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8.xml" ContentType="application/vnd.openxmlformats-officedocument.drawingml.chart+xml"/>
  <Override PartName="/xl/drawings/drawing12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9.xml" ContentType="application/vnd.openxmlformats-officedocument.drawingml.chart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firstSheet="5" activeTab="11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Watching_Input" sheetId="30" r:id="rId7"/>
    <sheet name="Watching_List" sheetId="28" r:id="rId8"/>
    <sheet name="DryRun_Postion" sheetId="26" r:id="rId9"/>
    <sheet name="DryRun_History" sheetId="27" r:id="rId10"/>
    <sheet name="Search" sheetId="4" r:id="rId11"/>
    <sheet name="Search Result" sheetId="5" r:id="rId12"/>
    <sheet name="Graph" sheetId="7" r:id="rId13"/>
    <sheet name="Detail" sheetId="6" r:id="rId14"/>
    <sheet name="NIKKE225" sheetId="11" r:id="rId15"/>
    <sheet name="refer⇒" sheetId="24" r:id="rId16"/>
    <sheet name="Trade History_old" sheetId="31" r:id="rId17"/>
    <sheet name="Monitoring" sheetId="3" r:id="rId18"/>
    <sheet name="Watching List Souce Data" sheetId="29" r:id="rId19"/>
    <sheet name="Source Data" sheetId="9" r:id="rId20"/>
    <sheet name="Fiscal_date" sheetId="19" r:id="rId21"/>
    <sheet name="gyakunipo_data" sheetId="22" r:id="rId22"/>
    <sheet name="Fee_Refer" sheetId="17" r:id="rId23"/>
    <sheet name="Faiue" sheetId="18" r:id="rId24"/>
    <sheet name="To Do List" sheetId="25" r:id="rId25"/>
  </sheets>
  <functionGroups builtInGroupCount="18"/>
  <definedNames>
    <definedName name="_xlnm._FilterDatabase" localSheetId="11" hidden="1">'Search Result'!$A$1:$BB$1</definedName>
    <definedName name="_xlnm._FilterDatabase" localSheetId="19" hidden="1">'Source Data'!$A$1:$AU$3726</definedName>
    <definedName name="_xlnm._FilterDatabase" localSheetId="2" hidden="1">'Trade History'!$B$3:$AC$23</definedName>
    <definedName name="_xlnm._FilterDatabase" localSheetId="16" hidden="1">'Trade History_old'!$B$3:$AC$23</definedName>
    <definedName name="_xlnm._FilterDatabase" localSheetId="7" hidden="1">Watching_List!$A$1:$AY$1</definedName>
  </definedNames>
  <calcPr calcId="162913"/>
</workbook>
</file>

<file path=xl/calcChain.xml><?xml version="1.0" encoding="utf-8"?>
<calcChain xmlns="http://schemas.openxmlformats.org/spreadsheetml/2006/main">
  <c r="AB92" i="13" l="1"/>
  <c r="AA92" i="13"/>
  <c r="AB90" i="13"/>
  <c r="AA90" i="13"/>
  <c r="AB88" i="13"/>
  <c r="AA88" i="13"/>
  <c r="AB86" i="13"/>
  <c r="AA86" i="13"/>
  <c r="AC42" i="27" l="1"/>
  <c r="AB42" i="27"/>
  <c r="AA42" i="27"/>
  <c r="AC40" i="27"/>
  <c r="AB40" i="27"/>
  <c r="AA40" i="27"/>
  <c r="AC38" i="27"/>
  <c r="AB38" i="27"/>
  <c r="AA38" i="27"/>
  <c r="J93" i="13"/>
  <c r="V92" i="13"/>
  <c r="J92" i="13"/>
  <c r="J91" i="13"/>
  <c r="V90" i="13"/>
  <c r="J90" i="13"/>
  <c r="N92" i="13" l="1"/>
  <c r="P92" i="13" s="1"/>
  <c r="Q92" i="13" s="1"/>
  <c r="N93" i="13"/>
  <c r="P93" i="13" s="1"/>
  <c r="Q93" i="13" s="1"/>
  <c r="N90" i="13"/>
  <c r="P90" i="13" s="1"/>
  <c r="Q90" i="13" s="1"/>
  <c r="N91" i="13"/>
  <c r="P91" i="13" s="1"/>
  <c r="Q91" i="13" s="1"/>
  <c r="J43" i="27"/>
  <c r="N43" i="27" s="1"/>
  <c r="P43" i="27" s="1"/>
  <c r="Q43" i="27" s="1"/>
  <c r="U42" i="27"/>
  <c r="V42" i="27" s="1"/>
  <c r="J42" i="27"/>
  <c r="N42" i="27" s="1"/>
  <c r="P42" i="27" s="1"/>
  <c r="AC36" i="27"/>
  <c r="AB36" i="27"/>
  <c r="AA36" i="27"/>
  <c r="AC34" i="27"/>
  <c r="AB34" i="27"/>
  <c r="AA34" i="27"/>
  <c r="AC32" i="27"/>
  <c r="AB32" i="27"/>
  <c r="AA32" i="27"/>
  <c r="AC30" i="27"/>
  <c r="AB30" i="27"/>
  <c r="AA30" i="27"/>
  <c r="AC28" i="27"/>
  <c r="AB28" i="27"/>
  <c r="AA28" i="27"/>
  <c r="AC26" i="27"/>
  <c r="AB26" i="27"/>
  <c r="AA26" i="27"/>
  <c r="AC24" i="27"/>
  <c r="AB24" i="27"/>
  <c r="AA24" i="27"/>
  <c r="AC22" i="27"/>
  <c r="AB22" i="27"/>
  <c r="AA22" i="27"/>
  <c r="AB84" i="13"/>
  <c r="AA84" i="13"/>
  <c r="J41" i="27"/>
  <c r="V40" i="27"/>
  <c r="J40" i="27"/>
  <c r="J39" i="27"/>
  <c r="V38" i="27"/>
  <c r="J38" i="27"/>
  <c r="J89" i="13"/>
  <c r="V88" i="13"/>
  <c r="J88" i="13"/>
  <c r="J87" i="13"/>
  <c r="V86" i="13"/>
  <c r="J86" i="13"/>
  <c r="N86" i="13" s="1"/>
  <c r="P86" i="13" s="1"/>
  <c r="R92" i="13" l="1"/>
  <c r="R90" i="13"/>
  <c r="N89" i="13"/>
  <c r="P89" i="13" s="1"/>
  <c r="Q89" i="13" s="1"/>
  <c r="N88" i="13"/>
  <c r="P88" i="13" s="1"/>
  <c r="R88" i="13" s="1"/>
  <c r="N87" i="13"/>
  <c r="P87" i="13" s="1"/>
  <c r="Q87" i="13" s="1"/>
  <c r="Q42" i="27"/>
  <c r="R42" i="27"/>
  <c r="S42" i="27" s="1"/>
  <c r="N40" i="27"/>
  <c r="P40" i="27" s="1"/>
  <c r="N41" i="27"/>
  <c r="P41" i="27" s="1"/>
  <c r="Q41" i="27" s="1"/>
  <c r="N39" i="27"/>
  <c r="P39" i="27" s="1"/>
  <c r="Q39" i="27" s="1"/>
  <c r="N38" i="27"/>
  <c r="P38" i="27" s="1"/>
  <c r="Q38" i="27"/>
  <c r="Q86" i="13"/>
  <c r="J37" i="27"/>
  <c r="V36" i="27"/>
  <c r="J36" i="27"/>
  <c r="J17" i="26"/>
  <c r="J16" i="26"/>
  <c r="C16" i="26"/>
  <c r="J11" i="2"/>
  <c r="J10" i="2"/>
  <c r="C10" i="2"/>
  <c r="J85" i="13"/>
  <c r="V84" i="13"/>
  <c r="J84" i="13"/>
  <c r="S88" i="13" l="1"/>
  <c r="AC88" i="13"/>
  <c r="N84" i="13"/>
  <c r="P84" i="13" s="1"/>
  <c r="S90" i="13"/>
  <c r="AC90" i="13"/>
  <c r="S92" i="13"/>
  <c r="AC92" i="13"/>
  <c r="Q88" i="13"/>
  <c r="R86" i="13"/>
  <c r="R40" i="27"/>
  <c r="S40" i="27" s="1"/>
  <c r="Q40" i="27"/>
  <c r="R38" i="27"/>
  <c r="S38" i="27" s="1"/>
  <c r="N85" i="13"/>
  <c r="P85" i="13" s="1"/>
  <c r="Q85" i="13" s="1"/>
  <c r="N36" i="27"/>
  <c r="P36" i="27" s="1"/>
  <c r="Q36" i="27" s="1"/>
  <c r="N37" i="27"/>
  <c r="P37" i="27" s="1"/>
  <c r="Q37" i="27" s="1"/>
  <c r="Q84" i="13"/>
  <c r="J9" i="2"/>
  <c r="J8" i="2"/>
  <c r="C8" i="2"/>
  <c r="S86" i="13" l="1"/>
  <c r="AC86" i="13"/>
  <c r="R84" i="13"/>
  <c r="R36" i="27"/>
  <c r="S36" i="27" s="1"/>
  <c r="J35" i="27"/>
  <c r="V34" i="27"/>
  <c r="J34" i="27"/>
  <c r="S84" i="13" l="1"/>
  <c r="AC84" i="13"/>
  <c r="N34" i="27"/>
  <c r="P34" i="27" s="1"/>
  <c r="Q34" i="27" s="1"/>
  <c r="N35" i="27"/>
  <c r="P35" i="27" s="1"/>
  <c r="Q35" i="27" s="1"/>
  <c r="J33" i="27"/>
  <c r="V32" i="27"/>
  <c r="J32" i="27"/>
  <c r="R34" i="27" l="1"/>
  <c r="S34" i="27" s="1"/>
  <c r="N33" i="27"/>
  <c r="P33" i="27" s="1"/>
  <c r="Q33" i="27" s="1"/>
  <c r="N32" i="27"/>
  <c r="P32" i="27" s="1"/>
  <c r="Q32" i="27" s="1"/>
  <c r="J31" i="27"/>
  <c r="V30" i="27"/>
  <c r="J30" i="27"/>
  <c r="AB82" i="13"/>
  <c r="AA82" i="13"/>
  <c r="R32" i="27" l="1"/>
  <c r="S32" i="27" s="1"/>
  <c r="N30" i="27"/>
  <c r="P30" i="27" s="1"/>
  <c r="Q30" i="27" s="1"/>
  <c r="N31" i="27"/>
  <c r="P31" i="27" s="1"/>
  <c r="Q31" i="27" s="1"/>
  <c r="J7" i="2"/>
  <c r="J6" i="2"/>
  <c r="C6" i="2"/>
  <c r="J29" i="27"/>
  <c r="V28" i="27"/>
  <c r="J28" i="27"/>
  <c r="J27" i="27"/>
  <c r="V26" i="27"/>
  <c r="J26" i="27"/>
  <c r="N26" i="27" s="1"/>
  <c r="P26" i="27" s="1"/>
  <c r="J25" i="27"/>
  <c r="V24" i="27"/>
  <c r="J24" i="27"/>
  <c r="J23" i="27"/>
  <c r="V22" i="27"/>
  <c r="J22" i="27"/>
  <c r="J83" i="13"/>
  <c r="V82" i="13"/>
  <c r="J82" i="13"/>
  <c r="R30" i="27" l="1"/>
  <c r="S30" i="27" s="1"/>
  <c r="N28" i="27"/>
  <c r="P28" i="27" s="1"/>
  <c r="Q28" i="27" s="1"/>
  <c r="N29" i="27"/>
  <c r="P29" i="27" s="1"/>
  <c r="Q29" i="27" s="1"/>
  <c r="N27" i="27"/>
  <c r="P27" i="27" s="1"/>
  <c r="Q27" i="27" s="1"/>
  <c r="N25" i="27"/>
  <c r="P25" i="27" s="1"/>
  <c r="Q25" i="27" s="1"/>
  <c r="N24" i="27"/>
  <c r="P24" i="27" s="1"/>
  <c r="N22" i="27"/>
  <c r="P22" i="27" s="1"/>
  <c r="Q22" i="27" s="1"/>
  <c r="N23" i="27"/>
  <c r="P23" i="27" s="1"/>
  <c r="Q23" i="27" s="1"/>
  <c r="N82" i="13"/>
  <c r="P82" i="13" s="1"/>
  <c r="Q82" i="13" s="1"/>
  <c r="N83" i="13"/>
  <c r="P83" i="13" s="1"/>
  <c r="Q83" i="13" s="1"/>
  <c r="Q26" i="27"/>
  <c r="R26" i="27"/>
  <c r="S26" i="27" s="1"/>
  <c r="Q24" i="27"/>
  <c r="R24" i="27"/>
  <c r="S24" i="27" s="1"/>
  <c r="AB80" i="13"/>
  <c r="AA80" i="13"/>
  <c r="AB78" i="13"/>
  <c r="AA78" i="13"/>
  <c r="AB20" i="27"/>
  <c r="AA20" i="27"/>
  <c r="R28" i="27" l="1"/>
  <c r="S28" i="27" s="1"/>
  <c r="R22" i="27"/>
  <c r="S22" i="27" s="1"/>
  <c r="R82" i="13"/>
  <c r="J81" i="13"/>
  <c r="V80" i="13"/>
  <c r="J80" i="13"/>
  <c r="J79" i="13"/>
  <c r="V78" i="13"/>
  <c r="J78" i="13"/>
  <c r="C18" i="4"/>
  <c r="C17" i="4"/>
  <c r="C35" i="4"/>
  <c r="C23" i="4"/>
  <c r="C22" i="4"/>
  <c r="C21" i="4"/>
  <c r="C20" i="4"/>
  <c r="C19" i="4"/>
  <c r="S82" i="13" l="1"/>
  <c r="AC82" i="13"/>
  <c r="N79" i="13"/>
  <c r="P79" i="13" s="1"/>
  <c r="Q79" i="13" s="1"/>
  <c r="N78" i="13"/>
  <c r="P78" i="13" s="1"/>
  <c r="Q78" i="13" s="1"/>
  <c r="N81" i="13"/>
  <c r="P81" i="13" s="1"/>
  <c r="Q81" i="13" s="1"/>
  <c r="N80" i="13"/>
  <c r="P80" i="13" s="1"/>
  <c r="J15" i="26"/>
  <c r="J14" i="26"/>
  <c r="C14" i="26"/>
  <c r="J21" i="27"/>
  <c r="V20" i="27"/>
  <c r="J20" i="27"/>
  <c r="N20" i="27" s="1"/>
  <c r="P20" i="27" s="1"/>
  <c r="N21" i="27" l="1"/>
  <c r="P21" i="27" s="1"/>
  <c r="Q21" i="27" s="1"/>
  <c r="R78" i="13"/>
  <c r="Q80" i="13"/>
  <c r="R80" i="13"/>
  <c r="Q20" i="27"/>
  <c r="S80" i="13" l="1"/>
  <c r="AC80" i="13"/>
  <c r="S78" i="13"/>
  <c r="AC78" i="13"/>
  <c r="R20" i="27"/>
  <c r="AB76" i="13"/>
  <c r="AA76" i="13"/>
  <c r="S20" i="27" l="1"/>
  <c r="AC20" i="27"/>
  <c r="J13" i="26"/>
  <c r="J12" i="26"/>
  <c r="C12" i="26"/>
  <c r="J11" i="26"/>
  <c r="J10" i="26"/>
  <c r="C10" i="26"/>
  <c r="J9" i="26"/>
  <c r="J8" i="26"/>
  <c r="C8" i="26"/>
  <c r="J7" i="26"/>
  <c r="J6" i="26"/>
  <c r="C6" i="26"/>
  <c r="J5" i="26"/>
  <c r="J4" i="26"/>
  <c r="C4" i="26"/>
  <c r="AC18" i="27"/>
  <c r="AB18" i="27"/>
  <c r="AA18" i="27"/>
  <c r="AC16" i="27"/>
  <c r="AB16" i="27"/>
  <c r="AA16" i="27"/>
  <c r="AC14" i="27"/>
  <c r="AB14" i="27"/>
  <c r="AA14" i="27"/>
  <c r="J77" i="13"/>
  <c r="V76" i="13"/>
  <c r="J76" i="13"/>
  <c r="N77" i="13" l="1"/>
  <c r="N76" i="13"/>
  <c r="P76" i="13" s="1"/>
  <c r="AB74" i="13"/>
  <c r="AA74" i="13"/>
  <c r="AB72" i="13"/>
  <c r="AA72" i="13"/>
  <c r="J5" i="2"/>
  <c r="J4" i="2"/>
  <c r="C4" i="2"/>
  <c r="J75" i="13"/>
  <c r="V74" i="13"/>
  <c r="J74" i="13"/>
  <c r="N74" i="13" s="1"/>
  <c r="P74" i="13" s="1"/>
  <c r="J73" i="13"/>
  <c r="V72" i="13"/>
  <c r="J72" i="13"/>
  <c r="J71" i="31"/>
  <c r="AB70" i="31"/>
  <c r="AA70" i="31"/>
  <c r="V70" i="31"/>
  <c r="N71" i="31" s="1"/>
  <c r="P71" i="31" s="1"/>
  <c r="Q71" i="31" s="1"/>
  <c r="J70" i="31"/>
  <c r="N70" i="31" s="1"/>
  <c r="P70" i="31" s="1"/>
  <c r="J69" i="31"/>
  <c r="N69" i="31" s="1"/>
  <c r="P69" i="31" s="1"/>
  <c r="Q69" i="31" s="1"/>
  <c r="AB68" i="31"/>
  <c r="AA68" i="31"/>
  <c r="V68" i="31"/>
  <c r="N68" i="31"/>
  <c r="P68" i="31" s="1"/>
  <c r="J68" i="31"/>
  <c r="J67" i="31"/>
  <c r="N67" i="31" s="1"/>
  <c r="P67" i="31" s="1"/>
  <c r="Q67" i="31" s="1"/>
  <c r="AB66" i="31"/>
  <c r="AA66" i="31"/>
  <c r="V66" i="31"/>
  <c r="J66" i="31"/>
  <c r="N66" i="31" s="1"/>
  <c r="P66" i="31" s="1"/>
  <c r="J65" i="31"/>
  <c r="N65" i="31" s="1"/>
  <c r="P65" i="31" s="1"/>
  <c r="Q65" i="31" s="1"/>
  <c r="AB64" i="31"/>
  <c r="AA64" i="31"/>
  <c r="V64" i="31"/>
  <c r="J64" i="31"/>
  <c r="N64" i="31" s="1"/>
  <c r="P64" i="31" s="1"/>
  <c r="J63" i="31"/>
  <c r="AB62" i="31"/>
  <c r="AA62" i="31"/>
  <c r="V62" i="31"/>
  <c r="N63" i="31" s="1"/>
  <c r="P63" i="31" s="1"/>
  <c r="Q63" i="31" s="1"/>
  <c r="J62" i="31"/>
  <c r="N62" i="31" s="1"/>
  <c r="P62" i="31" s="1"/>
  <c r="J61" i="31"/>
  <c r="N61" i="31" s="1"/>
  <c r="P61" i="31" s="1"/>
  <c r="Q61" i="31" s="1"/>
  <c r="AB60" i="31"/>
  <c r="AA60" i="31"/>
  <c r="V60" i="31"/>
  <c r="N60" i="31"/>
  <c r="P60" i="31" s="1"/>
  <c r="Q60" i="31" s="1"/>
  <c r="J60" i="31"/>
  <c r="J59" i="31"/>
  <c r="N59" i="31" s="1"/>
  <c r="P59" i="31" s="1"/>
  <c r="Q59" i="31" s="1"/>
  <c r="AB58" i="31"/>
  <c r="AA58" i="31"/>
  <c r="V58" i="31"/>
  <c r="J58" i="31"/>
  <c r="N58" i="31" s="1"/>
  <c r="P58" i="31" s="1"/>
  <c r="J57" i="31"/>
  <c r="N57" i="31" s="1"/>
  <c r="P57" i="31" s="1"/>
  <c r="Q57" i="31" s="1"/>
  <c r="AB56" i="31"/>
  <c r="AA56" i="31"/>
  <c r="V56" i="31"/>
  <c r="J56" i="31"/>
  <c r="N56" i="31" s="1"/>
  <c r="P56" i="31" s="1"/>
  <c r="J55" i="31"/>
  <c r="AB54" i="31"/>
  <c r="AA54" i="31"/>
  <c r="V54" i="31"/>
  <c r="N55" i="31" s="1"/>
  <c r="P55" i="31" s="1"/>
  <c r="Q55" i="31" s="1"/>
  <c r="J54" i="31"/>
  <c r="P53" i="31"/>
  <c r="Q53" i="31" s="1"/>
  <c r="J53" i="31"/>
  <c r="N53" i="31" s="1"/>
  <c r="AB52" i="31"/>
  <c r="AA52" i="31"/>
  <c r="V52" i="31"/>
  <c r="N52" i="31"/>
  <c r="P52" i="31" s="1"/>
  <c r="Q52" i="31" s="1"/>
  <c r="J52" i="31"/>
  <c r="J51" i="31"/>
  <c r="N51" i="31" s="1"/>
  <c r="P51" i="31" s="1"/>
  <c r="Q51" i="31" s="1"/>
  <c r="AB50" i="31"/>
  <c r="AA50" i="31"/>
  <c r="V50" i="31"/>
  <c r="P50" i="31"/>
  <c r="J50" i="31"/>
  <c r="N50" i="31" s="1"/>
  <c r="Q49" i="31"/>
  <c r="J49" i="31"/>
  <c r="N49" i="31" s="1"/>
  <c r="P49" i="31" s="1"/>
  <c r="AB48" i="31"/>
  <c r="AA48" i="31"/>
  <c r="V48" i="31"/>
  <c r="J48" i="31"/>
  <c r="N48" i="31" s="1"/>
  <c r="P48" i="31" s="1"/>
  <c r="J47" i="31"/>
  <c r="AB46" i="31"/>
  <c r="AA46" i="31"/>
  <c r="V46" i="31"/>
  <c r="N47" i="31" s="1"/>
  <c r="P47" i="31" s="1"/>
  <c r="Q47" i="31" s="1"/>
  <c r="J46" i="31"/>
  <c r="N46" i="31" s="1"/>
  <c r="P46" i="31" s="1"/>
  <c r="Q46" i="31" s="1"/>
  <c r="P45" i="31"/>
  <c r="Q45" i="31" s="1"/>
  <c r="J45" i="31"/>
  <c r="N45" i="31" s="1"/>
  <c r="AB44" i="31"/>
  <c r="AA44" i="31"/>
  <c r="V44" i="31"/>
  <c r="N44" i="31"/>
  <c r="P44" i="31" s="1"/>
  <c r="Q44" i="31" s="1"/>
  <c r="J44" i="31"/>
  <c r="J43" i="31"/>
  <c r="N43" i="31" s="1"/>
  <c r="P43" i="31" s="1"/>
  <c r="Q43" i="31" s="1"/>
  <c r="AB42" i="31"/>
  <c r="AA42" i="31"/>
  <c r="V42" i="31"/>
  <c r="J42" i="31"/>
  <c r="N42" i="31" s="1"/>
  <c r="P42" i="31" s="1"/>
  <c r="J41" i="31"/>
  <c r="N41" i="31" s="1"/>
  <c r="P41" i="31" s="1"/>
  <c r="Q41" i="31" s="1"/>
  <c r="AB40" i="31"/>
  <c r="AA40" i="31"/>
  <c r="V40" i="31"/>
  <c r="J40" i="31"/>
  <c r="N40" i="31" s="1"/>
  <c r="P40" i="31" s="1"/>
  <c r="N39" i="31"/>
  <c r="P39" i="31" s="1"/>
  <c r="Q39" i="31" s="1"/>
  <c r="J39" i="31"/>
  <c r="AB38" i="31"/>
  <c r="AA38" i="31"/>
  <c r="V38" i="31"/>
  <c r="J38" i="31"/>
  <c r="J37" i="31"/>
  <c r="N37" i="31" s="1"/>
  <c r="P37" i="31" s="1"/>
  <c r="AB36" i="31"/>
  <c r="AA36" i="31"/>
  <c r="V36" i="31"/>
  <c r="N36" i="31"/>
  <c r="P36" i="31" s="1"/>
  <c r="Q36" i="31" s="1"/>
  <c r="J36" i="31"/>
  <c r="J35" i="31"/>
  <c r="N35" i="31" s="1"/>
  <c r="P35" i="31" s="1"/>
  <c r="Q35" i="31" s="1"/>
  <c r="AB34" i="31"/>
  <c r="AA34" i="31"/>
  <c r="V34" i="31"/>
  <c r="P34" i="31"/>
  <c r="J34" i="31"/>
  <c r="N34" i="31" s="1"/>
  <c r="Q33" i="31"/>
  <c r="P33" i="31"/>
  <c r="M33" i="31"/>
  <c r="J33" i="31"/>
  <c r="AB32" i="31"/>
  <c r="AA32" i="31"/>
  <c r="V32" i="31"/>
  <c r="N32" i="31"/>
  <c r="M32" i="31"/>
  <c r="P32" i="31" s="1"/>
  <c r="J32" i="31"/>
  <c r="P31" i="31"/>
  <c r="Q31" i="31" s="1"/>
  <c r="M31" i="31"/>
  <c r="J31" i="31"/>
  <c r="AB30" i="31"/>
  <c r="AA30" i="31"/>
  <c r="V30" i="31"/>
  <c r="M30" i="31"/>
  <c r="J30" i="31"/>
  <c r="N30" i="31" s="1"/>
  <c r="M29" i="31"/>
  <c r="P29" i="31" s="1"/>
  <c r="Q29" i="31" s="1"/>
  <c r="AC28" i="31"/>
  <c r="AB28" i="31"/>
  <c r="AA28" i="31"/>
  <c r="P28" i="31"/>
  <c r="Q28" i="31" s="1"/>
  <c r="M28" i="31"/>
  <c r="P27" i="31"/>
  <c r="Q27" i="31" s="1"/>
  <c r="M27" i="31"/>
  <c r="J27" i="31"/>
  <c r="AB26" i="31"/>
  <c r="AA26" i="31"/>
  <c r="V26" i="31"/>
  <c r="M26" i="31"/>
  <c r="P26" i="31" s="1"/>
  <c r="Q26" i="31" s="1"/>
  <c r="J26" i="31"/>
  <c r="C26" i="31"/>
  <c r="M25" i="31"/>
  <c r="P25" i="31" s="1"/>
  <c r="J25" i="31"/>
  <c r="AB24" i="31"/>
  <c r="AA24" i="31"/>
  <c r="V24" i="31"/>
  <c r="Q24" i="31"/>
  <c r="P24" i="31"/>
  <c r="M24" i="31"/>
  <c r="J24" i="31"/>
  <c r="C24" i="31"/>
  <c r="Q23" i="31"/>
  <c r="M23" i="31"/>
  <c r="P23" i="31" s="1"/>
  <c r="J23" i="31"/>
  <c r="AB22" i="31"/>
  <c r="AA22" i="31"/>
  <c r="V22" i="31"/>
  <c r="P22" i="31"/>
  <c r="M22" i="31"/>
  <c r="J22" i="31"/>
  <c r="C22" i="31"/>
  <c r="P21" i="31"/>
  <c r="Q21" i="31" s="1"/>
  <c r="M21" i="31"/>
  <c r="J21" i="31"/>
  <c r="AB20" i="31"/>
  <c r="AA20" i="31"/>
  <c r="V20" i="31"/>
  <c r="M20" i="31"/>
  <c r="P20" i="31" s="1"/>
  <c r="Q20" i="31" s="1"/>
  <c r="J20" i="31"/>
  <c r="C20" i="31"/>
  <c r="M19" i="31"/>
  <c r="P19" i="31" s="1"/>
  <c r="Q19" i="31" s="1"/>
  <c r="J19" i="31"/>
  <c r="AB18" i="31"/>
  <c r="AA18" i="31"/>
  <c r="V18" i="31"/>
  <c r="M18" i="31"/>
  <c r="P18" i="31" s="1"/>
  <c r="J18" i="31"/>
  <c r="C18" i="31"/>
  <c r="M17" i="31"/>
  <c r="P17" i="31" s="1"/>
  <c r="J17" i="31"/>
  <c r="AB16" i="31"/>
  <c r="AA16" i="31"/>
  <c r="V16" i="31"/>
  <c r="P16" i="31"/>
  <c r="M16" i="31"/>
  <c r="J16" i="31"/>
  <c r="C16" i="31"/>
  <c r="M15" i="31"/>
  <c r="P15" i="31" s="1"/>
  <c r="Q15" i="31" s="1"/>
  <c r="J15" i="31"/>
  <c r="AB14" i="31"/>
  <c r="AA14" i="31"/>
  <c r="V14" i="31"/>
  <c r="M14" i="31"/>
  <c r="P14" i="31" s="1"/>
  <c r="J14" i="31"/>
  <c r="C14" i="31"/>
  <c r="Q13" i="31"/>
  <c r="P13" i="31"/>
  <c r="M13" i="31"/>
  <c r="J13" i="31"/>
  <c r="AB12" i="31"/>
  <c r="AA12" i="31"/>
  <c r="V12" i="31"/>
  <c r="M12" i="31"/>
  <c r="P12" i="31" s="1"/>
  <c r="J12" i="31"/>
  <c r="C12" i="31"/>
  <c r="P11" i="31"/>
  <c r="Q11" i="31" s="1"/>
  <c r="M11" i="31"/>
  <c r="J11" i="31"/>
  <c r="AB10" i="31"/>
  <c r="AA10" i="31"/>
  <c r="V10" i="31"/>
  <c r="M10" i="31"/>
  <c r="P10" i="31" s="1"/>
  <c r="Q10" i="31" s="1"/>
  <c r="J10" i="31"/>
  <c r="C10" i="31"/>
  <c r="M9" i="31"/>
  <c r="P9" i="31" s="1"/>
  <c r="J9" i="31"/>
  <c r="AB8" i="31"/>
  <c r="AA8" i="31"/>
  <c r="V8" i="31"/>
  <c r="Q8" i="31"/>
  <c r="P8" i="31"/>
  <c r="M8" i="31"/>
  <c r="J8" i="31"/>
  <c r="C8" i="31"/>
  <c r="P7" i="31"/>
  <c r="AB6" i="31"/>
  <c r="AA6" i="31"/>
  <c r="V6" i="31"/>
  <c r="P6" i="31"/>
  <c r="O5" i="31"/>
  <c r="P5" i="31" s="1"/>
  <c r="M5" i="31"/>
  <c r="AB4" i="31"/>
  <c r="AA4" i="31"/>
  <c r="V4" i="31"/>
  <c r="Q4" i="31"/>
  <c r="P4" i="31"/>
  <c r="M4" i="31"/>
  <c r="P77" i="13" l="1"/>
  <c r="Q77" i="13" s="1"/>
  <c r="Q76" i="13"/>
  <c r="R76" i="13"/>
  <c r="N75" i="13"/>
  <c r="P75" i="13" s="1"/>
  <c r="Q75" i="13" s="1"/>
  <c r="Q74" i="13"/>
  <c r="N73" i="13"/>
  <c r="P73" i="13" s="1"/>
  <c r="Q73" i="13" s="1"/>
  <c r="N72" i="13"/>
  <c r="P72" i="13" s="1"/>
  <c r="Q37" i="31"/>
  <c r="R36" i="31"/>
  <c r="R58" i="31"/>
  <c r="Q58" i="31"/>
  <c r="R42" i="31"/>
  <c r="Q42" i="31"/>
  <c r="Q9" i="31"/>
  <c r="R8" i="31"/>
  <c r="R60" i="31"/>
  <c r="R18" i="31"/>
  <c r="P30" i="31"/>
  <c r="R44" i="31"/>
  <c r="Q18" i="31"/>
  <c r="R32" i="31"/>
  <c r="Q32" i="31"/>
  <c r="R40" i="31"/>
  <c r="Q40" i="31"/>
  <c r="R64" i="31"/>
  <c r="Q64" i="31"/>
  <c r="R70" i="31"/>
  <c r="Q70" i="31"/>
  <c r="R10" i="31"/>
  <c r="R20" i="31"/>
  <c r="R26" i="31"/>
  <c r="N38" i="31"/>
  <c r="P38" i="31" s="1"/>
  <c r="R56" i="31"/>
  <c r="Q56" i="31"/>
  <c r="Q14" i="31"/>
  <c r="R14" i="31"/>
  <c r="Q25" i="31"/>
  <c r="R24" i="31"/>
  <c r="R48" i="31"/>
  <c r="Q48" i="31"/>
  <c r="Q6" i="31"/>
  <c r="R6" i="31"/>
  <c r="R12" i="31"/>
  <c r="Q12" i="31"/>
  <c r="Q66" i="31"/>
  <c r="R66" i="31"/>
  <c r="N54" i="31"/>
  <c r="P54" i="31" s="1"/>
  <c r="R62" i="31"/>
  <c r="Q62" i="31"/>
  <c r="Q68" i="31"/>
  <c r="R68" i="31"/>
  <c r="Q50" i="31"/>
  <c r="R50" i="31"/>
  <c r="Q5" i="31"/>
  <c r="R4" i="31"/>
  <c r="R46" i="31"/>
  <c r="R16" i="31"/>
  <c r="Q16" i="31"/>
  <c r="R34" i="31"/>
  <c r="Q34" i="31"/>
  <c r="Q17" i="31"/>
  <c r="R22" i="31"/>
  <c r="Q22" i="31"/>
  <c r="R52" i="31"/>
  <c r="S76" i="13" l="1"/>
  <c r="AC76" i="13"/>
  <c r="R74" i="13"/>
  <c r="Q72" i="13"/>
  <c r="R72" i="13"/>
  <c r="R54" i="31"/>
  <c r="Q54" i="31"/>
  <c r="S8" i="31"/>
  <c r="AC8" i="31"/>
  <c r="AC66" i="31"/>
  <c r="S66" i="31"/>
  <c r="AC32" i="31"/>
  <c r="S32" i="31"/>
  <c r="S14" i="31"/>
  <c r="AC14" i="31"/>
  <c r="AC42" i="31"/>
  <c r="S42" i="31"/>
  <c r="AC34" i="31"/>
  <c r="S34" i="31"/>
  <c r="AC68" i="31"/>
  <c r="S68" i="31"/>
  <c r="AC12" i="31"/>
  <c r="S12" i="31"/>
  <c r="S70" i="31"/>
  <c r="AC70" i="31"/>
  <c r="S44" i="31"/>
  <c r="AC44" i="31"/>
  <c r="R38" i="31"/>
  <c r="Q38" i="31"/>
  <c r="AC60" i="31"/>
  <c r="S60" i="31"/>
  <c r="AC48" i="31"/>
  <c r="S48" i="31"/>
  <c r="S26" i="31"/>
  <c r="AC26" i="31"/>
  <c r="AC50" i="31"/>
  <c r="S50" i="31"/>
  <c r="S10" i="31"/>
  <c r="AC10" i="31"/>
  <c r="Q30" i="31"/>
  <c r="R30" i="31"/>
  <c r="AC58" i="31"/>
  <c r="S58" i="31"/>
  <c r="S52" i="31"/>
  <c r="AC52" i="31"/>
  <c r="S46" i="31"/>
  <c r="AC46" i="31"/>
  <c r="S62" i="31"/>
  <c r="AC62" i="31"/>
  <c r="S4" i="31"/>
  <c r="AC4" i="31"/>
  <c r="R2" i="31"/>
  <c r="AC40" i="31"/>
  <c r="S40" i="31"/>
  <c r="AC22" i="31"/>
  <c r="S22" i="31"/>
  <c r="S24" i="31"/>
  <c r="AC24" i="31"/>
  <c r="S20" i="31"/>
  <c r="AC20" i="31"/>
  <c r="AC6" i="31"/>
  <c r="S6" i="31"/>
  <c r="AC16" i="31"/>
  <c r="S16" i="31"/>
  <c r="S56" i="31"/>
  <c r="AC56" i="31"/>
  <c r="S64" i="31"/>
  <c r="AC64" i="31"/>
  <c r="AC18" i="31"/>
  <c r="S18" i="31"/>
  <c r="S36" i="31"/>
  <c r="AC36" i="31"/>
  <c r="AB70" i="13"/>
  <c r="AA70" i="13"/>
  <c r="AB68" i="13"/>
  <c r="AA68" i="13"/>
  <c r="W8" i="20"/>
  <c r="V8" i="20"/>
  <c r="M8" i="20"/>
  <c r="L8" i="20"/>
  <c r="K8" i="20"/>
  <c r="J19" i="27"/>
  <c r="V18" i="27"/>
  <c r="J18" i="27"/>
  <c r="J17" i="27"/>
  <c r="V16" i="27"/>
  <c r="J16" i="27"/>
  <c r="N16" i="27" s="1"/>
  <c r="P16" i="27" s="1"/>
  <c r="J15" i="27"/>
  <c r="V14" i="27"/>
  <c r="J14" i="27"/>
  <c r="J71" i="13"/>
  <c r="V70" i="13"/>
  <c r="J70" i="13"/>
  <c r="J69" i="13"/>
  <c r="V68" i="13"/>
  <c r="J68" i="13"/>
  <c r="S72" i="13" l="1"/>
  <c r="AC72" i="13"/>
  <c r="S74" i="13"/>
  <c r="AC74" i="13"/>
  <c r="S38" i="31"/>
  <c r="AC38" i="31"/>
  <c r="S30" i="31"/>
  <c r="AC30" i="31"/>
  <c r="S54" i="31"/>
  <c r="AC54" i="31"/>
  <c r="N19" i="27"/>
  <c r="P19" i="27" s="1"/>
  <c r="Q19" i="27" s="1"/>
  <c r="N18" i="27"/>
  <c r="P18" i="27" s="1"/>
  <c r="N17" i="27"/>
  <c r="P17" i="27" s="1"/>
  <c r="Q17" i="27" s="1"/>
  <c r="N14" i="27"/>
  <c r="P14" i="27" s="1"/>
  <c r="Q18" i="27"/>
  <c r="Q16" i="27"/>
  <c r="Q14" i="27"/>
  <c r="N15" i="27"/>
  <c r="P15" i="27" s="1"/>
  <c r="Q15" i="27" s="1"/>
  <c r="N71" i="13"/>
  <c r="P71" i="13" s="1"/>
  <c r="Q71" i="13" s="1"/>
  <c r="N70" i="13"/>
  <c r="P70" i="13" s="1"/>
  <c r="N69" i="13"/>
  <c r="P69" i="13" s="1"/>
  <c r="Q69" i="13" s="1"/>
  <c r="N68" i="13"/>
  <c r="P68" i="13" s="1"/>
  <c r="R18" i="27" l="1"/>
  <c r="S18" i="27" s="1"/>
  <c r="R70" i="13"/>
  <c r="Q70" i="13"/>
  <c r="R16" i="27"/>
  <c r="S16" i="27" s="1"/>
  <c r="R14" i="27"/>
  <c r="S14" i="27" s="1"/>
  <c r="Q68" i="13"/>
  <c r="R68" i="13"/>
  <c r="AC12" i="27"/>
  <c r="AB12" i="27"/>
  <c r="AA12" i="27"/>
  <c r="AC10" i="27"/>
  <c r="AB10" i="27"/>
  <c r="AA10" i="27"/>
  <c r="AC8" i="27"/>
  <c r="AB8" i="27"/>
  <c r="AA8" i="27"/>
  <c r="AC6" i="27"/>
  <c r="AB6" i="27"/>
  <c r="AA6" i="27"/>
  <c r="AC4" i="27"/>
  <c r="AB4" i="27"/>
  <c r="AA4" i="27"/>
  <c r="S70" i="13" l="1"/>
  <c r="AC70" i="13"/>
  <c r="S68" i="13"/>
  <c r="AC68" i="13"/>
  <c r="J13" i="27" l="1"/>
  <c r="V12" i="27"/>
  <c r="J12" i="27"/>
  <c r="J11" i="27"/>
  <c r="V10" i="27"/>
  <c r="J10" i="27"/>
  <c r="N10" i="27" s="1"/>
  <c r="P10" i="27" s="1"/>
  <c r="J9" i="27"/>
  <c r="V8" i="27"/>
  <c r="J8" i="27"/>
  <c r="N11" i="27" l="1"/>
  <c r="P11" i="27" s="1"/>
  <c r="Q11" i="27" s="1"/>
  <c r="N12" i="27"/>
  <c r="P12" i="27" s="1"/>
  <c r="Q12" i="27" s="1"/>
  <c r="N13" i="27"/>
  <c r="P13" i="27" s="1"/>
  <c r="Q13" i="27" s="1"/>
  <c r="Q10" i="27"/>
  <c r="N8" i="27"/>
  <c r="P8" i="27" s="1"/>
  <c r="N9" i="27"/>
  <c r="P9" i="27" s="1"/>
  <c r="Q9" i="27" s="1"/>
  <c r="AB66" i="13"/>
  <c r="AA66" i="13"/>
  <c r="AB64" i="13"/>
  <c r="AA64" i="13"/>
  <c r="R10" i="27" l="1"/>
  <c r="S10" i="27" s="1"/>
  <c r="R12" i="27"/>
  <c r="S12" i="27" s="1"/>
  <c r="Q8" i="27"/>
  <c r="R8" i="27"/>
  <c r="S8" i="27" s="1"/>
  <c r="W7" i="20"/>
  <c r="V7" i="20"/>
  <c r="M7" i="20"/>
  <c r="L7" i="20"/>
  <c r="K7" i="20"/>
  <c r="J67" i="13"/>
  <c r="V66" i="13"/>
  <c r="J66" i="13"/>
  <c r="J65" i="13"/>
  <c r="V64" i="13"/>
  <c r="J64" i="13"/>
  <c r="N64" i="13" s="1"/>
  <c r="P64" i="13" s="1"/>
  <c r="N65" i="13" l="1"/>
  <c r="P65" i="13" s="1"/>
  <c r="Q65" i="13" s="1"/>
  <c r="N66" i="13"/>
  <c r="P66" i="13" s="1"/>
  <c r="N67" i="13"/>
  <c r="P67" i="13" s="1"/>
  <c r="Q67" i="13" s="1"/>
  <c r="Q64" i="13"/>
  <c r="O1" i="20"/>
  <c r="O2" i="2"/>
  <c r="M2" i="2"/>
  <c r="R64" i="13" l="1"/>
  <c r="Q66" i="13"/>
  <c r="R66" i="13"/>
  <c r="J7" i="27"/>
  <c r="V6" i="27"/>
  <c r="J6" i="27"/>
  <c r="J5" i="27"/>
  <c r="V4" i="27"/>
  <c r="J4" i="27"/>
  <c r="N4" i="27" s="1"/>
  <c r="P4" i="27" s="1"/>
  <c r="C4" i="27"/>
  <c r="S66" i="13" l="1"/>
  <c r="AC66" i="13"/>
  <c r="S64" i="13"/>
  <c r="AC64" i="13"/>
  <c r="N6" i="27"/>
  <c r="P6" i="27" s="1"/>
  <c r="Q6" i="27" s="1"/>
  <c r="N7" i="27"/>
  <c r="P7" i="27" s="1"/>
  <c r="Q7" i="27" s="1"/>
  <c r="N5" i="27"/>
  <c r="P5" i="27" s="1"/>
  <c r="Q5" i="27" s="1"/>
  <c r="Q4" i="27"/>
  <c r="R6" i="27" l="1"/>
  <c r="S6" i="27" s="1"/>
  <c r="R4" i="27"/>
  <c r="S4" i="27" s="1"/>
  <c r="AB62" i="13"/>
  <c r="AA62" i="13"/>
  <c r="J63" i="13" l="1"/>
  <c r="V62" i="13"/>
  <c r="J62" i="13"/>
  <c r="N63" i="13" l="1"/>
  <c r="P63" i="13" s="1"/>
  <c r="Q63" i="13" s="1"/>
  <c r="N62" i="13"/>
  <c r="P62" i="13" s="1"/>
  <c r="Q62" i="13" l="1"/>
  <c r="R62" i="13"/>
  <c r="S62" i="13" l="1"/>
  <c r="AC62" i="13"/>
  <c r="O2" i="26"/>
  <c r="M2" i="26"/>
  <c r="J2" i="26" l="1"/>
  <c r="P1" i="26" l="1"/>
  <c r="U16" i="26" s="1"/>
  <c r="V16" i="26" s="1"/>
  <c r="N16" i="26" l="1"/>
  <c r="P16" i="26" s="1"/>
  <c r="N17" i="26"/>
  <c r="P17" i="26" s="1"/>
  <c r="Q17" i="26" s="1"/>
  <c r="U14" i="26"/>
  <c r="V14" i="26" s="1"/>
  <c r="U10" i="26"/>
  <c r="V10" i="26" s="1"/>
  <c r="N10" i="26" s="1"/>
  <c r="P10" i="26" s="1"/>
  <c r="U12" i="26"/>
  <c r="V12" i="26" s="1"/>
  <c r="U8" i="26"/>
  <c r="V8" i="26" s="1"/>
  <c r="N8" i="26" s="1"/>
  <c r="P8" i="26" s="1"/>
  <c r="U4" i="26"/>
  <c r="V4" i="26" s="1"/>
  <c r="N5" i="26" s="1"/>
  <c r="P5" i="26" s="1"/>
  <c r="Q5" i="26" s="1"/>
  <c r="U6" i="26"/>
  <c r="V6" i="26" s="1"/>
  <c r="J2" i="2"/>
  <c r="Q16" i="26" l="1"/>
  <c r="R16" i="26"/>
  <c r="S16" i="26" s="1"/>
  <c r="N14" i="26"/>
  <c r="P14" i="26" s="1"/>
  <c r="N15" i="26"/>
  <c r="P15" i="26" s="1"/>
  <c r="Q15" i="26" s="1"/>
  <c r="N11" i="26"/>
  <c r="P11" i="26" s="1"/>
  <c r="Q11" i="26" s="1"/>
  <c r="N12" i="26"/>
  <c r="P12" i="26" s="1"/>
  <c r="Q12" i="26" s="1"/>
  <c r="N13" i="26"/>
  <c r="P13" i="26" s="1"/>
  <c r="Q13" i="26" s="1"/>
  <c r="N9" i="26"/>
  <c r="P9" i="26" s="1"/>
  <c r="Q9" i="26" s="1"/>
  <c r="N4" i="26"/>
  <c r="P4" i="26" s="1"/>
  <c r="R4" i="26" s="1"/>
  <c r="S4" i="26" s="1"/>
  <c r="Q10" i="26"/>
  <c r="Q8" i="26"/>
  <c r="N6" i="26"/>
  <c r="P6" i="26" s="1"/>
  <c r="N7" i="26"/>
  <c r="P7" i="26" s="1"/>
  <c r="Q7" i="26" s="1"/>
  <c r="R2" i="27"/>
  <c r="AB60" i="13"/>
  <c r="AA60" i="13"/>
  <c r="AB58" i="13"/>
  <c r="AA58" i="13"/>
  <c r="J61" i="13"/>
  <c r="V60" i="13"/>
  <c r="J60" i="13"/>
  <c r="Q14" i="26" l="1"/>
  <c r="R14" i="26"/>
  <c r="S14" i="26" s="1"/>
  <c r="R10" i="26"/>
  <c r="S10" i="26" s="1"/>
  <c r="R12" i="26"/>
  <c r="S12" i="26" s="1"/>
  <c r="R8" i="26"/>
  <c r="S8" i="26" s="1"/>
  <c r="Q4" i="26"/>
  <c r="Q6" i="26"/>
  <c r="R6" i="26"/>
  <c r="S6" i="26" s="1"/>
  <c r="N2" i="26"/>
  <c r="N61" i="13"/>
  <c r="P61" i="13" s="1"/>
  <c r="Q61" i="13" s="1"/>
  <c r="N60" i="13"/>
  <c r="P60" i="13" s="1"/>
  <c r="J59" i="13"/>
  <c r="V58" i="13"/>
  <c r="J58" i="13"/>
  <c r="R2" i="26" l="1"/>
  <c r="N58" i="13"/>
  <c r="P58" i="13" s="1"/>
  <c r="N59" i="13"/>
  <c r="P59" i="13" s="1"/>
  <c r="Q59" i="13" s="1"/>
  <c r="R60" i="13"/>
  <c r="Q60" i="13"/>
  <c r="AB56" i="13"/>
  <c r="AA56" i="13"/>
  <c r="AB54" i="13"/>
  <c r="AA54" i="13"/>
  <c r="AB52" i="13"/>
  <c r="AA52" i="13"/>
  <c r="J57" i="13"/>
  <c r="V56" i="13"/>
  <c r="J56" i="13"/>
  <c r="J55" i="13"/>
  <c r="V54" i="13"/>
  <c r="J54" i="13"/>
  <c r="J53" i="13"/>
  <c r="V52" i="13"/>
  <c r="J52" i="13"/>
  <c r="N52" i="13" l="1"/>
  <c r="P52" i="13" s="1"/>
  <c r="Q52" i="13" s="1"/>
  <c r="N53" i="13"/>
  <c r="P53" i="13" s="1"/>
  <c r="Q53" i="13" s="1"/>
  <c r="S60" i="13"/>
  <c r="AC60" i="13"/>
  <c r="S2" i="26"/>
  <c r="N57" i="13"/>
  <c r="P57" i="13" s="1"/>
  <c r="Q57" i="13" s="1"/>
  <c r="N56" i="13"/>
  <c r="P56" i="13" s="1"/>
  <c r="R58" i="13"/>
  <c r="Q58" i="13"/>
  <c r="Q56" i="13"/>
  <c r="N55" i="13"/>
  <c r="P55" i="13" s="1"/>
  <c r="Q55" i="13" s="1"/>
  <c r="N54" i="13"/>
  <c r="P54" i="13" s="1"/>
  <c r="A39" i="23"/>
  <c r="AB50" i="13"/>
  <c r="AA50" i="13"/>
  <c r="AB48" i="13"/>
  <c r="AA48" i="13"/>
  <c r="S58" i="13" l="1"/>
  <c r="AC58" i="13"/>
  <c r="R52" i="13"/>
  <c r="R56" i="13"/>
  <c r="Q54" i="13"/>
  <c r="R54" i="13"/>
  <c r="S52" i="13" l="1"/>
  <c r="AC52" i="13"/>
  <c r="S54" i="13"/>
  <c r="AC54" i="13"/>
  <c r="S56" i="13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Q48" i="13"/>
  <c r="R48" i="13"/>
  <c r="U1" i="20"/>
  <c r="T1" i="20"/>
  <c r="S1" i="20"/>
  <c r="R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C7" i="20" s="1"/>
  <c r="C8" i="20" s="1"/>
  <c r="S48" i="13" l="1"/>
  <c r="AC48" i="13"/>
  <c r="S50" i="13"/>
  <c r="AC50" i="13"/>
  <c r="E8" i="20"/>
  <c r="P8" i="20"/>
  <c r="P7" i="20"/>
  <c r="E7" i="20"/>
  <c r="K1" i="20"/>
  <c r="V6" i="13"/>
  <c r="V6" i="20" l="1"/>
  <c r="M6" i="20"/>
  <c r="L6" i="20"/>
  <c r="K6" i="20"/>
  <c r="AB46" i="13" l="1"/>
  <c r="AA46" i="13"/>
  <c r="AB44" i="13"/>
  <c r="AA44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N42" i="13"/>
  <c r="P42" i="13" s="1"/>
  <c r="Q42" i="13" s="1"/>
  <c r="N44" i="13"/>
  <c r="P44" i="13" s="1"/>
  <c r="N45" i="13"/>
  <c r="P45" i="13" s="1"/>
  <c r="Q45" i="13" s="1"/>
  <c r="N43" i="13"/>
  <c r="P43" i="13" s="1"/>
  <c r="Q43" i="13" s="1"/>
  <c r="S46" i="13" l="1"/>
  <c r="AC46" i="13"/>
  <c r="Q44" i="13"/>
  <c r="R44" i="13"/>
  <c r="R42" i="13"/>
  <c r="S42" i="13" l="1"/>
  <c r="AC42" i="13"/>
  <c r="S44" i="13"/>
  <c r="AC44" i="13"/>
  <c r="AB40" i="13"/>
  <c r="AA40" i="13"/>
  <c r="J41" i="13" l="1"/>
  <c r="V40" i="13"/>
  <c r="J40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N39" i="13"/>
  <c r="P39" i="13" s="1"/>
  <c r="Q39" i="13" s="1"/>
  <c r="N38" i="13"/>
  <c r="P38" i="13" s="1"/>
  <c r="Q38" i="13" s="1"/>
  <c r="AB36" i="13"/>
  <c r="AA36" i="13"/>
  <c r="J37" i="13"/>
  <c r="V36" i="13"/>
  <c r="J36" i="13"/>
  <c r="S40" i="13" l="1"/>
  <c r="AC40" i="13"/>
  <c r="R38" i="13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30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J35" i="13"/>
  <c r="N35" i="13" s="1"/>
  <c r="P35" i="13" s="1"/>
  <c r="Q35" i="13" s="1"/>
  <c r="AB34" i="13"/>
  <c r="AA34" i="13"/>
  <c r="V34" i="13"/>
  <c r="J34" i="13"/>
  <c r="M33" i="13"/>
  <c r="P33" i="13" s="1"/>
  <c r="J33" i="13"/>
  <c r="AB32" i="13"/>
  <c r="AA32" i="13"/>
  <c r="V32" i="13"/>
  <c r="M32" i="13"/>
  <c r="J32" i="13"/>
  <c r="N32" i="13" s="1"/>
  <c r="M31" i="13"/>
  <c r="P31" i="13" s="1"/>
  <c r="J31" i="13"/>
  <c r="AB30" i="13"/>
  <c r="AA30" i="13"/>
  <c r="V30" i="13"/>
  <c r="M30" i="13"/>
  <c r="J30" i="13"/>
  <c r="M29" i="13"/>
  <c r="P29" i="13" s="1"/>
  <c r="Q29" i="13" s="1"/>
  <c r="AC28" i="13"/>
  <c r="AB28" i="13"/>
  <c r="AA28" i="13"/>
  <c r="M28" i="13"/>
  <c r="P28" i="13" s="1"/>
  <c r="Q28" i="13" s="1"/>
  <c r="M27" i="13"/>
  <c r="P27" i="13" s="1"/>
  <c r="Q27" i="13" s="1"/>
  <c r="J27" i="13"/>
  <c r="AB26" i="13"/>
  <c r="AA26" i="13"/>
  <c r="V26" i="13"/>
  <c r="M26" i="13"/>
  <c r="P26" i="13" s="1"/>
  <c r="J26" i="13"/>
  <c r="C26" i="13"/>
  <c r="M25" i="13"/>
  <c r="P25" i="13" s="1"/>
  <c r="J25" i="13"/>
  <c r="AB24" i="13"/>
  <c r="AA24" i="13"/>
  <c r="V24" i="13"/>
  <c r="M24" i="13"/>
  <c r="P24" i="13" s="1"/>
  <c r="J24" i="13"/>
  <c r="C24" i="13"/>
  <c r="M23" i="13"/>
  <c r="P23" i="13" s="1"/>
  <c r="J23" i="13"/>
  <c r="AB22" i="13"/>
  <c r="AA22" i="13"/>
  <c r="V22" i="13"/>
  <c r="M22" i="13"/>
  <c r="P22" i="13" s="1"/>
  <c r="J22" i="13"/>
  <c r="C22" i="13"/>
  <c r="M21" i="13"/>
  <c r="P21" i="13" s="1"/>
  <c r="J21" i="13"/>
  <c r="AB20" i="13"/>
  <c r="AA20" i="13"/>
  <c r="V20" i="13"/>
  <c r="M20" i="13"/>
  <c r="P20" i="13" s="1"/>
  <c r="J20" i="13"/>
  <c r="C20" i="13"/>
  <c r="M19" i="13"/>
  <c r="P19" i="13" s="1"/>
  <c r="J19" i="13"/>
  <c r="AB18" i="13"/>
  <c r="AA18" i="13"/>
  <c r="V18" i="13"/>
  <c r="M18" i="13"/>
  <c r="P18" i="13" s="1"/>
  <c r="J18" i="13"/>
  <c r="C18" i="13"/>
  <c r="M17" i="13"/>
  <c r="P17" i="13" s="1"/>
  <c r="J17" i="13"/>
  <c r="AB16" i="13"/>
  <c r="AA16" i="13"/>
  <c r="V16" i="13"/>
  <c r="M16" i="13"/>
  <c r="P16" i="13" s="1"/>
  <c r="J16" i="13"/>
  <c r="C16" i="13"/>
  <c r="M15" i="13"/>
  <c r="P15" i="13" s="1"/>
  <c r="Q15" i="13" s="1"/>
  <c r="J15" i="13"/>
  <c r="AB14" i="13"/>
  <c r="AA14" i="13"/>
  <c r="V14" i="13"/>
  <c r="M14" i="13"/>
  <c r="P14" i="13" s="1"/>
  <c r="J14" i="13"/>
  <c r="C14" i="13"/>
  <c r="M13" i="13"/>
  <c r="P13" i="13" s="1"/>
  <c r="J13" i="13"/>
  <c r="AB12" i="13"/>
  <c r="AA12" i="13"/>
  <c r="V12" i="13"/>
  <c r="M12" i="13"/>
  <c r="P12" i="13" s="1"/>
  <c r="J12" i="13"/>
  <c r="C12" i="13"/>
  <c r="M11" i="13"/>
  <c r="P11" i="13" s="1"/>
  <c r="J11" i="13"/>
  <c r="AB10" i="13"/>
  <c r="AA10" i="13"/>
  <c r="V10" i="13"/>
  <c r="M10" i="13"/>
  <c r="P10" i="13" s="1"/>
  <c r="R10" i="13" s="1"/>
  <c r="J10" i="13"/>
  <c r="C10" i="13"/>
  <c r="M9" i="13"/>
  <c r="P9" i="13" s="1"/>
  <c r="Q9" i="13" s="1"/>
  <c r="J9" i="13"/>
  <c r="AB8" i="13"/>
  <c r="AA8" i="13"/>
  <c r="V8" i="13"/>
  <c r="M8" i="13"/>
  <c r="P8" i="13" s="1"/>
  <c r="J8" i="13"/>
  <c r="C8" i="13"/>
  <c r="P7" i="13"/>
  <c r="AB6" i="13"/>
  <c r="AA6" i="13"/>
  <c r="P6" i="13"/>
  <c r="O5" i="13"/>
  <c r="P5" i="13" s="1"/>
  <c r="Q5" i="13" s="1"/>
  <c r="M5" i="13"/>
  <c r="AB4" i="13"/>
  <c r="AA4" i="13"/>
  <c r="V4" i="13"/>
  <c r="M4" i="13"/>
  <c r="P4" i="13" s="1"/>
  <c r="P1" i="2"/>
  <c r="Q33" i="13" l="1"/>
  <c r="Q31" i="13"/>
  <c r="N34" i="13"/>
  <c r="P34" i="13" s="1"/>
  <c r="Q11" i="13"/>
  <c r="Q13" i="13"/>
  <c r="N30" i="13"/>
  <c r="P30" i="13" s="1"/>
  <c r="Q17" i="13"/>
  <c r="Q19" i="13"/>
  <c r="Q21" i="13"/>
  <c r="Q23" i="13"/>
  <c r="Q25" i="13"/>
  <c r="U10" i="2"/>
  <c r="V10" i="2" s="1"/>
  <c r="N10" i="2" s="1"/>
  <c r="P10" i="2" s="1"/>
  <c r="U6" i="2"/>
  <c r="V6" i="2" s="1"/>
  <c r="N7" i="2" s="1"/>
  <c r="P7" i="2" s="1"/>
  <c r="Q7" i="2" s="1"/>
  <c r="U8" i="2"/>
  <c r="V8" i="2" s="1"/>
  <c r="AC10" i="13"/>
  <c r="S10" i="13"/>
  <c r="Q14" i="13"/>
  <c r="R14" i="13"/>
  <c r="R16" i="13"/>
  <c r="Q16" i="13"/>
  <c r="R20" i="13"/>
  <c r="Q20" i="13"/>
  <c r="R24" i="13"/>
  <c r="Q24" i="13"/>
  <c r="P32" i="13"/>
  <c r="Q8" i="13"/>
  <c r="R8" i="13"/>
  <c r="Q12" i="13"/>
  <c r="R12" i="13"/>
  <c r="R18" i="13"/>
  <c r="Q18" i="13"/>
  <c r="Q22" i="13"/>
  <c r="R22" i="13"/>
  <c r="Q4" i="13"/>
  <c r="R4" i="13"/>
  <c r="R26" i="13"/>
  <c r="R34" i="13"/>
  <c r="Q34" i="13"/>
  <c r="Q30" i="13"/>
  <c r="R30" i="13"/>
  <c r="Q10" i="13"/>
  <c r="Q26" i="13"/>
  <c r="S38" i="13"/>
  <c r="AC38" i="13"/>
  <c r="U4" i="2"/>
  <c r="V4" i="2" s="1"/>
  <c r="N5" i="2" s="1"/>
  <c r="P5" i="2" s="1"/>
  <c r="Q5" i="2" s="1"/>
  <c r="C32" i="4"/>
  <c r="C31" i="4"/>
  <c r="V1" i="20"/>
  <c r="R6" i="13"/>
  <c r="E4" i="20"/>
  <c r="Q6" i="13"/>
  <c r="P4" i="20"/>
  <c r="R36" i="13"/>
  <c r="AC36" i="13" s="1"/>
  <c r="N11" i="2" l="1"/>
  <c r="P11" i="2" s="1"/>
  <c r="Q11" i="2" s="1"/>
  <c r="Q10" i="2"/>
  <c r="N6" i="2"/>
  <c r="P6" i="2" s="1"/>
  <c r="R6" i="2" s="1"/>
  <c r="S6" i="2" s="1"/>
  <c r="N9" i="2"/>
  <c r="P9" i="2" s="1"/>
  <c r="Q9" i="2" s="1"/>
  <c r="N8" i="2"/>
  <c r="P8" i="2" s="1"/>
  <c r="S24" i="13"/>
  <c r="AC24" i="13"/>
  <c r="S18" i="13"/>
  <c r="AC18" i="13"/>
  <c r="AC34" i="13"/>
  <c r="S34" i="13"/>
  <c r="S12" i="13"/>
  <c r="AC12" i="13"/>
  <c r="AC20" i="13"/>
  <c r="S20" i="13"/>
  <c r="AC26" i="13"/>
  <c r="S26" i="13"/>
  <c r="AC4" i="13"/>
  <c r="S4" i="13"/>
  <c r="S8" i="13"/>
  <c r="AC8" i="13"/>
  <c r="AC16" i="13"/>
  <c r="S16" i="13"/>
  <c r="AC14" i="13"/>
  <c r="S14" i="13"/>
  <c r="S22" i="13"/>
  <c r="AC22" i="13"/>
  <c r="R32" i="13"/>
  <c r="Q32" i="13"/>
  <c r="AC30" i="13"/>
  <c r="S30" i="13"/>
  <c r="N4" i="2"/>
  <c r="P4" i="2" s="1"/>
  <c r="Q4" i="2" s="1"/>
  <c r="S6" i="13"/>
  <c r="AC6" i="13"/>
  <c r="P6" i="20"/>
  <c r="E6" i="20"/>
  <c r="E5" i="20"/>
  <c r="P5" i="20"/>
  <c r="S36" i="13"/>
  <c r="R10" i="2" l="1"/>
  <c r="S10" i="2" s="1"/>
  <c r="Q6" i="2"/>
  <c r="Q8" i="2"/>
  <c r="R8" i="2"/>
  <c r="S8" i="2" s="1"/>
  <c r="AC32" i="13"/>
  <c r="S32" i="13"/>
  <c r="R2" i="13"/>
  <c r="R4" i="2"/>
  <c r="S4" i="2" s="1"/>
  <c r="N2" i="2"/>
  <c r="E1" i="20"/>
  <c r="P1" i="20"/>
  <c r="S2" i="2" l="1"/>
  <c r="R2" i="2"/>
</calcChain>
</file>

<file path=xl/sharedStrings.xml><?xml version="1.0" encoding="utf-8"?>
<sst xmlns="http://schemas.openxmlformats.org/spreadsheetml/2006/main" count="35994" uniqueCount="3318">
  <si>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</si>
  <si>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</si>
  <si>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</si>
  <si>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</si>
  <si>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</si>
  <si>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</si>
  <si>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</si>
  <si>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</si>
  <si>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</si>
  <si>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</si>
  <si>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</si>
  <si>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</si>
  <si>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</si>
  <si>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</si>
  <si>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</si>
  <si>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</si>
  <si>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</si>
  <si>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</si>
  <si>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</si>
  <si>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</si>
  <si>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</si>
  <si>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</si>
  <si>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</si>
  <si>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</si>
  <si>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</si>
  <si>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</si>
  <si>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</si>
  <si>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</si>
  <si>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</si>
  <si>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</si>
  <si>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</si>
  <si>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</si>
  <si>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</si>
  <si>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</si>
  <si>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</si>
  <si>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</si>
  <si>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</si>
  <si>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</si>
  <si>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</si>
  <si>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</si>
  <si>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</si>
  <si>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</si>
  <si>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</si>
  <si>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</si>
  <si>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</si>
  <si>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</si>
  <si>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</si>
  <si>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</si>
  <si>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</si>
  <si>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</si>
  <si>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</si>
  <si>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</si>
  <si>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</si>
  <si>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</si>
  <si>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</si>
  <si>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</si>
  <si>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</si>
  <si>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</si>
  <si>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</si>
  <si>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</si>
  <si>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</si>
  <si>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</si>
  <si>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</si>
  <si>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</si>
  <si>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</si>
  <si>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</si>
  <si>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</si>
  <si>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</si>
  <si>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</si>
  <si>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</si>
  <si>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</si>
  <si>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</si>
  <si>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</si>
  <si>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</si>
  <si>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</si>
  <si>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</si>
  <si>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</si>
  <si>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</si>
  <si>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</si>
  <si>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</si>
  <si>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</si>
  <si>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</si>
  <si>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</si>
  <si>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</si>
  <si>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</si>
  <si>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</si>
  <si>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</si>
  <si>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</si>
  <si>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</si>
  <si>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</si>
  <si>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</si>
  <si>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</si>
  <si>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</si>
  <si>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</si>
  <si>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</si>
  <si>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</si>
  <si>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</si>
  <si>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</si>
  <si>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</si>
  <si>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</si>
  <si>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</si>
  <si>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</si>
  <si>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</si>
  <si>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</si>
  <si>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</si>
  <si>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</si>
  <si>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</si>
  <si>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</si>
  <si>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</si>
  <si>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</si>
  <si>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</si>
  <si>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</si>
  <si>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</si>
  <si>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</si>
  <si>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</si>
  <si>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</si>
  <si>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</si>
  <si>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</si>
  <si>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</si>
  <si>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</si>
  <si>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</si>
  <si>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</si>
  <si>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</si>
  <si>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</si>
  <si>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</si>
  <si>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</si>
  <si>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</si>
  <si>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</si>
  <si>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</si>
  <si>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</si>
  <si>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</si>
  <si>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</si>
  <si>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</si>
  <si>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</si>
  <si>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</si>
  <si>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</si>
  <si>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</si>
  <si>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</si>
  <si>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</si>
  <si>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</si>
  <si>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</si>
  <si>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</si>
  <si>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</si>
  <si>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</si>
  <si>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</si>
  <si>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</si>
  <si>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</si>
  <si>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</si>
  <si>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</si>
  <si>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</si>
  <si>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</si>
  <si>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</si>
  <si>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</si>
  <si>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</si>
  <si>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</si>
  <si>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</si>
  <si>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</si>
  <si>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</si>
  <si>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</si>
  <si>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</si>
  <si>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</si>
  <si>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</si>
  <si>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</si>
  <si>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</si>
  <si>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</si>
  <si>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</si>
  <si>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</si>
  <si>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</si>
  <si>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</si>
  <si>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</si>
  <si>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</si>
  <si>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</si>
  <si>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</si>
  <si>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</si>
  <si>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</si>
  <si>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</si>
  <si>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</si>
  <si>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</si>
  <si>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</si>
  <si>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</si>
  <si>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</si>
  <si>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</si>
  <si>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</si>
  <si>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</si>
  <si>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</si>
  <si>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</si>
  <si>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</si>
  <si>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</si>
  <si>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</si>
  <si>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</si>
  <si>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</si>
  <si>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</si>
  <si>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</si>
  <si>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</si>
  <si>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</si>
  <si>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</si>
  <si>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</si>
  <si>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</si>
  <si>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</si>
  <si>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</si>
  <si>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</si>
  <si>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</si>
  <si>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</si>
  <si>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</si>
  <si>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</si>
  <si>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</si>
  <si>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</si>
  <si>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</si>
  <si>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</si>
  <si>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</si>
  <si>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</si>
  <si>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</si>
  <si>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</si>
  <si>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</si>
  <si>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</si>
  <si>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</si>
  <si>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</si>
  <si>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</si>
  <si>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</si>
  <si>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</si>
  <si>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</si>
  <si>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</si>
  <si>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</si>
  <si>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</si>
  <si>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</si>
  <si>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</si>
  <si>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</si>
  <si>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</si>
  <si>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</si>
  <si>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</si>
  <si>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</si>
  <si>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</si>
  <si>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</si>
  <si>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</si>
  <si>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</si>
  <si>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</si>
  <si>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</si>
  <si>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</si>
  <si>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</si>
  <si>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</si>
  <si>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</si>
  <si>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</si>
  <si>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</si>
  <si>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</si>
  <si>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</si>
  <si>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</si>
  <si>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</si>
  <si>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</si>
  <si>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</si>
  <si>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</si>
  <si>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</si>
  <si>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</si>
  <si>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</si>
  <si>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</si>
  <si>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</si>
  <si>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</si>
  <si>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</si>
  <si>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</si>
  <si>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</si>
  <si>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</si>
  <si>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</si>
  <si>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</si>
  <si>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金属製品</t>
  </si>
  <si>
    <t>" 5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</si>
  <si>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</si>
  <si>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</si>
  <si>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</si>
  <si>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</si>
  <si>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</si>
  <si>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</si>
  <si>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</si>
  <si>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</si>
  <si>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</si>
  <si>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</si>
  <si>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繊維製品</t>
  </si>
  <si>
    <t xml:space="preserve"> パルプ・紙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</si>
  <si>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</si>
  <si>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</si>
  <si>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</si>
  <si>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</si>
  <si>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シルバーライフ</t>
  </si>
  <si>
    <t xml:space="preserve"> ｶﾞﾗｽ土石製品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</si>
  <si>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</si>
  <si>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</si>
  <si>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</si>
  <si>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</si>
  <si>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</si>
  <si>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</si>
  <si>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</si>
  <si>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</si>
  <si>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クミアイ化</t>
  </si>
  <si>
    <t xml:space="preserve"> ジェイック</t>
  </si>
  <si>
    <t xml:space="preserve"> 浜木綿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</si>
  <si>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</si>
  <si>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</si>
  <si>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</si>
  <si>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</si>
  <si>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</si>
  <si>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</si>
  <si>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</si>
  <si>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</si>
  <si>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</si>
  <si>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</si>
  <si>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</si>
  <si>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</si>
  <si>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</si>
  <si>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</si>
  <si>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</si>
  <si>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</si>
  <si>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</si>
  <si>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</si>
  <si>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ティムコ</t>
  </si>
  <si>
    <t xml:space="preserve"> 陸運業</t>
  </si>
  <si>
    <t xml:space="preserve"> 豊田合</t>
  </si>
  <si>
    <t xml:space="preserve"> サーティワン</t>
  </si>
  <si>
    <t xml:space="preserve"> オンコリス</t>
  </si>
  <si>
    <t xml:space="preserve"> 福証</t>
  </si>
  <si>
    <t xml:space="preserve"> LINK&amp;M</t>
  </si>
  <si>
    <t xml:space="preserve"> アスモ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</si>
  <si>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</si>
  <si>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</si>
  <si>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</si>
  <si>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</si>
  <si>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ありがと</t>
  </si>
  <si>
    <t xml:space="preserve"> ファーストコポ</t>
  </si>
  <si>
    <t xml:space="preserve"> サーラ</t>
  </si>
  <si>
    <t xml:space="preserve"> 東海ソフト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</si>
  <si>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</si>
  <si>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</si>
  <si>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</si>
  <si>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</si>
  <si>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</si>
  <si>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ヒトコムHD</t>
  </si>
  <si>
    <t xml:space="preserve"> ＴＯＮＥ</t>
  </si>
  <si>
    <t xml:space="preserve"> 前沢工</t>
  </si>
  <si>
    <t xml:space="preserve"> 甜菜糖</t>
  </si>
  <si>
    <t xml:space="preserve"> サニーサイド</t>
  </si>
  <si>
    <t xml:space="preserve"> ゴム製品</t>
  </si>
  <si>
    <t xml:space="preserve"> プラッツ</t>
  </si>
  <si>
    <t xml:space="preserve"> 三京化</t>
  </si>
  <si>
    <t xml:space="preserve"> 国際帝石</t>
  </si>
  <si>
    <t xml:space="preserve"> 鉱業</t>
  </si>
  <si>
    <t xml:space="preserve"> 札証</t>
  </si>
  <si>
    <t xml:space="preserve"> Abalance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</si>
  <si>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</si>
  <si>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</si>
  <si>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</si>
  <si>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</si>
  <si>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</si>
  <si>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</si>
  <si>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</si>
  <si>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</si>
  <si>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</si>
  <si>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HPCシステムス</t>
  </si>
  <si>
    <t xml:space="preserve"> レオクラン</t>
  </si>
  <si>
    <t xml:space="preserve"> アミファ</t>
  </si>
  <si>
    <t xml:space="preserve"> コンフォリア</t>
  </si>
  <si>
    <t xml:space="preserve"> いちごホテ</t>
  </si>
  <si>
    <t xml:space="preserve"> 大　光</t>
  </si>
  <si>
    <t xml:space="preserve"> 三益半</t>
  </si>
  <si>
    <t>ホシザキ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</si>
  <si>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</si>
  <si>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</si>
  <si>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</si>
  <si>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</si>
  <si>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</si>
  <si>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</si>
  <si>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</si>
  <si>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</si>
  <si>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博　展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</si>
  <si>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</si>
  <si>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</si>
  <si>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</si>
  <si>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</si>
  <si>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</si>
  <si>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</si>
  <si>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</si>
  <si>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</si>
  <si>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</si>
  <si>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</si>
  <si>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</si>
  <si>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</si>
  <si>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</si>
  <si>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</si>
  <si>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</si>
  <si>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</si>
  <si>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</si>
  <si>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</si>
  <si>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</si>
  <si>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 xml:space="preserve"> シグマ光機</t>
  </si>
  <si>
    <t xml:space="preserve"> 鉄鋼</t>
  </si>
  <si>
    <t xml:space="preserve"> ササクラ</t>
  </si>
  <si>
    <t xml:space="preserve"> インフォマート</t>
  </si>
  <si>
    <t xml:space="preserve"> 西川計測</t>
  </si>
  <si>
    <t xml:space="preserve"> 技研製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</si>
  <si>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</si>
  <si>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</si>
  <si>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</si>
  <si>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</si>
  <si>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</si>
  <si>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</si>
  <si>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</si>
  <si>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</si>
  <si>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</si>
  <si>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</si>
  <si>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</si>
  <si>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</si>
  <si>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</si>
  <si>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</si>
  <si>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</si>
  <si>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</si>
  <si>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</si>
  <si>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</si>
  <si>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</si>
  <si>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</si>
  <si>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</si>
  <si>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</si>
  <si>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</si>
  <si>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</si>
  <si>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</si>
  <si>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</si>
  <si>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</si>
  <si>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</si>
  <si>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</si>
  <si>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</si>
  <si>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</si>
  <si>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</si>
  <si>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</si>
  <si>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</si>
  <si>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</si>
  <si>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</si>
  <si>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</si>
  <si>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</si>
  <si>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</si>
  <si>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</si>
  <si>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</si>
  <si>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</si>
  <si>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</si>
  <si>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</si>
  <si>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</si>
  <si>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</si>
  <si>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</si>
  <si>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</si>
  <si>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</si>
  <si>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</si>
  <si>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</si>
  <si>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</si>
  <si>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</si>
  <si>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</si>
  <si>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ミネベアミツミ</t>
  </si>
  <si>
    <t>ヒューリック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</si>
  <si>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</si>
  <si>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</si>
  <si>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</si>
  <si>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</si>
  <si>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</si>
  <si>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</si>
  <si>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</si>
  <si>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</si>
  <si>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</si>
  <si>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</si>
  <si>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</si>
  <si>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</si>
  <si>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</si>
  <si>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</si>
  <si>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長谷工コーポレーション</t>
  </si>
  <si>
    <t>ＮＩＰＰＯ</t>
  </si>
  <si>
    <t>中外炉工業</t>
  </si>
  <si>
    <t>中広</t>
  </si>
  <si>
    <t>リンクアンドモチベーション</t>
  </si>
  <si>
    <t>森永製菓</t>
  </si>
  <si>
    <t>中村屋</t>
  </si>
  <si>
    <t>江崎グリコ</t>
  </si>
  <si>
    <t>モロゾフ</t>
  </si>
  <si>
    <t>寿スピリッツ</t>
  </si>
  <si>
    <t>柿安本店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</si>
  <si>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</si>
  <si>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</si>
  <si>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</si>
  <si>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</si>
  <si>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</si>
  <si>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</si>
  <si>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</si>
  <si>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</si>
  <si>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</si>
  <si>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</si>
  <si>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</si>
  <si>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</si>
  <si>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</si>
  <si>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</si>
  <si>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</si>
  <si>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</si>
  <si>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</si>
  <si>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</si>
  <si>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</si>
  <si>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</si>
  <si>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</si>
  <si>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</si>
  <si>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</si>
  <si>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</si>
  <si>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</si>
  <si>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</si>
  <si>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</si>
  <si>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</si>
  <si>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クリエイトＳＤホールディングス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</si>
  <si>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</si>
  <si>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</si>
  <si>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</si>
  <si>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</si>
  <si>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</si>
  <si>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</si>
  <si>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東急不動産ホールディングス</t>
  </si>
  <si>
    <t>ムゲンエステート</t>
  </si>
  <si>
    <t>コスモス薬品</t>
  </si>
  <si>
    <t>クリエイト・レストランツ・ホールディングス</t>
  </si>
  <si>
    <t>帝人</t>
  </si>
  <si>
    <t>サツドラホールディングス</t>
  </si>
  <si>
    <t>串カツ田中ホールディングス</t>
  </si>
  <si>
    <t>小松マテーレ</t>
  </si>
  <si>
    <t>電算</t>
  </si>
  <si>
    <t>ブレインパッド</t>
  </si>
  <si>
    <t>ＫＬａｂ</t>
  </si>
  <si>
    <t>ネクソン</t>
  </si>
  <si>
    <t>コロプラ</t>
  </si>
  <si>
    <t>オプティム</t>
  </si>
  <si>
    <t>特種東海製紙</t>
  </si>
  <si>
    <t>インターネットイニシアティブ</t>
  </si>
  <si>
    <t>巴川製紙所</t>
  </si>
  <si>
    <t>サインポスト</t>
  </si>
  <si>
    <t>多木化学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</si>
  <si>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</si>
  <si>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</si>
  <si>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</si>
  <si>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</si>
  <si>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</si>
  <si>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</si>
  <si>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ぴあ</t>
  </si>
  <si>
    <t>アステラス製薬</t>
  </si>
  <si>
    <t>科研製薬</t>
  </si>
  <si>
    <t>テルモ</t>
  </si>
  <si>
    <t>日本ペイントホールディングス</t>
  </si>
  <si>
    <t>明光ネットワークジャパン</t>
  </si>
  <si>
    <t>ユー・エス・エス</t>
  </si>
  <si>
    <t>電通国際情報サービス</t>
  </si>
  <si>
    <t>ＷＯＷＯＷ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</si>
  <si>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</si>
  <si>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</si>
  <si>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</si>
  <si>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</si>
  <si>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</si>
  <si>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</si>
  <si>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日本農薬</t>
  </si>
  <si>
    <t>三谷セキサン</t>
  </si>
  <si>
    <t>東海カーボン</t>
  </si>
  <si>
    <t>日本カーボン</t>
  </si>
  <si>
    <t>ＴＯＴＯ</t>
  </si>
  <si>
    <t>ＭＡＲＵＷＡ</t>
  </si>
  <si>
    <t>日本冶金工業</t>
  </si>
  <si>
    <t>日立金属</t>
  </si>
  <si>
    <t>ＤＯＷＡホールディングス</t>
  </si>
  <si>
    <t>ＵＡＣＪ</t>
  </si>
  <si>
    <t>ダイニチ工業</t>
  </si>
  <si>
    <t>アドバネクス</t>
  </si>
  <si>
    <t>三浦工業</t>
  </si>
  <si>
    <t>Ｇｕｎｏｓｙ</t>
  </si>
  <si>
    <t>リブセンス</t>
  </si>
  <si>
    <t>エスクロー・エージェント・ジャパン</t>
  </si>
  <si>
    <t>エラン</t>
  </si>
  <si>
    <t>ソディック</t>
  </si>
  <si>
    <t>日進工具</t>
  </si>
  <si>
    <t>インソース</t>
  </si>
  <si>
    <t>津田駒工業</t>
  </si>
  <si>
    <t>エンシュウ</t>
  </si>
  <si>
    <t>ヤマシンフィルタ</t>
  </si>
  <si>
    <t>タカキタ</t>
  </si>
  <si>
    <t>東洋エンジニアリング</t>
  </si>
  <si>
    <t>荏原製作所</t>
  </si>
  <si>
    <t>ＣＫＤ</t>
  </si>
  <si>
    <t>オーイズミ</t>
  </si>
  <si>
    <t>東洋電機製造</t>
  </si>
  <si>
    <t>アイモバイル</t>
  </si>
  <si>
    <t>マキタ</t>
  </si>
  <si>
    <t>オムロン</t>
  </si>
  <si>
    <t>セイコーエプソン</t>
  </si>
  <si>
    <t>アンリツ</t>
  </si>
  <si>
    <t>帝国通信工業</t>
  </si>
  <si>
    <t>ヒロセ電機</t>
  </si>
  <si>
    <t>船井電機</t>
  </si>
  <si>
    <t>デンソー</t>
  </si>
  <si>
    <t>岡谷電機産業</t>
  </si>
  <si>
    <t>大真空</t>
  </si>
  <si>
    <t>新光電気工業</t>
  </si>
  <si>
    <t>京セラ</t>
  </si>
  <si>
    <t>太陽誘電</t>
  </si>
  <si>
    <t>島根銀行</t>
  </si>
  <si>
    <t>マーキュリアインベストメント</t>
  </si>
  <si>
    <t>いすゞ自動車</t>
  </si>
  <si>
    <t>日産車体</t>
  </si>
  <si>
    <t>新明和工業</t>
  </si>
  <si>
    <t>ＮＯＫ</t>
  </si>
  <si>
    <t>ＴＢＫ</t>
  </si>
  <si>
    <t>はるやまホールディングス</t>
  </si>
  <si>
    <t>ライトオン</t>
  </si>
  <si>
    <t>三菱食品</t>
  </si>
  <si>
    <t>メディパルホールディングス</t>
  </si>
  <si>
    <t>コナカ</t>
  </si>
  <si>
    <t>京都きもの友禅</t>
  </si>
  <si>
    <t>コロワイド</t>
  </si>
  <si>
    <t>オーハシテクニカ</t>
  </si>
  <si>
    <t>壱番屋</t>
  </si>
  <si>
    <t>愛知時計電機</t>
  </si>
  <si>
    <t>パイロットコーポレーション</t>
  </si>
  <si>
    <t>光村印刷</t>
  </si>
  <si>
    <t>キングジム</t>
  </si>
  <si>
    <t>象印マホービン</t>
  </si>
  <si>
    <t>コクヨ</t>
  </si>
  <si>
    <t>ヨンドシーホールディングス</t>
  </si>
  <si>
    <t>三陽商会</t>
  </si>
  <si>
    <t>三井物産</t>
  </si>
  <si>
    <t>第一実業</t>
  </si>
  <si>
    <t>正栄食品工業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</si>
  <si>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</si>
  <si>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</si>
  <si>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</si>
  <si>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</si>
  <si>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</si>
  <si>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</si>
  <si>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モスフードサービス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</si>
  <si>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</si>
  <si>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</si>
  <si>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</si>
  <si>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</si>
  <si>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</si>
  <si>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</si>
  <si>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</si>
  <si>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松屋</t>
  </si>
  <si>
    <t>エイチ・ツー・オー　リテイリング</t>
  </si>
  <si>
    <t>近鉄百貨店</t>
  </si>
  <si>
    <t>平和堂</t>
  </si>
  <si>
    <t>フジ</t>
  </si>
  <si>
    <t>ヤオコー</t>
  </si>
  <si>
    <t>三井住友トラスト・ホールディングス</t>
  </si>
  <si>
    <t>筑波銀行</t>
  </si>
  <si>
    <t>七十七銀行</t>
  </si>
  <si>
    <t>青森銀行</t>
  </si>
  <si>
    <t>山形銀行</t>
  </si>
  <si>
    <t>みちのく銀行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</si>
  <si>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</si>
  <si>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</si>
  <si>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</si>
  <si>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</si>
  <si>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</si>
  <si>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</si>
  <si>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</si>
  <si>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</si>
  <si>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</si>
  <si>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</si>
  <si>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</si>
  <si>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</si>
  <si>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</si>
  <si>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</si>
  <si>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</si>
  <si>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</si>
  <si>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</si>
  <si>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</si>
  <si>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</si>
  <si>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</si>
  <si>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</si>
  <si>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アドバンスクリエイト</t>
  </si>
  <si>
    <t>平和不動産</t>
  </si>
  <si>
    <t>東京建物</t>
  </si>
  <si>
    <t>日本エスコン</t>
  </si>
  <si>
    <t>ファースト住建</t>
  </si>
  <si>
    <t>東武鉄道</t>
  </si>
  <si>
    <t>富士急行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</si>
  <si>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</si>
  <si>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</si>
  <si>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</si>
  <si>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</si>
  <si>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</si>
  <si>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</si>
  <si>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</si>
  <si>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</si>
  <si>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</si>
  <si>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九州旅客鉄道</t>
  </si>
  <si>
    <t>東京放送ホールディングス</t>
  </si>
  <si>
    <t>テレビ東京ホールディングス</t>
  </si>
  <si>
    <t>ファイバーゲート</t>
  </si>
  <si>
    <t>中国電力</t>
  </si>
  <si>
    <t>東邦瓦斯</t>
  </si>
  <si>
    <t>西部瓦斯</t>
  </si>
  <si>
    <t>ナガワ</t>
  </si>
  <si>
    <t>常磐興産</t>
  </si>
  <si>
    <t>ヤマダ電機</t>
  </si>
  <si>
    <t>グルメ杵屋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</si>
  <si>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</si>
  <si>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</si>
  <si>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</si>
  <si>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</si>
  <si>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</si>
  <si>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</si>
  <si>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</si>
  <si>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</si>
  <si>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</si>
  <si>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</si>
  <si>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</si>
  <si>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</si>
  <si>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</si>
  <si>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</si>
  <si>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</si>
  <si>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</si>
  <si>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</si>
  <si>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</si>
  <si>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</si>
  <si>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</si>
  <si>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</si>
  <si>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</si>
  <si>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</si>
  <si>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</si>
  <si>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</si>
  <si>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</si>
  <si>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</si>
  <si>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</si>
  <si>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</si>
  <si>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</si>
  <si>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</si>
  <si>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</si>
  <si>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</si>
  <si>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</si>
  <si>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</si>
  <si>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</si>
  <si>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</si>
  <si>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</si>
  <si>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</si>
  <si>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</si>
  <si>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</si>
  <si>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</si>
  <si>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日　油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</si>
  <si>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</si>
  <si>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</si>
  <si>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</si>
  <si>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</si>
  <si>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</si>
  <si>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</si>
  <si>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</si>
  <si>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アルプス物</t>
  </si>
  <si>
    <t xml:space="preserve"> 東　リ</t>
  </si>
  <si>
    <t xml:space="preserve"> ウィルズ</t>
  </si>
  <si>
    <t xml:space="preserve"> ランサーズ</t>
  </si>
  <si>
    <t xml:space="preserve"> ALiNK</t>
  </si>
  <si>
    <t>アルフレッサ　ホールディングス</t>
  </si>
  <si>
    <t>フリービット</t>
  </si>
  <si>
    <t>久光製薬</t>
  </si>
  <si>
    <t>秀英予備校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</si>
  <si>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</si>
  <si>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</si>
  <si>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</si>
  <si>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</si>
  <si>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</si>
  <si>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</si>
  <si>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</si>
  <si>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</si>
  <si>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</si>
  <si>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</si>
  <si>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</si>
  <si>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</si>
  <si>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</si>
  <si>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</si>
  <si>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</si>
  <si>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</si>
  <si>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</si>
  <si>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</si>
  <si>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</si>
  <si>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>石原ケミカル</t>
  </si>
  <si>
    <t>リゾートトラスト</t>
  </si>
  <si>
    <t>リックス</t>
  </si>
  <si>
    <t>キヤノンマーケティングジャパン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</si>
  <si>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</si>
  <si>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</si>
  <si>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</si>
  <si>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</si>
  <si>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</si>
  <si>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</si>
  <si>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</si>
  <si>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</si>
  <si>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</si>
  <si>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</si>
  <si>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</si>
  <si>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</si>
  <si>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</si>
  <si>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</si>
  <si>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</si>
  <si>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</si>
  <si>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</si>
  <si>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</si>
  <si>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ハークスレイ</t>
  </si>
  <si>
    <t xml:space="preserve"> 荏原実業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</si>
  <si>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</si>
  <si>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</si>
  <si>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</si>
  <si>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</si>
  <si>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</si>
  <si>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>東鉄工業</t>
  </si>
  <si>
    <t>プリマハム</t>
  </si>
  <si>
    <t>ＷＤＢホールディングス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</si>
  <si>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</si>
  <si>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</si>
  <si>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</si>
  <si>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</si>
  <si>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 xml:space="preserve"> 16:00</t>
  </si>
  <si>
    <t xml:space="preserve"> 京阪神ビ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</si>
  <si>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</si>
  <si>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</si>
  <si>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</si>
  <si>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</si>
  <si>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</si>
  <si>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</si>
  <si>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</si>
  <si>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</si>
  <si>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</si>
  <si>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マツモト</t>
  </si>
  <si>
    <t xml:space="preserve"> アゼアス</t>
  </si>
  <si>
    <t xml:space="preserve"> ミサワ</t>
  </si>
  <si>
    <t xml:space="preserve"> アイナボHD</t>
  </si>
  <si>
    <t xml:space="preserve"> ウェーブロック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</si>
  <si>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</si>
  <si>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</si>
  <si>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</si>
  <si>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</si>
  <si>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</si>
  <si>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</si>
  <si>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</si>
  <si>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シャノン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</si>
  <si>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</si>
  <si>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</si>
  <si>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</si>
  <si>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</si>
  <si>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</si>
  <si>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</si>
  <si>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ＡＶＡＮＴＩＡ</t>
  </si>
  <si>
    <t>日本製粉</t>
  </si>
  <si>
    <t xml:space="preserve"> イオンFS</t>
  </si>
  <si>
    <t xml:space="preserve"> 石井表記</t>
  </si>
  <si>
    <t xml:space="preserve"> REVOLUTI</t>
  </si>
  <si>
    <t>ネクステージ</t>
  </si>
  <si>
    <t>協和キリン</t>
  </si>
  <si>
    <t xml:space="preserve"> ラクーンHD</t>
  </si>
  <si>
    <t xml:space="preserve"> JESCO HD</t>
  </si>
  <si>
    <t xml:space="preserve"> キャンドゥ</t>
  </si>
  <si>
    <t>ブックオフグループホールディングス</t>
  </si>
  <si>
    <t xml:space="preserve"> ノ　ダ</t>
  </si>
  <si>
    <t>大王製紙</t>
  </si>
  <si>
    <t>松屋フーズホールディングス</t>
  </si>
  <si>
    <t xml:space="preserve"> オハラ</t>
  </si>
  <si>
    <t>エービーシー・マート</t>
  </si>
  <si>
    <t>北越コーポレーション</t>
  </si>
  <si>
    <t>三菱電機</t>
  </si>
  <si>
    <t>テイ・エス　テック</t>
  </si>
  <si>
    <t>チヨダ</t>
  </si>
  <si>
    <t xml:space="preserve"> 07月中旬</t>
  </si>
  <si>
    <t xml:space="preserve"> ＡＰＩ</t>
  </si>
  <si>
    <t>丸大食品</t>
  </si>
  <si>
    <t>トレンドマイクロ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</si>
  <si>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</si>
  <si>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</si>
  <si>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</si>
  <si>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</si>
  <si>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</si>
  <si>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</si>
  <si>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</si>
  <si>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</si>
  <si>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</si>
  <si>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</si>
  <si>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</si>
  <si>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</si>
  <si>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</si>
  <si>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</si>
  <si>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</si>
  <si>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</si>
  <si>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</si>
  <si>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</si>
  <si>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</si>
  <si>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</si>
  <si>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</si>
  <si>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</si>
  <si>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</si>
  <si>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</si>
  <si>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</si>
  <si>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</si>
  <si>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</si>
  <si>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</si>
  <si>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</si>
  <si>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</si>
  <si>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</si>
  <si>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</si>
  <si>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</si>
  <si>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</si>
  <si>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</si>
  <si>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</si>
  <si>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</si>
  <si>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</si>
  <si>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</si>
  <si>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</si>
  <si>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</si>
  <si>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</si>
  <si>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</si>
  <si>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精密機器</t>
  </si>
  <si>
    <t>建設業</t>
  </si>
  <si>
    <t>清水建設</t>
  </si>
  <si>
    <t>機械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</si>
  <si>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</si>
  <si>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</si>
  <si>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</si>
  <si>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</si>
  <si>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</si>
  <si>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</si>
  <si>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</si>
  <si>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</si>
  <si>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</si>
  <si>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</si>
  <si>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</si>
  <si>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</si>
  <si>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</si>
  <si>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</si>
  <si>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</si>
  <si>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ワッツ</t>
  </si>
  <si>
    <t>ＤＣＭホールディングス</t>
  </si>
  <si>
    <t>オープンハウス</t>
  </si>
  <si>
    <t>日産自動車</t>
  </si>
  <si>
    <t>東都水産</t>
  </si>
  <si>
    <t>高島屋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</si>
  <si>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</si>
  <si>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</si>
  <si>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</si>
  <si>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</si>
  <si>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</si>
  <si>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</si>
  <si>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</si>
  <si>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</si>
  <si>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</si>
  <si>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銀行業</t>
  </si>
  <si>
    <t>東北電力</t>
  </si>
  <si>
    <t>電気・ガス業</t>
  </si>
  <si>
    <t>東京電力ホールディングス</t>
  </si>
  <si>
    <t xml:space="preserve"> 菱洋エレク</t>
  </si>
  <si>
    <t xml:space="preserve"> トーホー</t>
  </si>
  <si>
    <t xml:space="preserve"> トーセイ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</si>
  <si>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</si>
  <si>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</si>
  <si>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</si>
  <si>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</si>
  <si>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</si>
  <si>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</si>
  <si>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</si>
  <si>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パイプドＨＤ</t>
  </si>
  <si>
    <t>ゼリア新薬工業</t>
  </si>
  <si>
    <t>ナカヨ</t>
  </si>
  <si>
    <t>めぶきフィナンシャルグループ</t>
  </si>
  <si>
    <t>カプコン</t>
  </si>
  <si>
    <t xml:space="preserve"> ミライアル</t>
  </si>
  <si>
    <t xml:space="preserve"> オプトエレクト</t>
  </si>
  <si>
    <t>鹿島建設</t>
  </si>
  <si>
    <t>日産化学</t>
  </si>
  <si>
    <t>サトーホールディングス</t>
  </si>
  <si>
    <t>日本紙パルプ商事</t>
  </si>
  <si>
    <t>サンリオ</t>
  </si>
  <si>
    <t>愛媛銀行</t>
  </si>
  <si>
    <t>住友不動産</t>
  </si>
  <si>
    <t>センコーグループホールディングス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</si>
  <si>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</si>
  <si>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</si>
  <si>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</si>
  <si>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</si>
  <si>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</si>
  <si>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</si>
  <si>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</si>
  <si>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</si>
  <si>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</si>
  <si>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</si>
  <si>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</si>
  <si>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</si>
  <si>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</si>
  <si>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</si>
  <si>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</si>
  <si>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</si>
  <si>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</si>
  <si>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銚子丸</t>
  </si>
  <si>
    <t xml:space="preserve"> マニー</t>
  </si>
  <si>
    <t xml:space="preserve"> はてな</t>
  </si>
  <si>
    <t xml:space="preserve"> 丸善CHI</t>
  </si>
  <si>
    <t xml:space="preserve"> いちご</t>
  </si>
  <si>
    <t xml:space="preserve"> ファンドクリG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</si>
  <si>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</si>
  <si>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</si>
  <si>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</si>
  <si>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</si>
  <si>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</si>
  <si>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</si>
  <si>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</si>
  <si>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富士製薬工業</t>
  </si>
  <si>
    <t>早稲田アカデミー</t>
  </si>
  <si>
    <t>サイバーエージェント</t>
  </si>
  <si>
    <t>ホソカワミクロン</t>
  </si>
  <si>
    <t>椿本チエイン</t>
  </si>
  <si>
    <t>タダノ</t>
  </si>
  <si>
    <t>安川電機</t>
  </si>
  <si>
    <t>小松ウオール工業</t>
  </si>
  <si>
    <t>ライフコーポレーション</t>
  </si>
  <si>
    <t>コメリ</t>
  </si>
  <si>
    <t>オリックス</t>
  </si>
  <si>
    <t>ジャフコ</t>
  </si>
  <si>
    <t>東京海上ホールディングス</t>
  </si>
  <si>
    <t>三菱倉庫</t>
  </si>
  <si>
    <t>エイチ・アイ・エス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</si>
  <si>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</si>
  <si>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</si>
  <si>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</si>
  <si>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</si>
  <si>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</si>
  <si>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</si>
  <si>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スクウェア・エニックス・ホールディングス</t>
  </si>
  <si>
    <t>村田製作所</t>
  </si>
  <si>
    <t>日立製作所</t>
  </si>
  <si>
    <t>トヨタ紡織</t>
  </si>
  <si>
    <t>エーザイ</t>
  </si>
  <si>
    <t>証券、商品先物取引業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</si>
  <si>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</si>
  <si>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</si>
  <si>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</si>
  <si>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</si>
  <si>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</si>
  <si>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</si>
  <si>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</si>
  <si>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</si>
  <si>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</si>
  <si>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</si>
  <si>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</si>
  <si>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</si>
  <si>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</si>
  <si>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</si>
  <si>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</si>
  <si>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</si>
  <si>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</si>
  <si>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</si>
  <si>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</si>
  <si>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</si>
  <si>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</si>
  <si>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</si>
  <si>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</si>
  <si>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</si>
  <si>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</si>
  <si>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</si>
  <si>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</si>
  <si>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</si>
  <si>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</si>
  <si>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</si>
  <si>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</si>
  <si>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</si>
  <si>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</si>
  <si>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</si>
  <si>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</si>
  <si>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</si>
  <si>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</si>
  <si>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</si>
  <si>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</si>
  <si>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</si>
  <si>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</si>
  <si>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</si>
  <si>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</si>
  <si>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</si>
  <si>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</si>
  <si>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</si>
  <si>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</si>
  <si>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</si>
  <si>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</si>
  <si>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</si>
  <si>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</si>
  <si>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</si>
  <si>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</si>
  <si>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</si>
  <si>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</si>
  <si>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</si>
  <si>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</si>
  <si>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</si>
  <si>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</si>
  <si>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</si>
  <si>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</si>
  <si>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</si>
  <si>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</si>
  <si>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</si>
  <si>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</si>
  <si>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</si>
  <si>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ハウス食品グループ本社</t>
  </si>
  <si>
    <t>第一三共</t>
  </si>
  <si>
    <t>ドトール・日レスホールディングス</t>
  </si>
  <si>
    <t>イオンモール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</si>
  <si>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</si>
  <si>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</si>
  <si>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</si>
  <si>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</si>
  <si>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</si>
  <si>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</si>
  <si>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</si>
  <si>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</si>
  <si>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</si>
  <si>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</si>
  <si>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</si>
  <si>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参天製薬</t>
  </si>
  <si>
    <t>東ソー</t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</si>
  <si>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</si>
  <si>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</si>
  <si>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</si>
  <si>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</si>
  <si>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</si>
  <si>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</si>
  <si>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</si>
  <si>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</si>
  <si>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</si>
  <si>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</si>
  <si>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</si>
  <si>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ヤーマン</t>
  </si>
  <si>
    <t xml:space="preserve"> オービス</t>
  </si>
  <si>
    <t xml:space="preserve"> ネクスＧ</t>
  </si>
  <si>
    <t>きんでん</t>
  </si>
  <si>
    <t>亀田製菓</t>
  </si>
  <si>
    <t>ビックカメラ</t>
  </si>
  <si>
    <t>あい　ホールディングス</t>
  </si>
  <si>
    <t>東亞合成</t>
  </si>
  <si>
    <t>野村総合研究所</t>
  </si>
  <si>
    <t>アマダホールディングス</t>
  </si>
  <si>
    <t>グローリー</t>
  </si>
  <si>
    <t>ヤマハ</t>
  </si>
  <si>
    <t>あおぞら銀行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</si>
  <si>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</si>
  <si>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</si>
  <si>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</si>
  <si>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</si>
  <si>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</si>
  <si>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</si>
  <si>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</si>
  <si>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</si>
  <si>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ＪＭＨＤ</t>
  </si>
  <si>
    <t xml:space="preserve"> 黒　谷</t>
  </si>
  <si>
    <t xml:space="preserve"> JINSHD</t>
  </si>
  <si>
    <t>ユニ・チャーム</t>
  </si>
  <si>
    <t>長野銀行</t>
  </si>
  <si>
    <t>高砂熱学工業</t>
  </si>
  <si>
    <t>カゴメ</t>
  </si>
  <si>
    <t>ジョイフル本田</t>
  </si>
  <si>
    <t>旭有機材</t>
  </si>
  <si>
    <t>豊田自動織機</t>
  </si>
  <si>
    <t>ヤーマン</t>
  </si>
  <si>
    <t>三菱重工業</t>
  </si>
  <si>
    <t>マツダ</t>
  </si>
  <si>
    <t>タカキュー</t>
  </si>
  <si>
    <t>松竹</t>
  </si>
  <si>
    <t>共立メンテナンス</t>
  </si>
  <si>
    <t xml:space="preserve"> ストライク</t>
  </si>
  <si>
    <t xml:space="preserve"> ヴィッツ</t>
  </si>
  <si>
    <t>中電工</t>
  </si>
  <si>
    <t>アルペン</t>
  </si>
  <si>
    <t>ＡＧＣ</t>
  </si>
  <si>
    <t>横河電機</t>
  </si>
  <si>
    <t>浜松ホトニクス</t>
  </si>
  <si>
    <t>ワタミ</t>
  </si>
  <si>
    <t>井筒屋</t>
  </si>
  <si>
    <t>住友倉庫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</si>
  <si>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</si>
  <si>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</si>
  <si>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</si>
  <si>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</si>
  <si>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</si>
  <si>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</si>
  <si>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</si>
  <si>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</si>
  <si>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</si>
  <si>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</si>
  <si>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</si>
  <si>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</si>
  <si>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</si>
  <si>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</si>
  <si>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</si>
  <si>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</si>
  <si>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</si>
  <si>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</si>
  <si>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ツムラ</t>
  </si>
  <si>
    <t>ＳＣＲＥＥＮホールディングス</t>
  </si>
  <si>
    <t>大日本住友製薬</t>
  </si>
  <si>
    <t>関電工</t>
  </si>
  <si>
    <t>みらかホールディングス</t>
  </si>
  <si>
    <t>キヤノン</t>
  </si>
  <si>
    <t>ロート製薬</t>
  </si>
  <si>
    <t>阪和興業</t>
  </si>
  <si>
    <t>第一興商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</si>
  <si>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</si>
  <si>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</si>
  <si>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</si>
  <si>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</si>
  <si>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</si>
  <si>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</si>
  <si>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</si>
  <si>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</si>
  <si>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</si>
  <si>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</si>
  <si>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</si>
  <si>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</si>
  <si>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</si>
  <si>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</si>
  <si>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</si>
  <si>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イオンリート</t>
  </si>
  <si>
    <t xml:space="preserve"> モロゾフ</t>
  </si>
  <si>
    <t xml:space="preserve"> 毎コムネット</t>
  </si>
  <si>
    <t xml:space="preserve"> サムティ</t>
  </si>
  <si>
    <t>東洋シヤッター</t>
  </si>
  <si>
    <t>パン・パシフィック・インターナショナルホールディングス</t>
  </si>
  <si>
    <t>ゼンショーホールディングス</t>
  </si>
  <si>
    <t>幸楽苑ホールディングス</t>
  </si>
  <si>
    <t>ゴールドウイン</t>
  </si>
  <si>
    <t>ミツウロコグループホールディングス</t>
  </si>
  <si>
    <t>京阪ホールディングス</t>
  </si>
  <si>
    <t xml:space="preserve"> 大塚家</t>
  </si>
  <si>
    <t xml:space="preserve"> エイチ・アイエス</t>
  </si>
  <si>
    <t xml:space="preserve"> 泉州電</t>
  </si>
  <si>
    <t xml:space="preserve"> 積水ハウス</t>
  </si>
  <si>
    <t xml:space="preserve"> GA TECH</t>
  </si>
  <si>
    <t xml:space="preserve"> オーエムツー</t>
  </si>
  <si>
    <t xml:space="preserve"> J.S.B.</t>
  </si>
  <si>
    <t xml:space="preserve"> バリュゴルフ</t>
  </si>
  <si>
    <t xml:space="preserve"> クスリのアオキ</t>
  </si>
  <si>
    <t xml:space="preserve"> ヴィレッジV</t>
  </si>
  <si>
    <t>ＲＳ　Ｔｅｃｈｎｏｌｏｇｉｅｓ</t>
  </si>
  <si>
    <t>オハラ</t>
  </si>
  <si>
    <t>大庄</t>
  </si>
  <si>
    <t>サントリー食品インターナショナル</t>
  </si>
  <si>
    <t xml:space="preserve"> ほぼ日</t>
  </si>
  <si>
    <t xml:space="preserve"> パイプドH</t>
  </si>
  <si>
    <t xml:space="preserve"> 鉄人化</t>
  </si>
  <si>
    <t xml:space="preserve"> キリン堂HD</t>
  </si>
  <si>
    <t xml:space="preserve"> 三光合成</t>
  </si>
  <si>
    <t>ソネック</t>
  </si>
  <si>
    <t>日精エー・エス・ビー機械</t>
  </si>
  <si>
    <t>アニコム　ホールディングス</t>
  </si>
  <si>
    <t>アインホールディングス</t>
  </si>
  <si>
    <t>アリアケジャパン</t>
  </si>
  <si>
    <t xml:space="preserve"> マルカ</t>
  </si>
  <si>
    <t xml:space="preserve"> 島　忠</t>
  </si>
  <si>
    <t>アイスタイル</t>
  </si>
  <si>
    <t>インテリジェント　ウェイブ</t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</si>
  <si>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</si>
  <si>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</si>
  <si>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</si>
  <si>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</si>
  <si>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</si>
  <si>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</si>
  <si>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</si>
  <si>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</si>
  <si>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</si>
  <si>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</si>
  <si>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</si>
  <si>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</si>
  <si>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</si>
  <si>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</si>
  <si>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</si>
  <si>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横浜ゴム</t>
  </si>
  <si>
    <t>コカ・コーラ　ボトラーズジャパンホールディングス</t>
  </si>
  <si>
    <t>クラレ</t>
  </si>
  <si>
    <t>三菱マテリアル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</si>
  <si>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</si>
  <si>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</si>
  <si>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</si>
  <si>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anfac</t>
  </si>
  <si>
    <t>スタジオアリス</t>
  </si>
  <si>
    <t>ＪＡＬＵＸ</t>
  </si>
  <si>
    <t>大光</t>
  </si>
  <si>
    <t>日本パーカライジング</t>
  </si>
  <si>
    <t>ＡＯＫＩホールディングス</t>
  </si>
  <si>
    <t>岩手銀行</t>
  </si>
  <si>
    <t>大分銀行</t>
  </si>
  <si>
    <t>ＮＥＣキャピタルソリューション</t>
  </si>
  <si>
    <t>小田急電鉄</t>
  </si>
  <si>
    <t>東映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</si>
  <si>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</si>
  <si>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</si>
  <si>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</si>
  <si>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</si>
  <si>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</si>
  <si>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</si>
  <si>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</si>
  <si>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</si>
  <si>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</si>
  <si>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</si>
  <si>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</si>
  <si>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</si>
  <si>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</si>
  <si>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</si>
  <si>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</si>
  <si>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</si>
  <si>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</si>
  <si>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</si>
  <si>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</si>
  <si>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</si>
  <si>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</si>
  <si>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</si>
  <si>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</si>
  <si>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</si>
  <si>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</si>
  <si>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</si>
  <si>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</si>
  <si>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</si>
  <si>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</si>
  <si>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</si>
  <si>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</si>
  <si>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</si>
  <si>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</si>
  <si>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</si>
  <si>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</si>
  <si>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</si>
  <si>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</si>
  <si>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</si>
  <si>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</si>
  <si>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</si>
  <si>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</si>
  <si>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</si>
  <si>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</si>
  <si>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</si>
  <si>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</si>
  <si>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</si>
  <si>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</si>
  <si>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</si>
  <si>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</si>
  <si>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アトラエ</t>
  </si>
  <si>
    <t>カッパ・クリエイト</t>
  </si>
  <si>
    <t>サイゼリヤ</t>
  </si>
  <si>
    <t>ワイヤレスゲート</t>
  </si>
  <si>
    <t>大陽日酸</t>
  </si>
  <si>
    <t>オリエンタルランド</t>
  </si>
  <si>
    <t>ハイデイ日高</t>
  </si>
  <si>
    <t>シンシア</t>
  </si>
  <si>
    <t>神戸電鉄</t>
  </si>
  <si>
    <t>東京都競馬</t>
  </si>
  <si>
    <t>キャリアデザインセンター</t>
  </si>
  <si>
    <t>マイネット</t>
  </si>
  <si>
    <t>パーク２４</t>
  </si>
  <si>
    <t>ライオン</t>
  </si>
  <si>
    <t>岩崎通信機</t>
  </si>
  <si>
    <t>スターツコーポレーション</t>
  </si>
  <si>
    <t>ＡＮＡホールディングス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</si>
  <si>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</si>
  <si>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</si>
  <si>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</si>
  <si>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</si>
  <si>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</si>
  <si>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</si>
  <si>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双日</t>
  </si>
  <si>
    <t>キユーピー</t>
  </si>
  <si>
    <t>トヨタ自動車</t>
  </si>
  <si>
    <t>小野薬品工業</t>
  </si>
  <si>
    <t xml:space="preserve"> ＪＡＣＲ</t>
  </si>
  <si>
    <t xml:space="preserve"> 山崎パン</t>
  </si>
  <si>
    <t xml:space="preserve"> 大林組</t>
  </si>
  <si>
    <t>パソナグループ</t>
  </si>
  <si>
    <t>力の源ホールディングス</t>
  </si>
  <si>
    <t>日油</t>
  </si>
  <si>
    <t>アルファシステムズ</t>
  </si>
  <si>
    <t>平田機工</t>
  </si>
  <si>
    <t>阿波銀行</t>
  </si>
  <si>
    <t>山陽電気鉄道</t>
  </si>
  <si>
    <t>NIKKEファイルパス</t>
    <phoneticPr fontId="1" type="noConversion"/>
  </si>
  <si>
    <t>$MNK.csv</t>
    <phoneticPr fontId="1" type="noConversion"/>
  </si>
  <si>
    <t>Correlation</t>
  </si>
  <si>
    <t>Cointegration</t>
  </si>
  <si>
    <t>日新電機</t>
  </si>
  <si>
    <t>北海道電力</t>
  </si>
  <si>
    <t xml:space="preserve"> ＫＧ情報</t>
  </si>
  <si>
    <t xml:space="preserve"> ＯＳＧ</t>
  </si>
  <si>
    <t xml:space="preserve"> 篠崎屋</t>
  </si>
  <si>
    <t xml:space="preserve"> 物語コーポ</t>
  </si>
  <si>
    <t xml:space="preserve"> 東急不HD</t>
  </si>
  <si>
    <t xml:space="preserve"> 野村不HD</t>
  </si>
  <si>
    <t xml:space="preserve"> ヒノキヤG</t>
  </si>
  <si>
    <t xml:space="preserve"> エプコ</t>
  </si>
  <si>
    <t xml:space="preserve"> グロバル社</t>
  </si>
  <si>
    <t xml:space="preserve"> 帝　人</t>
  </si>
  <si>
    <t xml:space="preserve"> ＣＤＳ</t>
  </si>
  <si>
    <t>アイ・ケイ・ケイ</t>
  </si>
  <si>
    <t>ノーリツ</t>
  </si>
  <si>
    <t>ファーストロジック</t>
  </si>
  <si>
    <t>フジ・コーポレーション</t>
  </si>
  <si>
    <t>よみうりランド</t>
  </si>
  <si>
    <t>吉野家ホールディングス</t>
  </si>
  <si>
    <t>プレサンスコーポレーション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</si>
  <si>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</si>
  <si>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</si>
  <si>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</si>
  <si>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</si>
  <si>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</si>
  <si>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</si>
  <si>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日本電設工業</t>
  </si>
  <si>
    <t>東京製鐵</t>
  </si>
  <si>
    <t>雪印メグミルク</t>
  </si>
  <si>
    <t>オーエスジー</t>
  </si>
  <si>
    <t>不二越</t>
  </si>
  <si>
    <t>アルバック</t>
  </si>
  <si>
    <t>ベネフィット・ワン</t>
  </si>
  <si>
    <t>イリソ電子工業</t>
  </si>
  <si>
    <t>ラウンドワン</t>
  </si>
  <si>
    <t xml:space="preserve"> アダストリア</t>
  </si>
  <si>
    <t xml:space="preserve"> イルグルム</t>
  </si>
  <si>
    <t xml:space="preserve"> 石原産</t>
  </si>
  <si>
    <t xml:space="preserve"> ディア・ライフ</t>
  </si>
  <si>
    <t xml:space="preserve"> テイカ</t>
  </si>
  <si>
    <t xml:space="preserve"> アテクト</t>
  </si>
  <si>
    <t xml:space="preserve"> グッドライフ</t>
  </si>
  <si>
    <t xml:space="preserve"> グランディー</t>
  </si>
  <si>
    <t xml:space="preserve"> マリオン</t>
  </si>
  <si>
    <t xml:space="preserve"> オークファン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</si>
  <si>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</si>
  <si>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</si>
  <si>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</si>
  <si>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</si>
  <si>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信越化</t>
  </si>
  <si>
    <t>" 7</t>
  </si>
  <si>
    <t xml:space="preserve"> ＡＨＣＧ</t>
  </si>
  <si>
    <t xml:space="preserve"> ウィル</t>
  </si>
  <si>
    <t xml:space="preserve"> アサヒ</t>
  </si>
  <si>
    <t xml:space="preserve"> イグニス</t>
  </si>
  <si>
    <t xml:space="preserve"> アズジェント</t>
  </si>
  <si>
    <t xml:space="preserve"> プロトコーポ</t>
  </si>
  <si>
    <t xml:space="preserve"> ＧＤＨ</t>
  </si>
  <si>
    <t>日本ハム</t>
  </si>
  <si>
    <t>日本管理センター</t>
  </si>
  <si>
    <t>テンポイノベーション</t>
  </si>
  <si>
    <t>ケネディクス</t>
  </si>
  <si>
    <t>住友大阪セメント</t>
  </si>
  <si>
    <t>マルマエ</t>
  </si>
  <si>
    <t>ケーズホールディングス</t>
  </si>
  <si>
    <t>秋田銀行</t>
  </si>
  <si>
    <t>宮崎銀行</t>
  </si>
  <si>
    <t>東海旅客鉄道</t>
  </si>
  <si>
    <t>東陽倉庫</t>
  </si>
  <si>
    <t>メタウォーター</t>
  </si>
  <si>
    <t>東京ドーム</t>
  </si>
  <si>
    <t>セコム</t>
  </si>
  <si>
    <t>ＺＯＺＯ</t>
  </si>
  <si>
    <t>富士電機</t>
  </si>
  <si>
    <t>ＳＢＩホールディングス</t>
  </si>
  <si>
    <t>九電工</t>
  </si>
  <si>
    <t>東急</t>
  </si>
  <si>
    <t>リログループ</t>
  </si>
  <si>
    <t>コナミホールディングス</t>
  </si>
  <si>
    <t>クボタ</t>
  </si>
  <si>
    <t>グリー</t>
  </si>
  <si>
    <t>牧野フライス製作所</t>
  </si>
  <si>
    <t>カナモト</t>
  </si>
  <si>
    <t>資生堂</t>
  </si>
  <si>
    <t>ＳＵＢＡＲＵ</t>
  </si>
  <si>
    <t>ペプチドリーム</t>
  </si>
  <si>
    <t>アサヒグループホールディングス</t>
  </si>
  <si>
    <t>三井不動産</t>
  </si>
  <si>
    <t>大和ハウス工業</t>
  </si>
  <si>
    <t>新生銀行</t>
  </si>
  <si>
    <t>クレハ</t>
  </si>
  <si>
    <t>ミライト・ホールディングス</t>
  </si>
  <si>
    <t>西武ホールディングス</t>
  </si>
  <si>
    <t>オークマ</t>
  </si>
  <si>
    <t>富士ソフト</t>
  </si>
  <si>
    <t>ニチハ</t>
  </si>
  <si>
    <t>ブリヂストン</t>
  </si>
  <si>
    <t>セブン＆アイ・ホールディングス</t>
  </si>
  <si>
    <t>東宝</t>
  </si>
  <si>
    <t>住友商事</t>
  </si>
  <si>
    <t>三菱地所</t>
  </si>
  <si>
    <t>伊藤ハム米久ホールディングス</t>
  </si>
  <si>
    <t>コシダカホールディングス</t>
  </si>
  <si>
    <t>東レ</t>
  </si>
  <si>
    <t>日立物流</t>
  </si>
  <si>
    <t>ファンケル</t>
  </si>
  <si>
    <t>ＩＨＩ</t>
  </si>
  <si>
    <t>京王電鉄</t>
  </si>
  <si>
    <t>アダストリア</t>
  </si>
  <si>
    <t xml:space="preserve"> 証券商品先物</t>
  </si>
  <si>
    <t xml:space="preserve"> キヤノン電</t>
  </si>
  <si>
    <t xml:space="preserve"> キヤノンMJ</t>
  </si>
  <si>
    <t xml:space="preserve"> 中外薬</t>
  </si>
  <si>
    <t xml:space="preserve"> 倉庫運輸関連</t>
  </si>
  <si>
    <t xml:space="preserve"> 花　王</t>
  </si>
  <si>
    <t xml:space="preserve"> ＳＰＫ</t>
  </si>
  <si>
    <t xml:space="preserve"> 電気・ガス業</t>
  </si>
  <si>
    <t xml:space="preserve"> 大阪製鉄</t>
  </si>
  <si>
    <t xml:space="preserve"> 非鉄金属</t>
  </si>
  <si>
    <t xml:space="preserve"> バンクイノベ</t>
  </si>
  <si>
    <t xml:space="preserve"> BPカストロール</t>
  </si>
  <si>
    <t xml:space="preserve"> 石油石炭製品</t>
  </si>
  <si>
    <t xml:space="preserve"> テクノプロHD</t>
  </si>
  <si>
    <t xml:space="preserve"> GMOFHD</t>
  </si>
  <si>
    <t xml:space="preserve"> だいこう</t>
  </si>
  <si>
    <t xml:space="preserve"> 中国電</t>
  </si>
  <si>
    <t xml:space="preserve"> 中電工</t>
  </si>
  <si>
    <t xml:space="preserve"> IXナレッジ</t>
  </si>
  <si>
    <t xml:space="preserve"> スミダコーポ</t>
  </si>
  <si>
    <t xml:space="preserve"> 日本エスコン</t>
  </si>
  <si>
    <t xml:space="preserve"> 海運業</t>
  </si>
  <si>
    <t xml:space="preserve"> デンソー</t>
  </si>
  <si>
    <t xml:space="preserve"> ジェイテクト</t>
  </si>
  <si>
    <t xml:space="preserve"> ＳＭＳ</t>
  </si>
  <si>
    <t xml:space="preserve"> M&amp;Aキャピ</t>
  </si>
  <si>
    <t xml:space="preserve"> 村田製</t>
  </si>
  <si>
    <t xml:space="preserve"> 都競馬</t>
  </si>
  <si>
    <t xml:space="preserve"> enish</t>
  </si>
  <si>
    <t xml:space="preserve"> 有沢製</t>
  </si>
  <si>
    <t xml:space="preserve"> ラックランド</t>
  </si>
  <si>
    <t xml:space="preserve"> ダイナックHD</t>
  </si>
  <si>
    <t xml:space="preserve"> 千趣会</t>
  </si>
  <si>
    <t xml:space="preserve"> イフジ産業</t>
  </si>
  <si>
    <t xml:space="preserve"> カイノス</t>
  </si>
  <si>
    <t xml:space="preserve"> シノブフース</t>
  </si>
  <si>
    <t xml:space="preserve"> テクノフレックス</t>
  </si>
  <si>
    <t xml:space="preserve"> ライオン</t>
  </si>
  <si>
    <t xml:space="preserve"> マンダム</t>
  </si>
  <si>
    <t xml:space="preserve"> 長谷川香</t>
  </si>
  <si>
    <t xml:space="preserve"> 邦チタニウム</t>
  </si>
  <si>
    <t xml:space="preserve"> ＮＩＣ</t>
  </si>
  <si>
    <t xml:space="preserve"> デイトナ</t>
  </si>
  <si>
    <t xml:space="preserve"> ドウシシャ</t>
  </si>
  <si>
    <t xml:space="preserve"> パンパシHD</t>
  </si>
  <si>
    <t xml:space="preserve"> PALTEK</t>
  </si>
  <si>
    <t xml:space="preserve"> ダイトロン</t>
  </si>
  <si>
    <t xml:space="preserve"> ＥＰＳ</t>
  </si>
  <si>
    <t xml:space="preserve"> 富士製薬</t>
  </si>
  <si>
    <t xml:space="preserve"> 太平電</t>
  </si>
  <si>
    <t xml:space="preserve"> ＬＴＳ</t>
  </si>
  <si>
    <t xml:space="preserve"> 洋 シヤタ</t>
  </si>
  <si>
    <t xml:space="preserve"> ミズホメディ</t>
  </si>
  <si>
    <t xml:space="preserve"> カワタ</t>
  </si>
  <si>
    <t xml:space="preserve"> 大成ラミック</t>
  </si>
  <si>
    <t xml:space="preserve"> ローム</t>
  </si>
  <si>
    <t xml:space="preserve"> ニプロ</t>
  </si>
  <si>
    <t xml:space="preserve"> 東陽テク</t>
  </si>
  <si>
    <t xml:space="preserve"> エムケイシステム</t>
  </si>
  <si>
    <t xml:space="preserve"> Amazia</t>
  </si>
  <si>
    <t xml:space="preserve"> ツムラ</t>
  </si>
  <si>
    <t xml:space="preserve"> 東海カ</t>
  </si>
  <si>
    <t xml:space="preserve"> オプトラン</t>
  </si>
  <si>
    <t xml:space="preserve"> オプテックスG</t>
  </si>
  <si>
    <t xml:space="preserve"> ヤマエ久野</t>
  </si>
  <si>
    <t xml:space="preserve"> NATTY</t>
  </si>
  <si>
    <t xml:space="preserve"> パラカ</t>
  </si>
  <si>
    <t xml:space="preserve"> 幸和製作</t>
  </si>
  <si>
    <t xml:space="preserve"> ユアサ商</t>
  </si>
  <si>
    <t xml:space="preserve"> 住友理工</t>
  </si>
  <si>
    <t xml:space="preserve"> ＴＩＳ</t>
  </si>
  <si>
    <t xml:space="preserve"> 資生堂</t>
  </si>
  <si>
    <t xml:space="preserve"> ミルボン</t>
  </si>
  <si>
    <t xml:space="preserve"> スターゼン</t>
  </si>
  <si>
    <t xml:space="preserve"> H2Oリテイル</t>
  </si>
  <si>
    <t xml:space="preserve"> 青山財産</t>
  </si>
  <si>
    <t xml:space="preserve"> コーア商事H</t>
  </si>
  <si>
    <t xml:space="preserve"> 精工技研</t>
  </si>
  <si>
    <t xml:space="preserve"> 情報企画</t>
  </si>
  <si>
    <t xml:space="preserve"> テモナ</t>
  </si>
  <si>
    <t xml:space="preserve"> アリアケ</t>
  </si>
  <si>
    <t xml:space="preserve"> ピクスタ</t>
  </si>
  <si>
    <t xml:space="preserve"> ＭＤＶ</t>
  </si>
  <si>
    <t xml:space="preserve"> 宇部興</t>
  </si>
  <si>
    <t xml:space="preserve"> ニックス</t>
  </si>
  <si>
    <t xml:space="preserve"> ノエビアHD</t>
  </si>
  <si>
    <t xml:space="preserve"> アトラエ</t>
  </si>
  <si>
    <t xml:space="preserve"> ジーニー</t>
  </si>
  <si>
    <t xml:space="preserve"> 日光電</t>
  </si>
  <si>
    <t xml:space="preserve"> 壽　屋</t>
  </si>
  <si>
    <t xml:space="preserve"> アドバンスク</t>
  </si>
  <si>
    <t xml:space="preserve"> 高松Ｇ</t>
  </si>
  <si>
    <t xml:space="preserve"> ピーバン</t>
  </si>
  <si>
    <t xml:space="preserve"> タイガポリ</t>
  </si>
  <si>
    <t xml:space="preserve"> ウェッズ</t>
  </si>
  <si>
    <t xml:space="preserve"> 長　大</t>
  </si>
  <si>
    <t xml:space="preserve"> グローキッズ</t>
  </si>
  <si>
    <t xml:space="preserve"> オカダアイヨン</t>
  </si>
  <si>
    <t xml:space="preserve"> オーウエル</t>
  </si>
  <si>
    <t xml:space="preserve"> 静岡ガス</t>
  </si>
  <si>
    <t xml:space="preserve"> ハウスローゼ</t>
  </si>
  <si>
    <t xml:space="preserve"> 森永菓</t>
  </si>
  <si>
    <t xml:space="preserve"> 木徳神糧</t>
  </si>
  <si>
    <t xml:space="preserve"> 綿半ＨＤ</t>
  </si>
  <si>
    <t xml:space="preserve"> クリヤマHD</t>
  </si>
  <si>
    <t xml:space="preserve"> カヤック</t>
  </si>
  <si>
    <t xml:space="preserve"> ニーズウェル</t>
  </si>
  <si>
    <t xml:space="preserve"> リビンＴ</t>
  </si>
  <si>
    <t xml:space="preserve"> サイボウズ</t>
  </si>
  <si>
    <t xml:space="preserve"> 日トムソン</t>
  </si>
  <si>
    <t xml:space="preserve"> ズーム</t>
  </si>
  <si>
    <t xml:space="preserve"> いすゞ</t>
  </si>
  <si>
    <t xml:space="preserve"> 田中精密</t>
  </si>
  <si>
    <t xml:space="preserve"> ＡＲＭ</t>
  </si>
  <si>
    <t xml:space="preserve"> 空港施設</t>
  </si>
  <si>
    <t xml:space="preserve"> PKSHA</t>
  </si>
  <si>
    <t xml:space="preserve"> フューチャーVC</t>
  </si>
  <si>
    <t xml:space="preserve"> クエスト</t>
  </si>
  <si>
    <t xml:space="preserve"> クロスマーケG</t>
  </si>
  <si>
    <t xml:space="preserve"> ブリッジ</t>
  </si>
  <si>
    <t xml:space="preserve"> ピアラ</t>
  </si>
  <si>
    <t xml:space="preserve"> ミアヘルサ</t>
  </si>
  <si>
    <t xml:space="preserve"> Eギャランティ</t>
  </si>
  <si>
    <t xml:space="preserve"> 東邦システム</t>
  </si>
  <si>
    <t xml:space="preserve"> 不二精機</t>
  </si>
  <si>
    <t xml:space="preserve"> ヤマタネ</t>
  </si>
  <si>
    <t xml:space="preserve"> 大気社</t>
  </si>
  <si>
    <t xml:space="preserve"> 藤倉化</t>
  </si>
  <si>
    <t xml:space="preserve"> 鶴見製</t>
  </si>
  <si>
    <t xml:space="preserve"> AMBITION</t>
  </si>
  <si>
    <t xml:space="preserve"> グロバルリン</t>
  </si>
  <si>
    <t xml:space="preserve"> インタトレード</t>
  </si>
  <si>
    <t xml:space="preserve"> ビーグリー</t>
  </si>
  <si>
    <t xml:space="preserve"> エコモット</t>
  </si>
  <si>
    <t xml:space="preserve"> サイバセキュリ</t>
  </si>
  <si>
    <t xml:space="preserve"> ニッタ</t>
  </si>
  <si>
    <t xml:space="preserve"> レイズネクスト</t>
  </si>
  <si>
    <t xml:space="preserve"> ＪＤＩ</t>
  </si>
  <si>
    <t xml:space="preserve"> ミクリード</t>
  </si>
  <si>
    <t xml:space="preserve"> 共同印</t>
  </si>
  <si>
    <t xml:space="preserve"> 昭光商</t>
  </si>
  <si>
    <t xml:space="preserve"> 新光商</t>
  </si>
  <si>
    <t xml:space="preserve"> ダスキン</t>
  </si>
  <si>
    <t xml:space="preserve"> ツバキナカシマ</t>
  </si>
  <si>
    <t xml:space="preserve"> ジオマテック</t>
  </si>
  <si>
    <t xml:space="preserve"> フリークアウト</t>
  </si>
  <si>
    <t xml:space="preserve"> アイエスビー</t>
  </si>
  <si>
    <t xml:space="preserve"> SUBARU</t>
  </si>
  <si>
    <t xml:space="preserve"> ソラスト</t>
  </si>
  <si>
    <t xml:space="preserve"> オリジナル設</t>
  </si>
  <si>
    <t xml:space="preserve"> 日本サード</t>
  </si>
  <si>
    <t xml:space="preserve"> トルク</t>
  </si>
  <si>
    <t xml:space="preserve"> 6/29</t>
  </si>
  <si>
    <t xml:space="preserve"> 6/30</t>
  </si>
  <si>
    <t xml:space="preserve"> ダイセキソリュ</t>
  </si>
  <si>
    <t xml:space="preserve"> 7/2</t>
  </si>
  <si>
    <t xml:space="preserve"> TAKARA&amp;C</t>
  </si>
  <si>
    <t xml:space="preserve"> 7/3</t>
  </si>
  <si>
    <t xml:space="preserve"> 7/6</t>
  </si>
  <si>
    <t xml:space="preserve"> 7/7</t>
  </si>
  <si>
    <t xml:space="preserve"> 7/8</t>
  </si>
  <si>
    <t xml:space="preserve"> 7/9</t>
  </si>
  <si>
    <t xml:space="preserve"> 7/10</t>
  </si>
  <si>
    <t xml:space="preserve"> ＡＮＡＰ</t>
  </si>
  <si>
    <t xml:space="preserve"> エスエルディー</t>
  </si>
  <si>
    <t xml:space="preserve"> ラピーヌ</t>
  </si>
  <si>
    <t xml:space="preserve"> リテールPT</t>
  </si>
  <si>
    <t xml:space="preserve"> タキヒヨー</t>
  </si>
  <si>
    <t xml:space="preserve"> 7/13</t>
  </si>
  <si>
    <t xml:space="preserve"> 7/14</t>
  </si>
  <si>
    <t xml:space="preserve"> ハ　ブ</t>
  </si>
  <si>
    <t xml:space="preserve"> Ｎｏ．１</t>
  </si>
  <si>
    <t xml:space="preserve"> 7/15</t>
  </si>
  <si>
    <t xml:space="preserve"> サーバーワクス</t>
  </si>
  <si>
    <t xml:space="preserve"> 日置電</t>
  </si>
  <si>
    <t xml:space="preserve"> 7/31</t>
  </si>
  <si>
    <t xml:space="preserve"> ＣＡＰ</t>
  </si>
  <si>
    <t xml:space="preserve"> 8/25</t>
  </si>
  <si>
    <t xml:space="preserve"> ＪＨＲ</t>
  </si>
  <si>
    <t xml:space="preserve"> グリンランド</t>
  </si>
  <si>
    <t xml:space="preserve"> ＬＰＦ</t>
  </si>
  <si>
    <t xml:space="preserve"> アディッシュ</t>
  </si>
  <si>
    <t xml:space="preserve"> NexTone</t>
  </si>
  <si>
    <t xml:space="preserve"> 06月下旬</t>
  </si>
  <si>
    <t xml:space="preserve"> NaITO</t>
  </si>
  <si>
    <t xml:space="preserve"> オークワ</t>
  </si>
  <si>
    <t xml:space="preserve"> しまむら</t>
  </si>
  <si>
    <t xml:space="preserve"> MacbeeP</t>
  </si>
  <si>
    <t xml:space="preserve"> 日本フォーム</t>
  </si>
  <si>
    <t xml:space="preserve"> 07月下旬</t>
  </si>
  <si>
    <t xml:space="preserve"> 07月上旬</t>
  </si>
  <si>
    <t xml:space="preserve"> ネクステージ</t>
  </si>
  <si>
    <t xml:space="preserve"> メディ一光</t>
  </si>
  <si>
    <t xml:space="preserve"> バイク王</t>
  </si>
  <si>
    <t xml:space="preserve"> Fブラザース</t>
  </si>
  <si>
    <t xml:space="preserve"> ワキタ</t>
  </si>
  <si>
    <t xml:space="preserve"> ラクトJPN</t>
  </si>
  <si>
    <t xml:space="preserve"> Ｕ＆Ｃ</t>
  </si>
  <si>
    <t xml:space="preserve"> 中本パクス</t>
  </si>
  <si>
    <t xml:space="preserve"> 08月中旬</t>
  </si>
  <si>
    <t xml:space="preserve"> いちごグ</t>
  </si>
  <si>
    <t xml:space="preserve"> カナディアン</t>
  </si>
  <si>
    <t xml:space="preserve"> 09月中旬</t>
  </si>
  <si>
    <t>サカタのタネ</t>
  </si>
  <si>
    <t>錢高組</t>
  </si>
  <si>
    <t>北野建設</t>
  </si>
  <si>
    <t>大東建託</t>
  </si>
  <si>
    <t>ダイダン</t>
  </si>
  <si>
    <t>昭和産業</t>
  </si>
  <si>
    <t>エスフーズ</t>
  </si>
  <si>
    <t>ファンコミュニケーションズ</t>
  </si>
  <si>
    <t>ダイドーグループホールディングス</t>
  </si>
  <si>
    <t>ゲオホールディングス</t>
  </si>
  <si>
    <t>ファーマライズホールディングス</t>
  </si>
  <si>
    <t>ピエトロ</t>
  </si>
  <si>
    <t>ＡＤワークスグループ</t>
  </si>
  <si>
    <t>物語コーポレーション</t>
  </si>
  <si>
    <t>倉敷紡績</t>
  </si>
  <si>
    <t>ダイワボウホールディングス</t>
  </si>
  <si>
    <t>黒谷</t>
  </si>
  <si>
    <t>ティーライフ</t>
  </si>
  <si>
    <t>ホットランド</t>
  </si>
  <si>
    <t>ディア・ライフ</t>
  </si>
  <si>
    <t>ツルハホールディングス</t>
  </si>
  <si>
    <t>グッドコムアセット</t>
  </si>
  <si>
    <t>住江織物</t>
  </si>
  <si>
    <t>クスリのアオキホールディングス</t>
  </si>
  <si>
    <t>ソトー</t>
  </si>
  <si>
    <t>エムアップホールディングス</t>
  </si>
  <si>
    <t>エニグモ</t>
  </si>
  <si>
    <t>ＳＨＩＦＴ</t>
  </si>
  <si>
    <t>ＧＭＯペイメントゲートウェイ</t>
  </si>
  <si>
    <t>ワタベウェディング</t>
  </si>
  <si>
    <t>文化シヤッター</t>
  </si>
  <si>
    <t>中央発條</t>
  </si>
  <si>
    <t>ＳＭＣ</t>
  </si>
  <si>
    <t>竹内製作所</t>
  </si>
  <si>
    <t>蛇の目ミシン工業</t>
  </si>
  <si>
    <t>キッツ</t>
  </si>
  <si>
    <t>第一精工</t>
  </si>
  <si>
    <t>キーエンス</t>
  </si>
  <si>
    <t>日本車輌製造</t>
  </si>
  <si>
    <t>シマノ</t>
  </si>
  <si>
    <t>アーク</t>
  </si>
  <si>
    <t>伊藤忠商事</t>
  </si>
  <si>
    <t>三共生興</t>
  </si>
  <si>
    <t>菱洋エレクトロ</t>
  </si>
  <si>
    <t>トルク</t>
  </si>
  <si>
    <t>岩谷産業</t>
  </si>
  <si>
    <t>三愛石油</t>
  </si>
  <si>
    <t>上新電機</t>
  </si>
  <si>
    <t>大垣共立銀行</t>
  </si>
  <si>
    <t>広島銀行</t>
  </si>
  <si>
    <t>百十四銀行</t>
  </si>
  <si>
    <t>四国銀行</t>
  </si>
  <si>
    <t>京葉銀行</t>
  </si>
  <si>
    <t>光世証券</t>
  </si>
  <si>
    <t>南海電気鉄道</t>
  </si>
  <si>
    <t>日本トランスシティ</t>
  </si>
  <si>
    <t>上組</t>
  </si>
  <si>
    <t>東京テアトル</t>
  </si>
  <si>
    <t>ニトリホールディングス</t>
  </si>
  <si>
    <t>ファーストリテイリング</t>
  </si>
  <si>
    <t>ソフトバンクグループ</t>
  </si>
  <si>
    <t>同業/異業</t>
    <phoneticPr fontId="1" type="noConversion"/>
  </si>
  <si>
    <t>日本ユニシス</t>
  </si>
  <si>
    <t xml:space="preserve"> SKIYAKI</t>
  </si>
  <si>
    <t xml:space="preserve"> 7/22</t>
  </si>
  <si>
    <t xml:space="preserve"> 7/27</t>
  </si>
  <si>
    <t xml:space="preserve"> 7/28</t>
  </si>
  <si>
    <t xml:space="preserve"> 7/30</t>
  </si>
  <si>
    <t xml:space="preserve"> 8/5</t>
  </si>
  <si>
    <t xml:space="preserve"> 08月上旬</t>
  </si>
  <si>
    <t xml:space="preserve"> 10月中旬</t>
  </si>
  <si>
    <t xml:space="preserve"> ＧＬＰ</t>
  </si>
  <si>
    <t xml:space="preserve"> ラサールロジ</t>
  </si>
  <si>
    <t xml:space="preserve"> 11月上旬</t>
  </si>
  <si>
    <t>日鉄鉱業</t>
  </si>
  <si>
    <t>大豊建設</t>
  </si>
  <si>
    <t>植木組</t>
  </si>
  <si>
    <t>日本道路</t>
  </si>
  <si>
    <t>ＬＩＦＵＬＬ</t>
  </si>
  <si>
    <t>ティア</t>
  </si>
  <si>
    <t>カワニシホールディングス</t>
  </si>
  <si>
    <t>大黒天物産</t>
  </si>
  <si>
    <t>日本毛織</t>
  </si>
  <si>
    <t>ドリームインキュベータ</t>
  </si>
  <si>
    <t>第一工業製薬</t>
  </si>
  <si>
    <t>大日本塗料</t>
  </si>
  <si>
    <t>アルプス技研</t>
  </si>
  <si>
    <t>鎌倉新書</t>
  </si>
  <si>
    <t>ケーヨー</t>
  </si>
  <si>
    <t>三谷産業</t>
  </si>
  <si>
    <t>日本瓦斯</t>
  </si>
  <si>
    <t xml:space="preserve"> プラズマ</t>
  </si>
  <si>
    <t xml:space="preserve"> 7/29</t>
  </si>
  <si>
    <t xml:space="preserve"> エリアリンク</t>
  </si>
  <si>
    <t xml:space="preserve"> 8/4</t>
  </si>
  <si>
    <t xml:space="preserve"> クシム</t>
  </si>
  <si>
    <t>コネクシオ</t>
  </si>
  <si>
    <t xml:space="preserve"> ハウテレビ</t>
  </si>
  <si>
    <t xml:space="preserve"> 8/6</t>
  </si>
  <si>
    <t xml:space="preserve"> 8/7</t>
  </si>
  <si>
    <t xml:space="preserve"> 8/11</t>
  </si>
  <si>
    <t>ユニチカ</t>
  </si>
  <si>
    <t>アース製薬</t>
  </si>
  <si>
    <t>アドヴァン</t>
  </si>
  <si>
    <t xml:space="preserve"> ジョイフル</t>
  </si>
  <si>
    <t xml:space="preserve"> 8/12</t>
  </si>
  <si>
    <t>ソフトクリエイトホールディングス</t>
  </si>
  <si>
    <t>ＴＳＩホールディングス</t>
  </si>
  <si>
    <t>メック</t>
  </si>
  <si>
    <t>リテールパートナーズ</t>
  </si>
  <si>
    <t>新京成電鉄</t>
  </si>
  <si>
    <t>サカイ引越センター</t>
  </si>
  <si>
    <t>エア・ウォーター</t>
  </si>
  <si>
    <t>ＣＤＳ</t>
  </si>
  <si>
    <t>ワールドホールディングス</t>
  </si>
  <si>
    <t>南陽</t>
  </si>
  <si>
    <t>アズワン</t>
  </si>
  <si>
    <t>ハウス　オブ　ローゼ</t>
  </si>
  <si>
    <t>ステップ</t>
  </si>
  <si>
    <t xml:space="preserve"> 日創プロ</t>
  </si>
  <si>
    <t xml:space="preserve"> CSランバー</t>
  </si>
  <si>
    <t xml:space="preserve"> 8/8</t>
  </si>
  <si>
    <t xml:space="preserve"> 8/13</t>
  </si>
  <si>
    <t xml:space="preserve"> 8/14</t>
  </si>
  <si>
    <t>あらた</t>
  </si>
  <si>
    <t>ハウスドゥ</t>
  </si>
  <si>
    <t>オークネット</t>
  </si>
  <si>
    <t>大幸薬品</t>
  </si>
  <si>
    <t>日立造船</t>
  </si>
  <si>
    <t>ヨロズ</t>
  </si>
  <si>
    <t>小津産業</t>
  </si>
  <si>
    <t>DryR</t>
  </si>
  <si>
    <t xml:space="preserve"> ハイデ日高</t>
  </si>
  <si>
    <t xml:space="preserve"> SHIFT</t>
  </si>
  <si>
    <t xml:space="preserve"> 農総研</t>
  </si>
  <si>
    <t xml:space="preserve"> テイツー</t>
  </si>
  <si>
    <t xml:space="preserve"> 8/3</t>
  </si>
  <si>
    <t xml:space="preserve"> 壱番屋</t>
  </si>
  <si>
    <t>Ｋ＆Ｏエナジーグループ</t>
  </si>
  <si>
    <t>朝日工業社</t>
  </si>
  <si>
    <t>中外製薬</t>
  </si>
  <si>
    <t>三ツ星ベルト</t>
  </si>
  <si>
    <t>ユニデンホールディングス</t>
  </si>
  <si>
    <t>1Y</t>
    <phoneticPr fontId="1" type="noConversion"/>
  </si>
  <si>
    <t>D-RUN</t>
    <phoneticPr fontId="53"/>
  </si>
  <si>
    <t>dry-run</t>
    <phoneticPr fontId="1" type="noConversion"/>
  </si>
  <si>
    <t>DRY-RUN</t>
  </si>
  <si>
    <t>DRY-RUN DATAファイルパス</t>
    <phoneticPr fontId="1" type="noConversion"/>
  </si>
  <si>
    <t>DRY-RUN Open Positionファイルパス</t>
    <phoneticPr fontId="1" type="noConversion"/>
  </si>
  <si>
    <t>DRY-RUN Historyファイルパス</t>
    <phoneticPr fontId="1" type="noConversion"/>
  </si>
  <si>
    <t>open</t>
    <phoneticPr fontId="1" type="noConversion"/>
  </si>
  <si>
    <t>history</t>
    <phoneticPr fontId="1" type="noConversion"/>
  </si>
  <si>
    <t>Watching List</t>
    <phoneticPr fontId="1" type="noConversion"/>
  </si>
  <si>
    <t>Watching Listファイルパス</t>
    <phoneticPr fontId="1" type="noConversion"/>
  </si>
  <si>
    <t>watching</t>
    <phoneticPr fontId="1" type="noConversion"/>
  </si>
  <si>
    <t>備考</t>
    <rPh sb="0" eb="2">
      <t>ﾋﾞｺｳ</t>
    </rPh>
    <phoneticPr fontId="1" type="noConversion"/>
  </si>
  <si>
    <t>銘柄２</t>
    <phoneticPr fontId="53"/>
  </si>
  <si>
    <t>銘柄１</t>
    <phoneticPr fontId="1" type="noConversion"/>
  </si>
  <si>
    <t>備考</t>
    <phoneticPr fontId="1" type="noConversion"/>
  </si>
  <si>
    <t>輸送用機器</t>
    <phoneticPr fontId="53"/>
  </si>
  <si>
    <t>ヤマトホールディングス</t>
  </si>
  <si>
    <t>アイカ工業</t>
  </si>
  <si>
    <t xml:space="preserve"> ウイルコHD</t>
  </si>
  <si>
    <t xml:space="preserve"> アスクル</t>
  </si>
  <si>
    <t xml:space="preserve"> 東京衡機</t>
  </si>
  <si>
    <t xml:space="preserve"> 10/15</t>
  </si>
  <si>
    <t xml:space="preserve"> ドーン</t>
  </si>
  <si>
    <t>六甲バター</t>
  </si>
  <si>
    <t>片倉工業</t>
  </si>
  <si>
    <t>ダイキン工業</t>
  </si>
  <si>
    <t>コンドーテック</t>
  </si>
  <si>
    <t>高速</t>
  </si>
  <si>
    <t>ＴＡＫＡＲＡ　＆　ＣＯＭＰＡＮＹ</t>
  </si>
  <si>
    <t>百五銀行</t>
  </si>
  <si>
    <t>丸三証券</t>
  </si>
  <si>
    <t>福山通運</t>
  </si>
  <si>
    <t>りそなホールディングス</t>
    <phoneticPr fontId="53"/>
  </si>
  <si>
    <t xml:space="preserve"> ロックフィール</t>
  </si>
  <si>
    <t xml:space="preserve"> Bガレージ</t>
  </si>
  <si>
    <t xml:space="preserve"> MrMaxHD</t>
  </si>
  <si>
    <t xml:space="preserve"> フュージョン</t>
  </si>
  <si>
    <t xml:space="preserve"> ダイコー通</t>
  </si>
  <si>
    <t>大成ラミック</t>
  </si>
  <si>
    <t>じもとホールディングス</t>
  </si>
  <si>
    <t>ＭｒＭａｘＨＤ</t>
  </si>
  <si>
    <t>近鉄エクスプレス</t>
  </si>
  <si>
    <t>スマートバリュー</t>
  </si>
  <si>
    <t xml:space="preserve"> イオン</t>
  </si>
  <si>
    <t>ＵＴグループ</t>
  </si>
  <si>
    <t>わらべや日洋ホールディングス</t>
  </si>
  <si>
    <t>中越パルプ工業</t>
  </si>
  <si>
    <t>セグエグループ</t>
  </si>
  <si>
    <t>ダイキアクシス</t>
  </si>
  <si>
    <t>京三製作所</t>
  </si>
  <si>
    <t>ファナック</t>
  </si>
  <si>
    <t>マニー</t>
  </si>
  <si>
    <t>エフ・ジェー・ネクスト</t>
  </si>
  <si>
    <t>アークス</t>
  </si>
  <si>
    <t>ETF・REIT・その他</t>
  </si>
  <si>
    <t>フロンティア不動産投資法人　投資証券</t>
  </si>
  <si>
    <t>得運さん保有銘柄</t>
    <rPh sb="0" eb="2">
      <t>トクウン</t>
    </rPh>
    <rPh sb="4" eb="6">
      <t>ホユウ</t>
    </rPh>
    <rPh sb="6" eb="8">
      <t>メイガラ</t>
    </rPh>
    <phoneticPr fontId="53"/>
  </si>
  <si>
    <t>0/0/0</t>
  </si>
  <si>
    <t xml:space="preserve"> ダイセキ</t>
  </si>
  <si>
    <t xml:space="preserve"> 関　通</t>
  </si>
  <si>
    <t>Ｊ－オイルミルズ</t>
  </si>
  <si>
    <t>ＴＯＫＡＩホールディングス</t>
  </si>
  <si>
    <t>東京窯業</t>
  </si>
  <si>
    <t>富山第一銀行</t>
  </si>
  <si>
    <t>中山福</t>
  </si>
  <si>
    <t>ナガイレーベン</t>
  </si>
  <si>
    <t>アルビス</t>
  </si>
  <si>
    <t>ピーシーデポコーポレーション</t>
  </si>
  <si>
    <t>スター精密</t>
  </si>
  <si>
    <t>東京計器</t>
  </si>
  <si>
    <t>オンワードホールディングス</t>
  </si>
  <si>
    <t>DATE_3M_ago</t>
  </si>
  <si>
    <t>CLOSE_A_3M_ago</t>
  </si>
  <si>
    <t>CLOSE_B_3M_ago</t>
  </si>
  <si>
    <t>DATE_6M_ago</t>
  </si>
  <si>
    <t>CLOSE_A_6M_ago</t>
  </si>
  <si>
    <t>CLOSE_B_6M_ago</t>
  </si>
  <si>
    <t>DATE_1y_ago</t>
  </si>
  <si>
    <t>CLOSE_A_1y_ago</t>
  </si>
  <si>
    <t>CLOSE_B_1y_ago</t>
  </si>
  <si>
    <t>DATE_2y_ago</t>
  </si>
  <si>
    <t>CLOSE_A_2y_ago</t>
  </si>
  <si>
    <t>CLOSE_B_2y_ago</t>
  </si>
  <si>
    <t>日本管財</t>
  </si>
  <si>
    <t>ベルク</t>
  </si>
  <si>
    <t>やまや</t>
  </si>
  <si>
    <t>相対株価（買い銘柄）</t>
    <rPh sb="0" eb="2">
      <t>ｿｳﾀｲ</t>
    </rPh>
    <rPh sb="2" eb="4">
      <t>ｶﾌﾞｶ</t>
    </rPh>
    <rPh sb="5" eb="6">
      <t>ｶ</t>
    </rPh>
    <rPh sb="7" eb="8">
      <t>ﾒｲｶﾞﾗ</t>
    </rPh>
    <rPh sb="8" eb="9">
      <t>ｶｲﾒｲｶﾞﾗ</t>
    </rPh>
    <phoneticPr fontId="1" type="noConversion"/>
  </si>
  <si>
    <t>3M</t>
    <phoneticPr fontId="1" type="noConversion"/>
  </si>
  <si>
    <t>6M</t>
    <phoneticPr fontId="1" type="noConversion"/>
  </si>
  <si>
    <t>2Y</t>
    <phoneticPr fontId="1" type="noConversion"/>
  </si>
  <si>
    <t>相対株価比較（買い銘柄価格＜売り銘柄価格）</t>
    <rPh sb="0" eb="2">
      <t>ｿｳﾀｲ</t>
    </rPh>
    <rPh sb="2" eb="4">
      <t>ｶﾌﾞｶ</t>
    </rPh>
    <rPh sb="4" eb="6">
      <t>ﾋｶｸ</t>
    </rPh>
    <rPh sb="7" eb="8">
      <t>ｶ</t>
    </rPh>
    <rPh sb="9" eb="11">
      <t>ﾒｲｶﾞﾗ</t>
    </rPh>
    <rPh sb="11" eb="13">
      <t>ｶｶｸ</t>
    </rPh>
    <rPh sb="14" eb="15">
      <t>ｳ</t>
    </rPh>
    <rPh sb="16" eb="18">
      <t>ﾒｲｶﾞﾗ</t>
    </rPh>
    <rPh sb="18" eb="20">
      <t>ｶｶｸ</t>
    </rPh>
    <phoneticPr fontId="1" type="noConversion"/>
  </si>
  <si>
    <t>3M BUY Price &lt; 3M SELL Price</t>
    <phoneticPr fontId="1" type="noConversion"/>
  </si>
  <si>
    <t>6M BUY Price &lt; 6M SELL Price</t>
    <phoneticPr fontId="1" type="noConversion"/>
  </si>
  <si>
    <t>1Y BUY Price &lt; 1Y SELL Price</t>
    <phoneticPr fontId="1" type="noConversion"/>
  </si>
  <si>
    <t>2Y BUY Price &lt; 2Y SELL Price</t>
    <phoneticPr fontId="1" type="noConversion"/>
  </si>
  <si>
    <t xml:space="preserve"> ソーバル</t>
  </si>
  <si>
    <t xml:space="preserve"> AFC-HD</t>
  </si>
  <si>
    <t xml:space="preserve"> Gunosy</t>
  </si>
  <si>
    <t xml:space="preserve"> GameWith</t>
  </si>
  <si>
    <t>ハリマ化成グループ</t>
  </si>
  <si>
    <t>東京機械製作所</t>
  </si>
  <si>
    <t>白銅</t>
  </si>
  <si>
    <t>東京センチュリー</t>
  </si>
  <si>
    <t>船井総研ホールディングス</t>
  </si>
  <si>
    <t xml:space="preserve"> ローソン</t>
  </si>
  <si>
    <t xml:space="preserve"> 佐鳥電機</t>
  </si>
  <si>
    <t xml:space="preserve"> 日フイルコン</t>
  </si>
  <si>
    <t>三重交通グループホールディングス</t>
  </si>
  <si>
    <t>中国塗料</t>
  </si>
  <si>
    <t>カーブスホールディングス</t>
  </si>
  <si>
    <t>キヤノン電子</t>
  </si>
  <si>
    <t>ＳＯＭＰＯホールディングス</t>
  </si>
  <si>
    <t>ＭＳ＆ＡＤインシュアランスグループホールディングス</t>
  </si>
  <si>
    <t>穴吹興産</t>
  </si>
  <si>
    <t>関西電力</t>
  </si>
  <si>
    <t>小松製作所</t>
    <phoneticPr fontId="53"/>
  </si>
  <si>
    <t>K2</t>
    <phoneticPr fontId="53"/>
  </si>
  <si>
    <t>こつめ</t>
  </si>
  <si>
    <t>こつめ</t>
    <phoneticPr fontId="53"/>
  </si>
  <si>
    <t>利益＞２．５　かつ　利益反転</t>
    <rPh sb="0" eb="2">
      <t>ﾘｴｷ</t>
    </rPh>
    <rPh sb="10" eb="12">
      <t>ﾘｴｷ</t>
    </rPh>
    <rPh sb="12" eb="14">
      <t>ﾊﾝﾃﾝ</t>
    </rPh>
    <phoneticPr fontId="1" type="noConversion"/>
  </si>
  <si>
    <t>ガンホー・オンライン・エンターテイメント</t>
  </si>
  <si>
    <t xml:space="preserve"> 象　印</t>
  </si>
  <si>
    <t>矢作建設工業</t>
  </si>
  <si>
    <t>明治ホールディングス</t>
  </si>
  <si>
    <t>ダイト</t>
  </si>
  <si>
    <t>大塚商会</t>
  </si>
  <si>
    <t>横河ブリッジホールディングス</t>
  </si>
  <si>
    <t>三協立山</t>
  </si>
  <si>
    <t>パイオラックス</t>
  </si>
  <si>
    <t>サンデンホールディングス</t>
  </si>
  <si>
    <t>フルテック</t>
  </si>
  <si>
    <t>日本ケミコン</t>
  </si>
  <si>
    <t>千葉銀行</t>
  </si>
  <si>
    <t>東洋紡</t>
    <phoneticPr fontId="1" type="noConversion"/>
  </si>
  <si>
    <t>豊田合成</t>
    <phoneticPr fontId="1" type="noConversion"/>
  </si>
  <si>
    <t>建設業</t>
    <phoneticPr fontId="53"/>
  </si>
  <si>
    <r>
      <rPr>
        <sz val="11"/>
        <color theme="1"/>
        <rFont val="ＭＳ Ｐゴシック"/>
        <family val="3"/>
        <charset val="128"/>
      </rPr>
      <t>相関が良い、同業種、</t>
    </r>
    <r>
      <rPr>
        <sz val="11"/>
        <color theme="1"/>
        <rFont val="Tahoma"/>
        <family val="2"/>
        <charset val="134"/>
      </rPr>
      <t>coint_3m</t>
    </r>
    <r>
      <rPr>
        <sz val="11"/>
        <color theme="1"/>
        <rFont val="ＭＳ Ｐゴシック"/>
        <family val="3"/>
        <charset val="128"/>
      </rPr>
      <t>で除外</t>
    </r>
    <rPh sb="0" eb="2">
      <t>ソウカン</t>
    </rPh>
    <rPh sb="3" eb="4">
      <t>ヨ</t>
    </rPh>
    <rPh sb="6" eb="7">
      <t>ドウ</t>
    </rPh>
    <rPh sb="7" eb="9">
      <t>ギョウシュ</t>
    </rPh>
    <rPh sb="19" eb="21">
      <t>ジョガイ</t>
    </rPh>
    <phoneticPr fontId="53"/>
  </si>
  <si>
    <t>" 9</t>
  </si>
  <si>
    <t xml:space="preserve"> 東　名</t>
  </si>
  <si>
    <t>ハードオフコーポレーション</t>
  </si>
  <si>
    <t>ケンコーマヨネーズ</t>
  </si>
  <si>
    <t>ディーブイエックス</t>
  </si>
  <si>
    <t>オイレス工業</t>
  </si>
  <si>
    <t>ＯＢＡＲＡ　ＧＲＯＵＰ</t>
  </si>
  <si>
    <t>図研</t>
  </si>
  <si>
    <t>バンダイナムコホールディングス</t>
  </si>
  <si>
    <t>アクシアル　リテイリング</t>
  </si>
  <si>
    <t>ケーユーホールディングス</t>
  </si>
  <si>
    <t>STOP LOSS</t>
  </si>
  <si>
    <t xml:space="preserve"> エヌピーシー</t>
  </si>
  <si>
    <t xml:space="preserve"> アイケイ</t>
  </si>
  <si>
    <t xml:space="preserve"> ユーピーアール</t>
  </si>
  <si>
    <t xml:space="preserve"> 8/26</t>
  </si>
  <si>
    <t xml:space="preserve"> 8/31</t>
  </si>
  <si>
    <t>レスターホールディングス</t>
  </si>
  <si>
    <t>コメダホールディングス</t>
  </si>
  <si>
    <t>藤倉コンポジット</t>
  </si>
  <si>
    <t>タクマ</t>
  </si>
  <si>
    <t>20日超えたため、決済へ</t>
    <rPh sb="2" eb="3">
      <t>ﾆﾁ</t>
    </rPh>
    <rPh sb="3" eb="4">
      <t>ｺ</t>
    </rPh>
    <rPh sb="9" eb="11">
      <t>ｹｯｻｲ</t>
    </rPh>
    <phoneticPr fontId="1" type="noConversion"/>
  </si>
  <si>
    <t>ココカラファイン</t>
  </si>
  <si>
    <t xml:space="preserve"> カーブスHD</t>
  </si>
  <si>
    <t>イーグランド</t>
  </si>
  <si>
    <t>中山製鋼所</t>
  </si>
  <si>
    <t>タツモ</t>
  </si>
  <si>
    <t>イオン北海道</t>
  </si>
  <si>
    <t>ファミリーマート</t>
  </si>
  <si>
    <t>サンリツ</t>
  </si>
  <si>
    <t>日本電信電話</t>
  </si>
  <si>
    <t>0/1/4</t>
  </si>
  <si>
    <t xml:space="preserve"> メディカネット</t>
  </si>
  <si>
    <t xml:space="preserve"> 寺岡製</t>
  </si>
  <si>
    <t xml:space="preserve"> エムティーアイ</t>
  </si>
  <si>
    <t xml:space="preserve"> 荒川化学</t>
  </si>
  <si>
    <t xml:space="preserve"> ＪＣＵ</t>
  </si>
  <si>
    <t xml:space="preserve"> 11/10</t>
  </si>
  <si>
    <t xml:space="preserve"> アイビー</t>
  </si>
  <si>
    <t xml:space="preserve"> ファンケル</t>
  </si>
  <si>
    <t xml:space="preserve"> クリレスHD</t>
  </si>
  <si>
    <t xml:space="preserve"> 板硝子</t>
  </si>
  <si>
    <t xml:space="preserve"> ジェクシード</t>
  </si>
  <si>
    <t xml:space="preserve"> バンドー</t>
  </si>
  <si>
    <t xml:space="preserve"> 加藤産業</t>
  </si>
  <si>
    <t>ジャパンフーズ</t>
  </si>
  <si>
    <t>メディアドゥ</t>
  </si>
  <si>
    <t>扶桑薬品工業</t>
  </si>
  <si>
    <t>イワキ</t>
  </si>
  <si>
    <t>共同印刷</t>
  </si>
  <si>
    <t>静岡銀行</t>
  </si>
  <si>
    <t>国際紙パルプ商事</t>
  </si>
  <si>
    <t>アイドママーケティングコミュニケーション</t>
  </si>
  <si>
    <t>1/2/7</t>
  </si>
  <si>
    <t>エクセディ</t>
    <phoneticPr fontId="1" type="noConversion"/>
  </si>
  <si>
    <t>丸紅</t>
    <phoneticPr fontId="1" type="noConversion"/>
  </si>
  <si>
    <t>中電工</t>
    <phoneticPr fontId="1" type="noConversion"/>
  </si>
  <si>
    <t>コクヨ</t>
    <phoneticPr fontId="1" type="noConversion"/>
  </si>
  <si>
    <t>1/1/12</t>
  </si>
  <si>
    <t>5/4/8</t>
  </si>
  <si>
    <t>ノエビアホールディングス</t>
  </si>
  <si>
    <t>" 14</t>
  </si>
  <si>
    <t xml:space="preserve"> 黒崎播磨</t>
  </si>
  <si>
    <t xml:space="preserve"> ヴィンクス</t>
  </si>
  <si>
    <t xml:space="preserve"> ＵＡＣＪ</t>
  </si>
  <si>
    <t xml:space="preserve"> 栗本鉄</t>
  </si>
  <si>
    <t xml:space="preserve"> 古河電</t>
  </si>
  <si>
    <t xml:space="preserve"> きちりHD</t>
  </si>
  <si>
    <t xml:space="preserve"> 住友鉱</t>
  </si>
  <si>
    <t xml:space="preserve"> ＤＯＷＡ</t>
  </si>
  <si>
    <t xml:space="preserve"> マイネット</t>
  </si>
  <si>
    <t xml:space="preserve"> フィスコ</t>
  </si>
  <si>
    <t xml:space="preserve"> 東京鉄</t>
  </si>
  <si>
    <t xml:space="preserve"> カワニシHD</t>
  </si>
  <si>
    <t xml:space="preserve"> 日本製鉄</t>
  </si>
  <si>
    <t xml:space="preserve"> 三井金</t>
  </si>
  <si>
    <t xml:space="preserve"> 丸一管</t>
  </si>
  <si>
    <t>住友精化</t>
  </si>
  <si>
    <t>フコク</t>
  </si>
  <si>
    <t>理想科学工業</t>
  </si>
  <si>
    <t>三光合成</t>
  </si>
  <si>
    <t>ナカバヤシ</t>
  </si>
  <si>
    <t>群馬銀行</t>
  </si>
  <si>
    <t>武蔵野銀行</t>
  </si>
  <si>
    <t>いちよし証券</t>
  </si>
  <si>
    <t>広島ガス</t>
  </si>
  <si>
    <t>アウトソーシング</t>
  </si>
  <si>
    <t>ランク
1-5(High)</t>
    <phoneticPr fontId="1" type="noConversion"/>
  </si>
  <si>
    <t xml:space="preserve"> 三協立山</t>
  </si>
  <si>
    <t xml:space="preserve"> アレンザHD</t>
  </si>
  <si>
    <t xml:space="preserve"> 7/21</t>
  </si>
  <si>
    <t xml:space="preserve"> ディスコ</t>
  </si>
  <si>
    <t xml:space="preserve"> 協和キリン</t>
  </si>
  <si>
    <t xml:space="preserve"> 三ツ知</t>
  </si>
  <si>
    <t xml:space="preserve"> 竹本容器</t>
  </si>
  <si>
    <t xml:space="preserve"> トーソー</t>
  </si>
  <si>
    <t xml:space="preserve"> タクミナ</t>
  </si>
  <si>
    <t xml:space="preserve"> 三洋貿易</t>
  </si>
  <si>
    <t xml:space="preserve"> トラストHD</t>
  </si>
  <si>
    <t xml:space="preserve"> 洋刃物</t>
  </si>
  <si>
    <t xml:space="preserve"> Ｊマテリアル</t>
  </si>
  <si>
    <t xml:space="preserve"> 日阪製</t>
  </si>
  <si>
    <t xml:space="preserve"> JTECCORP</t>
  </si>
  <si>
    <t xml:space="preserve"> ユーザベース</t>
  </si>
  <si>
    <t xml:space="preserve"> エクストリーム</t>
  </si>
  <si>
    <t xml:space="preserve"> 9/4</t>
  </si>
  <si>
    <t xml:space="preserve"> LIXIL G</t>
  </si>
  <si>
    <t xml:space="preserve"> 芝浦機械</t>
  </si>
  <si>
    <t xml:space="preserve"> 豊田織機</t>
  </si>
  <si>
    <t xml:space="preserve"> コマツ</t>
  </si>
  <si>
    <t xml:space="preserve"> 化工機</t>
  </si>
  <si>
    <t xml:space="preserve"> ダイキアクシス</t>
  </si>
  <si>
    <t xml:space="preserve"> エイチワン</t>
  </si>
  <si>
    <t xml:space="preserve"> ＯＫＫ</t>
  </si>
  <si>
    <t xml:space="preserve"> 応用技術</t>
  </si>
  <si>
    <t xml:space="preserve"> 木村工機</t>
  </si>
  <si>
    <t xml:space="preserve"> 09月上旬</t>
  </si>
  <si>
    <t xml:space="preserve"> プラネット</t>
  </si>
  <si>
    <t xml:space="preserve"> オイレス工</t>
  </si>
  <si>
    <t>ファーストブラザーズ</t>
  </si>
  <si>
    <t>アツギ</t>
  </si>
  <si>
    <t>ネオス</t>
  </si>
  <si>
    <t>ＩＢＪ</t>
  </si>
  <si>
    <t>古野電気</t>
  </si>
  <si>
    <t>ミツバ</t>
  </si>
  <si>
    <t>理研計器</t>
  </si>
  <si>
    <t>ＮＩＳＳＨＡ</t>
  </si>
  <si>
    <t>丸井グループ</t>
  </si>
  <si>
    <t>みずほリース</t>
  </si>
  <si>
    <t>丸全昭和運輸</t>
  </si>
  <si>
    <t>Ｇｅｎｋｙ　ＤｒｕｇＳｔｏｒｅｓ</t>
  </si>
  <si>
    <t>燦ホールディングス</t>
  </si>
  <si>
    <t>オオバ</t>
  </si>
  <si>
    <t>モリト</t>
  </si>
  <si>
    <r>
      <rPr>
        <sz val="11"/>
        <color rgb="FFFF0000"/>
        <rFont val="ＭＳ Ｐゴシック"/>
        <family val="3"/>
        <charset val="128"/>
      </rPr>
      <t>損失＞</t>
    </r>
    <r>
      <rPr>
        <sz val="11"/>
        <color rgb="FFFF0000"/>
        <rFont val="Tahoma"/>
        <family val="2"/>
        <charset val="134"/>
      </rPr>
      <t>-</t>
    </r>
    <r>
      <rPr>
        <sz val="11"/>
        <color rgb="FFFF0000"/>
        <rFont val="ＭＳ Ｐゴシック"/>
        <family val="3"/>
        <charset val="128"/>
      </rPr>
      <t>５　</t>
    </r>
    <r>
      <rPr>
        <sz val="11"/>
        <color rgb="FFFF0000"/>
        <rFont val="Tahoma"/>
        <family val="2"/>
        <charset val="134"/>
      </rPr>
      <t>STOP LOSS</t>
    </r>
    <r>
      <rPr>
        <sz val="11"/>
        <color rgb="FFFF0000"/>
        <rFont val="ＭＳ Ｐゴシック"/>
        <family val="3"/>
        <charset val="128"/>
      </rPr>
      <t>へ</t>
    </r>
    <rPh sb="0" eb="2">
      <t>ｿﾝｼﾂ</t>
    </rPh>
    <phoneticPr fontId="1" type="noConversion"/>
  </si>
  <si>
    <t xml:space="preserve"> 高島屋</t>
  </si>
  <si>
    <t xml:space="preserve"> Jフロント</t>
  </si>
  <si>
    <t xml:space="preserve"> あさひ</t>
  </si>
  <si>
    <t xml:space="preserve"> ナガイレーベ</t>
  </si>
  <si>
    <t xml:space="preserve"> ケーヨー</t>
  </si>
  <si>
    <t xml:space="preserve"> くら寿司</t>
  </si>
  <si>
    <t xml:space="preserve"> ピックルス</t>
  </si>
  <si>
    <t xml:space="preserve"> スターマイカHD</t>
  </si>
  <si>
    <t xml:space="preserve"> WNIウェザー</t>
  </si>
  <si>
    <t xml:space="preserve"> ピープル</t>
  </si>
  <si>
    <t xml:space="preserve"> 三陽商</t>
  </si>
  <si>
    <t xml:space="preserve"> タカキュー</t>
  </si>
  <si>
    <t xml:space="preserve"> アルテック</t>
  </si>
  <si>
    <t xml:space="preserve"> 7/1</t>
  </si>
  <si>
    <t xml:space="preserve"> 地域新聞</t>
  </si>
  <si>
    <t xml:space="preserve"> アヲハタ</t>
  </si>
  <si>
    <t xml:space="preserve"> わらべや</t>
  </si>
  <si>
    <t xml:space="preserve"> 大有機</t>
  </si>
  <si>
    <t xml:space="preserve"> ニューテック</t>
  </si>
  <si>
    <t xml:space="preserve"> キユソー流通</t>
  </si>
  <si>
    <t xml:space="preserve"> 暁飯島</t>
  </si>
  <si>
    <t xml:space="preserve"> きょくと</t>
  </si>
  <si>
    <t xml:space="preserve"> イーサポート</t>
  </si>
  <si>
    <t xml:space="preserve"> トシンＧ</t>
  </si>
  <si>
    <t xml:space="preserve"> ミタチ</t>
  </si>
  <si>
    <t xml:space="preserve"> クラウディアH</t>
  </si>
  <si>
    <t xml:space="preserve"> 川口化</t>
  </si>
  <si>
    <t xml:space="preserve"> エクスモーション</t>
  </si>
  <si>
    <t xml:space="preserve"> 岡野バル</t>
  </si>
  <si>
    <t xml:space="preserve"> 和田興産</t>
  </si>
  <si>
    <t xml:space="preserve"> 日本BS放</t>
  </si>
  <si>
    <t xml:space="preserve"> 北  恵</t>
  </si>
  <si>
    <t xml:space="preserve"> アークス</t>
  </si>
  <si>
    <t xml:space="preserve"> 霞ヶ関キャ</t>
  </si>
  <si>
    <t xml:space="preserve"> キャリアリンク</t>
  </si>
  <si>
    <t xml:space="preserve"> 薬王堂HD</t>
  </si>
  <si>
    <t xml:space="preserve"> フ　ジ</t>
  </si>
  <si>
    <t xml:space="preserve"> ベルク</t>
  </si>
  <si>
    <t xml:space="preserve"> サンエー</t>
  </si>
  <si>
    <t xml:space="preserve"> U.S.M.H</t>
  </si>
  <si>
    <t xml:space="preserve"> シリコンスタシオ</t>
  </si>
  <si>
    <t xml:space="preserve"> 京　進</t>
  </si>
  <si>
    <t xml:space="preserve"> フロイント</t>
  </si>
  <si>
    <t xml:space="preserve"> 放電精密</t>
  </si>
  <si>
    <t xml:space="preserve"> ディップ</t>
  </si>
  <si>
    <t xml:space="preserve"> ジーフット</t>
  </si>
  <si>
    <t xml:space="preserve"> シーズメン</t>
  </si>
  <si>
    <t xml:space="preserve"> MSコンサル</t>
  </si>
  <si>
    <t xml:space="preserve"> ポプラ</t>
  </si>
  <si>
    <t xml:space="preserve"> ４℃ＨＤ</t>
  </si>
  <si>
    <t xml:space="preserve"> ファミリーマート</t>
  </si>
  <si>
    <t>" 10</t>
  </si>
  <si>
    <t xml:space="preserve"> 井筒屋</t>
  </si>
  <si>
    <t xml:space="preserve"> MV西日本</t>
  </si>
  <si>
    <t xml:space="preserve"> グランド</t>
  </si>
  <si>
    <t xml:space="preserve"> 天満屋ス</t>
  </si>
  <si>
    <t xml:space="preserve"> アルバイトタイ</t>
  </si>
  <si>
    <t xml:space="preserve"> 久光薬</t>
  </si>
  <si>
    <t xml:space="preserve"> クリーク&amp;リバ</t>
  </si>
  <si>
    <t xml:space="preserve"> 北興化</t>
  </si>
  <si>
    <t xml:space="preserve"> 竹内製作</t>
  </si>
  <si>
    <t xml:space="preserve"> ツインバード</t>
  </si>
  <si>
    <t xml:space="preserve"> 小津産業</t>
  </si>
  <si>
    <t xml:space="preserve"> スリーエフ</t>
  </si>
  <si>
    <t xml:space="preserve"> ナルミヤ</t>
  </si>
  <si>
    <t xml:space="preserve"> 乃村工</t>
  </si>
  <si>
    <t xml:space="preserve"> オオバ</t>
  </si>
  <si>
    <t xml:space="preserve"> イージェイHD</t>
  </si>
  <si>
    <t xml:space="preserve"> トライステージ</t>
  </si>
  <si>
    <t xml:space="preserve"> 柿安本店</t>
  </si>
  <si>
    <t xml:space="preserve"> ビットワンG</t>
  </si>
  <si>
    <t xml:space="preserve"> タビオ</t>
  </si>
  <si>
    <t xml:space="preserve"> カネ美食品</t>
  </si>
  <si>
    <t xml:space="preserve"> ブロッコリー</t>
  </si>
  <si>
    <t xml:space="preserve"> 北雄ラッキー</t>
  </si>
  <si>
    <t xml:space="preserve"> セイヒョー</t>
  </si>
  <si>
    <t xml:space="preserve"> jGroup</t>
  </si>
  <si>
    <t xml:space="preserve"> トレファク</t>
  </si>
  <si>
    <t xml:space="preserve"> スーパーＶ</t>
  </si>
  <si>
    <t xml:space="preserve"> ニッケ</t>
  </si>
  <si>
    <t xml:space="preserve"> フィルカンパニ</t>
  </si>
  <si>
    <t xml:space="preserve"> エストラスト</t>
  </si>
  <si>
    <t xml:space="preserve"> コスモス薬品</t>
  </si>
  <si>
    <t xml:space="preserve"> オンリー</t>
  </si>
  <si>
    <t xml:space="preserve"> アズ企画</t>
  </si>
  <si>
    <t xml:space="preserve"> 協立情報</t>
  </si>
  <si>
    <t xml:space="preserve"> IGポート</t>
  </si>
  <si>
    <t xml:space="preserve"> メディ工房</t>
  </si>
  <si>
    <t xml:space="preserve"> ダイト</t>
  </si>
  <si>
    <t xml:space="preserve"> 川崎地質</t>
  </si>
  <si>
    <t xml:space="preserve"> ALPHA</t>
  </si>
  <si>
    <t xml:space="preserve"> トーヨーアサノ</t>
  </si>
  <si>
    <t xml:space="preserve"> ダイケン</t>
  </si>
  <si>
    <t xml:space="preserve"> ローツェ</t>
  </si>
  <si>
    <t xml:space="preserve"> 安川電</t>
  </si>
  <si>
    <t xml:space="preserve"> エコトレディン</t>
  </si>
  <si>
    <t xml:space="preserve"> オータケ</t>
  </si>
  <si>
    <t xml:space="preserve"> 良品計画</t>
  </si>
  <si>
    <t xml:space="preserve"> マックハウス</t>
  </si>
  <si>
    <t xml:space="preserve"> エスケイ</t>
  </si>
  <si>
    <t xml:space="preserve"> オンワードHD</t>
  </si>
  <si>
    <t xml:space="preserve"> イワキ</t>
  </si>
  <si>
    <t xml:space="preserve"> ヤマトインタ</t>
  </si>
  <si>
    <t xml:space="preserve"> ライフコーポ</t>
  </si>
  <si>
    <t xml:space="preserve"> リンガハット</t>
  </si>
  <si>
    <t xml:space="preserve"> リベレステ</t>
  </si>
  <si>
    <t xml:space="preserve"> 丸八倉</t>
  </si>
  <si>
    <t xml:space="preserve"> 昴</t>
  </si>
  <si>
    <t xml:space="preserve"> コックス</t>
  </si>
  <si>
    <t xml:space="preserve"> カンセキ</t>
  </si>
  <si>
    <t xml:space="preserve"> プレナス</t>
  </si>
  <si>
    <t xml:space="preserve"> ヤマザワ</t>
  </si>
  <si>
    <t xml:space="preserve"> ウエストHD</t>
  </si>
  <si>
    <t xml:space="preserve"> インターライフ</t>
  </si>
  <si>
    <t xml:space="preserve"> タマホーム</t>
  </si>
  <si>
    <t xml:space="preserve"> フェスタリアHD</t>
  </si>
  <si>
    <t xml:space="preserve"> ジェーソン</t>
  </si>
  <si>
    <t xml:space="preserve"> ドトル日レス</t>
  </si>
  <si>
    <t xml:space="preserve"> 三栄建築</t>
  </si>
  <si>
    <t xml:space="preserve"> プロパスト</t>
  </si>
  <si>
    <t xml:space="preserve"> スタジオアタオ</t>
  </si>
  <si>
    <t xml:space="preserve"> サインポスト</t>
  </si>
  <si>
    <t xml:space="preserve"> 東京個別</t>
  </si>
  <si>
    <t xml:space="preserve"> 日本色材</t>
  </si>
  <si>
    <t xml:space="preserve"> 三機Ｓ</t>
  </si>
  <si>
    <t xml:space="preserve"> デザインワン</t>
  </si>
  <si>
    <t xml:space="preserve"> 津田駒</t>
  </si>
  <si>
    <t xml:space="preserve"> 東洋電</t>
  </si>
  <si>
    <t xml:space="preserve"> 識　学</t>
  </si>
  <si>
    <t xml:space="preserve"> コーナン商事</t>
  </si>
  <si>
    <t xml:space="preserve"> 旭化学</t>
  </si>
  <si>
    <t xml:space="preserve"> AVANTIA</t>
  </si>
  <si>
    <t xml:space="preserve"> ヤマシタヘルケア</t>
  </si>
  <si>
    <t xml:space="preserve"> ＡＩＴ</t>
  </si>
  <si>
    <t xml:space="preserve"> 歌舞伎</t>
  </si>
  <si>
    <t xml:space="preserve"> モリト</t>
  </si>
  <si>
    <t xml:space="preserve"> 文教堂HD</t>
  </si>
  <si>
    <t xml:space="preserve"> カネコ種</t>
  </si>
  <si>
    <t xml:space="preserve"> S Foods</t>
  </si>
  <si>
    <t xml:space="preserve"> プラップＪ</t>
  </si>
  <si>
    <t xml:space="preserve"> パルGHD</t>
  </si>
  <si>
    <t xml:space="preserve"> ライフフーズ</t>
  </si>
  <si>
    <t xml:space="preserve"> ハピネス&amp;D</t>
  </si>
  <si>
    <t xml:space="preserve"> 買取王国</t>
  </si>
  <si>
    <t xml:space="preserve"> 白　鳩</t>
  </si>
  <si>
    <t xml:space="preserve"> アクサスHD</t>
  </si>
  <si>
    <t xml:space="preserve"> ロコンド</t>
  </si>
  <si>
    <t xml:space="preserve"> ネオス</t>
  </si>
  <si>
    <t xml:space="preserve"> ジースリーHD</t>
  </si>
  <si>
    <t xml:space="preserve"> ケイブ</t>
  </si>
  <si>
    <t xml:space="preserve"> 岡山製紙</t>
  </si>
  <si>
    <t xml:space="preserve"> PRTIMES</t>
  </si>
  <si>
    <t xml:space="preserve"> エルテス</t>
  </si>
  <si>
    <t xml:space="preserve"> チームスピリト</t>
  </si>
  <si>
    <t xml:space="preserve"> リックソフト</t>
  </si>
  <si>
    <t xml:space="preserve"> Sansan</t>
  </si>
  <si>
    <t xml:space="preserve"> ビザスク</t>
  </si>
  <si>
    <t xml:space="preserve"> 川上塗</t>
  </si>
  <si>
    <t xml:space="preserve"> MORESCO</t>
  </si>
  <si>
    <t xml:space="preserve"> ERI HD</t>
  </si>
  <si>
    <t xml:space="preserve"> タケダ機</t>
  </si>
  <si>
    <t xml:space="preserve"> アクアライン</t>
  </si>
  <si>
    <t xml:space="preserve"> ロゼッタ</t>
  </si>
  <si>
    <t xml:space="preserve"> 日　宣</t>
  </si>
  <si>
    <t xml:space="preserve"> クックビズ</t>
  </si>
  <si>
    <t xml:space="preserve"> ＨＫＳ</t>
  </si>
  <si>
    <t xml:space="preserve"> ライトオン</t>
  </si>
  <si>
    <t xml:space="preserve"> エコス</t>
  </si>
  <si>
    <t xml:space="preserve"> サイゼリヤ</t>
  </si>
  <si>
    <t xml:space="preserve"> ＩＤＯＭ</t>
  </si>
  <si>
    <t xml:space="preserve"> 梅の花</t>
  </si>
  <si>
    <t xml:space="preserve"> 東天紅</t>
  </si>
  <si>
    <t xml:space="preserve"> イズミ</t>
  </si>
  <si>
    <t xml:space="preserve"> ポエック</t>
  </si>
  <si>
    <t xml:space="preserve"> 松　竹</t>
  </si>
  <si>
    <t xml:space="preserve"> 東　宝</t>
  </si>
  <si>
    <t xml:space="preserve"> テーオーHD</t>
  </si>
  <si>
    <t xml:space="preserve"> エムビーエス</t>
  </si>
  <si>
    <t xml:space="preserve"> 日本国土</t>
  </si>
  <si>
    <t xml:space="preserve"> ファーマライズ</t>
  </si>
  <si>
    <t xml:space="preserve"> ヨシムラフード</t>
  </si>
  <si>
    <t xml:space="preserve"> 北の達人</t>
  </si>
  <si>
    <t xml:space="preserve"> PCNET</t>
  </si>
  <si>
    <t xml:space="preserve"> ＤＤＨＤ</t>
  </si>
  <si>
    <t xml:space="preserve"> プロロジス</t>
  </si>
  <si>
    <t xml:space="preserve"> ＴＫＰ</t>
  </si>
  <si>
    <t xml:space="preserve"> 串カツ田中</t>
  </si>
  <si>
    <t xml:space="preserve"> バロック</t>
  </si>
  <si>
    <t xml:space="preserve"> メディアドゥ</t>
  </si>
  <si>
    <t xml:space="preserve"> アクロディア</t>
  </si>
  <si>
    <t xml:space="preserve"> テラスカイ</t>
  </si>
  <si>
    <t xml:space="preserve"> エディア</t>
  </si>
  <si>
    <t xml:space="preserve"> マネフォワ-ド</t>
  </si>
  <si>
    <t xml:space="preserve"> 市進ＨＤ</t>
  </si>
  <si>
    <t xml:space="preserve"> アサヒ陶</t>
  </si>
  <si>
    <t xml:space="preserve"> JMACS</t>
  </si>
  <si>
    <t xml:space="preserve"> ベクトル</t>
  </si>
  <si>
    <t xml:space="preserve"> アクトコール</t>
  </si>
  <si>
    <t xml:space="preserve"> ベイカレント</t>
  </si>
  <si>
    <t xml:space="preserve"> ＲＰＡ</t>
  </si>
  <si>
    <t xml:space="preserve"> くろ工</t>
  </si>
  <si>
    <t xml:space="preserve"> 松　屋</t>
  </si>
  <si>
    <t xml:space="preserve"> ウッドフレンス</t>
  </si>
  <si>
    <t xml:space="preserve"> インテリックス</t>
  </si>
  <si>
    <t xml:space="preserve"> 平和RE</t>
  </si>
  <si>
    <t xml:space="preserve"> バリュエンスH</t>
  </si>
  <si>
    <t xml:space="preserve"> タカラインフラF</t>
  </si>
  <si>
    <t xml:space="preserve"> エネクスインフラ</t>
  </si>
  <si>
    <t xml:space="preserve"> ＪＩＦ</t>
  </si>
  <si>
    <t xml:space="preserve"> 協和コンサ</t>
  </si>
  <si>
    <t xml:space="preserve"> 大　庄</t>
  </si>
  <si>
    <t xml:space="preserve"> 7/16</t>
  </si>
  <si>
    <t xml:space="preserve"> 阪急神RE</t>
  </si>
  <si>
    <t xml:space="preserve"> 7/17</t>
  </si>
  <si>
    <t xml:space="preserve"> SOSiLA</t>
  </si>
  <si>
    <t xml:space="preserve"> ユナイテッドU</t>
  </si>
  <si>
    <t xml:space="preserve"> クリエイトSDH</t>
  </si>
  <si>
    <t xml:space="preserve"> 大江戸温</t>
  </si>
  <si>
    <t xml:space="preserve"> ABC マート</t>
  </si>
  <si>
    <t xml:space="preserve"> 吉野家HD</t>
  </si>
  <si>
    <t xml:space="preserve"> 椿本チ</t>
  </si>
  <si>
    <t xml:space="preserve"> ミネベアミツミ</t>
  </si>
  <si>
    <t xml:space="preserve"> ＴＯＷ</t>
  </si>
  <si>
    <t xml:space="preserve"> 昭和真空</t>
  </si>
  <si>
    <t xml:space="preserve"> ギフティ</t>
  </si>
  <si>
    <t xml:space="preserve"> 9/9</t>
  </si>
  <si>
    <t xml:space="preserve"> タダノ</t>
  </si>
  <si>
    <t xml:space="preserve"> Welby</t>
  </si>
  <si>
    <t xml:space="preserve"> 高見サイ</t>
  </si>
  <si>
    <t xml:space="preserve"> グローリー</t>
  </si>
  <si>
    <t xml:space="preserve"> ユーシン精機</t>
  </si>
  <si>
    <t xml:space="preserve"> デンヨー</t>
  </si>
  <si>
    <t xml:space="preserve"> NFK-HD</t>
  </si>
  <si>
    <t>イーエムシステムズ</t>
  </si>
  <si>
    <t>モリ工業</t>
  </si>
  <si>
    <t>技研製作所</t>
  </si>
  <si>
    <t>北陸電気工業</t>
  </si>
  <si>
    <t>ティラド</t>
  </si>
  <si>
    <t>三城ホールディングス</t>
  </si>
  <si>
    <t>岩井コスモホールディングス</t>
  </si>
  <si>
    <t>トラスコ中山</t>
  </si>
  <si>
    <t>1/3/9</t>
  </si>
  <si>
    <t>電気機器</t>
    <phoneticPr fontId="53"/>
  </si>
  <si>
    <t>0/2/6</t>
  </si>
  <si>
    <t>0/3/5</t>
  </si>
  <si>
    <t>日本碍子</t>
    <phoneticPr fontId="1" type="noConversion"/>
  </si>
  <si>
    <r>
      <t>安藤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FangSong"/>
        <family val="3"/>
      </rPr>
      <t>間</t>
    </r>
    <phoneticPr fontId="1" type="noConversion"/>
  </si>
  <si>
    <t>プリマハム</t>
    <phoneticPr fontId="1" type="noConversion"/>
  </si>
  <si>
    <t>日清オイリオグループ</t>
    <phoneticPr fontId="1" type="noConversion"/>
  </si>
  <si>
    <t>システナ</t>
  </si>
  <si>
    <t>タカラバイオ</t>
  </si>
  <si>
    <t xml:space="preserve"> ホーチキ</t>
  </si>
  <si>
    <t xml:space="preserve"> サンケン電</t>
  </si>
  <si>
    <t xml:space="preserve"> ソニー</t>
  </si>
  <si>
    <t xml:space="preserve"> チャームケア</t>
  </si>
  <si>
    <t xml:space="preserve"> 日総工産</t>
  </si>
  <si>
    <t xml:space="preserve"> ＣＥＨＤ</t>
  </si>
  <si>
    <t xml:space="preserve"> ＯＫＩ</t>
  </si>
  <si>
    <t xml:space="preserve"> エプソン</t>
  </si>
  <si>
    <t xml:space="preserve"> アンリツ</t>
  </si>
  <si>
    <t xml:space="preserve"> SEMITEC</t>
  </si>
  <si>
    <t xml:space="preserve"> テクノメディカ</t>
  </si>
  <si>
    <t xml:space="preserve"> 電気興</t>
  </si>
  <si>
    <t xml:space="preserve"> アイホン</t>
  </si>
  <si>
    <t>淺沼組</t>
  </si>
  <si>
    <t>北陸電気工事</t>
  </si>
  <si>
    <t>エバラ食品工業</t>
  </si>
  <si>
    <t>ニチレイ</t>
  </si>
  <si>
    <t>プロトコーポレーション</t>
  </si>
  <si>
    <t>北興化学工業</t>
  </si>
  <si>
    <t>ニッタ</t>
  </si>
  <si>
    <t>レオン自動機</t>
  </si>
  <si>
    <t>アイコム</t>
  </si>
  <si>
    <t>たけびし</t>
  </si>
  <si>
    <t>前田工繊</t>
  </si>
  <si>
    <t>永大産業</t>
  </si>
  <si>
    <t>北洋銀行</t>
  </si>
  <si>
    <t>0/5/9</t>
  </si>
  <si>
    <t>N</t>
    <phoneticPr fontId="1" type="noConversion"/>
  </si>
  <si>
    <t>N</t>
    <phoneticPr fontId="1" type="noConversion"/>
  </si>
  <si>
    <t>もみ合い感たりないような気がする</t>
  </si>
  <si>
    <t xml:space="preserve"> タツミ</t>
  </si>
  <si>
    <t xml:space="preserve"> サイバエージ</t>
  </si>
  <si>
    <t xml:space="preserve"> スタンレ電</t>
  </si>
  <si>
    <t xml:space="preserve"> リオン</t>
  </si>
  <si>
    <t xml:space="preserve"> santec</t>
  </si>
  <si>
    <t xml:space="preserve"> 本多通信</t>
  </si>
  <si>
    <t xml:space="preserve"> アオイ電子</t>
  </si>
  <si>
    <t xml:space="preserve"> 京　写</t>
  </si>
  <si>
    <t xml:space="preserve"> 東亜DKK</t>
  </si>
  <si>
    <t xml:space="preserve"> メガチップス</t>
  </si>
  <si>
    <t xml:space="preserve"> 岩崎電</t>
  </si>
  <si>
    <t xml:space="preserve"> 日ペイントH</t>
  </si>
  <si>
    <t xml:space="preserve"> 9/11</t>
  </si>
  <si>
    <t xml:space="preserve"> シスメックス</t>
  </si>
  <si>
    <t>シキボウ</t>
  </si>
  <si>
    <t>ＪＭホールディングス</t>
  </si>
  <si>
    <t>東プレ</t>
  </si>
  <si>
    <t>やまびこ</t>
  </si>
  <si>
    <t>丸文</t>
  </si>
  <si>
    <t>シルバーライフ</t>
  </si>
  <si>
    <t>ＡＧＣ</t>
    <phoneticPr fontId="1" type="noConversion"/>
  </si>
  <si>
    <t>熊谷組</t>
    <phoneticPr fontId="1" type="noConversion"/>
  </si>
  <si>
    <t>制度</t>
    <phoneticPr fontId="1" type="noConversion"/>
  </si>
  <si>
    <t>0/0/17</t>
  </si>
  <si>
    <t>利確が早かった</t>
    <rPh sb="0" eb="2">
      <t>ﾘｶｸ</t>
    </rPh>
    <rPh sb="3" eb="4">
      <t>ﾊﾔ</t>
    </rPh>
    <phoneticPr fontId="1" type="noConversion"/>
  </si>
  <si>
    <t>化学</t>
    <phoneticPr fontId="53"/>
  </si>
  <si>
    <t xml:space="preserve"> クボデラ</t>
  </si>
  <si>
    <t xml:space="preserve"> ＩＳＩＤ</t>
  </si>
  <si>
    <t xml:space="preserve"> 楽　天</t>
  </si>
  <si>
    <t xml:space="preserve"> コプロHD</t>
  </si>
  <si>
    <t xml:space="preserve"> 9/7</t>
  </si>
  <si>
    <t xml:space="preserve"> ソフトブレーン</t>
  </si>
  <si>
    <t xml:space="preserve"> ＦＤＫ</t>
  </si>
  <si>
    <t xml:space="preserve"> エンプラス</t>
  </si>
  <si>
    <t xml:space="preserve"> 大塚商</t>
  </si>
  <si>
    <t xml:space="preserve"> 全国保証</t>
  </si>
  <si>
    <t>四電工</t>
  </si>
  <si>
    <t>住友電設</t>
  </si>
  <si>
    <t>中部飼料</t>
  </si>
  <si>
    <t>ＮＪＳ</t>
  </si>
  <si>
    <t>フジミインコーポレーテッド</t>
  </si>
  <si>
    <t>Ｍ＆Ａキャピタルパートナーズ</t>
  </si>
  <si>
    <t>荏原実業</t>
  </si>
  <si>
    <t>日本金銭機械</t>
  </si>
  <si>
    <t>三井ハイテック</t>
  </si>
  <si>
    <t>メイテック</t>
  </si>
  <si>
    <t>泉州電業</t>
  </si>
  <si>
    <t>1/5/9</t>
  </si>
  <si>
    <t>日清製粉グループ本社</t>
  </si>
  <si>
    <t>コニカミノルタ</t>
  </si>
  <si>
    <t>日本発條</t>
    <phoneticPr fontId="53"/>
  </si>
  <si>
    <t>安藤・間</t>
    <phoneticPr fontId="53"/>
  </si>
  <si>
    <t>制度</t>
    <phoneticPr fontId="53"/>
  </si>
  <si>
    <t>前仕掛けたが損切りした銘柄</t>
    <rPh sb="0" eb="1">
      <t>マエ</t>
    </rPh>
    <rPh sb="1" eb="3">
      <t>シカ</t>
    </rPh>
    <rPh sb="6" eb="8">
      <t>ソンギ</t>
    </rPh>
    <rPh sb="11" eb="13">
      <t>メイガラ</t>
    </rPh>
    <phoneticPr fontId="53"/>
  </si>
  <si>
    <t>念の為、監視</t>
    <rPh sb="0" eb="1">
      <t>ネン</t>
    </rPh>
    <rPh sb="2" eb="3">
      <t>タメ</t>
    </rPh>
    <rPh sb="4" eb="6">
      <t>カンシ</t>
    </rPh>
    <phoneticPr fontId="53"/>
  </si>
  <si>
    <t>日本碍子</t>
    <phoneticPr fontId="53"/>
  </si>
  <si>
    <t>安藤・間</t>
    <phoneticPr fontId="53"/>
  </si>
  <si>
    <t>制度</t>
    <phoneticPr fontId="53"/>
  </si>
  <si>
    <t>前仕掛けたが損切りしたペア</t>
    <rPh sb="0" eb="1">
      <t>マエ</t>
    </rPh>
    <rPh sb="1" eb="3">
      <t>シカ</t>
    </rPh>
    <rPh sb="6" eb="8">
      <t>ソンギ</t>
    </rPh>
    <phoneticPr fontId="53"/>
  </si>
  <si>
    <t>再度仕掛ける</t>
    <rPh sb="0" eb="2">
      <t>サイド</t>
    </rPh>
    <rPh sb="2" eb="4">
      <t>シカ</t>
    </rPh>
    <phoneticPr fontId="53"/>
  </si>
  <si>
    <t>タダノ</t>
    <phoneticPr fontId="53"/>
  </si>
  <si>
    <t>スターツコーポレーション</t>
    <phoneticPr fontId="53"/>
  </si>
  <si>
    <t>制度</t>
    <phoneticPr fontId="53"/>
  </si>
  <si>
    <t>制度</t>
    <phoneticPr fontId="53"/>
  </si>
  <si>
    <t>住友ゴム工業</t>
    <phoneticPr fontId="53"/>
  </si>
  <si>
    <t>ドトール・日レスホールディングス</t>
    <phoneticPr fontId="53"/>
  </si>
  <si>
    <t>前日Dow、日系先物暴落、</t>
    <rPh sb="0" eb="2">
      <t>ゼンジツ</t>
    </rPh>
    <rPh sb="6" eb="7">
      <t>ニッサイ</t>
    </rPh>
    <rPh sb="7" eb="8">
      <t>ケイ</t>
    </rPh>
    <rPh sb="8" eb="10">
      <t>サキモノ</t>
    </rPh>
    <rPh sb="10" eb="12">
      <t>ボウラク</t>
    </rPh>
    <phoneticPr fontId="53"/>
  </si>
  <si>
    <t>仕掛けるのをキャンセル</t>
    <rPh sb="0" eb="2">
      <t>シカ</t>
    </rPh>
    <phoneticPr fontId="53"/>
  </si>
  <si>
    <t>日揮ＨＤ</t>
    <phoneticPr fontId="53"/>
  </si>
  <si>
    <t>国際石開帝石</t>
    <phoneticPr fontId="53"/>
  </si>
  <si>
    <t>得運損切り後に進められる</t>
    <rPh sb="0" eb="2">
      <t>トクウン</t>
    </rPh>
    <rPh sb="2" eb="4">
      <t>ソンギ</t>
    </rPh>
    <rPh sb="5" eb="6">
      <t>ゴ</t>
    </rPh>
    <rPh sb="7" eb="8">
      <t>スス</t>
    </rPh>
    <phoneticPr fontId="53"/>
  </si>
  <si>
    <r>
      <rPr>
        <sz val="11"/>
        <color rgb="FF0070C0"/>
        <rFont val="ＭＳ Ｐゴシック"/>
        <family val="3"/>
        <charset val="128"/>
      </rPr>
      <t>利益＞５　</t>
    </r>
    <r>
      <rPr>
        <sz val="11"/>
        <color rgb="FF0070C0"/>
        <rFont val="Tahoma"/>
        <family val="2"/>
        <charset val="134"/>
      </rPr>
      <t>STOP Profit</t>
    </r>
    <r>
      <rPr>
        <sz val="11"/>
        <color rgb="FF0070C0"/>
        <rFont val="ＭＳ Ｐゴシック"/>
        <family val="3"/>
        <charset val="128"/>
      </rPr>
      <t>へ</t>
    </r>
    <rPh sb="0" eb="2">
      <t>ﾘｴｷ</t>
    </rPh>
    <phoneticPr fontId="1" type="noConversion"/>
  </si>
  <si>
    <t>不動産業</t>
    <phoneticPr fontId="53"/>
  </si>
  <si>
    <t>アイフル</t>
  </si>
  <si>
    <t xml:space="preserve"> ミツバ</t>
  </si>
  <si>
    <t xml:space="preserve"> 日清粉Ｇ</t>
  </si>
  <si>
    <t xml:space="preserve"> ティラド</t>
  </si>
  <si>
    <t xml:space="preserve"> ノジマ</t>
  </si>
  <si>
    <t xml:space="preserve"> ゼ　ロ</t>
  </si>
  <si>
    <t xml:space="preserve"> 東ラヂエタ</t>
  </si>
  <si>
    <t xml:space="preserve"> プレミアG</t>
  </si>
  <si>
    <t xml:space="preserve"> エクセディ</t>
  </si>
  <si>
    <t xml:space="preserve"> アグロカネシ</t>
  </si>
  <si>
    <t xml:space="preserve"> ピクセラ</t>
  </si>
  <si>
    <t>" 16</t>
  </si>
  <si>
    <t xml:space="preserve"> ＧＭＢ</t>
  </si>
  <si>
    <t xml:space="preserve"> タチエス</t>
  </si>
  <si>
    <t xml:space="preserve"> ＫＹＢ</t>
  </si>
  <si>
    <t xml:space="preserve"> ＩＪＴＴ</t>
  </si>
  <si>
    <t xml:space="preserve"> アイル</t>
  </si>
  <si>
    <t>森永乳業</t>
  </si>
  <si>
    <t>ラサ商事</t>
  </si>
  <si>
    <t>アバント</t>
  </si>
  <si>
    <t>任天堂</t>
  </si>
  <si>
    <t>静岡ガス</t>
  </si>
  <si>
    <t>sell return</t>
  </si>
  <si>
    <t>buy return</t>
  </si>
  <si>
    <t>total return</t>
  </si>
  <si>
    <t>total return %</t>
  </si>
  <si>
    <t xml:space="preserve"> ザッパラス</t>
  </si>
  <si>
    <t xml:space="preserve"> 15:20</t>
  </si>
  <si>
    <t xml:space="preserve"> 7/24</t>
  </si>
  <si>
    <t xml:space="preserve"> アルビス</t>
  </si>
  <si>
    <t xml:space="preserve"> アズワン</t>
  </si>
  <si>
    <t xml:space="preserve"> スズデン</t>
  </si>
  <si>
    <t xml:space="preserve"> たけびし</t>
  </si>
  <si>
    <t xml:space="preserve"> 川澄化</t>
  </si>
  <si>
    <t xml:space="preserve"> キムラ</t>
  </si>
  <si>
    <t xml:space="preserve"> 日本ライフL</t>
  </si>
  <si>
    <t xml:space="preserve"> イボキン</t>
  </si>
  <si>
    <t xml:space="preserve"> PCDEPOT</t>
  </si>
  <si>
    <t xml:space="preserve"> サイババズ</t>
  </si>
  <si>
    <t xml:space="preserve"> タウンニュース</t>
  </si>
  <si>
    <t xml:space="preserve"> 9/14</t>
  </si>
  <si>
    <t xml:space="preserve"> ＡＧＣ</t>
  </si>
  <si>
    <t xml:space="preserve"> トプコン</t>
  </si>
  <si>
    <t xml:space="preserve"> 報国鉄</t>
  </si>
  <si>
    <t xml:space="preserve"> 三菱食品</t>
  </si>
  <si>
    <t xml:space="preserve"> 松田産業</t>
  </si>
  <si>
    <t xml:space="preserve"> ＪＭＳ</t>
  </si>
  <si>
    <t xml:space="preserve"> 倉　元</t>
  </si>
  <si>
    <t xml:space="preserve"> 栄電子</t>
  </si>
  <si>
    <t xml:space="preserve"> 東京精</t>
  </si>
  <si>
    <t>ＣＡＲＴＡ　ＨＯＬＤＩＮＧＳ</t>
  </si>
  <si>
    <t>日東精工</t>
  </si>
  <si>
    <t>レック</t>
  </si>
  <si>
    <t>ＯＵＧホールディングス</t>
  </si>
  <si>
    <t>ユアサ商事</t>
  </si>
  <si>
    <t>ナイス</t>
  </si>
  <si>
    <t>クボタ</t>
    <phoneticPr fontId="53"/>
  </si>
  <si>
    <t>ドトール・日レスホールディングス</t>
    <phoneticPr fontId="53"/>
  </si>
  <si>
    <t>制度</t>
    <phoneticPr fontId="53"/>
  </si>
  <si>
    <t>ROOT　データパス</t>
    <phoneticPr fontId="1" type="noConversion"/>
  </si>
  <si>
    <r>
      <rPr>
        <sz val="11"/>
        <color rgb="FFFF0000"/>
        <rFont val="ＭＳ Ｐゴシック"/>
        <family val="3"/>
        <charset val="128"/>
      </rPr>
      <t>損失＞</t>
    </r>
    <r>
      <rPr>
        <sz val="11"/>
        <color rgb="FFFF0000"/>
        <rFont val="Tahoma"/>
        <family val="2"/>
        <charset val="134"/>
      </rPr>
      <t>-2.5</t>
    </r>
    <r>
      <rPr>
        <sz val="11"/>
        <color rgb="FFFF0000"/>
        <rFont val="ＭＳ Ｐゴシック"/>
        <family val="3"/>
        <charset val="128"/>
      </rPr>
      <t>　</t>
    </r>
    <r>
      <rPr>
        <sz val="11"/>
        <color rgb="FFFF0000"/>
        <rFont val="Tahoma"/>
        <family val="2"/>
        <charset val="134"/>
      </rPr>
      <t>STOP LOSS</t>
    </r>
    <r>
      <rPr>
        <sz val="11"/>
        <color rgb="FFFF0000"/>
        <rFont val="ＭＳ Ｐゴシック"/>
        <family val="3"/>
        <charset val="128"/>
      </rPr>
      <t>へ</t>
    </r>
    <rPh sb="0" eb="2">
      <t>ｿﾝｼﾂ</t>
    </rPh>
    <phoneticPr fontId="1" type="noConversion"/>
  </si>
  <si>
    <t xml:space="preserve"> エスクローAJ</t>
  </si>
  <si>
    <t xml:space="preserve"> 岡　部</t>
  </si>
  <si>
    <t xml:space="preserve"> パラベッド</t>
  </si>
  <si>
    <t xml:space="preserve"> 前澤化</t>
  </si>
  <si>
    <t xml:space="preserve"> N・フィールド</t>
  </si>
  <si>
    <t xml:space="preserve"> ＩＭＶ</t>
  </si>
  <si>
    <t xml:space="preserve"> メニコン</t>
  </si>
  <si>
    <t xml:space="preserve"> エラン</t>
  </si>
  <si>
    <t xml:space="preserve"> グッドスピ</t>
  </si>
  <si>
    <t xml:space="preserve"> サイバダイン</t>
  </si>
  <si>
    <t xml:space="preserve"> スマレジ</t>
  </si>
  <si>
    <t xml:space="preserve"> アールシーコア</t>
  </si>
  <si>
    <t xml:space="preserve"> 08月下旬</t>
  </si>
  <si>
    <t xml:space="preserve"> メディキット</t>
  </si>
  <si>
    <t xml:space="preserve"> シチズン</t>
  </si>
  <si>
    <t xml:space="preserve"> フィンテック</t>
  </si>
  <si>
    <t xml:space="preserve"> ファースト住</t>
  </si>
  <si>
    <t xml:space="preserve"> アイモバイル</t>
  </si>
  <si>
    <t>サーラコーポレーション</t>
  </si>
  <si>
    <t>マツモトキヨシホールディングス</t>
  </si>
  <si>
    <t>ジェイ・エス・ビー</t>
  </si>
  <si>
    <t>ＡＯＩ　ＴＹＯ　Ｈｏｌｄｉｎｇｓ</t>
  </si>
  <si>
    <t>イオンファンタジー</t>
  </si>
  <si>
    <t>扶桑化学工業</t>
  </si>
  <si>
    <t>日水製薬</t>
  </si>
  <si>
    <t>丸山製作所</t>
  </si>
  <si>
    <t>富士通</t>
  </si>
  <si>
    <t>フォスター電機</t>
  </si>
  <si>
    <t>ＩＭＡＧＩＣＡ　ＧＲＯＵＰ</t>
  </si>
  <si>
    <t>山善</t>
  </si>
  <si>
    <t>千趣会</t>
  </si>
  <si>
    <t>山陰合同銀行</t>
  </si>
  <si>
    <t>愛知銀行</t>
  </si>
  <si>
    <t>ゴールドクレスト</t>
  </si>
  <si>
    <t>朝日放送グループホールディングス</t>
  </si>
  <si>
    <t>バローホールディングス</t>
  </si>
  <si>
    <t>0/2/11</t>
  </si>
  <si>
    <t>0/4/11</t>
  </si>
  <si>
    <t>1/1/15</t>
  </si>
  <si>
    <t>Back Test　損益-2万ぐらい、気になる、エントリーしない</t>
  </si>
  <si>
    <t>ＬＩＮＥ</t>
  </si>
  <si>
    <t>" 22</t>
  </si>
  <si>
    <t>" 15</t>
  </si>
  <si>
    <t xml:space="preserve"> サンワテクノス</t>
  </si>
  <si>
    <t>" 43</t>
  </si>
  <si>
    <t xml:space="preserve"> ナブテスコ</t>
  </si>
  <si>
    <t xml:space="preserve"> スクロール</t>
  </si>
  <si>
    <t xml:space="preserve"> 第一実</t>
  </si>
  <si>
    <t xml:space="preserve"> 菱電商</t>
  </si>
  <si>
    <t xml:space="preserve"> 大興通</t>
  </si>
  <si>
    <t xml:space="preserve"> 明和産</t>
  </si>
  <si>
    <t xml:space="preserve"> 14:00</t>
  </si>
  <si>
    <t xml:space="preserve"> 阪和興</t>
  </si>
  <si>
    <t xml:space="preserve"> セイコーＨＤ</t>
  </si>
  <si>
    <t xml:space="preserve"> 極東貿</t>
  </si>
  <si>
    <t xml:space="preserve"> アイスタイル</t>
  </si>
  <si>
    <t xml:space="preserve"> ウイルプラスH</t>
  </si>
  <si>
    <t>" 19</t>
  </si>
  <si>
    <t xml:space="preserve"> 豊通商</t>
  </si>
  <si>
    <t xml:space="preserve"> ソディック</t>
  </si>
  <si>
    <t xml:space="preserve"> 伊藤忠</t>
  </si>
  <si>
    <t xml:space="preserve"> 丸　紅</t>
  </si>
  <si>
    <t xml:space="preserve"> 長瀬産</t>
  </si>
  <si>
    <t xml:space="preserve"> 山　善</t>
  </si>
  <si>
    <t xml:space="preserve"> ソマール</t>
  </si>
  <si>
    <t xml:space="preserve"> 加賀電</t>
  </si>
  <si>
    <t xml:space="preserve"> アルトナー</t>
  </si>
  <si>
    <t>佐田建設</t>
  </si>
  <si>
    <t>高千穂交易</t>
  </si>
  <si>
    <t>一正蒲鉾</t>
  </si>
  <si>
    <t>オロ</t>
  </si>
  <si>
    <t>タイガースポリマー</t>
  </si>
  <si>
    <t>ミヨシ油脂</t>
  </si>
  <si>
    <t>Ｚホールディングス</t>
  </si>
  <si>
    <t>楽天</t>
  </si>
  <si>
    <t>淀川製鋼所</t>
  </si>
  <si>
    <t>パンチ工業</t>
  </si>
  <si>
    <t>アイチコーポレーション</t>
  </si>
  <si>
    <t>日本ピラー工業</t>
  </si>
  <si>
    <t>三十三フィナンシャルグループ</t>
  </si>
  <si>
    <t>小野建</t>
  </si>
  <si>
    <t>藤森工業</t>
  </si>
  <si>
    <t>未来工業</t>
  </si>
  <si>
    <t>ヤマトインターナショナル</t>
  </si>
  <si>
    <t>マネックスグループ</t>
  </si>
  <si>
    <t>Ｃ＆Ｆロジホールディングス</t>
  </si>
  <si>
    <t>王将フードサービス</t>
  </si>
  <si>
    <t>三和ホールディングス</t>
    <phoneticPr fontId="1" type="noConversion"/>
  </si>
  <si>
    <t>西武ホールディングス</t>
    <phoneticPr fontId="1" type="noConversion"/>
  </si>
  <si>
    <t>制度</t>
    <phoneticPr fontId="1" type="noConversion"/>
  </si>
  <si>
    <t>5714爆腾，サヤ拡大、気になるため</t>
  </si>
  <si>
    <t>前日Dow、日系先物暴落、</t>
  </si>
  <si>
    <t>仕掛けるのをキャンセル</t>
  </si>
  <si>
    <t xml:space="preserve"> ジャフコ</t>
  </si>
  <si>
    <t xml:space="preserve"> インテージHD</t>
  </si>
  <si>
    <t xml:space="preserve"> シイエム・シイ</t>
  </si>
  <si>
    <t xml:space="preserve"> 船　場</t>
  </si>
  <si>
    <t xml:space="preserve"> 日機装</t>
  </si>
  <si>
    <t xml:space="preserve"> 夢真ＨＤ</t>
  </si>
  <si>
    <t>" 18</t>
  </si>
  <si>
    <t xml:space="preserve"> あおぞら</t>
  </si>
  <si>
    <t xml:space="preserve"> 銀行業</t>
  </si>
  <si>
    <t xml:space="preserve"> 三住トラスト</t>
  </si>
  <si>
    <t>" 11</t>
  </si>
  <si>
    <t xml:space="preserve"> 三井住友</t>
  </si>
  <si>
    <t xml:space="preserve"> アコム</t>
  </si>
  <si>
    <t xml:space="preserve"> 中野冷</t>
  </si>
  <si>
    <t xml:space="preserve"> WASHハウス</t>
  </si>
  <si>
    <t xml:space="preserve"> 理　経</t>
  </si>
  <si>
    <t xml:space="preserve"> 丸井Ｇ</t>
  </si>
  <si>
    <t xml:space="preserve"> ゼビオHD</t>
  </si>
  <si>
    <t>富士ピー・エス</t>
  </si>
  <si>
    <t>シー・ヴイ・エス・ベイエリア</t>
  </si>
  <si>
    <t>ネオジャパン</t>
  </si>
  <si>
    <t>有機合成薬品工業</t>
  </si>
  <si>
    <t>ユシロ化学工業</t>
  </si>
  <si>
    <t>ディスコ</t>
  </si>
  <si>
    <t>フクシマガリレイ</t>
  </si>
  <si>
    <t>ダイコク電機</t>
  </si>
  <si>
    <t>ＳＭＫ</t>
  </si>
  <si>
    <t>メニコン</t>
  </si>
  <si>
    <t>ピジョン</t>
  </si>
  <si>
    <t>キング</t>
  </si>
  <si>
    <t>三信電気</t>
  </si>
  <si>
    <t>3/4/6</t>
  </si>
  <si>
    <t>協和エクシオ</t>
  </si>
  <si>
    <t>ジャパンマテリアル</t>
  </si>
  <si>
    <t>リコー</t>
  </si>
  <si>
    <t>エフピコ</t>
  </si>
  <si>
    <t>東邦ホールディングス</t>
  </si>
  <si>
    <t>" 41</t>
  </si>
  <si>
    <t xml:space="preserve"> スパークス G</t>
  </si>
  <si>
    <t xml:space="preserve"> FJ ネクスト</t>
  </si>
  <si>
    <t xml:space="preserve"> 京　王</t>
  </si>
  <si>
    <t xml:space="preserve"> テックポイント</t>
  </si>
  <si>
    <t xml:space="preserve"> Ｔ＆ＤHD</t>
  </si>
  <si>
    <t xml:space="preserve"> 明和地所</t>
  </si>
  <si>
    <t xml:space="preserve"> 東　急</t>
  </si>
  <si>
    <t xml:space="preserve"> テラプロ</t>
  </si>
  <si>
    <t xml:space="preserve"> 9/1</t>
  </si>
  <si>
    <t xml:space="preserve"> 伊藤園</t>
  </si>
  <si>
    <t xml:space="preserve"> 光世証</t>
  </si>
  <si>
    <t xml:space="preserve"> ダイビル</t>
  </si>
  <si>
    <t xml:space="preserve"> 東　武</t>
  </si>
  <si>
    <t xml:space="preserve"> フルテック</t>
  </si>
  <si>
    <t>明星工業</t>
  </si>
  <si>
    <t>アークランドサービスホールディングス</t>
  </si>
  <si>
    <t>サンセイランディック</t>
  </si>
  <si>
    <t>トリドールホールディングス</t>
  </si>
  <si>
    <t>理研ビタミン</t>
  </si>
  <si>
    <t>石井鐵工所</t>
  </si>
  <si>
    <t>日本モーゲージサービス</t>
  </si>
  <si>
    <t>極東開発工業</t>
  </si>
  <si>
    <t>シモジマ</t>
  </si>
  <si>
    <t>中本パックス</t>
  </si>
  <si>
    <t>大建工業</t>
  </si>
  <si>
    <t>グローブライド</t>
  </si>
  <si>
    <t>ＪＫホールディングス</t>
  </si>
  <si>
    <t>トヨタ自動車</t>
    <phoneticPr fontId="53"/>
  </si>
  <si>
    <t>本田技研工業</t>
    <phoneticPr fontId="53"/>
  </si>
  <si>
    <t>輸送用機器</t>
    <phoneticPr fontId="53"/>
  </si>
  <si>
    <t>銀行業</t>
    <phoneticPr fontId="53"/>
  </si>
  <si>
    <t>三井住友トラスト・ホールディングス</t>
    <phoneticPr fontId="53"/>
  </si>
  <si>
    <t>三井不動産</t>
    <phoneticPr fontId="53"/>
  </si>
  <si>
    <t>フロンティア不動産投資法人　投資証券</t>
    <phoneticPr fontId="53"/>
  </si>
  <si>
    <t>ETF・REIT・その他</t>
    <phoneticPr fontId="53"/>
  </si>
  <si>
    <t>トヨタ紡織</t>
    <phoneticPr fontId="53"/>
  </si>
  <si>
    <t>積水化学工業</t>
    <phoneticPr fontId="53"/>
  </si>
  <si>
    <t>化学</t>
    <phoneticPr fontId="53"/>
  </si>
  <si>
    <t>東ソー</t>
    <phoneticPr fontId="53"/>
  </si>
  <si>
    <t>ＴＯＴＯ</t>
    <phoneticPr fontId="53"/>
  </si>
  <si>
    <t>ガラス・土石製品</t>
    <phoneticPr fontId="53"/>
  </si>
  <si>
    <t>出光興産</t>
    <phoneticPr fontId="53"/>
  </si>
  <si>
    <t>石油・石炭製品</t>
    <phoneticPr fontId="53"/>
  </si>
  <si>
    <t>関西電力</t>
    <phoneticPr fontId="53"/>
  </si>
  <si>
    <t>電気・ガス業</t>
    <phoneticPr fontId="53"/>
  </si>
  <si>
    <t>宇部興産</t>
    <phoneticPr fontId="53"/>
  </si>
  <si>
    <t>機械</t>
    <phoneticPr fontId="53"/>
  </si>
  <si>
    <t>大和ハウス工業</t>
    <phoneticPr fontId="53"/>
  </si>
  <si>
    <t>建設業</t>
    <phoneticPr fontId="53"/>
  </si>
  <si>
    <t>サッポロホールディングス</t>
    <phoneticPr fontId="53"/>
  </si>
  <si>
    <t>食料品</t>
    <phoneticPr fontId="53"/>
  </si>
  <si>
    <t>大林組</t>
    <phoneticPr fontId="53"/>
  </si>
  <si>
    <t>ミネベアミツミ</t>
    <phoneticPr fontId="53"/>
  </si>
  <si>
    <t>電気機器</t>
    <phoneticPr fontId="53"/>
  </si>
  <si>
    <t>安川電機</t>
    <phoneticPr fontId="53"/>
  </si>
  <si>
    <t>ローム</t>
    <phoneticPr fontId="53"/>
  </si>
  <si>
    <t>住友電気工業</t>
    <phoneticPr fontId="53"/>
  </si>
  <si>
    <t>非鉄金属</t>
    <phoneticPr fontId="53"/>
  </si>
  <si>
    <t>日本発條</t>
    <phoneticPr fontId="53"/>
  </si>
  <si>
    <t>金属製品</t>
    <phoneticPr fontId="53"/>
  </si>
  <si>
    <t>中電工</t>
    <phoneticPr fontId="53"/>
  </si>
  <si>
    <t>関電工</t>
    <phoneticPr fontId="53"/>
  </si>
  <si>
    <t>安藤・間</t>
    <phoneticPr fontId="53"/>
  </si>
  <si>
    <t>日本碍子</t>
    <phoneticPr fontId="53"/>
  </si>
  <si>
    <t>国際石油開発帝石</t>
    <phoneticPr fontId="53"/>
  </si>
  <si>
    <t>鉱業</t>
    <phoneticPr fontId="53"/>
  </si>
  <si>
    <t>日揮</t>
    <phoneticPr fontId="53"/>
  </si>
  <si>
    <t>セイコーエプソン</t>
    <phoneticPr fontId="53"/>
  </si>
  <si>
    <t>キヤノン</t>
    <phoneticPr fontId="53"/>
  </si>
  <si>
    <t>三越伊勢丹ホールディングス</t>
    <phoneticPr fontId="53"/>
  </si>
  <si>
    <t>小売業</t>
    <phoneticPr fontId="53"/>
  </si>
  <si>
    <t>西日本フィナンシャルホールディングス</t>
    <phoneticPr fontId="53"/>
  </si>
  <si>
    <t>0/6/11</t>
  </si>
  <si>
    <t>0/2/5</t>
  </si>
  <si>
    <t xml:space="preserve"> ＤＣＭ</t>
  </si>
  <si>
    <t xml:space="preserve"> TSI HD</t>
  </si>
  <si>
    <t xml:space="preserve"> 平和堂</t>
  </si>
  <si>
    <t>308"</t>
  </si>
  <si>
    <t xml:space="preserve"> イオンモール</t>
  </si>
  <si>
    <t xml:space="preserve"> ファンタジー</t>
  </si>
  <si>
    <t xml:space="preserve"> ベル24HD</t>
  </si>
  <si>
    <t>716"</t>
  </si>
  <si>
    <t xml:space="preserve"> MV東海</t>
  </si>
  <si>
    <t>101"</t>
  </si>
  <si>
    <t xml:space="preserve"> コシダカHD</t>
  </si>
  <si>
    <t xml:space="preserve"> システムインテ</t>
  </si>
  <si>
    <t xml:space="preserve"> リヒトラブ</t>
  </si>
  <si>
    <t xml:space="preserve"> ジュンテント</t>
  </si>
  <si>
    <t xml:space="preserve"> サイカ屋</t>
  </si>
  <si>
    <t xml:space="preserve"> 山陽百</t>
  </si>
  <si>
    <t>415"</t>
  </si>
  <si>
    <t xml:space="preserve"> アウンコンサル</t>
  </si>
  <si>
    <t xml:space="preserve"> グラファイトD</t>
  </si>
  <si>
    <t xml:space="preserve"> トウキョベース</t>
  </si>
  <si>
    <t xml:space="preserve"> サイバーS</t>
  </si>
  <si>
    <t xml:space="preserve"> 不二越</t>
  </si>
  <si>
    <t xml:space="preserve"> パソナＧ</t>
  </si>
  <si>
    <t xml:space="preserve"> JR東日本</t>
  </si>
  <si>
    <t xml:space="preserve"> ハマキョウ</t>
  </si>
  <si>
    <t xml:space="preserve"> フェンオール</t>
  </si>
  <si>
    <t>389"</t>
  </si>
  <si>
    <t xml:space="preserve"> JR西日本</t>
  </si>
  <si>
    <t xml:space="preserve"> カンダ</t>
  </si>
  <si>
    <t xml:space="preserve"> 商船三井</t>
  </si>
  <si>
    <t xml:space="preserve"> ＳＧＨＤ</t>
  </si>
  <si>
    <t>" 27</t>
  </si>
  <si>
    <t xml:space="preserve"> 川崎船</t>
  </si>
  <si>
    <t xml:space="preserve"> 日セラミ</t>
  </si>
  <si>
    <t xml:space="preserve"> 丸全運</t>
  </si>
  <si>
    <t xml:space="preserve"> 渋沢倉</t>
  </si>
  <si>
    <t xml:space="preserve"> ホープ</t>
  </si>
  <si>
    <t xml:space="preserve"> アライドHD</t>
  </si>
  <si>
    <t xml:space="preserve"> オープンハウス</t>
  </si>
  <si>
    <t xml:space="preserve"> 鈴与シンワ</t>
  </si>
  <si>
    <t xml:space="preserve"> 8/19</t>
  </si>
  <si>
    <t xml:space="preserve"> 北川精機</t>
  </si>
  <si>
    <t>" 31</t>
  </si>
  <si>
    <t>629"</t>
  </si>
  <si>
    <t xml:space="preserve"> ケイヒン</t>
  </si>
  <si>
    <t xml:space="preserve"> 一家ダイニ</t>
  </si>
  <si>
    <t>新日本空調</t>
  </si>
  <si>
    <t>ジャパンベストレスキューシステム</t>
  </si>
  <si>
    <t>エスプール</t>
  </si>
  <si>
    <t>日本特殊塗料</t>
  </si>
  <si>
    <t>ダスキン</t>
  </si>
  <si>
    <t>ウェザーニューズ</t>
  </si>
  <si>
    <t>ニチレキ</t>
  </si>
  <si>
    <t>三洋工業</t>
  </si>
  <si>
    <t>東京製綱</t>
  </si>
  <si>
    <t>トピー工業</t>
  </si>
  <si>
    <t>佐鳥電機</t>
  </si>
  <si>
    <t>橋本総業ホールディングス</t>
  </si>
  <si>
    <t>ＶＴホールディングス</t>
  </si>
  <si>
    <t>ＨＯＹＡ</t>
  </si>
  <si>
    <t>東京エレクトロン</t>
  </si>
  <si>
    <t>水戸証券</t>
  </si>
  <si>
    <t>2/5/8</t>
  </si>
  <si>
    <t>1/3/10</t>
  </si>
  <si>
    <t>3/5/5</t>
  </si>
  <si>
    <t>1/3/8</t>
  </si>
  <si>
    <t>2/3/8</t>
  </si>
  <si>
    <t>2/3/5</t>
  </si>
  <si>
    <t>1/2/10</t>
  </si>
  <si>
    <t>0/1/14</t>
  </si>
  <si>
    <t>2/1/16</t>
  </si>
  <si>
    <t>飯田グループホールディングス</t>
    <phoneticPr fontId="1" type="noConversion"/>
  </si>
  <si>
    <t>日本発條</t>
    <phoneticPr fontId="1" type="noConversion"/>
  </si>
  <si>
    <t>制度</t>
    <phoneticPr fontId="1" type="noConversion"/>
  </si>
  <si>
    <t>ミロク情報サービス</t>
  </si>
  <si>
    <t>057"</t>
  </si>
  <si>
    <t>217"</t>
  </si>
  <si>
    <t>812"</t>
  </si>
  <si>
    <t xml:space="preserve"> サンリツ</t>
  </si>
  <si>
    <t>111"</t>
  </si>
  <si>
    <t>739"</t>
  </si>
  <si>
    <t>558"</t>
  </si>
  <si>
    <t>143"</t>
  </si>
  <si>
    <t>693"</t>
  </si>
  <si>
    <t>" 29</t>
  </si>
  <si>
    <t xml:space="preserve"> コネクシオ</t>
  </si>
  <si>
    <t>086"</t>
  </si>
  <si>
    <t>010"</t>
  </si>
  <si>
    <t>345"</t>
  </si>
  <si>
    <t xml:space="preserve"> 朝日放送</t>
  </si>
  <si>
    <t>709"</t>
  </si>
  <si>
    <t>206"</t>
  </si>
  <si>
    <t>071"</t>
  </si>
  <si>
    <t xml:space="preserve"> アイオデータ</t>
  </si>
  <si>
    <t>210"</t>
  </si>
  <si>
    <t xml:space="preserve"> アルバック</t>
  </si>
  <si>
    <t>631"</t>
  </si>
  <si>
    <t>050"</t>
  </si>
  <si>
    <t>" 25</t>
  </si>
  <si>
    <t xml:space="preserve"> 9/10</t>
  </si>
  <si>
    <t>314"</t>
  </si>
  <si>
    <t>" 42</t>
  </si>
  <si>
    <t xml:space="preserve"> 東海運</t>
  </si>
  <si>
    <t xml:space="preserve"> 沖縄セルラー</t>
  </si>
  <si>
    <t>388"</t>
  </si>
  <si>
    <t>104"</t>
  </si>
  <si>
    <t>267"</t>
  </si>
  <si>
    <t>796"</t>
  </si>
  <si>
    <t>603"</t>
  </si>
  <si>
    <t xml:space="preserve"> ベルトラ</t>
  </si>
  <si>
    <t>428"</t>
  </si>
  <si>
    <t xml:space="preserve"> 上　組</t>
  </si>
  <si>
    <t>193"</t>
  </si>
  <si>
    <t>ホクト</t>
  </si>
  <si>
    <t>ヤマウラ</t>
  </si>
  <si>
    <t>日本工営</t>
  </si>
  <si>
    <t>クックパッド</t>
  </si>
  <si>
    <t>ＳＢＳホールディングス</t>
  </si>
  <si>
    <t>富士紡ホールディングス</t>
  </si>
  <si>
    <t>メディアスホールディングス</t>
  </si>
  <si>
    <t>ビューティガレージ</t>
  </si>
  <si>
    <t>サムティ</t>
  </si>
  <si>
    <t>サカイオーベックス</t>
  </si>
  <si>
    <t>トーカロ</t>
  </si>
  <si>
    <t>芦森工業</t>
  </si>
  <si>
    <t>ワールド</t>
  </si>
  <si>
    <t>大阪ソーダ</t>
  </si>
  <si>
    <t>タキロンシーアイ</t>
  </si>
  <si>
    <t>大倉工業</t>
  </si>
  <si>
    <t>シーティーエス</t>
  </si>
  <si>
    <t>愛知製鋼</t>
  </si>
  <si>
    <t>日本金属</t>
  </si>
  <si>
    <t>新日本電工</t>
  </si>
  <si>
    <t>長府製作所</t>
  </si>
  <si>
    <t>日本発条</t>
  </si>
  <si>
    <t>キャリアリンク</t>
  </si>
  <si>
    <t>バリューＨＲ</t>
  </si>
  <si>
    <t>ストライク</t>
  </si>
  <si>
    <t>東洋機械金属</t>
  </si>
  <si>
    <t>澁谷工業</t>
  </si>
  <si>
    <t>鶴見製作所</t>
  </si>
  <si>
    <t>大同工業</t>
  </si>
  <si>
    <t>ダイヘン</t>
  </si>
  <si>
    <t>鈴木</t>
  </si>
  <si>
    <t>スミダコーポレーション</t>
  </si>
  <si>
    <t>レシップホールディングス</t>
  </si>
  <si>
    <t>今仙電機製作所</t>
  </si>
  <si>
    <t>愛三工業</t>
  </si>
  <si>
    <t>インターアクション</t>
  </si>
  <si>
    <t>トッパン・フォームズ</t>
  </si>
  <si>
    <t>タカノ</t>
  </si>
  <si>
    <t>アシックス</t>
  </si>
  <si>
    <t>立川ブラインド工業</t>
  </si>
  <si>
    <t>椿本興業</t>
  </si>
  <si>
    <t>フルサト工業</t>
  </si>
  <si>
    <t>立花エレテック</t>
  </si>
  <si>
    <t>山梨中央銀行</t>
  </si>
  <si>
    <t>佐賀銀行</t>
  </si>
  <si>
    <t>エスリード</t>
  </si>
  <si>
    <t>京浜急行電鉄</t>
  </si>
  <si>
    <t>テレビ朝日ホールディングス</t>
  </si>
  <si>
    <t>ＫＤＤＩ</t>
  </si>
  <si>
    <t>東京瓦斯</t>
  </si>
  <si>
    <t>建設技術研究所</t>
  </si>
  <si>
    <t>トーカイ</t>
  </si>
  <si>
    <t>元気寿司</t>
  </si>
  <si>
    <t>日伝</t>
  </si>
  <si>
    <t>0/4/8</t>
  </si>
  <si>
    <t>0/4/12</t>
  </si>
  <si>
    <t>1/6/7</t>
  </si>
  <si>
    <t>7/5/6</t>
  </si>
  <si>
    <t>野村不動産ホールディングス</t>
    <phoneticPr fontId="1" type="noConversion"/>
  </si>
  <si>
    <t>東急不動産ホールディングス</t>
    <phoneticPr fontId="1" type="noConversion"/>
  </si>
  <si>
    <t>制度</t>
    <phoneticPr fontId="1" type="noConversion"/>
  </si>
  <si>
    <t>6/1　チェックした　逆日歩０．０５あり</t>
  </si>
  <si>
    <t>野村不動産ホールディングス</t>
    <phoneticPr fontId="53"/>
  </si>
  <si>
    <t>東急不動産ホールディングス</t>
    <phoneticPr fontId="53"/>
  </si>
  <si>
    <t>制度</t>
    <phoneticPr fontId="53"/>
  </si>
  <si>
    <t>Compare chatの形よくない、離れているように見える</t>
  </si>
  <si>
    <t>ウシオ電機 と日立仕掛けた</t>
  </si>
  <si>
    <t>このペア監視</t>
  </si>
  <si>
    <t>STOP LOSS</t>
    <phoneticPr fontId="1" type="noConversion"/>
  </si>
  <si>
    <t>ウシオ電機爆腾</t>
  </si>
  <si>
    <t>決済一日遅れた</t>
    <rPh sb="0" eb="2">
      <t>ｹｯｻｲ</t>
    </rPh>
    <rPh sb="2" eb="4">
      <t>ｲﾁﾆﾁ</t>
    </rPh>
    <rPh sb="4" eb="5">
      <t>ｵｸ</t>
    </rPh>
    <phoneticPr fontId="1" type="noConversion"/>
  </si>
  <si>
    <t>ウシオ電機急騰、複数候補あり</t>
  </si>
  <si>
    <t>もみ合い感があり</t>
  </si>
  <si>
    <t>制度</t>
    <phoneticPr fontId="1" type="noConversion"/>
  </si>
  <si>
    <t>History</t>
    <phoneticPr fontId="1" type="noConversion"/>
  </si>
  <si>
    <t>西日本フィナンシャルホールディングス</t>
    <phoneticPr fontId="1" type="noConversion"/>
  </si>
  <si>
    <t>第四北越フィナンシャルグループ</t>
    <phoneticPr fontId="1" type="noConversion"/>
  </si>
  <si>
    <t>OPEN_7189</t>
  </si>
  <si>
    <t>CLOSE_7189</t>
  </si>
  <si>
    <t>OPEN_7327</t>
  </si>
  <si>
    <t>CLOSE_7327</t>
  </si>
  <si>
    <t>sell(7189)</t>
  </si>
  <si>
    <t>buy(7327)</t>
  </si>
  <si>
    <t>アドバンテスト</t>
  </si>
  <si>
    <t>ＲＰＡホールディングス</t>
  </si>
  <si>
    <t>エレコム</t>
  </si>
  <si>
    <t>朝日インテック</t>
  </si>
  <si>
    <t>ケーヒン</t>
  </si>
  <si>
    <t>ショーワ</t>
  </si>
  <si>
    <t>181"</t>
  </si>
  <si>
    <t>798"</t>
  </si>
  <si>
    <t>069"</t>
  </si>
  <si>
    <t>701"</t>
  </si>
  <si>
    <t>009"</t>
  </si>
  <si>
    <t>222"</t>
  </si>
  <si>
    <t>112"</t>
  </si>
  <si>
    <t>876"</t>
  </si>
  <si>
    <t>242"</t>
  </si>
  <si>
    <t>660"</t>
  </si>
  <si>
    <t xml:space="preserve"> アドバネクス</t>
  </si>
  <si>
    <t>106"</t>
  </si>
  <si>
    <t>521"</t>
  </si>
  <si>
    <t>297"</t>
  </si>
  <si>
    <t>484"</t>
  </si>
  <si>
    <t>386"</t>
  </si>
  <si>
    <t>213"</t>
  </si>
  <si>
    <t>018"</t>
  </si>
  <si>
    <t>549"</t>
  </si>
  <si>
    <t>012"</t>
  </si>
  <si>
    <t>557"</t>
  </si>
  <si>
    <t>081"</t>
  </si>
  <si>
    <t>247"</t>
  </si>
  <si>
    <t>771"</t>
  </si>
  <si>
    <t>033"</t>
  </si>
  <si>
    <t>244"</t>
  </si>
  <si>
    <t>096"</t>
  </si>
  <si>
    <t>" 65</t>
  </si>
  <si>
    <t>872"</t>
  </si>
  <si>
    <t>566"</t>
  </si>
  <si>
    <t>962"</t>
  </si>
  <si>
    <t>611"</t>
  </si>
  <si>
    <t>668"</t>
  </si>
  <si>
    <t>392"</t>
  </si>
  <si>
    <t>881"</t>
  </si>
  <si>
    <t>131"</t>
  </si>
  <si>
    <t>248"</t>
  </si>
  <si>
    <t>390"</t>
  </si>
  <si>
    <t>372"</t>
  </si>
  <si>
    <t>322"</t>
  </si>
  <si>
    <t>128"</t>
  </si>
  <si>
    <t>469"</t>
  </si>
  <si>
    <t>080"</t>
  </si>
  <si>
    <t>946"</t>
  </si>
  <si>
    <t>366"</t>
  </si>
  <si>
    <t>385"</t>
  </si>
  <si>
    <t>095"</t>
  </si>
  <si>
    <t>040"</t>
  </si>
  <si>
    <t>489"</t>
  </si>
  <si>
    <t>840"</t>
  </si>
  <si>
    <t>829"</t>
  </si>
  <si>
    <t>" 97</t>
  </si>
  <si>
    <t>749"</t>
  </si>
  <si>
    <t>483"</t>
  </si>
  <si>
    <t>918"</t>
  </si>
  <si>
    <t xml:space="preserve"> SE H&amp;I</t>
  </si>
  <si>
    <t>307"</t>
  </si>
  <si>
    <t xml:space="preserve"> シマノ</t>
  </si>
  <si>
    <t>137"</t>
  </si>
  <si>
    <t>506"</t>
  </si>
  <si>
    <t>635"</t>
  </si>
  <si>
    <t xml:space="preserve"> ゼンリン</t>
  </si>
  <si>
    <t xml:space="preserve"> クレオ</t>
  </si>
  <si>
    <t>643"</t>
  </si>
  <si>
    <t>655"</t>
  </si>
  <si>
    <t>264"</t>
  </si>
  <si>
    <t>293"</t>
  </si>
  <si>
    <t>947"</t>
  </si>
  <si>
    <t>327"</t>
  </si>
  <si>
    <t>008"</t>
  </si>
  <si>
    <t>964"</t>
  </si>
  <si>
    <t>427"</t>
  </si>
  <si>
    <t>821"</t>
  </si>
  <si>
    <t>271"</t>
  </si>
  <si>
    <t xml:space="preserve"> 中部電</t>
  </si>
  <si>
    <t>059"</t>
  </si>
  <si>
    <t>406"</t>
  </si>
  <si>
    <t xml:space="preserve"> コクヨ</t>
  </si>
  <si>
    <t>661"</t>
  </si>
  <si>
    <t>227"</t>
  </si>
  <si>
    <t xml:space="preserve"> イチネンHD</t>
  </si>
  <si>
    <t>353"</t>
  </si>
  <si>
    <t>367"</t>
  </si>
  <si>
    <t>" 94</t>
  </si>
  <si>
    <t>819"</t>
  </si>
  <si>
    <t>361"</t>
  </si>
  <si>
    <t xml:space="preserve"> タムロン</t>
  </si>
  <si>
    <t xml:space="preserve"> 東建物</t>
  </si>
  <si>
    <t>669"</t>
  </si>
  <si>
    <t>212"</t>
  </si>
  <si>
    <t>699"</t>
  </si>
  <si>
    <t>735"</t>
  </si>
  <si>
    <t>205"</t>
  </si>
  <si>
    <t xml:space="preserve"> ベルパーク</t>
  </si>
  <si>
    <t xml:space="preserve"> NISSHA</t>
  </si>
  <si>
    <t>371"</t>
  </si>
  <si>
    <t>" 28</t>
  </si>
  <si>
    <t>036"</t>
  </si>
  <si>
    <t xml:space="preserve"> 新日製薬</t>
  </si>
  <si>
    <t>843"</t>
  </si>
  <si>
    <t>785"</t>
  </si>
  <si>
    <t>055"</t>
  </si>
  <si>
    <t>788"</t>
  </si>
  <si>
    <t>014"</t>
  </si>
  <si>
    <t xml:space="preserve"> 8/10</t>
  </si>
  <si>
    <t xml:space="preserve"> ユニマットRC</t>
  </si>
  <si>
    <t>599"</t>
  </si>
  <si>
    <t>049"</t>
  </si>
  <si>
    <t>044"</t>
  </si>
  <si>
    <t xml:space="preserve"> スター精</t>
  </si>
  <si>
    <t xml:space="preserve"> レノバ</t>
  </si>
  <si>
    <t xml:space="preserve"> ハウスドゥ</t>
  </si>
  <si>
    <t>270"</t>
  </si>
  <si>
    <t xml:space="preserve"> シノケンG</t>
  </si>
  <si>
    <t>742"</t>
  </si>
  <si>
    <t xml:space="preserve"> アイビーシー</t>
  </si>
  <si>
    <t>825"</t>
  </si>
  <si>
    <t xml:space="preserve"> 日コンセプト</t>
  </si>
  <si>
    <t>257"</t>
  </si>
  <si>
    <t xml:space="preserve"> DIシステム</t>
  </si>
  <si>
    <t>707"</t>
  </si>
  <si>
    <t xml:space="preserve"> 8/17</t>
  </si>
  <si>
    <t xml:space="preserve"> フロンティアRE</t>
  </si>
  <si>
    <t>831"</t>
  </si>
  <si>
    <t xml:space="preserve"> イトーキ</t>
  </si>
  <si>
    <t xml:space="preserve"> アセンテック</t>
  </si>
  <si>
    <t xml:space="preserve"> エニグモ</t>
  </si>
  <si>
    <t xml:space="preserve"> 9/24</t>
  </si>
  <si>
    <t xml:space="preserve"> 9/28</t>
  </si>
  <si>
    <t>767"</t>
  </si>
  <si>
    <t>" 52</t>
  </si>
  <si>
    <t>000"</t>
  </si>
  <si>
    <t>145"</t>
  </si>
  <si>
    <t>585"</t>
  </si>
  <si>
    <t>866"</t>
  </si>
  <si>
    <t>" 20</t>
  </si>
  <si>
    <t>910"</t>
  </si>
  <si>
    <t>166"</t>
  </si>
  <si>
    <t>849"</t>
  </si>
  <si>
    <t>900"</t>
  </si>
  <si>
    <t>588"</t>
  </si>
  <si>
    <t>" 33</t>
  </si>
  <si>
    <t>758"</t>
  </si>
  <si>
    <t>953"</t>
  </si>
  <si>
    <t>198"</t>
  </si>
  <si>
    <t>768"</t>
  </si>
  <si>
    <t>177"</t>
  </si>
  <si>
    <t>858"</t>
  </si>
  <si>
    <t>136"</t>
  </si>
  <si>
    <t>606"</t>
  </si>
  <si>
    <t xml:space="preserve"> 東ガス</t>
  </si>
  <si>
    <t>167"</t>
  </si>
  <si>
    <t xml:space="preserve"> アイネット</t>
  </si>
  <si>
    <t xml:space="preserve"> ＳＣＳＫ</t>
  </si>
  <si>
    <t>511"</t>
  </si>
  <si>
    <t>809"</t>
  </si>
  <si>
    <t>113"</t>
  </si>
  <si>
    <t>017"</t>
  </si>
  <si>
    <t>215"</t>
  </si>
  <si>
    <t xml:space="preserve"> ミクシィ</t>
  </si>
  <si>
    <t>517"</t>
  </si>
  <si>
    <t>038"</t>
  </si>
  <si>
    <t>379"</t>
  </si>
  <si>
    <t>173"</t>
  </si>
  <si>
    <t>039"</t>
  </si>
  <si>
    <t>041"</t>
  </si>
  <si>
    <t>722"</t>
  </si>
  <si>
    <t>266"</t>
  </si>
  <si>
    <t>011"</t>
  </si>
  <si>
    <t>152"</t>
  </si>
  <si>
    <t>190"</t>
  </si>
  <si>
    <t>" 17</t>
  </si>
  <si>
    <t>254"</t>
  </si>
  <si>
    <t>250"</t>
  </si>
  <si>
    <t>624"</t>
  </si>
  <si>
    <t xml:space="preserve"> 遠藤製作</t>
  </si>
  <si>
    <t xml:space="preserve"> 興　研</t>
  </si>
  <si>
    <t>" 37</t>
  </si>
  <si>
    <t>134"</t>
  </si>
  <si>
    <t>638"</t>
  </si>
  <si>
    <t>536"</t>
  </si>
  <si>
    <t xml:space="preserve"> KADOKAWA</t>
  </si>
  <si>
    <t>513"</t>
  </si>
  <si>
    <t xml:space="preserve"> NTTデータ</t>
  </si>
  <si>
    <t>998"</t>
  </si>
  <si>
    <t xml:space="preserve"> 三協フロン</t>
  </si>
  <si>
    <t xml:space="preserve"> 日管財</t>
  </si>
  <si>
    <t xml:space="preserve"> ベネッセHD</t>
  </si>
  <si>
    <t>968"</t>
  </si>
  <si>
    <t>553"</t>
  </si>
  <si>
    <t>451"</t>
  </si>
  <si>
    <t>125"</t>
  </si>
  <si>
    <t>347"</t>
  </si>
  <si>
    <t xml:space="preserve"> 09月下旬</t>
  </si>
  <si>
    <t>091"</t>
  </si>
  <si>
    <t>329"</t>
  </si>
  <si>
    <t xml:space="preserve"> OSGコーポ</t>
  </si>
  <si>
    <t>197"</t>
  </si>
  <si>
    <t xml:space="preserve"> 10月上旬</t>
  </si>
  <si>
    <t>548"</t>
  </si>
  <si>
    <t>731"</t>
  </si>
  <si>
    <t>265"</t>
  </si>
  <si>
    <t>大末建設</t>
  </si>
  <si>
    <t>新日本建設</t>
  </si>
  <si>
    <t>日本基礎技術</t>
  </si>
  <si>
    <t>フィード・ワン</t>
  </si>
  <si>
    <t>ビーネックスグループ</t>
  </si>
  <si>
    <t>ＧＣＡ</t>
  </si>
  <si>
    <t>第一屋製パン</t>
  </si>
  <si>
    <t>カルビー</t>
  </si>
  <si>
    <t>ツカダ・グローバルホールディング</t>
  </si>
  <si>
    <t>ウェルネット</t>
  </si>
  <si>
    <t>ぐるなび</t>
  </si>
  <si>
    <t>オエノンホールディングス</t>
  </si>
  <si>
    <t>日清オイリオグループ</t>
  </si>
  <si>
    <t>エレマテック</t>
  </si>
  <si>
    <t>横浜冷凍</t>
  </si>
  <si>
    <t>フジッコ</t>
  </si>
  <si>
    <t>グンゼ</t>
  </si>
  <si>
    <t>アルコニックス</t>
  </si>
  <si>
    <t>サンマルクホールディングス</t>
  </si>
  <si>
    <t>エコナックホールディングス</t>
  </si>
  <si>
    <t>ウイルプラスホールディングス</t>
  </si>
  <si>
    <t>共和レザー</t>
  </si>
  <si>
    <t>ＡＧＳ</t>
  </si>
  <si>
    <t>ｅｎｉｓｈ</t>
  </si>
  <si>
    <t>ティーガイア</t>
  </si>
  <si>
    <t>ランドコンピュータ</t>
  </si>
  <si>
    <t>トーモク</t>
  </si>
  <si>
    <t>ザ・パック</t>
  </si>
  <si>
    <t>片倉コープアグリ</t>
  </si>
  <si>
    <t>日本曹達</t>
  </si>
  <si>
    <t>堺化学工業</t>
  </si>
  <si>
    <t>高圧ガス工業</t>
  </si>
  <si>
    <t>四国化成工業</t>
  </si>
  <si>
    <t>大阪有機化学工業</t>
  </si>
  <si>
    <t>ＫＨネオケム</t>
  </si>
  <si>
    <t>群栄化学工業</t>
  </si>
  <si>
    <t>日本化薬</t>
  </si>
  <si>
    <t>クイック</t>
  </si>
  <si>
    <t>電通グループ</t>
  </si>
  <si>
    <t>インテージホールディングス</t>
  </si>
  <si>
    <t>日本精化</t>
  </si>
  <si>
    <t>花王</t>
  </si>
  <si>
    <t>あすか製薬</t>
  </si>
  <si>
    <t>持田製薬</t>
  </si>
  <si>
    <t>藤倉化成</t>
  </si>
  <si>
    <t>Ｔ＆Ｋ　ＴＯＫＡ</t>
  </si>
  <si>
    <t>日本空調サービス</t>
  </si>
  <si>
    <t>りらいあコミュニケーションズ</t>
  </si>
  <si>
    <t>ＣＡＣ　Ｈｏｌｄｉｎｇｓ</t>
  </si>
  <si>
    <t>ＳＢテクノロジー</t>
  </si>
  <si>
    <t>東計電算</t>
  </si>
  <si>
    <t>ＣＩＪ</t>
  </si>
  <si>
    <t>ビジネスエンジニアリング</t>
  </si>
  <si>
    <t>エステー</t>
  </si>
  <si>
    <t>オカモト</t>
  </si>
  <si>
    <t>ノリタケカンパニーリミテド</t>
  </si>
  <si>
    <t>ニッカトー</t>
  </si>
  <si>
    <t>リョービ</t>
  </si>
  <si>
    <t>ホッカンホールディングス</t>
  </si>
  <si>
    <t>岡部</t>
  </si>
  <si>
    <t>ＥＲＩホールディングス</t>
  </si>
  <si>
    <t>冨士ダイス</t>
  </si>
  <si>
    <t>ネットマーケティング</t>
  </si>
  <si>
    <t>日本郵政</t>
  </si>
  <si>
    <t>ＯＫＫ</t>
  </si>
  <si>
    <t>ユニオンツール</t>
  </si>
  <si>
    <t>三菱化工機</t>
  </si>
  <si>
    <t>新東工業</t>
  </si>
  <si>
    <t>加藤製作所</t>
  </si>
  <si>
    <t>モリタホールディングス</t>
  </si>
  <si>
    <t>デンヨー</t>
  </si>
  <si>
    <t>東光高岳</t>
  </si>
  <si>
    <t>不二電機工業</t>
  </si>
  <si>
    <t>チノー</t>
  </si>
  <si>
    <t>シスメックス</t>
  </si>
  <si>
    <t>千代田インテグレ</t>
  </si>
  <si>
    <t>三菱ロジスネクスト</t>
  </si>
  <si>
    <t>タチエス</t>
  </si>
  <si>
    <t>エフ・シー・シー</t>
  </si>
  <si>
    <t>スズデン</t>
  </si>
  <si>
    <t>ネットワンシステムズ</t>
  </si>
  <si>
    <t>ハピネット</t>
  </si>
  <si>
    <t>ハークスレイ</t>
  </si>
  <si>
    <t>ＩＤＯＭ</t>
  </si>
  <si>
    <t>ダイトロン</t>
  </si>
  <si>
    <t>シークス</t>
  </si>
  <si>
    <t>オリンパス</t>
  </si>
  <si>
    <t>タムロン</t>
  </si>
  <si>
    <t>パラマウントベッドホールディングス</t>
  </si>
  <si>
    <t>マーベラス</t>
  </si>
  <si>
    <t>萩原工業</t>
  </si>
  <si>
    <t>エイベックス</t>
  </si>
  <si>
    <t>凸版印刷</t>
  </si>
  <si>
    <t>大日本印刷</t>
  </si>
  <si>
    <t>ＪＳＰ</t>
  </si>
  <si>
    <t>河合楽器製作所</t>
  </si>
  <si>
    <t>東リ</t>
  </si>
  <si>
    <t>ニフコ</t>
  </si>
  <si>
    <t>オカムラ</t>
  </si>
  <si>
    <t>ナイガイ</t>
  </si>
  <si>
    <t>蝶理</t>
  </si>
  <si>
    <t>豊田通商</t>
  </si>
  <si>
    <t>スターゼン</t>
  </si>
  <si>
    <t>昭光通商</t>
  </si>
  <si>
    <t>ニチモウ</t>
  </si>
  <si>
    <t>ＧＳＩクレオス</t>
  </si>
  <si>
    <t>サンゲツ</t>
  </si>
  <si>
    <t>都築電気</t>
  </si>
  <si>
    <t>ソーダニッカ</t>
  </si>
  <si>
    <t>島忠</t>
  </si>
  <si>
    <t>東邦銀行</t>
  </si>
  <si>
    <t>東北銀行</t>
  </si>
  <si>
    <t>ふくおかフィナンシャルグループ</t>
  </si>
  <si>
    <t>山口フィナンシャルグループ</t>
  </si>
  <si>
    <t>日本証券金融</t>
  </si>
  <si>
    <t>名古屋銀行</t>
  </si>
  <si>
    <t>九州リースサービス</t>
  </si>
  <si>
    <t>だいこう証券ビジネス</t>
  </si>
  <si>
    <t>トーセイ</t>
  </si>
  <si>
    <t>インテリックス</t>
  </si>
  <si>
    <t>京成電鉄</t>
  </si>
  <si>
    <t>鴻池運輸</t>
  </si>
  <si>
    <t>日本石油輸送</t>
  </si>
  <si>
    <t>西本Ｗｉｓｍｅｔｔａｃホールディングス</t>
  </si>
  <si>
    <t>キムラユニティー</t>
  </si>
  <si>
    <t>キユーソー流通システム</t>
  </si>
  <si>
    <t>内外トランスライン</t>
  </si>
  <si>
    <t>日本ＢＳ放送</t>
  </si>
  <si>
    <t>日本通信</t>
  </si>
  <si>
    <t>昭文社ホールディングス</t>
  </si>
  <si>
    <t>中部電力</t>
  </si>
  <si>
    <t>スペース</t>
  </si>
  <si>
    <t>アイ・エス・ビー</t>
  </si>
  <si>
    <t>ジャステック</t>
  </si>
  <si>
    <t>進学会ホールディングス</t>
  </si>
  <si>
    <t>ダイセキ</t>
  </si>
  <si>
    <t>アークランドサカモト</t>
  </si>
  <si>
    <t>北恵</t>
  </si>
  <si>
    <t>スズケン</t>
  </si>
  <si>
    <t>0/7/7</t>
  </si>
  <si>
    <t>1/4/10</t>
  </si>
  <si>
    <t>2/6/9</t>
  </si>
  <si>
    <t>0/3/10</t>
  </si>
  <si>
    <t>1/0/15</t>
  </si>
  <si>
    <t>1/5/6</t>
  </si>
  <si>
    <t>1/4/11</t>
  </si>
  <si>
    <t>0/3/8</t>
  </si>
  <si>
    <t>0/2/9</t>
  </si>
  <si>
    <t>1/3/5</t>
  </si>
  <si>
    <t>1/3/7</t>
  </si>
  <si>
    <t>0/3/11</t>
  </si>
  <si>
    <t>0/1/8</t>
  </si>
  <si>
    <t>2/2/5</t>
  </si>
  <si>
    <t>1/1/8</t>
  </si>
  <si>
    <t>1/1/11</t>
  </si>
  <si>
    <t>1/3/11</t>
  </si>
  <si>
    <t>2/3/1</t>
  </si>
  <si>
    <t>4/7/7</t>
  </si>
  <si>
    <t>5/5/11</t>
  </si>
  <si>
    <t>4/5/5</t>
  </si>
  <si>
    <t>5/5/8</t>
  </si>
  <si>
    <t>0/0/5</t>
  </si>
  <si>
    <t>2/1/4</t>
  </si>
  <si>
    <t>2/0/10</t>
  </si>
  <si>
    <t>4/2/8</t>
  </si>
  <si>
    <t>2/2/8</t>
  </si>
  <si>
    <t>6/4/10</t>
  </si>
  <si>
    <t>4/3/7</t>
  </si>
  <si>
    <t>OPEN_4091</t>
  </si>
  <si>
    <t>CLOSE_4091</t>
  </si>
  <si>
    <t>OPEN_9715</t>
  </si>
  <si>
    <t>CLOSE_9715</t>
  </si>
  <si>
    <t>トランス・コスモス</t>
    <phoneticPr fontId="1" type="noConversion"/>
  </si>
  <si>
    <t>大陽日酸</t>
    <phoneticPr fontId="1" type="noConversion"/>
  </si>
  <si>
    <t>サービス業</t>
    <phoneticPr fontId="1" type="noConversion"/>
  </si>
  <si>
    <t>化学</t>
    <phoneticPr fontId="1" type="noConversion"/>
  </si>
  <si>
    <t>sell(9715)</t>
  </si>
  <si>
    <t>buy(4091)</t>
  </si>
  <si>
    <t>OPEN_7186</t>
  </si>
  <si>
    <t>CLOSE_7186</t>
  </si>
  <si>
    <t>OPEN_8750</t>
  </si>
  <si>
    <t>CLOSE_8750</t>
  </si>
  <si>
    <t>SELL</t>
    <phoneticPr fontId="1" type="noConversion"/>
  </si>
  <si>
    <t>コンコルディア・フィナンシャルグループ</t>
    <phoneticPr fontId="1" type="noConversion"/>
  </si>
  <si>
    <t>BUY</t>
    <phoneticPr fontId="1" type="noConversion"/>
  </si>
  <si>
    <t>第一生命ホールディングス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</si>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</sst>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  <numFmt numFmtId="187" formatCode="0.0000000000000000%"/>
  </numFmts>
  <fonts count="65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5"/>
      <name val="Tahoma"/>
      <family val="2"/>
      <charset val="134"/>
    </font>
    <font>
      <b/>
      <sz val="11"/>
      <color theme="5"/>
      <name val="FangSong"/>
      <family val="3"/>
      <charset val="134"/>
    </font>
    <font>
      <sz val="11"/>
      <color theme="5"/>
      <name val="FangSong"/>
      <family val="3"/>
      <charset val="134"/>
    </font>
    <font>
      <b/>
      <sz val="11"/>
      <color theme="5"/>
      <name val="Tahoma"/>
      <family val="2"/>
      <charset val="134"/>
    </font>
    <font>
      <b/>
      <sz val="11"/>
      <color theme="5"/>
      <name val="Tahoma"/>
      <family val="2"/>
    </font>
    <font>
      <sz val="11"/>
      <color theme="5"/>
      <name val="Tahoma"/>
      <family val="2"/>
    </font>
    <font>
      <sz val="9"/>
      <color theme="1"/>
      <name val="Tahoma"/>
      <family val="2"/>
      <charset val="134"/>
    </font>
    <font>
      <sz val="10"/>
      <color theme="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70C0"/>
      <name val="Tahoma"/>
      <family val="2"/>
      <charset val="134"/>
    </font>
    <font>
      <sz val="11"/>
      <color rgb="FF0070C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</cellStyleXfs>
  <cellXfs count="532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2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4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2" borderId="1" xfId="2" applyFont="1" applyBorder="1" applyAlignment="1">
      <alignment horizontal="center" vertical="center"/>
    </xf>
    <xf numFmtId="0" fontId="42" fillId="22" borderId="1" xfId="2" applyFont="1" applyBorder="1" applyAlignment="1">
      <alignment horizontal="center"/>
    </xf>
    <xf numFmtId="0" fontId="38" fillId="22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4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2" borderId="50" xfId="2" applyBorder="1" applyAlignment="1"/>
    <xf numFmtId="14" fontId="44" fillId="25" borderId="0" xfId="0" applyNumberFormat="1" applyFont="1" applyFill="1" applyAlignment="1">
      <alignment horizontal="left" vertical="center"/>
    </xf>
    <xf numFmtId="0" fontId="44" fillId="25" borderId="0" xfId="0" applyFont="1" applyFill="1" applyAlignment="1">
      <alignment horizontal="left" vertical="center"/>
    </xf>
    <xf numFmtId="0" fontId="44" fillId="25" borderId="0" xfId="0" applyFont="1" applyFill="1" applyBorder="1" applyAlignment="1">
      <alignment horizontal="left" vertical="center"/>
    </xf>
    <xf numFmtId="14" fontId="44" fillId="25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6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2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4" borderId="37" xfId="0" applyFill="1" applyBorder="1" applyAlignment="1">
      <alignment horizontal="center"/>
    </xf>
    <xf numFmtId="0" fontId="3" fillId="24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7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8" borderId="0" xfId="0" applyFill="1"/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4" borderId="48" xfId="0" applyFill="1" applyBorder="1" applyAlignment="1">
      <alignment horizontal="center" vertical="center"/>
    </xf>
    <xf numFmtId="184" fontId="0" fillId="24" borderId="48" xfId="0" applyNumberFormat="1" applyFill="1" applyBorder="1" applyAlignment="1">
      <alignment horizontal="center" vertical="center"/>
    </xf>
    <xf numFmtId="0" fontId="0" fillId="24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5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5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4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9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6" borderId="0" xfId="0" applyFill="1"/>
    <xf numFmtId="0" fontId="20" fillId="6" borderId="0" xfId="0" applyFont="1" applyFill="1"/>
    <xf numFmtId="0" fontId="3" fillId="6" borderId="0" xfId="0" applyFont="1" applyFill="1"/>
    <xf numFmtId="0" fontId="2" fillId="6" borderId="0" xfId="0" applyFont="1" applyFill="1"/>
    <xf numFmtId="0" fontId="17" fillId="6" borderId="0" xfId="0" applyFont="1" applyFill="1"/>
    <xf numFmtId="0" fontId="0" fillId="6" borderId="0" xfId="0" applyFill="1" applyAlignment="1">
      <alignment horizontal="left"/>
    </xf>
    <xf numFmtId="0" fontId="0" fillId="8" borderId="0" xfId="0" applyFill="1"/>
    <xf numFmtId="0" fontId="54" fillId="30" borderId="0" xfId="0" applyFont="1" applyFill="1"/>
    <xf numFmtId="0" fontId="55" fillId="30" borderId="0" xfId="0" applyFont="1" applyFill="1"/>
    <xf numFmtId="0" fontId="56" fillId="30" borderId="0" xfId="0" applyFont="1" applyFill="1"/>
    <xf numFmtId="0" fontId="57" fillId="30" borderId="0" xfId="0" applyFont="1" applyFill="1"/>
    <xf numFmtId="0" fontId="54" fillId="30" borderId="0" xfId="0" applyFont="1" applyFill="1" applyAlignment="1">
      <alignment horizontal="left"/>
    </xf>
    <xf numFmtId="0" fontId="58" fillId="30" borderId="0" xfId="0" applyFont="1" applyFill="1"/>
    <xf numFmtId="0" fontId="2" fillId="0" borderId="0" xfId="0" applyFont="1" applyFill="1"/>
    <xf numFmtId="0" fontId="0" fillId="0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45" xfId="0" applyFill="1" applyBorder="1"/>
    <xf numFmtId="0" fontId="3" fillId="9" borderId="36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 wrapText="1"/>
    </xf>
    <xf numFmtId="0" fontId="0" fillId="13" borderId="61" xfId="0" applyFill="1" applyBorder="1"/>
    <xf numFmtId="0" fontId="36" fillId="0" borderId="1" xfId="0" applyFont="1" applyBorder="1"/>
    <xf numFmtId="181" fontId="0" fillId="0" borderId="1" xfId="0" applyNumberFormat="1" applyBorder="1" applyAlignment="1">
      <alignment horizontal="left"/>
    </xf>
    <xf numFmtId="0" fontId="47" fillId="0" borderId="1" xfId="0" applyFont="1" applyBorder="1"/>
    <xf numFmtId="0" fontId="0" fillId="13" borderId="0" xfId="0" applyNumberFormat="1" applyFill="1"/>
    <xf numFmtId="11" fontId="0" fillId="13" borderId="0" xfId="0" applyNumberFormat="1" applyFill="1"/>
    <xf numFmtId="14" fontId="0" fillId="13" borderId="0" xfId="0" applyNumberFormat="1" applyFill="1"/>
    <xf numFmtId="182" fontId="0" fillId="0" borderId="0" xfId="0" applyNumberFormat="1"/>
    <xf numFmtId="182" fontId="52" fillId="13" borderId="7" xfId="0" applyNumberFormat="1" applyFont="1" applyFill="1" applyBorder="1"/>
    <xf numFmtId="182" fontId="7" fillId="13" borderId="10" xfId="0" applyNumberFormat="1" applyFont="1" applyFill="1" applyBorder="1" applyAlignment="1">
      <alignment horizontal="center" vertical="center" wrapText="1"/>
    </xf>
    <xf numFmtId="182" fontId="36" fillId="13" borderId="8" xfId="0" applyNumberFormat="1" applyFont="1" applyFill="1" applyBorder="1"/>
    <xf numFmtId="182" fontId="36" fillId="13" borderId="9" xfId="0" applyNumberFormat="1" applyFont="1" applyFill="1" applyBorder="1"/>
    <xf numFmtId="182" fontId="7" fillId="13" borderId="11" xfId="0" applyNumberFormat="1" applyFont="1" applyFill="1" applyBorder="1" applyAlignment="1">
      <alignment horizontal="center" vertical="center" wrapText="1"/>
    </xf>
    <xf numFmtId="182" fontId="7" fillId="13" borderId="12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187" fontId="60" fillId="0" borderId="0" xfId="0" applyNumberFormat="1" applyFont="1"/>
    <xf numFmtId="0" fontId="15" fillId="8" borderId="1" xfId="0" applyFont="1" applyFill="1" applyBorder="1" applyAlignment="1">
      <alignment horizontal="center" vertical="center"/>
    </xf>
    <xf numFmtId="0" fontId="36" fillId="29" borderId="0" xfId="0" applyFont="1" applyFill="1"/>
    <xf numFmtId="49" fontId="0" fillId="29" borderId="0" xfId="0" applyNumberFormat="1" applyFill="1"/>
    <xf numFmtId="0" fontId="28" fillId="29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55" fillId="0" borderId="0" xfId="0" applyFont="1" applyFill="1"/>
    <xf numFmtId="0" fontId="15" fillId="8" borderId="1" xfId="0" applyFont="1" applyFill="1" applyBorder="1" applyAlignment="1">
      <alignment horizontal="center" vertical="center"/>
    </xf>
    <xf numFmtId="0" fontId="13" fillId="31" borderId="17" xfId="0" applyFont="1" applyFill="1" applyBorder="1" applyAlignment="1">
      <alignment horizontal="center" vertical="center" wrapText="1"/>
    </xf>
    <xf numFmtId="0" fontId="61" fillId="0" borderId="0" xfId="0" applyFont="1" applyAlignment="1">
      <alignment horizontal="left"/>
    </xf>
    <xf numFmtId="0" fontId="15" fillId="8" borderId="1" xfId="0" applyFont="1" applyFill="1" applyBorder="1" applyAlignment="1">
      <alignment horizontal="center" vertical="center"/>
    </xf>
    <xf numFmtId="0" fontId="47" fillId="0" borderId="0" xfId="0" applyFont="1" applyAlignment="1">
      <alignment horizontal="left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63" fillId="0" borderId="0" xfId="0" applyFont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8" fillId="28" borderId="0" xfId="1" applyFill="1" applyAlignment="1" applyProtection="1"/>
    <xf numFmtId="0" fontId="36" fillId="28" borderId="0" xfId="0" applyFont="1" applyFill="1"/>
    <xf numFmtId="49" fontId="0" fillId="28" borderId="0" xfId="0" applyNumberForma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4" fontId="18" fillId="6" borderId="0" xfId="0" applyNumberFormat="1" applyFont="1" applyFill="1" applyAlignment="1">
      <alignment horizontal="left"/>
    </xf>
    <xf numFmtId="0" fontId="18" fillId="6" borderId="0" xfId="0" applyFont="1" applyFill="1" applyAlignment="1">
      <alignment horizontal="left"/>
    </xf>
    <xf numFmtId="0" fontId="11" fillId="6" borderId="0" xfId="0" applyFont="1" applyFill="1" applyAlignment="1">
      <alignment horizontal="left"/>
    </xf>
    <xf numFmtId="0" fontId="35" fillId="8" borderId="1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0" fillId="11" borderId="61" xfId="0" applyFill="1" applyBorder="1" applyAlignment="1">
      <alignment horizontal="center" vertical="center"/>
    </xf>
    <xf numFmtId="0" fontId="3" fillId="9" borderId="7" xfId="0" applyFont="1" applyFill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3" fillId="6" borderId="7" xfId="0" applyFont="1" applyFill="1" applyBorder="1" applyAlignment="1">
      <alignment horizontal="left"/>
    </xf>
    <xf numFmtId="0" fontId="0" fillId="11" borderId="49" xfId="0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3" fillId="11" borderId="7" xfId="0" applyFont="1" applyFill="1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14" fontId="58" fillId="30" borderId="0" xfId="0" applyNumberFormat="1" applyFont="1" applyFill="1" applyAlignment="1">
      <alignment horizontal="left"/>
    </xf>
    <xf numFmtId="0" fontId="58" fillId="30" borderId="0" xfId="0" applyFont="1" applyFill="1" applyAlignment="1">
      <alignment horizontal="left"/>
    </xf>
    <xf numFmtId="0" fontId="59" fillId="30" borderId="0" xfId="0" applyFont="1" applyFill="1" applyAlignment="1">
      <alignment horizontal="left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3" borderId="40" xfId="0" applyNumberFormat="1" applyFont="1" applyFill="1" applyBorder="1" applyAlignment="1"/>
    <xf numFmtId="14" fontId="2" fillId="13" borderId="41" xfId="0" applyNumberFormat="1" applyFont="1" applyFill="1" applyBorder="1" applyAlignment="1"/>
    <xf numFmtId="14" fontId="2" fillId="13" borderId="39" xfId="0" applyNumberFormat="1" applyFont="1" applyFill="1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>
                  <c:v>43892</c:v>
                </c:pt>
                <c:pt idx="28">
                  <c:v>43894</c:v>
                </c:pt>
                <c:pt idx="29">
                  <c:v>43979</c:v>
                </c:pt>
                <c:pt idx="30">
                  <c:v>43984</c:v>
                </c:pt>
                <c:pt idx="31">
                  <c:v>43984</c:v>
                </c:pt>
                <c:pt idx="32">
                  <c:v>43991</c:v>
                </c:pt>
                <c:pt idx="33">
                  <c:v>43991</c:v>
                </c:pt>
                <c:pt idx="34">
                  <c:v>43993</c:v>
                </c:pt>
                <c:pt idx="35">
                  <c:v>43993</c:v>
                </c:pt>
                <c:pt idx="36">
                  <c:v>43994</c:v>
                </c:pt>
                <c:pt idx="37">
                  <c:v>43999</c:v>
                </c:pt>
                <c:pt idx="38">
                  <c:v>43999</c:v>
                </c:pt>
                <c:pt idx="39">
                  <c:v>44000</c:v>
                </c:pt>
                <c:pt idx="40">
                  <c:v>44006</c:v>
                </c:pt>
                <c:pt idx="41">
                  <c:v>44008</c:v>
                </c:pt>
                <c:pt idx="42">
                  <c:v>44008</c:v>
                </c:pt>
                <c:pt idx="43">
                  <c:v>44008</c:v>
                </c:pt>
                <c:pt idx="44">
                  <c:v>44008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5431922.1900000004</c:v>
                </c:pt>
                <c:pt idx="27">
                  <c:v>5436815.8499999996</c:v>
                </c:pt>
                <c:pt idx="28">
                  <c:v>5432959.4800000004</c:v>
                </c:pt>
                <c:pt idx="29">
                  <c:v>5512693.9800000004</c:v>
                </c:pt>
                <c:pt idx="30">
                  <c:v>5552318.2800000003</c:v>
                </c:pt>
                <c:pt idx="31">
                  <c:v>5552006.3600000003</c:v>
                </c:pt>
                <c:pt idx="32">
                  <c:v>5452178.8099999996</c:v>
                </c:pt>
                <c:pt idx="33">
                  <c:v>5378926.7300000004</c:v>
                </c:pt>
                <c:pt idx="34">
                  <c:v>5270208.1500000004</c:v>
                </c:pt>
                <c:pt idx="35">
                  <c:v>5234490.72</c:v>
                </c:pt>
                <c:pt idx="36">
                  <c:v>5348948.45</c:v>
                </c:pt>
                <c:pt idx="37">
                  <c:v>5306838.07</c:v>
                </c:pt>
                <c:pt idx="38">
                  <c:v>5272544.79</c:v>
                </c:pt>
                <c:pt idx="39">
                  <c:v>5186928.09</c:v>
                </c:pt>
                <c:pt idx="40">
                  <c:v>5223306.4400000004</c:v>
                </c:pt>
                <c:pt idx="41">
                  <c:v>5240724.0599999996</c:v>
                </c:pt>
                <c:pt idx="42">
                  <c:v>5168269.42</c:v>
                </c:pt>
                <c:pt idx="43">
                  <c:v>5201470.13</c:v>
                </c:pt>
                <c:pt idx="44">
                  <c:v>5156683.1100000003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046110459794271E-2"/>
          <c:y val="0.14070675597441915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44008</c:v>
                </c:pt>
                <c:pt idx="1">
                  <c:v>44007</c:v>
                </c:pt>
                <c:pt idx="2">
                  <c:v>44006</c:v>
                </c:pt>
                <c:pt idx="3">
                  <c:v>44005</c:v>
                </c:pt>
                <c:pt idx="4">
                  <c:v>44004</c:v>
                </c:pt>
                <c:pt idx="5">
                  <c:v>44001</c:v>
                </c:pt>
                <c:pt idx="6">
                  <c:v>44000</c:v>
                </c:pt>
                <c:pt idx="7">
                  <c:v>43999</c:v>
                </c:pt>
                <c:pt idx="8">
                  <c:v>43998</c:v>
                </c:pt>
                <c:pt idx="9">
                  <c:v>43997</c:v>
                </c:pt>
                <c:pt idx="10">
                  <c:v>43994</c:v>
                </c:pt>
                <c:pt idx="11">
                  <c:v>43993</c:v>
                </c:pt>
                <c:pt idx="12">
                  <c:v>43992</c:v>
                </c:pt>
                <c:pt idx="13">
                  <c:v>43991</c:v>
                </c:pt>
                <c:pt idx="14">
                  <c:v>43990</c:v>
                </c:pt>
                <c:pt idx="15">
                  <c:v>43987</c:v>
                </c:pt>
                <c:pt idx="16">
                  <c:v>43986</c:v>
                </c:pt>
                <c:pt idx="17">
                  <c:v>43985</c:v>
                </c:pt>
                <c:pt idx="18">
                  <c:v>43984</c:v>
                </c:pt>
                <c:pt idx="19">
                  <c:v>43983</c:v>
                </c:pt>
                <c:pt idx="20">
                  <c:v>43980</c:v>
                </c:pt>
                <c:pt idx="21">
                  <c:v>43979</c:v>
                </c:pt>
                <c:pt idx="22">
                  <c:v>43978</c:v>
                </c:pt>
                <c:pt idx="23">
                  <c:v>43977</c:v>
                </c:pt>
                <c:pt idx="24">
                  <c:v>43976</c:v>
                </c:pt>
                <c:pt idx="25">
                  <c:v>43973</c:v>
                </c:pt>
                <c:pt idx="26">
                  <c:v>43972</c:v>
                </c:pt>
                <c:pt idx="27">
                  <c:v>43971</c:v>
                </c:pt>
                <c:pt idx="28">
                  <c:v>43970</c:v>
                </c:pt>
                <c:pt idx="29">
                  <c:v>43969</c:v>
                </c:pt>
                <c:pt idx="30">
                  <c:v>43966</c:v>
                </c:pt>
                <c:pt idx="31">
                  <c:v>43965</c:v>
                </c:pt>
                <c:pt idx="32">
                  <c:v>43964</c:v>
                </c:pt>
                <c:pt idx="33">
                  <c:v>43963</c:v>
                </c:pt>
                <c:pt idx="34">
                  <c:v>43962</c:v>
                </c:pt>
                <c:pt idx="35">
                  <c:v>43959</c:v>
                </c:pt>
                <c:pt idx="36">
                  <c:v>43958</c:v>
                </c:pt>
                <c:pt idx="37">
                  <c:v>43952</c:v>
                </c:pt>
                <c:pt idx="38">
                  <c:v>43951</c:v>
                </c:pt>
                <c:pt idx="39">
                  <c:v>43949</c:v>
                </c:pt>
                <c:pt idx="40">
                  <c:v>43948</c:v>
                </c:pt>
                <c:pt idx="41">
                  <c:v>43945</c:v>
                </c:pt>
                <c:pt idx="42">
                  <c:v>43944</c:v>
                </c:pt>
                <c:pt idx="43">
                  <c:v>43943</c:v>
                </c:pt>
                <c:pt idx="44">
                  <c:v>43942</c:v>
                </c:pt>
                <c:pt idx="45">
                  <c:v>43941</c:v>
                </c:pt>
                <c:pt idx="46">
                  <c:v>43938</c:v>
                </c:pt>
                <c:pt idx="47">
                  <c:v>43937</c:v>
                </c:pt>
                <c:pt idx="48">
                  <c:v>43936</c:v>
                </c:pt>
                <c:pt idx="49">
                  <c:v>43935</c:v>
                </c:pt>
                <c:pt idx="50">
                  <c:v>43934</c:v>
                </c:pt>
                <c:pt idx="51">
                  <c:v>43931</c:v>
                </c:pt>
                <c:pt idx="52">
                  <c:v>43930</c:v>
                </c:pt>
                <c:pt idx="53">
                  <c:v>43929</c:v>
                </c:pt>
                <c:pt idx="54">
                  <c:v>43928</c:v>
                </c:pt>
                <c:pt idx="55">
                  <c:v>43927</c:v>
                </c:pt>
                <c:pt idx="56">
                  <c:v>43924</c:v>
                </c:pt>
                <c:pt idx="57">
                  <c:v>43923</c:v>
                </c:pt>
                <c:pt idx="58">
                  <c:v>43922</c:v>
                </c:pt>
                <c:pt idx="59">
                  <c:v>43921</c:v>
                </c:pt>
                <c:pt idx="60">
                  <c:v>43920</c:v>
                </c:pt>
                <c:pt idx="61">
                  <c:v>43917</c:v>
                </c:pt>
                <c:pt idx="62">
                  <c:v>43916</c:v>
                </c:pt>
                <c:pt idx="63">
                  <c:v>43915</c:v>
                </c:pt>
                <c:pt idx="64">
                  <c:v>43914</c:v>
                </c:pt>
                <c:pt idx="65">
                  <c:v>43913</c:v>
                </c:pt>
                <c:pt idx="66">
                  <c:v>43909</c:v>
                </c:pt>
                <c:pt idx="67">
                  <c:v>43908</c:v>
                </c:pt>
                <c:pt idx="68">
                  <c:v>43907</c:v>
                </c:pt>
                <c:pt idx="69">
                  <c:v>43906</c:v>
                </c:pt>
                <c:pt idx="70">
                  <c:v>43903</c:v>
                </c:pt>
                <c:pt idx="71">
                  <c:v>43902</c:v>
                </c:pt>
                <c:pt idx="72">
                  <c:v>43901</c:v>
                </c:pt>
                <c:pt idx="73">
                  <c:v>43900</c:v>
                </c:pt>
                <c:pt idx="74">
                  <c:v>43899</c:v>
                </c:pt>
                <c:pt idx="75">
                  <c:v>43896</c:v>
                </c:pt>
                <c:pt idx="76">
                  <c:v>43895</c:v>
                </c:pt>
                <c:pt idx="77">
                  <c:v>43894</c:v>
                </c:pt>
                <c:pt idx="78">
                  <c:v>43893</c:v>
                </c:pt>
                <c:pt idx="79">
                  <c:v>43892</c:v>
                </c:pt>
                <c:pt idx="80">
                  <c:v>43889</c:v>
                </c:pt>
                <c:pt idx="81">
                  <c:v>43888</c:v>
                </c:pt>
                <c:pt idx="82">
                  <c:v>43887</c:v>
                </c:pt>
                <c:pt idx="83">
                  <c:v>43886</c:v>
                </c:pt>
                <c:pt idx="84">
                  <c:v>43882</c:v>
                </c:pt>
                <c:pt idx="85">
                  <c:v>43881</c:v>
                </c:pt>
                <c:pt idx="86">
                  <c:v>43880</c:v>
                </c:pt>
                <c:pt idx="87">
                  <c:v>43879</c:v>
                </c:pt>
                <c:pt idx="88">
                  <c:v>43878</c:v>
                </c:pt>
                <c:pt idx="89">
                  <c:v>43875</c:v>
                </c:pt>
                <c:pt idx="90">
                  <c:v>43874</c:v>
                </c:pt>
                <c:pt idx="91">
                  <c:v>43873</c:v>
                </c:pt>
                <c:pt idx="92">
                  <c:v>43871</c:v>
                </c:pt>
                <c:pt idx="93">
                  <c:v>43868</c:v>
                </c:pt>
                <c:pt idx="94">
                  <c:v>43867</c:v>
                </c:pt>
                <c:pt idx="95">
                  <c:v>43866</c:v>
                </c:pt>
                <c:pt idx="96">
                  <c:v>43865</c:v>
                </c:pt>
                <c:pt idx="97">
                  <c:v>43864</c:v>
                </c:pt>
                <c:pt idx="98">
                  <c:v>43861</c:v>
                </c:pt>
                <c:pt idx="99">
                  <c:v>43860</c:v>
                </c:pt>
                <c:pt idx="100">
                  <c:v>43859</c:v>
                </c:pt>
                <c:pt idx="101">
                  <c:v>43858</c:v>
                </c:pt>
                <c:pt idx="102">
                  <c:v>43857</c:v>
                </c:pt>
                <c:pt idx="103">
                  <c:v>43854</c:v>
                </c:pt>
                <c:pt idx="104">
                  <c:v>43853</c:v>
                </c:pt>
                <c:pt idx="105">
                  <c:v>43852</c:v>
                </c:pt>
                <c:pt idx="106">
                  <c:v>43851</c:v>
                </c:pt>
                <c:pt idx="107">
                  <c:v>43850</c:v>
                </c:pt>
                <c:pt idx="108">
                  <c:v>43847</c:v>
                </c:pt>
                <c:pt idx="109">
                  <c:v>43846</c:v>
                </c:pt>
                <c:pt idx="110">
                  <c:v>43845</c:v>
                </c:pt>
                <c:pt idx="111">
                  <c:v>43844</c:v>
                </c:pt>
                <c:pt idx="112">
                  <c:v>43840</c:v>
                </c:pt>
                <c:pt idx="113">
                  <c:v>43839</c:v>
                </c:pt>
                <c:pt idx="114">
                  <c:v>43838</c:v>
                </c:pt>
                <c:pt idx="115">
                  <c:v>43837</c:v>
                </c:pt>
                <c:pt idx="116">
                  <c:v>43836</c:v>
                </c:pt>
                <c:pt idx="117">
                  <c:v>43829</c:v>
                </c:pt>
                <c:pt idx="118">
                  <c:v>43826</c:v>
                </c:pt>
                <c:pt idx="119">
                  <c:v>43825</c:v>
                </c:pt>
                <c:pt idx="120">
                  <c:v>43824</c:v>
                </c:pt>
                <c:pt idx="121">
                  <c:v>43823</c:v>
                </c:pt>
                <c:pt idx="122">
                  <c:v>43822</c:v>
                </c:pt>
                <c:pt idx="123">
                  <c:v>43819</c:v>
                </c:pt>
                <c:pt idx="124">
                  <c:v>43818</c:v>
                </c:pt>
                <c:pt idx="125">
                  <c:v>43817</c:v>
                </c:pt>
                <c:pt idx="126">
                  <c:v>43816</c:v>
                </c:pt>
                <c:pt idx="127">
                  <c:v>43815</c:v>
                </c:pt>
                <c:pt idx="128">
                  <c:v>43812</c:v>
                </c:pt>
                <c:pt idx="129">
                  <c:v>43811</c:v>
                </c:pt>
                <c:pt idx="130">
                  <c:v>43810</c:v>
                </c:pt>
                <c:pt idx="131">
                  <c:v>43809</c:v>
                </c:pt>
                <c:pt idx="132">
                  <c:v>43808</c:v>
                </c:pt>
                <c:pt idx="133">
                  <c:v>43805</c:v>
                </c:pt>
                <c:pt idx="134">
                  <c:v>43804</c:v>
                </c:pt>
                <c:pt idx="135">
                  <c:v>43803</c:v>
                </c:pt>
                <c:pt idx="136">
                  <c:v>43802</c:v>
                </c:pt>
                <c:pt idx="137">
                  <c:v>43801</c:v>
                </c:pt>
                <c:pt idx="138">
                  <c:v>43798</c:v>
                </c:pt>
                <c:pt idx="139">
                  <c:v>43797</c:v>
                </c:pt>
                <c:pt idx="140">
                  <c:v>43796</c:v>
                </c:pt>
                <c:pt idx="141">
                  <c:v>43795</c:v>
                </c:pt>
                <c:pt idx="142">
                  <c:v>43794</c:v>
                </c:pt>
                <c:pt idx="143">
                  <c:v>43791</c:v>
                </c:pt>
                <c:pt idx="144">
                  <c:v>43790</c:v>
                </c:pt>
                <c:pt idx="145">
                  <c:v>43789</c:v>
                </c:pt>
                <c:pt idx="146">
                  <c:v>43788</c:v>
                </c:pt>
                <c:pt idx="147">
                  <c:v>43787</c:v>
                </c:pt>
                <c:pt idx="148">
                  <c:v>43784</c:v>
                </c:pt>
                <c:pt idx="149">
                  <c:v>43783</c:v>
                </c:pt>
                <c:pt idx="150">
                  <c:v>43782</c:v>
                </c:pt>
                <c:pt idx="151">
                  <c:v>43781</c:v>
                </c:pt>
                <c:pt idx="152">
                  <c:v>43780</c:v>
                </c:pt>
                <c:pt idx="153">
                  <c:v>43777</c:v>
                </c:pt>
                <c:pt idx="154">
                  <c:v>43776</c:v>
                </c:pt>
                <c:pt idx="155">
                  <c:v>43775</c:v>
                </c:pt>
                <c:pt idx="156">
                  <c:v>43774</c:v>
                </c:pt>
                <c:pt idx="157">
                  <c:v>43770</c:v>
                </c:pt>
                <c:pt idx="158">
                  <c:v>43769</c:v>
                </c:pt>
                <c:pt idx="159">
                  <c:v>43768</c:v>
                </c:pt>
                <c:pt idx="160">
                  <c:v>43767</c:v>
                </c:pt>
                <c:pt idx="161">
                  <c:v>43766</c:v>
                </c:pt>
                <c:pt idx="162">
                  <c:v>43763</c:v>
                </c:pt>
                <c:pt idx="163">
                  <c:v>43762</c:v>
                </c:pt>
                <c:pt idx="164">
                  <c:v>43761</c:v>
                </c:pt>
                <c:pt idx="165">
                  <c:v>43759</c:v>
                </c:pt>
                <c:pt idx="166">
                  <c:v>43756</c:v>
                </c:pt>
                <c:pt idx="167">
                  <c:v>43755</c:v>
                </c:pt>
                <c:pt idx="168">
                  <c:v>43754</c:v>
                </c:pt>
                <c:pt idx="169">
                  <c:v>43753</c:v>
                </c:pt>
                <c:pt idx="170">
                  <c:v>43749</c:v>
                </c:pt>
                <c:pt idx="171">
                  <c:v>43748</c:v>
                </c:pt>
                <c:pt idx="172">
                  <c:v>43747</c:v>
                </c:pt>
                <c:pt idx="173">
                  <c:v>43746</c:v>
                </c:pt>
                <c:pt idx="174">
                  <c:v>43745</c:v>
                </c:pt>
                <c:pt idx="175">
                  <c:v>43742</c:v>
                </c:pt>
                <c:pt idx="176">
                  <c:v>43741</c:v>
                </c:pt>
                <c:pt idx="177">
                  <c:v>43740</c:v>
                </c:pt>
                <c:pt idx="178">
                  <c:v>43739</c:v>
                </c:pt>
                <c:pt idx="179">
                  <c:v>43738</c:v>
                </c:pt>
                <c:pt idx="180">
                  <c:v>43735</c:v>
                </c:pt>
                <c:pt idx="181">
                  <c:v>43734</c:v>
                </c:pt>
                <c:pt idx="182">
                  <c:v>43733</c:v>
                </c:pt>
                <c:pt idx="183">
                  <c:v>43732</c:v>
                </c:pt>
                <c:pt idx="184">
                  <c:v>43728</c:v>
                </c:pt>
                <c:pt idx="185">
                  <c:v>43727</c:v>
                </c:pt>
                <c:pt idx="186">
                  <c:v>43726</c:v>
                </c:pt>
                <c:pt idx="187">
                  <c:v>43725</c:v>
                </c:pt>
                <c:pt idx="188">
                  <c:v>43721</c:v>
                </c:pt>
                <c:pt idx="189">
                  <c:v>43720</c:v>
                </c:pt>
                <c:pt idx="190">
                  <c:v>43719</c:v>
                </c:pt>
                <c:pt idx="191">
                  <c:v>43718</c:v>
                </c:pt>
                <c:pt idx="192">
                  <c:v>43717</c:v>
                </c:pt>
                <c:pt idx="193">
                  <c:v>43714</c:v>
                </c:pt>
                <c:pt idx="194">
                  <c:v>43713</c:v>
                </c:pt>
                <c:pt idx="195">
                  <c:v>43712</c:v>
                </c:pt>
                <c:pt idx="196">
                  <c:v>43711</c:v>
                </c:pt>
                <c:pt idx="197">
                  <c:v>43710</c:v>
                </c:pt>
                <c:pt idx="198">
                  <c:v>43707</c:v>
                </c:pt>
                <c:pt idx="199">
                  <c:v>43706</c:v>
                </c:pt>
                <c:pt idx="200">
                  <c:v>43705</c:v>
                </c:pt>
                <c:pt idx="201">
                  <c:v>43704</c:v>
                </c:pt>
                <c:pt idx="202">
                  <c:v>43703</c:v>
                </c:pt>
                <c:pt idx="203">
                  <c:v>43700</c:v>
                </c:pt>
                <c:pt idx="204">
                  <c:v>43699</c:v>
                </c:pt>
                <c:pt idx="205">
                  <c:v>43698</c:v>
                </c:pt>
                <c:pt idx="206">
                  <c:v>43697</c:v>
                </c:pt>
                <c:pt idx="207">
                  <c:v>43696</c:v>
                </c:pt>
                <c:pt idx="208">
                  <c:v>43693</c:v>
                </c:pt>
                <c:pt idx="209">
                  <c:v>43692</c:v>
                </c:pt>
                <c:pt idx="210">
                  <c:v>43691</c:v>
                </c:pt>
                <c:pt idx="211">
                  <c:v>43690</c:v>
                </c:pt>
                <c:pt idx="212">
                  <c:v>43686</c:v>
                </c:pt>
                <c:pt idx="213">
                  <c:v>43685</c:v>
                </c:pt>
                <c:pt idx="214">
                  <c:v>43684</c:v>
                </c:pt>
                <c:pt idx="215">
                  <c:v>43683</c:v>
                </c:pt>
                <c:pt idx="216">
                  <c:v>43682</c:v>
                </c:pt>
                <c:pt idx="217">
                  <c:v>43679</c:v>
                </c:pt>
                <c:pt idx="218">
                  <c:v>43678</c:v>
                </c:pt>
                <c:pt idx="219">
                  <c:v>43677</c:v>
                </c:pt>
                <c:pt idx="220">
                  <c:v>43676</c:v>
                </c:pt>
                <c:pt idx="221">
                  <c:v>43675</c:v>
                </c:pt>
                <c:pt idx="222">
                  <c:v>43672</c:v>
                </c:pt>
                <c:pt idx="223">
                  <c:v>43671</c:v>
                </c:pt>
                <c:pt idx="224">
                  <c:v>43670</c:v>
                </c:pt>
                <c:pt idx="225">
                  <c:v>43669</c:v>
                </c:pt>
                <c:pt idx="226">
                  <c:v>43668</c:v>
                </c:pt>
                <c:pt idx="227">
                  <c:v>43665</c:v>
                </c:pt>
                <c:pt idx="228">
                  <c:v>43664</c:v>
                </c:pt>
                <c:pt idx="229">
                  <c:v>43663</c:v>
                </c:pt>
                <c:pt idx="230">
                  <c:v>43662</c:v>
                </c:pt>
                <c:pt idx="231">
                  <c:v>43658</c:v>
                </c:pt>
                <c:pt idx="232">
                  <c:v>43657</c:v>
                </c:pt>
                <c:pt idx="233">
                  <c:v>43656</c:v>
                </c:pt>
                <c:pt idx="234">
                  <c:v>43655</c:v>
                </c:pt>
                <c:pt idx="235">
                  <c:v>43654</c:v>
                </c:pt>
                <c:pt idx="236">
                  <c:v>43651</c:v>
                </c:pt>
                <c:pt idx="237">
                  <c:v>43650</c:v>
                </c:pt>
                <c:pt idx="238">
                  <c:v>43649</c:v>
                </c:pt>
                <c:pt idx="239">
                  <c:v>43648</c:v>
                </c:pt>
                <c:pt idx="240">
                  <c:v>43647</c:v>
                </c:pt>
                <c:pt idx="241">
                  <c:v>43644</c:v>
                </c:pt>
                <c:pt idx="242">
                  <c:v>43643</c:v>
                </c:pt>
                <c:pt idx="243">
                  <c:v>43642</c:v>
                </c:pt>
                <c:pt idx="244">
                  <c:v>43641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0.33002705139765498</c:v>
                </c:pt>
                <c:pt idx="1">
                  <c:v>0.33729433272394799</c:v>
                </c:pt>
                <c:pt idx="2">
                  <c:v>0.34200913242009101</c:v>
                </c:pt>
                <c:pt idx="3">
                  <c:v>0.33392382639503898</c:v>
                </c:pt>
                <c:pt idx="4">
                  <c:v>0.32183908045977</c:v>
                </c:pt>
                <c:pt idx="5">
                  <c:v>0.31581252737625898</c:v>
                </c:pt>
                <c:pt idx="6">
                  <c:v>0.319037199124726</c:v>
                </c:pt>
                <c:pt idx="7">
                  <c:v>0.31289910600255399</c:v>
                </c:pt>
                <c:pt idx="8">
                  <c:v>0.31901318587834898</c:v>
                </c:pt>
                <c:pt idx="9">
                  <c:v>0.32473993668023499</c:v>
                </c:pt>
                <c:pt idx="10">
                  <c:v>0.32727272727272699</c:v>
                </c:pt>
                <c:pt idx="11">
                  <c:v>0.327437446074201</c:v>
                </c:pt>
                <c:pt idx="12">
                  <c:v>0.34006878761822801</c:v>
                </c:pt>
                <c:pt idx="13">
                  <c:v>0.33969465648854902</c:v>
                </c:pt>
                <c:pt idx="14">
                  <c:v>0.33069554352353098</c:v>
                </c:pt>
                <c:pt idx="15">
                  <c:v>0.32714717306862301</c:v>
                </c:pt>
                <c:pt idx="16">
                  <c:v>0.32939632545931702</c:v>
                </c:pt>
                <c:pt idx="17">
                  <c:v>0.328260869565217</c:v>
                </c:pt>
                <c:pt idx="18">
                  <c:v>0.32901554404145</c:v>
                </c:pt>
                <c:pt idx="19">
                  <c:v>0.32472160356347401</c:v>
                </c:pt>
                <c:pt idx="20">
                  <c:v>0.32802829354553398</c:v>
                </c:pt>
                <c:pt idx="21">
                  <c:v>0.30522260273972601</c:v>
                </c:pt>
                <c:pt idx="22">
                  <c:v>0.31258396775638098</c:v>
                </c:pt>
                <c:pt idx="23">
                  <c:v>0.30424638357442801</c:v>
                </c:pt>
                <c:pt idx="24">
                  <c:v>0.29829545454545398</c:v>
                </c:pt>
                <c:pt idx="25">
                  <c:v>0.30004755111745102</c:v>
                </c:pt>
                <c:pt idx="26">
                  <c:v>0.30330188679245201</c:v>
                </c:pt>
                <c:pt idx="27">
                  <c:v>0.30178069353326997</c:v>
                </c:pt>
                <c:pt idx="28">
                  <c:v>0.30009319664492001</c:v>
                </c:pt>
                <c:pt idx="29">
                  <c:v>0.298063297118564</c:v>
                </c:pt>
                <c:pt idx="30">
                  <c:v>0.28716528162511501</c:v>
                </c:pt>
                <c:pt idx="31">
                  <c:v>0.28219432821943202</c:v>
                </c:pt>
                <c:pt idx="32">
                  <c:v>0.282305267897343</c:v>
                </c:pt>
                <c:pt idx="33">
                  <c:v>0.27431645002241101</c:v>
                </c:pt>
                <c:pt idx="34">
                  <c:v>0.27005699254712801</c:v>
                </c:pt>
                <c:pt idx="35">
                  <c:v>0.26999558108705202</c:v>
                </c:pt>
                <c:pt idx="36">
                  <c:v>0.26651785714285697</c:v>
                </c:pt>
                <c:pt idx="37">
                  <c:v>0.267778753292361</c:v>
                </c:pt>
                <c:pt idx="38">
                  <c:v>0.26896845694799598</c:v>
                </c:pt>
                <c:pt idx="39">
                  <c:v>0.26451612903225802</c:v>
                </c:pt>
                <c:pt idx="40">
                  <c:v>0.262975778546712</c:v>
                </c:pt>
                <c:pt idx="41">
                  <c:v>0.26874999999999999</c:v>
                </c:pt>
                <c:pt idx="42">
                  <c:v>0.26971326164874498</c:v>
                </c:pt>
                <c:pt idx="43">
                  <c:v>0.27540983606557301</c:v>
                </c:pt>
                <c:pt idx="44">
                  <c:v>0.27835538752362898</c:v>
                </c:pt>
                <c:pt idx="45">
                  <c:v>0.28544512482336298</c:v>
                </c:pt>
                <c:pt idx="46">
                  <c:v>0.29698708751793401</c:v>
                </c:pt>
                <c:pt idx="47">
                  <c:v>0.28993800667620401</c:v>
                </c:pt>
                <c:pt idx="48">
                  <c:v>0.28301886792452802</c:v>
                </c:pt>
                <c:pt idx="49">
                  <c:v>0.27570722945666798</c:v>
                </c:pt>
                <c:pt idx="50">
                  <c:v>0.27203918076580502</c:v>
                </c:pt>
                <c:pt idx="51">
                  <c:v>0.26384778012684901</c:v>
                </c:pt>
                <c:pt idx="52">
                  <c:v>0.25979744605900401</c:v>
                </c:pt>
                <c:pt idx="53">
                  <c:v>0.251610133104336</c:v>
                </c:pt>
                <c:pt idx="54">
                  <c:v>0.25927561837455798</c:v>
                </c:pt>
                <c:pt idx="55">
                  <c:v>0.24765729585006599</c:v>
                </c:pt>
                <c:pt idx="56">
                  <c:v>0.25011665888940698</c:v>
                </c:pt>
                <c:pt idx="57">
                  <c:v>0.25435704192180802</c:v>
                </c:pt>
                <c:pt idx="58">
                  <c:v>0.25967096487327701</c:v>
                </c:pt>
                <c:pt idx="59">
                  <c:v>0.25814642403723997</c:v>
                </c:pt>
                <c:pt idx="60">
                  <c:v>0.26843177189409301</c:v>
                </c:pt>
                <c:pt idx="61">
                  <c:v>0.26157499010684598</c:v>
                </c:pt>
                <c:pt idx="62">
                  <c:v>0.26468010517090201</c:v>
                </c:pt>
                <c:pt idx="63">
                  <c:v>0.26536930561698302</c:v>
                </c:pt>
                <c:pt idx="64">
                  <c:v>0.26900046061722699</c:v>
                </c:pt>
                <c:pt idx="65">
                  <c:v>0.26171693735498802</c:v>
                </c:pt>
                <c:pt idx="66">
                  <c:v>0.24877330716388599</c:v>
                </c:pt>
                <c:pt idx="67">
                  <c:v>0.26700507614213198</c:v>
                </c:pt>
                <c:pt idx="68">
                  <c:v>0.277633627400103</c:v>
                </c:pt>
                <c:pt idx="69">
                  <c:v>0.29010620458356601</c:v>
                </c:pt>
                <c:pt idx="70">
                  <c:v>0.27655986509274799</c:v>
                </c:pt>
                <c:pt idx="71">
                  <c:v>0.27754237288135503</c:v>
                </c:pt>
                <c:pt idx="72">
                  <c:v>0.28046914839367598</c:v>
                </c:pt>
                <c:pt idx="73">
                  <c:v>0.28240040342914702</c:v>
                </c:pt>
                <c:pt idx="74">
                  <c:v>0.28219599794766498</c:v>
                </c:pt>
                <c:pt idx="75">
                  <c:v>0.27662582469368502</c:v>
                </c:pt>
                <c:pt idx="76">
                  <c:v>0.27702702702702697</c:v>
                </c:pt>
                <c:pt idx="77">
                  <c:v>0.28009049773755601</c:v>
                </c:pt>
                <c:pt idx="78">
                  <c:v>0.28266666666666601</c:v>
                </c:pt>
                <c:pt idx="79">
                  <c:v>0.27971403038427101</c:v>
                </c:pt>
                <c:pt idx="80">
                  <c:v>0.27678571428571402</c:v>
                </c:pt>
                <c:pt idx="81">
                  <c:v>0.27362542955326402</c:v>
                </c:pt>
                <c:pt idx="82">
                  <c:v>0.26787181594083798</c:v>
                </c:pt>
                <c:pt idx="83">
                  <c:v>0.26538931920097802</c:v>
                </c:pt>
                <c:pt idx="84">
                  <c:v>0.26461418550272697</c:v>
                </c:pt>
                <c:pt idx="85">
                  <c:v>0.26787117046347197</c:v>
                </c:pt>
                <c:pt idx="86">
                  <c:v>0.26606227828143397</c:v>
                </c:pt>
                <c:pt idx="87">
                  <c:v>0.26768268855021399</c:v>
                </c:pt>
                <c:pt idx="88">
                  <c:v>0.264750957854406</c:v>
                </c:pt>
                <c:pt idx="89">
                  <c:v>0.26389413988657801</c:v>
                </c:pt>
                <c:pt idx="90">
                  <c:v>0.263018867924528</c:v>
                </c:pt>
                <c:pt idx="91">
                  <c:v>0.26466165413533799</c:v>
                </c:pt>
                <c:pt idx="92">
                  <c:v>0.269330373658897</c:v>
                </c:pt>
                <c:pt idx="93">
                  <c:v>0.27082568807339402</c:v>
                </c:pt>
                <c:pt idx="94">
                  <c:v>0.26824946846208297</c:v>
                </c:pt>
                <c:pt idx="95">
                  <c:v>0.26907775768535203</c:v>
                </c:pt>
                <c:pt idx="96">
                  <c:v>0.26833696441539501</c:v>
                </c:pt>
                <c:pt idx="97">
                  <c:v>0.27044025157232698</c:v>
                </c:pt>
                <c:pt idx="98">
                  <c:v>0.26771365960555099</c:v>
                </c:pt>
                <c:pt idx="99">
                  <c:v>0.264144011756061</c:v>
                </c:pt>
                <c:pt idx="100">
                  <c:v>0.267254038179148</c:v>
                </c:pt>
                <c:pt idx="101">
                  <c:v>0.27065420560747599</c:v>
                </c:pt>
                <c:pt idx="102">
                  <c:v>0.27579737335834897</c:v>
                </c:pt>
                <c:pt idx="103">
                  <c:v>0.274581209031318</c:v>
                </c:pt>
                <c:pt idx="104">
                  <c:v>0.27110794442465203</c:v>
                </c:pt>
                <c:pt idx="105">
                  <c:v>0.27094972067039103</c:v>
                </c:pt>
                <c:pt idx="106">
                  <c:v>0.27049463853337902</c:v>
                </c:pt>
                <c:pt idx="107">
                  <c:v>0.27028885832187</c:v>
                </c:pt>
                <c:pt idx="108">
                  <c:v>0.27169028689941199</c:v>
                </c:pt>
                <c:pt idx="109">
                  <c:v>0.27105080027835698</c:v>
                </c:pt>
                <c:pt idx="110">
                  <c:v>0.27147766323023997</c:v>
                </c:pt>
                <c:pt idx="111">
                  <c:v>0.27294602956342301</c:v>
                </c:pt>
                <c:pt idx="112">
                  <c:v>0.28016221696519</c:v>
                </c:pt>
                <c:pt idx="113">
                  <c:v>0.28135479543930197</c:v>
                </c:pt>
                <c:pt idx="114">
                  <c:v>0.27783452502553602</c:v>
                </c:pt>
                <c:pt idx="115">
                  <c:v>0.27867768595041298</c:v>
                </c:pt>
                <c:pt idx="116">
                  <c:v>0.27828130245048599</c:v>
                </c:pt>
                <c:pt idx="117">
                  <c:v>0.28098360655737697</c:v>
                </c:pt>
                <c:pt idx="118">
                  <c:v>0.28427876823338699</c:v>
                </c:pt>
                <c:pt idx="119">
                  <c:v>0.281178396072013</c:v>
                </c:pt>
                <c:pt idx="120">
                  <c:v>0.28272425249169397</c:v>
                </c:pt>
                <c:pt idx="121">
                  <c:v>0.28327868852458998</c:v>
                </c:pt>
                <c:pt idx="122">
                  <c:v>0.28352365415986902</c:v>
                </c:pt>
                <c:pt idx="123">
                  <c:v>0.28354838709677399</c:v>
                </c:pt>
                <c:pt idx="124">
                  <c:v>0.28366013071895402</c:v>
                </c:pt>
                <c:pt idx="125">
                  <c:v>0.28096774193548302</c:v>
                </c:pt>
                <c:pt idx="126">
                  <c:v>0.28205128205128199</c:v>
                </c:pt>
                <c:pt idx="127">
                  <c:v>0.28381877022653701</c:v>
                </c:pt>
                <c:pt idx="128">
                  <c:v>0.27993630573248401</c:v>
                </c:pt>
                <c:pt idx="129">
                  <c:v>0.28133333333333299</c:v>
                </c:pt>
                <c:pt idx="130">
                  <c:v>0.282838283828382</c:v>
                </c:pt>
                <c:pt idx="131">
                  <c:v>0.28246753246753198</c:v>
                </c:pt>
                <c:pt idx="132">
                  <c:v>0.28863261943986801</c:v>
                </c:pt>
                <c:pt idx="133">
                  <c:v>0.28797364085667199</c:v>
                </c:pt>
                <c:pt idx="134">
                  <c:v>0.28637873754152798</c:v>
                </c:pt>
                <c:pt idx="135">
                  <c:v>0.28341708542713501</c:v>
                </c:pt>
                <c:pt idx="136">
                  <c:v>0.28838315217391303</c:v>
                </c:pt>
                <c:pt idx="137">
                  <c:v>0.28485856905158002</c:v>
                </c:pt>
                <c:pt idx="138">
                  <c:v>0.28576259722691899</c:v>
                </c:pt>
                <c:pt idx="139">
                  <c:v>0.28571428571428498</c:v>
                </c:pt>
                <c:pt idx="140">
                  <c:v>0.284310403253134</c:v>
                </c:pt>
                <c:pt idx="141">
                  <c:v>0.291897506925207</c:v>
                </c:pt>
                <c:pt idx="142">
                  <c:v>0.291652353143249</c:v>
                </c:pt>
                <c:pt idx="143">
                  <c:v>0.29043358568479</c:v>
                </c:pt>
                <c:pt idx="144">
                  <c:v>0.29330572808833599</c:v>
                </c:pt>
                <c:pt idx="145">
                  <c:v>0.29403606102635199</c:v>
                </c:pt>
                <c:pt idx="146">
                  <c:v>0.29457892942379799</c:v>
                </c:pt>
                <c:pt idx="147">
                  <c:v>0.29650772330423097</c:v>
                </c:pt>
                <c:pt idx="148">
                  <c:v>0.29925524712254498</c:v>
                </c:pt>
                <c:pt idx="149">
                  <c:v>0.29858474283741798</c:v>
                </c:pt>
                <c:pt idx="150">
                  <c:v>0.29808660624370498</c:v>
                </c:pt>
                <c:pt idx="151">
                  <c:v>0.29808660624370498</c:v>
                </c:pt>
                <c:pt idx="152">
                  <c:v>0.30059007289135697</c:v>
                </c:pt>
                <c:pt idx="153">
                  <c:v>0.29951523545706299</c:v>
                </c:pt>
                <c:pt idx="154">
                  <c:v>0.30679816836914398</c:v>
                </c:pt>
                <c:pt idx="155">
                  <c:v>0.293013555787278</c:v>
                </c:pt>
                <c:pt idx="156">
                  <c:v>0.28891220706540699</c:v>
                </c:pt>
                <c:pt idx="157">
                  <c:v>0.28922631959508299</c:v>
                </c:pt>
                <c:pt idx="158">
                  <c:v>0.29231324431613098</c:v>
                </c:pt>
                <c:pt idx="159">
                  <c:v>0.29241231209735102</c:v>
                </c:pt>
                <c:pt idx="160">
                  <c:v>0.28937077852826099</c:v>
                </c:pt>
                <c:pt idx="161">
                  <c:v>0.29092880375858299</c:v>
                </c:pt>
                <c:pt idx="162">
                  <c:v>0.291139240506329</c:v>
                </c:pt>
                <c:pt idx="163">
                  <c:v>0.28668819519196198</c:v>
                </c:pt>
                <c:pt idx="164">
                  <c:v>0.28302569670647798</c:v>
                </c:pt>
                <c:pt idx="165">
                  <c:v>0.28524470416362302</c:v>
                </c:pt>
                <c:pt idx="166">
                  <c:v>0.28666666666666601</c:v>
                </c:pt>
                <c:pt idx="167">
                  <c:v>0.28346744696415499</c:v>
                </c:pt>
                <c:pt idx="168">
                  <c:v>0.28581791802683998</c:v>
                </c:pt>
                <c:pt idx="169">
                  <c:v>0.28487947406866299</c:v>
                </c:pt>
                <c:pt idx="170">
                  <c:v>0.28560719640179899</c:v>
                </c:pt>
                <c:pt idx="171">
                  <c:v>0.28201219512195103</c:v>
                </c:pt>
                <c:pt idx="172">
                  <c:v>0.28241091736163698</c:v>
                </c:pt>
                <c:pt idx="173">
                  <c:v>0.28159392789373799</c:v>
                </c:pt>
                <c:pt idx="174">
                  <c:v>0.28412149173394802</c:v>
                </c:pt>
                <c:pt idx="175">
                  <c:v>0.28032036613272299</c:v>
                </c:pt>
                <c:pt idx="176">
                  <c:v>0.27962616822429898</c:v>
                </c:pt>
                <c:pt idx="177">
                  <c:v>0.28058608058607998</c:v>
                </c:pt>
                <c:pt idx="178">
                  <c:v>0.27783822996010099</c:v>
                </c:pt>
                <c:pt idx="179">
                  <c:v>0.27851361295069899</c:v>
                </c:pt>
                <c:pt idx="180">
                  <c:v>0.27694556083302801</c:v>
                </c:pt>
                <c:pt idx="181">
                  <c:v>0.27481189537799999</c:v>
                </c:pt>
                <c:pt idx="182">
                  <c:v>0.271511207519884</c:v>
                </c:pt>
                <c:pt idx="183">
                  <c:v>0.27050674444039302</c:v>
                </c:pt>
                <c:pt idx="184">
                  <c:v>0.27587476979742098</c:v>
                </c:pt>
                <c:pt idx="185">
                  <c:v>0.27188427299703199</c:v>
                </c:pt>
                <c:pt idx="186">
                  <c:v>0.27296786389413902</c:v>
                </c:pt>
                <c:pt idx="187">
                  <c:v>0.26720947446336002</c:v>
                </c:pt>
                <c:pt idx="188">
                  <c:v>0.266443701226309</c:v>
                </c:pt>
                <c:pt idx="189">
                  <c:v>0.26676657924316199</c:v>
                </c:pt>
                <c:pt idx="190">
                  <c:v>0.26362957430918499</c:v>
                </c:pt>
                <c:pt idx="191">
                  <c:v>0.27166276346604201</c:v>
                </c:pt>
                <c:pt idx="192">
                  <c:v>0.265863453815261</c:v>
                </c:pt>
                <c:pt idx="193">
                  <c:v>0.263562753036437</c:v>
                </c:pt>
                <c:pt idx="194">
                  <c:v>0.263306451612903</c:v>
                </c:pt>
                <c:pt idx="195">
                  <c:v>0.26537350392075898</c:v>
                </c:pt>
                <c:pt idx="196">
                  <c:v>0.263453815261044</c:v>
                </c:pt>
                <c:pt idx="197">
                  <c:v>0.26420454545454503</c:v>
                </c:pt>
                <c:pt idx="198">
                  <c:v>0.26629570747217801</c:v>
                </c:pt>
                <c:pt idx="199">
                  <c:v>0.26685974348365699</c:v>
                </c:pt>
                <c:pt idx="200">
                  <c:v>0.26759983532317799</c:v>
                </c:pt>
                <c:pt idx="201">
                  <c:v>0.26954732510287999</c:v>
                </c:pt>
                <c:pt idx="202">
                  <c:v>0.26561853537443098</c:v>
                </c:pt>
                <c:pt idx="203">
                  <c:v>0.26354082457558597</c:v>
                </c:pt>
                <c:pt idx="204">
                  <c:v>0.26111333600320302</c:v>
                </c:pt>
                <c:pt idx="205">
                  <c:v>0.25887096774193502</c:v>
                </c:pt>
                <c:pt idx="206">
                  <c:v>0.26273885350318399</c:v>
                </c:pt>
                <c:pt idx="207">
                  <c:v>0.26627218934911201</c:v>
                </c:pt>
                <c:pt idx="208">
                  <c:v>0.26565616274431503</c:v>
                </c:pt>
                <c:pt idx="209">
                  <c:v>0.26961770623742398</c:v>
                </c:pt>
                <c:pt idx="210">
                  <c:v>0.26813880126182899</c:v>
                </c:pt>
                <c:pt idx="211">
                  <c:v>0.26658673061550697</c:v>
                </c:pt>
                <c:pt idx="212">
                  <c:v>0.26471750296325502</c:v>
                </c:pt>
                <c:pt idx="213">
                  <c:v>0.26645644461962897</c:v>
                </c:pt>
                <c:pt idx="214">
                  <c:v>0.27034428794992099</c:v>
                </c:pt>
                <c:pt idx="215">
                  <c:v>0.26604434072345301</c:v>
                </c:pt>
                <c:pt idx="216">
                  <c:v>0.26406429391503999</c:v>
                </c:pt>
                <c:pt idx="217">
                  <c:v>0.26552227903579201</c:v>
                </c:pt>
                <c:pt idx="218">
                  <c:v>0.25996592844974398</c:v>
                </c:pt>
                <c:pt idx="219">
                  <c:v>0.265404475043029</c:v>
                </c:pt>
                <c:pt idx="220">
                  <c:v>0.27040110650069099</c:v>
                </c:pt>
                <c:pt idx="221">
                  <c:v>0.27062937062936998</c:v>
                </c:pt>
                <c:pt idx="222">
                  <c:v>0.27393896878288299</c:v>
                </c:pt>
                <c:pt idx="223">
                  <c:v>0.27428972290424403</c:v>
                </c:pt>
                <c:pt idx="224">
                  <c:v>0.28206997084548102</c:v>
                </c:pt>
                <c:pt idx="225">
                  <c:v>0.28072072072072002</c:v>
                </c:pt>
                <c:pt idx="226">
                  <c:v>0.27831715210355901</c:v>
                </c:pt>
                <c:pt idx="227">
                  <c:v>0.28033022254127699</c:v>
                </c:pt>
                <c:pt idx="228">
                  <c:v>0.28459821428571402</c:v>
                </c:pt>
                <c:pt idx="229">
                  <c:v>0.28459063282087899</c:v>
                </c:pt>
                <c:pt idx="230">
                  <c:v>0.28465083303792899</c:v>
                </c:pt>
                <c:pt idx="231">
                  <c:v>0.28179901616303499</c:v>
                </c:pt>
                <c:pt idx="232">
                  <c:v>0.281645569620253</c:v>
                </c:pt>
                <c:pt idx="233">
                  <c:v>0.27875793930839798</c:v>
                </c:pt>
                <c:pt idx="234">
                  <c:v>0.280997541271513</c:v>
                </c:pt>
                <c:pt idx="235">
                  <c:v>0.281020622160083</c:v>
                </c:pt>
                <c:pt idx="236">
                  <c:v>0.28333910633875897</c:v>
                </c:pt>
                <c:pt idx="237">
                  <c:v>0.28131487889273299</c:v>
                </c:pt>
                <c:pt idx="238">
                  <c:v>0.28019491820396702</c:v>
                </c:pt>
                <c:pt idx="239">
                  <c:v>0.280836236933797</c:v>
                </c:pt>
                <c:pt idx="240">
                  <c:v>0.27997203774903801</c:v>
                </c:pt>
                <c:pt idx="241">
                  <c:v>0.28100072516316099</c:v>
                </c:pt>
                <c:pt idx="242">
                  <c:v>0.27951202009329001</c:v>
                </c:pt>
                <c:pt idx="243">
                  <c:v>0.27740986019131703</c:v>
                </c:pt>
                <c:pt idx="244">
                  <c:v>0.27508208682962398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44008</c:v>
                </c:pt>
                <c:pt idx="1">
                  <c:v>44007</c:v>
                </c:pt>
                <c:pt idx="2">
                  <c:v>44006</c:v>
                </c:pt>
                <c:pt idx="3">
                  <c:v>44005</c:v>
                </c:pt>
                <c:pt idx="4">
                  <c:v>44004</c:v>
                </c:pt>
                <c:pt idx="5">
                  <c:v>44001</c:v>
                </c:pt>
                <c:pt idx="6">
                  <c:v>44000</c:v>
                </c:pt>
                <c:pt idx="7">
                  <c:v>43999</c:v>
                </c:pt>
                <c:pt idx="8">
                  <c:v>43998</c:v>
                </c:pt>
                <c:pt idx="9">
                  <c:v>43997</c:v>
                </c:pt>
                <c:pt idx="10">
                  <c:v>43994</c:v>
                </c:pt>
                <c:pt idx="11">
                  <c:v>43993</c:v>
                </c:pt>
                <c:pt idx="12">
                  <c:v>43992</c:v>
                </c:pt>
                <c:pt idx="13">
                  <c:v>43991</c:v>
                </c:pt>
                <c:pt idx="14">
                  <c:v>43990</c:v>
                </c:pt>
                <c:pt idx="15">
                  <c:v>43987</c:v>
                </c:pt>
                <c:pt idx="16">
                  <c:v>43986</c:v>
                </c:pt>
                <c:pt idx="17">
                  <c:v>43985</c:v>
                </c:pt>
                <c:pt idx="18">
                  <c:v>43984</c:v>
                </c:pt>
                <c:pt idx="19">
                  <c:v>43983</c:v>
                </c:pt>
                <c:pt idx="20">
                  <c:v>43980</c:v>
                </c:pt>
                <c:pt idx="21">
                  <c:v>43979</c:v>
                </c:pt>
                <c:pt idx="22">
                  <c:v>43978</c:v>
                </c:pt>
                <c:pt idx="23">
                  <c:v>43977</c:v>
                </c:pt>
                <c:pt idx="24">
                  <c:v>43976</c:v>
                </c:pt>
                <c:pt idx="25">
                  <c:v>43973</c:v>
                </c:pt>
                <c:pt idx="26">
                  <c:v>43972</c:v>
                </c:pt>
                <c:pt idx="27">
                  <c:v>43971</c:v>
                </c:pt>
                <c:pt idx="28">
                  <c:v>43970</c:v>
                </c:pt>
                <c:pt idx="29">
                  <c:v>43969</c:v>
                </c:pt>
                <c:pt idx="30">
                  <c:v>43966</c:v>
                </c:pt>
                <c:pt idx="31">
                  <c:v>43965</c:v>
                </c:pt>
                <c:pt idx="32">
                  <c:v>43964</c:v>
                </c:pt>
                <c:pt idx="33">
                  <c:v>43963</c:v>
                </c:pt>
                <c:pt idx="34">
                  <c:v>43962</c:v>
                </c:pt>
                <c:pt idx="35">
                  <c:v>43959</c:v>
                </c:pt>
                <c:pt idx="36">
                  <c:v>43958</c:v>
                </c:pt>
                <c:pt idx="37">
                  <c:v>43952</c:v>
                </c:pt>
                <c:pt idx="38">
                  <c:v>43951</c:v>
                </c:pt>
                <c:pt idx="39">
                  <c:v>43949</c:v>
                </c:pt>
                <c:pt idx="40">
                  <c:v>43948</c:v>
                </c:pt>
                <c:pt idx="41">
                  <c:v>43945</c:v>
                </c:pt>
                <c:pt idx="42">
                  <c:v>43944</c:v>
                </c:pt>
                <c:pt idx="43">
                  <c:v>43943</c:v>
                </c:pt>
                <c:pt idx="44">
                  <c:v>43942</c:v>
                </c:pt>
                <c:pt idx="45">
                  <c:v>43941</c:v>
                </c:pt>
                <c:pt idx="46">
                  <c:v>43938</c:v>
                </c:pt>
                <c:pt idx="47">
                  <c:v>43937</c:v>
                </c:pt>
                <c:pt idx="48">
                  <c:v>43936</c:v>
                </c:pt>
                <c:pt idx="49">
                  <c:v>43935</c:v>
                </c:pt>
                <c:pt idx="50">
                  <c:v>43934</c:v>
                </c:pt>
                <c:pt idx="51">
                  <c:v>43931</c:v>
                </c:pt>
                <c:pt idx="52">
                  <c:v>43930</c:v>
                </c:pt>
                <c:pt idx="53">
                  <c:v>43929</c:v>
                </c:pt>
                <c:pt idx="54">
                  <c:v>43928</c:v>
                </c:pt>
                <c:pt idx="55">
                  <c:v>43927</c:v>
                </c:pt>
                <c:pt idx="56">
                  <c:v>43924</c:v>
                </c:pt>
                <c:pt idx="57">
                  <c:v>43923</c:v>
                </c:pt>
                <c:pt idx="58">
                  <c:v>43922</c:v>
                </c:pt>
                <c:pt idx="59">
                  <c:v>43921</c:v>
                </c:pt>
                <c:pt idx="60">
                  <c:v>43920</c:v>
                </c:pt>
                <c:pt idx="61">
                  <c:v>43917</c:v>
                </c:pt>
                <c:pt idx="62">
                  <c:v>43916</c:v>
                </c:pt>
                <c:pt idx="63">
                  <c:v>43915</c:v>
                </c:pt>
                <c:pt idx="64">
                  <c:v>43914</c:v>
                </c:pt>
                <c:pt idx="65">
                  <c:v>43913</c:v>
                </c:pt>
                <c:pt idx="66">
                  <c:v>43909</c:v>
                </c:pt>
                <c:pt idx="67">
                  <c:v>43908</c:v>
                </c:pt>
                <c:pt idx="68">
                  <c:v>43907</c:v>
                </c:pt>
                <c:pt idx="69">
                  <c:v>43906</c:v>
                </c:pt>
                <c:pt idx="70">
                  <c:v>43903</c:v>
                </c:pt>
                <c:pt idx="71">
                  <c:v>43902</c:v>
                </c:pt>
                <c:pt idx="72">
                  <c:v>43901</c:v>
                </c:pt>
                <c:pt idx="73">
                  <c:v>43900</c:v>
                </c:pt>
                <c:pt idx="74">
                  <c:v>43899</c:v>
                </c:pt>
                <c:pt idx="75">
                  <c:v>43896</c:v>
                </c:pt>
                <c:pt idx="76">
                  <c:v>43895</c:v>
                </c:pt>
                <c:pt idx="77">
                  <c:v>43894</c:v>
                </c:pt>
                <c:pt idx="78">
                  <c:v>43893</c:v>
                </c:pt>
                <c:pt idx="79">
                  <c:v>43892</c:v>
                </c:pt>
                <c:pt idx="80">
                  <c:v>43889</c:v>
                </c:pt>
                <c:pt idx="81">
                  <c:v>43888</c:v>
                </c:pt>
                <c:pt idx="82">
                  <c:v>43887</c:v>
                </c:pt>
                <c:pt idx="83">
                  <c:v>43886</c:v>
                </c:pt>
                <c:pt idx="84">
                  <c:v>43882</c:v>
                </c:pt>
                <c:pt idx="85">
                  <c:v>43881</c:v>
                </c:pt>
                <c:pt idx="86">
                  <c:v>43880</c:v>
                </c:pt>
                <c:pt idx="87">
                  <c:v>43879</c:v>
                </c:pt>
                <c:pt idx="88">
                  <c:v>43878</c:v>
                </c:pt>
                <c:pt idx="89">
                  <c:v>43875</c:v>
                </c:pt>
                <c:pt idx="90">
                  <c:v>43874</c:v>
                </c:pt>
                <c:pt idx="91">
                  <c:v>43873</c:v>
                </c:pt>
                <c:pt idx="92">
                  <c:v>43871</c:v>
                </c:pt>
                <c:pt idx="93">
                  <c:v>43868</c:v>
                </c:pt>
                <c:pt idx="94">
                  <c:v>43867</c:v>
                </c:pt>
                <c:pt idx="95">
                  <c:v>43866</c:v>
                </c:pt>
                <c:pt idx="96">
                  <c:v>43865</c:v>
                </c:pt>
                <c:pt idx="97">
                  <c:v>43864</c:v>
                </c:pt>
                <c:pt idx="98">
                  <c:v>43861</c:v>
                </c:pt>
                <c:pt idx="99">
                  <c:v>43860</c:v>
                </c:pt>
                <c:pt idx="100">
                  <c:v>43859</c:v>
                </c:pt>
                <c:pt idx="101">
                  <c:v>43858</c:v>
                </c:pt>
                <c:pt idx="102">
                  <c:v>43857</c:v>
                </c:pt>
                <c:pt idx="103">
                  <c:v>43854</c:v>
                </c:pt>
                <c:pt idx="104">
                  <c:v>43853</c:v>
                </c:pt>
                <c:pt idx="105">
                  <c:v>43852</c:v>
                </c:pt>
                <c:pt idx="106">
                  <c:v>43851</c:v>
                </c:pt>
                <c:pt idx="107">
                  <c:v>43850</c:v>
                </c:pt>
                <c:pt idx="108">
                  <c:v>43847</c:v>
                </c:pt>
                <c:pt idx="109">
                  <c:v>43846</c:v>
                </c:pt>
                <c:pt idx="110">
                  <c:v>43845</c:v>
                </c:pt>
                <c:pt idx="111">
                  <c:v>43844</c:v>
                </c:pt>
                <c:pt idx="112">
                  <c:v>43840</c:v>
                </c:pt>
                <c:pt idx="113">
                  <c:v>43839</c:v>
                </c:pt>
                <c:pt idx="114">
                  <c:v>43838</c:v>
                </c:pt>
                <c:pt idx="115">
                  <c:v>43837</c:v>
                </c:pt>
                <c:pt idx="116">
                  <c:v>43836</c:v>
                </c:pt>
                <c:pt idx="117">
                  <c:v>43829</c:v>
                </c:pt>
                <c:pt idx="118">
                  <c:v>43826</c:v>
                </c:pt>
                <c:pt idx="119">
                  <c:v>43825</c:v>
                </c:pt>
                <c:pt idx="120">
                  <c:v>43824</c:v>
                </c:pt>
                <c:pt idx="121">
                  <c:v>43823</c:v>
                </c:pt>
                <c:pt idx="122">
                  <c:v>43822</c:v>
                </c:pt>
                <c:pt idx="123">
                  <c:v>43819</c:v>
                </c:pt>
                <c:pt idx="124">
                  <c:v>43818</c:v>
                </c:pt>
                <c:pt idx="125">
                  <c:v>43817</c:v>
                </c:pt>
                <c:pt idx="126">
                  <c:v>43816</c:v>
                </c:pt>
                <c:pt idx="127">
                  <c:v>43815</c:v>
                </c:pt>
                <c:pt idx="128">
                  <c:v>43812</c:v>
                </c:pt>
                <c:pt idx="129">
                  <c:v>43811</c:v>
                </c:pt>
                <c:pt idx="130">
                  <c:v>43810</c:v>
                </c:pt>
                <c:pt idx="131">
                  <c:v>43809</c:v>
                </c:pt>
                <c:pt idx="132">
                  <c:v>43808</c:v>
                </c:pt>
                <c:pt idx="133">
                  <c:v>43805</c:v>
                </c:pt>
                <c:pt idx="134">
                  <c:v>43804</c:v>
                </c:pt>
                <c:pt idx="135">
                  <c:v>43803</c:v>
                </c:pt>
                <c:pt idx="136">
                  <c:v>43802</c:v>
                </c:pt>
                <c:pt idx="137">
                  <c:v>43801</c:v>
                </c:pt>
                <c:pt idx="138">
                  <c:v>43798</c:v>
                </c:pt>
                <c:pt idx="139">
                  <c:v>43797</c:v>
                </c:pt>
                <c:pt idx="140">
                  <c:v>43796</c:v>
                </c:pt>
                <c:pt idx="141">
                  <c:v>43795</c:v>
                </c:pt>
                <c:pt idx="142">
                  <c:v>43794</c:v>
                </c:pt>
                <c:pt idx="143">
                  <c:v>43791</c:v>
                </c:pt>
                <c:pt idx="144">
                  <c:v>43790</c:v>
                </c:pt>
                <c:pt idx="145">
                  <c:v>43789</c:v>
                </c:pt>
                <c:pt idx="146">
                  <c:v>43788</c:v>
                </c:pt>
                <c:pt idx="147">
                  <c:v>43787</c:v>
                </c:pt>
                <c:pt idx="148">
                  <c:v>43784</c:v>
                </c:pt>
                <c:pt idx="149">
                  <c:v>43783</c:v>
                </c:pt>
                <c:pt idx="150">
                  <c:v>43782</c:v>
                </c:pt>
                <c:pt idx="151">
                  <c:v>43781</c:v>
                </c:pt>
                <c:pt idx="152">
                  <c:v>43780</c:v>
                </c:pt>
                <c:pt idx="153">
                  <c:v>43777</c:v>
                </c:pt>
                <c:pt idx="154">
                  <c:v>43776</c:v>
                </c:pt>
                <c:pt idx="155">
                  <c:v>43775</c:v>
                </c:pt>
                <c:pt idx="156">
                  <c:v>43774</c:v>
                </c:pt>
                <c:pt idx="157">
                  <c:v>43770</c:v>
                </c:pt>
                <c:pt idx="158">
                  <c:v>43769</c:v>
                </c:pt>
                <c:pt idx="159">
                  <c:v>43768</c:v>
                </c:pt>
                <c:pt idx="160">
                  <c:v>43767</c:v>
                </c:pt>
                <c:pt idx="161">
                  <c:v>43766</c:v>
                </c:pt>
                <c:pt idx="162">
                  <c:v>43763</c:v>
                </c:pt>
                <c:pt idx="163">
                  <c:v>43762</c:v>
                </c:pt>
                <c:pt idx="164">
                  <c:v>43761</c:v>
                </c:pt>
                <c:pt idx="165">
                  <c:v>43759</c:v>
                </c:pt>
                <c:pt idx="166">
                  <c:v>43756</c:v>
                </c:pt>
                <c:pt idx="167">
                  <c:v>43755</c:v>
                </c:pt>
                <c:pt idx="168">
                  <c:v>43754</c:v>
                </c:pt>
                <c:pt idx="169">
                  <c:v>43753</c:v>
                </c:pt>
                <c:pt idx="170">
                  <c:v>43749</c:v>
                </c:pt>
                <c:pt idx="171">
                  <c:v>43748</c:v>
                </c:pt>
                <c:pt idx="172">
                  <c:v>43747</c:v>
                </c:pt>
                <c:pt idx="173">
                  <c:v>43746</c:v>
                </c:pt>
                <c:pt idx="174">
                  <c:v>43745</c:v>
                </c:pt>
                <c:pt idx="175">
                  <c:v>43742</c:v>
                </c:pt>
                <c:pt idx="176">
                  <c:v>43741</c:v>
                </c:pt>
                <c:pt idx="177">
                  <c:v>43740</c:v>
                </c:pt>
                <c:pt idx="178">
                  <c:v>43739</c:v>
                </c:pt>
                <c:pt idx="179">
                  <c:v>43738</c:v>
                </c:pt>
                <c:pt idx="180">
                  <c:v>43735</c:v>
                </c:pt>
                <c:pt idx="181">
                  <c:v>43734</c:v>
                </c:pt>
                <c:pt idx="182">
                  <c:v>43733</c:v>
                </c:pt>
                <c:pt idx="183">
                  <c:v>43732</c:v>
                </c:pt>
                <c:pt idx="184">
                  <c:v>43728</c:v>
                </c:pt>
                <c:pt idx="185">
                  <c:v>43727</c:v>
                </c:pt>
                <c:pt idx="186">
                  <c:v>43726</c:v>
                </c:pt>
                <c:pt idx="187">
                  <c:v>43725</c:v>
                </c:pt>
                <c:pt idx="188">
                  <c:v>43721</c:v>
                </c:pt>
                <c:pt idx="189">
                  <c:v>43720</c:v>
                </c:pt>
                <c:pt idx="190">
                  <c:v>43719</c:v>
                </c:pt>
                <c:pt idx="191">
                  <c:v>43718</c:v>
                </c:pt>
                <c:pt idx="192">
                  <c:v>43717</c:v>
                </c:pt>
                <c:pt idx="193">
                  <c:v>43714</c:v>
                </c:pt>
                <c:pt idx="194">
                  <c:v>43713</c:v>
                </c:pt>
                <c:pt idx="195">
                  <c:v>43712</c:v>
                </c:pt>
                <c:pt idx="196">
                  <c:v>43711</c:v>
                </c:pt>
                <c:pt idx="197">
                  <c:v>43710</c:v>
                </c:pt>
                <c:pt idx="198">
                  <c:v>43707</c:v>
                </c:pt>
                <c:pt idx="199">
                  <c:v>43706</c:v>
                </c:pt>
                <c:pt idx="200">
                  <c:v>43705</c:v>
                </c:pt>
                <c:pt idx="201">
                  <c:v>43704</c:v>
                </c:pt>
                <c:pt idx="202">
                  <c:v>43703</c:v>
                </c:pt>
                <c:pt idx="203">
                  <c:v>43700</c:v>
                </c:pt>
                <c:pt idx="204">
                  <c:v>43699</c:v>
                </c:pt>
                <c:pt idx="205">
                  <c:v>43698</c:v>
                </c:pt>
                <c:pt idx="206">
                  <c:v>43697</c:v>
                </c:pt>
                <c:pt idx="207">
                  <c:v>43696</c:v>
                </c:pt>
                <c:pt idx="208">
                  <c:v>43693</c:v>
                </c:pt>
                <c:pt idx="209">
                  <c:v>43692</c:v>
                </c:pt>
                <c:pt idx="210">
                  <c:v>43691</c:v>
                </c:pt>
                <c:pt idx="211">
                  <c:v>43690</c:v>
                </c:pt>
                <c:pt idx="212">
                  <c:v>43686</c:v>
                </c:pt>
                <c:pt idx="213">
                  <c:v>43685</c:v>
                </c:pt>
                <c:pt idx="214">
                  <c:v>43684</c:v>
                </c:pt>
                <c:pt idx="215">
                  <c:v>43683</c:v>
                </c:pt>
                <c:pt idx="216">
                  <c:v>43682</c:v>
                </c:pt>
                <c:pt idx="217">
                  <c:v>43679</c:v>
                </c:pt>
                <c:pt idx="218">
                  <c:v>43678</c:v>
                </c:pt>
                <c:pt idx="219">
                  <c:v>43677</c:v>
                </c:pt>
                <c:pt idx="220">
                  <c:v>43676</c:v>
                </c:pt>
                <c:pt idx="221">
                  <c:v>43675</c:v>
                </c:pt>
                <c:pt idx="222">
                  <c:v>43672</c:v>
                </c:pt>
                <c:pt idx="223">
                  <c:v>43671</c:v>
                </c:pt>
                <c:pt idx="224">
                  <c:v>43670</c:v>
                </c:pt>
                <c:pt idx="225">
                  <c:v>43669</c:v>
                </c:pt>
                <c:pt idx="226">
                  <c:v>43668</c:v>
                </c:pt>
                <c:pt idx="227">
                  <c:v>43665</c:v>
                </c:pt>
                <c:pt idx="228">
                  <c:v>43664</c:v>
                </c:pt>
                <c:pt idx="229">
                  <c:v>43663</c:v>
                </c:pt>
                <c:pt idx="230">
                  <c:v>43662</c:v>
                </c:pt>
                <c:pt idx="231">
                  <c:v>43658</c:v>
                </c:pt>
                <c:pt idx="232">
                  <c:v>43657</c:v>
                </c:pt>
                <c:pt idx="233">
                  <c:v>43656</c:v>
                </c:pt>
                <c:pt idx="234">
                  <c:v>43655</c:v>
                </c:pt>
                <c:pt idx="235">
                  <c:v>43654</c:v>
                </c:pt>
                <c:pt idx="236">
                  <c:v>43651</c:v>
                </c:pt>
                <c:pt idx="237">
                  <c:v>43650</c:v>
                </c:pt>
                <c:pt idx="238">
                  <c:v>43649</c:v>
                </c:pt>
                <c:pt idx="239">
                  <c:v>43648</c:v>
                </c:pt>
                <c:pt idx="240">
                  <c:v>43647</c:v>
                </c:pt>
                <c:pt idx="241">
                  <c:v>43644</c:v>
                </c:pt>
                <c:pt idx="242">
                  <c:v>43643</c:v>
                </c:pt>
                <c:pt idx="243">
                  <c:v>43642</c:v>
                </c:pt>
                <c:pt idx="244">
                  <c:v>43641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0.29042750904396197</c:v>
                </c:pt>
                <c:pt idx="1">
                  <c:v>0.28971549268790903</c:v>
                </c:pt>
                <c:pt idx="2">
                  <c:v>0.28891192861194998</c:v>
                </c:pt>
                <c:pt idx="3">
                  <c:v>0.288086346816183</c:v>
                </c:pt>
                <c:pt idx="4">
                  <c:v>0.287402918019804</c:v>
                </c:pt>
                <c:pt idx="5">
                  <c:v>0.28684125068546401</c:v>
                </c:pt>
                <c:pt idx="6">
                  <c:v>0.28632089317759002</c:v>
                </c:pt>
                <c:pt idx="7">
                  <c:v>0.28571540291663799</c:v>
                </c:pt>
                <c:pt idx="8">
                  <c:v>0.28511503904914798</c:v>
                </c:pt>
                <c:pt idx="9">
                  <c:v>0.28440005416011599</c:v>
                </c:pt>
                <c:pt idx="10">
                  <c:v>0.28359837747775002</c:v>
                </c:pt>
                <c:pt idx="11">
                  <c:v>0.28280635672029297</c:v>
                </c:pt>
                <c:pt idx="12">
                  <c:v>0.28198802114972299</c:v>
                </c:pt>
                <c:pt idx="13">
                  <c:v>0.28102287316214902</c:v>
                </c:pt>
                <c:pt idx="14">
                  <c:v>0.280023623847027</c:v>
                </c:pt>
                <c:pt idx="15">
                  <c:v>0.27913293846520099</c:v>
                </c:pt>
                <c:pt idx="16">
                  <c:v>0.27827789439661299</c:v>
                </c:pt>
                <c:pt idx="17">
                  <c:v>0.27741476544562699</c:v>
                </c:pt>
                <c:pt idx="18">
                  <c:v>0.27662902550020901</c:v>
                </c:pt>
                <c:pt idx="19">
                  <c:v>0.27585316075396898</c:v>
                </c:pt>
                <c:pt idx="20">
                  <c:v>0.275100198952617</c:v>
                </c:pt>
                <c:pt idx="21">
                  <c:v>0.27431419180781402</c:v>
                </c:pt>
                <c:pt idx="22">
                  <c:v>0.27382238329682301</c:v>
                </c:pt>
                <c:pt idx="23">
                  <c:v>0.27326046708103602</c:v>
                </c:pt>
                <c:pt idx="24">
                  <c:v>0.27277336409478398</c:v>
                </c:pt>
                <c:pt idx="25">
                  <c:v>0.272318011524259</c:v>
                </c:pt>
                <c:pt idx="26">
                  <c:v>0.27188076468508099</c:v>
                </c:pt>
                <c:pt idx="27">
                  <c:v>0.27144546226928201</c:v>
                </c:pt>
                <c:pt idx="28">
                  <c:v>0.27109901800028302</c:v>
                </c:pt>
                <c:pt idx="29">
                  <c:v>0.27075885816543499</c:v>
                </c:pt>
                <c:pt idx="30">
                  <c:v>0.27039945346284899</c:v>
                </c:pt>
                <c:pt idx="31">
                  <c:v>0.270183245983453</c:v>
                </c:pt>
                <c:pt idx="32">
                  <c:v>0.27002725012097201</c:v>
                </c:pt>
                <c:pt idx="33">
                  <c:v>0.26986703132663298</c:v>
                </c:pt>
                <c:pt idx="34">
                  <c:v>0.269832015818326</c:v>
                </c:pt>
                <c:pt idx="35">
                  <c:v>0.269845266588076</c:v>
                </c:pt>
                <c:pt idx="36">
                  <c:v>0.26986502768331799</c:v>
                </c:pt>
                <c:pt idx="37">
                  <c:v>0.26995073664892599</c:v>
                </c:pt>
                <c:pt idx="38">
                  <c:v>0.27011584949789702</c:v>
                </c:pt>
                <c:pt idx="39">
                  <c:v>0.27028100067778099</c:v>
                </c:pt>
                <c:pt idx="40">
                  <c:v>0.27045857929102501</c:v>
                </c:pt>
                <c:pt idx="41">
                  <c:v>0.27066793805640699</c:v>
                </c:pt>
                <c:pt idx="42">
                  <c:v>0.27079502208908002</c:v>
                </c:pt>
                <c:pt idx="43">
                  <c:v>0.27094529335452899</c:v>
                </c:pt>
                <c:pt idx="44">
                  <c:v>0.271063545783433</c:v>
                </c:pt>
                <c:pt idx="45">
                  <c:v>0.271101185897411</c:v>
                </c:pt>
                <c:pt idx="46">
                  <c:v>0.27106490759965601</c:v>
                </c:pt>
                <c:pt idx="47">
                  <c:v>0.270882128946411</c:v>
                </c:pt>
                <c:pt idx="48">
                  <c:v>0.27079660424619301</c:v>
                </c:pt>
                <c:pt idx="49">
                  <c:v>0.27080366450182303</c:v>
                </c:pt>
                <c:pt idx="50">
                  <c:v>0.27090970318532098</c:v>
                </c:pt>
                <c:pt idx="51">
                  <c:v>0.27102875066758297</c:v>
                </c:pt>
                <c:pt idx="52">
                  <c:v>0.27127146402657498</c:v>
                </c:pt>
                <c:pt idx="53">
                  <c:v>0.271591748348809</c:v>
                </c:pt>
                <c:pt idx="54">
                  <c:v>0.27196943065051798</c:v>
                </c:pt>
                <c:pt idx="55">
                  <c:v>0.27226353351663501</c:v>
                </c:pt>
                <c:pt idx="56">
                  <c:v>0.27273261335634602</c:v>
                </c:pt>
                <c:pt idx="57">
                  <c:v>0.27316395833738699</c:v>
                </c:pt>
                <c:pt idx="58">
                  <c:v>0.27362096603762798</c:v>
                </c:pt>
                <c:pt idx="59">
                  <c:v>0.27399833505074001</c:v>
                </c:pt>
                <c:pt idx="60">
                  <c:v>0.27437476589746401</c:v>
                </c:pt>
                <c:pt idx="61">
                  <c:v>0.27457457007790498</c:v>
                </c:pt>
                <c:pt idx="62">
                  <c:v>0.27493201223879898</c:v>
                </c:pt>
                <c:pt idx="63">
                  <c:v>0.27520105842387399</c:v>
                </c:pt>
                <c:pt idx="64">
                  <c:v>0.27547296897867402</c:v>
                </c:pt>
                <c:pt idx="65">
                  <c:v>0.275695819979968</c:v>
                </c:pt>
                <c:pt idx="66">
                  <c:v>0.27599706619194297</c:v>
                </c:pt>
                <c:pt idx="67">
                  <c:v>0.27657205552209402</c:v>
                </c:pt>
                <c:pt idx="68">
                  <c:v>0.27690068588210898</c:v>
                </c:pt>
                <c:pt idx="69">
                  <c:v>0.27707135199257099</c:v>
                </c:pt>
                <c:pt idx="70">
                  <c:v>0.27711401230596799</c:v>
                </c:pt>
                <c:pt idx="71">
                  <c:v>0.27734702825175001</c:v>
                </c:pt>
                <c:pt idx="72">
                  <c:v>0.27757418233898201</c:v>
                </c:pt>
                <c:pt idx="73">
                  <c:v>0.27778803000445601</c:v>
                </c:pt>
                <c:pt idx="74">
                  <c:v>0.278012761253702</c:v>
                </c:pt>
                <c:pt idx="75">
                  <c:v>0.27823127785223201</c:v>
                </c:pt>
                <c:pt idx="76">
                  <c:v>0.278517421606232</c:v>
                </c:pt>
                <c:pt idx="77">
                  <c:v>0.27879821599578802</c:v>
                </c:pt>
                <c:pt idx="78">
                  <c:v>0.27907154366450498</c:v>
                </c:pt>
                <c:pt idx="79">
                  <c:v>0.27929619124837701</c:v>
                </c:pt>
                <c:pt idx="80">
                  <c:v>0.27965731308817499</c:v>
                </c:pt>
                <c:pt idx="81">
                  <c:v>0.27987368430819598</c:v>
                </c:pt>
                <c:pt idx="82">
                  <c:v>0.28007750800835801</c:v>
                </c:pt>
                <c:pt idx="83">
                  <c:v>0.28036223472374799</c:v>
                </c:pt>
                <c:pt idx="84">
                  <c:v>0.28072122039195002</c:v>
                </c:pt>
                <c:pt idx="85">
                  <c:v>0.28109186207987802</c:v>
                </c:pt>
                <c:pt idx="86">
                  <c:v>0.281378523520742</c:v>
                </c:pt>
                <c:pt idx="87">
                  <c:v>0.281710077193771</c:v>
                </c:pt>
                <c:pt idx="88">
                  <c:v>0.282022831219852</c:v>
                </c:pt>
                <c:pt idx="89">
                  <c:v>0.28231532771768603</c:v>
                </c:pt>
                <c:pt idx="90">
                  <c:v>0.28257041514195202</c:v>
                </c:pt>
                <c:pt idx="91">
                  <c:v>0.28286675962514002</c:v>
                </c:pt>
                <c:pt idx="92">
                  <c:v>0.28316015979222398</c:v>
                </c:pt>
                <c:pt idx="93">
                  <c:v>0.28334865410296101</c:v>
                </c:pt>
                <c:pt idx="94">
                  <c:v>0.28354855050234001</c:v>
                </c:pt>
                <c:pt idx="95">
                  <c:v>0.28377028391042802</c:v>
                </c:pt>
                <c:pt idx="96">
                  <c:v>0.28399067642664699</c:v>
                </c:pt>
                <c:pt idx="97">
                  <c:v>0.284173012836068</c:v>
                </c:pt>
                <c:pt idx="98">
                  <c:v>0.28433262171325902</c:v>
                </c:pt>
                <c:pt idx="99">
                  <c:v>0.28451769195710103</c:v>
                </c:pt>
                <c:pt idx="100">
                  <c:v>0.28478405835680598</c:v>
                </c:pt>
                <c:pt idx="101">
                  <c:v>0.28495827606285401</c:v>
                </c:pt>
                <c:pt idx="102">
                  <c:v>0.28507790223107798</c:v>
                </c:pt>
                <c:pt idx="103">
                  <c:v>0.28514175166078098</c:v>
                </c:pt>
                <c:pt idx="104">
                  <c:v>0.285185178606498</c:v>
                </c:pt>
                <c:pt idx="105">
                  <c:v>0.28528392085351201</c:v>
                </c:pt>
                <c:pt idx="106">
                  <c:v>0.28536386538901398</c:v>
                </c:pt>
                <c:pt idx="107">
                  <c:v>0.28542142881360899</c:v>
                </c:pt>
                <c:pt idx="108">
                  <c:v>0.28543772680291601</c:v>
                </c:pt>
                <c:pt idx="109">
                  <c:v>0.28542194623679601</c:v>
                </c:pt>
                <c:pt idx="110">
                  <c:v>0.285486265830383</c:v>
                </c:pt>
                <c:pt idx="111">
                  <c:v>0.28549168729393998</c:v>
                </c:pt>
                <c:pt idx="112">
                  <c:v>0.28549197841835</c:v>
                </c:pt>
                <c:pt idx="113">
                  <c:v>0.28531927518499201</c:v>
                </c:pt>
                <c:pt idx="114">
                  <c:v>0.28512046059548601</c:v>
                </c:pt>
                <c:pt idx="115">
                  <c:v>0.28497288798505399</c:v>
                </c:pt>
                <c:pt idx="116">
                  <c:v>0.28477224649650401</c:v>
                </c:pt>
                <c:pt idx="117">
                  <c:v>0.28468399931004501</c:v>
                </c:pt>
                <c:pt idx="118">
                  <c:v>0.28448239727348401</c:v>
                </c:pt>
                <c:pt idx="119">
                  <c:v>0.28420618373752399</c:v>
                </c:pt>
                <c:pt idx="120">
                  <c:v>0.28396789114473597</c:v>
                </c:pt>
                <c:pt idx="121">
                  <c:v>0.28373654783045699</c:v>
                </c:pt>
                <c:pt idx="122">
                  <c:v>0.28347221618694302</c:v>
                </c:pt>
                <c:pt idx="123">
                  <c:v>0.283214628070872</c:v>
                </c:pt>
                <c:pt idx="124">
                  <c:v>0.28298459234254397</c:v>
                </c:pt>
                <c:pt idx="125">
                  <c:v>0.282760587179407</c:v>
                </c:pt>
                <c:pt idx="126">
                  <c:v>0.28258234842457602</c:v>
                </c:pt>
                <c:pt idx="127">
                  <c:v>0.28241562899859701</c:v>
                </c:pt>
                <c:pt idx="128">
                  <c:v>0.28217295920056901</c:v>
                </c:pt>
                <c:pt idx="129">
                  <c:v>0.28195435278514402</c:v>
                </c:pt>
                <c:pt idx="130">
                  <c:v>0.28168475282074201</c:v>
                </c:pt>
                <c:pt idx="131">
                  <c:v>0.28136518860625598</c:v>
                </c:pt>
                <c:pt idx="132">
                  <c:v>0.28110213955339802</c:v>
                </c:pt>
                <c:pt idx="133">
                  <c:v>0.28080400048552101</c:v>
                </c:pt>
                <c:pt idx="134">
                  <c:v>0.28050643411068998</c:v>
                </c:pt>
                <c:pt idx="135">
                  <c:v>0.28028295369330197</c:v>
                </c:pt>
                <c:pt idx="136">
                  <c:v>0.28007924323776501</c:v>
                </c:pt>
                <c:pt idx="137">
                  <c:v>0.27978862428365298</c:v>
                </c:pt>
                <c:pt idx="138">
                  <c:v>0.27952007673580798</c:v>
                </c:pt>
                <c:pt idx="139">
                  <c:v>0.279262661367711</c:v>
                </c:pt>
                <c:pt idx="140">
                  <c:v>0.27905772806418599</c:v>
                </c:pt>
                <c:pt idx="141">
                  <c:v>0.27881418056378998</c:v>
                </c:pt>
                <c:pt idx="142">
                  <c:v>0.27844307105698801</c:v>
                </c:pt>
                <c:pt idx="143">
                  <c:v>0.27809467006888899</c:v>
                </c:pt>
                <c:pt idx="144">
                  <c:v>0.27768843463908799</c:v>
                </c:pt>
                <c:pt idx="145">
                  <c:v>0.27731641793181699</c:v>
                </c:pt>
                <c:pt idx="146">
                  <c:v>0.27700128520480899</c:v>
                </c:pt>
                <c:pt idx="147">
                  <c:v>0.276681957754216</c:v>
                </c:pt>
                <c:pt idx="148">
                  <c:v>0.27638104102726502</c:v>
                </c:pt>
                <c:pt idx="149">
                  <c:v>0.276048167371021</c:v>
                </c:pt>
                <c:pt idx="150">
                  <c:v>0.275827970411128</c:v>
                </c:pt>
                <c:pt idx="151">
                  <c:v>0.27559642527082201</c:v>
                </c:pt>
                <c:pt idx="152">
                  <c:v>0.27533283254895302</c:v>
                </c:pt>
                <c:pt idx="153">
                  <c:v>0.275062701210952</c:v>
                </c:pt>
                <c:pt idx="154">
                  <c:v>0.27486380759533402</c:v>
                </c:pt>
                <c:pt idx="155">
                  <c:v>0.27456770712135697</c:v>
                </c:pt>
                <c:pt idx="156">
                  <c:v>0.27445620415136601</c:v>
                </c:pt>
                <c:pt idx="157">
                  <c:v>0.274361361606001</c:v>
                </c:pt>
                <c:pt idx="158">
                  <c:v>0.27426028493966997</c:v>
                </c:pt>
                <c:pt idx="159">
                  <c:v>0.27407954753956698</c:v>
                </c:pt>
                <c:pt idx="160">
                  <c:v>0.273927350595222</c:v>
                </c:pt>
                <c:pt idx="161">
                  <c:v>0.27381601517698001</c:v>
                </c:pt>
                <c:pt idx="162">
                  <c:v>0.27371481921138202</c:v>
                </c:pt>
                <c:pt idx="163">
                  <c:v>0.273583827723201</c:v>
                </c:pt>
                <c:pt idx="164">
                  <c:v>0.273497250696695</c:v>
                </c:pt>
                <c:pt idx="165">
                  <c:v>0.273468057899725</c:v>
                </c:pt>
                <c:pt idx="166">
                  <c:v>0.273397755680864</c:v>
                </c:pt>
                <c:pt idx="167">
                  <c:v>0.27332220979415101</c:v>
                </c:pt>
                <c:pt idx="168">
                  <c:v>0.27326947076920599</c:v>
                </c:pt>
                <c:pt idx="169">
                  <c:v>0.27315736333139901</c:v>
                </c:pt>
                <c:pt idx="170">
                  <c:v>0.27302673150154499</c:v>
                </c:pt>
                <c:pt idx="171">
                  <c:v>0.27287470491368299</c:v>
                </c:pt>
                <c:pt idx="172">
                  <c:v>0.27281555827722398</c:v>
                </c:pt>
                <c:pt idx="173">
                  <c:v>0.27278626476231299</c:v>
                </c:pt>
                <c:pt idx="174">
                  <c:v>0.27272645817352897</c:v>
                </c:pt>
                <c:pt idx="175">
                  <c:v>0.27262611487948801</c:v>
                </c:pt>
                <c:pt idx="176">
                  <c:v>0.27263628342130197</c:v>
                </c:pt>
                <c:pt idx="177">
                  <c:v>0.27260059771210698</c:v>
                </c:pt>
                <c:pt idx="178">
                  <c:v>0.27260539341092199</c:v>
                </c:pt>
                <c:pt idx="179">
                  <c:v>0.27262489555840402</c:v>
                </c:pt>
                <c:pt idx="180">
                  <c:v>0.27264471405239499</c:v>
                </c:pt>
                <c:pt idx="181">
                  <c:v>0.27271279033530499</c:v>
                </c:pt>
                <c:pt idx="182">
                  <c:v>0.27286012123834902</c:v>
                </c:pt>
                <c:pt idx="183">
                  <c:v>0.273068169750595</c:v>
                </c:pt>
                <c:pt idx="184">
                  <c:v>0.27328425698089998</c:v>
                </c:pt>
                <c:pt idx="185">
                  <c:v>0.27347532242843597</c:v>
                </c:pt>
                <c:pt idx="186">
                  <c:v>0.27365763861342102</c:v>
                </c:pt>
                <c:pt idx="187">
                  <c:v>0.27381462869941697</c:v>
                </c:pt>
                <c:pt idx="188">
                  <c:v>0.27402559555821798</c:v>
                </c:pt>
                <c:pt idx="189">
                  <c:v>0.27422788358012401</c:v>
                </c:pt>
                <c:pt idx="190">
                  <c:v>0.27450887840444199</c:v>
                </c:pt>
                <c:pt idx="191">
                  <c:v>0.27480334122317701</c:v>
                </c:pt>
                <c:pt idx="192">
                  <c:v>0.27505565298560702</c:v>
                </c:pt>
                <c:pt idx="193">
                  <c:v>0.27540647575502902</c:v>
                </c:pt>
                <c:pt idx="194">
                  <c:v>0.275807117870561</c:v>
                </c:pt>
                <c:pt idx="195">
                  <c:v>0.27617411112317197</c:v>
                </c:pt>
                <c:pt idx="196">
                  <c:v>0.27649407478460503</c:v>
                </c:pt>
                <c:pt idx="197">
                  <c:v>0.27686788207048701</c:v>
                </c:pt>
                <c:pt idx="198">
                  <c:v>0.27727848813109301</c:v>
                </c:pt>
                <c:pt idx="199">
                  <c:v>0.27767778925269199</c:v>
                </c:pt>
                <c:pt idx="200">
                  <c:v>0.27810385273799598</c:v>
                </c:pt>
                <c:pt idx="201">
                  <c:v>0.27850896573572698</c:v>
                </c:pt>
                <c:pt idx="202">
                  <c:v>0.27875180103734398</c:v>
                </c:pt>
                <c:pt idx="203">
                  <c:v>0.27906048794536398</c:v>
                </c:pt>
                <c:pt idx="204">
                  <c:v>0.27943207759932098</c:v>
                </c:pt>
                <c:pt idx="205">
                  <c:v>0.27970661271969899</c:v>
                </c:pt>
                <c:pt idx="206">
                  <c:v>0.27999568383893397</c:v>
                </c:pt>
                <c:pt idx="207">
                  <c:v>0.28023312729171801</c:v>
                </c:pt>
                <c:pt idx="208">
                  <c:v>0.28044538851135498</c:v>
                </c:pt>
                <c:pt idx="209">
                  <c:v>0.28064299834341799</c:v>
                </c:pt>
                <c:pt idx="210">
                  <c:v>0.28084900057096102</c:v>
                </c:pt>
                <c:pt idx="211">
                  <c:v>0.281079330338598</c:v>
                </c:pt>
                <c:pt idx="212">
                  <c:v>0.28130593512442098</c:v>
                </c:pt>
                <c:pt idx="213">
                  <c:v>0.28152988612809399</c:v>
                </c:pt>
                <c:pt idx="214">
                  <c:v>0.28177703447422597</c:v>
                </c:pt>
                <c:pt idx="215">
                  <c:v>0.28200431102590001</c:v>
                </c:pt>
                <c:pt idx="216">
                  <c:v>0.28236545009615199</c:v>
                </c:pt>
                <c:pt idx="217">
                  <c:v>0.28275732749641203</c:v>
                </c:pt>
                <c:pt idx="218">
                  <c:v>0.28318677325651997</c:v>
                </c:pt>
                <c:pt idx="219">
                  <c:v>0.28364703877088099</c:v>
                </c:pt>
                <c:pt idx="220">
                  <c:v>0.28415248914380198</c:v>
                </c:pt>
                <c:pt idx="221">
                  <c:v>0.284658917504231</c:v>
                </c:pt>
                <c:pt idx="222">
                  <c:v>0.28511458995990402</c:v>
                </c:pt>
                <c:pt idx="223">
                  <c:v>0.28543826085232299</c:v>
                </c:pt>
                <c:pt idx="224">
                  <c:v>0.28577109942486001</c:v>
                </c:pt>
                <c:pt idx="225">
                  <c:v>0.28590390081609302</c:v>
                </c:pt>
                <c:pt idx="226">
                  <c:v>0.28617162453981698</c:v>
                </c:pt>
                <c:pt idx="227">
                  <c:v>0.28651355538023199</c:v>
                </c:pt>
                <c:pt idx="228">
                  <c:v>0.28680863959250202</c:v>
                </c:pt>
                <c:pt idx="229">
                  <c:v>0.28700596460684502</c:v>
                </c:pt>
                <c:pt idx="230">
                  <c:v>0.28721565564013302</c:v>
                </c:pt>
                <c:pt idx="231">
                  <c:v>0.28747544136808101</c:v>
                </c:pt>
                <c:pt idx="232">
                  <c:v>0.287757155564489</c:v>
                </c:pt>
                <c:pt idx="233">
                  <c:v>0.28807595537696001</c:v>
                </c:pt>
                <c:pt idx="234">
                  <c:v>0.28834287296497801</c:v>
                </c:pt>
                <c:pt idx="235">
                  <c:v>0.28857791847067099</c:v>
                </c:pt>
                <c:pt idx="236">
                  <c:v>0.28877139800263002</c:v>
                </c:pt>
                <c:pt idx="237">
                  <c:v>0.288929658655878</c:v>
                </c:pt>
                <c:pt idx="238">
                  <c:v>0.28904526096819999</c:v>
                </c:pt>
                <c:pt idx="239">
                  <c:v>0.28916298726206502</c:v>
                </c:pt>
                <c:pt idx="240">
                  <c:v>0.28918696717679998</c:v>
                </c:pt>
                <c:pt idx="241">
                  <c:v>0.289220770521876</c:v>
                </c:pt>
                <c:pt idx="242">
                  <c:v>0.28927973072669799</c:v>
                </c:pt>
                <c:pt idx="243">
                  <c:v>0.28942112084638399</c:v>
                </c:pt>
                <c:pt idx="244">
                  <c:v>0.28956340798181801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44008</c:v>
                </c:pt>
                <c:pt idx="1">
                  <c:v>44007</c:v>
                </c:pt>
                <c:pt idx="2">
                  <c:v>44006</c:v>
                </c:pt>
                <c:pt idx="3">
                  <c:v>44005</c:v>
                </c:pt>
                <c:pt idx="4">
                  <c:v>44004</c:v>
                </c:pt>
                <c:pt idx="5">
                  <c:v>44001</c:v>
                </c:pt>
                <c:pt idx="6">
                  <c:v>44000</c:v>
                </c:pt>
                <c:pt idx="7">
                  <c:v>43999</c:v>
                </c:pt>
                <c:pt idx="8">
                  <c:v>43998</c:v>
                </c:pt>
                <c:pt idx="9">
                  <c:v>43997</c:v>
                </c:pt>
                <c:pt idx="10">
                  <c:v>43994</c:v>
                </c:pt>
                <c:pt idx="11">
                  <c:v>43993</c:v>
                </c:pt>
                <c:pt idx="12">
                  <c:v>43992</c:v>
                </c:pt>
                <c:pt idx="13">
                  <c:v>43991</c:v>
                </c:pt>
                <c:pt idx="14">
                  <c:v>43990</c:v>
                </c:pt>
                <c:pt idx="15">
                  <c:v>43987</c:v>
                </c:pt>
                <c:pt idx="16">
                  <c:v>43986</c:v>
                </c:pt>
                <c:pt idx="17">
                  <c:v>43985</c:v>
                </c:pt>
                <c:pt idx="18">
                  <c:v>43984</c:v>
                </c:pt>
                <c:pt idx="19">
                  <c:v>43983</c:v>
                </c:pt>
                <c:pt idx="20">
                  <c:v>43980</c:v>
                </c:pt>
                <c:pt idx="21">
                  <c:v>43979</c:v>
                </c:pt>
                <c:pt idx="22">
                  <c:v>43978</c:v>
                </c:pt>
                <c:pt idx="23">
                  <c:v>43977</c:v>
                </c:pt>
                <c:pt idx="24">
                  <c:v>43976</c:v>
                </c:pt>
                <c:pt idx="25">
                  <c:v>43973</c:v>
                </c:pt>
                <c:pt idx="26">
                  <c:v>43972</c:v>
                </c:pt>
                <c:pt idx="27">
                  <c:v>43971</c:v>
                </c:pt>
                <c:pt idx="28">
                  <c:v>43970</c:v>
                </c:pt>
                <c:pt idx="29">
                  <c:v>43969</c:v>
                </c:pt>
                <c:pt idx="30">
                  <c:v>43966</c:v>
                </c:pt>
                <c:pt idx="31">
                  <c:v>43965</c:v>
                </c:pt>
                <c:pt idx="32">
                  <c:v>43964</c:v>
                </c:pt>
                <c:pt idx="33">
                  <c:v>43963</c:v>
                </c:pt>
                <c:pt idx="34">
                  <c:v>43962</c:v>
                </c:pt>
                <c:pt idx="35">
                  <c:v>43959</c:v>
                </c:pt>
                <c:pt idx="36">
                  <c:v>43958</c:v>
                </c:pt>
                <c:pt idx="37">
                  <c:v>43952</c:v>
                </c:pt>
                <c:pt idx="38">
                  <c:v>43951</c:v>
                </c:pt>
                <c:pt idx="39">
                  <c:v>43949</c:v>
                </c:pt>
                <c:pt idx="40">
                  <c:v>43948</c:v>
                </c:pt>
                <c:pt idx="41">
                  <c:v>43945</c:v>
                </c:pt>
                <c:pt idx="42">
                  <c:v>43944</c:v>
                </c:pt>
                <c:pt idx="43">
                  <c:v>43943</c:v>
                </c:pt>
                <c:pt idx="44">
                  <c:v>43942</c:v>
                </c:pt>
                <c:pt idx="45">
                  <c:v>43941</c:v>
                </c:pt>
                <c:pt idx="46">
                  <c:v>43938</c:v>
                </c:pt>
                <c:pt idx="47">
                  <c:v>43937</c:v>
                </c:pt>
                <c:pt idx="48">
                  <c:v>43936</c:v>
                </c:pt>
                <c:pt idx="49">
                  <c:v>43935</c:v>
                </c:pt>
                <c:pt idx="50">
                  <c:v>43934</c:v>
                </c:pt>
                <c:pt idx="51">
                  <c:v>43931</c:v>
                </c:pt>
                <c:pt idx="52">
                  <c:v>43930</c:v>
                </c:pt>
                <c:pt idx="53">
                  <c:v>43929</c:v>
                </c:pt>
                <c:pt idx="54">
                  <c:v>43928</c:v>
                </c:pt>
                <c:pt idx="55">
                  <c:v>43927</c:v>
                </c:pt>
                <c:pt idx="56">
                  <c:v>43924</c:v>
                </c:pt>
                <c:pt idx="57">
                  <c:v>43923</c:v>
                </c:pt>
                <c:pt idx="58">
                  <c:v>43922</c:v>
                </c:pt>
                <c:pt idx="59">
                  <c:v>43921</c:v>
                </c:pt>
                <c:pt idx="60">
                  <c:v>43920</c:v>
                </c:pt>
                <c:pt idx="61">
                  <c:v>43917</c:v>
                </c:pt>
                <c:pt idx="62">
                  <c:v>43916</c:v>
                </c:pt>
                <c:pt idx="63">
                  <c:v>43915</c:v>
                </c:pt>
                <c:pt idx="64">
                  <c:v>43914</c:v>
                </c:pt>
                <c:pt idx="65">
                  <c:v>43913</c:v>
                </c:pt>
                <c:pt idx="66">
                  <c:v>43909</c:v>
                </c:pt>
                <c:pt idx="67">
                  <c:v>43908</c:v>
                </c:pt>
                <c:pt idx="68">
                  <c:v>43907</c:v>
                </c:pt>
                <c:pt idx="69">
                  <c:v>43906</c:v>
                </c:pt>
                <c:pt idx="70">
                  <c:v>43903</c:v>
                </c:pt>
                <c:pt idx="71">
                  <c:v>43902</c:v>
                </c:pt>
                <c:pt idx="72">
                  <c:v>43901</c:v>
                </c:pt>
                <c:pt idx="73">
                  <c:v>43900</c:v>
                </c:pt>
                <c:pt idx="74">
                  <c:v>43899</c:v>
                </c:pt>
                <c:pt idx="75">
                  <c:v>43896</c:v>
                </c:pt>
                <c:pt idx="76">
                  <c:v>43895</c:v>
                </c:pt>
                <c:pt idx="77">
                  <c:v>43894</c:v>
                </c:pt>
                <c:pt idx="78">
                  <c:v>43893</c:v>
                </c:pt>
                <c:pt idx="79">
                  <c:v>43892</c:v>
                </c:pt>
                <c:pt idx="80">
                  <c:v>43889</c:v>
                </c:pt>
                <c:pt idx="81">
                  <c:v>43888</c:v>
                </c:pt>
                <c:pt idx="82">
                  <c:v>43887</c:v>
                </c:pt>
                <c:pt idx="83">
                  <c:v>43886</c:v>
                </c:pt>
                <c:pt idx="84">
                  <c:v>43882</c:v>
                </c:pt>
                <c:pt idx="85">
                  <c:v>43881</c:v>
                </c:pt>
                <c:pt idx="86">
                  <c:v>43880</c:v>
                </c:pt>
                <c:pt idx="87">
                  <c:v>43879</c:v>
                </c:pt>
                <c:pt idx="88">
                  <c:v>43878</c:v>
                </c:pt>
                <c:pt idx="89">
                  <c:v>43875</c:v>
                </c:pt>
                <c:pt idx="90">
                  <c:v>43874</c:v>
                </c:pt>
                <c:pt idx="91">
                  <c:v>43873</c:v>
                </c:pt>
                <c:pt idx="92">
                  <c:v>43871</c:v>
                </c:pt>
                <c:pt idx="93">
                  <c:v>43868</c:v>
                </c:pt>
                <c:pt idx="94">
                  <c:v>43867</c:v>
                </c:pt>
                <c:pt idx="95">
                  <c:v>43866</c:v>
                </c:pt>
                <c:pt idx="96">
                  <c:v>43865</c:v>
                </c:pt>
                <c:pt idx="97">
                  <c:v>43864</c:v>
                </c:pt>
                <c:pt idx="98">
                  <c:v>43861</c:v>
                </c:pt>
                <c:pt idx="99">
                  <c:v>43860</c:v>
                </c:pt>
                <c:pt idx="100">
                  <c:v>43859</c:v>
                </c:pt>
                <c:pt idx="101">
                  <c:v>43858</c:v>
                </c:pt>
                <c:pt idx="102">
                  <c:v>43857</c:v>
                </c:pt>
                <c:pt idx="103">
                  <c:v>43854</c:v>
                </c:pt>
                <c:pt idx="104">
                  <c:v>43853</c:v>
                </c:pt>
                <c:pt idx="105">
                  <c:v>43852</c:v>
                </c:pt>
                <c:pt idx="106">
                  <c:v>43851</c:v>
                </c:pt>
                <c:pt idx="107">
                  <c:v>43850</c:v>
                </c:pt>
                <c:pt idx="108">
                  <c:v>43847</c:v>
                </c:pt>
                <c:pt idx="109">
                  <c:v>43846</c:v>
                </c:pt>
                <c:pt idx="110">
                  <c:v>43845</c:v>
                </c:pt>
                <c:pt idx="111">
                  <c:v>43844</c:v>
                </c:pt>
                <c:pt idx="112">
                  <c:v>43840</c:v>
                </c:pt>
                <c:pt idx="113">
                  <c:v>43839</c:v>
                </c:pt>
                <c:pt idx="114">
                  <c:v>43838</c:v>
                </c:pt>
                <c:pt idx="115">
                  <c:v>43837</c:v>
                </c:pt>
                <c:pt idx="116">
                  <c:v>43836</c:v>
                </c:pt>
                <c:pt idx="117">
                  <c:v>43829</c:v>
                </c:pt>
                <c:pt idx="118">
                  <c:v>43826</c:v>
                </c:pt>
                <c:pt idx="119">
                  <c:v>43825</c:v>
                </c:pt>
                <c:pt idx="120">
                  <c:v>43824</c:v>
                </c:pt>
                <c:pt idx="121">
                  <c:v>43823</c:v>
                </c:pt>
                <c:pt idx="122">
                  <c:v>43822</c:v>
                </c:pt>
                <c:pt idx="123">
                  <c:v>43819</c:v>
                </c:pt>
                <c:pt idx="124">
                  <c:v>43818</c:v>
                </c:pt>
                <c:pt idx="125">
                  <c:v>43817</c:v>
                </c:pt>
                <c:pt idx="126">
                  <c:v>43816</c:v>
                </c:pt>
                <c:pt idx="127">
                  <c:v>43815</c:v>
                </c:pt>
                <c:pt idx="128">
                  <c:v>43812</c:v>
                </c:pt>
                <c:pt idx="129">
                  <c:v>43811</c:v>
                </c:pt>
                <c:pt idx="130">
                  <c:v>43810</c:v>
                </c:pt>
                <c:pt idx="131">
                  <c:v>43809</c:v>
                </c:pt>
                <c:pt idx="132">
                  <c:v>43808</c:v>
                </c:pt>
                <c:pt idx="133">
                  <c:v>43805</c:v>
                </c:pt>
                <c:pt idx="134">
                  <c:v>43804</c:v>
                </c:pt>
                <c:pt idx="135">
                  <c:v>43803</c:v>
                </c:pt>
                <c:pt idx="136">
                  <c:v>43802</c:v>
                </c:pt>
                <c:pt idx="137">
                  <c:v>43801</c:v>
                </c:pt>
                <c:pt idx="138">
                  <c:v>43798</c:v>
                </c:pt>
                <c:pt idx="139">
                  <c:v>43797</c:v>
                </c:pt>
                <c:pt idx="140">
                  <c:v>43796</c:v>
                </c:pt>
                <c:pt idx="141">
                  <c:v>43795</c:v>
                </c:pt>
                <c:pt idx="142">
                  <c:v>43794</c:v>
                </c:pt>
                <c:pt idx="143">
                  <c:v>43791</c:v>
                </c:pt>
                <c:pt idx="144">
                  <c:v>43790</c:v>
                </c:pt>
                <c:pt idx="145">
                  <c:v>43789</c:v>
                </c:pt>
                <c:pt idx="146">
                  <c:v>43788</c:v>
                </c:pt>
                <c:pt idx="147">
                  <c:v>43787</c:v>
                </c:pt>
                <c:pt idx="148">
                  <c:v>43784</c:v>
                </c:pt>
                <c:pt idx="149">
                  <c:v>43783</c:v>
                </c:pt>
                <c:pt idx="150">
                  <c:v>43782</c:v>
                </c:pt>
                <c:pt idx="151">
                  <c:v>43781</c:v>
                </c:pt>
                <c:pt idx="152">
                  <c:v>43780</c:v>
                </c:pt>
                <c:pt idx="153">
                  <c:v>43777</c:v>
                </c:pt>
                <c:pt idx="154">
                  <c:v>43776</c:v>
                </c:pt>
                <c:pt idx="155">
                  <c:v>43775</c:v>
                </c:pt>
                <c:pt idx="156">
                  <c:v>43774</c:v>
                </c:pt>
                <c:pt idx="157">
                  <c:v>43770</c:v>
                </c:pt>
                <c:pt idx="158">
                  <c:v>43769</c:v>
                </c:pt>
                <c:pt idx="159">
                  <c:v>43768</c:v>
                </c:pt>
                <c:pt idx="160">
                  <c:v>43767</c:v>
                </c:pt>
                <c:pt idx="161">
                  <c:v>43766</c:v>
                </c:pt>
                <c:pt idx="162">
                  <c:v>43763</c:v>
                </c:pt>
                <c:pt idx="163">
                  <c:v>43762</c:v>
                </c:pt>
                <c:pt idx="164">
                  <c:v>43761</c:v>
                </c:pt>
                <c:pt idx="165">
                  <c:v>43759</c:v>
                </c:pt>
                <c:pt idx="166">
                  <c:v>43756</c:v>
                </c:pt>
                <c:pt idx="167">
                  <c:v>43755</c:v>
                </c:pt>
                <c:pt idx="168">
                  <c:v>43754</c:v>
                </c:pt>
                <c:pt idx="169">
                  <c:v>43753</c:v>
                </c:pt>
                <c:pt idx="170">
                  <c:v>43749</c:v>
                </c:pt>
                <c:pt idx="171">
                  <c:v>43748</c:v>
                </c:pt>
                <c:pt idx="172">
                  <c:v>43747</c:v>
                </c:pt>
                <c:pt idx="173">
                  <c:v>43746</c:v>
                </c:pt>
                <c:pt idx="174">
                  <c:v>43745</c:v>
                </c:pt>
                <c:pt idx="175">
                  <c:v>43742</c:v>
                </c:pt>
                <c:pt idx="176">
                  <c:v>43741</c:v>
                </c:pt>
                <c:pt idx="177">
                  <c:v>43740</c:v>
                </c:pt>
                <c:pt idx="178">
                  <c:v>43739</c:v>
                </c:pt>
                <c:pt idx="179">
                  <c:v>43738</c:v>
                </c:pt>
                <c:pt idx="180">
                  <c:v>43735</c:v>
                </c:pt>
                <c:pt idx="181">
                  <c:v>43734</c:v>
                </c:pt>
                <c:pt idx="182">
                  <c:v>43733</c:v>
                </c:pt>
                <c:pt idx="183">
                  <c:v>43732</c:v>
                </c:pt>
                <c:pt idx="184">
                  <c:v>43728</c:v>
                </c:pt>
                <c:pt idx="185">
                  <c:v>43727</c:v>
                </c:pt>
                <c:pt idx="186">
                  <c:v>43726</c:v>
                </c:pt>
                <c:pt idx="187">
                  <c:v>43725</c:v>
                </c:pt>
                <c:pt idx="188">
                  <c:v>43721</c:v>
                </c:pt>
                <c:pt idx="189">
                  <c:v>43720</c:v>
                </c:pt>
                <c:pt idx="190">
                  <c:v>43719</c:v>
                </c:pt>
                <c:pt idx="191">
                  <c:v>43718</c:v>
                </c:pt>
                <c:pt idx="192">
                  <c:v>43717</c:v>
                </c:pt>
                <c:pt idx="193">
                  <c:v>43714</c:v>
                </c:pt>
                <c:pt idx="194">
                  <c:v>43713</c:v>
                </c:pt>
                <c:pt idx="195">
                  <c:v>43712</c:v>
                </c:pt>
                <c:pt idx="196">
                  <c:v>43711</c:v>
                </c:pt>
                <c:pt idx="197">
                  <c:v>43710</c:v>
                </c:pt>
                <c:pt idx="198">
                  <c:v>43707</c:v>
                </c:pt>
                <c:pt idx="199">
                  <c:v>43706</c:v>
                </c:pt>
                <c:pt idx="200">
                  <c:v>43705</c:v>
                </c:pt>
                <c:pt idx="201">
                  <c:v>43704</c:v>
                </c:pt>
                <c:pt idx="202">
                  <c:v>43703</c:v>
                </c:pt>
                <c:pt idx="203">
                  <c:v>43700</c:v>
                </c:pt>
                <c:pt idx="204">
                  <c:v>43699</c:v>
                </c:pt>
                <c:pt idx="205">
                  <c:v>43698</c:v>
                </c:pt>
                <c:pt idx="206">
                  <c:v>43697</c:v>
                </c:pt>
                <c:pt idx="207">
                  <c:v>43696</c:v>
                </c:pt>
                <c:pt idx="208">
                  <c:v>43693</c:v>
                </c:pt>
                <c:pt idx="209">
                  <c:v>43692</c:v>
                </c:pt>
                <c:pt idx="210">
                  <c:v>43691</c:v>
                </c:pt>
                <c:pt idx="211">
                  <c:v>43690</c:v>
                </c:pt>
                <c:pt idx="212">
                  <c:v>43686</c:v>
                </c:pt>
                <c:pt idx="213">
                  <c:v>43685</c:v>
                </c:pt>
                <c:pt idx="214">
                  <c:v>43684</c:v>
                </c:pt>
                <c:pt idx="215">
                  <c:v>43683</c:v>
                </c:pt>
                <c:pt idx="216">
                  <c:v>43682</c:v>
                </c:pt>
                <c:pt idx="217">
                  <c:v>43679</c:v>
                </c:pt>
                <c:pt idx="218">
                  <c:v>43678</c:v>
                </c:pt>
                <c:pt idx="219">
                  <c:v>43677</c:v>
                </c:pt>
                <c:pt idx="220">
                  <c:v>43676</c:v>
                </c:pt>
                <c:pt idx="221">
                  <c:v>43675</c:v>
                </c:pt>
                <c:pt idx="222">
                  <c:v>43672</c:v>
                </c:pt>
                <c:pt idx="223">
                  <c:v>43671</c:v>
                </c:pt>
                <c:pt idx="224">
                  <c:v>43670</c:v>
                </c:pt>
                <c:pt idx="225">
                  <c:v>43669</c:v>
                </c:pt>
                <c:pt idx="226">
                  <c:v>43668</c:v>
                </c:pt>
                <c:pt idx="227">
                  <c:v>43665</c:v>
                </c:pt>
                <c:pt idx="228">
                  <c:v>43664</c:v>
                </c:pt>
                <c:pt idx="229">
                  <c:v>43663</c:v>
                </c:pt>
                <c:pt idx="230">
                  <c:v>43662</c:v>
                </c:pt>
                <c:pt idx="231">
                  <c:v>43658</c:v>
                </c:pt>
                <c:pt idx="232">
                  <c:v>43657</c:v>
                </c:pt>
                <c:pt idx="233">
                  <c:v>43656</c:v>
                </c:pt>
                <c:pt idx="234">
                  <c:v>43655</c:v>
                </c:pt>
                <c:pt idx="235">
                  <c:v>43654</c:v>
                </c:pt>
                <c:pt idx="236">
                  <c:v>43651</c:v>
                </c:pt>
                <c:pt idx="237">
                  <c:v>43650</c:v>
                </c:pt>
                <c:pt idx="238">
                  <c:v>43649</c:v>
                </c:pt>
                <c:pt idx="239">
                  <c:v>43648</c:v>
                </c:pt>
                <c:pt idx="240">
                  <c:v>43647</c:v>
                </c:pt>
                <c:pt idx="241">
                  <c:v>43644</c:v>
                </c:pt>
                <c:pt idx="242">
                  <c:v>43643</c:v>
                </c:pt>
                <c:pt idx="243">
                  <c:v>43642</c:v>
                </c:pt>
                <c:pt idx="244">
                  <c:v>43641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0.34524013700097977</c:v>
                </c:pt>
                <c:pt idx="1">
                  <c:v>0.34383501159736563</c:v>
                </c:pt>
                <c:pt idx="2">
                  <c:v>0.34196089524011158</c:v>
                </c:pt>
                <c:pt idx="3">
                  <c:v>0.3397124393527996</c:v>
                </c:pt>
                <c:pt idx="4">
                  <c:v>0.33792909320510178</c:v>
                </c:pt>
                <c:pt idx="5">
                  <c:v>0.33675658115533563</c:v>
                </c:pt>
                <c:pt idx="6">
                  <c:v>0.3358293302187928</c:v>
                </c:pt>
                <c:pt idx="7">
                  <c:v>0.334716720901649</c:v>
                </c:pt>
                <c:pt idx="8">
                  <c:v>0.3338721671870104</c:v>
                </c:pt>
                <c:pt idx="9">
                  <c:v>0.3327185852445394</c:v>
                </c:pt>
                <c:pt idx="10">
                  <c:v>0.33120298869949</c:v>
                </c:pt>
                <c:pt idx="11">
                  <c:v>0.32944487034665498</c:v>
                </c:pt>
                <c:pt idx="12">
                  <c:v>0.32760806640285101</c:v>
                </c:pt>
                <c:pt idx="13">
                  <c:v>0.32470883656837923</c:v>
                </c:pt>
                <c:pt idx="14">
                  <c:v>0.32167692198342662</c:v>
                </c:pt>
                <c:pt idx="15">
                  <c:v>0.31924226647830001</c:v>
                </c:pt>
                <c:pt idx="16">
                  <c:v>0.31696548424077498</c:v>
                </c:pt>
                <c:pt idx="17">
                  <c:v>0.3143508282458426</c:v>
                </c:pt>
                <c:pt idx="18">
                  <c:v>0.31166336357125923</c:v>
                </c:pt>
                <c:pt idx="19">
                  <c:v>0.30872302518449357</c:v>
                </c:pt>
                <c:pt idx="20">
                  <c:v>0.30598509911848359</c:v>
                </c:pt>
                <c:pt idx="21">
                  <c:v>0.3026679061102906</c:v>
                </c:pt>
                <c:pt idx="22">
                  <c:v>0.30127998951596241</c:v>
                </c:pt>
                <c:pt idx="23">
                  <c:v>0.29920533145071421</c:v>
                </c:pt>
                <c:pt idx="24">
                  <c:v>0.2977257396531014</c:v>
                </c:pt>
                <c:pt idx="25">
                  <c:v>0.29662897726524601</c:v>
                </c:pt>
                <c:pt idx="26">
                  <c:v>0.29534598420814118</c:v>
                </c:pt>
                <c:pt idx="27">
                  <c:v>0.29374531674345083</c:v>
                </c:pt>
                <c:pt idx="28">
                  <c:v>0.29228237864816764</c:v>
                </c:pt>
                <c:pt idx="29">
                  <c:v>0.29086068164749757</c:v>
                </c:pt>
                <c:pt idx="30">
                  <c:v>0.28947329398660071</c:v>
                </c:pt>
                <c:pt idx="31">
                  <c:v>0.28885538919994946</c:v>
                </c:pt>
                <c:pt idx="32">
                  <c:v>0.28848971401754908</c:v>
                </c:pt>
                <c:pt idx="33">
                  <c:v>0.28810774287695312</c:v>
                </c:pt>
                <c:pt idx="34">
                  <c:v>0.28804849434758273</c:v>
                </c:pt>
                <c:pt idx="35">
                  <c:v>0.28806382612124498</c:v>
                </c:pt>
                <c:pt idx="36">
                  <c:v>0.28808741124745918</c:v>
                </c:pt>
                <c:pt idx="37">
                  <c:v>0.28816980980014079</c:v>
                </c:pt>
                <c:pt idx="38">
                  <c:v>0.28847709331379834</c:v>
                </c:pt>
                <c:pt idx="39">
                  <c:v>0.28881995163558843</c:v>
                </c:pt>
                <c:pt idx="40">
                  <c:v>0.28902836851509028</c:v>
                </c:pt>
                <c:pt idx="41">
                  <c:v>0.28924960525407628</c:v>
                </c:pt>
                <c:pt idx="42">
                  <c:v>0.28945270001069273</c:v>
                </c:pt>
                <c:pt idx="43">
                  <c:v>0.28974669211891213</c:v>
                </c:pt>
                <c:pt idx="44">
                  <c:v>0.29008604026203183</c:v>
                </c:pt>
                <c:pt idx="45">
                  <c:v>0.29019229347563719</c:v>
                </c:pt>
                <c:pt idx="46">
                  <c:v>0.29005693142734529</c:v>
                </c:pt>
                <c:pt idx="47">
                  <c:v>0.28912168976005853</c:v>
                </c:pt>
                <c:pt idx="48">
                  <c:v>0.28873563089871068</c:v>
                </c:pt>
                <c:pt idx="49">
                  <c:v>0.28876233289514597</c:v>
                </c:pt>
                <c:pt idx="50">
                  <c:v>0.28907565471418739</c:v>
                </c:pt>
                <c:pt idx="51">
                  <c:v>0.28933919818654663</c:v>
                </c:pt>
                <c:pt idx="52">
                  <c:v>0.28967707300291884</c:v>
                </c:pt>
                <c:pt idx="53">
                  <c:v>0.29002354541740999</c:v>
                </c:pt>
                <c:pt idx="54">
                  <c:v>0.28990208590014738</c:v>
                </c:pt>
                <c:pt idx="55">
                  <c:v>0.29007692158565801</c:v>
                </c:pt>
                <c:pt idx="56">
                  <c:v>0.28976520269432698</c:v>
                </c:pt>
                <c:pt idx="57">
                  <c:v>0.28950838202806295</c:v>
                </c:pt>
                <c:pt idx="58">
                  <c:v>0.2897517542419964</c:v>
                </c:pt>
                <c:pt idx="59">
                  <c:v>0.29013030718202865</c:v>
                </c:pt>
                <c:pt idx="60">
                  <c:v>0.29032614804901313</c:v>
                </c:pt>
                <c:pt idx="61">
                  <c:v>0.29059842537210556</c:v>
                </c:pt>
                <c:pt idx="62">
                  <c:v>0.29097600066957208</c:v>
                </c:pt>
                <c:pt idx="63">
                  <c:v>0.29122509924971313</c:v>
                </c:pt>
                <c:pt idx="64">
                  <c:v>0.29151254157426737</c:v>
                </c:pt>
                <c:pt idx="65">
                  <c:v>0.29183362558214554</c:v>
                </c:pt>
                <c:pt idx="66">
                  <c:v>0.29192194839226759</c:v>
                </c:pt>
                <c:pt idx="67">
                  <c:v>0.29161320818302505</c:v>
                </c:pt>
                <c:pt idx="68">
                  <c:v>0.29216671538389039</c:v>
                </c:pt>
                <c:pt idx="69">
                  <c:v>0.29264934710320439</c:v>
                </c:pt>
                <c:pt idx="70">
                  <c:v>0.29285126714702009</c:v>
                </c:pt>
                <c:pt idx="71">
                  <c:v>0.29355504887145734</c:v>
                </c:pt>
                <c:pt idx="72">
                  <c:v>0.29425735400817254</c:v>
                </c:pt>
                <c:pt idx="73">
                  <c:v>0.29501641340846591</c:v>
                </c:pt>
                <c:pt idx="74">
                  <c:v>0.29590294778229792</c:v>
                </c:pt>
                <c:pt idx="75">
                  <c:v>0.29671114474537413</c:v>
                </c:pt>
                <c:pt idx="76">
                  <c:v>0.29754546193184578</c:v>
                </c:pt>
                <c:pt idx="77">
                  <c:v>0.29834448489677345</c:v>
                </c:pt>
                <c:pt idx="78">
                  <c:v>0.29924568382174721</c:v>
                </c:pt>
                <c:pt idx="79">
                  <c:v>0.29999389913083119</c:v>
                </c:pt>
                <c:pt idx="80">
                  <c:v>0.30129531894149797</c:v>
                </c:pt>
                <c:pt idx="81">
                  <c:v>0.30171608188846699</c:v>
                </c:pt>
                <c:pt idx="82">
                  <c:v>0.301968123500991</c:v>
                </c:pt>
                <c:pt idx="83">
                  <c:v>0.30216574974499938</c:v>
                </c:pt>
                <c:pt idx="84">
                  <c:v>0.30241311981923363</c:v>
                </c:pt>
                <c:pt idx="85">
                  <c:v>0.30261956676891244</c:v>
                </c:pt>
                <c:pt idx="86">
                  <c:v>0.30276653194815761</c:v>
                </c:pt>
                <c:pt idx="87">
                  <c:v>0.30290819705473138</c:v>
                </c:pt>
                <c:pt idx="88">
                  <c:v>0.3030755405793602</c:v>
                </c:pt>
                <c:pt idx="89">
                  <c:v>0.30300650736460544</c:v>
                </c:pt>
                <c:pt idx="90">
                  <c:v>0.30281376980872005</c:v>
                </c:pt>
                <c:pt idx="91">
                  <c:v>0.30260089752176722</c:v>
                </c:pt>
                <c:pt idx="92">
                  <c:v>0.30245228029165294</c:v>
                </c:pt>
                <c:pt idx="93">
                  <c:v>0.30237096038950523</c:v>
                </c:pt>
                <c:pt idx="94">
                  <c:v>0.30235412166547482</c:v>
                </c:pt>
                <c:pt idx="95">
                  <c:v>0.30223820242936617</c:v>
                </c:pt>
                <c:pt idx="96">
                  <c:v>0.30214381937061296</c:v>
                </c:pt>
                <c:pt idx="97">
                  <c:v>0.3019646864279899</c:v>
                </c:pt>
                <c:pt idx="98">
                  <c:v>0.30184117055323806</c:v>
                </c:pt>
                <c:pt idx="99">
                  <c:v>0.3016081037160559</c:v>
                </c:pt>
                <c:pt idx="100">
                  <c:v>0.30120565318713416</c:v>
                </c:pt>
                <c:pt idx="101">
                  <c:v>0.300902572630801</c:v>
                </c:pt>
                <c:pt idx="102">
                  <c:v>0.30072294452231713</c:v>
                </c:pt>
                <c:pt idx="103">
                  <c:v>0.30067344874741825</c:v>
                </c:pt>
                <c:pt idx="104">
                  <c:v>0.30061641134354106</c:v>
                </c:pt>
                <c:pt idx="105">
                  <c:v>0.30044600551176931</c:v>
                </c:pt>
                <c:pt idx="106">
                  <c:v>0.30028408849366883</c:v>
                </c:pt>
                <c:pt idx="107">
                  <c:v>0.30014374108802722</c:v>
                </c:pt>
                <c:pt idx="108">
                  <c:v>0.30009555951337569</c:v>
                </c:pt>
                <c:pt idx="109">
                  <c:v>0.30014136574362194</c:v>
                </c:pt>
                <c:pt idx="110">
                  <c:v>0.29999457708544502</c:v>
                </c:pt>
                <c:pt idx="111">
                  <c:v>0.29997934474975202</c:v>
                </c:pt>
                <c:pt idx="112">
                  <c:v>0.29997862830251459</c:v>
                </c:pt>
                <c:pt idx="113">
                  <c:v>0.30035441328115431</c:v>
                </c:pt>
                <c:pt idx="114">
                  <c:v>0.30074291277857301</c:v>
                </c:pt>
                <c:pt idx="115">
                  <c:v>0.30106974607501302</c:v>
                </c:pt>
                <c:pt idx="116">
                  <c:v>0.3015391646413037</c:v>
                </c:pt>
                <c:pt idx="117">
                  <c:v>0.3016550665711909</c:v>
                </c:pt>
                <c:pt idx="118">
                  <c:v>0.30197569937804986</c:v>
                </c:pt>
                <c:pt idx="119">
                  <c:v>0.30234587995503209</c:v>
                </c:pt>
                <c:pt idx="120">
                  <c:v>0.30271964968476328</c:v>
                </c:pt>
                <c:pt idx="121">
                  <c:v>0.30296600305019267</c:v>
                </c:pt>
                <c:pt idx="122">
                  <c:v>0.30325660503593571</c:v>
                </c:pt>
                <c:pt idx="123">
                  <c:v>0.30348668096040338</c:v>
                </c:pt>
                <c:pt idx="124">
                  <c:v>0.30362448530491315</c:v>
                </c:pt>
                <c:pt idx="125">
                  <c:v>0.30372835695841682</c:v>
                </c:pt>
                <c:pt idx="126">
                  <c:v>0.30383340593799862</c:v>
                </c:pt>
                <c:pt idx="127">
                  <c:v>0.30387589895770284</c:v>
                </c:pt>
                <c:pt idx="128">
                  <c:v>0.30397319363668418</c:v>
                </c:pt>
                <c:pt idx="129">
                  <c:v>0.30416487439647283</c:v>
                </c:pt>
                <c:pt idx="130">
                  <c:v>0.3044039339350012</c:v>
                </c:pt>
                <c:pt idx="131">
                  <c:v>0.30467698977358459</c:v>
                </c:pt>
                <c:pt idx="132">
                  <c:v>0.30480028234227524</c:v>
                </c:pt>
                <c:pt idx="133">
                  <c:v>0.30467765653425022</c:v>
                </c:pt>
                <c:pt idx="134">
                  <c:v>0.30457079454722957</c:v>
                </c:pt>
                <c:pt idx="135">
                  <c:v>0.30443617210709978</c:v>
                </c:pt>
                <c:pt idx="136">
                  <c:v>0.30438055410011799</c:v>
                </c:pt>
                <c:pt idx="137">
                  <c:v>0.30420680395432037</c:v>
                </c:pt>
                <c:pt idx="138">
                  <c:v>0.30415140217805881</c:v>
                </c:pt>
                <c:pt idx="139">
                  <c:v>0.30403079771654318</c:v>
                </c:pt>
                <c:pt idx="140">
                  <c:v>0.30386326502074662</c:v>
                </c:pt>
                <c:pt idx="141">
                  <c:v>0.30376689204665136</c:v>
                </c:pt>
                <c:pt idx="142">
                  <c:v>0.30343428604841899</c:v>
                </c:pt>
                <c:pt idx="143">
                  <c:v>0.30306812102903841</c:v>
                </c:pt>
                <c:pt idx="144">
                  <c:v>0.30283642210888118</c:v>
                </c:pt>
                <c:pt idx="145">
                  <c:v>0.30235453815921681</c:v>
                </c:pt>
                <c:pt idx="146">
                  <c:v>0.30178336677365319</c:v>
                </c:pt>
                <c:pt idx="147">
                  <c:v>0.30116522752125563</c:v>
                </c:pt>
                <c:pt idx="148">
                  <c:v>0.3004331993944096</c:v>
                </c:pt>
                <c:pt idx="149">
                  <c:v>0.29950857655346241</c:v>
                </c:pt>
                <c:pt idx="150">
                  <c:v>0.29874178675223662</c:v>
                </c:pt>
                <c:pt idx="151">
                  <c:v>0.29794998070728079</c:v>
                </c:pt>
                <c:pt idx="152">
                  <c:v>0.29707730009639383</c:v>
                </c:pt>
                <c:pt idx="153">
                  <c:v>0.29603504228367039</c:v>
                </c:pt>
                <c:pt idx="154">
                  <c:v>0.29517737037765562</c:v>
                </c:pt>
                <c:pt idx="155">
                  <c:v>0.29361886307749729</c:v>
                </c:pt>
                <c:pt idx="156">
                  <c:v>0.29316910211049818</c:v>
                </c:pt>
                <c:pt idx="157">
                  <c:v>0.29285100057546903</c:v>
                </c:pt>
                <c:pt idx="158">
                  <c:v>0.29250503289092555</c:v>
                </c:pt>
                <c:pt idx="159">
                  <c:v>0.29186822951934055</c:v>
                </c:pt>
                <c:pt idx="160">
                  <c:v>0.29127590090704158</c:v>
                </c:pt>
                <c:pt idx="161">
                  <c:v>0.29087139802705725</c:v>
                </c:pt>
                <c:pt idx="162">
                  <c:v>0.29044991250028235</c:v>
                </c:pt>
                <c:pt idx="163">
                  <c:v>0.28992037375631635</c:v>
                </c:pt>
                <c:pt idx="164">
                  <c:v>0.28962254545567778</c:v>
                </c:pt>
                <c:pt idx="165">
                  <c:v>0.28953205777791868</c:v>
                </c:pt>
                <c:pt idx="166">
                  <c:v>0.28930032302601244</c:v>
                </c:pt>
                <c:pt idx="167">
                  <c:v>0.28902449244902734</c:v>
                </c:pt>
                <c:pt idx="168">
                  <c:v>0.28886128198698369</c:v>
                </c:pt>
                <c:pt idx="169">
                  <c:v>0.28850567052990761</c:v>
                </c:pt>
                <c:pt idx="170">
                  <c:v>0.28813869469129405</c:v>
                </c:pt>
                <c:pt idx="171">
                  <c:v>0.2877041380424214</c:v>
                </c:pt>
                <c:pt idx="172">
                  <c:v>0.28753370953717022</c:v>
                </c:pt>
                <c:pt idx="173">
                  <c:v>0.2874364976178011</c:v>
                </c:pt>
                <c:pt idx="174">
                  <c:v>0.28726860428508955</c:v>
                </c:pt>
                <c:pt idx="175">
                  <c:v>0.28695465457464708</c:v>
                </c:pt>
                <c:pt idx="176">
                  <c:v>0.28698771437770315</c:v>
                </c:pt>
                <c:pt idx="177">
                  <c:v>0.28689552707877808</c:v>
                </c:pt>
                <c:pt idx="178">
                  <c:v>0.28691127265644212</c:v>
                </c:pt>
                <c:pt idx="179">
                  <c:v>0.28696320690180666</c:v>
                </c:pt>
                <c:pt idx="180">
                  <c:v>0.28701959064257015</c:v>
                </c:pt>
                <c:pt idx="181">
                  <c:v>0.28721627746246065</c:v>
                </c:pt>
                <c:pt idx="182">
                  <c:v>0.28766722548250562</c:v>
                </c:pt>
                <c:pt idx="183">
                  <c:v>0.288227897269905</c:v>
                </c:pt>
                <c:pt idx="184">
                  <c:v>0.28875069615151377</c:v>
                </c:pt>
                <c:pt idx="185">
                  <c:v>0.28941195250179125</c:v>
                </c:pt>
                <c:pt idx="186">
                  <c:v>0.28982842666540926</c:v>
                </c:pt>
                <c:pt idx="187">
                  <c:v>0.29018299045202522</c:v>
                </c:pt>
                <c:pt idx="188">
                  <c:v>0.29045573840383232</c:v>
                </c:pt>
                <c:pt idx="189">
                  <c:v>0.29065323697177026</c:v>
                </c:pt>
                <c:pt idx="190">
                  <c:v>0.29113389346766944</c:v>
                </c:pt>
                <c:pt idx="191">
                  <c:v>0.29142947708010825</c:v>
                </c:pt>
                <c:pt idx="192">
                  <c:v>0.29205367871208121</c:v>
                </c:pt>
                <c:pt idx="193">
                  <c:v>0.29271441886329552</c:v>
                </c:pt>
                <c:pt idx="194">
                  <c:v>0.29338882190161186</c:v>
                </c:pt>
                <c:pt idx="195">
                  <c:v>0.29384559983597203</c:v>
                </c:pt>
                <c:pt idx="196">
                  <c:v>0.29424058472684217</c:v>
                </c:pt>
                <c:pt idx="197">
                  <c:v>0.29468088017630423</c:v>
                </c:pt>
                <c:pt idx="198">
                  <c:v>0.2953231707599383</c:v>
                </c:pt>
                <c:pt idx="199">
                  <c:v>0.29605499601169055</c:v>
                </c:pt>
                <c:pt idx="200">
                  <c:v>0.29693418044798242</c:v>
                </c:pt>
                <c:pt idx="201">
                  <c:v>0.2977213894744391</c:v>
                </c:pt>
                <c:pt idx="202">
                  <c:v>0.29796540099794333</c:v>
                </c:pt>
                <c:pt idx="203">
                  <c:v>0.29816376038268688</c:v>
                </c:pt>
                <c:pt idx="204">
                  <c:v>0.29839706620676287</c:v>
                </c:pt>
                <c:pt idx="205">
                  <c:v>0.2981930150471746</c:v>
                </c:pt>
                <c:pt idx="206">
                  <c:v>0.29783658040969191</c:v>
                </c:pt>
                <c:pt idx="207">
                  <c:v>0.29761719240388834</c:v>
                </c:pt>
                <c:pt idx="208">
                  <c:v>0.29752856802839689</c:v>
                </c:pt>
                <c:pt idx="209">
                  <c:v>0.29737660961491663</c:v>
                </c:pt>
                <c:pt idx="210">
                  <c:v>0.29741418079863291</c:v>
                </c:pt>
                <c:pt idx="211">
                  <c:v>0.29740992222308832</c:v>
                </c:pt>
                <c:pt idx="212">
                  <c:v>0.29729389970466574</c:v>
                </c:pt>
                <c:pt idx="213">
                  <c:v>0.29704570523537877</c:v>
                </c:pt>
                <c:pt idx="214">
                  <c:v>0.29691037500875594</c:v>
                </c:pt>
                <c:pt idx="215">
                  <c:v>0.29695491652677863</c:v>
                </c:pt>
                <c:pt idx="216">
                  <c:v>0.29706290555140719</c:v>
                </c:pt>
                <c:pt idx="217">
                  <c:v>0.29704357326897923</c:v>
                </c:pt>
                <c:pt idx="218">
                  <c:v>0.29731030234806549</c:v>
                </c:pt>
                <c:pt idx="219">
                  <c:v>0.29693906521934993</c:v>
                </c:pt>
                <c:pt idx="220">
                  <c:v>0.29751416514347767</c:v>
                </c:pt>
                <c:pt idx="221">
                  <c:v>0.29875631764513921</c:v>
                </c:pt>
                <c:pt idx="222">
                  <c:v>0.29957330126594706</c:v>
                </c:pt>
                <c:pt idx="223">
                  <c:v>0.29996844835927688</c:v>
                </c:pt>
                <c:pt idx="224">
                  <c:v>0.3004077783474926</c:v>
                </c:pt>
                <c:pt idx="225">
                  <c:v>0.30058451959407467</c:v>
                </c:pt>
                <c:pt idx="226">
                  <c:v>0.30119278891551998</c:v>
                </c:pt>
                <c:pt idx="227">
                  <c:v>0.30196532652150665</c:v>
                </c:pt>
                <c:pt idx="228">
                  <c:v>0.30261795675461989</c:v>
                </c:pt>
                <c:pt idx="229">
                  <c:v>0.30306742566211681</c:v>
                </c:pt>
                <c:pt idx="230">
                  <c:v>0.30355376940522771</c:v>
                </c:pt>
                <c:pt idx="231">
                  <c:v>0.30425579177511397</c:v>
                </c:pt>
                <c:pt idx="232">
                  <c:v>0.30485331122140563</c:v>
                </c:pt>
                <c:pt idx="233">
                  <c:v>0.30559094956679161</c:v>
                </c:pt>
                <c:pt idx="234">
                  <c:v>0.30589184450520335</c:v>
                </c:pt>
                <c:pt idx="235">
                  <c:v>0.30619913965041884</c:v>
                </c:pt>
                <c:pt idx="236">
                  <c:v>0.30637510613785496</c:v>
                </c:pt>
                <c:pt idx="237">
                  <c:v>0.30654858428895121</c:v>
                </c:pt>
                <c:pt idx="238">
                  <c:v>0.30657637513935376</c:v>
                </c:pt>
                <c:pt idx="239">
                  <c:v>0.30657295641242743</c:v>
                </c:pt>
                <c:pt idx="240">
                  <c:v>0.30655590031794044</c:v>
                </c:pt>
                <c:pt idx="241">
                  <c:v>0.30652759299522364</c:v>
                </c:pt>
                <c:pt idx="242">
                  <c:v>0.30650406949957404</c:v>
                </c:pt>
                <c:pt idx="243">
                  <c:v>0.30649586152020813</c:v>
                </c:pt>
                <c:pt idx="244">
                  <c:v>0.30641176375510426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44008</c:v>
                </c:pt>
                <c:pt idx="1">
                  <c:v>44007</c:v>
                </c:pt>
                <c:pt idx="2">
                  <c:v>44006</c:v>
                </c:pt>
                <c:pt idx="3">
                  <c:v>44005</c:v>
                </c:pt>
                <c:pt idx="4">
                  <c:v>44004</c:v>
                </c:pt>
                <c:pt idx="5">
                  <c:v>44001</c:v>
                </c:pt>
                <c:pt idx="6">
                  <c:v>44000</c:v>
                </c:pt>
                <c:pt idx="7">
                  <c:v>43999</c:v>
                </c:pt>
                <c:pt idx="8">
                  <c:v>43998</c:v>
                </c:pt>
                <c:pt idx="9">
                  <c:v>43997</c:v>
                </c:pt>
                <c:pt idx="10">
                  <c:v>43994</c:v>
                </c:pt>
                <c:pt idx="11">
                  <c:v>43993</c:v>
                </c:pt>
                <c:pt idx="12">
                  <c:v>43992</c:v>
                </c:pt>
                <c:pt idx="13">
                  <c:v>43991</c:v>
                </c:pt>
                <c:pt idx="14">
                  <c:v>43990</c:v>
                </c:pt>
                <c:pt idx="15">
                  <c:v>43987</c:v>
                </c:pt>
                <c:pt idx="16">
                  <c:v>43986</c:v>
                </c:pt>
                <c:pt idx="17">
                  <c:v>43985</c:v>
                </c:pt>
                <c:pt idx="18">
                  <c:v>43984</c:v>
                </c:pt>
                <c:pt idx="19">
                  <c:v>43983</c:v>
                </c:pt>
                <c:pt idx="20">
                  <c:v>43980</c:v>
                </c:pt>
                <c:pt idx="21">
                  <c:v>43979</c:v>
                </c:pt>
                <c:pt idx="22">
                  <c:v>43978</c:v>
                </c:pt>
                <c:pt idx="23">
                  <c:v>43977</c:v>
                </c:pt>
                <c:pt idx="24">
                  <c:v>43976</c:v>
                </c:pt>
                <c:pt idx="25">
                  <c:v>43973</c:v>
                </c:pt>
                <c:pt idx="26">
                  <c:v>43972</c:v>
                </c:pt>
                <c:pt idx="27">
                  <c:v>43971</c:v>
                </c:pt>
                <c:pt idx="28">
                  <c:v>43970</c:v>
                </c:pt>
                <c:pt idx="29">
                  <c:v>43969</c:v>
                </c:pt>
                <c:pt idx="30">
                  <c:v>43966</c:v>
                </c:pt>
                <c:pt idx="31">
                  <c:v>43965</c:v>
                </c:pt>
                <c:pt idx="32">
                  <c:v>43964</c:v>
                </c:pt>
                <c:pt idx="33">
                  <c:v>43963</c:v>
                </c:pt>
                <c:pt idx="34">
                  <c:v>43962</c:v>
                </c:pt>
                <c:pt idx="35">
                  <c:v>43959</c:v>
                </c:pt>
                <c:pt idx="36">
                  <c:v>43958</c:v>
                </c:pt>
                <c:pt idx="37">
                  <c:v>43952</c:v>
                </c:pt>
                <c:pt idx="38">
                  <c:v>43951</c:v>
                </c:pt>
                <c:pt idx="39">
                  <c:v>43949</c:v>
                </c:pt>
                <c:pt idx="40">
                  <c:v>43948</c:v>
                </c:pt>
                <c:pt idx="41">
                  <c:v>43945</c:v>
                </c:pt>
                <c:pt idx="42">
                  <c:v>43944</c:v>
                </c:pt>
                <c:pt idx="43">
                  <c:v>43943</c:v>
                </c:pt>
                <c:pt idx="44">
                  <c:v>43942</c:v>
                </c:pt>
                <c:pt idx="45">
                  <c:v>43941</c:v>
                </c:pt>
                <c:pt idx="46">
                  <c:v>43938</c:v>
                </c:pt>
                <c:pt idx="47">
                  <c:v>43937</c:v>
                </c:pt>
                <c:pt idx="48">
                  <c:v>43936</c:v>
                </c:pt>
                <c:pt idx="49">
                  <c:v>43935</c:v>
                </c:pt>
                <c:pt idx="50">
                  <c:v>43934</c:v>
                </c:pt>
                <c:pt idx="51">
                  <c:v>43931</c:v>
                </c:pt>
                <c:pt idx="52">
                  <c:v>43930</c:v>
                </c:pt>
                <c:pt idx="53">
                  <c:v>43929</c:v>
                </c:pt>
                <c:pt idx="54">
                  <c:v>43928</c:v>
                </c:pt>
                <c:pt idx="55">
                  <c:v>43927</c:v>
                </c:pt>
                <c:pt idx="56">
                  <c:v>43924</c:v>
                </c:pt>
                <c:pt idx="57">
                  <c:v>43923</c:v>
                </c:pt>
                <c:pt idx="58">
                  <c:v>43922</c:v>
                </c:pt>
                <c:pt idx="59">
                  <c:v>43921</c:v>
                </c:pt>
                <c:pt idx="60">
                  <c:v>43920</c:v>
                </c:pt>
                <c:pt idx="61">
                  <c:v>43917</c:v>
                </c:pt>
                <c:pt idx="62">
                  <c:v>43916</c:v>
                </c:pt>
                <c:pt idx="63">
                  <c:v>43915</c:v>
                </c:pt>
                <c:pt idx="64">
                  <c:v>43914</c:v>
                </c:pt>
                <c:pt idx="65">
                  <c:v>43913</c:v>
                </c:pt>
                <c:pt idx="66">
                  <c:v>43909</c:v>
                </c:pt>
                <c:pt idx="67">
                  <c:v>43908</c:v>
                </c:pt>
                <c:pt idx="68">
                  <c:v>43907</c:v>
                </c:pt>
                <c:pt idx="69">
                  <c:v>43906</c:v>
                </c:pt>
                <c:pt idx="70">
                  <c:v>43903</c:v>
                </c:pt>
                <c:pt idx="71">
                  <c:v>43902</c:v>
                </c:pt>
                <c:pt idx="72">
                  <c:v>43901</c:v>
                </c:pt>
                <c:pt idx="73">
                  <c:v>43900</c:v>
                </c:pt>
                <c:pt idx="74">
                  <c:v>43899</c:v>
                </c:pt>
                <c:pt idx="75">
                  <c:v>43896</c:v>
                </c:pt>
                <c:pt idx="76">
                  <c:v>43895</c:v>
                </c:pt>
                <c:pt idx="77">
                  <c:v>43894</c:v>
                </c:pt>
                <c:pt idx="78">
                  <c:v>43893</c:v>
                </c:pt>
                <c:pt idx="79">
                  <c:v>43892</c:v>
                </c:pt>
                <c:pt idx="80">
                  <c:v>43889</c:v>
                </c:pt>
                <c:pt idx="81">
                  <c:v>43888</c:v>
                </c:pt>
                <c:pt idx="82">
                  <c:v>43887</c:v>
                </c:pt>
                <c:pt idx="83">
                  <c:v>43886</c:v>
                </c:pt>
                <c:pt idx="84">
                  <c:v>43882</c:v>
                </c:pt>
                <c:pt idx="85">
                  <c:v>43881</c:v>
                </c:pt>
                <c:pt idx="86">
                  <c:v>43880</c:v>
                </c:pt>
                <c:pt idx="87">
                  <c:v>43879</c:v>
                </c:pt>
                <c:pt idx="88">
                  <c:v>43878</c:v>
                </c:pt>
                <c:pt idx="89">
                  <c:v>43875</c:v>
                </c:pt>
                <c:pt idx="90">
                  <c:v>43874</c:v>
                </c:pt>
                <c:pt idx="91">
                  <c:v>43873</c:v>
                </c:pt>
                <c:pt idx="92">
                  <c:v>43871</c:v>
                </c:pt>
                <c:pt idx="93">
                  <c:v>43868</c:v>
                </c:pt>
                <c:pt idx="94">
                  <c:v>43867</c:v>
                </c:pt>
                <c:pt idx="95">
                  <c:v>43866</c:v>
                </c:pt>
                <c:pt idx="96">
                  <c:v>43865</c:v>
                </c:pt>
                <c:pt idx="97">
                  <c:v>43864</c:v>
                </c:pt>
                <c:pt idx="98">
                  <c:v>43861</c:v>
                </c:pt>
                <c:pt idx="99">
                  <c:v>43860</c:v>
                </c:pt>
                <c:pt idx="100">
                  <c:v>43859</c:v>
                </c:pt>
                <c:pt idx="101">
                  <c:v>43858</c:v>
                </c:pt>
                <c:pt idx="102">
                  <c:v>43857</c:v>
                </c:pt>
                <c:pt idx="103">
                  <c:v>43854</c:v>
                </c:pt>
                <c:pt idx="104">
                  <c:v>43853</c:v>
                </c:pt>
                <c:pt idx="105">
                  <c:v>43852</c:v>
                </c:pt>
                <c:pt idx="106">
                  <c:v>43851</c:v>
                </c:pt>
                <c:pt idx="107">
                  <c:v>43850</c:v>
                </c:pt>
                <c:pt idx="108">
                  <c:v>43847</c:v>
                </c:pt>
                <c:pt idx="109">
                  <c:v>43846</c:v>
                </c:pt>
                <c:pt idx="110">
                  <c:v>43845</c:v>
                </c:pt>
                <c:pt idx="111">
                  <c:v>43844</c:v>
                </c:pt>
                <c:pt idx="112">
                  <c:v>43840</c:v>
                </c:pt>
                <c:pt idx="113">
                  <c:v>43839</c:v>
                </c:pt>
                <c:pt idx="114">
                  <c:v>43838</c:v>
                </c:pt>
                <c:pt idx="115">
                  <c:v>43837</c:v>
                </c:pt>
                <c:pt idx="116">
                  <c:v>43836</c:v>
                </c:pt>
                <c:pt idx="117">
                  <c:v>43829</c:v>
                </c:pt>
                <c:pt idx="118">
                  <c:v>43826</c:v>
                </c:pt>
                <c:pt idx="119">
                  <c:v>43825</c:v>
                </c:pt>
                <c:pt idx="120">
                  <c:v>43824</c:v>
                </c:pt>
                <c:pt idx="121">
                  <c:v>43823</c:v>
                </c:pt>
                <c:pt idx="122">
                  <c:v>43822</c:v>
                </c:pt>
                <c:pt idx="123">
                  <c:v>43819</c:v>
                </c:pt>
                <c:pt idx="124">
                  <c:v>43818</c:v>
                </c:pt>
                <c:pt idx="125">
                  <c:v>43817</c:v>
                </c:pt>
                <c:pt idx="126">
                  <c:v>43816</c:v>
                </c:pt>
                <c:pt idx="127">
                  <c:v>43815</c:v>
                </c:pt>
                <c:pt idx="128">
                  <c:v>43812</c:v>
                </c:pt>
                <c:pt idx="129">
                  <c:v>43811</c:v>
                </c:pt>
                <c:pt idx="130">
                  <c:v>43810</c:v>
                </c:pt>
                <c:pt idx="131">
                  <c:v>43809</c:v>
                </c:pt>
                <c:pt idx="132">
                  <c:v>43808</c:v>
                </c:pt>
                <c:pt idx="133">
                  <c:v>43805</c:v>
                </c:pt>
                <c:pt idx="134">
                  <c:v>43804</c:v>
                </c:pt>
                <c:pt idx="135">
                  <c:v>43803</c:v>
                </c:pt>
                <c:pt idx="136">
                  <c:v>43802</c:v>
                </c:pt>
                <c:pt idx="137">
                  <c:v>43801</c:v>
                </c:pt>
                <c:pt idx="138">
                  <c:v>43798</c:v>
                </c:pt>
                <c:pt idx="139">
                  <c:v>43797</c:v>
                </c:pt>
                <c:pt idx="140">
                  <c:v>43796</c:v>
                </c:pt>
                <c:pt idx="141">
                  <c:v>43795</c:v>
                </c:pt>
                <c:pt idx="142">
                  <c:v>43794</c:v>
                </c:pt>
                <c:pt idx="143">
                  <c:v>43791</c:v>
                </c:pt>
                <c:pt idx="144">
                  <c:v>43790</c:v>
                </c:pt>
                <c:pt idx="145">
                  <c:v>43789</c:v>
                </c:pt>
                <c:pt idx="146">
                  <c:v>43788</c:v>
                </c:pt>
                <c:pt idx="147">
                  <c:v>43787</c:v>
                </c:pt>
                <c:pt idx="148">
                  <c:v>43784</c:v>
                </c:pt>
                <c:pt idx="149">
                  <c:v>43783</c:v>
                </c:pt>
                <c:pt idx="150">
                  <c:v>43782</c:v>
                </c:pt>
                <c:pt idx="151">
                  <c:v>43781</c:v>
                </c:pt>
                <c:pt idx="152">
                  <c:v>43780</c:v>
                </c:pt>
                <c:pt idx="153">
                  <c:v>43777</c:v>
                </c:pt>
                <c:pt idx="154">
                  <c:v>43776</c:v>
                </c:pt>
                <c:pt idx="155">
                  <c:v>43775</c:v>
                </c:pt>
                <c:pt idx="156">
                  <c:v>43774</c:v>
                </c:pt>
                <c:pt idx="157">
                  <c:v>43770</c:v>
                </c:pt>
                <c:pt idx="158">
                  <c:v>43769</c:v>
                </c:pt>
                <c:pt idx="159">
                  <c:v>43768</c:v>
                </c:pt>
                <c:pt idx="160">
                  <c:v>43767</c:v>
                </c:pt>
                <c:pt idx="161">
                  <c:v>43766</c:v>
                </c:pt>
                <c:pt idx="162">
                  <c:v>43763</c:v>
                </c:pt>
                <c:pt idx="163">
                  <c:v>43762</c:v>
                </c:pt>
                <c:pt idx="164">
                  <c:v>43761</c:v>
                </c:pt>
                <c:pt idx="165">
                  <c:v>43759</c:v>
                </c:pt>
                <c:pt idx="166">
                  <c:v>43756</c:v>
                </c:pt>
                <c:pt idx="167">
                  <c:v>43755</c:v>
                </c:pt>
                <c:pt idx="168">
                  <c:v>43754</c:v>
                </c:pt>
                <c:pt idx="169">
                  <c:v>43753</c:v>
                </c:pt>
                <c:pt idx="170">
                  <c:v>43749</c:v>
                </c:pt>
                <c:pt idx="171">
                  <c:v>43748</c:v>
                </c:pt>
                <c:pt idx="172">
                  <c:v>43747</c:v>
                </c:pt>
                <c:pt idx="173">
                  <c:v>43746</c:v>
                </c:pt>
                <c:pt idx="174">
                  <c:v>43745</c:v>
                </c:pt>
                <c:pt idx="175">
                  <c:v>43742</c:v>
                </c:pt>
                <c:pt idx="176">
                  <c:v>43741</c:v>
                </c:pt>
                <c:pt idx="177">
                  <c:v>43740</c:v>
                </c:pt>
                <c:pt idx="178">
                  <c:v>43739</c:v>
                </c:pt>
                <c:pt idx="179">
                  <c:v>43738</c:v>
                </c:pt>
                <c:pt idx="180">
                  <c:v>43735</c:v>
                </c:pt>
                <c:pt idx="181">
                  <c:v>43734</c:v>
                </c:pt>
                <c:pt idx="182">
                  <c:v>43733</c:v>
                </c:pt>
                <c:pt idx="183">
                  <c:v>43732</c:v>
                </c:pt>
                <c:pt idx="184">
                  <c:v>43728</c:v>
                </c:pt>
                <c:pt idx="185">
                  <c:v>43727</c:v>
                </c:pt>
                <c:pt idx="186">
                  <c:v>43726</c:v>
                </c:pt>
                <c:pt idx="187">
                  <c:v>43725</c:v>
                </c:pt>
                <c:pt idx="188">
                  <c:v>43721</c:v>
                </c:pt>
                <c:pt idx="189">
                  <c:v>43720</c:v>
                </c:pt>
                <c:pt idx="190">
                  <c:v>43719</c:v>
                </c:pt>
                <c:pt idx="191">
                  <c:v>43718</c:v>
                </c:pt>
                <c:pt idx="192">
                  <c:v>43717</c:v>
                </c:pt>
                <c:pt idx="193">
                  <c:v>43714</c:v>
                </c:pt>
                <c:pt idx="194">
                  <c:v>43713</c:v>
                </c:pt>
                <c:pt idx="195">
                  <c:v>43712</c:v>
                </c:pt>
                <c:pt idx="196">
                  <c:v>43711</c:v>
                </c:pt>
                <c:pt idx="197">
                  <c:v>43710</c:v>
                </c:pt>
                <c:pt idx="198">
                  <c:v>43707</c:v>
                </c:pt>
                <c:pt idx="199">
                  <c:v>43706</c:v>
                </c:pt>
                <c:pt idx="200">
                  <c:v>43705</c:v>
                </c:pt>
                <c:pt idx="201">
                  <c:v>43704</c:v>
                </c:pt>
                <c:pt idx="202">
                  <c:v>43703</c:v>
                </c:pt>
                <c:pt idx="203">
                  <c:v>43700</c:v>
                </c:pt>
                <c:pt idx="204">
                  <c:v>43699</c:v>
                </c:pt>
                <c:pt idx="205">
                  <c:v>43698</c:v>
                </c:pt>
                <c:pt idx="206">
                  <c:v>43697</c:v>
                </c:pt>
                <c:pt idx="207">
                  <c:v>43696</c:v>
                </c:pt>
                <c:pt idx="208">
                  <c:v>43693</c:v>
                </c:pt>
                <c:pt idx="209">
                  <c:v>43692</c:v>
                </c:pt>
                <c:pt idx="210">
                  <c:v>43691</c:v>
                </c:pt>
                <c:pt idx="211">
                  <c:v>43690</c:v>
                </c:pt>
                <c:pt idx="212">
                  <c:v>43686</c:v>
                </c:pt>
                <c:pt idx="213">
                  <c:v>43685</c:v>
                </c:pt>
                <c:pt idx="214">
                  <c:v>43684</c:v>
                </c:pt>
                <c:pt idx="215">
                  <c:v>43683</c:v>
                </c:pt>
                <c:pt idx="216">
                  <c:v>43682</c:v>
                </c:pt>
                <c:pt idx="217">
                  <c:v>43679</c:v>
                </c:pt>
                <c:pt idx="218">
                  <c:v>43678</c:v>
                </c:pt>
                <c:pt idx="219">
                  <c:v>43677</c:v>
                </c:pt>
                <c:pt idx="220">
                  <c:v>43676</c:v>
                </c:pt>
                <c:pt idx="221">
                  <c:v>43675</c:v>
                </c:pt>
                <c:pt idx="222">
                  <c:v>43672</c:v>
                </c:pt>
                <c:pt idx="223">
                  <c:v>43671</c:v>
                </c:pt>
                <c:pt idx="224">
                  <c:v>43670</c:v>
                </c:pt>
                <c:pt idx="225">
                  <c:v>43669</c:v>
                </c:pt>
                <c:pt idx="226">
                  <c:v>43668</c:v>
                </c:pt>
                <c:pt idx="227">
                  <c:v>43665</c:v>
                </c:pt>
                <c:pt idx="228">
                  <c:v>43664</c:v>
                </c:pt>
                <c:pt idx="229">
                  <c:v>43663</c:v>
                </c:pt>
                <c:pt idx="230">
                  <c:v>43662</c:v>
                </c:pt>
                <c:pt idx="231">
                  <c:v>43658</c:v>
                </c:pt>
                <c:pt idx="232">
                  <c:v>43657</c:v>
                </c:pt>
                <c:pt idx="233">
                  <c:v>43656</c:v>
                </c:pt>
                <c:pt idx="234">
                  <c:v>43655</c:v>
                </c:pt>
                <c:pt idx="235">
                  <c:v>43654</c:v>
                </c:pt>
                <c:pt idx="236">
                  <c:v>43651</c:v>
                </c:pt>
                <c:pt idx="237">
                  <c:v>43650</c:v>
                </c:pt>
                <c:pt idx="238">
                  <c:v>43649</c:v>
                </c:pt>
                <c:pt idx="239">
                  <c:v>43648</c:v>
                </c:pt>
                <c:pt idx="240">
                  <c:v>43647</c:v>
                </c:pt>
                <c:pt idx="241">
                  <c:v>43644</c:v>
                </c:pt>
                <c:pt idx="242">
                  <c:v>43643</c:v>
                </c:pt>
                <c:pt idx="243">
                  <c:v>43642</c:v>
                </c:pt>
                <c:pt idx="244">
                  <c:v>43641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0.23561488108694417</c:v>
                </c:pt>
                <c:pt idx="1">
                  <c:v>0.23559597377845243</c:v>
                </c:pt>
                <c:pt idx="2">
                  <c:v>0.23586296198378837</c:v>
                </c:pt>
                <c:pt idx="3">
                  <c:v>0.23646025427956641</c:v>
                </c:pt>
                <c:pt idx="4">
                  <c:v>0.23687674283450622</c:v>
                </c:pt>
                <c:pt idx="5">
                  <c:v>0.23692592021559242</c:v>
                </c:pt>
                <c:pt idx="6">
                  <c:v>0.23681245613638721</c:v>
                </c:pt>
                <c:pt idx="7">
                  <c:v>0.23671408493162699</c:v>
                </c:pt>
                <c:pt idx="8">
                  <c:v>0.23635791091128558</c:v>
                </c:pt>
                <c:pt idx="9">
                  <c:v>0.23608152307569258</c:v>
                </c:pt>
                <c:pt idx="10">
                  <c:v>0.23599376625601001</c:v>
                </c:pt>
                <c:pt idx="11">
                  <c:v>0.23616784309393096</c:v>
                </c:pt>
                <c:pt idx="12">
                  <c:v>0.23636797589659497</c:v>
                </c:pt>
                <c:pt idx="13">
                  <c:v>0.23733690975591881</c:v>
                </c:pt>
                <c:pt idx="14">
                  <c:v>0.23837032571062741</c:v>
                </c:pt>
                <c:pt idx="15">
                  <c:v>0.23902361045210199</c:v>
                </c:pt>
                <c:pt idx="16">
                  <c:v>0.23959030455245101</c:v>
                </c:pt>
                <c:pt idx="17">
                  <c:v>0.24047870264541138</c:v>
                </c:pt>
                <c:pt idx="18">
                  <c:v>0.24159468742915882</c:v>
                </c:pt>
                <c:pt idx="19">
                  <c:v>0.2429832963234444</c:v>
                </c:pt>
                <c:pt idx="20">
                  <c:v>0.24421529878675041</c:v>
                </c:pt>
                <c:pt idx="21">
                  <c:v>0.24596047750533742</c:v>
                </c:pt>
                <c:pt idx="22">
                  <c:v>0.24636477707768362</c:v>
                </c:pt>
                <c:pt idx="23">
                  <c:v>0.24731560271135783</c:v>
                </c:pt>
                <c:pt idx="24">
                  <c:v>0.24782098853646659</c:v>
                </c:pt>
                <c:pt idx="25">
                  <c:v>0.24800704578327198</c:v>
                </c:pt>
                <c:pt idx="26">
                  <c:v>0.2484155451620208</c:v>
                </c:pt>
                <c:pt idx="27">
                  <c:v>0.24914560779511322</c:v>
                </c:pt>
                <c:pt idx="28">
                  <c:v>0.24991565735239843</c:v>
                </c:pt>
                <c:pt idx="29">
                  <c:v>0.25065703468337241</c:v>
                </c:pt>
                <c:pt idx="30">
                  <c:v>0.25132561293909728</c:v>
                </c:pt>
                <c:pt idx="31">
                  <c:v>0.25151110276695654</c:v>
                </c:pt>
                <c:pt idx="32">
                  <c:v>0.25156478622439493</c:v>
                </c:pt>
                <c:pt idx="33">
                  <c:v>0.25162631977631283</c:v>
                </c:pt>
                <c:pt idx="34">
                  <c:v>0.25161553728906927</c:v>
                </c:pt>
                <c:pt idx="35">
                  <c:v>0.25162670705490703</c:v>
                </c:pt>
                <c:pt idx="36">
                  <c:v>0.25164264411917681</c:v>
                </c:pt>
                <c:pt idx="37">
                  <c:v>0.2517316634977112</c:v>
                </c:pt>
                <c:pt idx="38">
                  <c:v>0.2517546056819957</c:v>
                </c:pt>
                <c:pt idx="39">
                  <c:v>0.25174204971997355</c:v>
                </c:pt>
                <c:pt idx="40">
                  <c:v>0.25188879006695974</c:v>
                </c:pt>
                <c:pt idx="41">
                  <c:v>0.25208627085873769</c:v>
                </c:pt>
                <c:pt idx="42">
                  <c:v>0.2521373441674673</c:v>
                </c:pt>
                <c:pt idx="43">
                  <c:v>0.25214389459014586</c:v>
                </c:pt>
                <c:pt idx="44">
                  <c:v>0.25204105130483417</c:v>
                </c:pt>
                <c:pt idx="45">
                  <c:v>0.25201007831918482</c:v>
                </c:pt>
                <c:pt idx="46">
                  <c:v>0.25207288377196674</c:v>
                </c:pt>
                <c:pt idx="47">
                  <c:v>0.25264256813276348</c:v>
                </c:pt>
                <c:pt idx="48">
                  <c:v>0.25285757759367533</c:v>
                </c:pt>
                <c:pt idx="49">
                  <c:v>0.25284499610850009</c:v>
                </c:pt>
                <c:pt idx="50">
                  <c:v>0.25274375165645457</c:v>
                </c:pt>
                <c:pt idx="51">
                  <c:v>0.25271830314861932</c:v>
                </c:pt>
                <c:pt idx="52">
                  <c:v>0.25286585505023113</c:v>
                </c:pt>
                <c:pt idx="53">
                  <c:v>0.25315995128020802</c:v>
                </c:pt>
                <c:pt idx="54">
                  <c:v>0.25403677540088859</c:v>
                </c:pt>
                <c:pt idx="55">
                  <c:v>0.25445014544761202</c:v>
                </c:pt>
                <c:pt idx="56">
                  <c:v>0.25570002401836506</c:v>
                </c:pt>
                <c:pt idx="57">
                  <c:v>0.25681953464671103</c:v>
                </c:pt>
                <c:pt idx="58">
                  <c:v>0.25749017783325956</c:v>
                </c:pt>
                <c:pt idx="59">
                  <c:v>0.25786636291945136</c:v>
                </c:pt>
                <c:pt idx="60">
                  <c:v>0.25842338374591489</c:v>
                </c:pt>
                <c:pt idx="61">
                  <c:v>0.25855071478370439</c:v>
                </c:pt>
                <c:pt idx="62">
                  <c:v>0.25888802380802589</c:v>
                </c:pt>
                <c:pt idx="63">
                  <c:v>0.25917701759803485</c:v>
                </c:pt>
                <c:pt idx="64">
                  <c:v>0.25943339638308066</c:v>
                </c:pt>
                <c:pt idx="65">
                  <c:v>0.25955801437779047</c:v>
                </c:pt>
                <c:pt idx="66">
                  <c:v>0.26007218399161836</c:v>
                </c:pt>
                <c:pt idx="67">
                  <c:v>0.26153090286116298</c:v>
                </c:pt>
                <c:pt idx="68">
                  <c:v>0.26163465638032757</c:v>
                </c:pt>
                <c:pt idx="69">
                  <c:v>0.26149335688193759</c:v>
                </c:pt>
                <c:pt idx="70">
                  <c:v>0.2613767574649159</c:v>
                </c:pt>
                <c:pt idx="71">
                  <c:v>0.26113900763204267</c:v>
                </c:pt>
                <c:pt idx="72">
                  <c:v>0.26089101066979148</c:v>
                </c:pt>
                <c:pt idx="73">
                  <c:v>0.26055964660044612</c:v>
                </c:pt>
                <c:pt idx="74">
                  <c:v>0.26012257472510608</c:v>
                </c:pt>
                <c:pt idx="75">
                  <c:v>0.25975141095908988</c:v>
                </c:pt>
                <c:pt idx="76">
                  <c:v>0.25948938128061821</c:v>
                </c:pt>
                <c:pt idx="77">
                  <c:v>0.25925194709480259</c:v>
                </c:pt>
                <c:pt idx="78">
                  <c:v>0.25889740350726276</c:v>
                </c:pt>
                <c:pt idx="79">
                  <c:v>0.25859848336592284</c:v>
                </c:pt>
                <c:pt idx="80">
                  <c:v>0.258019307234852</c:v>
                </c:pt>
                <c:pt idx="81">
                  <c:v>0.25803128672792497</c:v>
                </c:pt>
                <c:pt idx="82">
                  <c:v>0.25818689251572502</c:v>
                </c:pt>
                <c:pt idx="83">
                  <c:v>0.25855871970249661</c:v>
                </c:pt>
                <c:pt idx="84">
                  <c:v>0.25902932096466641</c:v>
                </c:pt>
                <c:pt idx="85">
                  <c:v>0.2595641573908436</c:v>
                </c:pt>
                <c:pt idx="86">
                  <c:v>0.25999051509332638</c:v>
                </c:pt>
                <c:pt idx="87">
                  <c:v>0.26051195733281063</c:v>
                </c:pt>
                <c:pt idx="88">
                  <c:v>0.2609701218603438</c:v>
                </c:pt>
                <c:pt idx="89">
                  <c:v>0.26162414807076662</c:v>
                </c:pt>
                <c:pt idx="90">
                  <c:v>0.262327060475184</c:v>
                </c:pt>
                <c:pt idx="91">
                  <c:v>0.26313262172851282</c:v>
                </c:pt>
                <c:pt idx="92">
                  <c:v>0.26386803929279501</c:v>
                </c:pt>
                <c:pt idx="93">
                  <c:v>0.26432634781641678</c:v>
                </c:pt>
                <c:pt idx="94">
                  <c:v>0.26474297933920521</c:v>
                </c:pt>
                <c:pt idx="95">
                  <c:v>0.26530236539148988</c:v>
                </c:pt>
                <c:pt idx="96">
                  <c:v>0.26583753348268102</c:v>
                </c:pt>
                <c:pt idx="97">
                  <c:v>0.26638133924414609</c:v>
                </c:pt>
                <c:pt idx="98">
                  <c:v>0.26682407287327997</c:v>
                </c:pt>
                <c:pt idx="99">
                  <c:v>0.26742728019814616</c:v>
                </c:pt>
                <c:pt idx="100">
                  <c:v>0.2683624635264778</c:v>
                </c:pt>
                <c:pt idx="101">
                  <c:v>0.26901397949490702</c:v>
                </c:pt>
                <c:pt idx="102">
                  <c:v>0.26943285993983884</c:v>
                </c:pt>
                <c:pt idx="103">
                  <c:v>0.26961005457414372</c:v>
                </c:pt>
                <c:pt idx="104">
                  <c:v>0.26975394586945495</c:v>
                </c:pt>
                <c:pt idx="105">
                  <c:v>0.27012183619525471</c:v>
                </c:pt>
                <c:pt idx="106">
                  <c:v>0.27044364228435913</c:v>
                </c:pt>
                <c:pt idx="107">
                  <c:v>0.27069911653919076</c:v>
                </c:pt>
                <c:pt idx="108">
                  <c:v>0.27077989409245634</c:v>
                </c:pt>
                <c:pt idx="109">
                  <c:v>0.27070252672997008</c:v>
                </c:pt>
                <c:pt idx="110">
                  <c:v>0.27097795457532098</c:v>
                </c:pt>
                <c:pt idx="111">
                  <c:v>0.27100402983812794</c:v>
                </c:pt>
                <c:pt idx="112">
                  <c:v>0.27100532853418541</c:v>
                </c:pt>
                <c:pt idx="113">
                  <c:v>0.2702841370888297</c:v>
                </c:pt>
                <c:pt idx="114">
                  <c:v>0.26949800841239901</c:v>
                </c:pt>
                <c:pt idx="115">
                  <c:v>0.26887602989509496</c:v>
                </c:pt>
                <c:pt idx="116">
                  <c:v>0.26800532835170432</c:v>
                </c:pt>
                <c:pt idx="117">
                  <c:v>0.26771293204889912</c:v>
                </c:pt>
                <c:pt idx="118">
                  <c:v>0.26698909516891817</c:v>
                </c:pt>
                <c:pt idx="119">
                  <c:v>0.26606648752001588</c:v>
                </c:pt>
                <c:pt idx="120">
                  <c:v>0.26521613260470867</c:v>
                </c:pt>
                <c:pt idx="121">
                  <c:v>0.26450709261072131</c:v>
                </c:pt>
                <c:pt idx="122">
                  <c:v>0.26368782733795032</c:v>
                </c:pt>
                <c:pt idx="123">
                  <c:v>0.26294257518134062</c:v>
                </c:pt>
                <c:pt idx="124">
                  <c:v>0.2623446993801748</c:v>
                </c:pt>
                <c:pt idx="125">
                  <c:v>0.26179281740039717</c:v>
                </c:pt>
                <c:pt idx="126">
                  <c:v>0.26133129091115342</c:v>
                </c:pt>
                <c:pt idx="127">
                  <c:v>0.26095535903949119</c:v>
                </c:pt>
                <c:pt idx="128">
                  <c:v>0.26037272476445383</c:v>
                </c:pt>
                <c:pt idx="129">
                  <c:v>0.25974383117381522</c:v>
                </c:pt>
                <c:pt idx="130">
                  <c:v>0.25896557170648282</c:v>
                </c:pt>
                <c:pt idx="131">
                  <c:v>0.25805338743892736</c:v>
                </c:pt>
                <c:pt idx="132">
                  <c:v>0.2574039967645208</c:v>
                </c:pt>
                <c:pt idx="133">
                  <c:v>0.2569303444367918</c:v>
                </c:pt>
                <c:pt idx="134">
                  <c:v>0.25644207367415039</c:v>
                </c:pt>
                <c:pt idx="135">
                  <c:v>0.25612973527950417</c:v>
                </c:pt>
                <c:pt idx="136">
                  <c:v>0.25577793237541202</c:v>
                </c:pt>
                <c:pt idx="137">
                  <c:v>0.25537044461298558</c:v>
                </c:pt>
                <c:pt idx="138">
                  <c:v>0.25488875129355715</c:v>
                </c:pt>
                <c:pt idx="139">
                  <c:v>0.25449452501887881</c:v>
                </c:pt>
                <c:pt idx="140">
                  <c:v>0.25425219110762537</c:v>
                </c:pt>
                <c:pt idx="141">
                  <c:v>0.2538614690809286</c:v>
                </c:pt>
                <c:pt idx="142">
                  <c:v>0.25345185606555704</c:v>
                </c:pt>
                <c:pt idx="143">
                  <c:v>0.25312121910873958</c:v>
                </c:pt>
                <c:pt idx="144">
                  <c:v>0.2525404471692948</c:v>
                </c:pt>
                <c:pt idx="145">
                  <c:v>0.25227829770441718</c:v>
                </c:pt>
                <c:pt idx="146">
                  <c:v>0.25221920363596478</c:v>
                </c:pt>
                <c:pt idx="147">
                  <c:v>0.25219868798717637</c:v>
                </c:pt>
                <c:pt idx="148">
                  <c:v>0.25232888266012043</c:v>
                </c:pt>
                <c:pt idx="149">
                  <c:v>0.25258775818857959</c:v>
                </c:pt>
                <c:pt idx="150">
                  <c:v>0.25291415407001938</c:v>
                </c:pt>
                <c:pt idx="151">
                  <c:v>0.25324286983436323</c:v>
                </c:pt>
                <c:pt idx="152">
                  <c:v>0.25358836500151222</c:v>
                </c:pt>
                <c:pt idx="153">
                  <c:v>0.25409036013823361</c:v>
                </c:pt>
                <c:pt idx="154">
                  <c:v>0.25455024481301242</c:v>
                </c:pt>
                <c:pt idx="155">
                  <c:v>0.25551655116521665</c:v>
                </c:pt>
                <c:pt idx="156">
                  <c:v>0.25574330619223384</c:v>
                </c:pt>
                <c:pt idx="157">
                  <c:v>0.25587172263653296</c:v>
                </c:pt>
                <c:pt idx="158">
                  <c:v>0.25601553698841439</c:v>
                </c:pt>
                <c:pt idx="159">
                  <c:v>0.25629086555979341</c:v>
                </c:pt>
                <c:pt idx="160">
                  <c:v>0.25657880028340241</c:v>
                </c:pt>
                <c:pt idx="161">
                  <c:v>0.25676063232690277</c:v>
                </c:pt>
                <c:pt idx="162">
                  <c:v>0.25697972592248169</c:v>
                </c:pt>
                <c:pt idx="163">
                  <c:v>0.25724728169008565</c:v>
                </c:pt>
                <c:pt idx="164">
                  <c:v>0.25737195593771223</c:v>
                </c:pt>
                <c:pt idx="165">
                  <c:v>0.25740405802153132</c:v>
                </c:pt>
                <c:pt idx="166">
                  <c:v>0.25749518833571555</c:v>
                </c:pt>
                <c:pt idx="167">
                  <c:v>0.25761992713927467</c:v>
                </c:pt>
                <c:pt idx="168">
                  <c:v>0.2576776595514283</c:v>
                </c:pt>
                <c:pt idx="169">
                  <c:v>0.2578090561328904</c:v>
                </c:pt>
                <c:pt idx="170">
                  <c:v>0.25791476831179594</c:v>
                </c:pt>
                <c:pt idx="171">
                  <c:v>0.25804527178494457</c:v>
                </c:pt>
                <c:pt idx="172">
                  <c:v>0.25809740701727774</c:v>
                </c:pt>
                <c:pt idx="173">
                  <c:v>0.25813603190682488</c:v>
                </c:pt>
                <c:pt idx="174">
                  <c:v>0.2581843120619684</c:v>
                </c:pt>
                <c:pt idx="175">
                  <c:v>0.25829757518432894</c:v>
                </c:pt>
                <c:pt idx="176">
                  <c:v>0.25828485246490079</c:v>
                </c:pt>
                <c:pt idx="177">
                  <c:v>0.25830566834543589</c:v>
                </c:pt>
                <c:pt idx="178">
                  <c:v>0.25829951416540187</c:v>
                </c:pt>
                <c:pt idx="179">
                  <c:v>0.25828658421500139</c:v>
                </c:pt>
                <c:pt idx="180">
                  <c:v>0.25826983746221982</c:v>
                </c:pt>
                <c:pt idx="181">
                  <c:v>0.25820930320814933</c:v>
                </c:pt>
                <c:pt idx="182">
                  <c:v>0.25805301699419242</c:v>
                </c:pt>
                <c:pt idx="183">
                  <c:v>0.25790844223128501</c:v>
                </c:pt>
                <c:pt idx="184">
                  <c:v>0.25781781781028618</c:v>
                </c:pt>
                <c:pt idx="185">
                  <c:v>0.2575386923550807</c:v>
                </c:pt>
                <c:pt idx="186">
                  <c:v>0.25748685056143278</c:v>
                </c:pt>
                <c:pt idx="187">
                  <c:v>0.25744626694680872</c:v>
                </c:pt>
                <c:pt idx="188">
                  <c:v>0.25759545271260365</c:v>
                </c:pt>
                <c:pt idx="189">
                  <c:v>0.25780253018847776</c:v>
                </c:pt>
                <c:pt idx="190">
                  <c:v>0.25788386334121455</c:v>
                </c:pt>
                <c:pt idx="191">
                  <c:v>0.25817720536624578</c:v>
                </c:pt>
                <c:pt idx="192">
                  <c:v>0.25805762725913284</c:v>
                </c:pt>
                <c:pt idx="193">
                  <c:v>0.25809853264676252</c:v>
                </c:pt>
                <c:pt idx="194">
                  <c:v>0.25822541383951014</c:v>
                </c:pt>
                <c:pt idx="195">
                  <c:v>0.25850262241037192</c:v>
                </c:pt>
                <c:pt idx="196">
                  <c:v>0.25874756484236788</c:v>
                </c:pt>
                <c:pt idx="197">
                  <c:v>0.2590548839646698</c:v>
                </c:pt>
                <c:pt idx="198">
                  <c:v>0.25923380550224773</c:v>
                </c:pt>
                <c:pt idx="199">
                  <c:v>0.25930058249369342</c:v>
                </c:pt>
                <c:pt idx="200">
                  <c:v>0.25927352502800954</c:v>
                </c:pt>
                <c:pt idx="201">
                  <c:v>0.25929654199701485</c:v>
                </c:pt>
                <c:pt idx="202">
                  <c:v>0.25953820107674463</c:v>
                </c:pt>
                <c:pt idx="203">
                  <c:v>0.25995721550804107</c:v>
                </c:pt>
                <c:pt idx="204">
                  <c:v>0.26046708899187909</c:v>
                </c:pt>
                <c:pt idx="205">
                  <c:v>0.26122021039222337</c:v>
                </c:pt>
                <c:pt idx="206">
                  <c:v>0.26215478726817604</c:v>
                </c:pt>
                <c:pt idx="207">
                  <c:v>0.26284906217954768</c:v>
                </c:pt>
                <c:pt idx="208">
                  <c:v>0.26336220899431306</c:v>
                </c:pt>
                <c:pt idx="209">
                  <c:v>0.26390938707191935</c:v>
                </c:pt>
                <c:pt idx="210">
                  <c:v>0.26428382034328912</c:v>
                </c:pt>
                <c:pt idx="211">
                  <c:v>0.26474873845410768</c:v>
                </c:pt>
                <c:pt idx="212">
                  <c:v>0.26531797054417622</c:v>
                </c:pt>
                <c:pt idx="213">
                  <c:v>0.26601406702080921</c:v>
                </c:pt>
                <c:pt idx="214">
                  <c:v>0.266643693939696</c:v>
                </c:pt>
                <c:pt idx="215">
                  <c:v>0.26705370552502139</c:v>
                </c:pt>
                <c:pt idx="216">
                  <c:v>0.2676679946408968</c:v>
                </c:pt>
                <c:pt idx="217">
                  <c:v>0.26847108172384482</c:v>
                </c:pt>
                <c:pt idx="218">
                  <c:v>0.26906324416497446</c:v>
                </c:pt>
                <c:pt idx="219">
                  <c:v>0.27035501232241205</c:v>
                </c:pt>
                <c:pt idx="220">
                  <c:v>0.27079081314412629</c:v>
                </c:pt>
                <c:pt idx="221">
                  <c:v>0.27056151736332279</c:v>
                </c:pt>
                <c:pt idx="222">
                  <c:v>0.27065587865386098</c:v>
                </c:pt>
                <c:pt idx="223">
                  <c:v>0.27090807334536909</c:v>
                </c:pt>
                <c:pt idx="224">
                  <c:v>0.27113442050222741</c:v>
                </c:pt>
                <c:pt idx="225">
                  <c:v>0.27122328203811136</c:v>
                </c:pt>
                <c:pt idx="226">
                  <c:v>0.27115046016411398</c:v>
                </c:pt>
                <c:pt idx="227">
                  <c:v>0.27106178423895733</c:v>
                </c:pt>
                <c:pt idx="228">
                  <c:v>0.27099932243038416</c:v>
                </c:pt>
                <c:pt idx="229">
                  <c:v>0.27094450355157323</c:v>
                </c:pt>
                <c:pt idx="230">
                  <c:v>0.27087754187503832</c:v>
                </c:pt>
                <c:pt idx="231">
                  <c:v>0.27069509096104805</c:v>
                </c:pt>
                <c:pt idx="232">
                  <c:v>0.27066099990757236</c:v>
                </c:pt>
                <c:pt idx="233">
                  <c:v>0.27056096118712841</c:v>
                </c:pt>
                <c:pt idx="234">
                  <c:v>0.27079390142475268</c:v>
                </c:pt>
                <c:pt idx="235">
                  <c:v>0.27095669729092314</c:v>
                </c:pt>
                <c:pt idx="236">
                  <c:v>0.27116768986740508</c:v>
                </c:pt>
                <c:pt idx="237">
                  <c:v>0.27131073302280478</c:v>
                </c:pt>
                <c:pt idx="238">
                  <c:v>0.27151414679704622</c:v>
                </c:pt>
                <c:pt idx="239">
                  <c:v>0.2717530181117026</c:v>
                </c:pt>
                <c:pt idx="240">
                  <c:v>0.27181803403565952</c:v>
                </c:pt>
                <c:pt idx="241">
                  <c:v>0.27191394804852836</c:v>
                </c:pt>
                <c:pt idx="242">
                  <c:v>0.27205539195382195</c:v>
                </c:pt>
                <c:pt idx="243">
                  <c:v>0.27234638017255985</c:v>
                </c:pt>
                <c:pt idx="244">
                  <c:v>0.27271505220853176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43977</c:v>
                </c:pt>
                <c:pt idx="1">
                  <c:v>43977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43983</c:v>
                </c:pt>
                <c:pt idx="1">
                  <c:v>43983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34524013700097977"/>
          <c:min val="0.23559597377845243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0836619395435E-2"/>
          <c:y val="2.0232592802311097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sell(7189)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44008</c:v>
                </c:pt>
                <c:pt idx="1">
                  <c:v>44007</c:v>
                </c:pt>
                <c:pt idx="2">
                  <c:v>44006</c:v>
                </c:pt>
                <c:pt idx="3">
                  <c:v>44005</c:v>
                </c:pt>
                <c:pt idx="4">
                  <c:v>44004</c:v>
                </c:pt>
                <c:pt idx="5">
                  <c:v>44001</c:v>
                </c:pt>
                <c:pt idx="6">
                  <c:v>44000</c:v>
                </c:pt>
                <c:pt idx="7">
                  <c:v>43999</c:v>
                </c:pt>
                <c:pt idx="8">
                  <c:v>43998</c:v>
                </c:pt>
                <c:pt idx="9">
                  <c:v>43997</c:v>
                </c:pt>
                <c:pt idx="10">
                  <c:v>43994</c:v>
                </c:pt>
                <c:pt idx="11">
                  <c:v>43993</c:v>
                </c:pt>
                <c:pt idx="12">
                  <c:v>43992</c:v>
                </c:pt>
                <c:pt idx="13">
                  <c:v>43991</c:v>
                </c:pt>
                <c:pt idx="14">
                  <c:v>43990</c:v>
                </c:pt>
                <c:pt idx="15">
                  <c:v>43987</c:v>
                </c:pt>
                <c:pt idx="16">
                  <c:v>43986</c:v>
                </c:pt>
                <c:pt idx="17">
                  <c:v>43985</c:v>
                </c:pt>
                <c:pt idx="18">
                  <c:v>43984</c:v>
                </c:pt>
                <c:pt idx="19">
                  <c:v>43983</c:v>
                </c:pt>
                <c:pt idx="20">
                  <c:v>43980</c:v>
                </c:pt>
                <c:pt idx="21">
                  <c:v>43979</c:v>
                </c:pt>
                <c:pt idx="22">
                  <c:v>43978</c:v>
                </c:pt>
                <c:pt idx="23">
                  <c:v>43977</c:v>
                </c:pt>
                <c:pt idx="24">
                  <c:v>43976</c:v>
                </c:pt>
                <c:pt idx="25">
                  <c:v>43973</c:v>
                </c:pt>
                <c:pt idx="26">
                  <c:v>43972</c:v>
                </c:pt>
                <c:pt idx="27">
                  <c:v>43971</c:v>
                </c:pt>
                <c:pt idx="28">
                  <c:v>43970</c:v>
                </c:pt>
                <c:pt idx="29">
                  <c:v>43969</c:v>
                </c:pt>
                <c:pt idx="30">
                  <c:v>43966</c:v>
                </c:pt>
                <c:pt idx="31">
                  <c:v>43965</c:v>
                </c:pt>
                <c:pt idx="32">
                  <c:v>43964</c:v>
                </c:pt>
                <c:pt idx="33">
                  <c:v>43963</c:v>
                </c:pt>
                <c:pt idx="34">
                  <c:v>43962</c:v>
                </c:pt>
                <c:pt idx="35">
                  <c:v>43959</c:v>
                </c:pt>
                <c:pt idx="36">
                  <c:v>43958</c:v>
                </c:pt>
                <c:pt idx="37">
                  <c:v>43952</c:v>
                </c:pt>
                <c:pt idx="38">
                  <c:v>43951</c:v>
                </c:pt>
                <c:pt idx="39">
                  <c:v>43949</c:v>
                </c:pt>
                <c:pt idx="40">
                  <c:v>43948</c:v>
                </c:pt>
                <c:pt idx="41">
                  <c:v>43945</c:v>
                </c:pt>
                <c:pt idx="42">
                  <c:v>43944</c:v>
                </c:pt>
                <c:pt idx="43">
                  <c:v>43943</c:v>
                </c:pt>
                <c:pt idx="44">
                  <c:v>43942</c:v>
                </c:pt>
                <c:pt idx="45">
                  <c:v>43941</c:v>
                </c:pt>
                <c:pt idx="46">
                  <c:v>43938</c:v>
                </c:pt>
                <c:pt idx="47">
                  <c:v>43937</c:v>
                </c:pt>
                <c:pt idx="48">
                  <c:v>43936</c:v>
                </c:pt>
                <c:pt idx="49">
                  <c:v>43935</c:v>
                </c:pt>
                <c:pt idx="50">
                  <c:v>43934</c:v>
                </c:pt>
                <c:pt idx="51">
                  <c:v>43931</c:v>
                </c:pt>
                <c:pt idx="52">
                  <c:v>43930</c:v>
                </c:pt>
                <c:pt idx="53">
                  <c:v>43929</c:v>
                </c:pt>
                <c:pt idx="54">
                  <c:v>43928</c:v>
                </c:pt>
                <c:pt idx="55">
                  <c:v>43927</c:v>
                </c:pt>
                <c:pt idx="56">
                  <c:v>43924</c:v>
                </c:pt>
                <c:pt idx="57">
                  <c:v>43923</c:v>
                </c:pt>
                <c:pt idx="58">
                  <c:v>43922</c:v>
                </c:pt>
                <c:pt idx="59">
                  <c:v>43921</c:v>
                </c:pt>
                <c:pt idx="60">
                  <c:v>43920</c:v>
                </c:pt>
                <c:pt idx="61">
                  <c:v>43917</c:v>
                </c:pt>
                <c:pt idx="62">
                  <c:v>43916</c:v>
                </c:pt>
                <c:pt idx="63">
                  <c:v>43915</c:v>
                </c:pt>
                <c:pt idx="64">
                  <c:v>43914</c:v>
                </c:pt>
                <c:pt idx="65">
                  <c:v>43913</c:v>
                </c:pt>
                <c:pt idx="66">
                  <c:v>43909</c:v>
                </c:pt>
                <c:pt idx="67">
                  <c:v>43908</c:v>
                </c:pt>
                <c:pt idx="68">
                  <c:v>43907</c:v>
                </c:pt>
                <c:pt idx="69">
                  <c:v>43906</c:v>
                </c:pt>
                <c:pt idx="70">
                  <c:v>43903</c:v>
                </c:pt>
                <c:pt idx="71">
                  <c:v>43902</c:v>
                </c:pt>
                <c:pt idx="72">
                  <c:v>43901</c:v>
                </c:pt>
                <c:pt idx="73">
                  <c:v>43900</c:v>
                </c:pt>
                <c:pt idx="74">
                  <c:v>43899</c:v>
                </c:pt>
                <c:pt idx="75">
                  <c:v>43896</c:v>
                </c:pt>
                <c:pt idx="76">
                  <c:v>43895</c:v>
                </c:pt>
                <c:pt idx="77">
                  <c:v>43894</c:v>
                </c:pt>
                <c:pt idx="78">
                  <c:v>43893</c:v>
                </c:pt>
                <c:pt idx="79">
                  <c:v>43892</c:v>
                </c:pt>
                <c:pt idx="80">
                  <c:v>43889</c:v>
                </c:pt>
                <c:pt idx="81">
                  <c:v>43888</c:v>
                </c:pt>
                <c:pt idx="82">
                  <c:v>43887</c:v>
                </c:pt>
                <c:pt idx="83">
                  <c:v>43886</c:v>
                </c:pt>
                <c:pt idx="84">
                  <c:v>43882</c:v>
                </c:pt>
                <c:pt idx="85">
                  <c:v>43881</c:v>
                </c:pt>
                <c:pt idx="86">
                  <c:v>43880</c:v>
                </c:pt>
                <c:pt idx="87">
                  <c:v>43879</c:v>
                </c:pt>
                <c:pt idx="88">
                  <c:v>43878</c:v>
                </c:pt>
                <c:pt idx="89">
                  <c:v>43875</c:v>
                </c:pt>
                <c:pt idx="90">
                  <c:v>43874</c:v>
                </c:pt>
                <c:pt idx="91">
                  <c:v>43873</c:v>
                </c:pt>
                <c:pt idx="92">
                  <c:v>43871</c:v>
                </c:pt>
                <c:pt idx="93">
                  <c:v>43868</c:v>
                </c:pt>
                <c:pt idx="94">
                  <c:v>43867</c:v>
                </c:pt>
                <c:pt idx="95">
                  <c:v>43866</c:v>
                </c:pt>
                <c:pt idx="96">
                  <c:v>43865</c:v>
                </c:pt>
                <c:pt idx="97">
                  <c:v>43864</c:v>
                </c:pt>
                <c:pt idx="98">
                  <c:v>43861</c:v>
                </c:pt>
                <c:pt idx="99">
                  <c:v>43860</c:v>
                </c:pt>
                <c:pt idx="100">
                  <c:v>43859</c:v>
                </c:pt>
                <c:pt idx="101">
                  <c:v>43858</c:v>
                </c:pt>
                <c:pt idx="102">
                  <c:v>43857</c:v>
                </c:pt>
                <c:pt idx="103">
                  <c:v>43854</c:v>
                </c:pt>
                <c:pt idx="104">
                  <c:v>43853</c:v>
                </c:pt>
                <c:pt idx="105">
                  <c:v>43852</c:v>
                </c:pt>
                <c:pt idx="106">
                  <c:v>43851</c:v>
                </c:pt>
                <c:pt idx="107">
                  <c:v>43850</c:v>
                </c:pt>
                <c:pt idx="108">
                  <c:v>43847</c:v>
                </c:pt>
                <c:pt idx="109">
                  <c:v>43846</c:v>
                </c:pt>
                <c:pt idx="110">
                  <c:v>43845</c:v>
                </c:pt>
                <c:pt idx="111">
                  <c:v>43844</c:v>
                </c:pt>
                <c:pt idx="112">
                  <c:v>43840</c:v>
                </c:pt>
                <c:pt idx="113">
                  <c:v>43839</c:v>
                </c:pt>
                <c:pt idx="114">
                  <c:v>43838</c:v>
                </c:pt>
                <c:pt idx="115">
                  <c:v>43837</c:v>
                </c:pt>
                <c:pt idx="116">
                  <c:v>43836</c:v>
                </c:pt>
                <c:pt idx="117">
                  <c:v>43829</c:v>
                </c:pt>
                <c:pt idx="118">
                  <c:v>43826</c:v>
                </c:pt>
                <c:pt idx="119">
                  <c:v>43825</c:v>
                </c:pt>
                <c:pt idx="120">
                  <c:v>43824</c:v>
                </c:pt>
                <c:pt idx="121">
                  <c:v>43823</c:v>
                </c:pt>
                <c:pt idx="122">
                  <c:v>43822</c:v>
                </c:pt>
                <c:pt idx="123">
                  <c:v>43819</c:v>
                </c:pt>
                <c:pt idx="124">
                  <c:v>43818</c:v>
                </c:pt>
                <c:pt idx="125">
                  <c:v>43817</c:v>
                </c:pt>
                <c:pt idx="126">
                  <c:v>43816</c:v>
                </c:pt>
                <c:pt idx="127">
                  <c:v>43815</c:v>
                </c:pt>
                <c:pt idx="128">
                  <c:v>43812</c:v>
                </c:pt>
                <c:pt idx="129">
                  <c:v>43811</c:v>
                </c:pt>
                <c:pt idx="130">
                  <c:v>43810</c:v>
                </c:pt>
                <c:pt idx="131">
                  <c:v>43809</c:v>
                </c:pt>
                <c:pt idx="132">
                  <c:v>43808</c:v>
                </c:pt>
                <c:pt idx="133">
                  <c:v>43805</c:v>
                </c:pt>
                <c:pt idx="134">
                  <c:v>43804</c:v>
                </c:pt>
                <c:pt idx="135">
                  <c:v>43803</c:v>
                </c:pt>
                <c:pt idx="136">
                  <c:v>43802</c:v>
                </c:pt>
                <c:pt idx="137">
                  <c:v>43801</c:v>
                </c:pt>
                <c:pt idx="138">
                  <c:v>43798</c:v>
                </c:pt>
                <c:pt idx="139">
                  <c:v>43797</c:v>
                </c:pt>
                <c:pt idx="140">
                  <c:v>43796</c:v>
                </c:pt>
                <c:pt idx="141">
                  <c:v>43795</c:v>
                </c:pt>
                <c:pt idx="142">
                  <c:v>43794</c:v>
                </c:pt>
                <c:pt idx="143">
                  <c:v>43791</c:v>
                </c:pt>
                <c:pt idx="144">
                  <c:v>43790</c:v>
                </c:pt>
                <c:pt idx="145">
                  <c:v>43789</c:v>
                </c:pt>
                <c:pt idx="146">
                  <c:v>43788</c:v>
                </c:pt>
                <c:pt idx="147">
                  <c:v>43787</c:v>
                </c:pt>
                <c:pt idx="148">
                  <c:v>43784</c:v>
                </c:pt>
                <c:pt idx="149">
                  <c:v>43783</c:v>
                </c:pt>
                <c:pt idx="150">
                  <c:v>43782</c:v>
                </c:pt>
                <c:pt idx="151">
                  <c:v>43781</c:v>
                </c:pt>
                <c:pt idx="152">
                  <c:v>43780</c:v>
                </c:pt>
                <c:pt idx="153">
                  <c:v>43777</c:v>
                </c:pt>
                <c:pt idx="154">
                  <c:v>43776</c:v>
                </c:pt>
                <c:pt idx="155">
                  <c:v>43775</c:v>
                </c:pt>
                <c:pt idx="156">
                  <c:v>43774</c:v>
                </c:pt>
                <c:pt idx="157">
                  <c:v>43770</c:v>
                </c:pt>
                <c:pt idx="158">
                  <c:v>43769</c:v>
                </c:pt>
                <c:pt idx="159">
                  <c:v>43768</c:v>
                </c:pt>
                <c:pt idx="160">
                  <c:v>43767</c:v>
                </c:pt>
                <c:pt idx="161">
                  <c:v>43766</c:v>
                </c:pt>
                <c:pt idx="162">
                  <c:v>43763</c:v>
                </c:pt>
                <c:pt idx="163">
                  <c:v>43762</c:v>
                </c:pt>
                <c:pt idx="164">
                  <c:v>43761</c:v>
                </c:pt>
                <c:pt idx="165">
                  <c:v>43759</c:v>
                </c:pt>
                <c:pt idx="166">
                  <c:v>43756</c:v>
                </c:pt>
                <c:pt idx="167">
                  <c:v>43755</c:v>
                </c:pt>
                <c:pt idx="168">
                  <c:v>43754</c:v>
                </c:pt>
                <c:pt idx="169">
                  <c:v>43753</c:v>
                </c:pt>
                <c:pt idx="170">
                  <c:v>43749</c:v>
                </c:pt>
                <c:pt idx="171">
                  <c:v>43748</c:v>
                </c:pt>
                <c:pt idx="172">
                  <c:v>43747</c:v>
                </c:pt>
                <c:pt idx="173">
                  <c:v>43746</c:v>
                </c:pt>
                <c:pt idx="174">
                  <c:v>43745</c:v>
                </c:pt>
                <c:pt idx="175">
                  <c:v>43742</c:v>
                </c:pt>
                <c:pt idx="176">
                  <c:v>43741</c:v>
                </c:pt>
                <c:pt idx="177">
                  <c:v>43740</c:v>
                </c:pt>
                <c:pt idx="178">
                  <c:v>43739</c:v>
                </c:pt>
                <c:pt idx="179">
                  <c:v>43738</c:v>
                </c:pt>
                <c:pt idx="180">
                  <c:v>43735</c:v>
                </c:pt>
                <c:pt idx="181">
                  <c:v>43734</c:v>
                </c:pt>
                <c:pt idx="182">
                  <c:v>43733</c:v>
                </c:pt>
                <c:pt idx="183">
                  <c:v>43732</c:v>
                </c:pt>
                <c:pt idx="184">
                  <c:v>43728</c:v>
                </c:pt>
                <c:pt idx="185">
                  <c:v>43727</c:v>
                </c:pt>
                <c:pt idx="186">
                  <c:v>43726</c:v>
                </c:pt>
                <c:pt idx="187">
                  <c:v>43725</c:v>
                </c:pt>
                <c:pt idx="188">
                  <c:v>43721</c:v>
                </c:pt>
                <c:pt idx="189">
                  <c:v>43720</c:v>
                </c:pt>
                <c:pt idx="190">
                  <c:v>43719</c:v>
                </c:pt>
                <c:pt idx="191">
                  <c:v>43718</c:v>
                </c:pt>
                <c:pt idx="192">
                  <c:v>43717</c:v>
                </c:pt>
                <c:pt idx="193">
                  <c:v>43714</c:v>
                </c:pt>
                <c:pt idx="194">
                  <c:v>43713</c:v>
                </c:pt>
                <c:pt idx="195">
                  <c:v>43712</c:v>
                </c:pt>
                <c:pt idx="196">
                  <c:v>43711</c:v>
                </c:pt>
                <c:pt idx="197">
                  <c:v>43710</c:v>
                </c:pt>
                <c:pt idx="198">
                  <c:v>43707</c:v>
                </c:pt>
                <c:pt idx="199">
                  <c:v>43706</c:v>
                </c:pt>
                <c:pt idx="200">
                  <c:v>43705</c:v>
                </c:pt>
                <c:pt idx="201">
                  <c:v>43704</c:v>
                </c:pt>
                <c:pt idx="202">
                  <c:v>43703</c:v>
                </c:pt>
                <c:pt idx="203">
                  <c:v>43700</c:v>
                </c:pt>
                <c:pt idx="204">
                  <c:v>43699</c:v>
                </c:pt>
                <c:pt idx="205">
                  <c:v>43698</c:v>
                </c:pt>
                <c:pt idx="206">
                  <c:v>43697</c:v>
                </c:pt>
                <c:pt idx="207">
                  <c:v>43696</c:v>
                </c:pt>
                <c:pt idx="208">
                  <c:v>43693</c:v>
                </c:pt>
                <c:pt idx="209">
                  <c:v>43692</c:v>
                </c:pt>
                <c:pt idx="210">
                  <c:v>43691</c:v>
                </c:pt>
                <c:pt idx="211">
                  <c:v>43690</c:v>
                </c:pt>
                <c:pt idx="212">
                  <c:v>43686</c:v>
                </c:pt>
                <c:pt idx="213">
                  <c:v>43685</c:v>
                </c:pt>
                <c:pt idx="214">
                  <c:v>43684</c:v>
                </c:pt>
                <c:pt idx="215">
                  <c:v>43683</c:v>
                </c:pt>
                <c:pt idx="216">
                  <c:v>43682</c:v>
                </c:pt>
                <c:pt idx="217">
                  <c:v>43679</c:v>
                </c:pt>
                <c:pt idx="218">
                  <c:v>43678</c:v>
                </c:pt>
                <c:pt idx="219">
                  <c:v>43677</c:v>
                </c:pt>
                <c:pt idx="220">
                  <c:v>43676</c:v>
                </c:pt>
                <c:pt idx="221">
                  <c:v>43675</c:v>
                </c:pt>
                <c:pt idx="222">
                  <c:v>43672</c:v>
                </c:pt>
                <c:pt idx="223">
                  <c:v>43671</c:v>
                </c:pt>
                <c:pt idx="224">
                  <c:v>43670</c:v>
                </c:pt>
                <c:pt idx="225">
                  <c:v>43669</c:v>
                </c:pt>
                <c:pt idx="226">
                  <c:v>43668</c:v>
                </c:pt>
                <c:pt idx="227">
                  <c:v>43665</c:v>
                </c:pt>
                <c:pt idx="228">
                  <c:v>43664</c:v>
                </c:pt>
                <c:pt idx="229">
                  <c:v>43663</c:v>
                </c:pt>
                <c:pt idx="230">
                  <c:v>43662</c:v>
                </c:pt>
                <c:pt idx="231">
                  <c:v>43658</c:v>
                </c:pt>
                <c:pt idx="232">
                  <c:v>43657</c:v>
                </c:pt>
                <c:pt idx="233">
                  <c:v>43656</c:v>
                </c:pt>
                <c:pt idx="234">
                  <c:v>43655</c:v>
                </c:pt>
                <c:pt idx="235">
                  <c:v>43654</c:v>
                </c:pt>
                <c:pt idx="236">
                  <c:v>43651</c:v>
                </c:pt>
                <c:pt idx="237">
                  <c:v>43650</c:v>
                </c:pt>
                <c:pt idx="238">
                  <c:v>43649</c:v>
                </c:pt>
                <c:pt idx="239">
                  <c:v>43648</c:v>
                </c:pt>
                <c:pt idx="240">
                  <c:v>43647</c:v>
                </c:pt>
                <c:pt idx="241">
                  <c:v>43644</c:v>
                </c:pt>
                <c:pt idx="242">
                  <c:v>43643</c:v>
                </c:pt>
                <c:pt idx="243">
                  <c:v>43642</c:v>
                </c:pt>
                <c:pt idx="244">
                  <c:v>43641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732</c:v>
                </c:pt>
                <c:pt idx="1">
                  <c:v>738</c:v>
                </c:pt>
                <c:pt idx="2">
                  <c:v>749</c:v>
                </c:pt>
                <c:pt idx="3">
                  <c:v>754</c:v>
                </c:pt>
                <c:pt idx="4">
                  <c:v>728</c:v>
                </c:pt>
                <c:pt idx="5">
                  <c:v>721</c:v>
                </c:pt>
                <c:pt idx="6">
                  <c:v>729</c:v>
                </c:pt>
                <c:pt idx="7">
                  <c:v>735</c:v>
                </c:pt>
                <c:pt idx="8">
                  <c:v>750</c:v>
                </c:pt>
                <c:pt idx="9">
                  <c:v>718</c:v>
                </c:pt>
                <c:pt idx="10">
                  <c:v>738</c:v>
                </c:pt>
                <c:pt idx="11">
                  <c:v>759</c:v>
                </c:pt>
                <c:pt idx="12">
                  <c:v>791</c:v>
                </c:pt>
                <c:pt idx="13">
                  <c:v>801</c:v>
                </c:pt>
                <c:pt idx="14">
                  <c:v>794</c:v>
                </c:pt>
                <c:pt idx="15">
                  <c:v>758</c:v>
                </c:pt>
                <c:pt idx="16">
                  <c:v>753</c:v>
                </c:pt>
                <c:pt idx="17">
                  <c:v>755</c:v>
                </c:pt>
                <c:pt idx="18">
                  <c:v>762</c:v>
                </c:pt>
                <c:pt idx="19">
                  <c:v>729</c:v>
                </c:pt>
                <c:pt idx="20">
                  <c:v>742</c:v>
                </c:pt>
                <c:pt idx="21">
                  <c:v>713</c:v>
                </c:pt>
                <c:pt idx="22">
                  <c:v>698</c:v>
                </c:pt>
                <c:pt idx="23">
                  <c:v>652</c:v>
                </c:pt>
                <c:pt idx="24">
                  <c:v>630</c:v>
                </c:pt>
                <c:pt idx="25">
                  <c:v>631</c:v>
                </c:pt>
                <c:pt idx="26">
                  <c:v>643</c:v>
                </c:pt>
                <c:pt idx="27">
                  <c:v>644</c:v>
                </c:pt>
                <c:pt idx="28">
                  <c:v>644</c:v>
                </c:pt>
                <c:pt idx="29">
                  <c:v>631</c:v>
                </c:pt>
                <c:pt idx="30">
                  <c:v>622</c:v>
                </c:pt>
                <c:pt idx="31">
                  <c:v>607</c:v>
                </c:pt>
                <c:pt idx="32">
                  <c:v>627</c:v>
                </c:pt>
                <c:pt idx="33">
                  <c:v>612</c:v>
                </c:pt>
                <c:pt idx="34">
                  <c:v>616</c:v>
                </c:pt>
                <c:pt idx="35">
                  <c:v>611</c:v>
                </c:pt>
                <c:pt idx="36">
                  <c:v>597</c:v>
                </c:pt>
                <c:pt idx="37">
                  <c:v>610</c:v>
                </c:pt>
                <c:pt idx="38">
                  <c:v>631</c:v>
                </c:pt>
                <c:pt idx="39">
                  <c:v>615</c:v>
                </c:pt>
                <c:pt idx="40">
                  <c:v>608</c:v>
                </c:pt>
                <c:pt idx="41">
                  <c:v>602</c:v>
                </c:pt>
                <c:pt idx="42">
                  <c:v>602</c:v>
                </c:pt>
                <c:pt idx="43">
                  <c:v>588</c:v>
                </c:pt>
                <c:pt idx="44">
                  <c:v>589</c:v>
                </c:pt>
                <c:pt idx="45">
                  <c:v>606</c:v>
                </c:pt>
                <c:pt idx="46">
                  <c:v>621</c:v>
                </c:pt>
                <c:pt idx="47">
                  <c:v>608</c:v>
                </c:pt>
                <c:pt idx="48">
                  <c:v>600</c:v>
                </c:pt>
                <c:pt idx="49">
                  <c:v>614</c:v>
                </c:pt>
                <c:pt idx="50">
                  <c:v>611</c:v>
                </c:pt>
                <c:pt idx="51">
                  <c:v>624</c:v>
                </c:pt>
                <c:pt idx="52">
                  <c:v>590</c:v>
                </c:pt>
                <c:pt idx="53">
                  <c:v>586</c:v>
                </c:pt>
                <c:pt idx="54">
                  <c:v>587</c:v>
                </c:pt>
                <c:pt idx="55">
                  <c:v>555</c:v>
                </c:pt>
                <c:pt idx="56">
                  <c:v>536</c:v>
                </c:pt>
                <c:pt idx="57">
                  <c:v>540</c:v>
                </c:pt>
                <c:pt idx="58">
                  <c:v>584</c:v>
                </c:pt>
                <c:pt idx="59">
                  <c:v>610</c:v>
                </c:pt>
                <c:pt idx="60">
                  <c:v>659</c:v>
                </c:pt>
                <c:pt idx="61">
                  <c:v>661</c:v>
                </c:pt>
                <c:pt idx="62">
                  <c:v>604</c:v>
                </c:pt>
                <c:pt idx="63">
                  <c:v>600</c:v>
                </c:pt>
                <c:pt idx="64">
                  <c:v>584</c:v>
                </c:pt>
                <c:pt idx="65">
                  <c:v>564</c:v>
                </c:pt>
                <c:pt idx="66">
                  <c:v>507</c:v>
                </c:pt>
                <c:pt idx="67">
                  <c:v>526</c:v>
                </c:pt>
                <c:pt idx="68">
                  <c:v>535</c:v>
                </c:pt>
                <c:pt idx="69">
                  <c:v>519</c:v>
                </c:pt>
                <c:pt idx="70">
                  <c:v>492</c:v>
                </c:pt>
                <c:pt idx="71">
                  <c:v>524</c:v>
                </c:pt>
                <c:pt idx="72">
                  <c:v>550</c:v>
                </c:pt>
                <c:pt idx="73">
                  <c:v>560</c:v>
                </c:pt>
                <c:pt idx="74">
                  <c:v>550</c:v>
                </c:pt>
                <c:pt idx="75">
                  <c:v>587</c:v>
                </c:pt>
                <c:pt idx="76">
                  <c:v>615</c:v>
                </c:pt>
                <c:pt idx="77">
                  <c:v>619</c:v>
                </c:pt>
                <c:pt idx="78">
                  <c:v>636</c:v>
                </c:pt>
                <c:pt idx="79">
                  <c:v>626</c:v>
                </c:pt>
                <c:pt idx="80">
                  <c:v>620</c:v>
                </c:pt>
                <c:pt idx="81">
                  <c:v>637</c:v>
                </c:pt>
                <c:pt idx="82">
                  <c:v>652</c:v>
                </c:pt>
                <c:pt idx="83">
                  <c:v>651</c:v>
                </c:pt>
                <c:pt idx="84">
                  <c:v>679</c:v>
                </c:pt>
                <c:pt idx="85">
                  <c:v>682</c:v>
                </c:pt>
                <c:pt idx="86">
                  <c:v>675</c:v>
                </c:pt>
                <c:pt idx="87">
                  <c:v>685</c:v>
                </c:pt>
                <c:pt idx="88">
                  <c:v>691</c:v>
                </c:pt>
                <c:pt idx="89">
                  <c:v>698</c:v>
                </c:pt>
                <c:pt idx="90">
                  <c:v>697</c:v>
                </c:pt>
                <c:pt idx="91">
                  <c:v>704</c:v>
                </c:pt>
                <c:pt idx="92">
                  <c:v>728</c:v>
                </c:pt>
                <c:pt idx="93">
                  <c:v>738</c:v>
                </c:pt>
                <c:pt idx="94">
                  <c:v>757</c:v>
                </c:pt>
                <c:pt idx="95">
                  <c:v>744</c:v>
                </c:pt>
                <c:pt idx="96">
                  <c:v>739</c:v>
                </c:pt>
                <c:pt idx="97">
                  <c:v>731</c:v>
                </c:pt>
                <c:pt idx="98">
                  <c:v>733</c:v>
                </c:pt>
                <c:pt idx="99">
                  <c:v>719</c:v>
                </c:pt>
                <c:pt idx="100">
                  <c:v>728</c:v>
                </c:pt>
                <c:pt idx="101">
                  <c:v>724</c:v>
                </c:pt>
                <c:pt idx="102">
                  <c:v>735</c:v>
                </c:pt>
                <c:pt idx="103">
                  <c:v>754</c:v>
                </c:pt>
                <c:pt idx="104">
                  <c:v>761</c:v>
                </c:pt>
                <c:pt idx="105">
                  <c:v>776</c:v>
                </c:pt>
                <c:pt idx="106">
                  <c:v>782</c:v>
                </c:pt>
                <c:pt idx="107">
                  <c:v>786</c:v>
                </c:pt>
                <c:pt idx="108">
                  <c:v>786</c:v>
                </c:pt>
                <c:pt idx="109">
                  <c:v>779</c:v>
                </c:pt>
                <c:pt idx="110">
                  <c:v>790</c:v>
                </c:pt>
                <c:pt idx="111">
                  <c:v>794</c:v>
                </c:pt>
                <c:pt idx="112">
                  <c:v>829</c:v>
                </c:pt>
                <c:pt idx="113">
                  <c:v>839</c:v>
                </c:pt>
                <c:pt idx="114">
                  <c:v>816</c:v>
                </c:pt>
                <c:pt idx="115">
                  <c:v>843</c:v>
                </c:pt>
                <c:pt idx="116">
                  <c:v>829</c:v>
                </c:pt>
                <c:pt idx="117">
                  <c:v>857</c:v>
                </c:pt>
                <c:pt idx="118">
                  <c:v>877</c:v>
                </c:pt>
                <c:pt idx="119">
                  <c:v>859</c:v>
                </c:pt>
                <c:pt idx="120">
                  <c:v>851</c:v>
                </c:pt>
                <c:pt idx="121">
                  <c:v>864</c:v>
                </c:pt>
                <c:pt idx="122">
                  <c:v>869</c:v>
                </c:pt>
                <c:pt idx="123">
                  <c:v>879</c:v>
                </c:pt>
                <c:pt idx="124">
                  <c:v>868</c:v>
                </c:pt>
                <c:pt idx="125">
                  <c:v>871</c:v>
                </c:pt>
                <c:pt idx="126">
                  <c:v>880</c:v>
                </c:pt>
                <c:pt idx="127">
                  <c:v>877</c:v>
                </c:pt>
                <c:pt idx="128">
                  <c:v>879</c:v>
                </c:pt>
                <c:pt idx="129">
                  <c:v>844</c:v>
                </c:pt>
                <c:pt idx="130">
                  <c:v>857</c:v>
                </c:pt>
                <c:pt idx="131">
                  <c:v>870</c:v>
                </c:pt>
                <c:pt idx="132">
                  <c:v>876</c:v>
                </c:pt>
                <c:pt idx="133">
                  <c:v>874</c:v>
                </c:pt>
                <c:pt idx="134">
                  <c:v>862</c:v>
                </c:pt>
                <c:pt idx="135">
                  <c:v>846</c:v>
                </c:pt>
                <c:pt idx="136">
                  <c:v>849</c:v>
                </c:pt>
                <c:pt idx="137">
                  <c:v>856</c:v>
                </c:pt>
                <c:pt idx="138">
                  <c:v>845</c:v>
                </c:pt>
                <c:pt idx="139">
                  <c:v>842</c:v>
                </c:pt>
                <c:pt idx="140">
                  <c:v>839</c:v>
                </c:pt>
                <c:pt idx="141">
                  <c:v>843</c:v>
                </c:pt>
                <c:pt idx="142">
                  <c:v>849</c:v>
                </c:pt>
                <c:pt idx="143">
                  <c:v>844</c:v>
                </c:pt>
                <c:pt idx="144">
                  <c:v>850</c:v>
                </c:pt>
                <c:pt idx="145">
                  <c:v>848</c:v>
                </c:pt>
                <c:pt idx="146">
                  <c:v>864</c:v>
                </c:pt>
                <c:pt idx="147">
                  <c:v>883</c:v>
                </c:pt>
                <c:pt idx="148">
                  <c:v>884</c:v>
                </c:pt>
                <c:pt idx="149">
                  <c:v>865</c:v>
                </c:pt>
                <c:pt idx="150">
                  <c:v>888</c:v>
                </c:pt>
                <c:pt idx="151">
                  <c:v>888</c:v>
                </c:pt>
                <c:pt idx="152">
                  <c:v>866</c:v>
                </c:pt>
                <c:pt idx="153">
                  <c:v>865</c:v>
                </c:pt>
                <c:pt idx="154">
                  <c:v>871</c:v>
                </c:pt>
                <c:pt idx="155">
                  <c:v>843</c:v>
                </c:pt>
                <c:pt idx="156">
                  <c:v>826</c:v>
                </c:pt>
                <c:pt idx="157">
                  <c:v>800</c:v>
                </c:pt>
                <c:pt idx="158">
                  <c:v>810</c:v>
                </c:pt>
                <c:pt idx="159">
                  <c:v>817</c:v>
                </c:pt>
                <c:pt idx="160">
                  <c:v>814</c:v>
                </c:pt>
                <c:pt idx="161">
                  <c:v>805</c:v>
                </c:pt>
                <c:pt idx="162">
                  <c:v>805</c:v>
                </c:pt>
                <c:pt idx="163">
                  <c:v>799</c:v>
                </c:pt>
                <c:pt idx="164">
                  <c:v>782</c:v>
                </c:pt>
                <c:pt idx="165">
                  <c:v>781</c:v>
                </c:pt>
                <c:pt idx="166">
                  <c:v>774</c:v>
                </c:pt>
                <c:pt idx="167">
                  <c:v>775</c:v>
                </c:pt>
                <c:pt idx="168">
                  <c:v>788</c:v>
                </c:pt>
                <c:pt idx="169">
                  <c:v>780</c:v>
                </c:pt>
                <c:pt idx="170">
                  <c:v>762</c:v>
                </c:pt>
                <c:pt idx="171">
                  <c:v>740</c:v>
                </c:pt>
                <c:pt idx="172">
                  <c:v>745</c:v>
                </c:pt>
                <c:pt idx="173">
                  <c:v>742</c:v>
                </c:pt>
                <c:pt idx="174">
                  <c:v>739</c:v>
                </c:pt>
                <c:pt idx="175">
                  <c:v>735</c:v>
                </c:pt>
                <c:pt idx="176">
                  <c:v>748</c:v>
                </c:pt>
                <c:pt idx="177">
                  <c:v>766</c:v>
                </c:pt>
                <c:pt idx="178">
                  <c:v>766</c:v>
                </c:pt>
                <c:pt idx="179">
                  <c:v>757</c:v>
                </c:pt>
                <c:pt idx="180">
                  <c:v>758</c:v>
                </c:pt>
                <c:pt idx="181">
                  <c:v>767</c:v>
                </c:pt>
                <c:pt idx="182">
                  <c:v>751</c:v>
                </c:pt>
                <c:pt idx="183">
                  <c:v>742</c:v>
                </c:pt>
                <c:pt idx="184">
                  <c:v>749</c:v>
                </c:pt>
                <c:pt idx="185">
                  <c:v>733</c:v>
                </c:pt>
                <c:pt idx="186">
                  <c:v>722</c:v>
                </c:pt>
                <c:pt idx="187">
                  <c:v>722</c:v>
                </c:pt>
                <c:pt idx="188">
                  <c:v>717</c:v>
                </c:pt>
                <c:pt idx="189">
                  <c:v>712</c:v>
                </c:pt>
                <c:pt idx="190">
                  <c:v>706</c:v>
                </c:pt>
                <c:pt idx="191">
                  <c:v>696</c:v>
                </c:pt>
                <c:pt idx="192">
                  <c:v>662</c:v>
                </c:pt>
                <c:pt idx="193">
                  <c:v>651</c:v>
                </c:pt>
                <c:pt idx="194">
                  <c:v>653</c:v>
                </c:pt>
                <c:pt idx="195">
                  <c:v>643</c:v>
                </c:pt>
                <c:pt idx="196">
                  <c:v>656</c:v>
                </c:pt>
                <c:pt idx="197">
                  <c:v>651</c:v>
                </c:pt>
                <c:pt idx="198">
                  <c:v>670</c:v>
                </c:pt>
                <c:pt idx="199">
                  <c:v>645</c:v>
                </c:pt>
                <c:pt idx="200">
                  <c:v>650</c:v>
                </c:pt>
                <c:pt idx="201">
                  <c:v>655</c:v>
                </c:pt>
                <c:pt idx="202">
                  <c:v>642</c:v>
                </c:pt>
                <c:pt idx="203">
                  <c:v>652</c:v>
                </c:pt>
                <c:pt idx="204">
                  <c:v>652</c:v>
                </c:pt>
                <c:pt idx="205">
                  <c:v>642</c:v>
                </c:pt>
                <c:pt idx="206">
                  <c:v>660</c:v>
                </c:pt>
                <c:pt idx="207">
                  <c:v>675</c:v>
                </c:pt>
                <c:pt idx="208">
                  <c:v>666</c:v>
                </c:pt>
                <c:pt idx="209">
                  <c:v>670</c:v>
                </c:pt>
                <c:pt idx="210">
                  <c:v>680</c:v>
                </c:pt>
                <c:pt idx="211">
                  <c:v>667</c:v>
                </c:pt>
                <c:pt idx="212">
                  <c:v>670</c:v>
                </c:pt>
                <c:pt idx="213">
                  <c:v>676</c:v>
                </c:pt>
                <c:pt idx="214">
                  <c:v>691</c:v>
                </c:pt>
                <c:pt idx="215">
                  <c:v>684</c:v>
                </c:pt>
                <c:pt idx="216">
                  <c:v>690</c:v>
                </c:pt>
                <c:pt idx="217">
                  <c:v>727</c:v>
                </c:pt>
                <c:pt idx="218">
                  <c:v>763</c:v>
                </c:pt>
                <c:pt idx="219">
                  <c:v>771</c:v>
                </c:pt>
                <c:pt idx="220">
                  <c:v>782</c:v>
                </c:pt>
                <c:pt idx="221">
                  <c:v>774</c:v>
                </c:pt>
                <c:pt idx="222">
                  <c:v>781</c:v>
                </c:pt>
                <c:pt idx="223">
                  <c:v>782</c:v>
                </c:pt>
                <c:pt idx="224">
                  <c:v>774</c:v>
                </c:pt>
                <c:pt idx="225">
                  <c:v>779</c:v>
                </c:pt>
                <c:pt idx="226">
                  <c:v>774</c:v>
                </c:pt>
                <c:pt idx="227">
                  <c:v>781</c:v>
                </c:pt>
                <c:pt idx="228">
                  <c:v>765</c:v>
                </c:pt>
                <c:pt idx="229">
                  <c:v>796</c:v>
                </c:pt>
                <c:pt idx="230">
                  <c:v>803</c:v>
                </c:pt>
                <c:pt idx="231">
                  <c:v>802</c:v>
                </c:pt>
                <c:pt idx="232">
                  <c:v>801</c:v>
                </c:pt>
                <c:pt idx="233">
                  <c:v>790</c:v>
                </c:pt>
                <c:pt idx="234">
                  <c:v>800</c:v>
                </c:pt>
                <c:pt idx="235">
                  <c:v>804</c:v>
                </c:pt>
                <c:pt idx="236">
                  <c:v>818</c:v>
                </c:pt>
                <c:pt idx="237">
                  <c:v>813</c:v>
                </c:pt>
                <c:pt idx="238">
                  <c:v>805</c:v>
                </c:pt>
                <c:pt idx="239">
                  <c:v>806</c:v>
                </c:pt>
                <c:pt idx="240">
                  <c:v>801</c:v>
                </c:pt>
                <c:pt idx="241">
                  <c:v>775</c:v>
                </c:pt>
                <c:pt idx="242">
                  <c:v>779</c:v>
                </c:pt>
                <c:pt idx="243">
                  <c:v>754</c:v>
                </c:pt>
                <c:pt idx="244">
                  <c:v>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buy(7327)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44008</c:v>
                </c:pt>
                <c:pt idx="1">
                  <c:v>44007</c:v>
                </c:pt>
                <c:pt idx="2">
                  <c:v>44006</c:v>
                </c:pt>
                <c:pt idx="3">
                  <c:v>44005</c:v>
                </c:pt>
                <c:pt idx="4">
                  <c:v>44004</c:v>
                </c:pt>
                <c:pt idx="5">
                  <c:v>44001</c:v>
                </c:pt>
                <c:pt idx="6">
                  <c:v>44000</c:v>
                </c:pt>
                <c:pt idx="7">
                  <c:v>43999</c:v>
                </c:pt>
                <c:pt idx="8">
                  <c:v>43998</c:v>
                </c:pt>
                <c:pt idx="9">
                  <c:v>43997</c:v>
                </c:pt>
                <c:pt idx="10">
                  <c:v>43994</c:v>
                </c:pt>
                <c:pt idx="11">
                  <c:v>43993</c:v>
                </c:pt>
                <c:pt idx="12">
                  <c:v>43992</c:v>
                </c:pt>
                <c:pt idx="13">
                  <c:v>43991</c:v>
                </c:pt>
                <c:pt idx="14">
                  <c:v>43990</c:v>
                </c:pt>
                <c:pt idx="15">
                  <c:v>43987</c:v>
                </c:pt>
                <c:pt idx="16">
                  <c:v>43986</c:v>
                </c:pt>
                <c:pt idx="17">
                  <c:v>43985</c:v>
                </c:pt>
                <c:pt idx="18">
                  <c:v>43984</c:v>
                </c:pt>
                <c:pt idx="19">
                  <c:v>43983</c:v>
                </c:pt>
                <c:pt idx="20">
                  <c:v>43980</c:v>
                </c:pt>
                <c:pt idx="21">
                  <c:v>43979</c:v>
                </c:pt>
                <c:pt idx="22">
                  <c:v>43978</c:v>
                </c:pt>
                <c:pt idx="23">
                  <c:v>43977</c:v>
                </c:pt>
                <c:pt idx="24">
                  <c:v>43976</c:v>
                </c:pt>
                <c:pt idx="25">
                  <c:v>43973</c:v>
                </c:pt>
                <c:pt idx="26">
                  <c:v>43972</c:v>
                </c:pt>
                <c:pt idx="27">
                  <c:v>43971</c:v>
                </c:pt>
                <c:pt idx="28">
                  <c:v>43970</c:v>
                </c:pt>
                <c:pt idx="29">
                  <c:v>43969</c:v>
                </c:pt>
                <c:pt idx="30">
                  <c:v>43966</c:v>
                </c:pt>
                <c:pt idx="31">
                  <c:v>43965</c:v>
                </c:pt>
                <c:pt idx="32">
                  <c:v>43964</c:v>
                </c:pt>
                <c:pt idx="33">
                  <c:v>43963</c:v>
                </c:pt>
                <c:pt idx="34">
                  <c:v>43962</c:v>
                </c:pt>
                <c:pt idx="35">
                  <c:v>43959</c:v>
                </c:pt>
                <c:pt idx="36">
                  <c:v>43958</c:v>
                </c:pt>
                <c:pt idx="37">
                  <c:v>43952</c:v>
                </c:pt>
                <c:pt idx="38">
                  <c:v>43951</c:v>
                </c:pt>
                <c:pt idx="39">
                  <c:v>43949</c:v>
                </c:pt>
                <c:pt idx="40">
                  <c:v>43948</c:v>
                </c:pt>
                <c:pt idx="41">
                  <c:v>43945</c:v>
                </c:pt>
                <c:pt idx="42">
                  <c:v>43944</c:v>
                </c:pt>
                <c:pt idx="43">
                  <c:v>43943</c:v>
                </c:pt>
                <c:pt idx="44">
                  <c:v>43942</c:v>
                </c:pt>
                <c:pt idx="45">
                  <c:v>43941</c:v>
                </c:pt>
                <c:pt idx="46">
                  <c:v>43938</c:v>
                </c:pt>
                <c:pt idx="47">
                  <c:v>43937</c:v>
                </c:pt>
                <c:pt idx="48">
                  <c:v>43936</c:v>
                </c:pt>
                <c:pt idx="49">
                  <c:v>43935</c:v>
                </c:pt>
                <c:pt idx="50">
                  <c:v>43934</c:v>
                </c:pt>
                <c:pt idx="51">
                  <c:v>43931</c:v>
                </c:pt>
                <c:pt idx="52">
                  <c:v>43930</c:v>
                </c:pt>
                <c:pt idx="53">
                  <c:v>43929</c:v>
                </c:pt>
                <c:pt idx="54">
                  <c:v>43928</c:v>
                </c:pt>
                <c:pt idx="55">
                  <c:v>43927</c:v>
                </c:pt>
                <c:pt idx="56">
                  <c:v>43924</c:v>
                </c:pt>
                <c:pt idx="57">
                  <c:v>43923</c:v>
                </c:pt>
                <c:pt idx="58">
                  <c:v>43922</c:v>
                </c:pt>
                <c:pt idx="59">
                  <c:v>43921</c:v>
                </c:pt>
                <c:pt idx="60">
                  <c:v>43920</c:v>
                </c:pt>
                <c:pt idx="61">
                  <c:v>43917</c:v>
                </c:pt>
                <c:pt idx="62">
                  <c:v>43916</c:v>
                </c:pt>
                <c:pt idx="63">
                  <c:v>43915</c:v>
                </c:pt>
                <c:pt idx="64">
                  <c:v>43914</c:v>
                </c:pt>
                <c:pt idx="65">
                  <c:v>43913</c:v>
                </c:pt>
                <c:pt idx="66">
                  <c:v>43909</c:v>
                </c:pt>
                <c:pt idx="67">
                  <c:v>43908</c:v>
                </c:pt>
                <c:pt idx="68">
                  <c:v>43907</c:v>
                </c:pt>
                <c:pt idx="69">
                  <c:v>43906</c:v>
                </c:pt>
                <c:pt idx="70">
                  <c:v>43903</c:v>
                </c:pt>
                <c:pt idx="71">
                  <c:v>43902</c:v>
                </c:pt>
                <c:pt idx="72">
                  <c:v>43901</c:v>
                </c:pt>
                <c:pt idx="73">
                  <c:v>43900</c:v>
                </c:pt>
                <c:pt idx="74">
                  <c:v>43899</c:v>
                </c:pt>
                <c:pt idx="75">
                  <c:v>43896</c:v>
                </c:pt>
                <c:pt idx="76">
                  <c:v>43895</c:v>
                </c:pt>
                <c:pt idx="77">
                  <c:v>43894</c:v>
                </c:pt>
                <c:pt idx="78">
                  <c:v>43893</c:v>
                </c:pt>
                <c:pt idx="79">
                  <c:v>43892</c:v>
                </c:pt>
                <c:pt idx="80">
                  <c:v>43889</c:v>
                </c:pt>
                <c:pt idx="81">
                  <c:v>43888</c:v>
                </c:pt>
                <c:pt idx="82">
                  <c:v>43887</c:v>
                </c:pt>
                <c:pt idx="83">
                  <c:v>43886</c:v>
                </c:pt>
                <c:pt idx="84">
                  <c:v>43882</c:v>
                </c:pt>
                <c:pt idx="85">
                  <c:v>43881</c:v>
                </c:pt>
                <c:pt idx="86">
                  <c:v>43880</c:v>
                </c:pt>
                <c:pt idx="87">
                  <c:v>43879</c:v>
                </c:pt>
                <c:pt idx="88">
                  <c:v>43878</c:v>
                </c:pt>
                <c:pt idx="89">
                  <c:v>43875</c:v>
                </c:pt>
                <c:pt idx="90">
                  <c:v>43874</c:v>
                </c:pt>
                <c:pt idx="91">
                  <c:v>43873</c:v>
                </c:pt>
                <c:pt idx="92">
                  <c:v>43871</c:v>
                </c:pt>
                <c:pt idx="93">
                  <c:v>43868</c:v>
                </c:pt>
                <c:pt idx="94">
                  <c:v>43867</c:v>
                </c:pt>
                <c:pt idx="95">
                  <c:v>43866</c:v>
                </c:pt>
                <c:pt idx="96">
                  <c:v>43865</c:v>
                </c:pt>
                <c:pt idx="97">
                  <c:v>43864</c:v>
                </c:pt>
                <c:pt idx="98">
                  <c:v>43861</c:v>
                </c:pt>
                <c:pt idx="99">
                  <c:v>43860</c:v>
                </c:pt>
                <c:pt idx="100">
                  <c:v>43859</c:v>
                </c:pt>
                <c:pt idx="101">
                  <c:v>43858</c:v>
                </c:pt>
                <c:pt idx="102">
                  <c:v>43857</c:v>
                </c:pt>
                <c:pt idx="103">
                  <c:v>43854</c:v>
                </c:pt>
                <c:pt idx="104">
                  <c:v>43853</c:v>
                </c:pt>
                <c:pt idx="105">
                  <c:v>43852</c:v>
                </c:pt>
                <c:pt idx="106">
                  <c:v>43851</c:v>
                </c:pt>
                <c:pt idx="107">
                  <c:v>43850</c:v>
                </c:pt>
                <c:pt idx="108">
                  <c:v>43847</c:v>
                </c:pt>
                <c:pt idx="109">
                  <c:v>43846</c:v>
                </c:pt>
                <c:pt idx="110">
                  <c:v>43845</c:v>
                </c:pt>
                <c:pt idx="111">
                  <c:v>43844</c:v>
                </c:pt>
                <c:pt idx="112">
                  <c:v>43840</c:v>
                </c:pt>
                <c:pt idx="113">
                  <c:v>43839</c:v>
                </c:pt>
                <c:pt idx="114">
                  <c:v>43838</c:v>
                </c:pt>
                <c:pt idx="115">
                  <c:v>43837</c:v>
                </c:pt>
                <c:pt idx="116">
                  <c:v>43836</c:v>
                </c:pt>
                <c:pt idx="117">
                  <c:v>43829</c:v>
                </c:pt>
                <c:pt idx="118">
                  <c:v>43826</c:v>
                </c:pt>
                <c:pt idx="119">
                  <c:v>43825</c:v>
                </c:pt>
                <c:pt idx="120">
                  <c:v>43824</c:v>
                </c:pt>
                <c:pt idx="121">
                  <c:v>43823</c:v>
                </c:pt>
                <c:pt idx="122">
                  <c:v>43822</c:v>
                </c:pt>
                <c:pt idx="123">
                  <c:v>43819</c:v>
                </c:pt>
                <c:pt idx="124">
                  <c:v>43818</c:v>
                </c:pt>
                <c:pt idx="125">
                  <c:v>43817</c:v>
                </c:pt>
                <c:pt idx="126">
                  <c:v>43816</c:v>
                </c:pt>
                <c:pt idx="127">
                  <c:v>43815</c:v>
                </c:pt>
                <c:pt idx="128">
                  <c:v>43812</c:v>
                </c:pt>
                <c:pt idx="129">
                  <c:v>43811</c:v>
                </c:pt>
                <c:pt idx="130">
                  <c:v>43810</c:v>
                </c:pt>
                <c:pt idx="131">
                  <c:v>43809</c:v>
                </c:pt>
                <c:pt idx="132">
                  <c:v>43808</c:v>
                </c:pt>
                <c:pt idx="133">
                  <c:v>43805</c:v>
                </c:pt>
                <c:pt idx="134">
                  <c:v>43804</c:v>
                </c:pt>
                <c:pt idx="135">
                  <c:v>43803</c:v>
                </c:pt>
                <c:pt idx="136">
                  <c:v>43802</c:v>
                </c:pt>
                <c:pt idx="137">
                  <c:v>43801</c:v>
                </c:pt>
                <c:pt idx="138">
                  <c:v>43798</c:v>
                </c:pt>
                <c:pt idx="139">
                  <c:v>43797</c:v>
                </c:pt>
                <c:pt idx="140">
                  <c:v>43796</c:v>
                </c:pt>
                <c:pt idx="141">
                  <c:v>43795</c:v>
                </c:pt>
                <c:pt idx="142">
                  <c:v>43794</c:v>
                </c:pt>
                <c:pt idx="143">
                  <c:v>43791</c:v>
                </c:pt>
                <c:pt idx="144">
                  <c:v>43790</c:v>
                </c:pt>
                <c:pt idx="145">
                  <c:v>43789</c:v>
                </c:pt>
                <c:pt idx="146">
                  <c:v>43788</c:v>
                </c:pt>
                <c:pt idx="147">
                  <c:v>43787</c:v>
                </c:pt>
                <c:pt idx="148">
                  <c:v>43784</c:v>
                </c:pt>
                <c:pt idx="149">
                  <c:v>43783</c:v>
                </c:pt>
                <c:pt idx="150">
                  <c:v>43782</c:v>
                </c:pt>
                <c:pt idx="151">
                  <c:v>43781</c:v>
                </c:pt>
                <c:pt idx="152">
                  <c:v>43780</c:v>
                </c:pt>
                <c:pt idx="153">
                  <c:v>43777</c:v>
                </c:pt>
                <c:pt idx="154">
                  <c:v>43776</c:v>
                </c:pt>
                <c:pt idx="155">
                  <c:v>43775</c:v>
                </c:pt>
                <c:pt idx="156">
                  <c:v>43774</c:v>
                </c:pt>
                <c:pt idx="157">
                  <c:v>43770</c:v>
                </c:pt>
                <c:pt idx="158">
                  <c:v>43769</c:v>
                </c:pt>
                <c:pt idx="159">
                  <c:v>43768</c:v>
                </c:pt>
                <c:pt idx="160">
                  <c:v>43767</c:v>
                </c:pt>
                <c:pt idx="161">
                  <c:v>43766</c:v>
                </c:pt>
                <c:pt idx="162">
                  <c:v>43763</c:v>
                </c:pt>
                <c:pt idx="163">
                  <c:v>43762</c:v>
                </c:pt>
                <c:pt idx="164">
                  <c:v>43761</c:v>
                </c:pt>
                <c:pt idx="165">
                  <c:v>43759</c:v>
                </c:pt>
                <c:pt idx="166">
                  <c:v>43756</c:v>
                </c:pt>
                <c:pt idx="167">
                  <c:v>43755</c:v>
                </c:pt>
                <c:pt idx="168">
                  <c:v>43754</c:v>
                </c:pt>
                <c:pt idx="169">
                  <c:v>43753</c:v>
                </c:pt>
                <c:pt idx="170">
                  <c:v>43749</c:v>
                </c:pt>
                <c:pt idx="171">
                  <c:v>43748</c:v>
                </c:pt>
                <c:pt idx="172">
                  <c:v>43747</c:v>
                </c:pt>
                <c:pt idx="173">
                  <c:v>43746</c:v>
                </c:pt>
                <c:pt idx="174">
                  <c:v>43745</c:v>
                </c:pt>
                <c:pt idx="175">
                  <c:v>43742</c:v>
                </c:pt>
                <c:pt idx="176">
                  <c:v>43741</c:v>
                </c:pt>
                <c:pt idx="177">
                  <c:v>43740</c:v>
                </c:pt>
                <c:pt idx="178">
                  <c:v>43739</c:v>
                </c:pt>
                <c:pt idx="179">
                  <c:v>43738</c:v>
                </c:pt>
                <c:pt idx="180">
                  <c:v>43735</c:v>
                </c:pt>
                <c:pt idx="181">
                  <c:v>43734</c:v>
                </c:pt>
                <c:pt idx="182">
                  <c:v>43733</c:v>
                </c:pt>
                <c:pt idx="183">
                  <c:v>43732</c:v>
                </c:pt>
                <c:pt idx="184">
                  <c:v>43728</c:v>
                </c:pt>
                <c:pt idx="185">
                  <c:v>43727</c:v>
                </c:pt>
                <c:pt idx="186">
                  <c:v>43726</c:v>
                </c:pt>
                <c:pt idx="187">
                  <c:v>43725</c:v>
                </c:pt>
                <c:pt idx="188">
                  <c:v>43721</c:v>
                </c:pt>
                <c:pt idx="189">
                  <c:v>43720</c:v>
                </c:pt>
                <c:pt idx="190">
                  <c:v>43719</c:v>
                </c:pt>
                <c:pt idx="191">
                  <c:v>43718</c:v>
                </c:pt>
                <c:pt idx="192">
                  <c:v>43717</c:v>
                </c:pt>
                <c:pt idx="193">
                  <c:v>43714</c:v>
                </c:pt>
                <c:pt idx="194">
                  <c:v>43713</c:v>
                </c:pt>
                <c:pt idx="195">
                  <c:v>43712</c:v>
                </c:pt>
                <c:pt idx="196">
                  <c:v>43711</c:v>
                </c:pt>
                <c:pt idx="197">
                  <c:v>43710</c:v>
                </c:pt>
                <c:pt idx="198">
                  <c:v>43707</c:v>
                </c:pt>
                <c:pt idx="199">
                  <c:v>43706</c:v>
                </c:pt>
                <c:pt idx="200">
                  <c:v>43705</c:v>
                </c:pt>
                <c:pt idx="201">
                  <c:v>43704</c:v>
                </c:pt>
                <c:pt idx="202">
                  <c:v>43703</c:v>
                </c:pt>
                <c:pt idx="203">
                  <c:v>43700</c:v>
                </c:pt>
                <c:pt idx="204">
                  <c:v>43699</c:v>
                </c:pt>
                <c:pt idx="205">
                  <c:v>43698</c:v>
                </c:pt>
                <c:pt idx="206">
                  <c:v>43697</c:v>
                </c:pt>
                <c:pt idx="207">
                  <c:v>43696</c:v>
                </c:pt>
                <c:pt idx="208">
                  <c:v>43693</c:v>
                </c:pt>
                <c:pt idx="209">
                  <c:v>43692</c:v>
                </c:pt>
                <c:pt idx="210">
                  <c:v>43691</c:v>
                </c:pt>
                <c:pt idx="211">
                  <c:v>43690</c:v>
                </c:pt>
                <c:pt idx="212">
                  <c:v>43686</c:v>
                </c:pt>
                <c:pt idx="213">
                  <c:v>43685</c:v>
                </c:pt>
                <c:pt idx="214">
                  <c:v>43684</c:v>
                </c:pt>
                <c:pt idx="215">
                  <c:v>43683</c:v>
                </c:pt>
                <c:pt idx="216">
                  <c:v>43682</c:v>
                </c:pt>
                <c:pt idx="217">
                  <c:v>43679</c:v>
                </c:pt>
                <c:pt idx="218">
                  <c:v>43678</c:v>
                </c:pt>
                <c:pt idx="219">
                  <c:v>43677</c:v>
                </c:pt>
                <c:pt idx="220">
                  <c:v>43676</c:v>
                </c:pt>
                <c:pt idx="221">
                  <c:v>43675</c:v>
                </c:pt>
                <c:pt idx="222">
                  <c:v>43672</c:v>
                </c:pt>
                <c:pt idx="223">
                  <c:v>43671</c:v>
                </c:pt>
                <c:pt idx="224">
                  <c:v>43670</c:v>
                </c:pt>
                <c:pt idx="225">
                  <c:v>43669</c:v>
                </c:pt>
                <c:pt idx="226">
                  <c:v>43668</c:v>
                </c:pt>
                <c:pt idx="227">
                  <c:v>43665</c:v>
                </c:pt>
                <c:pt idx="228">
                  <c:v>43664</c:v>
                </c:pt>
                <c:pt idx="229">
                  <c:v>43663</c:v>
                </c:pt>
                <c:pt idx="230">
                  <c:v>43662</c:v>
                </c:pt>
                <c:pt idx="231">
                  <c:v>43658</c:v>
                </c:pt>
                <c:pt idx="232">
                  <c:v>43657</c:v>
                </c:pt>
                <c:pt idx="233">
                  <c:v>43656</c:v>
                </c:pt>
                <c:pt idx="234">
                  <c:v>43655</c:v>
                </c:pt>
                <c:pt idx="235">
                  <c:v>43654</c:v>
                </c:pt>
                <c:pt idx="236">
                  <c:v>43651</c:v>
                </c:pt>
                <c:pt idx="237">
                  <c:v>43650</c:v>
                </c:pt>
                <c:pt idx="238">
                  <c:v>43649</c:v>
                </c:pt>
                <c:pt idx="239">
                  <c:v>43648</c:v>
                </c:pt>
                <c:pt idx="240">
                  <c:v>43647</c:v>
                </c:pt>
                <c:pt idx="241">
                  <c:v>43644</c:v>
                </c:pt>
                <c:pt idx="242">
                  <c:v>43643</c:v>
                </c:pt>
                <c:pt idx="243">
                  <c:v>43642</c:v>
                </c:pt>
                <c:pt idx="244">
                  <c:v>43641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610.13206858810645</c:v>
                </c:pt>
                <c:pt idx="1">
                  <c:v>601.87960598321774</c:v>
                </c:pt>
                <c:pt idx="2">
                  <c:v>602.429770156877</c:v>
                </c:pt>
                <c:pt idx="3">
                  <c:v>621.13535206129143</c:v>
                </c:pt>
                <c:pt idx="4">
                  <c:v>622.23568040860994</c:v>
                </c:pt>
                <c:pt idx="5">
                  <c:v>628.01240423203205</c:v>
                </c:pt>
                <c:pt idx="6">
                  <c:v>628.56256840569131</c:v>
                </c:pt>
                <c:pt idx="7">
                  <c:v>646.16782196278723</c:v>
                </c:pt>
                <c:pt idx="8">
                  <c:v>646.71798613644648</c:v>
                </c:pt>
                <c:pt idx="9">
                  <c:v>608.20649398029911</c:v>
                </c:pt>
                <c:pt idx="10">
                  <c:v>620.3101058008026</c:v>
                </c:pt>
                <c:pt idx="11">
                  <c:v>637.64027727106895</c:v>
                </c:pt>
                <c:pt idx="12">
                  <c:v>639.84093396570586</c:v>
                </c:pt>
                <c:pt idx="13">
                  <c:v>648.64356074425393</c:v>
                </c:pt>
                <c:pt idx="14">
                  <c:v>660.47209047792774</c:v>
                </c:pt>
                <c:pt idx="15">
                  <c:v>637.36519518423927</c:v>
                </c:pt>
                <c:pt idx="16">
                  <c:v>628.83765049252088</c:v>
                </c:pt>
                <c:pt idx="17">
                  <c:v>632.68879970813566</c:v>
                </c:pt>
                <c:pt idx="18">
                  <c:v>637.0901130974097</c:v>
                </c:pt>
                <c:pt idx="19">
                  <c:v>617.55928493250633</c:v>
                </c:pt>
                <c:pt idx="20">
                  <c:v>622.23568040860994</c:v>
                </c:pt>
                <c:pt idx="21">
                  <c:v>642.59175483400213</c:v>
                </c:pt>
                <c:pt idx="22">
                  <c:v>614.2582998905508</c:v>
                </c:pt>
                <c:pt idx="23">
                  <c:v>589.50091207588468</c:v>
                </c:pt>
                <c:pt idx="24">
                  <c:v>580.97336738416629</c:v>
                </c:pt>
                <c:pt idx="25">
                  <c:v>578.49762860269971</c:v>
                </c:pt>
                <c:pt idx="26">
                  <c:v>583.17402407880331</c:v>
                </c:pt>
                <c:pt idx="27">
                  <c:v>587.0251732944181</c:v>
                </c:pt>
                <c:pt idx="28">
                  <c:v>590.32615833637351</c:v>
                </c:pt>
                <c:pt idx="29">
                  <c:v>582.34877781831449</c:v>
                </c:pt>
                <c:pt idx="30">
                  <c:v>595.82780007296606</c:v>
                </c:pt>
                <c:pt idx="31">
                  <c:v>591.7015687705217</c:v>
                </c:pt>
                <c:pt idx="32">
                  <c:v>610.95731484859539</c:v>
                </c:pt>
                <c:pt idx="33">
                  <c:v>613.70813571689155</c:v>
                </c:pt>
                <c:pt idx="34">
                  <c:v>627.4622400583728</c:v>
                </c:pt>
                <c:pt idx="35">
                  <c:v>622.51076249543962</c:v>
                </c:pt>
                <c:pt idx="36">
                  <c:v>616.18387449835825</c:v>
                </c:pt>
                <c:pt idx="37">
                  <c:v>626.63699379788397</c:v>
                </c:pt>
                <c:pt idx="38">
                  <c:v>645.3425757022984</c:v>
                </c:pt>
                <c:pt idx="39">
                  <c:v>639.56585187887629</c:v>
                </c:pt>
                <c:pt idx="40">
                  <c:v>635.98978475009119</c:v>
                </c:pt>
                <c:pt idx="41">
                  <c:v>616.18387449835825</c:v>
                </c:pt>
                <c:pt idx="42">
                  <c:v>613.98321780372123</c:v>
                </c:pt>
                <c:pt idx="43">
                  <c:v>587.30025538124767</c:v>
                </c:pt>
                <c:pt idx="44">
                  <c:v>582.0736957314848</c:v>
                </c:pt>
                <c:pt idx="45">
                  <c:v>583.99927033929214</c:v>
                </c:pt>
                <c:pt idx="46">
                  <c:v>575.19664356074418</c:v>
                </c:pt>
                <c:pt idx="47">
                  <c:v>576.84713608172194</c:v>
                </c:pt>
                <c:pt idx="48">
                  <c:v>583.17402407880331</c:v>
                </c:pt>
                <c:pt idx="49">
                  <c:v>612.60780736957315</c:v>
                </c:pt>
                <c:pt idx="50">
                  <c:v>617.83436701933601</c:v>
                </c:pt>
                <c:pt idx="51">
                  <c:v>650.56913535206127</c:v>
                </c:pt>
                <c:pt idx="52">
                  <c:v>624.71141919007653</c:v>
                </c:pt>
                <c:pt idx="53">
                  <c:v>640.6661802261948</c:v>
                </c:pt>
                <c:pt idx="54">
                  <c:v>622.78584458226919</c:v>
                </c:pt>
                <c:pt idx="55">
                  <c:v>616.45895658518782</c:v>
                </c:pt>
                <c:pt idx="56">
                  <c:v>589.50091207588468</c:v>
                </c:pt>
                <c:pt idx="57">
                  <c:v>583.99927033929214</c:v>
                </c:pt>
                <c:pt idx="58">
                  <c:v>618.65961327982484</c:v>
                </c:pt>
                <c:pt idx="59">
                  <c:v>650.01897117840201</c:v>
                </c:pt>
                <c:pt idx="60">
                  <c:v>675.32652316672738</c:v>
                </c:pt>
                <c:pt idx="61">
                  <c:v>695.13243341846032</c:v>
                </c:pt>
                <c:pt idx="62">
                  <c:v>627.73732214520248</c:v>
                </c:pt>
                <c:pt idx="63">
                  <c:v>621.96059832178037</c:v>
                </c:pt>
                <c:pt idx="64">
                  <c:v>597.20321050711414</c:v>
                </c:pt>
                <c:pt idx="65">
                  <c:v>592.80189711784021</c:v>
                </c:pt>
                <c:pt idx="66">
                  <c:v>560.6172929587741</c:v>
                </c:pt>
                <c:pt idx="67">
                  <c:v>541.91171105435967</c:v>
                </c:pt>
                <c:pt idx="68">
                  <c:v>530.08318132068587</c:v>
                </c:pt>
                <c:pt idx="69">
                  <c:v>492.1218533381977</c:v>
                </c:pt>
                <c:pt idx="70">
                  <c:v>489.37103246990148</c:v>
                </c:pt>
                <c:pt idx="71">
                  <c:v>519.35497993433046</c:v>
                </c:pt>
                <c:pt idx="72">
                  <c:v>539.43597227289308</c:v>
                </c:pt>
                <c:pt idx="73">
                  <c:v>545.48777818314477</c:v>
                </c:pt>
                <c:pt idx="74">
                  <c:v>536.13498723093755</c:v>
                </c:pt>
                <c:pt idx="75">
                  <c:v>583.72418825246257</c:v>
                </c:pt>
                <c:pt idx="76">
                  <c:v>610.6822327617657</c:v>
                </c:pt>
                <c:pt idx="77">
                  <c:v>607.93141189346954</c:v>
                </c:pt>
                <c:pt idx="78">
                  <c:v>618.93469536665441</c:v>
                </c:pt>
                <c:pt idx="79">
                  <c:v>615.633710324699</c:v>
                </c:pt>
                <c:pt idx="80">
                  <c:v>616.18387449835825</c:v>
                </c:pt>
                <c:pt idx="81">
                  <c:v>640.39109813936511</c:v>
                </c:pt>
                <c:pt idx="82">
                  <c:v>669.54979934330527</c:v>
                </c:pt>
                <c:pt idx="83">
                  <c:v>674.77635899306813</c:v>
                </c:pt>
                <c:pt idx="84">
                  <c:v>705.86063480481573</c:v>
                </c:pt>
                <c:pt idx="85">
                  <c:v>700.35899306822319</c:v>
                </c:pt>
                <c:pt idx="86">
                  <c:v>697.8832542867566</c:v>
                </c:pt>
                <c:pt idx="87">
                  <c:v>703.9350601970084</c:v>
                </c:pt>
                <c:pt idx="88">
                  <c:v>717.96424662531922</c:v>
                </c:pt>
                <c:pt idx="89">
                  <c:v>727.59211966435601</c:v>
                </c:pt>
                <c:pt idx="90">
                  <c:v>728.9675300985042</c:v>
                </c:pt>
                <c:pt idx="91">
                  <c:v>731.71835096680036</c:v>
                </c:pt>
                <c:pt idx="92">
                  <c:v>743.54688070047428</c:v>
                </c:pt>
                <c:pt idx="93">
                  <c:v>749.59868661072596</c:v>
                </c:pt>
                <c:pt idx="94">
                  <c:v>776.28164903319953</c:v>
                </c:pt>
                <c:pt idx="95">
                  <c:v>760.60197008391094</c:v>
                </c:pt>
                <c:pt idx="96">
                  <c:v>757.5760671287851</c:v>
                </c:pt>
                <c:pt idx="97">
                  <c:v>743.54688070047428</c:v>
                </c:pt>
                <c:pt idx="98">
                  <c:v>753.17475373951106</c:v>
                </c:pt>
                <c:pt idx="99">
                  <c:v>748.77344035023714</c:v>
                </c:pt>
                <c:pt idx="100">
                  <c:v>749.32360452389639</c:v>
                </c:pt>
                <c:pt idx="101">
                  <c:v>735.84458226924471</c:v>
                </c:pt>
                <c:pt idx="102">
                  <c:v>733.09376140094855</c:v>
                </c:pt>
                <c:pt idx="103">
                  <c:v>755.37541043414808</c:v>
                </c:pt>
                <c:pt idx="104">
                  <c:v>772.15541773075518</c:v>
                </c:pt>
                <c:pt idx="105">
                  <c:v>787.83509668004376</c:v>
                </c:pt>
                <c:pt idx="106">
                  <c:v>795.26231302444353</c:v>
                </c:pt>
                <c:pt idx="107">
                  <c:v>799.93870850054714</c:v>
                </c:pt>
                <c:pt idx="108">
                  <c:v>795.81247719810278</c:v>
                </c:pt>
                <c:pt idx="109">
                  <c:v>790.58591754833992</c:v>
                </c:pt>
                <c:pt idx="110">
                  <c:v>800.48887267420639</c:v>
                </c:pt>
                <c:pt idx="111">
                  <c:v>800.21379058737682</c:v>
                </c:pt>
                <c:pt idx="112">
                  <c:v>813.96789492885807</c:v>
                </c:pt>
                <c:pt idx="113">
                  <c:v>820.29478292593933</c:v>
                </c:pt>
                <c:pt idx="114">
                  <c:v>807.91608901860627</c:v>
                </c:pt>
                <c:pt idx="115">
                  <c:v>832.12331265961325</c:v>
                </c:pt>
                <c:pt idx="116">
                  <c:v>819.46953666545051</c:v>
                </c:pt>
                <c:pt idx="117">
                  <c:v>839.00036483035387</c:v>
                </c:pt>
                <c:pt idx="118">
                  <c:v>848.62823786939066</c:v>
                </c:pt>
                <c:pt idx="119">
                  <c:v>840.37577526450195</c:v>
                </c:pt>
                <c:pt idx="120">
                  <c:v>827.9970813571689</c:v>
                </c:pt>
                <c:pt idx="121">
                  <c:v>839.00036483035387</c:v>
                </c:pt>
                <c:pt idx="122">
                  <c:v>843.12659613279823</c:v>
                </c:pt>
                <c:pt idx="123">
                  <c:v>852.75446917183501</c:v>
                </c:pt>
                <c:pt idx="124">
                  <c:v>841.75118569865003</c:v>
                </c:pt>
                <c:pt idx="125">
                  <c:v>852.75446917183501</c:v>
                </c:pt>
                <c:pt idx="126">
                  <c:v>858.25611090842756</c:v>
                </c:pt>
                <c:pt idx="127">
                  <c:v>850.00364830353885</c:v>
                </c:pt>
                <c:pt idx="128">
                  <c:v>863.75775264501999</c:v>
                </c:pt>
                <c:pt idx="129">
                  <c:v>825.24626048887262</c:v>
                </c:pt>
                <c:pt idx="130">
                  <c:v>833.49872309376133</c:v>
                </c:pt>
                <c:pt idx="131">
                  <c:v>847.25282743524258</c:v>
                </c:pt>
                <c:pt idx="132">
                  <c:v>834.87413352790952</c:v>
                </c:pt>
                <c:pt idx="133">
                  <c:v>834.87413352790952</c:v>
                </c:pt>
                <c:pt idx="134">
                  <c:v>827.9970813571689</c:v>
                </c:pt>
                <c:pt idx="135">
                  <c:v>821.12002918642827</c:v>
                </c:pt>
                <c:pt idx="136">
                  <c:v>809.84166362641372</c:v>
                </c:pt>
                <c:pt idx="137">
                  <c:v>826.6216709230207</c:v>
                </c:pt>
                <c:pt idx="138">
                  <c:v>813.41773075519882</c:v>
                </c:pt>
                <c:pt idx="139">
                  <c:v>810.66690988690254</c:v>
                </c:pt>
                <c:pt idx="140">
                  <c:v>811.76723823422105</c:v>
                </c:pt>
                <c:pt idx="141">
                  <c:v>794.4370667639547</c:v>
                </c:pt>
                <c:pt idx="142">
                  <c:v>800.76395476103608</c:v>
                </c:pt>
                <c:pt idx="143">
                  <c:v>799.388544326888</c:v>
                </c:pt>
                <c:pt idx="144">
                  <c:v>797.18788763225098</c:v>
                </c:pt>
                <c:pt idx="145">
                  <c:v>793.33673841663619</c:v>
                </c:pt>
                <c:pt idx="146">
                  <c:v>806.81576067128776</c:v>
                </c:pt>
                <c:pt idx="147">
                  <c:v>819.19445457862093</c:v>
                </c:pt>
                <c:pt idx="148">
                  <c:v>812.59248449470988</c:v>
                </c:pt>
                <c:pt idx="149">
                  <c:v>796.91280554542129</c:v>
                </c:pt>
                <c:pt idx="150">
                  <c:v>819.46953666545051</c:v>
                </c:pt>
                <c:pt idx="151">
                  <c:v>819.46953666545051</c:v>
                </c:pt>
                <c:pt idx="152">
                  <c:v>792.51149215614737</c:v>
                </c:pt>
                <c:pt idx="153">
                  <c:v>794.4370667639547</c:v>
                </c:pt>
                <c:pt idx="154">
                  <c:v>780.95804450930314</c:v>
                </c:pt>
                <c:pt idx="155">
                  <c:v>791.41116380882886</c:v>
                </c:pt>
                <c:pt idx="156">
                  <c:v>786.45968624589557</c:v>
                </c:pt>
                <c:pt idx="157">
                  <c:v>760.87705217074051</c:v>
                </c:pt>
                <c:pt idx="158">
                  <c:v>762.25246260488871</c:v>
                </c:pt>
                <c:pt idx="159">
                  <c:v>768.57935060197008</c:v>
                </c:pt>
                <c:pt idx="160">
                  <c:v>773.80591025173294</c:v>
                </c:pt>
                <c:pt idx="161">
                  <c:v>761.1521342575702</c:v>
                </c:pt>
                <c:pt idx="162">
                  <c:v>760.60197008391094</c:v>
                </c:pt>
                <c:pt idx="163">
                  <c:v>766.65377599416263</c:v>
                </c:pt>
                <c:pt idx="164">
                  <c:v>760.05180591025169</c:v>
                </c:pt>
                <c:pt idx="165">
                  <c:v>753.17475373951106</c:v>
                </c:pt>
                <c:pt idx="166">
                  <c:v>742.72163443998534</c:v>
                </c:pt>
                <c:pt idx="167">
                  <c:v>752.07442539219255</c:v>
                </c:pt>
                <c:pt idx="168">
                  <c:v>758.40131338927392</c:v>
                </c:pt>
                <c:pt idx="169">
                  <c:v>753.17475373951106</c:v>
                </c:pt>
                <c:pt idx="170">
                  <c:v>733.91900766143738</c:v>
                </c:pt>
                <c:pt idx="171">
                  <c:v>721.81539584093389</c:v>
                </c:pt>
                <c:pt idx="172">
                  <c:v>725.66654505654867</c:v>
                </c:pt>
                <c:pt idx="173">
                  <c:v>724.84129879605973</c:v>
                </c:pt>
                <c:pt idx="174">
                  <c:v>715.48850784385252</c:v>
                </c:pt>
                <c:pt idx="175">
                  <c:v>721.26523166727463</c:v>
                </c:pt>
                <c:pt idx="176">
                  <c:v>735.84458226924471</c:v>
                </c:pt>
                <c:pt idx="177">
                  <c:v>750.97409704487404</c:v>
                </c:pt>
                <c:pt idx="178">
                  <c:v>758.40131338927392</c:v>
                </c:pt>
                <c:pt idx="179">
                  <c:v>747.67311200291863</c:v>
                </c:pt>
                <c:pt idx="180">
                  <c:v>752.89967165268149</c:v>
                </c:pt>
                <c:pt idx="181">
                  <c:v>767.75410434148114</c:v>
                </c:pt>
                <c:pt idx="182">
                  <c:v>760.87705217074051</c:v>
                </c:pt>
                <c:pt idx="183">
                  <c:v>754.55016417365914</c:v>
                </c:pt>
                <c:pt idx="184">
                  <c:v>746.84786574242969</c:v>
                </c:pt>
                <c:pt idx="185">
                  <c:v>741.62130609266683</c:v>
                </c:pt>
                <c:pt idx="186">
                  <c:v>727.59211966435601</c:v>
                </c:pt>
                <c:pt idx="187">
                  <c:v>743.27179861364459</c:v>
                </c:pt>
                <c:pt idx="188">
                  <c:v>740.24589565851875</c:v>
                </c:pt>
                <c:pt idx="189">
                  <c:v>734.19408974826706</c:v>
                </c:pt>
                <c:pt idx="190">
                  <c:v>736.66982852973365</c:v>
                </c:pt>
                <c:pt idx="191">
                  <c:v>704.76030645749722</c:v>
                </c:pt>
                <c:pt idx="192">
                  <c:v>684.95439620576428</c:v>
                </c:pt>
                <c:pt idx="193">
                  <c:v>679.45275446917174</c:v>
                </c:pt>
                <c:pt idx="194">
                  <c:v>682.20357533746801</c:v>
                </c:pt>
                <c:pt idx="195">
                  <c:v>666.52389638817942</c:v>
                </c:pt>
                <c:pt idx="196">
                  <c:v>684.95439620576428</c:v>
                </c:pt>
                <c:pt idx="197">
                  <c:v>677.80226194819409</c:v>
                </c:pt>
                <c:pt idx="198">
                  <c:v>692.10653046333448</c:v>
                </c:pt>
                <c:pt idx="199">
                  <c:v>664.87340386720166</c:v>
                </c:pt>
                <c:pt idx="200">
                  <c:v>668.17438890915719</c:v>
                </c:pt>
                <c:pt idx="201">
                  <c:v>668.44947099598687</c:v>
                </c:pt>
                <c:pt idx="202">
                  <c:v>664.87340386720166</c:v>
                </c:pt>
                <c:pt idx="203">
                  <c:v>680.55308281649025</c:v>
                </c:pt>
                <c:pt idx="204">
                  <c:v>686.87997081357162</c:v>
                </c:pt>
                <c:pt idx="205">
                  <c:v>682.20357533746801</c:v>
                </c:pt>
                <c:pt idx="206">
                  <c:v>691.00620211601597</c:v>
                </c:pt>
                <c:pt idx="207">
                  <c:v>697.33309011309734</c:v>
                </c:pt>
                <c:pt idx="208">
                  <c:v>689.63079168186789</c:v>
                </c:pt>
                <c:pt idx="209">
                  <c:v>683.5789857716162</c:v>
                </c:pt>
                <c:pt idx="210">
                  <c:v>697.60817219992703</c:v>
                </c:pt>
                <c:pt idx="211">
                  <c:v>688.25538124771981</c:v>
                </c:pt>
                <c:pt idx="212">
                  <c:v>696.23276176577883</c:v>
                </c:pt>
                <c:pt idx="213">
                  <c:v>697.8832542867566</c:v>
                </c:pt>
                <c:pt idx="214">
                  <c:v>703.10981393651946</c:v>
                </c:pt>
                <c:pt idx="215">
                  <c:v>707.23604523896381</c:v>
                </c:pt>
                <c:pt idx="216">
                  <c:v>718.78949288580804</c:v>
                </c:pt>
                <c:pt idx="217">
                  <c:v>753.17475373951106</c:v>
                </c:pt>
                <c:pt idx="218">
                  <c:v>807.36592484494702</c:v>
                </c:pt>
                <c:pt idx="219">
                  <c:v>799.11346224005831</c:v>
                </c:pt>
                <c:pt idx="220">
                  <c:v>795.53739511127321</c:v>
                </c:pt>
                <c:pt idx="221">
                  <c:v>786.73476833272525</c:v>
                </c:pt>
                <c:pt idx="222">
                  <c:v>784.25902955125866</c:v>
                </c:pt>
                <c:pt idx="223">
                  <c:v>784.25902955125866</c:v>
                </c:pt>
                <c:pt idx="224">
                  <c:v>754.82524626048883</c:v>
                </c:pt>
                <c:pt idx="225">
                  <c:v>763.35279095220722</c:v>
                </c:pt>
                <c:pt idx="226">
                  <c:v>765.00328347318487</c:v>
                </c:pt>
                <c:pt idx="227">
                  <c:v>766.37869390733306</c:v>
                </c:pt>
                <c:pt idx="228">
                  <c:v>739.42064939802981</c:v>
                </c:pt>
                <c:pt idx="229">
                  <c:v>769.4045968624589</c:v>
                </c:pt>
                <c:pt idx="230">
                  <c:v>776.00656694636984</c:v>
                </c:pt>
                <c:pt idx="231">
                  <c:v>782.88361911711047</c:v>
                </c:pt>
                <c:pt idx="232">
                  <c:v>782.33345494345122</c:v>
                </c:pt>
                <c:pt idx="233">
                  <c:v>779.58263407515506</c:v>
                </c:pt>
                <c:pt idx="234">
                  <c:v>783.15870120394015</c:v>
                </c:pt>
                <c:pt idx="235">
                  <c:v>787.00985041955482</c:v>
                </c:pt>
                <c:pt idx="236">
                  <c:v>794.16198467712513</c:v>
                </c:pt>
                <c:pt idx="237">
                  <c:v>794.98723093761396</c:v>
                </c:pt>
                <c:pt idx="238">
                  <c:v>790.31083546151035</c:v>
                </c:pt>
                <c:pt idx="239">
                  <c:v>789.48558920102153</c:v>
                </c:pt>
                <c:pt idx="240">
                  <c:v>787.00985041955482</c:v>
                </c:pt>
                <c:pt idx="241">
                  <c:v>758.67639547610361</c:v>
                </c:pt>
                <c:pt idx="242">
                  <c:v>766.65377599416263</c:v>
                </c:pt>
                <c:pt idx="243">
                  <c:v>747.67311200291863</c:v>
                </c:pt>
                <c:pt idx="244">
                  <c:v>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43977</c:v>
                </c:pt>
                <c:pt idx="1">
                  <c:v>43977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43983</c:v>
                </c:pt>
                <c:pt idx="1">
                  <c:v>43983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927.86289675300986"/>
          <c:min val="449.5081357168916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44008</c:v>
                </c:pt>
                <c:pt idx="1">
                  <c:v>44007</c:v>
                </c:pt>
                <c:pt idx="2">
                  <c:v>44006</c:v>
                </c:pt>
                <c:pt idx="3">
                  <c:v>44005</c:v>
                </c:pt>
                <c:pt idx="4">
                  <c:v>44004</c:v>
                </c:pt>
                <c:pt idx="5">
                  <c:v>44001</c:v>
                </c:pt>
                <c:pt idx="6">
                  <c:v>44000</c:v>
                </c:pt>
                <c:pt idx="7">
                  <c:v>43999</c:v>
                </c:pt>
                <c:pt idx="8">
                  <c:v>43998</c:v>
                </c:pt>
                <c:pt idx="9">
                  <c:v>43997</c:v>
                </c:pt>
                <c:pt idx="10">
                  <c:v>43994</c:v>
                </c:pt>
                <c:pt idx="11">
                  <c:v>43993</c:v>
                </c:pt>
                <c:pt idx="12">
                  <c:v>43992</c:v>
                </c:pt>
                <c:pt idx="13">
                  <c:v>43991</c:v>
                </c:pt>
                <c:pt idx="14">
                  <c:v>43990</c:v>
                </c:pt>
                <c:pt idx="15">
                  <c:v>43987</c:v>
                </c:pt>
                <c:pt idx="16">
                  <c:v>43986</c:v>
                </c:pt>
                <c:pt idx="17">
                  <c:v>43985</c:v>
                </c:pt>
                <c:pt idx="18">
                  <c:v>43984</c:v>
                </c:pt>
                <c:pt idx="19">
                  <c:v>43983</c:v>
                </c:pt>
                <c:pt idx="20">
                  <c:v>43980</c:v>
                </c:pt>
                <c:pt idx="21">
                  <c:v>43979</c:v>
                </c:pt>
                <c:pt idx="22">
                  <c:v>43978</c:v>
                </c:pt>
                <c:pt idx="23">
                  <c:v>43977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-162270</c:v>
                </c:pt>
                <c:pt idx="1">
                  <c:v>-172470</c:v>
                </c:pt>
                <c:pt idx="2">
                  <c:v>-191170</c:v>
                </c:pt>
                <c:pt idx="3">
                  <c:v>-199670</c:v>
                </c:pt>
                <c:pt idx="4">
                  <c:v>-155470</c:v>
                </c:pt>
                <c:pt idx="5">
                  <c:v>-143570</c:v>
                </c:pt>
                <c:pt idx="6">
                  <c:v>-157170</c:v>
                </c:pt>
                <c:pt idx="7">
                  <c:v>-167370</c:v>
                </c:pt>
                <c:pt idx="8">
                  <c:v>-192870</c:v>
                </c:pt>
                <c:pt idx="9">
                  <c:v>-138470</c:v>
                </c:pt>
                <c:pt idx="10">
                  <c:v>-172470</c:v>
                </c:pt>
                <c:pt idx="11">
                  <c:v>-208170</c:v>
                </c:pt>
                <c:pt idx="12">
                  <c:v>-262570</c:v>
                </c:pt>
                <c:pt idx="13">
                  <c:v>-279570</c:v>
                </c:pt>
                <c:pt idx="14">
                  <c:v>-267670</c:v>
                </c:pt>
                <c:pt idx="15">
                  <c:v>-206470</c:v>
                </c:pt>
                <c:pt idx="16">
                  <c:v>-197970</c:v>
                </c:pt>
                <c:pt idx="17">
                  <c:v>-201370</c:v>
                </c:pt>
                <c:pt idx="18">
                  <c:v>-213270</c:v>
                </c:pt>
                <c:pt idx="19">
                  <c:v>-157170</c:v>
                </c:pt>
                <c:pt idx="20">
                  <c:v>-179270</c:v>
                </c:pt>
                <c:pt idx="21">
                  <c:v>-129970</c:v>
                </c:pt>
                <c:pt idx="22">
                  <c:v>-104470</c:v>
                </c:pt>
                <c:pt idx="23">
                  <c:v>-26270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44008</c:v>
                </c:pt>
                <c:pt idx="1">
                  <c:v>44007</c:v>
                </c:pt>
                <c:pt idx="2">
                  <c:v>44006</c:v>
                </c:pt>
                <c:pt idx="3">
                  <c:v>44005</c:v>
                </c:pt>
                <c:pt idx="4">
                  <c:v>44004</c:v>
                </c:pt>
                <c:pt idx="5">
                  <c:v>44001</c:v>
                </c:pt>
                <c:pt idx="6">
                  <c:v>44000</c:v>
                </c:pt>
                <c:pt idx="7">
                  <c:v>43999</c:v>
                </c:pt>
                <c:pt idx="8">
                  <c:v>43998</c:v>
                </c:pt>
                <c:pt idx="9">
                  <c:v>43997</c:v>
                </c:pt>
                <c:pt idx="10">
                  <c:v>43994</c:v>
                </c:pt>
                <c:pt idx="11">
                  <c:v>43993</c:v>
                </c:pt>
                <c:pt idx="12">
                  <c:v>43992</c:v>
                </c:pt>
                <c:pt idx="13">
                  <c:v>43991</c:v>
                </c:pt>
                <c:pt idx="14">
                  <c:v>43990</c:v>
                </c:pt>
                <c:pt idx="15">
                  <c:v>43987</c:v>
                </c:pt>
                <c:pt idx="16">
                  <c:v>43986</c:v>
                </c:pt>
                <c:pt idx="17">
                  <c:v>43985</c:v>
                </c:pt>
                <c:pt idx="18">
                  <c:v>43984</c:v>
                </c:pt>
                <c:pt idx="19">
                  <c:v>43983</c:v>
                </c:pt>
                <c:pt idx="20">
                  <c:v>43980</c:v>
                </c:pt>
                <c:pt idx="21">
                  <c:v>43979</c:v>
                </c:pt>
                <c:pt idx="22">
                  <c:v>43978</c:v>
                </c:pt>
                <c:pt idx="23">
                  <c:v>43977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48230</c:v>
                </c:pt>
                <c:pt idx="1">
                  <c:v>33230</c:v>
                </c:pt>
                <c:pt idx="2">
                  <c:v>34230</c:v>
                </c:pt>
                <c:pt idx="3">
                  <c:v>68230</c:v>
                </c:pt>
                <c:pt idx="4">
                  <c:v>70230</c:v>
                </c:pt>
                <c:pt idx="5">
                  <c:v>80730</c:v>
                </c:pt>
                <c:pt idx="6">
                  <c:v>81730</c:v>
                </c:pt>
                <c:pt idx="7">
                  <c:v>113730</c:v>
                </c:pt>
                <c:pt idx="8">
                  <c:v>114730</c:v>
                </c:pt>
                <c:pt idx="9">
                  <c:v>44730</c:v>
                </c:pt>
                <c:pt idx="10">
                  <c:v>66730</c:v>
                </c:pt>
                <c:pt idx="11">
                  <c:v>98230</c:v>
                </c:pt>
                <c:pt idx="12">
                  <c:v>102230</c:v>
                </c:pt>
                <c:pt idx="13">
                  <c:v>118230</c:v>
                </c:pt>
                <c:pt idx="14">
                  <c:v>139730</c:v>
                </c:pt>
                <c:pt idx="15">
                  <c:v>97730</c:v>
                </c:pt>
                <c:pt idx="16">
                  <c:v>82230</c:v>
                </c:pt>
                <c:pt idx="17">
                  <c:v>89230</c:v>
                </c:pt>
                <c:pt idx="18">
                  <c:v>97230</c:v>
                </c:pt>
                <c:pt idx="19">
                  <c:v>61730</c:v>
                </c:pt>
                <c:pt idx="20">
                  <c:v>70230</c:v>
                </c:pt>
                <c:pt idx="21">
                  <c:v>107230</c:v>
                </c:pt>
                <c:pt idx="22">
                  <c:v>55730</c:v>
                </c:pt>
                <c:pt idx="23">
                  <c:v>10730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44008</c:v>
                </c:pt>
                <c:pt idx="1">
                  <c:v>44007</c:v>
                </c:pt>
                <c:pt idx="2">
                  <c:v>44006</c:v>
                </c:pt>
                <c:pt idx="3">
                  <c:v>44005</c:v>
                </c:pt>
                <c:pt idx="4">
                  <c:v>44004</c:v>
                </c:pt>
                <c:pt idx="5">
                  <c:v>44001</c:v>
                </c:pt>
                <c:pt idx="6">
                  <c:v>44000</c:v>
                </c:pt>
                <c:pt idx="7">
                  <c:v>43999</c:v>
                </c:pt>
                <c:pt idx="8">
                  <c:v>43998</c:v>
                </c:pt>
                <c:pt idx="9">
                  <c:v>43997</c:v>
                </c:pt>
                <c:pt idx="10">
                  <c:v>43994</c:v>
                </c:pt>
                <c:pt idx="11">
                  <c:v>43993</c:v>
                </c:pt>
                <c:pt idx="12">
                  <c:v>43992</c:v>
                </c:pt>
                <c:pt idx="13">
                  <c:v>43991</c:v>
                </c:pt>
                <c:pt idx="14">
                  <c:v>43990</c:v>
                </c:pt>
                <c:pt idx="15">
                  <c:v>43987</c:v>
                </c:pt>
                <c:pt idx="16">
                  <c:v>43986</c:v>
                </c:pt>
                <c:pt idx="17">
                  <c:v>43985</c:v>
                </c:pt>
                <c:pt idx="18">
                  <c:v>43984</c:v>
                </c:pt>
                <c:pt idx="19">
                  <c:v>43983</c:v>
                </c:pt>
                <c:pt idx="20">
                  <c:v>43980</c:v>
                </c:pt>
                <c:pt idx="21">
                  <c:v>43979</c:v>
                </c:pt>
                <c:pt idx="22">
                  <c:v>43978</c:v>
                </c:pt>
                <c:pt idx="23">
                  <c:v>43977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-114040</c:v>
                </c:pt>
                <c:pt idx="1">
                  <c:v>-139240</c:v>
                </c:pt>
                <c:pt idx="2">
                  <c:v>-156940</c:v>
                </c:pt>
                <c:pt idx="3">
                  <c:v>-131440</c:v>
                </c:pt>
                <c:pt idx="4">
                  <c:v>-85240</c:v>
                </c:pt>
                <c:pt idx="5">
                  <c:v>-62840</c:v>
                </c:pt>
                <c:pt idx="6">
                  <c:v>-75440</c:v>
                </c:pt>
                <c:pt idx="7">
                  <c:v>-53640</c:v>
                </c:pt>
                <c:pt idx="8">
                  <c:v>-78140</c:v>
                </c:pt>
                <c:pt idx="9">
                  <c:v>-93740</c:v>
                </c:pt>
                <c:pt idx="10">
                  <c:v>-105740</c:v>
                </c:pt>
                <c:pt idx="11">
                  <c:v>-109940</c:v>
                </c:pt>
                <c:pt idx="12">
                  <c:v>-160340</c:v>
                </c:pt>
                <c:pt idx="13">
                  <c:v>-161340</c:v>
                </c:pt>
                <c:pt idx="14">
                  <c:v>-127940</c:v>
                </c:pt>
                <c:pt idx="15">
                  <c:v>-108740</c:v>
                </c:pt>
                <c:pt idx="16">
                  <c:v>-115740</c:v>
                </c:pt>
                <c:pt idx="17">
                  <c:v>-112140</c:v>
                </c:pt>
                <c:pt idx="18">
                  <c:v>-116040</c:v>
                </c:pt>
                <c:pt idx="19">
                  <c:v>-95440</c:v>
                </c:pt>
                <c:pt idx="20">
                  <c:v>-109040</c:v>
                </c:pt>
                <c:pt idx="21">
                  <c:v>-22740</c:v>
                </c:pt>
                <c:pt idx="22">
                  <c:v>-48740</c:v>
                </c:pt>
                <c:pt idx="23">
                  <c:v>-15540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43977</c:v>
                </c:pt>
                <c:pt idx="1">
                  <c:v>43977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43983</c:v>
                </c:pt>
                <c:pt idx="1">
                  <c:v>43983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44008</c:v>
                </c:pt>
                <c:pt idx="1">
                  <c:v>44007</c:v>
                </c:pt>
                <c:pt idx="2">
                  <c:v>44006</c:v>
                </c:pt>
                <c:pt idx="3">
                  <c:v>44005</c:v>
                </c:pt>
                <c:pt idx="4">
                  <c:v>44004</c:v>
                </c:pt>
                <c:pt idx="5">
                  <c:v>44001</c:v>
                </c:pt>
                <c:pt idx="6">
                  <c:v>44000</c:v>
                </c:pt>
                <c:pt idx="7">
                  <c:v>43999</c:v>
                </c:pt>
                <c:pt idx="8">
                  <c:v>43998</c:v>
                </c:pt>
                <c:pt idx="9">
                  <c:v>43997</c:v>
                </c:pt>
                <c:pt idx="10">
                  <c:v>43994</c:v>
                </c:pt>
                <c:pt idx="11">
                  <c:v>43993</c:v>
                </c:pt>
                <c:pt idx="12">
                  <c:v>43992</c:v>
                </c:pt>
                <c:pt idx="13">
                  <c:v>43991</c:v>
                </c:pt>
                <c:pt idx="14">
                  <c:v>43990</c:v>
                </c:pt>
                <c:pt idx="15">
                  <c:v>43987</c:v>
                </c:pt>
                <c:pt idx="16">
                  <c:v>43986</c:v>
                </c:pt>
                <c:pt idx="17">
                  <c:v>43985</c:v>
                </c:pt>
                <c:pt idx="18">
                  <c:v>43984</c:v>
                </c:pt>
                <c:pt idx="19">
                  <c:v>43983</c:v>
                </c:pt>
                <c:pt idx="20">
                  <c:v>43980</c:v>
                </c:pt>
                <c:pt idx="21">
                  <c:v>43979</c:v>
                </c:pt>
                <c:pt idx="22">
                  <c:v>43978</c:v>
                </c:pt>
                <c:pt idx="23">
                  <c:v>43977</c:v>
                </c:pt>
                <c:pt idx="24">
                  <c:v>43976</c:v>
                </c:pt>
                <c:pt idx="25">
                  <c:v>43973</c:v>
                </c:pt>
                <c:pt idx="26">
                  <c:v>43972</c:v>
                </c:pt>
                <c:pt idx="27">
                  <c:v>43971</c:v>
                </c:pt>
                <c:pt idx="28">
                  <c:v>43970</c:v>
                </c:pt>
                <c:pt idx="29">
                  <c:v>43969</c:v>
                </c:pt>
                <c:pt idx="30">
                  <c:v>43966</c:v>
                </c:pt>
                <c:pt idx="31">
                  <c:v>43965</c:v>
                </c:pt>
                <c:pt idx="32">
                  <c:v>43964</c:v>
                </c:pt>
                <c:pt idx="33">
                  <c:v>43963</c:v>
                </c:pt>
                <c:pt idx="34">
                  <c:v>43962</c:v>
                </c:pt>
                <c:pt idx="35">
                  <c:v>43959</c:v>
                </c:pt>
                <c:pt idx="36">
                  <c:v>43958</c:v>
                </c:pt>
                <c:pt idx="37">
                  <c:v>43952</c:v>
                </c:pt>
                <c:pt idx="38">
                  <c:v>43951</c:v>
                </c:pt>
                <c:pt idx="39">
                  <c:v>43949</c:v>
                </c:pt>
                <c:pt idx="40">
                  <c:v>43948</c:v>
                </c:pt>
                <c:pt idx="41">
                  <c:v>43945</c:v>
                </c:pt>
                <c:pt idx="42">
                  <c:v>43944</c:v>
                </c:pt>
                <c:pt idx="43">
                  <c:v>43943</c:v>
                </c:pt>
                <c:pt idx="44">
                  <c:v>43942</c:v>
                </c:pt>
                <c:pt idx="45">
                  <c:v>43941</c:v>
                </c:pt>
                <c:pt idx="46">
                  <c:v>43938</c:v>
                </c:pt>
                <c:pt idx="47">
                  <c:v>43937</c:v>
                </c:pt>
                <c:pt idx="48">
                  <c:v>43936</c:v>
                </c:pt>
                <c:pt idx="49">
                  <c:v>43935</c:v>
                </c:pt>
                <c:pt idx="50">
                  <c:v>43934</c:v>
                </c:pt>
                <c:pt idx="51">
                  <c:v>43931</c:v>
                </c:pt>
                <c:pt idx="52">
                  <c:v>43930</c:v>
                </c:pt>
                <c:pt idx="53">
                  <c:v>43929</c:v>
                </c:pt>
                <c:pt idx="54">
                  <c:v>43928</c:v>
                </c:pt>
                <c:pt idx="55">
                  <c:v>43927</c:v>
                </c:pt>
                <c:pt idx="56">
                  <c:v>43924</c:v>
                </c:pt>
                <c:pt idx="57">
                  <c:v>43923</c:v>
                </c:pt>
                <c:pt idx="58">
                  <c:v>43922</c:v>
                </c:pt>
                <c:pt idx="59">
                  <c:v>43921</c:v>
                </c:pt>
                <c:pt idx="60">
                  <c:v>43920</c:v>
                </c:pt>
                <c:pt idx="61">
                  <c:v>43917</c:v>
                </c:pt>
                <c:pt idx="62">
                  <c:v>43916</c:v>
                </c:pt>
                <c:pt idx="63">
                  <c:v>43915</c:v>
                </c:pt>
                <c:pt idx="64">
                  <c:v>43914</c:v>
                </c:pt>
                <c:pt idx="65">
                  <c:v>43913</c:v>
                </c:pt>
                <c:pt idx="66">
                  <c:v>43909</c:v>
                </c:pt>
                <c:pt idx="67">
                  <c:v>43908</c:v>
                </c:pt>
                <c:pt idx="68">
                  <c:v>43907</c:v>
                </c:pt>
                <c:pt idx="69">
                  <c:v>43906</c:v>
                </c:pt>
                <c:pt idx="70">
                  <c:v>43903</c:v>
                </c:pt>
                <c:pt idx="71">
                  <c:v>43902</c:v>
                </c:pt>
                <c:pt idx="72">
                  <c:v>43901</c:v>
                </c:pt>
                <c:pt idx="73">
                  <c:v>43900</c:v>
                </c:pt>
                <c:pt idx="74">
                  <c:v>43899</c:v>
                </c:pt>
                <c:pt idx="75">
                  <c:v>43896</c:v>
                </c:pt>
                <c:pt idx="76">
                  <c:v>43895</c:v>
                </c:pt>
                <c:pt idx="77">
                  <c:v>43894</c:v>
                </c:pt>
                <c:pt idx="78">
                  <c:v>43893</c:v>
                </c:pt>
                <c:pt idx="79">
                  <c:v>43892</c:v>
                </c:pt>
                <c:pt idx="80">
                  <c:v>43889</c:v>
                </c:pt>
                <c:pt idx="81">
                  <c:v>43888</c:v>
                </c:pt>
                <c:pt idx="82">
                  <c:v>43887</c:v>
                </c:pt>
                <c:pt idx="83">
                  <c:v>43886</c:v>
                </c:pt>
                <c:pt idx="84">
                  <c:v>43882</c:v>
                </c:pt>
                <c:pt idx="85">
                  <c:v>43881</c:v>
                </c:pt>
                <c:pt idx="86">
                  <c:v>43880</c:v>
                </c:pt>
                <c:pt idx="87">
                  <c:v>43879</c:v>
                </c:pt>
                <c:pt idx="88">
                  <c:v>43878</c:v>
                </c:pt>
                <c:pt idx="89">
                  <c:v>43875</c:v>
                </c:pt>
                <c:pt idx="90">
                  <c:v>43874</c:v>
                </c:pt>
                <c:pt idx="91">
                  <c:v>43873</c:v>
                </c:pt>
                <c:pt idx="92">
                  <c:v>43871</c:v>
                </c:pt>
                <c:pt idx="93">
                  <c:v>43868</c:v>
                </c:pt>
                <c:pt idx="94">
                  <c:v>43867</c:v>
                </c:pt>
                <c:pt idx="95">
                  <c:v>43866</c:v>
                </c:pt>
                <c:pt idx="96">
                  <c:v>43865</c:v>
                </c:pt>
                <c:pt idx="97">
                  <c:v>43864</c:v>
                </c:pt>
                <c:pt idx="98">
                  <c:v>43861</c:v>
                </c:pt>
                <c:pt idx="99">
                  <c:v>43860</c:v>
                </c:pt>
                <c:pt idx="100">
                  <c:v>43859</c:v>
                </c:pt>
                <c:pt idx="101">
                  <c:v>43858</c:v>
                </c:pt>
                <c:pt idx="102">
                  <c:v>43857</c:v>
                </c:pt>
                <c:pt idx="103">
                  <c:v>43854</c:v>
                </c:pt>
                <c:pt idx="104">
                  <c:v>43853</c:v>
                </c:pt>
                <c:pt idx="105">
                  <c:v>43852</c:v>
                </c:pt>
                <c:pt idx="106">
                  <c:v>43851</c:v>
                </c:pt>
                <c:pt idx="107">
                  <c:v>43850</c:v>
                </c:pt>
                <c:pt idx="108">
                  <c:v>43847</c:v>
                </c:pt>
                <c:pt idx="109">
                  <c:v>43846</c:v>
                </c:pt>
                <c:pt idx="110">
                  <c:v>43845</c:v>
                </c:pt>
                <c:pt idx="111">
                  <c:v>43844</c:v>
                </c:pt>
                <c:pt idx="112">
                  <c:v>43840</c:v>
                </c:pt>
                <c:pt idx="113">
                  <c:v>43839</c:v>
                </c:pt>
                <c:pt idx="114">
                  <c:v>43838</c:v>
                </c:pt>
                <c:pt idx="115">
                  <c:v>43837</c:v>
                </c:pt>
                <c:pt idx="116">
                  <c:v>43836</c:v>
                </c:pt>
                <c:pt idx="117">
                  <c:v>43829</c:v>
                </c:pt>
                <c:pt idx="118">
                  <c:v>43826</c:v>
                </c:pt>
                <c:pt idx="119">
                  <c:v>43825</c:v>
                </c:pt>
                <c:pt idx="120">
                  <c:v>43824</c:v>
                </c:pt>
                <c:pt idx="121">
                  <c:v>43823</c:v>
                </c:pt>
                <c:pt idx="122">
                  <c:v>43822</c:v>
                </c:pt>
                <c:pt idx="123">
                  <c:v>43819</c:v>
                </c:pt>
                <c:pt idx="124">
                  <c:v>43818</c:v>
                </c:pt>
                <c:pt idx="125">
                  <c:v>43817</c:v>
                </c:pt>
                <c:pt idx="126">
                  <c:v>43816</c:v>
                </c:pt>
                <c:pt idx="127">
                  <c:v>43815</c:v>
                </c:pt>
                <c:pt idx="128">
                  <c:v>43812</c:v>
                </c:pt>
                <c:pt idx="129">
                  <c:v>43811</c:v>
                </c:pt>
                <c:pt idx="130">
                  <c:v>43810</c:v>
                </c:pt>
                <c:pt idx="131">
                  <c:v>43809</c:v>
                </c:pt>
                <c:pt idx="132">
                  <c:v>43808</c:v>
                </c:pt>
                <c:pt idx="133">
                  <c:v>43805</c:v>
                </c:pt>
                <c:pt idx="134">
                  <c:v>43804</c:v>
                </c:pt>
                <c:pt idx="135">
                  <c:v>43803</c:v>
                </c:pt>
                <c:pt idx="136">
                  <c:v>43802</c:v>
                </c:pt>
                <c:pt idx="137">
                  <c:v>43801</c:v>
                </c:pt>
                <c:pt idx="138">
                  <c:v>43798</c:v>
                </c:pt>
                <c:pt idx="139">
                  <c:v>43797</c:v>
                </c:pt>
                <c:pt idx="140">
                  <c:v>43796</c:v>
                </c:pt>
                <c:pt idx="141">
                  <c:v>43795</c:v>
                </c:pt>
                <c:pt idx="142">
                  <c:v>43794</c:v>
                </c:pt>
                <c:pt idx="143">
                  <c:v>43791</c:v>
                </c:pt>
                <c:pt idx="144">
                  <c:v>43790</c:v>
                </c:pt>
                <c:pt idx="145">
                  <c:v>43789</c:v>
                </c:pt>
                <c:pt idx="146">
                  <c:v>43788</c:v>
                </c:pt>
                <c:pt idx="147">
                  <c:v>43787</c:v>
                </c:pt>
                <c:pt idx="148">
                  <c:v>43784</c:v>
                </c:pt>
                <c:pt idx="149">
                  <c:v>43783</c:v>
                </c:pt>
                <c:pt idx="150">
                  <c:v>43782</c:v>
                </c:pt>
                <c:pt idx="151">
                  <c:v>43781</c:v>
                </c:pt>
                <c:pt idx="152">
                  <c:v>43780</c:v>
                </c:pt>
                <c:pt idx="153">
                  <c:v>43777</c:v>
                </c:pt>
                <c:pt idx="154">
                  <c:v>43776</c:v>
                </c:pt>
                <c:pt idx="155">
                  <c:v>43775</c:v>
                </c:pt>
                <c:pt idx="156">
                  <c:v>43774</c:v>
                </c:pt>
                <c:pt idx="157">
                  <c:v>43770</c:v>
                </c:pt>
                <c:pt idx="158">
                  <c:v>43769</c:v>
                </c:pt>
                <c:pt idx="159">
                  <c:v>43768</c:v>
                </c:pt>
                <c:pt idx="160">
                  <c:v>43767</c:v>
                </c:pt>
                <c:pt idx="161">
                  <c:v>43766</c:v>
                </c:pt>
                <c:pt idx="162">
                  <c:v>43763</c:v>
                </c:pt>
                <c:pt idx="163">
                  <c:v>43762</c:v>
                </c:pt>
                <c:pt idx="164">
                  <c:v>43761</c:v>
                </c:pt>
                <c:pt idx="165">
                  <c:v>43759</c:v>
                </c:pt>
                <c:pt idx="166">
                  <c:v>43756</c:v>
                </c:pt>
                <c:pt idx="167">
                  <c:v>43755</c:v>
                </c:pt>
                <c:pt idx="168">
                  <c:v>43754</c:v>
                </c:pt>
                <c:pt idx="169">
                  <c:v>43753</c:v>
                </c:pt>
                <c:pt idx="170">
                  <c:v>43749</c:v>
                </c:pt>
                <c:pt idx="171">
                  <c:v>43748</c:v>
                </c:pt>
                <c:pt idx="172">
                  <c:v>43747</c:v>
                </c:pt>
                <c:pt idx="173">
                  <c:v>43746</c:v>
                </c:pt>
                <c:pt idx="174">
                  <c:v>43745</c:v>
                </c:pt>
                <c:pt idx="175">
                  <c:v>43742</c:v>
                </c:pt>
                <c:pt idx="176">
                  <c:v>43741</c:v>
                </c:pt>
                <c:pt idx="177">
                  <c:v>43740</c:v>
                </c:pt>
                <c:pt idx="178">
                  <c:v>43739</c:v>
                </c:pt>
                <c:pt idx="179">
                  <c:v>43738</c:v>
                </c:pt>
                <c:pt idx="180">
                  <c:v>43735</c:v>
                </c:pt>
                <c:pt idx="181">
                  <c:v>43734</c:v>
                </c:pt>
                <c:pt idx="182">
                  <c:v>43733</c:v>
                </c:pt>
                <c:pt idx="183">
                  <c:v>43732</c:v>
                </c:pt>
                <c:pt idx="184">
                  <c:v>43728</c:v>
                </c:pt>
                <c:pt idx="185">
                  <c:v>43727</c:v>
                </c:pt>
                <c:pt idx="186">
                  <c:v>43726</c:v>
                </c:pt>
                <c:pt idx="187">
                  <c:v>43725</c:v>
                </c:pt>
                <c:pt idx="188">
                  <c:v>43721</c:v>
                </c:pt>
                <c:pt idx="189">
                  <c:v>43720</c:v>
                </c:pt>
                <c:pt idx="190">
                  <c:v>43719</c:v>
                </c:pt>
                <c:pt idx="191">
                  <c:v>43718</c:v>
                </c:pt>
                <c:pt idx="192">
                  <c:v>43717</c:v>
                </c:pt>
                <c:pt idx="193">
                  <c:v>43714</c:v>
                </c:pt>
                <c:pt idx="194">
                  <c:v>43713</c:v>
                </c:pt>
                <c:pt idx="195">
                  <c:v>43712</c:v>
                </c:pt>
                <c:pt idx="196">
                  <c:v>43711</c:v>
                </c:pt>
                <c:pt idx="197">
                  <c:v>43710</c:v>
                </c:pt>
                <c:pt idx="198">
                  <c:v>43707</c:v>
                </c:pt>
                <c:pt idx="199">
                  <c:v>43706</c:v>
                </c:pt>
                <c:pt idx="200">
                  <c:v>43705</c:v>
                </c:pt>
                <c:pt idx="201">
                  <c:v>43704</c:v>
                </c:pt>
                <c:pt idx="202">
                  <c:v>43703</c:v>
                </c:pt>
                <c:pt idx="203">
                  <c:v>43700</c:v>
                </c:pt>
                <c:pt idx="204">
                  <c:v>43699</c:v>
                </c:pt>
                <c:pt idx="205">
                  <c:v>43698</c:v>
                </c:pt>
                <c:pt idx="206">
                  <c:v>43697</c:v>
                </c:pt>
                <c:pt idx="207">
                  <c:v>43696</c:v>
                </c:pt>
                <c:pt idx="208">
                  <c:v>43693</c:v>
                </c:pt>
                <c:pt idx="209">
                  <c:v>43692</c:v>
                </c:pt>
                <c:pt idx="210">
                  <c:v>43691</c:v>
                </c:pt>
                <c:pt idx="211">
                  <c:v>43690</c:v>
                </c:pt>
                <c:pt idx="212">
                  <c:v>43686</c:v>
                </c:pt>
                <c:pt idx="213">
                  <c:v>43685</c:v>
                </c:pt>
                <c:pt idx="214">
                  <c:v>43684</c:v>
                </c:pt>
                <c:pt idx="215">
                  <c:v>43683</c:v>
                </c:pt>
                <c:pt idx="216">
                  <c:v>43682</c:v>
                </c:pt>
                <c:pt idx="217">
                  <c:v>43679</c:v>
                </c:pt>
                <c:pt idx="218">
                  <c:v>43678</c:v>
                </c:pt>
                <c:pt idx="219">
                  <c:v>43677</c:v>
                </c:pt>
                <c:pt idx="220">
                  <c:v>43676</c:v>
                </c:pt>
                <c:pt idx="221">
                  <c:v>43675</c:v>
                </c:pt>
                <c:pt idx="222">
                  <c:v>43672</c:v>
                </c:pt>
                <c:pt idx="223">
                  <c:v>43671</c:v>
                </c:pt>
                <c:pt idx="224">
                  <c:v>43670</c:v>
                </c:pt>
                <c:pt idx="225">
                  <c:v>43669</c:v>
                </c:pt>
                <c:pt idx="226">
                  <c:v>43668</c:v>
                </c:pt>
                <c:pt idx="227">
                  <c:v>43665</c:v>
                </c:pt>
                <c:pt idx="228">
                  <c:v>43664</c:v>
                </c:pt>
                <c:pt idx="229">
                  <c:v>43663</c:v>
                </c:pt>
                <c:pt idx="230">
                  <c:v>43662</c:v>
                </c:pt>
                <c:pt idx="231">
                  <c:v>43658</c:v>
                </c:pt>
                <c:pt idx="232">
                  <c:v>43657</c:v>
                </c:pt>
                <c:pt idx="233">
                  <c:v>43656</c:v>
                </c:pt>
                <c:pt idx="234">
                  <c:v>43655</c:v>
                </c:pt>
                <c:pt idx="235">
                  <c:v>43654</c:v>
                </c:pt>
                <c:pt idx="236">
                  <c:v>43651</c:v>
                </c:pt>
                <c:pt idx="237">
                  <c:v>43650</c:v>
                </c:pt>
                <c:pt idx="238">
                  <c:v>43649</c:v>
                </c:pt>
                <c:pt idx="239">
                  <c:v>43648</c:v>
                </c:pt>
                <c:pt idx="240">
                  <c:v>43647</c:v>
                </c:pt>
                <c:pt idx="241">
                  <c:v>43644</c:v>
                </c:pt>
                <c:pt idx="242">
                  <c:v>43643</c:v>
                </c:pt>
                <c:pt idx="243">
                  <c:v>43642</c:v>
                </c:pt>
                <c:pt idx="244">
                  <c:v>43641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0.41173018068849299</c:v>
                </c:pt>
                <c:pt idx="1">
                  <c:v>0.42165642810971798</c:v>
                </c:pt>
                <c:pt idx="2">
                  <c:v>0.438520839743054</c:v>
                </c:pt>
                <c:pt idx="3">
                  <c:v>0.45094956914166201</c:v>
                </c:pt>
                <c:pt idx="4">
                  <c:v>0.46310418001727099</c:v>
                </c:pt>
                <c:pt idx="5">
                  <c:v>0.46094129791487198</c:v>
                </c:pt>
                <c:pt idx="6">
                  <c:v>0.49516068298746702</c:v>
                </c:pt>
                <c:pt idx="7">
                  <c:v>0.51516490571140305</c:v>
                </c:pt>
                <c:pt idx="8">
                  <c:v>0.52693360044496795</c:v>
                </c:pt>
                <c:pt idx="9">
                  <c:v>0.561584059022329</c:v>
                </c:pt>
                <c:pt idx="10">
                  <c:v>0.60080166334325202</c:v>
                </c:pt>
                <c:pt idx="11">
                  <c:v>0.61454362520375905</c:v>
                </c:pt>
                <c:pt idx="12">
                  <c:v>0.62201421248274202</c:v>
                </c:pt>
                <c:pt idx="13">
                  <c:v>0.62196187369550804</c:v>
                </c:pt>
                <c:pt idx="14">
                  <c:v>0.61381361572063797</c:v>
                </c:pt>
                <c:pt idx="15">
                  <c:v>0.61180170191860905</c:v>
                </c:pt>
                <c:pt idx="16">
                  <c:v>0.615883381389975</c:v>
                </c:pt>
                <c:pt idx="17">
                  <c:v>0.61961503744234803</c:v>
                </c:pt>
                <c:pt idx="18">
                  <c:v>0.62588007808302903</c:v>
                </c:pt>
                <c:pt idx="19">
                  <c:v>0.64417447933974303</c:v>
                </c:pt>
                <c:pt idx="20">
                  <c:v>0.66915744654152398</c:v>
                </c:pt>
                <c:pt idx="21">
                  <c:v>0.66611069288615099</c:v>
                </c:pt>
                <c:pt idx="22">
                  <c:v>0.68763409233852102</c:v>
                </c:pt>
                <c:pt idx="23">
                  <c:v>0.71162731878511198</c:v>
                </c:pt>
                <c:pt idx="24">
                  <c:v>0.73568912953694998</c:v>
                </c:pt>
                <c:pt idx="25">
                  <c:v>0.76035361685122205</c:v>
                </c:pt>
                <c:pt idx="26">
                  <c:v>0.78030125905895398</c:v>
                </c:pt>
                <c:pt idx="27">
                  <c:v>0.81601769686926995</c:v>
                </c:pt>
                <c:pt idx="28">
                  <c:v>0.84614916632687098</c:v>
                </c:pt>
                <c:pt idx="29">
                  <c:v>0.86928742435302897</c:v>
                </c:pt>
                <c:pt idx="30">
                  <c:v>0.89179952940551099</c:v>
                </c:pt>
                <c:pt idx="31">
                  <c:v>0.89412603379656197</c:v>
                </c:pt>
                <c:pt idx="32">
                  <c:v>0.90498887989913601</c:v>
                </c:pt>
                <c:pt idx="33">
                  <c:v>0.91188648032868802</c:v>
                </c:pt>
                <c:pt idx="34">
                  <c:v>0.91796980311736998</c:v>
                </c:pt>
                <c:pt idx="35">
                  <c:v>0.92451089191998104</c:v>
                </c:pt>
                <c:pt idx="36">
                  <c:v>0.92462449056752205</c:v>
                </c:pt>
                <c:pt idx="37">
                  <c:v>0.94790468849730503</c:v>
                </c:pt>
                <c:pt idx="38">
                  <c:v>0.95043032137389705</c:v>
                </c:pt>
                <c:pt idx="39">
                  <c:v>0.95435667826324599</c:v>
                </c:pt>
                <c:pt idx="40">
                  <c:v>0.95600189588122797</c:v>
                </c:pt>
                <c:pt idx="41">
                  <c:v>0.95651801668131597</c:v>
                </c:pt>
                <c:pt idx="42">
                  <c:v>0.95767312074003497</c:v>
                </c:pt>
                <c:pt idx="43">
                  <c:v>0.95935943708458304</c:v>
                </c:pt>
                <c:pt idx="44">
                  <c:v>0.96145395940676803</c:v>
                </c:pt>
                <c:pt idx="45">
                  <c:v>0.96459702561750904</c:v>
                </c:pt>
                <c:pt idx="46">
                  <c:v>0.97029390075511801</c:v>
                </c:pt>
                <c:pt idx="47">
                  <c:v>0.97362894523466703</c:v>
                </c:pt>
                <c:pt idx="48">
                  <c:v>0.97545418816513496</c:v>
                </c:pt>
                <c:pt idx="49">
                  <c:v>0.97661129480527198</c:v>
                </c:pt>
                <c:pt idx="50">
                  <c:v>0.977364677625574</c:v>
                </c:pt>
                <c:pt idx="51">
                  <c:v>0.97746506075971995</c:v>
                </c:pt>
                <c:pt idx="52">
                  <c:v>0.97780309847797198</c:v>
                </c:pt>
                <c:pt idx="53">
                  <c:v>0.97930624684641898</c:v>
                </c:pt>
                <c:pt idx="54">
                  <c:v>0.97995276133510301</c:v>
                </c:pt>
                <c:pt idx="55">
                  <c:v>0.98234289878914605</c:v>
                </c:pt>
                <c:pt idx="56">
                  <c:v>0.98380664403291096</c:v>
                </c:pt>
                <c:pt idx="57">
                  <c:v>0.98446350114213299</c:v>
                </c:pt>
                <c:pt idx="58">
                  <c:v>0.98488435601021396</c:v>
                </c:pt>
                <c:pt idx="59">
                  <c:v>0.98573298305438695</c:v>
                </c:pt>
                <c:pt idx="60">
                  <c:v>0.98577586608905698</c:v>
                </c:pt>
                <c:pt idx="61">
                  <c:v>0.98627116677367199</c:v>
                </c:pt>
                <c:pt idx="62">
                  <c:v>0.98587362568798398</c:v>
                </c:pt>
                <c:pt idx="63">
                  <c:v>0.98591266062597804</c:v>
                </c:pt>
                <c:pt idx="64">
                  <c:v>0.98544657330095997</c:v>
                </c:pt>
                <c:pt idx="65">
                  <c:v>0.98528845056039904</c:v>
                </c:pt>
                <c:pt idx="66">
                  <c:v>0.986135058330742</c:v>
                </c:pt>
                <c:pt idx="67">
                  <c:v>0.98526074118539098</c:v>
                </c:pt>
                <c:pt idx="68">
                  <c:v>0.98462787692286302</c:v>
                </c:pt>
                <c:pt idx="69">
                  <c:v>0.98458048330335302</c:v>
                </c:pt>
                <c:pt idx="70">
                  <c:v>0.98295800714761805</c:v>
                </c:pt>
                <c:pt idx="71">
                  <c:v>0.98208761956593604</c:v>
                </c:pt>
                <c:pt idx="72">
                  <c:v>0.98127520512112099</c:v>
                </c:pt>
                <c:pt idx="73">
                  <c:v>0.98085284972483999</c:v>
                </c:pt>
                <c:pt idx="74">
                  <c:v>0.98079088810331105</c:v>
                </c:pt>
                <c:pt idx="75">
                  <c:v>0.97935165139546498</c:v>
                </c:pt>
                <c:pt idx="76">
                  <c:v>0.97851656737916004</c:v>
                </c:pt>
                <c:pt idx="77">
                  <c:v>0.97888935054325898</c:v>
                </c:pt>
                <c:pt idx="78">
                  <c:v>0.98105463972756102</c:v>
                </c:pt>
                <c:pt idx="79">
                  <c:v>0.98218436936097697</c:v>
                </c:pt>
                <c:pt idx="80">
                  <c:v>0.984130059064936</c:v>
                </c:pt>
                <c:pt idx="81">
                  <c:v>0.98551262677461704</c:v>
                </c:pt>
                <c:pt idx="82">
                  <c:v>0.98512190729109095</c:v>
                </c:pt>
                <c:pt idx="83">
                  <c:v>0.980878448633971</c:v>
                </c:pt>
                <c:pt idx="84">
                  <c:v>0.97402346979028898</c:v>
                </c:pt>
                <c:pt idx="85">
                  <c:v>0.96857875825058204</c:v>
                </c:pt>
                <c:pt idx="86">
                  <c:v>0.96117744669410698</c:v>
                </c:pt>
                <c:pt idx="87">
                  <c:v>0.954283367237865</c:v>
                </c:pt>
                <c:pt idx="88">
                  <c:v>0.94674181685706604</c:v>
                </c:pt>
                <c:pt idx="89">
                  <c:v>0.93614974524168104</c:v>
                </c:pt>
                <c:pt idx="90">
                  <c:v>0.92233069282773705</c:v>
                </c:pt>
                <c:pt idx="91">
                  <c:v>0.91138727001406095</c:v>
                </c:pt>
                <c:pt idx="92">
                  <c:v>0.89010167385449201</c:v>
                </c:pt>
                <c:pt idx="93">
                  <c:v>0.87431808399856104</c:v>
                </c:pt>
                <c:pt idx="94">
                  <c:v>0.85153367233590405</c:v>
                </c:pt>
                <c:pt idx="95">
                  <c:v>0.841058026261992</c:v>
                </c:pt>
                <c:pt idx="96">
                  <c:v>0.83124910091808801</c:v>
                </c:pt>
                <c:pt idx="97">
                  <c:v>0.81735795195502603</c:v>
                </c:pt>
                <c:pt idx="98">
                  <c:v>0.80388364039401705</c:v>
                </c:pt>
                <c:pt idx="99">
                  <c:v>0.78431498200448202</c:v>
                </c:pt>
                <c:pt idx="100">
                  <c:v>0.76280841847188396</c:v>
                </c:pt>
                <c:pt idx="101">
                  <c:v>0.73057302446977201</c:v>
                </c:pt>
                <c:pt idx="102">
                  <c:v>0.69352256543270896</c:v>
                </c:pt>
                <c:pt idx="103">
                  <c:v>0.67269952735481497</c:v>
                </c:pt>
                <c:pt idx="104">
                  <c:v>0.67052538996895295</c:v>
                </c:pt>
                <c:pt idx="105">
                  <c:v>0.69031592385755702</c:v>
                </c:pt>
                <c:pt idx="106">
                  <c:v>0.69643440795752398</c:v>
                </c:pt>
                <c:pt idx="107">
                  <c:v>0.72876684923139001</c:v>
                </c:pt>
                <c:pt idx="108">
                  <c:v>0.76104959912507497</c:v>
                </c:pt>
                <c:pt idx="109">
                  <c:v>0.78663936697246195</c:v>
                </c:pt>
                <c:pt idx="110">
                  <c:v>0.810302550341928</c:v>
                </c:pt>
                <c:pt idx="111">
                  <c:v>0.83249097043713804</c:v>
                </c:pt>
                <c:pt idx="112">
                  <c:v>0.85076859055806697</c:v>
                </c:pt>
                <c:pt idx="113">
                  <c:v>0.86845099751433097</c:v>
                </c:pt>
                <c:pt idx="114">
                  <c:v>0.884100848113483</c:v>
                </c:pt>
                <c:pt idx="115">
                  <c:v>0.89637677888391099</c:v>
                </c:pt>
                <c:pt idx="116">
                  <c:v>0.90905779819890198</c:v>
                </c:pt>
                <c:pt idx="117">
                  <c:v>0.91956034614369997</c:v>
                </c:pt>
                <c:pt idx="118">
                  <c:v>0.91949457901381104</c:v>
                </c:pt>
                <c:pt idx="119">
                  <c:v>0.92045500626463805</c:v>
                </c:pt>
                <c:pt idx="120">
                  <c:v>0.91856978436527004</c:v>
                </c:pt>
                <c:pt idx="121">
                  <c:v>0.91505256693941495</c:v>
                </c:pt>
                <c:pt idx="122">
                  <c:v>0.91179752531939595</c:v>
                </c:pt>
                <c:pt idx="123">
                  <c:v>0.91075701499981099</c:v>
                </c:pt>
                <c:pt idx="124">
                  <c:v>0.91106400353870998</c:v>
                </c:pt>
                <c:pt idx="125">
                  <c:v>0.91240398482561302</c:v>
                </c:pt>
                <c:pt idx="126">
                  <c:v>0.91556892837095205</c:v>
                </c:pt>
                <c:pt idx="127">
                  <c:v>0.91330194424733102</c:v>
                </c:pt>
                <c:pt idx="128">
                  <c:v>0.91729245291920403</c:v>
                </c:pt>
                <c:pt idx="129">
                  <c:v>0.91841453014612195</c:v>
                </c:pt>
                <c:pt idx="130">
                  <c:v>0.92049104407054205</c:v>
                </c:pt>
                <c:pt idx="131">
                  <c:v>0.92240771907735597</c:v>
                </c:pt>
                <c:pt idx="132">
                  <c:v>0.92610723888898205</c:v>
                </c:pt>
                <c:pt idx="133">
                  <c:v>0.93276294297267504</c:v>
                </c:pt>
                <c:pt idx="134">
                  <c:v>0.94003574727774697</c:v>
                </c:pt>
                <c:pt idx="135">
                  <c:v>0.947337737345605</c:v>
                </c:pt>
                <c:pt idx="136">
                  <c:v>0.95151085395548296</c:v>
                </c:pt>
                <c:pt idx="137">
                  <c:v>0.95652843202938798</c:v>
                </c:pt>
                <c:pt idx="138">
                  <c:v>0.96197955772840504</c:v>
                </c:pt>
                <c:pt idx="139">
                  <c:v>0.96454099073916799</c:v>
                </c:pt>
                <c:pt idx="140">
                  <c:v>0.96732914715690399</c:v>
                </c:pt>
                <c:pt idx="141">
                  <c:v>0.96747207524276801</c:v>
                </c:pt>
                <c:pt idx="142">
                  <c:v>0.96818572036747697</c:v>
                </c:pt>
                <c:pt idx="143">
                  <c:v>0.96885293280644502</c:v>
                </c:pt>
                <c:pt idx="144">
                  <c:v>0.96887100738128695</c:v>
                </c:pt>
                <c:pt idx="145">
                  <c:v>0.96897284375869397</c:v>
                </c:pt>
                <c:pt idx="146">
                  <c:v>0.96839677552578296</c:v>
                </c:pt>
                <c:pt idx="147">
                  <c:v>0.96707782069811898</c:v>
                </c:pt>
                <c:pt idx="148">
                  <c:v>0.96577526188865503</c:v>
                </c:pt>
                <c:pt idx="149">
                  <c:v>0.96489171046192201</c:v>
                </c:pt>
                <c:pt idx="150">
                  <c:v>0.96243988117771495</c:v>
                </c:pt>
                <c:pt idx="151">
                  <c:v>0.95965904882054898</c:v>
                </c:pt>
                <c:pt idx="152">
                  <c:v>0.95815038157627797</c:v>
                </c:pt>
                <c:pt idx="153">
                  <c:v>0.95645736193859399</c:v>
                </c:pt>
                <c:pt idx="154">
                  <c:v>0.96001820044522401</c:v>
                </c:pt>
                <c:pt idx="155">
                  <c:v>0.95759558341460205</c:v>
                </c:pt>
                <c:pt idx="156">
                  <c:v>0.95475662110358295</c:v>
                </c:pt>
                <c:pt idx="157">
                  <c:v>0.94728308701189601</c:v>
                </c:pt>
                <c:pt idx="158">
                  <c:v>0.92742750737338997</c:v>
                </c:pt>
                <c:pt idx="159">
                  <c:v>0.91936522594280801</c:v>
                </c:pt>
                <c:pt idx="160">
                  <c:v>0.91653924007752097</c:v>
                </c:pt>
                <c:pt idx="161">
                  <c:v>0.91796423796710802</c:v>
                </c:pt>
                <c:pt idx="162">
                  <c:v>0.92242250380767998</c:v>
                </c:pt>
                <c:pt idx="163">
                  <c:v>0.92460799680859795</c:v>
                </c:pt>
                <c:pt idx="164">
                  <c:v>0.92434720540301296</c:v>
                </c:pt>
                <c:pt idx="165">
                  <c:v>0.92820224774450599</c:v>
                </c:pt>
                <c:pt idx="166">
                  <c:v>0.93269298164705805</c:v>
                </c:pt>
                <c:pt idx="167">
                  <c:v>0.931059056913353</c:v>
                </c:pt>
                <c:pt idx="168">
                  <c:v>0.93276354351213897</c:v>
                </c:pt>
                <c:pt idx="169">
                  <c:v>0.93525800300456297</c:v>
                </c:pt>
                <c:pt idx="170">
                  <c:v>0.94091233813502095</c:v>
                </c:pt>
                <c:pt idx="171">
                  <c:v>0.94519131406506096</c:v>
                </c:pt>
                <c:pt idx="172">
                  <c:v>0.94917308987568505</c:v>
                </c:pt>
                <c:pt idx="173">
                  <c:v>0.95272899533727096</c:v>
                </c:pt>
                <c:pt idx="174">
                  <c:v>0.95794867454019905</c:v>
                </c:pt>
                <c:pt idx="175">
                  <c:v>0.96104746149570097</c:v>
                </c:pt>
                <c:pt idx="176">
                  <c:v>0.96338067568013097</c:v>
                </c:pt>
                <c:pt idx="177">
                  <c:v>0.96506355914031605</c:v>
                </c:pt>
                <c:pt idx="178">
                  <c:v>0.96589208798915305</c:v>
                </c:pt>
                <c:pt idx="179">
                  <c:v>0.96702570925519504</c:v>
                </c:pt>
                <c:pt idx="180">
                  <c:v>0.96660134813898002</c:v>
                </c:pt>
                <c:pt idx="181">
                  <c:v>0.96642792288430601</c:v>
                </c:pt>
                <c:pt idx="182">
                  <c:v>0.96633937456602703</c:v>
                </c:pt>
                <c:pt idx="183">
                  <c:v>0.96664674151478602</c:v>
                </c:pt>
                <c:pt idx="184">
                  <c:v>0.96690837369967497</c:v>
                </c:pt>
                <c:pt idx="185">
                  <c:v>0.96712805453978201</c:v>
                </c:pt>
                <c:pt idx="186">
                  <c:v>0.96760163305531</c:v>
                </c:pt>
                <c:pt idx="187">
                  <c:v>0.96836374267652403</c:v>
                </c:pt>
                <c:pt idx="188">
                  <c:v>0.96971123243231105</c:v>
                </c:pt>
                <c:pt idx="189">
                  <c:v>0.97077810298838696</c:v>
                </c:pt>
                <c:pt idx="190">
                  <c:v>0.97275456295526697</c:v>
                </c:pt>
                <c:pt idx="191" formatCode="0.00E+00">
                  <c:v>0.97368655434265405</c:v>
                </c:pt>
                <c:pt idx="192">
                  <c:v>0.97380338158031199</c:v>
                </c:pt>
                <c:pt idx="193">
                  <c:v>0.97320768516105904</c:v>
                </c:pt>
                <c:pt idx="194">
                  <c:v>0.97180669761251703</c:v>
                </c:pt>
                <c:pt idx="195">
                  <c:v>0.97015001567447801</c:v>
                </c:pt>
                <c:pt idx="196">
                  <c:v>0.96587166695955795</c:v>
                </c:pt>
                <c:pt idx="197">
                  <c:v>0.96293081849887996</c:v>
                </c:pt>
                <c:pt idx="198">
                  <c:v>0.96115784657090997</c:v>
                </c:pt>
                <c:pt idx="199">
                  <c:v>0.95946895464130699</c:v>
                </c:pt>
                <c:pt idx="200">
                  <c:v>0.95736199852227899</c:v>
                </c:pt>
                <c:pt idx="201">
                  <c:v>0.954140033911972</c:v>
                </c:pt>
                <c:pt idx="202">
                  <c:v>0.95002678843849397</c:v>
                </c:pt>
                <c:pt idx="203">
                  <c:v>0.94382149425837303</c:v>
                </c:pt>
                <c:pt idx="204">
                  <c:v>0.93555352735930497</c:v>
                </c:pt>
                <c:pt idx="205">
                  <c:v>0.92431990939437003</c:v>
                </c:pt>
                <c:pt idx="206">
                  <c:v>0.914644399793206</c:v>
                </c:pt>
                <c:pt idx="207">
                  <c:v>0.90618244956708105</c:v>
                </c:pt>
                <c:pt idx="208">
                  <c:v>0.89334459236848496</c:v>
                </c:pt>
                <c:pt idx="209">
                  <c:v>0.87351786680424404</c:v>
                </c:pt>
                <c:pt idx="210">
                  <c:v>0.85086017334287301</c:v>
                </c:pt>
                <c:pt idx="211">
                  <c:v>0.82130498774716898</c:v>
                </c:pt>
                <c:pt idx="212">
                  <c:v>0.79490393352173006</c:v>
                </c:pt>
                <c:pt idx="213">
                  <c:v>0.77270630067310098</c:v>
                </c:pt>
                <c:pt idx="214">
                  <c:v>0.77203819148934005</c:v>
                </c:pt>
                <c:pt idx="215">
                  <c:v>0.76425338856302305</c:v>
                </c:pt>
                <c:pt idx="216">
                  <c:v>0.73049333743356104</c:v>
                </c:pt>
                <c:pt idx="217">
                  <c:v>0.72512069569112503</c:v>
                </c:pt>
                <c:pt idx="218">
                  <c:v>0.77011565501889401</c:v>
                </c:pt>
                <c:pt idx="219">
                  <c:v>0.79719085878876095</c:v>
                </c:pt>
                <c:pt idx="220">
                  <c:v>0.81234109064776805</c:v>
                </c:pt>
                <c:pt idx="221">
                  <c:v>0.82514713457113997</c:v>
                </c:pt>
                <c:pt idx="222">
                  <c:v>0.83244635833094505</c:v>
                </c:pt>
                <c:pt idx="223">
                  <c:v>0.86993345943529798</c:v>
                </c:pt>
                <c:pt idx="224">
                  <c:v>0.89089646670990696</c:v>
                </c:pt>
                <c:pt idx="225">
                  <c:v>0.90755759326653795</c:v>
                </c:pt>
                <c:pt idx="226">
                  <c:v>0.92246627639228895</c:v>
                </c:pt>
                <c:pt idx="227">
                  <c:v>0.93313858682230999</c:v>
                </c:pt>
                <c:pt idx="228">
                  <c:v>0.94003933413427998</c:v>
                </c:pt>
                <c:pt idx="229">
                  <c:v>0.94654384550616899</c:v>
                </c:pt>
                <c:pt idx="230">
                  <c:v>0.95291829608228495</c:v>
                </c:pt>
                <c:pt idx="231">
                  <c:v>0.96152096641056695</c:v>
                </c:pt>
                <c:pt idx="232">
                  <c:v>0.96218658408077995</c:v>
                </c:pt>
                <c:pt idx="233">
                  <c:v>0.96319023585671204</c:v>
                </c:pt>
                <c:pt idx="234">
                  <c:v>0.96276787495799698</c:v>
                </c:pt>
                <c:pt idx="235">
                  <c:v>0.96420199699141995</c:v>
                </c:pt>
                <c:pt idx="236">
                  <c:v>0.96204698734246796</c:v>
                </c:pt>
                <c:pt idx="237">
                  <c:v>0.95856025356015495</c:v>
                </c:pt>
                <c:pt idx="238">
                  <c:v>0.95764281060101397</c:v>
                </c:pt>
                <c:pt idx="239">
                  <c:v>0.95896950754944399</c:v>
                </c:pt>
                <c:pt idx="240">
                  <c:v>0.95987021870296196</c:v>
                </c:pt>
                <c:pt idx="241">
                  <c:v>0.958966492397056</c:v>
                </c:pt>
                <c:pt idx="242">
                  <c:v>0.95644631218551002</c:v>
                </c:pt>
                <c:pt idx="243">
                  <c:v>0.95475136538918604</c:v>
                </c:pt>
                <c:pt idx="244">
                  <c:v>0.95472995282263196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44008</c:v>
                </c:pt>
                <c:pt idx="1">
                  <c:v>44007</c:v>
                </c:pt>
                <c:pt idx="2">
                  <c:v>44006</c:v>
                </c:pt>
                <c:pt idx="3">
                  <c:v>44005</c:v>
                </c:pt>
                <c:pt idx="4">
                  <c:v>44004</c:v>
                </c:pt>
                <c:pt idx="5">
                  <c:v>44001</c:v>
                </c:pt>
                <c:pt idx="6">
                  <c:v>44000</c:v>
                </c:pt>
                <c:pt idx="7">
                  <c:v>43999</c:v>
                </c:pt>
                <c:pt idx="8">
                  <c:v>43998</c:v>
                </c:pt>
                <c:pt idx="9">
                  <c:v>43997</c:v>
                </c:pt>
                <c:pt idx="10">
                  <c:v>43994</c:v>
                </c:pt>
                <c:pt idx="11">
                  <c:v>43993</c:v>
                </c:pt>
                <c:pt idx="12">
                  <c:v>43992</c:v>
                </c:pt>
                <c:pt idx="13">
                  <c:v>43991</c:v>
                </c:pt>
                <c:pt idx="14">
                  <c:v>43990</c:v>
                </c:pt>
                <c:pt idx="15">
                  <c:v>43987</c:v>
                </c:pt>
                <c:pt idx="16">
                  <c:v>43986</c:v>
                </c:pt>
                <c:pt idx="17">
                  <c:v>43985</c:v>
                </c:pt>
                <c:pt idx="18">
                  <c:v>43984</c:v>
                </c:pt>
                <c:pt idx="19">
                  <c:v>43983</c:v>
                </c:pt>
                <c:pt idx="20">
                  <c:v>43980</c:v>
                </c:pt>
                <c:pt idx="21">
                  <c:v>43979</c:v>
                </c:pt>
                <c:pt idx="22">
                  <c:v>43978</c:v>
                </c:pt>
                <c:pt idx="23">
                  <c:v>43977</c:v>
                </c:pt>
                <c:pt idx="24">
                  <c:v>43976</c:v>
                </c:pt>
                <c:pt idx="25">
                  <c:v>43973</c:v>
                </c:pt>
                <c:pt idx="26">
                  <c:v>43972</c:v>
                </c:pt>
                <c:pt idx="27">
                  <c:v>43971</c:v>
                </c:pt>
                <c:pt idx="28">
                  <c:v>43970</c:v>
                </c:pt>
                <c:pt idx="29">
                  <c:v>43969</c:v>
                </c:pt>
                <c:pt idx="30">
                  <c:v>43966</c:v>
                </c:pt>
                <c:pt idx="31">
                  <c:v>43965</c:v>
                </c:pt>
                <c:pt idx="32">
                  <c:v>43964</c:v>
                </c:pt>
                <c:pt idx="33">
                  <c:v>43963</c:v>
                </c:pt>
                <c:pt idx="34">
                  <c:v>43962</c:v>
                </c:pt>
                <c:pt idx="35">
                  <c:v>43959</c:v>
                </c:pt>
                <c:pt idx="36">
                  <c:v>43958</c:v>
                </c:pt>
                <c:pt idx="37">
                  <c:v>43952</c:v>
                </c:pt>
                <c:pt idx="38">
                  <c:v>43951</c:v>
                </c:pt>
                <c:pt idx="39">
                  <c:v>43949</c:v>
                </c:pt>
                <c:pt idx="40">
                  <c:v>43948</c:v>
                </c:pt>
                <c:pt idx="41">
                  <c:v>43945</c:v>
                </c:pt>
                <c:pt idx="42">
                  <c:v>43944</c:v>
                </c:pt>
                <c:pt idx="43">
                  <c:v>43943</c:v>
                </c:pt>
                <c:pt idx="44">
                  <c:v>43942</c:v>
                </c:pt>
                <c:pt idx="45">
                  <c:v>43941</c:v>
                </c:pt>
                <c:pt idx="46">
                  <c:v>43938</c:v>
                </c:pt>
                <c:pt idx="47">
                  <c:v>43937</c:v>
                </c:pt>
                <c:pt idx="48">
                  <c:v>43936</c:v>
                </c:pt>
                <c:pt idx="49">
                  <c:v>43935</c:v>
                </c:pt>
                <c:pt idx="50">
                  <c:v>43934</c:v>
                </c:pt>
                <c:pt idx="51">
                  <c:v>43931</c:v>
                </c:pt>
                <c:pt idx="52">
                  <c:v>43930</c:v>
                </c:pt>
                <c:pt idx="53">
                  <c:v>43929</c:v>
                </c:pt>
                <c:pt idx="54">
                  <c:v>43928</c:v>
                </c:pt>
                <c:pt idx="55">
                  <c:v>43927</c:v>
                </c:pt>
                <c:pt idx="56">
                  <c:v>43924</c:v>
                </c:pt>
                <c:pt idx="57">
                  <c:v>43923</c:v>
                </c:pt>
                <c:pt idx="58">
                  <c:v>43922</c:v>
                </c:pt>
                <c:pt idx="59">
                  <c:v>43921</c:v>
                </c:pt>
                <c:pt idx="60">
                  <c:v>43920</c:v>
                </c:pt>
                <c:pt idx="61">
                  <c:v>43917</c:v>
                </c:pt>
                <c:pt idx="62">
                  <c:v>43916</c:v>
                </c:pt>
                <c:pt idx="63">
                  <c:v>43915</c:v>
                </c:pt>
                <c:pt idx="64">
                  <c:v>43914</c:v>
                </c:pt>
                <c:pt idx="65">
                  <c:v>43913</c:v>
                </c:pt>
                <c:pt idx="66">
                  <c:v>43909</c:v>
                </c:pt>
                <c:pt idx="67">
                  <c:v>43908</c:v>
                </c:pt>
                <c:pt idx="68">
                  <c:v>43907</c:v>
                </c:pt>
                <c:pt idx="69">
                  <c:v>43906</c:v>
                </c:pt>
                <c:pt idx="70">
                  <c:v>43903</c:v>
                </c:pt>
                <c:pt idx="71">
                  <c:v>43902</c:v>
                </c:pt>
                <c:pt idx="72">
                  <c:v>43901</c:v>
                </c:pt>
                <c:pt idx="73">
                  <c:v>43900</c:v>
                </c:pt>
                <c:pt idx="74">
                  <c:v>43899</c:v>
                </c:pt>
                <c:pt idx="75">
                  <c:v>43896</c:v>
                </c:pt>
                <c:pt idx="76">
                  <c:v>43895</c:v>
                </c:pt>
                <c:pt idx="77">
                  <c:v>43894</c:v>
                </c:pt>
                <c:pt idx="78">
                  <c:v>43893</c:v>
                </c:pt>
                <c:pt idx="79">
                  <c:v>43892</c:v>
                </c:pt>
                <c:pt idx="80">
                  <c:v>43889</c:v>
                </c:pt>
                <c:pt idx="81">
                  <c:v>43888</c:v>
                </c:pt>
                <c:pt idx="82">
                  <c:v>43887</c:v>
                </c:pt>
                <c:pt idx="83">
                  <c:v>43886</c:v>
                </c:pt>
                <c:pt idx="84">
                  <c:v>43882</c:v>
                </c:pt>
                <c:pt idx="85">
                  <c:v>43881</c:v>
                </c:pt>
                <c:pt idx="86">
                  <c:v>43880</c:v>
                </c:pt>
                <c:pt idx="87">
                  <c:v>43879</c:v>
                </c:pt>
                <c:pt idx="88">
                  <c:v>43878</c:v>
                </c:pt>
                <c:pt idx="89">
                  <c:v>43875</c:v>
                </c:pt>
                <c:pt idx="90">
                  <c:v>43874</c:v>
                </c:pt>
                <c:pt idx="91">
                  <c:v>43873</c:v>
                </c:pt>
                <c:pt idx="92">
                  <c:v>43871</c:v>
                </c:pt>
                <c:pt idx="93">
                  <c:v>43868</c:v>
                </c:pt>
                <c:pt idx="94">
                  <c:v>43867</c:v>
                </c:pt>
                <c:pt idx="95">
                  <c:v>43866</c:v>
                </c:pt>
                <c:pt idx="96">
                  <c:v>43865</c:v>
                </c:pt>
                <c:pt idx="97">
                  <c:v>43864</c:v>
                </c:pt>
                <c:pt idx="98">
                  <c:v>43861</c:v>
                </c:pt>
                <c:pt idx="99">
                  <c:v>43860</c:v>
                </c:pt>
                <c:pt idx="100">
                  <c:v>43859</c:v>
                </c:pt>
                <c:pt idx="101">
                  <c:v>43858</c:v>
                </c:pt>
                <c:pt idx="102">
                  <c:v>43857</c:v>
                </c:pt>
                <c:pt idx="103">
                  <c:v>43854</c:v>
                </c:pt>
                <c:pt idx="104">
                  <c:v>43853</c:v>
                </c:pt>
                <c:pt idx="105">
                  <c:v>43852</c:v>
                </c:pt>
                <c:pt idx="106">
                  <c:v>43851</c:v>
                </c:pt>
                <c:pt idx="107">
                  <c:v>43850</c:v>
                </c:pt>
                <c:pt idx="108">
                  <c:v>43847</c:v>
                </c:pt>
                <c:pt idx="109">
                  <c:v>43846</c:v>
                </c:pt>
                <c:pt idx="110">
                  <c:v>43845</c:v>
                </c:pt>
                <c:pt idx="111">
                  <c:v>43844</c:v>
                </c:pt>
                <c:pt idx="112">
                  <c:v>43840</c:v>
                </c:pt>
                <c:pt idx="113">
                  <c:v>43839</c:v>
                </c:pt>
                <c:pt idx="114">
                  <c:v>43838</c:v>
                </c:pt>
                <c:pt idx="115">
                  <c:v>43837</c:v>
                </c:pt>
                <c:pt idx="116">
                  <c:v>43836</c:v>
                </c:pt>
                <c:pt idx="117">
                  <c:v>43829</c:v>
                </c:pt>
                <c:pt idx="118">
                  <c:v>43826</c:v>
                </c:pt>
                <c:pt idx="119">
                  <c:v>43825</c:v>
                </c:pt>
                <c:pt idx="120">
                  <c:v>43824</c:v>
                </c:pt>
                <c:pt idx="121">
                  <c:v>43823</c:v>
                </c:pt>
                <c:pt idx="122">
                  <c:v>43822</c:v>
                </c:pt>
                <c:pt idx="123">
                  <c:v>43819</c:v>
                </c:pt>
                <c:pt idx="124">
                  <c:v>43818</c:v>
                </c:pt>
                <c:pt idx="125">
                  <c:v>43817</c:v>
                </c:pt>
                <c:pt idx="126">
                  <c:v>43816</c:v>
                </c:pt>
                <c:pt idx="127">
                  <c:v>43815</c:v>
                </c:pt>
                <c:pt idx="128">
                  <c:v>43812</c:v>
                </c:pt>
                <c:pt idx="129">
                  <c:v>43811</c:v>
                </c:pt>
                <c:pt idx="130">
                  <c:v>43810</c:v>
                </c:pt>
                <c:pt idx="131">
                  <c:v>43809</c:v>
                </c:pt>
                <c:pt idx="132">
                  <c:v>43808</c:v>
                </c:pt>
                <c:pt idx="133">
                  <c:v>43805</c:v>
                </c:pt>
                <c:pt idx="134">
                  <c:v>43804</c:v>
                </c:pt>
                <c:pt idx="135">
                  <c:v>43803</c:v>
                </c:pt>
                <c:pt idx="136">
                  <c:v>43802</c:v>
                </c:pt>
                <c:pt idx="137">
                  <c:v>43801</c:v>
                </c:pt>
                <c:pt idx="138">
                  <c:v>43798</c:v>
                </c:pt>
                <c:pt idx="139">
                  <c:v>43797</c:v>
                </c:pt>
                <c:pt idx="140">
                  <c:v>43796</c:v>
                </c:pt>
                <c:pt idx="141">
                  <c:v>43795</c:v>
                </c:pt>
                <c:pt idx="142">
                  <c:v>43794</c:v>
                </c:pt>
                <c:pt idx="143">
                  <c:v>43791</c:v>
                </c:pt>
                <c:pt idx="144">
                  <c:v>43790</c:v>
                </c:pt>
                <c:pt idx="145">
                  <c:v>43789</c:v>
                </c:pt>
                <c:pt idx="146">
                  <c:v>43788</c:v>
                </c:pt>
                <c:pt idx="147">
                  <c:v>43787</c:v>
                </c:pt>
                <c:pt idx="148">
                  <c:v>43784</c:v>
                </c:pt>
                <c:pt idx="149">
                  <c:v>43783</c:v>
                </c:pt>
                <c:pt idx="150">
                  <c:v>43782</c:v>
                </c:pt>
                <c:pt idx="151">
                  <c:v>43781</c:v>
                </c:pt>
                <c:pt idx="152">
                  <c:v>43780</c:v>
                </c:pt>
                <c:pt idx="153">
                  <c:v>43777</c:v>
                </c:pt>
                <c:pt idx="154">
                  <c:v>43776</c:v>
                </c:pt>
                <c:pt idx="155">
                  <c:v>43775</c:v>
                </c:pt>
                <c:pt idx="156">
                  <c:v>43774</c:v>
                </c:pt>
                <c:pt idx="157">
                  <c:v>43770</c:v>
                </c:pt>
                <c:pt idx="158">
                  <c:v>43769</c:v>
                </c:pt>
                <c:pt idx="159">
                  <c:v>43768</c:v>
                </c:pt>
                <c:pt idx="160">
                  <c:v>43767</c:v>
                </c:pt>
                <c:pt idx="161">
                  <c:v>43766</c:v>
                </c:pt>
                <c:pt idx="162">
                  <c:v>43763</c:v>
                </c:pt>
                <c:pt idx="163">
                  <c:v>43762</c:v>
                </c:pt>
                <c:pt idx="164">
                  <c:v>43761</c:v>
                </c:pt>
                <c:pt idx="165">
                  <c:v>43759</c:v>
                </c:pt>
                <c:pt idx="166">
                  <c:v>43756</c:v>
                </c:pt>
                <c:pt idx="167">
                  <c:v>43755</c:v>
                </c:pt>
                <c:pt idx="168">
                  <c:v>43754</c:v>
                </c:pt>
                <c:pt idx="169">
                  <c:v>43753</c:v>
                </c:pt>
                <c:pt idx="170">
                  <c:v>43749</c:v>
                </c:pt>
                <c:pt idx="171">
                  <c:v>43748</c:v>
                </c:pt>
                <c:pt idx="172">
                  <c:v>43747</c:v>
                </c:pt>
                <c:pt idx="173">
                  <c:v>43746</c:v>
                </c:pt>
                <c:pt idx="174">
                  <c:v>43745</c:v>
                </c:pt>
                <c:pt idx="175">
                  <c:v>43742</c:v>
                </c:pt>
                <c:pt idx="176">
                  <c:v>43741</c:v>
                </c:pt>
                <c:pt idx="177">
                  <c:v>43740</c:v>
                </c:pt>
                <c:pt idx="178">
                  <c:v>43739</c:v>
                </c:pt>
                <c:pt idx="179">
                  <c:v>43738</c:v>
                </c:pt>
                <c:pt idx="180">
                  <c:v>43735</c:v>
                </c:pt>
                <c:pt idx="181">
                  <c:v>43734</c:v>
                </c:pt>
                <c:pt idx="182">
                  <c:v>43733</c:v>
                </c:pt>
                <c:pt idx="183">
                  <c:v>43732</c:v>
                </c:pt>
                <c:pt idx="184">
                  <c:v>43728</c:v>
                </c:pt>
                <c:pt idx="185">
                  <c:v>43727</c:v>
                </c:pt>
                <c:pt idx="186">
                  <c:v>43726</c:v>
                </c:pt>
                <c:pt idx="187">
                  <c:v>43725</c:v>
                </c:pt>
                <c:pt idx="188">
                  <c:v>43721</c:v>
                </c:pt>
                <c:pt idx="189">
                  <c:v>43720</c:v>
                </c:pt>
                <c:pt idx="190">
                  <c:v>43719</c:v>
                </c:pt>
                <c:pt idx="191">
                  <c:v>43718</c:v>
                </c:pt>
                <c:pt idx="192">
                  <c:v>43717</c:v>
                </c:pt>
                <c:pt idx="193">
                  <c:v>43714</c:v>
                </c:pt>
                <c:pt idx="194">
                  <c:v>43713</c:v>
                </c:pt>
                <c:pt idx="195">
                  <c:v>43712</c:v>
                </c:pt>
                <c:pt idx="196">
                  <c:v>43711</c:v>
                </c:pt>
                <c:pt idx="197">
                  <c:v>43710</c:v>
                </c:pt>
                <c:pt idx="198">
                  <c:v>43707</c:v>
                </c:pt>
                <c:pt idx="199">
                  <c:v>43706</c:v>
                </c:pt>
                <c:pt idx="200">
                  <c:v>43705</c:v>
                </c:pt>
                <c:pt idx="201">
                  <c:v>43704</c:v>
                </c:pt>
                <c:pt idx="202">
                  <c:v>43703</c:v>
                </c:pt>
                <c:pt idx="203">
                  <c:v>43700</c:v>
                </c:pt>
                <c:pt idx="204">
                  <c:v>43699</c:v>
                </c:pt>
                <c:pt idx="205">
                  <c:v>43698</c:v>
                </c:pt>
                <c:pt idx="206">
                  <c:v>43697</c:v>
                </c:pt>
                <c:pt idx="207">
                  <c:v>43696</c:v>
                </c:pt>
                <c:pt idx="208">
                  <c:v>43693</c:v>
                </c:pt>
                <c:pt idx="209">
                  <c:v>43692</c:v>
                </c:pt>
                <c:pt idx="210">
                  <c:v>43691</c:v>
                </c:pt>
                <c:pt idx="211">
                  <c:v>43690</c:v>
                </c:pt>
                <c:pt idx="212">
                  <c:v>43686</c:v>
                </c:pt>
                <c:pt idx="213">
                  <c:v>43685</c:v>
                </c:pt>
                <c:pt idx="214">
                  <c:v>43684</c:v>
                </c:pt>
                <c:pt idx="215">
                  <c:v>43683</c:v>
                </c:pt>
                <c:pt idx="216">
                  <c:v>43682</c:v>
                </c:pt>
                <c:pt idx="217">
                  <c:v>43679</c:v>
                </c:pt>
                <c:pt idx="218">
                  <c:v>43678</c:v>
                </c:pt>
                <c:pt idx="219">
                  <c:v>43677</c:v>
                </c:pt>
                <c:pt idx="220">
                  <c:v>43676</c:v>
                </c:pt>
                <c:pt idx="221">
                  <c:v>43675</c:v>
                </c:pt>
                <c:pt idx="222">
                  <c:v>43672</c:v>
                </c:pt>
                <c:pt idx="223">
                  <c:v>43671</c:v>
                </c:pt>
                <c:pt idx="224">
                  <c:v>43670</c:v>
                </c:pt>
                <c:pt idx="225">
                  <c:v>43669</c:v>
                </c:pt>
                <c:pt idx="226">
                  <c:v>43668</c:v>
                </c:pt>
                <c:pt idx="227">
                  <c:v>43665</c:v>
                </c:pt>
                <c:pt idx="228">
                  <c:v>43664</c:v>
                </c:pt>
                <c:pt idx="229">
                  <c:v>43663</c:v>
                </c:pt>
                <c:pt idx="230">
                  <c:v>43662</c:v>
                </c:pt>
                <c:pt idx="231">
                  <c:v>43658</c:v>
                </c:pt>
                <c:pt idx="232">
                  <c:v>43657</c:v>
                </c:pt>
                <c:pt idx="233">
                  <c:v>43656</c:v>
                </c:pt>
                <c:pt idx="234">
                  <c:v>43655</c:v>
                </c:pt>
                <c:pt idx="235">
                  <c:v>43654</c:v>
                </c:pt>
                <c:pt idx="236">
                  <c:v>43651</c:v>
                </c:pt>
                <c:pt idx="237">
                  <c:v>43650</c:v>
                </c:pt>
                <c:pt idx="238">
                  <c:v>43649</c:v>
                </c:pt>
                <c:pt idx="239">
                  <c:v>43648</c:v>
                </c:pt>
                <c:pt idx="240">
                  <c:v>43647</c:v>
                </c:pt>
                <c:pt idx="241">
                  <c:v>43644</c:v>
                </c:pt>
                <c:pt idx="242">
                  <c:v>43643</c:v>
                </c:pt>
                <c:pt idx="243">
                  <c:v>43642</c:v>
                </c:pt>
                <c:pt idx="244">
                  <c:v>43641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0.89412152027478897</c:v>
                </c:pt>
                <c:pt idx="1">
                  <c:v>0.89772751928824301</c:v>
                </c:pt>
                <c:pt idx="2">
                  <c:v>0.90200471368111601</c:v>
                </c:pt>
                <c:pt idx="3">
                  <c:v>0.90547223457844805</c:v>
                </c:pt>
                <c:pt idx="4">
                  <c:v>0.90760998097382894</c:v>
                </c:pt>
                <c:pt idx="5">
                  <c:v>0.90942301855544205</c:v>
                </c:pt>
                <c:pt idx="6">
                  <c:v>0.91147940671465399</c:v>
                </c:pt>
                <c:pt idx="7">
                  <c:v>0.91300016089540403</c:v>
                </c:pt>
                <c:pt idx="8">
                  <c:v>0.91522954281800395</c:v>
                </c:pt>
                <c:pt idx="9">
                  <c:v>0.91771151822222996</c:v>
                </c:pt>
                <c:pt idx="10">
                  <c:v>0.921027472592859</c:v>
                </c:pt>
                <c:pt idx="11">
                  <c:v>0.92436244580138704</c:v>
                </c:pt>
                <c:pt idx="12">
                  <c:v>0.92956326952161294</c:v>
                </c:pt>
                <c:pt idx="13">
                  <c:v>0.93473071822863896</c:v>
                </c:pt>
                <c:pt idx="14">
                  <c:v>0.93843616805447105</c:v>
                </c:pt>
                <c:pt idx="15">
                  <c:v>0.94193594494537103</c:v>
                </c:pt>
                <c:pt idx="16">
                  <c:v>0.945478253080832</c:v>
                </c:pt>
                <c:pt idx="17">
                  <c:v>0.948701879804975</c:v>
                </c:pt>
                <c:pt idx="18">
                  <c:v>0.95218859747542495</c:v>
                </c:pt>
                <c:pt idx="19">
                  <c:v>0.95511565848012603</c:v>
                </c:pt>
                <c:pt idx="20">
                  <c:v>0.95865095403849099</c:v>
                </c:pt>
                <c:pt idx="21">
                  <c:v>0.959874942465062</c:v>
                </c:pt>
                <c:pt idx="22">
                  <c:v>0.96161544940726795</c:v>
                </c:pt>
                <c:pt idx="23">
                  <c:v>0.96267740288992598</c:v>
                </c:pt>
                <c:pt idx="24">
                  <c:v>0.96331034905854895</c:v>
                </c:pt>
                <c:pt idx="25">
                  <c:v>0.96378627120484495</c:v>
                </c:pt>
                <c:pt idx="26">
                  <c:v>0.96458507165447804</c:v>
                </c:pt>
                <c:pt idx="27">
                  <c:v>0.96542646955266398</c:v>
                </c:pt>
                <c:pt idx="28">
                  <c:v>0.96624982661287595</c:v>
                </c:pt>
                <c:pt idx="29">
                  <c:v>0.96703139673082406</c:v>
                </c:pt>
                <c:pt idx="30">
                  <c:v>0.96677753839629499</c:v>
                </c:pt>
                <c:pt idx="31">
                  <c:v>0.96637838679087196</c:v>
                </c:pt>
                <c:pt idx="32">
                  <c:v>0.96598795789662095</c:v>
                </c:pt>
                <c:pt idx="33">
                  <c:v>0.96543642158570397</c:v>
                </c:pt>
                <c:pt idx="34">
                  <c:v>0.96519816616787402</c:v>
                </c:pt>
                <c:pt idx="35">
                  <c:v>0.96518916751099404</c:v>
                </c:pt>
                <c:pt idx="36">
                  <c:v>0.96512920962741799</c:v>
                </c:pt>
                <c:pt idx="37">
                  <c:v>0.96518212956166904</c:v>
                </c:pt>
                <c:pt idx="38">
                  <c:v>0.96499166166130901</c:v>
                </c:pt>
                <c:pt idx="39">
                  <c:v>0.96478362992850097</c:v>
                </c:pt>
                <c:pt idx="40">
                  <c:v>0.96456410190867803</c:v>
                </c:pt>
                <c:pt idx="41">
                  <c:v>0.96503676298081198</c:v>
                </c:pt>
                <c:pt idx="42">
                  <c:v>0.96516612345142305</c:v>
                </c:pt>
                <c:pt idx="43">
                  <c:v>0.96530098098569606</c:v>
                </c:pt>
                <c:pt idx="44">
                  <c:v>0.96560529494999703</c:v>
                </c:pt>
                <c:pt idx="45">
                  <c:v>0.96564036244525198</c:v>
                </c:pt>
                <c:pt idx="46">
                  <c:v>0.96746271503123205</c:v>
                </c:pt>
                <c:pt idx="47">
                  <c:v>0.96828164906029102</c:v>
                </c:pt>
                <c:pt idx="48">
                  <c:v>0.96879672522762605</c:v>
                </c:pt>
                <c:pt idx="49">
                  <c:v>0.96923094431983103</c:v>
                </c:pt>
                <c:pt idx="50">
                  <c:v>0.96895752528148904</c:v>
                </c:pt>
                <c:pt idx="51">
                  <c:v>0.96959848772051005</c:v>
                </c:pt>
                <c:pt idx="52">
                  <c:v>0.96965215463172605</c:v>
                </c:pt>
                <c:pt idx="53">
                  <c:v>0.97015472182481799</c:v>
                </c:pt>
                <c:pt idx="54">
                  <c:v>0.96997948729976502</c:v>
                </c:pt>
                <c:pt idx="55">
                  <c:v>0.96986585368367295</c:v>
                </c:pt>
                <c:pt idx="56">
                  <c:v>0.96936186493797205</c:v>
                </c:pt>
                <c:pt idx="57">
                  <c:v>0.96922969298653205</c:v>
                </c:pt>
                <c:pt idx="58">
                  <c:v>0.96923038809736595</c:v>
                </c:pt>
                <c:pt idx="59">
                  <c:v>0.96952681604141799</c:v>
                </c:pt>
                <c:pt idx="60">
                  <c:v>0.96939264911467704</c:v>
                </c:pt>
                <c:pt idx="61">
                  <c:v>0.96911592882124598</c:v>
                </c:pt>
                <c:pt idx="62">
                  <c:v>0.96881364346328402</c:v>
                </c:pt>
                <c:pt idx="63">
                  <c:v>0.96873348096168799</c:v>
                </c:pt>
                <c:pt idx="64">
                  <c:v>0.96821861527105701</c:v>
                </c:pt>
                <c:pt idx="65">
                  <c:v>0.96762119010909697</c:v>
                </c:pt>
                <c:pt idx="66">
                  <c:v>0.966827023283645</c:v>
                </c:pt>
                <c:pt idx="67">
                  <c:v>0.96588160924149202</c:v>
                </c:pt>
                <c:pt idx="68">
                  <c:v>0.965615970482403</c:v>
                </c:pt>
                <c:pt idx="69">
                  <c:v>0.96575478564503903</c:v>
                </c:pt>
                <c:pt idx="70">
                  <c:v>0.96576039309833694</c:v>
                </c:pt>
                <c:pt idx="71">
                  <c:v>0.96562127233461603</c:v>
                </c:pt>
                <c:pt idx="72">
                  <c:v>0.96586787301451604</c:v>
                </c:pt>
                <c:pt idx="73">
                  <c:v>0.96620030231772402</c:v>
                </c:pt>
                <c:pt idx="74">
                  <c:v>0.96629073842979196</c:v>
                </c:pt>
                <c:pt idx="75">
                  <c:v>0.96608797415819003</c:v>
                </c:pt>
                <c:pt idx="76">
                  <c:v>0.96610854663470203</c:v>
                </c:pt>
                <c:pt idx="77">
                  <c:v>0.96657442381883896</c:v>
                </c:pt>
                <c:pt idx="78">
                  <c:v>0.96708729180115205</c:v>
                </c:pt>
                <c:pt idx="79">
                  <c:v>0.96706050367937402</c:v>
                </c:pt>
                <c:pt idx="80">
                  <c:v>0.96705185483689104</c:v>
                </c:pt>
                <c:pt idx="81">
                  <c:v>0.96703276008875005</c:v>
                </c:pt>
                <c:pt idx="82">
                  <c:v>0.96672220179617696</c:v>
                </c:pt>
                <c:pt idx="83">
                  <c:v>0.96596767091484304</c:v>
                </c:pt>
                <c:pt idx="84">
                  <c:v>0.96468194309039901</c:v>
                </c:pt>
                <c:pt idx="85">
                  <c:v>0.96188293789079804</c:v>
                </c:pt>
                <c:pt idx="86">
                  <c:v>0.96187262038717802</c:v>
                </c:pt>
                <c:pt idx="87">
                  <c:v>0.96172514765494799</c:v>
                </c:pt>
                <c:pt idx="88">
                  <c:v>0.96223594527938106</c:v>
                </c:pt>
                <c:pt idx="89">
                  <c:v>0.96256108011701402</c:v>
                </c:pt>
                <c:pt idx="90">
                  <c:v>0.96283737321913099</c:v>
                </c:pt>
                <c:pt idx="91">
                  <c:v>0.96305511246625197</c:v>
                </c:pt>
                <c:pt idx="92">
                  <c:v>0.96282617460305897</c:v>
                </c:pt>
                <c:pt idx="93">
                  <c:v>0.96080680772765104</c:v>
                </c:pt>
                <c:pt idx="94">
                  <c:v>0.958766109481486</c:v>
                </c:pt>
                <c:pt idx="95">
                  <c:v>0.95688302472836395</c:v>
                </c:pt>
                <c:pt idx="96">
                  <c:v>0.95520135044013099</c:v>
                </c:pt>
                <c:pt idx="97">
                  <c:v>0.95425067250579998</c:v>
                </c:pt>
                <c:pt idx="98">
                  <c:v>0.95284555960671602</c:v>
                </c:pt>
                <c:pt idx="99">
                  <c:v>0.95203036686939302</c:v>
                </c:pt>
                <c:pt idx="100">
                  <c:v>0.95094214337999705</c:v>
                </c:pt>
                <c:pt idx="101">
                  <c:v>0.94967665668870405</c:v>
                </c:pt>
                <c:pt idx="102">
                  <c:v>0.94767570419858904</c:v>
                </c:pt>
                <c:pt idx="103">
                  <c:v>0.94703301429224795</c:v>
                </c:pt>
                <c:pt idx="104">
                  <c:v>0.94690006580296204</c:v>
                </c:pt>
                <c:pt idx="105">
                  <c:v>0.94687366512767501</c:v>
                </c:pt>
                <c:pt idx="106">
                  <c:v>0.94714176192557498</c:v>
                </c:pt>
                <c:pt idx="107">
                  <c:v>0.94762694789909496</c:v>
                </c:pt>
                <c:pt idx="108">
                  <c:v>0.94772201755285501</c:v>
                </c:pt>
                <c:pt idx="109">
                  <c:v>0.94763528552296505</c:v>
                </c:pt>
                <c:pt idx="110">
                  <c:v>0.94702651231588197</c:v>
                </c:pt>
                <c:pt idx="111">
                  <c:v>0.94684842411715997</c:v>
                </c:pt>
                <c:pt idx="112">
                  <c:v>0.94612406253828796</c:v>
                </c:pt>
                <c:pt idx="113">
                  <c:v>0.94604793176930402</c:v>
                </c:pt>
                <c:pt idx="114">
                  <c:v>0.94567537408250302</c:v>
                </c:pt>
                <c:pt idx="115">
                  <c:v>0.94602937351605099</c:v>
                </c:pt>
                <c:pt idx="116">
                  <c:v>0.946270834307822</c:v>
                </c:pt>
                <c:pt idx="117">
                  <c:v>0.94591452709783896</c:v>
                </c:pt>
                <c:pt idx="118">
                  <c:v>0.94498983265608905</c:v>
                </c:pt>
                <c:pt idx="119">
                  <c:v>0.94394551248191805</c:v>
                </c:pt>
                <c:pt idx="120">
                  <c:v>0.94235475538914404</c:v>
                </c:pt>
                <c:pt idx="121">
                  <c:v>0.94046261349602001</c:v>
                </c:pt>
                <c:pt idx="122">
                  <c:v>0.94053617145705004</c:v>
                </c:pt>
                <c:pt idx="123">
                  <c:v>0.93826400900972695</c:v>
                </c:pt>
                <c:pt idx="124">
                  <c:v>0.93746334038884704</c:v>
                </c:pt>
                <c:pt idx="125">
                  <c:v>0.93641212561738496</c:v>
                </c:pt>
                <c:pt idx="126">
                  <c:v>0.93552806203906103</c:v>
                </c:pt>
                <c:pt idx="127">
                  <c:v>0.934567649019587</c:v>
                </c:pt>
                <c:pt idx="128">
                  <c:v>0.93447719510814597</c:v>
                </c:pt>
                <c:pt idx="129">
                  <c:v>0.93399660138444296</c:v>
                </c:pt>
                <c:pt idx="130">
                  <c:v>0.93407166468320102</c:v>
                </c:pt>
                <c:pt idx="131">
                  <c:v>0.93325034263562401</c:v>
                </c:pt>
                <c:pt idx="132">
                  <c:v>0.93323490507148099</c:v>
                </c:pt>
                <c:pt idx="133">
                  <c:v>0.93397007086249395</c:v>
                </c:pt>
                <c:pt idx="134">
                  <c:v>0.93518493930755797</c:v>
                </c:pt>
                <c:pt idx="135">
                  <c:v>0.93656545452644402</c:v>
                </c:pt>
                <c:pt idx="136">
                  <c:v>0.93832080837026099</c:v>
                </c:pt>
                <c:pt idx="137">
                  <c:v>0.94064282841336999</c:v>
                </c:pt>
                <c:pt idx="138">
                  <c:v>0.94172872054555201</c:v>
                </c:pt>
                <c:pt idx="139">
                  <c:v>0.94271017042043803</c:v>
                </c:pt>
                <c:pt idx="140">
                  <c:v>0.94383955010688902</c:v>
                </c:pt>
                <c:pt idx="141">
                  <c:v>0.94502339660345602</c:v>
                </c:pt>
                <c:pt idx="142">
                  <c:v>0.94603026647480304</c:v>
                </c:pt>
                <c:pt idx="143">
                  <c:v>0.946024801956452</c:v>
                </c:pt>
                <c:pt idx="144">
                  <c:v>0.94686650473535094</c:v>
                </c:pt>
                <c:pt idx="145">
                  <c:v>0.94735402230250498</c:v>
                </c:pt>
                <c:pt idx="146">
                  <c:v>0.94796449317263498</c:v>
                </c:pt>
                <c:pt idx="147">
                  <c:v>0.94875020978414204</c:v>
                </c:pt>
                <c:pt idx="148">
                  <c:v>0.95001163500192598</c:v>
                </c:pt>
                <c:pt idx="149">
                  <c:v>0.95131946051333505</c:v>
                </c:pt>
                <c:pt idx="150">
                  <c:v>0.95240456207729196</c:v>
                </c:pt>
                <c:pt idx="151">
                  <c:v>0.95347497770102296</c:v>
                </c:pt>
                <c:pt idx="152">
                  <c:v>0.95435633779901696</c:v>
                </c:pt>
                <c:pt idx="153">
                  <c:v>0.95517321008368905</c:v>
                </c:pt>
                <c:pt idx="154">
                  <c:v>0.95470143709988897</c:v>
                </c:pt>
                <c:pt idx="155">
                  <c:v>0.95320298131252001</c:v>
                </c:pt>
                <c:pt idx="156">
                  <c:v>0.95158161262852003</c:v>
                </c:pt>
                <c:pt idx="157">
                  <c:v>0.94751259133144405</c:v>
                </c:pt>
                <c:pt idx="158">
                  <c:v>0.94627251708815296</c:v>
                </c:pt>
                <c:pt idx="159">
                  <c:v>0.94381292848656095</c:v>
                </c:pt>
                <c:pt idx="160">
                  <c:v>0.941586323147796</c:v>
                </c:pt>
                <c:pt idx="161">
                  <c:v>0.93903891084604596</c:v>
                </c:pt>
                <c:pt idx="162">
                  <c:v>0.93587805969715399</c:v>
                </c:pt>
                <c:pt idx="163">
                  <c:v>0.93430778260370095</c:v>
                </c:pt>
                <c:pt idx="164">
                  <c:v>0.93243404572859601</c:v>
                </c:pt>
                <c:pt idx="165">
                  <c:v>0.92862886930791799</c:v>
                </c:pt>
                <c:pt idx="166">
                  <c:v>0.927827390186024</c:v>
                </c:pt>
                <c:pt idx="167">
                  <c:v>0.92556693097332798</c:v>
                </c:pt>
                <c:pt idx="168">
                  <c:v>0.92646200530296596</c:v>
                </c:pt>
                <c:pt idx="169">
                  <c:v>0.92726347817307098</c:v>
                </c:pt>
                <c:pt idx="170">
                  <c:v>0.92885945789131596</c:v>
                </c:pt>
                <c:pt idx="171">
                  <c:v>0.92976917547452798</c:v>
                </c:pt>
                <c:pt idx="172">
                  <c:v>0.93098239487761902</c:v>
                </c:pt>
                <c:pt idx="173">
                  <c:v>0.93172124107848997</c:v>
                </c:pt>
                <c:pt idx="174">
                  <c:v>0.93137336012564798</c:v>
                </c:pt>
                <c:pt idx="175">
                  <c:v>0.93312880308410595</c:v>
                </c:pt>
                <c:pt idx="176">
                  <c:v>0.93460263147990497</c:v>
                </c:pt>
                <c:pt idx="177">
                  <c:v>0.93473510551739503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43977</c:v>
                </c:pt>
                <c:pt idx="1">
                  <c:v>43977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43983</c:v>
                </c:pt>
                <c:pt idx="1">
                  <c:v>43983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44008</c:v>
                </c:pt>
                <c:pt idx="1">
                  <c:v>44007</c:v>
                </c:pt>
                <c:pt idx="2">
                  <c:v>44006</c:v>
                </c:pt>
                <c:pt idx="3">
                  <c:v>44005</c:v>
                </c:pt>
                <c:pt idx="4">
                  <c:v>44004</c:v>
                </c:pt>
                <c:pt idx="5">
                  <c:v>44001</c:v>
                </c:pt>
                <c:pt idx="6">
                  <c:v>44000</c:v>
                </c:pt>
                <c:pt idx="7">
                  <c:v>43999</c:v>
                </c:pt>
                <c:pt idx="8">
                  <c:v>43998</c:v>
                </c:pt>
                <c:pt idx="9">
                  <c:v>43997</c:v>
                </c:pt>
                <c:pt idx="10">
                  <c:v>43994</c:v>
                </c:pt>
                <c:pt idx="11">
                  <c:v>43993</c:v>
                </c:pt>
                <c:pt idx="12">
                  <c:v>43992</c:v>
                </c:pt>
                <c:pt idx="13">
                  <c:v>43991</c:v>
                </c:pt>
                <c:pt idx="14">
                  <c:v>43990</c:v>
                </c:pt>
                <c:pt idx="15">
                  <c:v>43987</c:v>
                </c:pt>
                <c:pt idx="16">
                  <c:v>43986</c:v>
                </c:pt>
                <c:pt idx="17">
                  <c:v>43985</c:v>
                </c:pt>
                <c:pt idx="18">
                  <c:v>43984</c:v>
                </c:pt>
                <c:pt idx="19">
                  <c:v>43983</c:v>
                </c:pt>
                <c:pt idx="20">
                  <c:v>43980</c:v>
                </c:pt>
                <c:pt idx="21">
                  <c:v>43979</c:v>
                </c:pt>
                <c:pt idx="22">
                  <c:v>43978</c:v>
                </c:pt>
                <c:pt idx="23">
                  <c:v>43977</c:v>
                </c:pt>
                <c:pt idx="24">
                  <c:v>43976</c:v>
                </c:pt>
                <c:pt idx="25">
                  <c:v>43973</c:v>
                </c:pt>
                <c:pt idx="26">
                  <c:v>43972</c:v>
                </c:pt>
                <c:pt idx="27">
                  <c:v>43971</c:v>
                </c:pt>
                <c:pt idx="28">
                  <c:v>43970</c:v>
                </c:pt>
                <c:pt idx="29">
                  <c:v>43969</c:v>
                </c:pt>
                <c:pt idx="30">
                  <c:v>43966</c:v>
                </c:pt>
                <c:pt idx="31">
                  <c:v>43965</c:v>
                </c:pt>
                <c:pt idx="32">
                  <c:v>43964</c:v>
                </c:pt>
                <c:pt idx="33">
                  <c:v>43963</c:v>
                </c:pt>
                <c:pt idx="34">
                  <c:v>43962</c:v>
                </c:pt>
                <c:pt idx="35">
                  <c:v>43959</c:v>
                </c:pt>
                <c:pt idx="36">
                  <c:v>43958</c:v>
                </c:pt>
                <c:pt idx="37">
                  <c:v>43952</c:v>
                </c:pt>
                <c:pt idx="38">
                  <c:v>43951</c:v>
                </c:pt>
                <c:pt idx="39">
                  <c:v>43949</c:v>
                </c:pt>
                <c:pt idx="40">
                  <c:v>43948</c:v>
                </c:pt>
                <c:pt idx="41">
                  <c:v>43945</c:v>
                </c:pt>
                <c:pt idx="42">
                  <c:v>43944</c:v>
                </c:pt>
                <c:pt idx="43">
                  <c:v>43943</c:v>
                </c:pt>
                <c:pt idx="44">
                  <c:v>43942</c:v>
                </c:pt>
                <c:pt idx="45">
                  <c:v>43941</c:v>
                </c:pt>
                <c:pt idx="46">
                  <c:v>43938</c:v>
                </c:pt>
                <c:pt idx="47">
                  <c:v>43937</c:v>
                </c:pt>
                <c:pt idx="48">
                  <c:v>43936</c:v>
                </c:pt>
                <c:pt idx="49">
                  <c:v>43935</c:v>
                </c:pt>
                <c:pt idx="50">
                  <c:v>43934</c:v>
                </c:pt>
                <c:pt idx="51">
                  <c:v>43931</c:v>
                </c:pt>
                <c:pt idx="52">
                  <c:v>43930</c:v>
                </c:pt>
                <c:pt idx="53">
                  <c:v>43929</c:v>
                </c:pt>
                <c:pt idx="54">
                  <c:v>43928</c:v>
                </c:pt>
                <c:pt idx="55">
                  <c:v>43927</c:v>
                </c:pt>
                <c:pt idx="56">
                  <c:v>43924</c:v>
                </c:pt>
                <c:pt idx="57">
                  <c:v>43923</c:v>
                </c:pt>
                <c:pt idx="58">
                  <c:v>43922</c:v>
                </c:pt>
                <c:pt idx="59">
                  <c:v>43921</c:v>
                </c:pt>
                <c:pt idx="60">
                  <c:v>43920</c:v>
                </c:pt>
                <c:pt idx="61">
                  <c:v>43917</c:v>
                </c:pt>
                <c:pt idx="62">
                  <c:v>43916</c:v>
                </c:pt>
                <c:pt idx="63">
                  <c:v>43915</c:v>
                </c:pt>
                <c:pt idx="64">
                  <c:v>43914</c:v>
                </c:pt>
                <c:pt idx="65">
                  <c:v>43913</c:v>
                </c:pt>
                <c:pt idx="66">
                  <c:v>43909</c:v>
                </c:pt>
                <c:pt idx="67">
                  <c:v>43908</c:v>
                </c:pt>
                <c:pt idx="68">
                  <c:v>43907</c:v>
                </c:pt>
                <c:pt idx="69">
                  <c:v>43906</c:v>
                </c:pt>
                <c:pt idx="70">
                  <c:v>43903</c:v>
                </c:pt>
                <c:pt idx="71">
                  <c:v>43902</c:v>
                </c:pt>
                <c:pt idx="72">
                  <c:v>43901</c:v>
                </c:pt>
                <c:pt idx="73">
                  <c:v>43900</c:v>
                </c:pt>
                <c:pt idx="74">
                  <c:v>43899</c:v>
                </c:pt>
                <c:pt idx="75">
                  <c:v>43896</c:v>
                </c:pt>
                <c:pt idx="76">
                  <c:v>43895</c:v>
                </c:pt>
                <c:pt idx="77">
                  <c:v>43894</c:v>
                </c:pt>
                <c:pt idx="78">
                  <c:v>43893</c:v>
                </c:pt>
                <c:pt idx="79">
                  <c:v>43892</c:v>
                </c:pt>
                <c:pt idx="80">
                  <c:v>43889</c:v>
                </c:pt>
                <c:pt idx="81">
                  <c:v>43888</c:v>
                </c:pt>
                <c:pt idx="82">
                  <c:v>43887</c:v>
                </c:pt>
                <c:pt idx="83">
                  <c:v>43886</c:v>
                </c:pt>
                <c:pt idx="84">
                  <c:v>43882</c:v>
                </c:pt>
                <c:pt idx="85">
                  <c:v>43881</c:v>
                </c:pt>
                <c:pt idx="86">
                  <c:v>43880</c:v>
                </c:pt>
                <c:pt idx="87">
                  <c:v>43879</c:v>
                </c:pt>
                <c:pt idx="88">
                  <c:v>43878</c:v>
                </c:pt>
                <c:pt idx="89">
                  <c:v>43875</c:v>
                </c:pt>
                <c:pt idx="90">
                  <c:v>43874</c:v>
                </c:pt>
                <c:pt idx="91">
                  <c:v>43873</c:v>
                </c:pt>
                <c:pt idx="92">
                  <c:v>43871</c:v>
                </c:pt>
                <c:pt idx="93">
                  <c:v>43868</c:v>
                </c:pt>
                <c:pt idx="94">
                  <c:v>43867</c:v>
                </c:pt>
                <c:pt idx="95">
                  <c:v>43866</c:v>
                </c:pt>
                <c:pt idx="96">
                  <c:v>43865</c:v>
                </c:pt>
                <c:pt idx="97">
                  <c:v>43864</c:v>
                </c:pt>
                <c:pt idx="98">
                  <c:v>43861</c:v>
                </c:pt>
                <c:pt idx="99">
                  <c:v>43860</c:v>
                </c:pt>
                <c:pt idx="100">
                  <c:v>43859</c:v>
                </c:pt>
                <c:pt idx="101">
                  <c:v>43858</c:v>
                </c:pt>
                <c:pt idx="102">
                  <c:v>43857</c:v>
                </c:pt>
                <c:pt idx="103">
                  <c:v>43854</c:v>
                </c:pt>
                <c:pt idx="104">
                  <c:v>43853</c:v>
                </c:pt>
                <c:pt idx="105">
                  <c:v>43852</c:v>
                </c:pt>
                <c:pt idx="106">
                  <c:v>43851</c:v>
                </c:pt>
                <c:pt idx="107">
                  <c:v>43850</c:v>
                </c:pt>
                <c:pt idx="108">
                  <c:v>43847</c:v>
                </c:pt>
                <c:pt idx="109">
                  <c:v>43846</c:v>
                </c:pt>
                <c:pt idx="110">
                  <c:v>43845</c:v>
                </c:pt>
                <c:pt idx="111">
                  <c:v>43844</c:v>
                </c:pt>
                <c:pt idx="112">
                  <c:v>43840</c:v>
                </c:pt>
                <c:pt idx="113">
                  <c:v>43839</c:v>
                </c:pt>
                <c:pt idx="114">
                  <c:v>43838</c:v>
                </c:pt>
                <c:pt idx="115">
                  <c:v>43837</c:v>
                </c:pt>
                <c:pt idx="116">
                  <c:v>43836</c:v>
                </c:pt>
                <c:pt idx="117">
                  <c:v>43829</c:v>
                </c:pt>
                <c:pt idx="118">
                  <c:v>43826</c:v>
                </c:pt>
                <c:pt idx="119">
                  <c:v>43825</c:v>
                </c:pt>
                <c:pt idx="120">
                  <c:v>43824</c:v>
                </c:pt>
                <c:pt idx="121">
                  <c:v>43823</c:v>
                </c:pt>
                <c:pt idx="122">
                  <c:v>43822</c:v>
                </c:pt>
                <c:pt idx="123">
                  <c:v>43819</c:v>
                </c:pt>
                <c:pt idx="124">
                  <c:v>43818</c:v>
                </c:pt>
                <c:pt idx="125">
                  <c:v>43817</c:v>
                </c:pt>
                <c:pt idx="126">
                  <c:v>43816</c:v>
                </c:pt>
                <c:pt idx="127">
                  <c:v>43815</c:v>
                </c:pt>
                <c:pt idx="128">
                  <c:v>43812</c:v>
                </c:pt>
                <c:pt idx="129">
                  <c:v>43811</c:v>
                </c:pt>
                <c:pt idx="130">
                  <c:v>43810</c:v>
                </c:pt>
                <c:pt idx="131">
                  <c:v>43809</c:v>
                </c:pt>
                <c:pt idx="132">
                  <c:v>43808</c:v>
                </c:pt>
                <c:pt idx="133">
                  <c:v>43805</c:v>
                </c:pt>
                <c:pt idx="134">
                  <c:v>43804</c:v>
                </c:pt>
                <c:pt idx="135">
                  <c:v>43803</c:v>
                </c:pt>
                <c:pt idx="136">
                  <c:v>43802</c:v>
                </c:pt>
                <c:pt idx="137">
                  <c:v>43801</c:v>
                </c:pt>
                <c:pt idx="138">
                  <c:v>43798</c:v>
                </c:pt>
                <c:pt idx="139">
                  <c:v>43797</c:v>
                </c:pt>
                <c:pt idx="140">
                  <c:v>43796</c:v>
                </c:pt>
                <c:pt idx="141">
                  <c:v>43795</c:v>
                </c:pt>
                <c:pt idx="142">
                  <c:v>43794</c:v>
                </c:pt>
                <c:pt idx="143">
                  <c:v>43791</c:v>
                </c:pt>
                <c:pt idx="144">
                  <c:v>43790</c:v>
                </c:pt>
                <c:pt idx="145">
                  <c:v>43789</c:v>
                </c:pt>
                <c:pt idx="146">
                  <c:v>43788</c:v>
                </c:pt>
                <c:pt idx="147">
                  <c:v>43787</c:v>
                </c:pt>
                <c:pt idx="148">
                  <c:v>43784</c:v>
                </c:pt>
                <c:pt idx="149">
                  <c:v>43783</c:v>
                </c:pt>
                <c:pt idx="150">
                  <c:v>43782</c:v>
                </c:pt>
                <c:pt idx="151">
                  <c:v>43781</c:v>
                </c:pt>
                <c:pt idx="152">
                  <c:v>43780</c:v>
                </c:pt>
                <c:pt idx="153">
                  <c:v>43777</c:v>
                </c:pt>
                <c:pt idx="154">
                  <c:v>43776</c:v>
                </c:pt>
                <c:pt idx="155">
                  <c:v>43775</c:v>
                </c:pt>
                <c:pt idx="156">
                  <c:v>43774</c:v>
                </c:pt>
                <c:pt idx="157">
                  <c:v>43770</c:v>
                </c:pt>
                <c:pt idx="158">
                  <c:v>43769</c:v>
                </c:pt>
                <c:pt idx="159">
                  <c:v>43768</c:v>
                </c:pt>
                <c:pt idx="160">
                  <c:v>43767</c:v>
                </c:pt>
                <c:pt idx="161">
                  <c:v>43766</c:v>
                </c:pt>
                <c:pt idx="162">
                  <c:v>43763</c:v>
                </c:pt>
                <c:pt idx="163">
                  <c:v>43762</c:v>
                </c:pt>
                <c:pt idx="164">
                  <c:v>43761</c:v>
                </c:pt>
                <c:pt idx="165">
                  <c:v>43759</c:v>
                </c:pt>
                <c:pt idx="166">
                  <c:v>43756</c:v>
                </c:pt>
                <c:pt idx="167">
                  <c:v>43755</c:v>
                </c:pt>
                <c:pt idx="168">
                  <c:v>43754</c:v>
                </c:pt>
                <c:pt idx="169">
                  <c:v>43753</c:v>
                </c:pt>
                <c:pt idx="170">
                  <c:v>43749</c:v>
                </c:pt>
                <c:pt idx="171">
                  <c:v>43748</c:v>
                </c:pt>
                <c:pt idx="172">
                  <c:v>43747</c:v>
                </c:pt>
                <c:pt idx="173">
                  <c:v>43746</c:v>
                </c:pt>
                <c:pt idx="174">
                  <c:v>43745</c:v>
                </c:pt>
                <c:pt idx="175">
                  <c:v>43742</c:v>
                </c:pt>
                <c:pt idx="176">
                  <c:v>43741</c:v>
                </c:pt>
                <c:pt idx="177">
                  <c:v>43740</c:v>
                </c:pt>
                <c:pt idx="178">
                  <c:v>43739</c:v>
                </c:pt>
                <c:pt idx="179">
                  <c:v>43738</c:v>
                </c:pt>
                <c:pt idx="180">
                  <c:v>43735</c:v>
                </c:pt>
                <c:pt idx="181">
                  <c:v>43734</c:v>
                </c:pt>
                <c:pt idx="182">
                  <c:v>43733</c:v>
                </c:pt>
                <c:pt idx="183">
                  <c:v>43732</c:v>
                </c:pt>
                <c:pt idx="184">
                  <c:v>43728</c:v>
                </c:pt>
                <c:pt idx="185">
                  <c:v>43727</c:v>
                </c:pt>
                <c:pt idx="186">
                  <c:v>43726</c:v>
                </c:pt>
                <c:pt idx="187">
                  <c:v>43725</c:v>
                </c:pt>
                <c:pt idx="188">
                  <c:v>43721</c:v>
                </c:pt>
                <c:pt idx="189">
                  <c:v>43720</c:v>
                </c:pt>
                <c:pt idx="190">
                  <c:v>43719</c:v>
                </c:pt>
                <c:pt idx="191">
                  <c:v>43718</c:v>
                </c:pt>
                <c:pt idx="192">
                  <c:v>43717</c:v>
                </c:pt>
                <c:pt idx="193">
                  <c:v>43714</c:v>
                </c:pt>
                <c:pt idx="194">
                  <c:v>43713</c:v>
                </c:pt>
                <c:pt idx="195">
                  <c:v>43712</c:v>
                </c:pt>
                <c:pt idx="196">
                  <c:v>43711</c:v>
                </c:pt>
                <c:pt idx="197">
                  <c:v>43710</c:v>
                </c:pt>
                <c:pt idx="198">
                  <c:v>43707</c:v>
                </c:pt>
                <c:pt idx="199">
                  <c:v>43706</c:v>
                </c:pt>
                <c:pt idx="200">
                  <c:v>43705</c:v>
                </c:pt>
                <c:pt idx="201">
                  <c:v>43704</c:v>
                </c:pt>
                <c:pt idx="202">
                  <c:v>43703</c:v>
                </c:pt>
                <c:pt idx="203">
                  <c:v>43700</c:v>
                </c:pt>
                <c:pt idx="204">
                  <c:v>43699</c:v>
                </c:pt>
                <c:pt idx="205">
                  <c:v>43698</c:v>
                </c:pt>
                <c:pt idx="206">
                  <c:v>43697</c:v>
                </c:pt>
                <c:pt idx="207">
                  <c:v>43696</c:v>
                </c:pt>
                <c:pt idx="208">
                  <c:v>43693</c:v>
                </c:pt>
                <c:pt idx="209">
                  <c:v>43692</c:v>
                </c:pt>
                <c:pt idx="210">
                  <c:v>43691</c:v>
                </c:pt>
                <c:pt idx="211">
                  <c:v>43690</c:v>
                </c:pt>
                <c:pt idx="212">
                  <c:v>43686</c:v>
                </c:pt>
                <c:pt idx="213">
                  <c:v>43685</c:v>
                </c:pt>
                <c:pt idx="214">
                  <c:v>43684</c:v>
                </c:pt>
                <c:pt idx="215">
                  <c:v>43683</c:v>
                </c:pt>
                <c:pt idx="216">
                  <c:v>43682</c:v>
                </c:pt>
                <c:pt idx="217">
                  <c:v>43679</c:v>
                </c:pt>
                <c:pt idx="218">
                  <c:v>43678</c:v>
                </c:pt>
                <c:pt idx="219">
                  <c:v>43677</c:v>
                </c:pt>
                <c:pt idx="220">
                  <c:v>43676</c:v>
                </c:pt>
                <c:pt idx="221">
                  <c:v>43675</c:v>
                </c:pt>
                <c:pt idx="222">
                  <c:v>43672</c:v>
                </c:pt>
                <c:pt idx="223">
                  <c:v>43671</c:v>
                </c:pt>
                <c:pt idx="224">
                  <c:v>43670</c:v>
                </c:pt>
                <c:pt idx="225">
                  <c:v>43669</c:v>
                </c:pt>
                <c:pt idx="226">
                  <c:v>43668</c:v>
                </c:pt>
                <c:pt idx="227">
                  <c:v>43665</c:v>
                </c:pt>
                <c:pt idx="228">
                  <c:v>43664</c:v>
                </c:pt>
                <c:pt idx="229">
                  <c:v>43663</c:v>
                </c:pt>
                <c:pt idx="230">
                  <c:v>43662</c:v>
                </c:pt>
                <c:pt idx="231">
                  <c:v>43658</c:v>
                </c:pt>
                <c:pt idx="232">
                  <c:v>43657</c:v>
                </c:pt>
                <c:pt idx="233">
                  <c:v>43656</c:v>
                </c:pt>
                <c:pt idx="234">
                  <c:v>43655</c:v>
                </c:pt>
                <c:pt idx="235">
                  <c:v>43654</c:v>
                </c:pt>
                <c:pt idx="236">
                  <c:v>43651</c:v>
                </c:pt>
                <c:pt idx="237">
                  <c:v>43650</c:v>
                </c:pt>
                <c:pt idx="238">
                  <c:v>43649</c:v>
                </c:pt>
                <c:pt idx="239">
                  <c:v>43648</c:v>
                </c:pt>
                <c:pt idx="240">
                  <c:v>43647</c:v>
                </c:pt>
                <c:pt idx="241">
                  <c:v>43644</c:v>
                </c:pt>
                <c:pt idx="242">
                  <c:v>43643</c:v>
                </c:pt>
                <c:pt idx="243">
                  <c:v>43642</c:v>
                </c:pt>
                <c:pt idx="244">
                  <c:v>43641</c:v>
                </c:pt>
              </c:numCache>
            </c:numRef>
          </c:cat>
          <c:val>
            <c:numRef>
              <c:f>BACK_TEST!$L$182:$L$525</c:f>
              <c:numCache>
                <c:formatCode>0.00E+00</c:formatCode>
                <c:ptCount val="344"/>
                <c:pt idx="0" formatCode="General">
                  <c:v>0.85513825457953896</c:v>
                </c:pt>
                <c:pt idx="1">
                  <c:v>0.89873913519635096</c:v>
                </c:pt>
                <c:pt idx="2" formatCode="General">
                  <c:v>0.895383062809327</c:v>
                </c:pt>
                <c:pt idx="3">
                  <c:v>0.82914487211215404</c:v>
                </c:pt>
                <c:pt idx="4" formatCode="General">
                  <c:v>0.87505608676436497</c:v>
                </c:pt>
                <c:pt idx="5">
                  <c:v>0.79738171589060902</c:v>
                </c:pt>
                <c:pt idx="6">
                  <c:v>0.80966061644482101</c:v>
                </c:pt>
                <c:pt idx="7">
                  <c:v>0.69939295995877404</c:v>
                </c:pt>
                <c:pt idx="8">
                  <c:v>0.66604341377377196</c:v>
                </c:pt>
                <c:pt idx="9">
                  <c:v>0.400829531445002</c:v>
                </c:pt>
                <c:pt idx="10">
                  <c:v>0.65862006625832004</c:v>
                </c:pt>
                <c:pt idx="11">
                  <c:v>0.37248260834963198</c:v>
                </c:pt>
                <c:pt idx="12" formatCode="General">
                  <c:v>0.27370781200170702</c:v>
                </c:pt>
                <c:pt idx="13">
                  <c:v>0.34979115967789998</c:v>
                </c:pt>
                <c:pt idx="14">
                  <c:v>0.37273869660630699</c:v>
                </c:pt>
                <c:pt idx="15">
                  <c:v>0.25329715671361003</c:v>
                </c:pt>
                <c:pt idx="16">
                  <c:v>0.17292153785762299</c:v>
                </c:pt>
                <c:pt idx="17">
                  <c:v>7.0536240433421799E-2</c:v>
                </c:pt>
                <c:pt idx="18">
                  <c:v>0.105688466405508</c:v>
                </c:pt>
                <c:pt idx="19">
                  <c:v>1.54439965802296E-2</c:v>
                </c:pt>
                <c:pt idx="20">
                  <c:v>0.20306018602655801</c:v>
                </c:pt>
                <c:pt idx="21">
                  <c:v>8.7278436331972006E-2</c:v>
                </c:pt>
                <c:pt idx="22">
                  <c:v>0.266109025870223</c:v>
                </c:pt>
                <c:pt idx="23">
                  <c:v>0.38347495737058301</c:v>
                </c:pt>
                <c:pt idx="24">
                  <c:v>0.308765755419243</c:v>
                </c:pt>
                <c:pt idx="25">
                  <c:v>0.17671775054920799</c:v>
                </c:pt>
                <c:pt idx="26">
                  <c:v>0.140820198738905</c:v>
                </c:pt>
                <c:pt idx="27">
                  <c:v>0.10620258043856599</c:v>
                </c:pt>
                <c:pt idx="28">
                  <c:v>0.109084046211919</c:v>
                </c:pt>
                <c:pt idx="29">
                  <c:v>0.19738862109956401</c:v>
                </c:pt>
                <c:pt idx="30">
                  <c:v>0.23864333692151801</c:v>
                </c:pt>
                <c:pt idx="31">
                  <c:v>0.208961749381019</c:v>
                </c:pt>
                <c:pt idx="32">
                  <c:v>0.28426460430438</c:v>
                </c:pt>
                <c:pt idx="33">
                  <c:v>0.29561718887560501</c:v>
                </c:pt>
                <c:pt idx="34">
                  <c:v>0.30056675680341799</c:v>
                </c:pt>
                <c:pt idx="35">
                  <c:v>0.33350952459799099</c:v>
                </c:pt>
                <c:pt idx="36">
                  <c:v>0.34959614951113199</c:v>
                </c:pt>
                <c:pt idx="37">
                  <c:v>0.32414305035954399</c:v>
                </c:pt>
                <c:pt idx="38">
                  <c:v>0.29695267342897602</c:v>
                </c:pt>
                <c:pt idx="39">
                  <c:v>0.25805034897961099</c:v>
                </c:pt>
                <c:pt idx="40">
                  <c:v>0.30134236919909502</c:v>
                </c:pt>
                <c:pt idx="41">
                  <c:v>0.358494906608326</c:v>
                </c:pt>
                <c:pt idx="42">
                  <c:v>0.35948607514668501</c:v>
                </c:pt>
                <c:pt idx="43">
                  <c:v>0.30510561126052999</c:v>
                </c:pt>
                <c:pt idx="44" formatCode="General">
                  <c:v>0.2341297124368</c:v>
                </c:pt>
                <c:pt idx="45" formatCode="General">
                  <c:v>6.7467491922905395E-2</c:v>
                </c:pt>
                <c:pt idx="46" formatCode="General">
                  <c:v>0.10441802673881</c:v>
                </c:pt>
                <c:pt idx="47" formatCode="General">
                  <c:v>0.16101404301878</c:v>
                </c:pt>
                <c:pt idx="48" formatCode="General">
                  <c:v>0.19195092337776301</c:v>
                </c:pt>
                <c:pt idx="49" formatCode="General">
                  <c:v>0.42866910327222002</c:v>
                </c:pt>
                <c:pt idx="50" formatCode="General">
                  <c:v>0.23485210837868201</c:v>
                </c:pt>
                <c:pt idx="51" formatCode="General">
                  <c:v>0.30837177924547199</c:v>
                </c:pt>
                <c:pt idx="52" formatCode="General">
                  <c:v>0.24964147519042701</c:v>
                </c:pt>
                <c:pt idx="53">
                  <c:v>1.08377252896162E-2</c:v>
                </c:pt>
                <c:pt idx="54">
                  <c:v>7.3436252963930801E-4</c:v>
                </c:pt>
                <c:pt idx="55">
                  <c:v>0.73571500388198496</c:v>
                </c:pt>
                <c:pt idx="56">
                  <c:v>0.80008101734925696</c:v>
                </c:pt>
                <c:pt idx="57">
                  <c:v>0.81469066632894005</c:v>
                </c:pt>
                <c:pt idx="58">
                  <c:v>0.25865720609558801</c:v>
                </c:pt>
                <c:pt idx="59">
                  <c:v>0.10782197024559199</c:v>
                </c:pt>
                <c:pt idx="60">
                  <c:v>0.13869254339482101</c:v>
                </c:pt>
                <c:pt idx="61">
                  <c:v>0.20558738704232499</c:v>
                </c:pt>
                <c:pt idx="62">
                  <c:v>0.35009916676855202</c:v>
                </c:pt>
                <c:pt idx="63">
                  <c:v>0.14875172034803699</c:v>
                </c:pt>
                <c:pt idx="64" formatCode="General">
                  <c:v>7.4822823313173206E-2</c:v>
                </c:pt>
                <c:pt idx="65" formatCode="General">
                  <c:v>0.465521595301786</c:v>
                </c:pt>
                <c:pt idx="66">
                  <c:v>0.69314658384099903</c:v>
                </c:pt>
                <c:pt idx="67">
                  <c:v>0.70455090618275695</c:v>
                </c:pt>
                <c:pt idx="68" formatCode="General">
                  <c:v>0.72901756160200903</c:v>
                </c:pt>
                <c:pt idx="69" formatCode="General">
                  <c:v>0.81251224400385302</c:v>
                </c:pt>
                <c:pt idx="70" formatCode="General">
                  <c:v>0.82524707473331504</c:v>
                </c:pt>
                <c:pt idx="71" formatCode="General">
                  <c:v>0.648120708936196</c:v>
                </c:pt>
                <c:pt idx="72" formatCode="General">
                  <c:v>0.56345722003863397</c:v>
                </c:pt>
                <c:pt idx="73" formatCode="General">
                  <c:v>0.46676295013067598</c:v>
                </c:pt>
                <c:pt idx="74" formatCode="General">
                  <c:v>0.56798801159586498</c:v>
                </c:pt>
                <c:pt idx="75" formatCode="General">
                  <c:v>0.69630256235660704</c:v>
                </c:pt>
                <c:pt idx="76" formatCode="General">
                  <c:v>0.45804889734976501</c:v>
                </c:pt>
                <c:pt idx="77">
                  <c:v>0.15796543635468899</c:v>
                </c:pt>
                <c:pt idx="78">
                  <c:v>5.1960869917672903E-2</c:v>
                </c:pt>
                <c:pt idx="79">
                  <c:v>4.7135642864757299E-2</c:v>
                </c:pt>
                <c:pt idx="80">
                  <c:v>1.30171382959492E-2</c:v>
                </c:pt>
                <c:pt idx="81">
                  <c:v>6.39214174757681E-2</c:v>
                </c:pt>
                <c:pt idx="82">
                  <c:v>5.5834109159342803E-2</c:v>
                </c:pt>
                <c:pt idx="83">
                  <c:v>0.39063002760278598</c:v>
                </c:pt>
                <c:pt idx="84">
                  <c:v>0.40447677062264897</c:v>
                </c:pt>
                <c:pt idx="85">
                  <c:v>0.62471126343842698</c:v>
                </c:pt>
                <c:pt idx="86">
                  <c:v>0.71947304878579499</c:v>
                </c:pt>
                <c:pt idx="87">
                  <c:v>0.73325445791367105</c:v>
                </c:pt>
                <c:pt idx="88">
                  <c:v>0.75836215475324897</c:v>
                </c:pt>
                <c:pt idx="89">
                  <c:v>0.96011778562466998</c:v>
                </c:pt>
                <c:pt idx="90">
                  <c:v>0.97572299405887497</c:v>
                </c:pt>
                <c:pt idx="91">
                  <c:v>0.95736954002692398</c:v>
                </c:pt>
                <c:pt idx="92">
                  <c:v>0.97421186490052603</c:v>
                </c:pt>
                <c:pt idx="93">
                  <c:v>0.98921334130179694</c:v>
                </c:pt>
                <c:pt idx="94" formatCode="General">
                  <c:v>0.99123647899171297</c:v>
                </c:pt>
                <c:pt idx="95" formatCode="General">
                  <c:v>0.95580345903478503</c:v>
                </c:pt>
                <c:pt idx="96">
                  <c:v>0.80946136234228705</c:v>
                </c:pt>
                <c:pt idx="97">
                  <c:v>0.74343015792996703</c:v>
                </c:pt>
                <c:pt idx="98">
                  <c:v>0.75171834003570304</c:v>
                </c:pt>
                <c:pt idx="99">
                  <c:v>0.65007544265648598</c:v>
                </c:pt>
                <c:pt idx="100">
                  <c:v>0.67835178979628197</c:v>
                </c:pt>
                <c:pt idx="101">
                  <c:v>0.70055694979967897</c:v>
                </c:pt>
                <c:pt idx="102">
                  <c:v>0.61831883897319295</c:v>
                </c:pt>
                <c:pt idx="103">
                  <c:v>0.425716344884152</c:v>
                </c:pt>
                <c:pt idx="104">
                  <c:v>0.38668939058102603</c:v>
                </c:pt>
                <c:pt idx="105">
                  <c:v>0.391129272291309</c:v>
                </c:pt>
                <c:pt idx="106">
                  <c:v>0.34341119159451</c:v>
                </c:pt>
                <c:pt idx="107">
                  <c:v>0.31199658126129998</c:v>
                </c:pt>
                <c:pt idx="108">
                  <c:v>0.20560120895576001</c:v>
                </c:pt>
                <c:pt idx="109">
                  <c:v>0.231685687373342</c:v>
                </c:pt>
                <c:pt idx="110">
                  <c:v>0.18747416118989901</c:v>
                </c:pt>
                <c:pt idx="111">
                  <c:v>0.53184487208783804</c:v>
                </c:pt>
                <c:pt idx="112">
                  <c:v>0.57454634407254801</c:v>
                </c:pt>
                <c:pt idx="113">
                  <c:v>0.54116893690423196</c:v>
                </c:pt>
                <c:pt idx="114">
                  <c:v>0.55103460788388203</c:v>
                </c:pt>
                <c:pt idx="115">
                  <c:v>0.50411829116448603</c:v>
                </c:pt>
                <c:pt idx="116" formatCode="General">
                  <c:v>0.51506368197955499</c:v>
                </c:pt>
                <c:pt idx="117">
                  <c:v>0.65623858133455804</c:v>
                </c:pt>
                <c:pt idx="118">
                  <c:v>0.576271224925057</c:v>
                </c:pt>
                <c:pt idx="119" formatCode="General">
                  <c:v>0.63988825913632796</c:v>
                </c:pt>
                <c:pt idx="120" formatCode="General">
                  <c:v>0.71386592551875505</c:v>
                </c:pt>
                <c:pt idx="121" formatCode="General">
                  <c:v>0.79430346622366499</c:v>
                </c:pt>
                <c:pt idx="122" formatCode="General">
                  <c:v>0.79950322274916896</c:v>
                </c:pt>
                <c:pt idx="123">
                  <c:v>0.79555116459837405</c:v>
                </c:pt>
                <c:pt idx="124" formatCode="General">
                  <c:v>0.54282507846911598</c:v>
                </c:pt>
                <c:pt idx="125" formatCode="General">
                  <c:v>0.58882567003119501</c:v>
                </c:pt>
                <c:pt idx="126">
                  <c:v>0.51878315608928904</c:v>
                </c:pt>
                <c:pt idx="127">
                  <c:v>0.48241058546876098</c:v>
                </c:pt>
                <c:pt idx="128" formatCode="General">
                  <c:v>0.55424807217077798</c:v>
                </c:pt>
                <c:pt idx="129">
                  <c:v>0.52774317958734396</c:v>
                </c:pt>
                <c:pt idx="130" formatCode="General">
                  <c:v>0.34649308170801302</c:v>
                </c:pt>
                <c:pt idx="131">
                  <c:v>0.57898322711122696</c:v>
                </c:pt>
                <c:pt idx="132">
                  <c:v>0.218556617398973</c:v>
                </c:pt>
                <c:pt idx="133">
                  <c:v>0.16965956125804199</c:v>
                </c:pt>
                <c:pt idx="134">
                  <c:v>0.10506029554564</c:v>
                </c:pt>
                <c:pt idx="135">
                  <c:v>0.15250809193495299</c:v>
                </c:pt>
                <c:pt idx="136" formatCode="General">
                  <c:v>8.3984046114178798E-2</c:v>
                </c:pt>
                <c:pt idx="137" formatCode="General">
                  <c:v>7.1598353438445103E-2</c:v>
                </c:pt>
                <c:pt idx="138">
                  <c:v>4.8671767226994601E-2</c:v>
                </c:pt>
                <c:pt idx="139">
                  <c:v>3.2482170337610201E-2</c:v>
                </c:pt>
                <c:pt idx="140">
                  <c:v>9.3767446343662006E-2</c:v>
                </c:pt>
                <c:pt idx="141">
                  <c:v>0.114600374150003</c:v>
                </c:pt>
                <c:pt idx="142" formatCode="General">
                  <c:v>0.102514475638222</c:v>
                </c:pt>
                <c:pt idx="143">
                  <c:v>9.1107567578914098E-2</c:v>
                </c:pt>
                <c:pt idx="144">
                  <c:v>9.4864661377116494E-2</c:v>
                </c:pt>
                <c:pt idx="145">
                  <c:v>0.10088835326798599</c:v>
                </c:pt>
                <c:pt idx="146">
                  <c:v>9.4285816025938898E-2</c:v>
                </c:pt>
                <c:pt idx="147">
                  <c:v>8.8681238428751294E-2</c:v>
                </c:pt>
                <c:pt idx="148">
                  <c:v>7.7786259689617193E-2</c:v>
                </c:pt>
                <c:pt idx="149">
                  <c:v>0.10434684336615301</c:v>
                </c:pt>
                <c:pt idx="150" formatCode="General">
                  <c:v>9.3775797831096602E-2</c:v>
                </c:pt>
                <c:pt idx="151">
                  <c:v>6.8942950694406202E-2</c:v>
                </c:pt>
                <c:pt idx="152">
                  <c:v>7.6778817050908402E-2</c:v>
                </c:pt>
                <c:pt idx="153" formatCode="General">
                  <c:v>1.0360651336530901E-2</c:v>
                </c:pt>
                <c:pt idx="154">
                  <c:v>0.19595858036993399</c:v>
                </c:pt>
                <c:pt idx="155" formatCode="General">
                  <c:v>0.21708985522706201</c:v>
                </c:pt>
                <c:pt idx="156" formatCode="General">
                  <c:v>0.19846955853958101</c:v>
                </c:pt>
                <c:pt idx="157">
                  <c:v>0.381176764112311</c:v>
                </c:pt>
                <c:pt idx="158" formatCode="General">
                  <c:v>0.91575846795557603</c:v>
                </c:pt>
                <c:pt idx="159" formatCode="General">
                  <c:v>0.71200830103805501</c:v>
                </c:pt>
                <c:pt idx="160" formatCode="General">
                  <c:v>0.389904342048979</c:v>
                </c:pt>
                <c:pt idx="161" formatCode="General">
                  <c:v>0.292401926890137</c:v>
                </c:pt>
                <c:pt idx="162" formatCode="General">
                  <c:v>0.36568896510460802</c:v>
                </c:pt>
                <c:pt idx="163" formatCode="General">
                  <c:v>0.43855932005888798</c:v>
                </c:pt>
                <c:pt idx="164" formatCode="General">
                  <c:v>0.36916664695899298</c:v>
                </c:pt>
                <c:pt idx="165" formatCode="General">
                  <c:v>0.212627381126403</c:v>
                </c:pt>
                <c:pt idx="166" formatCode="General">
                  <c:v>0.31510628025507598</c:v>
                </c:pt>
                <c:pt idx="167" formatCode="General">
                  <c:v>0.371782354294524</c:v>
                </c:pt>
                <c:pt idx="168" formatCode="General">
                  <c:v>0.32907566490748302</c:v>
                </c:pt>
                <c:pt idx="169" formatCode="General">
                  <c:v>0.24457335255550899</c:v>
                </c:pt>
                <c:pt idx="170" formatCode="General">
                  <c:v>0.226119781782571</c:v>
                </c:pt>
                <c:pt idx="171" formatCode="General">
                  <c:v>0.19054129812703899</c:v>
                </c:pt>
                <c:pt idx="172" formatCode="General">
                  <c:v>0.15223001983536899</c:v>
                </c:pt>
                <c:pt idx="173">
                  <c:v>8.1292927649165195E-2</c:v>
                </c:pt>
                <c:pt idx="174">
                  <c:v>0.11673666790524601</c:v>
                </c:pt>
                <c:pt idx="175">
                  <c:v>0.1385177474481</c:v>
                </c:pt>
                <c:pt idx="176">
                  <c:v>0.112016218053457</c:v>
                </c:pt>
                <c:pt idx="177">
                  <c:v>0.137521739086335</c:v>
                </c:pt>
                <c:pt idx="178">
                  <c:v>0.12518249026400299</c:v>
                </c:pt>
                <c:pt idx="179">
                  <c:v>0.13453026211164101</c:v>
                </c:pt>
                <c:pt idx="180">
                  <c:v>0.18383718966686899</c:v>
                </c:pt>
                <c:pt idx="181" formatCode="General">
                  <c:v>0.152526581553179</c:v>
                </c:pt>
                <c:pt idx="182">
                  <c:v>0.145334520157752</c:v>
                </c:pt>
                <c:pt idx="183">
                  <c:v>0.15061424613939201</c:v>
                </c:pt>
                <c:pt idx="184">
                  <c:v>0.153520124317155</c:v>
                </c:pt>
                <c:pt idx="185">
                  <c:v>0.16258475918472801</c:v>
                </c:pt>
                <c:pt idx="186" formatCode="General">
                  <c:v>0.135887354161148</c:v>
                </c:pt>
                <c:pt idx="187" formatCode="General">
                  <c:v>0.121502005320085</c:v>
                </c:pt>
                <c:pt idx="188" formatCode="General">
                  <c:v>9.7994866238416203E-2</c:v>
                </c:pt>
                <c:pt idx="189" formatCode="General">
                  <c:v>5.7908163724301097E-2</c:v>
                </c:pt>
                <c:pt idx="190">
                  <c:v>0.14710776702397799</c:v>
                </c:pt>
                <c:pt idx="191" formatCode="General">
                  <c:v>0.15912360647551099</c:v>
                </c:pt>
                <c:pt idx="192">
                  <c:v>0.15057252023928699</c:v>
                </c:pt>
                <c:pt idx="193">
                  <c:v>0.17632248930265901</c:v>
                </c:pt>
                <c:pt idx="194">
                  <c:v>0.24799928693829501</c:v>
                </c:pt>
                <c:pt idx="195">
                  <c:v>0.24609727771392201</c:v>
                </c:pt>
                <c:pt idx="196">
                  <c:v>0.49147226766653301</c:v>
                </c:pt>
                <c:pt idx="197">
                  <c:v>0.33426569515962401</c:v>
                </c:pt>
                <c:pt idx="198">
                  <c:v>0.30590827782892799</c:v>
                </c:pt>
                <c:pt idx="199">
                  <c:v>0.23370307196189599</c:v>
                </c:pt>
                <c:pt idx="200">
                  <c:v>0.212727119331378</c:v>
                </c:pt>
                <c:pt idx="201">
                  <c:v>0.28979482448508198</c:v>
                </c:pt>
                <c:pt idx="202">
                  <c:v>0.25305181278357303</c:v>
                </c:pt>
                <c:pt idx="203">
                  <c:v>0.348733400873878</c:v>
                </c:pt>
                <c:pt idx="204">
                  <c:v>0.43835090151054001</c:v>
                </c:pt>
                <c:pt idx="205">
                  <c:v>0.57631502755632102</c:v>
                </c:pt>
                <c:pt idx="206">
                  <c:v>0.53847212973125702</c:v>
                </c:pt>
                <c:pt idx="207">
                  <c:v>0.50514646188186496</c:v>
                </c:pt>
                <c:pt idx="208" formatCode="General">
                  <c:v>0.61799233956469701</c:v>
                </c:pt>
                <c:pt idx="209">
                  <c:v>0.73251648141246894</c:v>
                </c:pt>
                <c:pt idx="210">
                  <c:v>0.78946490188206597</c:v>
                </c:pt>
                <c:pt idx="211">
                  <c:v>0.80919568808282305</c:v>
                </c:pt>
                <c:pt idx="212">
                  <c:v>0.51375314367467795</c:v>
                </c:pt>
                <c:pt idx="213">
                  <c:v>0.57578042985011602</c:v>
                </c:pt>
                <c:pt idx="214">
                  <c:v>0.517075119312011</c:v>
                </c:pt>
                <c:pt idx="215">
                  <c:v>0.32511737197482599</c:v>
                </c:pt>
                <c:pt idx="216">
                  <c:v>0.26764306587279801</c:v>
                </c:pt>
                <c:pt idx="217">
                  <c:v>4.11717905696736E-2</c:v>
                </c:pt>
                <c:pt idx="218">
                  <c:v>0.10677491314545499</c:v>
                </c:pt>
                <c:pt idx="219" formatCode="General">
                  <c:v>0.21881560197681099</c:v>
                </c:pt>
                <c:pt idx="220" formatCode="General">
                  <c:v>0.190636555562962</c:v>
                </c:pt>
                <c:pt idx="221">
                  <c:v>0.26681399195555999</c:v>
                </c:pt>
                <c:pt idx="222" formatCode="General">
                  <c:v>0.25285203957388902</c:v>
                </c:pt>
                <c:pt idx="223" formatCode="General">
                  <c:v>0.50508796207733297</c:v>
                </c:pt>
                <c:pt idx="224" formatCode="General">
                  <c:v>0.49342410319114299</c:v>
                </c:pt>
                <c:pt idx="225" formatCode="General">
                  <c:v>0.43051900520582997</c:v>
                </c:pt>
                <c:pt idx="226" formatCode="General">
                  <c:v>0.47547573660604198</c:v>
                </c:pt>
                <c:pt idx="227" formatCode="General">
                  <c:v>0.49273922207660897</c:v>
                </c:pt>
                <c:pt idx="228" formatCode="General">
                  <c:v>0.49097195457541198</c:v>
                </c:pt>
                <c:pt idx="229" formatCode="General">
                  <c:v>0.47331094925703499</c:v>
                </c:pt>
                <c:pt idx="230">
                  <c:v>0.47098836541919997</c:v>
                </c:pt>
                <c:pt idx="231">
                  <c:v>0.46371320903354202</c:v>
                </c:pt>
                <c:pt idx="232">
                  <c:v>0.54190343023757803</c:v>
                </c:pt>
                <c:pt idx="233">
                  <c:v>0.58487125949900098</c:v>
                </c:pt>
                <c:pt idx="234">
                  <c:v>0.72471639185111603</c:v>
                </c:pt>
                <c:pt idx="235">
                  <c:v>0.59700079897579905</c:v>
                </c:pt>
                <c:pt idx="236">
                  <c:v>0.82206072662511298</c:v>
                </c:pt>
                <c:pt idx="237">
                  <c:v>0.91919352920340303</c:v>
                </c:pt>
                <c:pt idx="238">
                  <c:v>0.80844734173085797</c:v>
                </c:pt>
                <c:pt idx="239">
                  <c:v>0.56744387358466197</c:v>
                </c:pt>
                <c:pt idx="240">
                  <c:v>0.61055259605562695</c:v>
                </c:pt>
                <c:pt idx="241">
                  <c:v>0.550653385293429</c:v>
                </c:pt>
                <c:pt idx="242" formatCode="General">
                  <c:v>0.62926940834197198</c:v>
                </c:pt>
                <c:pt idx="243" formatCode="General">
                  <c:v>0.53581798447748097</c:v>
                </c:pt>
                <c:pt idx="244">
                  <c:v>0.41369082563401499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44008</c:v>
                </c:pt>
                <c:pt idx="1">
                  <c:v>44007</c:v>
                </c:pt>
                <c:pt idx="2">
                  <c:v>44006</c:v>
                </c:pt>
                <c:pt idx="3">
                  <c:v>44005</c:v>
                </c:pt>
                <c:pt idx="4">
                  <c:v>44004</c:v>
                </c:pt>
                <c:pt idx="5">
                  <c:v>44001</c:v>
                </c:pt>
                <c:pt idx="6">
                  <c:v>44000</c:v>
                </c:pt>
                <c:pt idx="7">
                  <c:v>43999</c:v>
                </c:pt>
                <c:pt idx="8">
                  <c:v>43998</c:v>
                </c:pt>
                <c:pt idx="9">
                  <c:v>43997</c:v>
                </c:pt>
                <c:pt idx="10">
                  <c:v>43994</c:v>
                </c:pt>
                <c:pt idx="11">
                  <c:v>43993</c:v>
                </c:pt>
                <c:pt idx="12">
                  <c:v>43992</c:v>
                </c:pt>
                <c:pt idx="13">
                  <c:v>43991</c:v>
                </c:pt>
                <c:pt idx="14">
                  <c:v>43990</c:v>
                </c:pt>
                <c:pt idx="15">
                  <c:v>43987</c:v>
                </c:pt>
                <c:pt idx="16">
                  <c:v>43986</c:v>
                </c:pt>
                <c:pt idx="17">
                  <c:v>43985</c:v>
                </c:pt>
                <c:pt idx="18">
                  <c:v>43984</c:v>
                </c:pt>
                <c:pt idx="19">
                  <c:v>43983</c:v>
                </c:pt>
                <c:pt idx="20">
                  <c:v>43980</c:v>
                </c:pt>
                <c:pt idx="21">
                  <c:v>43979</c:v>
                </c:pt>
                <c:pt idx="22">
                  <c:v>43978</c:v>
                </c:pt>
                <c:pt idx="23">
                  <c:v>43977</c:v>
                </c:pt>
                <c:pt idx="24">
                  <c:v>43976</c:v>
                </c:pt>
                <c:pt idx="25">
                  <c:v>43973</c:v>
                </c:pt>
                <c:pt idx="26">
                  <c:v>43972</c:v>
                </c:pt>
                <c:pt idx="27">
                  <c:v>43971</c:v>
                </c:pt>
                <c:pt idx="28">
                  <c:v>43970</c:v>
                </c:pt>
                <c:pt idx="29">
                  <c:v>43969</c:v>
                </c:pt>
                <c:pt idx="30">
                  <c:v>43966</c:v>
                </c:pt>
                <c:pt idx="31">
                  <c:v>43965</c:v>
                </c:pt>
                <c:pt idx="32">
                  <c:v>43964</c:v>
                </c:pt>
                <c:pt idx="33">
                  <c:v>43963</c:v>
                </c:pt>
                <c:pt idx="34">
                  <c:v>43962</c:v>
                </c:pt>
                <c:pt idx="35">
                  <c:v>43959</c:v>
                </c:pt>
                <c:pt idx="36">
                  <c:v>43958</c:v>
                </c:pt>
                <c:pt idx="37">
                  <c:v>43952</c:v>
                </c:pt>
                <c:pt idx="38">
                  <c:v>43951</c:v>
                </c:pt>
                <c:pt idx="39">
                  <c:v>43949</c:v>
                </c:pt>
                <c:pt idx="40">
                  <c:v>43948</c:v>
                </c:pt>
                <c:pt idx="41">
                  <c:v>43945</c:v>
                </c:pt>
                <c:pt idx="42">
                  <c:v>43944</c:v>
                </c:pt>
                <c:pt idx="43">
                  <c:v>43943</c:v>
                </c:pt>
                <c:pt idx="44">
                  <c:v>43942</c:v>
                </c:pt>
                <c:pt idx="45">
                  <c:v>43941</c:v>
                </c:pt>
                <c:pt idx="46">
                  <c:v>43938</c:v>
                </c:pt>
                <c:pt idx="47">
                  <c:v>43937</c:v>
                </c:pt>
                <c:pt idx="48">
                  <c:v>43936</c:v>
                </c:pt>
                <c:pt idx="49">
                  <c:v>43935</c:v>
                </c:pt>
                <c:pt idx="50">
                  <c:v>43934</c:v>
                </c:pt>
                <c:pt idx="51">
                  <c:v>43931</c:v>
                </c:pt>
                <c:pt idx="52">
                  <c:v>43930</c:v>
                </c:pt>
                <c:pt idx="53">
                  <c:v>43929</c:v>
                </c:pt>
                <c:pt idx="54">
                  <c:v>43928</c:v>
                </c:pt>
                <c:pt idx="55">
                  <c:v>43927</c:v>
                </c:pt>
                <c:pt idx="56">
                  <c:v>43924</c:v>
                </c:pt>
                <c:pt idx="57">
                  <c:v>43923</c:v>
                </c:pt>
                <c:pt idx="58">
                  <c:v>43922</c:v>
                </c:pt>
                <c:pt idx="59">
                  <c:v>43921</c:v>
                </c:pt>
                <c:pt idx="60">
                  <c:v>43920</c:v>
                </c:pt>
                <c:pt idx="61">
                  <c:v>43917</c:v>
                </c:pt>
                <c:pt idx="62">
                  <c:v>43916</c:v>
                </c:pt>
                <c:pt idx="63">
                  <c:v>43915</c:v>
                </c:pt>
                <c:pt idx="64">
                  <c:v>43914</c:v>
                </c:pt>
                <c:pt idx="65">
                  <c:v>43913</c:v>
                </c:pt>
                <c:pt idx="66">
                  <c:v>43909</c:v>
                </c:pt>
                <c:pt idx="67">
                  <c:v>43908</c:v>
                </c:pt>
                <c:pt idx="68">
                  <c:v>43907</c:v>
                </c:pt>
                <c:pt idx="69">
                  <c:v>43906</c:v>
                </c:pt>
                <c:pt idx="70">
                  <c:v>43903</c:v>
                </c:pt>
                <c:pt idx="71">
                  <c:v>43902</c:v>
                </c:pt>
                <c:pt idx="72">
                  <c:v>43901</c:v>
                </c:pt>
                <c:pt idx="73">
                  <c:v>43900</c:v>
                </c:pt>
                <c:pt idx="74">
                  <c:v>43899</c:v>
                </c:pt>
                <c:pt idx="75">
                  <c:v>43896</c:v>
                </c:pt>
                <c:pt idx="76">
                  <c:v>43895</c:v>
                </c:pt>
                <c:pt idx="77">
                  <c:v>43894</c:v>
                </c:pt>
                <c:pt idx="78">
                  <c:v>43893</c:v>
                </c:pt>
                <c:pt idx="79">
                  <c:v>43892</c:v>
                </c:pt>
                <c:pt idx="80">
                  <c:v>43889</c:v>
                </c:pt>
                <c:pt idx="81">
                  <c:v>43888</c:v>
                </c:pt>
                <c:pt idx="82">
                  <c:v>43887</c:v>
                </c:pt>
                <c:pt idx="83">
                  <c:v>43886</c:v>
                </c:pt>
                <c:pt idx="84">
                  <c:v>43882</c:v>
                </c:pt>
                <c:pt idx="85">
                  <c:v>43881</c:v>
                </c:pt>
                <c:pt idx="86">
                  <c:v>43880</c:v>
                </c:pt>
                <c:pt idx="87">
                  <c:v>43879</c:v>
                </c:pt>
                <c:pt idx="88">
                  <c:v>43878</c:v>
                </c:pt>
                <c:pt idx="89">
                  <c:v>43875</c:v>
                </c:pt>
                <c:pt idx="90">
                  <c:v>43874</c:v>
                </c:pt>
                <c:pt idx="91">
                  <c:v>43873</c:v>
                </c:pt>
                <c:pt idx="92">
                  <c:v>43871</c:v>
                </c:pt>
                <c:pt idx="93">
                  <c:v>43868</c:v>
                </c:pt>
                <c:pt idx="94">
                  <c:v>43867</c:v>
                </c:pt>
                <c:pt idx="95">
                  <c:v>43866</c:v>
                </c:pt>
                <c:pt idx="96">
                  <c:v>43865</c:v>
                </c:pt>
                <c:pt idx="97">
                  <c:v>43864</c:v>
                </c:pt>
                <c:pt idx="98">
                  <c:v>43861</c:v>
                </c:pt>
                <c:pt idx="99">
                  <c:v>43860</c:v>
                </c:pt>
                <c:pt idx="100">
                  <c:v>43859</c:v>
                </c:pt>
                <c:pt idx="101">
                  <c:v>43858</c:v>
                </c:pt>
                <c:pt idx="102">
                  <c:v>43857</c:v>
                </c:pt>
                <c:pt idx="103">
                  <c:v>43854</c:v>
                </c:pt>
                <c:pt idx="104">
                  <c:v>43853</c:v>
                </c:pt>
                <c:pt idx="105">
                  <c:v>43852</c:v>
                </c:pt>
                <c:pt idx="106">
                  <c:v>43851</c:v>
                </c:pt>
                <c:pt idx="107">
                  <c:v>43850</c:v>
                </c:pt>
                <c:pt idx="108">
                  <c:v>43847</c:v>
                </c:pt>
                <c:pt idx="109">
                  <c:v>43846</c:v>
                </c:pt>
                <c:pt idx="110">
                  <c:v>43845</c:v>
                </c:pt>
                <c:pt idx="111">
                  <c:v>43844</c:v>
                </c:pt>
                <c:pt idx="112">
                  <c:v>43840</c:v>
                </c:pt>
                <c:pt idx="113">
                  <c:v>43839</c:v>
                </c:pt>
                <c:pt idx="114">
                  <c:v>43838</c:v>
                </c:pt>
                <c:pt idx="115">
                  <c:v>43837</c:v>
                </c:pt>
                <c:pt idx="116">
                  <c:v>43836</c:v>
                </c:pt>
                <c:pt idx="117">
                  <c:v>43829</c:v>
                </c:pt>
                <c:pt idx="118">
                  <c:v>43826</c:v>
                </c:pt>
                <c:pt idx="119">
                  <c:v>43825</c:v>
                </c:pt>
                <c:pt idx="120">
                  <c:v>43824</c:v>
                </c:pt>
                <c:pt idx="121">
                  <c:v>43823</c:v>
                </c:pt>
                <c:pt idx="122">
                  <c:v>43822</c:v>
                </c:pt>
                <c:pt idx="123">
                  <c:v>43819</c:v>
                </c:pt>
                <c:pt idx="124">
                  <c:v>43818</c:v>
                </c:pt>
                <c:pt idx="125">
                  <c:v>43817</c:v>
                </c:pt>
                <c:pt idx="126">
                  <c:v>43816</c:v>
                </c:pt>
                <c:pt idx="127">
                  <c:v>43815</c:v>
                </c:pt>
                <c:pt idx="128">
                  <c:v>43812</c:v>
                </c:pt>
                <c:pt idx="129">
                  <c:v>43811</c:v>
                </c:pt>
                <c:pt idx="130">
                  <c:v>43810</c:v>
                </c:pt>
                <c:pt idx="131">
                  <c:v>43809</c:v>
                </c:pt>
                <c:pt idx="132">
                  <c:v>43808</c:v>
                </c:pt>
                <c:pt idx="133">
                  <c:v>43805</c:v>
                </c:pt>
                <c:pt idx="134">
                  <c:v>43804</c:v>
                </c:pt>
                <c:pt idx="135">
                  <c:v>43803</c:v>
                </c:pt>
                <c:pt idx="136">
                  <c:v>43802</c:v>
                </c:pt>
                <c:pt idx="137">
                  <c:v>43801</c:v>
                </c:pt>
                <c:pt idx="138">
                  <c:v>43798</c:v>
                </c:pt>
                <c:pt idx="139">
                  <c:v>43797</c:v>
                </c:pt>
                <c:pt idx="140">
                  <c:v>43796</c:v>
                </c:pt>
                <c:pt idx="141">
                  <c:v>43795</c:v>
                </c:pt>
                <c:pt idx="142">
                  <c:v>43794</c:v>
                </c:pt>
                <c:pt idx="143">
                  <c:v>43791</c:v>
                </c:pt>
                <c:pt idx="144">
                  <c:v>43790</c:v>
                </c:pt>
                <c:pt idx="145">
                  <c:v>43789</c:v>
                </c:pt>
                <c:pt idx="146">
                  <c:v>43788</c:v>
                </c:pt>
                <c:pt idx="147">
                  <c:v>43787</c:v>
                </c:pt>
                <c:pt idx="148">
                  <c:v>43784</c:v>
                </c:pt>
                <c:pt idx="149">
                  <c:v>43783</c:v>
                </c:pt>
                <c:pt idx="150">
                  <c:v>43782</c:v>
                </c:pt>
                <c:pt idx="151">
                  <c:v>43781</c:v>
                </c:pt>
                <c:pt idx="152">
                  <c:v>43780</c:v>
                </c:pt>
                <c:pt idx="153">
                  <c:v>43777</c:v>
                </c:pt>
                <c:pt idx="154">
                  <c:v>43776</c:v>
                </c:pt>
                <c:pt idx="155">
                  <c:v>43775</c:v>
                </c:pt>
                <c:pt idx="156">
                  <c:v>43774</c:v>
                </c:pt>
                <c:pt idx="157">
                  <c:v>43770</c:v>
                </c:pt>
                <c:pt idx="158">
                  <c:v>43769</c:v>
                </c:pt>
                <c:pt idx="159">
                  <c:v>43768</c:v>
                </c:pt>
                <c:pt idx="160">
                  <c:v>43767</c:v>
                </c:pt>
                <c:pt idx="161">
                  <c:v>43766</c:v>
                </c:pt>
                <c:pt idx="162">
                  <c:v>43763</c:v>
                </c:pt>
                <c:pt idx="163">
                  <c:v>43762</c:v>
                </c:pt>
                <c:pt idx="164">
                  <c:v>43761</c:v>
                </c:pt>
                <c:pt idx="165">
                  <c:v>43759</c:v>
                </c:pt>
                <c:pt idx="166">
                  <c:v>43756</c:v>
                </c:pt>
                <c:pt idx="167">
                  <c:v>43755</c:v>
                </c:pt>
                <c:pt idx="168">
                  <c:v>43754</c:v>
                </c:pt>
                <c:pt idx="169">
                  <c:v>43753</c:v>
                </c:pt>
                <c:pt idx="170">
                  <c:v>43749</c:v>
                </c:pt>
                <c:pt idx="171">
                  <c:v>43748</c:v>
                </c:pt>
                <c:pt idx="172">
                  <c:v>43747</c:v>
                </c:pt>
                <c:pt idx="173">
                  <c:v>43746</c:v>
                </c:pt>
                <c:pt idx="174">
                  <c:v>43745</c:v>
                </c:pt>
                <c:pt idx="175">
                  <c:v>43742</c:v>
                </c:pt>
                <c:pt idx="176">
                  <c:v>43741</c:v>
                </c:pt>
                <c:pt idx="177">
                  <c:v>43740</c:v>
                </c:pt>
                <c:pt idx="178">
                  <c:v>43739</c:v>
                </c:pt>
                <c:pt idx="179">
                  <c:v>43738</c:v>
                </c:pt>
                <c:pt idx="180">
                  <c:v>43735</c:v>
                </c:pt>
                <c:pt idx="181">
                  <c:v>43734</c:v>
                </c:pt>
                <c:pt idx="182">
                  <c:v>43733</c:v>
                </c:pt>
                <c:pt idx="183">
                  <c:v>43732</c:v>
                </c:pt>
                <c:pt idx="184">
                  <c:v>43728</c:v>
                </c:pt>
                <c:pt idx="185">
                  <c:v>43727</c:v>
                </c:pt>
                <c:pt idx="186">
                  <c:v>43726</c:v>
                </c:pt>
                <c:pt idx="187">
                  <c:v>43725</c:v>
                </c:pt>
                <c:pt idx="188">
                  <c:v>43721</c:v>
                </c:pt>
                <c:pt idx="189">
                  <c:v>43720</c:v>
                </c:pt>
                <c:pt idx="190">
                  <c:v>43719</c:v>
                </c:pt>
                <c:pt idx="191">
                  <c:v>43718</c:v>
                </c:pt>
                <c:pt idx="192">
                  <c:v>43717</c:v>
                </c:pt>
                <c:pt idx="193">
                  <c:v>43714</c:v>
                </c:pt>
                <c:pt idx="194">
                  <c:v>43713</c:v>
                </c:pt>
                <c:pt idx="195">
                  <c:v>43712</c:v>
                </c:pt>
                <c:pt idx="196">
                  <c:v>43711</c:v>
                </c:pt>
                <c:pt idx="197">
                  <c:v>43710</c:v>
                </c:pt>
                <c:pt idx="198">
                  <c:v>43707</c:v>
                </c:pt>
                <c:pt idx="199">
                  <c:v>43706</c:v>
                </c:pt>
                <c:pt idx="200">
                  <c:v>43705</c:v>
                </c:pt>
                <c:pt idx="201">
                  <c:v>43704</c:v>
                </c:pt>
                <c:pt idx="202">
                  <c:v>43703</c:v>
                </c:pt>
                <c:pt idx="203">
                  <c:v>43700</c:v>
                </c:pt>
                <c:pt idx="204">
                  <c:v>43699</c:v>
                </c:pt>
                <c:pt idx="205">
                  <c:v>43698</c:v>
                </c:pt>
                <c:pt idx="206">
                  <c:v>43697</c:v>
                </c:pt>
                <c:pt idx="207">
                  <c:v>43696</c:v>
                </c:pt>
                <c:pt idx="208">
                  <c:v>43693</c:v>
                </c:pt>
                <c:pt idx="209">
                  <c:v>43692</c:v>
                </c:pt>
                <c:pt idx="210">
                  <c:v>43691</c:v>
                </c:pt>
                <c:pt idx="211">
                  <c:v>43690</c:v>
                </c:pt>
                <c:pt idx="212">
                  <c:v>43686</c:v>
                </c:pt>
                <c:pt idx="213">
                  <c:v>43685</c:v>
                </c:pt>
                <c:pt idx="214">
                  <c:v>43684</c:v>
                </c:pt>
                <c:pt idx="215">
                  <c:v>43683</c:v>
                </c:pt>
                <c:pt idx="216">
                  <c:v>43682</c:v>
                </c:pt>
                <c:pt idx="217">
                  <c:v>43679</c:v>
                </c:pt>
                <c:pt idx="218">
                  <c:v>43678</c:v>
                </c:pt>
                <c:pt idx="219">
                  <c:v>43677</c:v>
                </c:pt>
                <c:pt idx="220">
                  <c:v>43676</c:v>
                </c:pt>
                <c:pt idx="221">
                  <c:v>43675</c:v>
                </c:pt>
                <c:pt idx="222">
                  <c:v>43672</c:v>
                </c:pt>
                <c:pt idx="223">
                  <c:v>43671</c:v>
                </c:pt>
                <c:pt idx="224">
                  <c:v>43670</c:v>
                </c:pt>
                <c:pt idx="225">
                  <c:v>43669</c:v>
                </c:pt>
                <c:pt idx="226">
                  <c:v>43668</c:v>
                </c:pt>
                <c:pt idx="227">
                  <c:v>43665</c:v>
                </c:pt>
                <c:pt idx="228">
                  <c:v>43664</c:v>
                </c:pt>
                <c:pt idx="229">
                  <c:v>43663</c:v>
                </c:pt>
                <c:pt idx="230">
                  <c:v>43662</c:v>
                </c:pt>
                <c:pt idx="231">
                  <c:v>43658</c:v>
                </c:pt>
                <c:pt idx="232">
                  <c:v>43657</c:v>
                </c:pt>
                <c:pt idx="233">
                  <c:v>43656</c:v>
                </c:pt>
                <c:pt idx="234">
                  <c:v>43655</c:v>
                </c:pt>
                <c:pt idx="235">
                  <c:v>43654</c:v>
                </c:pt>
                <c:pt idx="236">
                  <c:v>43651</c:v>
                </c:pt>
                <c:pt idx="237">
                  <c:v>43650</c:v>
                </c:pt>
                <c:pt idx="238">
                  <c:v>43649</c:v>
                </c:pt>
                <c:pt idx="239">
                  <c:v>43648</c:v>
                </c:pt>
                <c:pt idx="240">
                  <c:v>43647</c:v>
                </c:pt>
                <c:pt idx="241">
                  <c:v>43644</c:v>
                </c:pt>
                <c:pt idx="242">
                  <c:v>43643</c:v>
                </c:pt>
                <c:pt idx="243">
                  <c:v>43642</c:v>
                </c:pt>
                <c:pt idx="244">
                  <c:v>43641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0.115526465540972</c:v>
                </c:pt>
                <c:pt idx="1">
                  <c:v>6.2834918211130603E-2</c:v>
                </c:pt>
                <c:pt idx="2">
                  <c:v>9.4381115101356994E-2</c:v>
                </c:pt>
                <c:pt idx="3">
                  <c:v>0.20585288929402801</c:v>
                </c:pt>
                <c:pt idx="4" formatCode="0.00E+00">
                  <c:v>0.25971925290707099</c:v>
                </c:pt>
                <c:pt idx="5" formatCode="0.00E+00">
                  <c:v>0.19799718848616499</c:v>
                </c:pt>
                <c:pt idx="6" formatCode="0.00E+00">
                  <c:v>0.24398382925853199</c:v>
                </c:pt>
                <c:pt idx="7">
                  <c:v>0.16536302414009599</c:v>
                </c:pt>
                <c:pt idx="8">
                  <c:v>0.116953906345219</c:v>
                </c:pt>
                <c:pt idx="9">
                  <c:v>7.6673058436336095E-2</c:v>
                </c:pt>
                <c:pt idx="10">
                  <c:v>5.3221963804131203E-2</c:v>
                </c:pt>
                <c:pt idx="11">
                  <c:v>5.9470431783340298E-3</c:v>
                </c:pt>
                <c:pt idx="12">
                  <c:v>3.01293176008299E-3</c:v>
                </c:pt>
                <c:pt idx="13">
                  <c:v>9.0365214465316594E-3</c:v>
                </c:pt>
                <c:pt idx="14">
                  <c:v>1.4128025258834701E-2</c:v>
                </c:pt>
                <c:pt idx="15">
                  <c:v>7.5875211623810702E-3</c:v>
                </c:pt>
                <c:pt idx="16">
                  <c:v>5.2947887954903202E-3</c:v>
                </c:pt>
                <c:pt idx="17">
                  <c:v>2.9610947510096399E-3</c:v>
                </c:pt>
                <c:pt idx="18" formatCode="0.00E+00">
                  <c:v>3.6141562939736899E-3</c:v>
                </c:pt>
                <c:pt idx="19" formatCode="0.00E+00">
                  <c:v>8.90904093854831E-4</c:v>
                </c:pt>
                <c:pt idx="20" formatCode="0.00E+00">
                  <c:v>2.7406090356008599E-2</c:v>
                </c:pt>
                <c:pt idx="21">
                  <c:v>8.7623036250679704E-3</c:v>
                </c:pt>
                <c:pt idx="22">
                  <c:v>2.2792408261486999E-2</c:v>
                </c:pt>
                <c:pt idx="23">
                  <c:v>3.00776684300396E-2</c:v>
                </c:pt>
                <c:pt idx="24" formatCode="0.00E+00">
                  <c:v>2.1723418938840802E-2</c:v>
                </c:pt>
                <c:pt idx="25" formatCode="0.00E+00">
                  <c:v>1.7556051807751001E-2</c:v>
                </c:pt>
                <c:pt idx="26" formatCode="0.00E+00">
                  <c:v>1.8324424856193199E-2</c:v>
                </c:pt>
                <c:pt idx="27" formatCode="0.00E+00">
                  <c:v>1.41557367663023E-2</c:v>
                </c:pt>
                <c:pt idx="28" formatCode="0.00E+00">
                  <c:v>1.2149400222537901E-2</c:v>
                </c:pt>
                <c:pt idx="29" formatCode="0.00E+00">
                  <c:v>2.9016869098984498E-2</c:v>
                </c:pt>
                <c:pt idx="30">
                  <c:v>5.1096137422761298E-2</c:v>
                </c:pt>
                <c:pt idx="31" formatCode="0.00E+00">
                  <c:v>5.8431526376374103E-2</c:v>
                </c:pt>
                <c:pt idx="32" formatCode="0.00E+00">
                  <c:v>9.0025501397209995E-2</c:v>
                </c:pt>
                <c:pt idx="33" formatCode="0.00E+00">
                  <c:v>0.16771976380728901</c:v>
                </c:pt>
                <c:pt idx="34" formatCode="0.00E+00">
                  <c:v>0.16881817256286499</c:v>
                </c:pt>
                <c:pt idx="35" formatCode="0.00E+00">
                  <c:v>6.2928183164201401E-2</c:v>
                </c:pt>
                <c:pt idx="36" formatCode="0.00E+00">
                  <c:v>7.3654574175456705E-2</c:v>
                </c:pt>
                <c:pt idx="37" formatCode="0.00E+00">
                  <c:v>6.5481941739965396E-2</c:v>
                </c:pt>
                <c:pt idx="38" formatCode="0.00E+00">
                  <c:v>6.4696008335667493E-2</c:v>
                </c:pt>
                <c:pt idx="39" formatCode="0.00E+00">
                  <c:v>3.3366341517390298E-2</c:v>
                </c:pt>
                <c:pt idx="40" formatCode="0.00E+00">
                  <c:v>3.9933216256228997E-2</c:v>
                </c:pt>
                <c:pt idx="41" formatCode="0.00E+00">
                  <c:v>4.3354919500027699E-2</c:v>
                </c:pt>
                <c:pt idx="42">
                  <c:v>3.9519507026717103E-2</c:v>
                </c:pt>
                <c:pt idx="43" formatCode="0.00E+00">
                  <c:v>3.8900340814788999E-2</c:v>
                </c:pt>
                <c:pt idx="44" formatCode="0.00E+00">
                  <c:v>2.36629136754983E-2</c:v>
                </c:pt>
                <c:pt idx="45">
                  <c:v>8.6484236001221002E-3</c:v>
                </c:pt>
                <c:pt idx="46" formatCode="0.00E+00">
                  <c:v>1.3757935363065301E-2</c:v>
                </c:pt>
                <c:pt idx="47" formatCode="0.00E+00">
                  <c:v>2.3362341305484501E-2</c:v>
                </c:pt>
                <c:pt idx="48" formatCode="0.00E+00">
                  <c:v>2.9319491104103201E-2</c:v>
                </c:pt>
                <c:pt idx="49" formatCode="0.00E+00">
                  <c:v>3.0873570248910701E-2</c:v>
                </c:pt>
                <c:pt idx="50" formatCode="0.00E+00">
                  <c:v>3.2470475053573103E-2</c:v>
                </c:pt>
                <c:pt idx="51">
                  <c:v>3.2552183904187203E-2</c:v>
                </c:pt>
                <c:pt idx="52" formatCode="0.00E+00">
                  <c:v>2.6615086952095302E-2</c:v>
                </c:pt>
                <c:pt idx="53">
                  <c:v>3.5469619675778503E-2</c:v>
                </c:pt>
                <c:pt idx="54">
                  <c:v>4.0432707514175402E-2</c:v>
                </c:pt>
                <c:pt idx="55">
                  <c:v>5.7015728860083499E-2</c:v>
                </c:pt>
                <c:pt idx="56" formatCode="0.00E+00">
                  <c:v>7.9887037094231103E-2</c:v>
                </c:pt>
                <c:pt idx="57">
                  <c:v>4.3296209580137197E-2</c:v>
                </c:pt>
                <c:pt idx="58">
                  <c:v>3.9690430485599899E-2</c:v>
                </c:pt>
                <c:pt idx="59">
                  <c:v>3.5072569216467397E-2</c:v>
                </c:pt>
                <c:pt idx="60">
                  <c:v>2.7189560708498501E-2</c:v>
                </c:pt>
                <c:pt idx="61">
                  <c:v>8.3029182382517094E-2</c:v>
                </c:pt>
                <c:pt idx="62">
                  <c:v>7.0317168201896804E-2</c:v>
                </c:pt>
                <c:pt idx="63">
                  <c:v>5.4841383054562397E-2</c:v>
                </c:pt>
                <c:pt idx="64">
                  <c:v>6.7111338621411304E-2</c:v>
                </c:pt>
                <c:pt idx="65">
                  <c:v>6.0112660404839202E-2</c:v>
                </c:pt>
                <c:pt idx="66">
                  <c:v>0.101055562205375</c:v>
                </c:pt>
                <c:pt idx="67">
                  <c:v>8.9357011061290806E-2</c:v>
                </c:pt>
                <c:pt idx="68">
                  <c:v>7.6059222150619304E-2</c:v>
                </c:pt>
                <c:pt idx="69">
                  <c:v>7.1430818854809203E-2</c:v>
                </c:pt>
                <c:pt idx="70">
                  <c:v>4.2095578980480199E-2</c:v>
                </c:pt>
                <c:pt idx="71">
                  <c:v>1.50299539095037E-2</c:v>
                </c:pt>
                <c:pt idx="72">
                  <c:v>8.3111562950288296E-3</c:v>
                </c:pt>
                <c:pt idx="73">
                  <c:v>4.9300936546657599E-3</c:v>
                </c:pt>
                <c:pt idx="74">
                  <c:v>1.0691260752744E-2</c:v>
                </c:pt>
                <c:pt idx="75" formatCode="0.00E+00">
                  <c:v>2.0890377500036101E-2</c:v>
                </c:pt>
                <c:pt idx="76">
                  <c:v>1.2336997446778601E-2</c:v>
                </c:pt>
                <c:pt idx="77">
                  <c:v>7.0500046823487603E-3</c:v>
                </c:pt>
                <c:pt idx="78">
                  <c:v>8.19580132818124E-3</c:v>
                </c:pt>
                <c:pt idx="79">
                  <c:v>8.7744700793982808E-3</c:v>
                </c:pt>
                <c:pt idx="80">
                  <c:v>1.6789739076476001E-2</c:v>
                </c:pt>
                <c:pt idx="81">
                  <c:v>1.8341705185177599E-2</c:v>
                </c:pt>
                <c:pt idx="82">
                  <c:v>2.51465053776763E-2</c:v>
                </c:pt>
                <c:pt idx="83">
                  <c:v>4.1613611237665403E-2</c:v>
                </c:pt>
                <c:pt idx="84">
                  <c:v>0.11166862512695699</c:v>
                </c:pt>
                <c:pt idx="85" formatCode="0.00E+00">
                  <c:v>0.42389367933790001</c:v>
                </c:pt>
                <c:pt idx="86" formatCode="0.00E+00">
                  <c:v>0.102372273798358</c:v>
                </c:pt>
                <c:pt idx="87" formatCode="0.00E+00">
                  <c:v>9.6959756721727103E-2</c:v>
                </c:pt>
                <c:pt idx="88" formatCode="0.00E+00">
                  <c:v>4.7089334252791402E-2</c:v>
                </c:pt>
                <c:pt idx="89" formatCode="0.00E+00">
                  <c:v>4.1984142569831198E-2</c:v>
                </c:pt>
                <c:pt idx="90" formatCode="0.00E+00">
                  <c:v>4.8735943272819202E-2</c:v>
                </c:pt>
                <c:pt idx="91" formatCode="0.00E+00">
                  <c:v>5.3521182003409502E-2</c:v>
                </c:pt>
                <c:pt idx="92" formatCode="0.00E+00">
                  <c:v>6.1168935623228997E-2</c:v>
                </c:pt>
                <c:pt idx="93" formatCode="0.00E+00">
                  <c:v>6.9740301601303997E-2</c:v>
                </c:pt>
                <c:pt idx="94" formatCode="0.00E+00">
                  <c:v>1.85613436229695E-2</c:v>
                </c:pt>
                <c:pt idx="95" formatCode="0.00E+00">
                  <c:v>1.30802675071078E-2</c:v>
                </c:pt>
                <c:pt idx="96" formatCode="0.00E+00">
                  <c:v>8.6885614939390208E-3</c:v>
                </c:pt>
                <c:pt idx="97" formatCode="0.00E+00">
                  <c:v>3.4979395662027299E-3</c:v>
                </c:pt>
                <c:pt idx="98" formatCode="0.00E+00">
                  <c:v>3.64750214843173E-3</c:v>
                </c:pt>
                <c:pt idx="99">
                  <c:v>1.84089558745155E-3</c:v>
                </c:pt>
                <c:pt idx="100">
                  <c:v>2.03154819096964E-3</c:v>
                </c:pt>
                <c:pt idx="101">
                  <c:v>3.8425848402185501E-3</c:v>
                </c:pt>
                <c:pt idx="102">
                  <c:v>0.26434897703456001</c:v>
                </c:pt>
                <c:pt idx="103">
                  <c:v>6.7419574963827403E-3</c:v>
                </c:pt>
                <c:pt idx="104">
                  <c:v>3.7917767872392102E-3</c:v>
                </c:pt>
                <c:pt idx="105">
                  <c:v>4.5911042105490499E-3</c:v>
                </c:pt>
                <c:pt idx="106">
                  <c:v>3.2443120204669498E-3</c:v>
                </c:pt>
                <c:pt idx="107">
                  <c:v>2.47431938974402E-3</c:v>
                </c:pt>
                <c:pt idx="108">
                  <c:v>4.3969382421074699E-3</c:v>
                </c:pt>
                <c:pt idx="109">
                  <c:v>6.7601616634875794E-2</c:v>
                </c:pt>
                <c:pt idx="110">
                  <c:v>0.109180056504456</c:v>
                </c:pt>
                <c:pt idx="111">
                  <c:v>9.6052255713413207E-2</c:v>
                </c:pt>
                <c:pt idx="112">
                  <c:v>0.154501449602543</c:v>
                </c:pt>
                <c:pt idx="113">
                  <c:v>9.6814206689192397E-2</c:v>
                </c:pt>
                <c:pt idx="114">
                  <c:v>0.12960455405819801</c:v>
                </c:pt>
                <c:pt idx="115">
                  <c:v>7.6334721278556103E-2</c:v>
                </c:pt>
                <c:pt idx="116">
                  <c:v>5.8304137069815902E-2</c:v>
                </c:pt>
                <c:pt idx="117">
                  <c:v>0.116716804388902</c:v>
                </c:pt>
                <c:pt idx="118">
                  <c:v>0.106209036552301</c:v>
                </c:pt>
                <c:pt idx="119">
                  <c:v>0.18099297165887701</c:v>
                </c:pt>
                <c:pt idx="120">
                  <c:v>0.22377574438134401</c:v>
                </c:pt>
                <c:pt idx="121">
                  <c:v>0.27861796282021201</c:v>
                </c:pt>
                <c:pt idx="122">
                  <c:v>0.22969569795185199</c:v>
                </c:pt>
                <c:pt idx="123">
                  <c:v>0.348690381948914</c:v>
                </c:pt>
                <c:pt idx="124">
                  <c:v>0.19402067253894401</c:v>
                </c:pt>
                <c:pt idx="125">
                  <c:v>0.24133032201350699</c:v>
                </c:pt>
                <c:pt idx="126">
                  <c:v>0.29551507908521302</c:v>
                </c:pt>
                <c:pt idx="127">
                  <c:v>0.34073901045819299</c:v>
                </c:pt>
                <c:pt idx="128">
                  <c:v>0.24895685045646701</c:v>
                </c:pt>
                <c:pt idx="129">
                  <c:v>0.34671358487215997</c:v>
                </c:pt>
                <c:pt idx="130">
                  <c:v>0.27661292957474098</c:v>
                </c:pt>
                <c:pt idx="131">
                  <c:v>0.36318732117337099</c:v>
                </c:pt>
                <c:pt idx="132">
                  <c:v>0.28251354991413002</c:v>
                </c:pt>
                <c:pt idx="133">
                  <c:v>0.188230011225614</c:v>
                </c:pt>
                <c:pt idx="134">
                  <c:v>0.143484828541801</c:v>
                </c:pt>
                <c:pt idx="135">
                  <c:v>0.13739289994420401</c:v>
                </c:pt>
                <c:pt idx="136">
                  <c:v>0.122939906994133</c:v>
                </c:pt>
                <c:pt idx="137">
                  <c:v>0.14041386571132</c:v>
                </c:pt>
                <c:pt idx="138">
                  <c:v>0.209485852300824</c:v>
                </c:pt>
                <c:pt idx="139">
                  <c:v>0.208303043977632</c:v>
                </c:pt>
                <c:pt idx="140">
                  <c:v>0.11304876293202799</c:v>
                </c:pt>
                <c:pt idx="141">
                  <c:v>7.7701989667764204E-2</c:v>
                </c:pt>
                <c:pt idx="142">
                  <c:v>7.9936184054590603E-2</c:v>
                </c:pt>
                <c:pt idx="143">
                  <c:v>7.9940839931175497E-2</c:v>
                </c:pt>
                <c:pt idx="144">
                  <c:v>7.2150923037625006E-2</c:v>
                </c:pt>
                <c:pt idx="145">
                  <c:v>8.15348903441621E-2</c:v>
                </c:pt>
                <c:pt idx="146">
                  <c:v>8.1967362529173193E-2</c:v>
                </c:pt>
                <c:pt idx="147">
                  <c:v>7.3243061762448602E-2</c:v>
                </c:pt>
                <c:pt idx="148">
                  <c:v>6.4978945671233607E-2</c:v>
                </c:pt>
                <c:pt idx="149">
                  <c:v>6.8073555606656802E-2</c:v>
                </c:pt>
                <c:pt idx="150">
                  <c:v>6.60411783981429E-2</c:v>
                </c:pt>
                <c:pt idx="151">
                  <c:v>6.0337362710473297E-2</c:v>
                </c:pt>
                <c:pt idx="152">
                  <c:v>7.9086373665555598E-2</c:v>
                </c:pt>
                <c:pt idx="153">
                  <c:v>7.3732222681418394E-2</c:v>
                </c:pt>
                <c:pt idx="154">
                  <c:v>0.16876989399343501</c:v>
                </c:pt>
                <c:pt idx="155">
                  <c:v>0.23483534515585699</c:v>
                </c:pt>
                <c:pt idx="156">
                  <c:v>0.24584291640460901</c:v>
                </c:pt>
                <c:pt idx="157">
                  <c:v>0.43838933316492201</c:v>
                </c:pt>
                <c:pt idx="158">
                  <c:v>0.28464065879226202</c:v>
                </c:pt>
                <c:pt idx="159">
                  <c:v>0.52425843247661097</c:v>
                </c:pt>
                <c:pt idx="160">
                  <c:v>0.54318773513502205</c:v>
                </c:pt>
                <c:pt idx="161">
                  <c:v>0.59190845891680399</c:v>
                </c:pt>
                <c:pt idx="162">
                  <c:v>0.73281676337954105</c:v>
                </c:pt>
                <c:pt idx="163">
                  <c:v>0.48263521280315502</c:v>
                </c:pt>
                <c:pt idx="164" formatCode="0.00E+00">
                  <c:v>0.57462957689625804</c:v>
                </c:pt>
                <c:pt idx="165">
                  <c:v>0.74407161307877401</c:v>
                </c:pt>
                <c:pt idx="166">
                  <c:v>0.67927558144176703</c:v>
                </c:pt>
                <c:pt idx="167">
                  <c:v>0.84018131429989695</c:v>
                </c:pt>
                <c:pt idx="168">
                  <c:v>0.42608828864617598</c:v>
                </c:pt>
                <c:pt idx="169">
                  <c:v>0.35275407927306301</c:v>
                </c:pt>
                <c:pt idx="170">
                  <c:v>0.37136172347824697</c:v>
                </c:pt>
                <c:pt idx="171">
                  <c:v>0.36416811705558499</c:v>
                </c:pt>
                <c:pt idx="172">
                  <c:v>0.392412912493185</c:v>
                </c:pt>
                <c:pt idx="173">
                  <c:v>0.441804939711958</c:v>
                </c:pt>
                <c:pt idx="174">
                  <c:v>0.44171491082931602</c:v>
                </c:pt>
                <c:pt idx="175">
                  <c:v>0.34935951740333498</c:v>
                </c:pt>
                <c:pt idx="176">
                  <c:v>0.35923131528001201</c:v>
                </c:pt>
                <c:pt idx="177">
                  <c:v>0.50437804132647701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43977</c:v>
                </c:pt>
                <c:pt idx="1">
                  <c:v>43977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43983</c:v>
                </c:pt>
                <c:pt idx="1">
                  <c:v>43983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44008</c:v>
                </c:pt>
                <c:pt idx="1">
                  <c:v>44007</c:v>
                </c:pt>
                <c:pt idx="2">
                  <c:v>44006</c:v>
                </c:pt>
                <c:pt idx="3">
                  <c:v>44005</c:v>
                </c:pt>
                <c:pt idx="4">
                  <c:v>44004</c:v>
                </c:pt>
                <c:pt idx="5">
                  <c:v>44001</c:v>
                </c:pt>
                <c:pt idx="6">
                  <c:v>44000</c:v>
                </c:pt>
                <c:pt idx="7">
                  <c:v>43999</c:v>
                </c:pt>
                <c:pt idx="8">
                  <c:v>43998</c:v>
                </c:pt>
                <c:pt idx="9">
                  <c:v>43997</c:v>
                </c:pt>
                <c:pt idx="10">
                  <c:v>43994</c:v>
                </c:pt>
                <c:pt idx="11">
                  <c:v>43993</c:v>
                </c:pt>
                <c:pt idx="12">
                  <c:v>43992</c:v>
                </c:pt>
                <c:pt idx="13">
                  <c:v>43991</c:v>
                </c:pt>
                <c:pt idx="14">
                  <c:v>43990</c:v>
                </c:pt>
                <c:pt idx="15">
                  <c:v>43987</c:v>
                </c:pt>
                <c:pt idx="16">
                  <c:v>43986</c:v>
                </c:pt>
                <c:pt idx="17">
                  <c:v>43985</c:v>
                </c:pt>
                <c:pt idx="18">
                  <c:v>43984</c:v>
                </c:pt>
                <c:pt idx="19">
                  <c:v>43983</c:v>
                </c:pt>
                <c:pt idx="20">
                  <c:v>43980</c:v>
                </c:pt>
                <c:pt idx="21">
                  <c:v>43979</c:v>
                </c:pt>
                <c:pt idx="22">
                  <c:v>43978</c:v>
                </c:pt>
                <c:pt idx="23">
                  <c:v>43977</c:v>
                </c:pt>
                <c:pt idx="24">
                  <c:v>43976</c:v>
                </c:pt>
                <c:pt idx="25">
                  <c:v>43973</c:v>
                </c:pt>
                <c:pt idx="26">
                  <c:v>43972</c:v>
                </c:pt>
                <c:pt idx="27">
                  <c:v>43971</c:v>
                </c:pt>
                <c:pt idx="28">
                  <c:v>43970</c:v>
                </c:pt>
                <c:pt idx="29">
                  <c:v>43969</c:v>
                </c:pt>
                <c:pt idx="30">
                  <c:v>43966</c:v>
                </c:pt>
                <c:pt idx="31">
                  <c:v>43965</c:v>
                </c:pt>
                <c:pt idx="32">
                  <c:v>43964</c:v>
                </c:pt>
                <c:pt idx="33">
                  <c:v>43963</c:v>
                </c:pt>
                <c:pt idx="34">
                  <c:v>43962</c:v>
                </c:pt>
                <c:pt idx="35">
                  <c:v>43959</c:v>
                </c:pt>
                <c:pt idx="36">
                  <c:v>43958</c:v>
                </c:pt>
                <c:pt idx="37">
                  <c:v>43952</c:v>
                </c:pt>
                <c:pt idx="38">
                  <c:v>43951</c:v>
                </c:pt>
                <c:pt idx="39">
                  <c:v>43949</c:v>
                </c:pt>
                <c:pt idx="40">
                  <c:v>43948</c:v>
                </c:pt>
                <c:pt idx="41">
                  <c:v>43945</c:v>
                </c:pt>
                <c:pt idx="42">
                  <c:v>43944</c:v>
                </c:pt>
                <c:pt idx="43">
                  <c:v>43943</c:v>
                </c:pt>
                <c:pt idx="44">
                  <c:v>43942</c:v>
                </c:pt>
                <c:pt idx="45">
                  <c:v>43941</c:v>
                </c:pt>
                <c:pt idx="46">
                  <c:v>43938</c:v>
                </c:pt>
                <c:pt idx="47">
                  <c:v>43937</c:v>
                </c:pt>
                <c:pt idx="48">
                  <c:v>43936</c:v>
                </c:pt>
                <c:pt idx="49">
                  <c:v>43935</c:v>
                </c:pt>
                <c:pt idx="50">
                  <c:v>43934</c:v>
                </c:pt>
                <c:pt idx="51">
                  <c:v>43931</c:v>
                </c:pt>
                <c:pt idx="52">
                  <c:v>43930</c:v>
                </c:pt>
                <c:pt idx="53">
                  <c:v>43929</c:v>
                </c:pt>
                <c:pt idx="54">
                  <c:v>43928</c:v>
                </c:pt>
                <c:pt idx="55">
                  <c:v>43927</c:v>
                </c:pt>
                <c:pt idx="56">
                  <c:v>43924</c:v>
                </c:pt>
                <c:pt idx="57">
                  <c:v>43923</c:v>
                </c:pt>
                <c:pt idx="58">
                  <c:v>43922</c:v>
                </c:pt>
                <c:pt idx="59">
                  <c:v>43921</c:v>
                </c:pt>
                <c:pt idx="60">
                  <c:v>43920</c:v>
                </c:pt>
                <c:pt idx="61">
                  <c:v>43917</c:v>
                </c:pt>
                <c:pt idx="62">
                  <c:v>43916</c:v>
                </c:pt>
                <c:pt idx="63">
                  <c:v>43915</c:v>
                </c:pt>
                <c:pt idx="64">
                  <c:v>43914</c:v>
                </c:pt>
                <c:pt idx="65">
                  <c:v>43913</c:v>
                </c:pt>
                <c:pt idx="66">
                  <c:v>43909</c:v>
                </c:pt>
                <c:pt idx="67">
                  <c:v>43908</c:v>
                </c:pt>
                <c:pt idx="68">
                  <c:v>43907</c:v>
                </c:pt>
                <c:pt idx="69">
                  <c:v>43906</c:v>
                </c:pt>
                <c:pt idx="70">
                  <c:v>43903</c:v>
                </c:pt>
                <c:pt idx="71">
                  <c:v>43902</c:v>
                </c:pt>
                <c:pt idx="72">
                  <c:v>43901</c:v>
                </c:pt>
                <c:pt idx="73">
                  <c:v>43900</c:v>
                </c:pt>
                <c:pt idx="74">
                  <c:v>43899</c:v>
                </c:pt>
                <c:pt idx="75">
                  <c:v>43896</c:v>
                </c:pt>
                <c:pt idx="76">
                  <c:v>43895</c:v>
                </c:pt>
                <c:pt idx="77">
                  <c:v>43894</c:v>
                </c:pt>
                <c:pt idx="78">
                  <c:v>43893</c:v>
                </c:pt>
                <c:pt idx="79">
                  <c:v>43892</c:v>
                </c:pt>
                <c:pt idx="80">
                  <c:v>43889</c:v>
                </c:pt>
                <c:pt idx="81">
                  <c:v>43888</c:v>
                </c:pt>
                <c:pt idx="82">
                  <c:v>43887</c:v>
                </c:pt>
                <c:pt idx="83">
                  <c:v>43886</c:v>
                </c:pt>
                <c:pt idx="84">
                  <c:v>43882</c:v>
                </c:pt>
                <c:pt idx="85">
                  <c:v>43881</c:v>
                </c:pt>
                <c:pt idx="86">
                  <c:v>43880</c:v>
                </c:pt>
                <c:pt idx="87">
                  <c:v>43879</c:v>
                </c:pt>
                <c:pt idx="88">
                  <c:v>43878</c:v>
                </c:pt>
                <c:pt idx="89">
                  <c:v>43875</c:v>
                </c:pt>
                <c:pt idx="90">
                  <c:v>43874</c:v>
                </c:pt>
                <c:pt idx="91">
                  <c:v>43873</c:v>
                </c:pt>
                <c:pt idx="92">
                  <c:v>43871</c:v>
                </c:pt>
                <c:pt idx="93">
                  <c:v>43868</c:v>
                </c:pt>
                <c:pt idx="94">
                  <c:v>43867</c:v>
                </c:pt>
                <c:pt idx="95">
                  <c:v>43866</c:v>
                </c:pt>
                <c:pt idx="96">
                  <c:v>43865</c:v>
                </c:pt>
                <c:pt idx="97">
                  <c:v>43864</c:v>
                </c:pt>
                <c:pt idx="98">
                  <c:v>43861</c:v>
                </c:pt>
                <c:pt idx="99">
                  <c:v>43860</c:v>
                </c:pt>
                <c:pt idx="100">
                  <c:v>43859</c:v>
                </c:pt>
                <c:pt idx="101">
                  <c:v>43858</c:v>
                </c:pt>
                <c:pt idx="102">
                  <c:v>43857</c:v>
                </c:pt>
                <c:pt idx="103">
                  <c:v>43854</c:v>
                </c:pt>
                <c:pt idx="104">
                  <c:v>43853</c:v>
                </c:pt>
                <c:pt idx="105">
                  <c:v>43852</c:v>
                </c:pt>
                <c:pt idx="106">
                  <c:v>43851</c:v>
                </c:pt>
                <c:pt idx="107">
                  <c:v>43850</c:v>
                </c:pt>
                <c:pt idx="108">
                  <c:v>43847</c:v>
                </c:pt>
                <c:pt idx="109">
                  <c:v>43846</c:v>
                </c:pt>
                <c:pt idx="110">
                  <c:v>43845</c:v>
                </c:pt>
                <c:pt idx="111">
                  <c:v>43844</c:v>
                </c:pt>
                <c:pt idx="112">
                  <c:v>43840</c:v>
                </c:pt>
                <c:pt idx="113">
                  <c:v>43839</c:v>
                </c:pt>
                <c:pt idx="114">
                  <c:v>43838</c:v>
                </c:pt>
                <c:pt idx="115">
                  <c:v>43837</c:v>
                </c:pt>
                <c:pt idx="116">
                  <c:v>43836</c:v>
                </c:pt>
                <c:pt idx="117">
                  <c:v>43829</c:v>
                </c:pt>
                <c:pt idx="118">
                  <c:v>43826</c:v>
                </c:pt>
                <c:pt idx="119">
                  <c:v>43825</c:v>
                </c:pt>
                <c:pt idx="120">
                  <c:v>43824</c:v>
                </c:pt>
                <c:pt idx="121">
                  <c:v>43823</c:v>
                </c:pt>
                <c:pt idx="122">
                  <c:v>43822</c:v>
                </c:pt>
                <c:pt idx="123">
                  <c:v>43819</c:v>
                </c:pt>
                <c:pt idx="124">
                  <c:v>43818</c:v>
                </c:pt>
                <c:pt idx="125">
                  <c:v>43817</c:v>
                </c:pt>
                <c:pt idx="126">
                  <c:v>43816</c:v>
                </c:pt>
                <c:pt idx="127">
                  <c:v>43815</c:v>
                </c:pt>
                <c:pt idx="128">
                  <c:v>43812</c:v>
                </c:pt>
                <c:pt idx="129">
                  <c:v>43811</c:v>
                </c:pt>
                <c:pt idx="130">
                  <c:v>43810</c:v>
                </c:pt>
                <c:pt idx="131">
                  <c:v>43809</c:v>
                </c:pt>
                <c:pt idx="132">
                  <c:v>43808</c:v>
                </c:pt>
                <c:pt idx="133">
                  <c:v>43805</c:v>
                </c:pt>
                <c:pt idx="134">
                  <c:v>43804</c:v>
                </c:pt>
                <c:pt idx="135">
                  <c:v>43803</c:v>
                </c:pt>
                <c:pt idx="136">
                  <c:v>43802</c:v>
                </c:pt>
                <c:pt idx="137">
                  <c:v>43801</c:v>
                </c:pt>
                <c:pt idx="138">
                  <c:v>43798</c:v>
                </c:pt>
                <c:pt idx="139">
                  <c:v>43797</c:v>
                </c:pt>
                <c:pt idx="140">
                  <c:v>43796</c:v>
                </c:pt>
                <c:pt idx="141">
                  <c:v>43795</c:v>
                </c:pt>
                <c:pt idx="142">
                  <c:v>43794</c:v>
                </c:pt>
                <c:pt idx="143">
                  <c:v>43791</c:v>
                </c:pt>
                <c:pt idx="144">
                  <c:v>43790</c:v>
                </c:pt>
                <c:pt idx="145">
                  <c:v>43789</c:v>
                </c:pt>
                <c:pt idx="146">
                  <c:v>43788</c:v>
                </c:pt>
                <c:pt idx="147">
                  <c:v>43787</c:v>
                </c:pt>
                <c:pt idx="148">
                  <c:v>43784</c:v>
                </c:pt>
                <c:pt idx="149">
                  <c:v>43783</c:v>
                </c:pt>
                <c:pt idx="150">
                  <c:v>43782</c:v>
                </c:pt>
                <c:pt idx="151">
                  <c:v>43781</c:v>
                </c:pt>
                <c:pt idx="152">
                  <c:v>43780</c:v>
                </c:pt>
                <c:pt idx="153">
                  <c:v>43777</c:v>
                </c:pt>
                <c:pt idx="154">
                  <c:v>43776</c:v>
                </c:pt>
                <c:pt idx="155">
                  <c:v>43775</c:v>
                </c:pt>
                <c:pt idx="156">
                  <c:v>43774</c:v>
                </c:pt>
                <c:pt idx="157">
                  <c:v>43770</c:v>
                </c:pt>
                <c:pt idx="158">
                  <c:v>43769</c:v>
                </c:pt>
                <c:pt idx="159">
                  <c:v>43768</c:v>
                </c:pt>
                <c:pt idx="160">
                  <c:v>43767</c:v>
                </c:pt>
                <c:pt idx="161">
                  <c:v>43766</c:v>
                </c:pt>
                <c:pt idx="162">
                  <c:v>43763</c:v>
                </c:pt>
                <c:pt idx="163">
                  <c:v>43762</c:v>
                </c:pt>
                <c:pt idx="164">
                  <c:v>43761</c:v>
                </c:pt>
                <c:pt idx="165">
                  <c:v>43759</c:v>
                </c:pt>
                <c:pt idx="166">
                  <c:v>43756</c:v>
                </c:pt>
                <c:pt idx="167">
                  <c:v>43755</c:v>
                </c:pt>
                <c:pt idx="168">
                  <c:v>43754</c:v>
                </c:pt>
                <c:pt idx="169">
                  <c:v>43753</c:v>
                </c:pt>
                <c:pt idx="170">
                  <c:v>43749</c:v>
                </c:pt>
                <c:pt idx="171">
                  <c:v>43748</c:v>
                </c:pt>
                <c:pt idx="172">
                  <c:v>43747</c:v>
                </c:pt>
                <c:pt idx="173">
                  <c:v>43746</c:v>
                </c:pt>
                <c:pt idx="174">
                  <c:v>43745</c:v>
                </c:pt>
                <c:pt idx="175">
                  <c:v>43742</c:v>
                </c:pt>
                <c:pt idx="176">
                  <c:v>43741</c:v>
                </c:pt>
                <c:pt idx="177">
                  <c:v>43740</c:v>
                </c:pt>
                <c:pt idx="178">
                  <c:v>43739</c:v>
                </c:pt>
                <c:pt idx="179">
                  <c:v>43738</c:v>
                </c:pt>
                <c:pt idx="180">
                  <c:v>43735</c:v>
                </c:pt>
                <c:pt idx="181">
                  <c:v>43734</c:v>
                </c:pt>
                <c:pt idx="182">
                  <c:v>43733</c:v>
                </c:pt>
                <c:pt idx="183">
                  <c:v>43732</c:v>
                </c:pt>
                <c:pt idx="184">
                  <c:v>43728</c:v>
                </c:pt>
                <c:pt idx="185">
                  <c:v>43727</c:v>
                </c:pt>
                <c:pt idx="186">
                  <c:v>43726</c:v>
                </c:pt>
                <c:pt idx="187">
                  <c:v>43725</c:v>
                </c:pt>
                <c:pt idx="188">
                  <c:v>43721</c:v>
                </c:pt>
                <c:pt idx="189">
                  <c:v>43720</c:v>
                </c:pt>
                <c:pt idx="190">
                  <c:v>43719</c:v>
                </c:pt>
                <c:pt idx="191">
                  <c:v>43718</c:v>
                </c:pt>
                <c:pt idx="192">
                  <c:v>43717</c:v>
                </c:pt>
                <c:pt idx="193">
                  <c:v>43714</c:v>
                </c:pt>
                <c:pt idx="194">
                  <c:v>43713</c:v>
                </c:pt>
                <c:pt idx="195">
                  <c:v>43712</c:v>
                </c:pt>
                <c:pt idx="196">
                  <c:v>43711</c:v>
                </c:pt>
                <c:pt idx="197">
                  <c:v>43710</c:v>
                </c:pt>
                <c:pt idx="198">
                  <c:v>43707</c:v>
                </c:pt>
                <c:pt idx="199">
                  <c:v>43706</c:v>
                </c:pt>
                <c:pt idx="200">
                  <c:v>43705</c:v>
                </c:pt>
                <c:pt idx="201">
                  <c:v>43704</c:v>
                </c:pt>
                <c:pt idx="202">
                  <c:v>43703</c:v>
                </c:pt>
                <c:pt idx="203">
                  <c:v>43700</c:v>
                </c:pt>
                <c:pt idx="204">
                  <c:v>43699</c:v>
                </c:pt>
                <c:pt idx="205">
                  <c:v>43698</c:v>
                </c:pt>
                <c:pt idx="206">
                  <c:v>43697</c:v>
                </c:pt>
                <c:pt idx="207">
                  <c:v>43696</c:v>
                </c:pt>
                <c:pt idx="208">
                  <c:v>43693</c:v>
                </c:pt>
                <c:pt idx="209">
                  <c:v>43692</c:v>
                </c:pt>
                <c:pt idx="210">
                  <c:v>43691</c:v>
                </c:pt>
                <c:pt idx="211">
                  <c:v>43690</c:v>
                </c:pt>
                <c:pt idx="212">
                  <c:v>43686</c:v>
                </c:pt>
                <c:pt idx="213">
                  <c:v>43685</c:v>
                </c:pt>
                <c:pt idx="214">
                  <c:v>43684</c:v>
                </c:pt>
                <c:pt idx="215">
                  <c:v>43683</c:v>
                </c:pt>
                <c:pt idx="216">
                  <c:v>43682</c:v>
                </c:pt>
                <c:pt idx="217">
                  <c:v>43679</c:v>
                </c:pt>
                <c:pt idx="218">
                  <c:v>43678</c:v>
                </c:pt>
                <c:pt idx="219">
                  <c:v>43677</c:v>
                </c:pt>
                <c:pt idx="220">
                  <c:v>43676</c:v>
                </c:pt>
                <c:pt idx="221">
                  <c:v>43675</c:v>
                </c:pt>
                <c:pt idx="222">
                  <c:v>43672</c:v>
                </c:pt>
                <c:pt idx="223">
                  <c:v>43671</c:v>
                </c:pt>
                <c:pt idx="224">
                  <c:v>43670</c:v>
                </c:pt>
                <c:pt idx="225">
                  <c:v>43669</c:v>
                </c:pt>
                <c:pt idx="226">
                  <c:v>43668</c:v>
                </c:pt>
                <c:pt idx="227">
                  <c:v>43665</c:v>
                </c:pt>
                <c:pt idx="228">
                  <c:v>43664</c:v>
                </c:pt>
                <c:pt idx="229">
                  <c:v>43663</c:v>
                </c:pt>
                <c:pt idx="230">
                  <c:v>43662</c:v>
                </c:pt>
                <c:pt idx="231">
                  <c:v>43658</c:v>
                </c:pt>
                <c:pt idx="232">
                  <c:v>43657</c:v>
                </c:pt>
                <c:pt idx="233">
                  <c:v>43656</c:v>
                </c:pt>
                <c:pt idx="234">
                  <c:v>43655</c:v>
                </c:pt>
                <c:pt idx="235">
                  <c:v>43654</c:v>
                </c:pt>
                <c:pt idx="236">
                  <c:v>43651</c:v>
                </c:pt>
                <c:pt idx="237">
                  <c:v>43650</c:v>
                </c:pt>
                <c:pt idx="238">
                  <c:v>43649</c:v>
                </c:pt>
                <c:pt idx="239">
                  <c:v>43648</c:v>
                </c:pt>
                <c:pt idx="240">
                  <c:v>43647</c:v>
                </c:pt>
                <c:pt idx="241">
                  <c:v>43644</c:v>
                </c:pt>
                <c:pt idx="242">
                  <c:v>43643</c:v>
                </c:pt>
                <c:pt idx="243">
                  <c:v>43642</c:v>
                </c:pt>
                <c:pt idx="244">
                  <c:v>43641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44008</c:v>
                </c:pt>
                <c:pt idx="1">
                  <c:v>44007</c:v>
                </c:pt>
                <c:pt idx="2">
                  <c:v>44006</c:v>
                </c:pt>
                <c:pt idx="3">
                  <c:v>44005</c:v>
                </c:pt>
                <c:pt idx="4">
                  <c:v>44004</c:v>
                </c:pt>
                <c:pt idx="5">
                  <c:v>44001</c:v>
                </c:pt>
                <c:pt idx="6">
                  <c:v>44000</c:v>
                </c:pt>
                <c:pt idx="7">
                  <c:v>43999</c:v>
                </c:pt>
                <c:pt idx="8">
                  <c:v>43998</c:v>
                </c:pt>
                <c:pt idx="9">
                  <c:v>43997</c:v>
                </c:pt>
                <c:pt idx="10">
                  <c:v>43994</c:v>
                </c:pt>
                <c:pt idx="11">
                  <c:v>43993</c:v>
                </c:pt>
                <c:pt idx="12">
                  <c:v>43992</c:v>
                </c:pt>
                <c:pt idx="13">
                  <c:v>43991</c:v>
                </c:pt>
                <c:pt idx="14">
                  <c:v>43990</c:v>
                </c:pt>
                <c:pt idx="15">
                  <c:v>43987</c:v>
                </c:pt>
                <c:pt idx="16">
                  <c:v>43986</c:v>
                </c:pt>
                <c:pt idx="17">
                  <c:v>43985</c:v>
                </c:pt>
                <c:pt idx="18">
                  <c:v>43984</c:v>
                </c:pt>
                <c:pt idx="19">
                  <c:v>43983</c:v>
                </c:pt>
                <c:pt idx="20">
                  <c:v>43980</c:v>
                </c:pt>
                <c:pt idx="21">
                  <c:v>43979</c:v>
                </c:pt>
                <c:pt idx="22">
                  <c:v>43978</c:v>
                </c:pt>
                <c:pt idx="23">
                  <c:v>43977</c:v>
                </c:pt>
                <c:pt idx="24">
                  <c:v>43976</c:v>
                </c:pt>
                <c:pt idx="25">
                  <c:v>43973</c:v>
                </c:pt>
                <c:pt idx="26">
                  <c:v>43972</c:v>
                </c:pt>
                <c:pt idx="27">
                  <c:v>43971</c:v>
                </c:pt>
                <c:pt idx="28">
                  <c:v>43970</c:v>
                </c:pt>
                <c:pt idx="29">
                  <c:v>43969</c:v>
                </c:pt>
                <c:pt idx="30">
                  <c:v>43966</c:v>
                </c:pt>
                <c:pt idx="31">
                  <c:v>43965</c:v>
                </c:pt>
                <c:pt idx="32">
                  <c:v>43964</c:v>
                </c:pt>
                <c:pt idx="33">
                  <c:v>43963</c:v>
                </c:pt>
                <c:pt idx="34">
                  <c:v>43962</c:v>
                </c:pt>
                <c:pt idx="35">
                  <c:v>43959</c:v>
                </c:pt>
                <c:pt idx="36">
                  <c:v>43958</c:v>
                </c:pt>
                <c:pt idx="37">
                  <c:v>43952</c:v>
                </c:pt>
                <c:pt idx="38">
                  <c:v>43951</c:v>
                </c:pt>
                <c:pt idx="39">
                  <c:v>43949</c:v>
                </c:pt>
                <c:pt idx="40">
                  <c:v>43948</c:v>
                </c:pt>
                <c:pt idx="41">
                  <c:v>43945</c:v>
                </c:pt>
                <c:pt idx="42">
                  <c:v>43944</c:v>
                </c:pt>
                <c:pt idx="43">
                  <c:v>43943</c:v>
                </c:pt>
                <c:pt idx="44">
                  <c:v>43942</c:v>
                </c:pt>
                <c:pt idx="45">
                  <c:v>43941</c:v>
                </c:pt>
                <c:pt idx="46">
                  <c:v>43938</c:v>
                </c:pt>
                <c:pt idx="47">
                  <c:v>43937</c:v>
                </c:pt>
                <c:pt idx="48">
                  <c:v>43936</c:v>
                </c:pt>
                <c:pt idx="49">
                  <c:v>43935</c:v>
                </c:pt>
                <c:pt idx="50">
                  <c:v>43934</c:v>
                </c:pt>
                <c:pt idx="51">
                  <c:v>43931</c:v>
                </c:pt>
                <c:pt idx="52">
                  <c:v>43930</c:v>
                </c:pt>
                <c:pt idx="53">
                  <c:v>43929</c:v>
                </c:pt>
                <c:pt idx="54">
                  <c:v>43928</c:v>
                </c:pt>
                <c:pt idx="55">
                  <c:v>43927</c:v>
                </c:pt>
                <c:pt idx="56">
                  <c:v>43924</c:v>
                </c:pt>
                <c:pt idx="57">
                  <c:v>43923</c:v>
                </c:pt>
                <c:pt idx="58">
                  <c:v>43922</c:v>
                </c:pt>
                <c:pt idx="59">
                  <c:v>43921</c:v>
                </c:pt>
                <c:pt idx="60">
                  <c:v>43920</c:v>
                </c:pt>
                <c:pt idx="61">
                  <c:v>43917</c:v>
                </c:pt>
                <c:pt idx="62">
                  <c:v>43916</c:v>
                </c:pt>
                <c:pt idx="63">
                  <c:v>43915</c:v>
                </c:pt>
                <c:pt idx="64">
                  <c:v>43914</c:v>
                </c:pt>
                <c:pt idx="65">
                  <c:v>43913</c:v>
                </c:pt>
                <c:pt idx="66">
                  <c:v>43909</c:v>
                </c:pt>
                <c:pt idx="67">
                  <c:v>43908</c:v>
                </c:pt>
                <c:pt idx="68">
                  <c:v>43907</c:v>
                </c:pt>
                <c:pt idx="69">
                  <c:v>43906</c:v>
                </c:pt>
                <c:pt idx="70">
                  <c:v>43903</c:v>
                </c:pt>
                <c:pt idx="71">
                  <c:v>43902</c:v>
                </c:pt>
                <c:pt idx="72">
                  <c:v>43901</c:v>
                </c:pt>
                <c:pt idx="73">
                  <c:v>43900</c:v>
                </c:pt>
                <c:pt idx="74">
                  <c:v>43899</c:v>
                </c:pt>
                <c:pt idx="75">
                  <c:v>43896</c:v>
                </c:pt>
                <c:pt idx="76">
                  <c:v>43895</c:v>
                </c:pt>
                <c:pt idx="77">
                  <c:v>43894</c:v>
                </c:pt>
                <c:pt idx="78">
                  <c:v>43893</c:v>
                </c:pt>
                <c:pt idx="79">
                  <c:v>43892</c:v>
                </c:pt>
                <c:pt idx="80">
                  <c:v>43889</c:v>
                </c:pt>
                <c:pt idx="81">
                  <c:v>43888</c:v>
                </c:pt>
                <c:pt idx="82">
                  <c:v>43887</c:v>
                </c:pt>
                <c:pt idx="83">
                  <c:v>43886</c:v>
                </c:pt>
                <c:pt idx="84">
                  <c:v>43882</c:v>
                </c:pt>
                <c:pt idx="85">
                  <c:v>43881</c:v>
                </c:pt>
                <c:pt idx="86">
                  <c:v>43880</c:v>
                </c:pt>
                <c:pt idx="87">
                  <c:v>43879</c:v>
                </c:pt>
                <c:pt idx="88">
                  <c:v>43878</c:v>
                </c:pt>
                <c:pt idx="89">
                  <c:v>43875</c:v>
                </c:pt>
                <c:pt idx="90">
                  <c:v>43874</c:v>
                </c:pt>
                <c:pt idx="91">
                  <c:v>43873</c:v>
                </c:pt>
                <c:pt idx="92">
                  <c:v>43871</c:v>
                </c:pt>
                <c:pt idx="93">
                  <c:v>43868</c:v>
                </c:pt>
                <c:pt idx="94">
                  <c:v>43867</c:v>
                </c:pt>
                <c:pt idx="95">
                  <c:v>43866</c:v>
                </c:pt>
                <c:pt idx="96">
                  <c:v>43865</c:v>
                </c:pt>
                <c:pt idx="97">
                  <c:v>43864</c:v>
                </c:pt>
                <c:pt idx="98">
                  <c:v>43861</c:v>
                </c:pt>
                <c:pt idx="99">
                  <c:v>43860</c:v>
                </c:pt>
                <c:pt idx="100">
                  <c:v>43859</c:v>
                </c:pt>
                <c:pt idx="101">
                  <c:v>43858</c:v>
                </c:pt>
                <c:pt idx="102">
                  <c:v>43857</c:v>
                </c:pt>
                <c:pt idx="103">
                  <c:v>43854</c:v>
                </c:pt>
                <c:pt idx="104">
                  <c:v>43853</c:v>
                </c:pt>
                <c:pt idx="105">
                  <c:v>43852</c:v>
                </c:pt>
                <c:pt idx="106">
                  <c:v>43851</c:v>
                </c:pt>
                <c:pt idx="107">
                  <c:v>43850</c:v>
                </c:pt>
                <c:pt idx="108">
                  <c:v>43847</c:v>
                </c:pt>
                <c:pt idx="109">
                  <c:v>43846</c:v>
                </c:pt>
                <c:pt idx="110">
                  <c:v>43845</c:v>
                </c:pt>
                <c:pt idx="111">
                  <c:v>43844</c:v>
                </c:pt>
                <c:pt idx="112">
                  <c:v>43840</c:v>
                </c:pt>
                <c:pt idx="113">
                  <c:v>43839</c:v>
                </c:pt>
                <c:pt idx="114">
                  <c:v>43838</c:v>
                </c:pt>
                <c:pt idx="115">
                  <c:v>43837</c:v>
                </c:pt>
                <c:pt idx="116">
                  <c:v>43836</c:v>
                </c:pt>
                <c:pt idx="117">
                  <c:v>43829</c:v>
                </c:pt>
                <c:pt idx="118">
                  <c:v>43826</c:v>
                </c:pt>
                <c:pt idx="119">
                  <c:v>43825</c:v>
                </c:pt>
                <c:pt idx="120">
                  <c:v>43824</c:v>
                </c:pt>
                <c:pt idx="121">
                  <c:v>43823</c:v>
                </c:pt>
                <c:pt idx="122">
                  <c:v>43822</c:v>
                </c:pt>
                <c:pt idx="123">
                  <c:v>43819</c:v>
                </c:pt>
                <c:pt idx="124">
                  <c:v>43818</c:v>
                </c:pt>
                <c:pt idx="125">
                  <c:v>43817</c:v>
                </c:pt>
                <c:pt idx="126">
                  <c:v>43816</c:v>
                </c:pt>
                <c:pt idx="127">
                  <c:v>43815</c:v>
                </c:pt>
                <c:pt idx="128">
                  <c:v>43812</c:v>
                </c:pt>
                <c:pt idx="129">
                  <c:v>43811</c:v>
                </c:pt>
                <c:pt idx="130">
                  <c:v>43810</c:v>
                </c:pt>
                <c:pt idx="131">
                  <c:v>43809</c:v>
                </c:pt>
                <c:pt idx="132">
                  <c:v>43808</c:v>
                </c:pt>
                <c:pt idx="133">
                  <c:v>43805</c:v>
                </c:pt>
                <c:pt idx="134">
                  <c:v>43804</c:v>
                </c:pt>
                <c:pt idx="135">
                  <c:v>43803</c:v>
                </c:pt>
                <c:pt idx="136">
                  <c:v>43802</c:v>
                </c:pt>
                <c:pt idx="137">
                  <c:v>43801</c:v>
                </c:pt>
                <c:pt idx="138">
                  <c:v>43798</c:v>
                </c:pt>
                <c:pt idx="139">
                  <c:v>43797</c:v>
                </c:pt>
                <c:pt idx="140">
                  <c:v>43796</c:v>
                </c:pt>
                <c:pt idx="141">
                  <c:v>43795</c:v>
                </c:pt>
                <c:pt idx="142">
                  <c:v>43794</c:v>
                </c:pt>
                <c:pt idx="143">
                  <c:v>43791</c:v>
                </c:pt>
                <c:pt idx="144">
                  <c:v>43790</c:v>
                </c:pt>
                <c:pt idx="145">
                  <c:v>43789</c:v>
                </c:pt>
                <c:pt idx="146">
                  <c:v>43788</c:v>
                </c:pt>
                <c:pt idx="147">
                  <c:v>43787</c:v>
                </c:pt>
                <c:pt idx="148">
                  <c:v>43784</c:v>
                </c:pt>
                <c:pt idx="149">
                  <c:v>43783</c:v>
                </c:pt>
                <c:pt idx="150">
                  <c:v>43782</c:v>
                </c:pt>
                <c:pt idx="151">
                  <c:v>43781</c:v>
                </c:pt>
                <c:pt idx="152">
                  <c:v>43780</c:v>
                </c:pt>
                <c:pt idx="153">
                  <c:v>43777</c:v>
                </c:pt>
                <c:pt idx="154">
                  <c:v>43776</c:v>
                </c:pt>
                <c:pt idx="155">
                  <c:v>43775</c:v>
                </c:pt>
                <c:pt idx="156">
                  <c:v>43774</c:v>
                </c:pt>
                <c:pt idx="157">
                  <c:v>43770</c:v>
                </c:pt>
                <c:pt idx="158">
                  <c:v>43769</c:v>
                </c:pt>
                <c:pt idx="159">
                  <c:v>43768</c:v>
                </c:pt>
                <c:pt idx="160">
                  <c:v>43767</c:v>
                </c:pt>
                <c:pt idx="161">
                  <c:v>43766</c:v>
                </c:pt>
                <c:pt idx="162">
                  <c:v>43763</c:v>
                </c:pt>
                <c:pt idx="163">
                  <c:v>43762</c:v>
                </c:pt>
                <c:pt idx="164">
                  <c:v>43761</c:v>
                </c:pt>
                <c:pt idx="165">
                  <c:v>43759</c:v>
                </c:pt>
                <c:pt idx="166">
                  <c:v>43756</c:v>
                </c:pt>
                <c:pt idx="167">
                  <c:v>43755</c:v>
                </c:pt>
                <c:pt idx="168">
                  <c:v>43754</c:v>
                </c:pt>
                <c:pt idx="169">
                  <c:v>43753</c:v>
                </c:pt>
                <c:pt idx="170">
                  <c:v>43749</c:v>
                </c:pt>
                <c:pt idx="171">
                  <c:v>43748</c:v>
                </c:pt>
                <c:pt idx="172">
                  <c:v>43747</c:v>
                </c:pt>
                <c:pt idx="173">
                  <c:v>43746</c:v>
                </c:pt>
                <c:pt idx="174">
                  <c:v>43745</c:v>
                </c:pt>
                <c:pt idx="175">
                  <c:v>43742</c:v>
                </c:pt>
                <c:pt idx="176">
                  <c:v>43741</c:v>
                </c:pt>
                <c:pt idx="177">
                  <c:v>43740</c:v>
                </c:pt>
                <c:pt idx="178">
                  <c:v>43739</c:v>
                </c:pt>
                <c:pt idx="179">
                  <c:v>43738</c:v>
                </c:pt>
                <c:pt idx="180">
                  <c:v>43735</c:v>
                </c:pt>
                <c:pt idx="181">
                  <c:v>43734</c:v>
                </c:pt>
                <c:pt idx="182">
                  <c:v>43733</c:v>
                </c:pt>
                <c:pt idx="183">
                  <c:v>43732</c:v>
                </c:pt>
                <c:pt idx="184">
                  <c:v>43728</c:v>
                </c:pt>
                <c:pt idx="185">
                  <c:v>43727</c:v>
                </c:pt>
                <c:pt idx="186">
                  <c:v>43726</c:v>
                </c:pt>
                <c:pt idx="187">
                  <c:v>43725</c:v>
                </c:pt>
                <c:pt idx="188">
                  <c:v>43721</c:v>
                </c:pt>
                <c:pt idx="189">
                  <c:v>43720</c:v>
                </c:pt>
                <c:pt idx="190">
                  <c:v>43719</c:v>
                </c:pt>
                <c:pt idx="191">
                  <c:v>43718</c:v>
                </c:pt>
                <c:pt idx="192">
                  <c:v>43717</c:v>
                </c:pt>
                <c:pt idx="193">
                  <c:v>43714</c:v>
                </c:pt>
                <c:pt idx="194">
                  <c:v>43713</c:v>
                </c:pt>
                <c:pt idx="195">
                  <c:v>43712</c:v>
                </c:pt>
                <c:pt idx="196">
                  <c:v>43711</c:v>
                </c:pt>
                <c:pt idx="197">
                  <c:v>43710</c:v>
                </c:pt>
                <c:pt idx="198">
                  <c:v>43707</c:v>
                </c:pt>
                <c:pt idx="199">
                  <c:v>43706</c:v>
                </c:pt>
                <c:pt idx="200">
                  <c:v>43705</c:v>
                </c:pt>
                <c:pt idx="201">
                  <c:v>43704</c:v>
                </c:pt>
                <c:pt idx="202">
                  <c:v>43703</c:v>
                </c:pt>
                <c:pt idx="203">
                  <c:v>43700</c:v>
                </c:pt>
                <c:pt idx="204">
                  <c:v>43699</c:v>
                </c:pt>
                <c:pt idx="205">
                  <c:v>43698</c:v>
                </c:pt>
                <c:pt idx="206">
                  <c:v>43697</c:v>
                </c:pt>
                <c:pt idx="207">
                  <c:v>43696</c:v>
                </c:pt>
                <c:pt idx="208">
                  <c:v>43693</c:v>
                </c:pt>
                <c:pt idx="209">
                  <c:v>43692</c:v>
                </c:pt>
                <c:pt idx="210">
                  <c:v>43691</c:v>
                </c:pt>
                <c:pt idx="211">
                  <c:v>43690</c:v>
                </c:pt>
                <c:pt idx="212">
                  <c:v>43686</c:v>
                </c:pt>
                <c:pt idx="213">
                  <c:v>43685</c:v>
                </c:pt>
                <c:pt idx="214">
                  <c:v>43684</c:v>
                </c:pt>
                <c:pt idx="215">
                  <c:v>43683</c:v>
                </c:pt>
                <c:pt idx="216">
                  <c:v>43682</c:v>
                </c:pt>
                <c:pt idx="217">
                  <c:v>43679</c:v>
                </c:pt>
                <c:pt idx="218">
                  <c:v>43678</c:v>
                </c:pt>
                <c:pt idx="219">
                  <c:v>43677</c:v>
                </c:pt>
                <c:pt idx="220">
                  <c:v>43676</c:v>
                </c:pt>
                <c:pt idx="221">
                  <c:v>43675</c:v>
                </c:pt>
                <c:pt idx="222">
                  <c:v>43672</c:v>
                </c:pt>
                <c:pt idx="223">
                  <c:v>43671</c:v>
                </c:pt>
                <c:pt idx="224">
                  <c:v>43670</c:v>
                </c:pt>
                <c:pt idx="225">
                  <c:v>43669</c:v>
                </c:pt>
                <c:pt idx="226">
                  <c:v>43668</c:v>
                </c:pt>
                <c:pt idx="227">
                  <c:v>43665</c:v>
                </c:pt>
                <c:pt idx="228">
                  <c:v>43664</c:v>
                </c:pt>
                <c:pt idx="229">
                  <c:v>43663</c:v>
                </c:pt>
                <c:pt idx="230">
                  <c:v>43662</c:v>
                </c:pt>
                <c:pt idx="231">
                  <c:v>43658</c:v>
                </c:pt>
                <c:pt idx="232">
                  <c:v>43657</c:v>
                </c:pt>
                <c:pt idx="233">
                  <c:v>43656</c:v>
                </c:pt>
                <c:pt idx="234">
                  <c:v>43655</c:v>
                </c:pt>
                <c:pt idx="235">
                  <c:v>43654</c:v>
                </c:pt>
                <c:pt idx="236">
                  <c:v>43651</c:v>
                </c:pt>
                <c:pt idx="237">
                  <c:v>43650</c:v>
                </c:pt>
                <c:pt idx="238">
                  <c:v>43649</c:v>
                </c:pt>
                <c:pt idx="239">
                  <c:v>43648</c:v>
                </c:pt>
                <c:pt idx="240">
                  <c:v>43647</c:v>
                </c:pt>
                <c:pt idx="241">
                  <c:v>43644</c:v>
                </c:pt>
                <c:pt idx="242">
                  <c:v>43643</c:v>
                </c:pt>
                <c:pt idx="243">
                  <c:v>43642</c:v>
                </c:pt>
                <c:pt idx="244">
                  <c:v>43641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43977</c:v>
                </c:pt>
                <c:pt idx="1">
                  <c:v>43977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43983</c:v>
                </c:pt>
                <c:pt idx="1">
                  <c:v>43983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127152056306616E-2"/>
          <c:y val="5.0248418709343594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44011</c:v>
                </c:pt>
                <c:pt idx="1">
                  <c:v>44008</c:v>
                </c:pt>
                <c:pt idx="2">
                  <c:v>44007</c:v>
                </c:pt>
                <c:pt idx="3">
                  <c:v>44006</c:v>
                </c:pt>
                <c:pt idx="4">
                  <c:v>44005</c:v>
                </c:pt>
                <c:pt idx="5">
                  <c:v>44004</c:v>
                </c:pt>
                <c:pt idx="6">
                  <c:v>44001</c:v>
                </c:pt>
                <c:pt idx="7">
                  <c:v>44000</c:v>
                </c:pt>
                <c:pt idx="8">
                  <c:v>43999</c:v>
                </c:pt>
                <c:pt idx="9">
                  <c:v>43998</c:v>
                </c:pt>
                <c:pt idx="10">
                  <c:v>43997</c:v>
                </c:pt>
                <c:pt idx="11">
                  <c:v>43994</c:v>
                </c:pt>
                <c:pt idx="12">
                  <c:v>43993</c:v>
                </c:pt>
                <c:pt idx="13">
                  <c:v>43992</c:v>
                </c:pt>
                <c:pt idx="14">
                  <c:v>43991</c:v>
                </c:pt>
                <c:pt idx="15">
                  <c:v>43990</c:v>
                </c:pt>
                <c:pt idx="16">
                  <c:v>43987</c:v>
                </c:pt>
                <c:pt idx="17">
                  <c:v>43986</c:v>
                </c:pt>
                <c:pt idx="18">
                  <c:v>43985</c:v>
                </c:pt>
                <c:pt idx="19">
                  <c:v>43984</c:v>
                </c:pt>
                <c:pt idx="20">
                  <c:v>43983</c:v>
                </c:pt>
                <c:pt idx="21">
                  <c:v>43980</c:v>
                </c:pt>
                <c:pt idx="22">
                  <c:v>43979</c:v>
                </c:pt>
                <c:pt idx="23">
                  <c:v>43978</c:v>
                </c:pt>
                <c:pt idx="24">
                  <c:v>43977</c:v>
                </c:pt>
                <c:pt idx="25">
                  <c:v>43976</c:v>
                </c:pt>
                <c:pt idx="26">
                  <c:v>43973</c:v>
                </c:pt>
                <c:pt idx="27">
                  <c:v>43972</c:v>
                </c:pt>
                <c:pt idx="28">
                  <c:v>43971</c:v>
                </c:pt>
                <c:pt idx="29">
                  <c:v>43970</c:v>
                </c:pt>
                <c:pt idx="30">
                  <c:v>43969</c:v>
                </c:pt>
                <c:pt idx="31">
                  <c:v>43966</c:v>
                </c:pt>
                <c:pt idx="32">
                  <c:v>43965</c:v>
                </c:pt>
                <c:pt idx="33">
                  <c:v>43964</c:v>
                </c:pt>
                <c:pt idx="34">
                  <c:v>43963</c:v>
                </c:pt>
                <c:pt idx="35">
                  <c:v>43962</c:v>
                </c:pt>
                <c:pt idx="36">
                  <c:v>43959</c:v>
                </c:pt>
                <c:pt idx="37">
                  <c:v>43958</c:v>
                </c:pt>
                <c:pt idx="38">
                  <c:v>43952</c:v>
                </c:pt>
                <c:pt idx="39">
                  <c:v>43951</c:v>
                </c:pt>
                <c:pt idx="40">
                  <c:v>43949</c:v>
                </c:pt>
                <c:pt idx="41">
                  <c:v>43948</c:v>
                </c:pt>
                <c:pt idx="42">
                  <c:v>43945</c:v>
                </c:pt>
                <c:pt idx="43">
                  <c:v>43944</c:v>
                </c:pt>
                <c:pt idx="44">
                  <c:v>43943</c:v>
                </c:pt>
                <c:pt idx="45">
                  <c:v>43942</c:v>
                </c:pt>
                <c:pt idx="46">
                  <c:v>43941</c:v>
                </c:pt>
                <c:pt idx="47">
                  <c:v>43938</c:v>
                </c:pt>
                <c:pt idx="48">
                  <c:v>43937</c:v>
                </c:pt>
                <c:pt idx="49">
                  <c:v>43936</c:v>
                </c:pt>
                <c:pt idx="50">
                  <c:v>43935</c:v>
                </c:pt>
                <c:pt idx="51">
                  <c:v>43934</c:v>
                </c:pt>
                <c:pt idx="52">
                  <c:v>43931</c:v>
                </c:pt>
                <c:pt idx="53">
                  <c:v>43930</c:v>
                </c:pt>
                <c:pt idx="54">
                  <c:v>43929</c:v>
                </c:pt>
                <c:pt idx="55">
                  <c:v>43928</c:v>
                </c:pt>
                <c:pt idx="56">
                  <c:v>43927</c:v>
                </c:pt>
                <c:pt idx="57">
                  <c:v>43924</c:v>
                </c:pt>
                <c:pt idx="58">
                  <c:v>43923</c:v>
                </c:pt>
                <c:pt idx="59">
                  <c:v>43922</c:v>
                </c:pt>
                <c:pt idx="60">
                  <c:v>43921</c:v>
                </c:pt>
                <c:pt idx="61">
                  <c:v>43920</c:v>
                </c:pt>
                <c:pt idx="62">
                  <c:v>43917</c:v>
                </c:pt>
                <c:pt idx="63">
                  <c:v>43916</c:v>
                </c:pt>
                <c:pt idx="64">
                  <c:v>43915</c:v>
                </c:pt>
                <c:pt idx="65">
                  <c:v>43914</c:v>
                </c:pt>
                <c:pt idx="66">
                  <c:v>43913</c:v>
                </c:pt>
                <c:pt idx="67">
                  <c:v>43909</c:v>
                </c:pt>
                <c:pt idx="68">
                  <c:v>43908</c:v>
                </c:pt>
                <c:pt idx="69">
                  <c:v>43907</c:v>
                </c:pt>
                <c:pt idx="70">
                  <c:v>43906</c:v>
                </c:pt>
                <c:pt idx="71">
                  <c:v>43903</c:v>
                </c:pt>
                <c:pt idx="72">
                  <c:v>43902</c:v>
                </c:pt>
                <c:pt idx="73">
                  <c:v>43901</c:v>
                </c:pt>
                <c:pt idx="74">
                  <c:v>43900</c:v>
                </c:pt>
                <c:pt idx="75">
                  <c:v>43899</c:v>
                </c:pt>
                <c:pt idx="76">
                  <c:v>43896</c:v>
                </c:pt>
                <c:pt idx="77">
                  <c:v>43895</c:v>
                </c:pt>
                <c:pt idx="78">
                  <c:v>43894</c:v>
                </c:pt>
                <c:pt idx="79">
                  <c:v>43893</c:v>
                </c:pt>
                <c:pt idx="80">
                  <c:v>43892</c:v>
                </c:pt>
                <c:pt idx="81">
                  <c:v>43889</c:v>
                </c:pt>
                <c:pt idx="82">
                  <c:v>43888</c:v>
                </c:pt>
                <c:pt idx="83">
                  <c:v>43887</c:v>
                </c:pt>
                <c:pt idx="84">
                  <c:v>43886</c:v>
                </c:pt>
                <c:pt idx="85">
                  <c:v>43882</c:v>
                </c:pt>
                <c:pt idx="86">
                  <c:v>43881</c:v>
                </c:pt>
                <c:pt idx="87">
                  <c:v>43880</c:v>
                </c:pt>
                <c:pt idx="88">
                  <c:v>43879</c:v>
                </c:pt>
                <c:pt idx="89">
                  <c:v>43878</c:v>
                </c:pt>
                <c:pt idx="90">
                  <c:v>43875</c:v>
                </c:pt>
                <c:pt idx="91">
                  <c:v>43874</c:v>
                </c:pt>
                <c:pt idx="92">
                  <c:v>43873</c:v>
                </c:pt>
                <c:pt idx="93">
                  <c:v>43871</c:v>
                </c:pt>
                <c:pt idx="94">
                  <c:v>43868</c:v>
                </c:pt>
                <c:pt idx="95">
                  <c:v>43867</c:v>
                </c:pt>
                <c:pt idx="96">
                  <c:v>43866</c:v>
                </c:pt>
                <c:pt idx="97">
                  <c:v>43865</c:v>
                </c:pt>
                <c:pt idx="98">
                  <c:v>43864</c:v>
                </c:pt>
                <c:pt idx="99">
                  <c:v>43861</c:v>
                </c:pt>
                <c:pt idx="100">
                  <c:v>43860</c:v>
                </c:pt>
                <c:pt idx="101">
                  <c:v>43859</c:v>
                </c:pt>
                <c:pt idx="102">
                  <c:v>43858</c:v>
                </c:pt>
                <c:pt idx="103">
                  <c:v>43857</c:v>
                </c:pt>
                <c:pt idx="104">
                  <c:v>43854</c:v>
                </c:pt>
                <c:pt idx="105">
                  <c:v>43853</c:v>
                </c:pt>
                <c:pt idx="106">
                  <c:v>43852</c:v>
                </c:pt>
                <c:pt idx="107">
                  <c:v>43851</c:v>
                </c:pt>
                <c:pt idx="108">
                  <c:v>43850</c:v>
                </c:pt>
                <c:pt idx="109">
                  <c:v>43847</c:v>
                </c:pt>
                <c:pt idx="110">
                  <c:v>43846</c:v>
                </c:pt>
                <c:pt idx="111">
                  <c:v>43845</c:v>
                </c:pt>
                <c:pt idx="112">
                  <c:v>43844</c:v>
                </c:pt>
                <c:pt idx="113">
                  <c:v>43840</c:v>
                </c:pt>
                <c:pt idx="114">
                  <c:v>43839</c:v>
                </c:pt>
                <c:pt idx="115">
                  <c:v>43838</c:v>
                </c:pt>
                <c:pt idx="116">
                  <c:v>43837</c:v>
                </c:pt>
                <c:pt idx="117">
                  <c:v>43836</c:v>
                </c:pt>
                <c:pt idx="118">
                  <c:v>43829</c:v>
                </c:pt>
                <c:pt idx="119">
                  <c:v>43826</c:v>
                </c:pt>
                <c:pt idx="120">
                  <c:v>43825</c:v>
                </c:pt>
                <c:pt idx="121">
                  <c:v>43824</c:v>
                </c:pt>
                <c:pt idx="122">
                  <c:v>43823</c:v>
                </c:pt>
                <c:pt idx="123">
                  <c:v>43822</c:v>
                </c:pt>
                <c:pt idx="124">
                  <c:v>43819</c:v>
                </c:pt>
                <c:pt idx="125">
                  <c:v>43818</c:v>
                </c:pt>
                <c:pt idx="126">
                  <c:v>43817</c:v>
                </c:pt>
                <c:pt idx="127">
                  <c:v>43816</c:v>
                </c:pt>
                <c:pt idx="128">
                  <c:v>43815</c:v>
                </c:pt>
                <c:pt idx="129">
                  <c:v>43812</c:v>
                </c:pt>
                <c:pt idx="130">
                  <c:v>43811</c:v>
                </c:pt>
                <c:pt idx="131">
                  <c:v>43810</c:v>
                </c:pt>
                <c:pt idx="132">
                  <c:v>43809</c:v>
                </c:pt>
                <c:pt idx="133">
                  <c:v>43808</c:v>
                </c:pt>
                <c:pt idx="134">
                  <c:v>43805</c:v>
                </c:pt>
                <c:pt idx="135">
                  <c:v>43804</c:v>
                </c:pt>
                <c:pt idx="136">
                  <c:v>43803</c:v>
                </c:pt>
                <c:pt idx="137">
                  <c:v>43802</c:v>
                </c:pt>
                <c:pt idx="138">
                  <c:v>43801</c:v>
                </c:pt>
                <c:pt idx="139">
                  <c:v>43798</c:v>
                </c:pt>
                <c:pt idx="140">
                  <c:v>43797</c:v>
                </c:pt>
                <c:pt idx="141">
                  <c:v>43796</c:v>
                </c:pt>
                <c:pt idx="142">
                  <c:v>43795</c:v>
                </c:pt>
                <c:pt idx="143">
                  <c:v>43794</c:v>
                </c:pt>
                <c:pt idx="144">
                  <c:v>43791</c:v>
                </c:pt>
                <c:pt idx="145">
                  <c:v>43790</c:v>
                </c:pt>
                <c:pt idx="146">
                  <c:v>43789</c:v>
                </c:pt>
                <c:pt idx="147">
                  <c:v>43788</c:v>
                </c:pt>
                <c:pt idx="148">
                  <c:v>43787</c:v>
                </c:pt>
                <c:pt idx="149">
                  <c:v>43784</c:v>
                </c:pt>
                <c:pt idx="150">
                  <c:v>43783</c:v>
                </c:pt>
                <c:pt idx="151">
                  <c:v>43782</c:v>
                </c:pt>
                <c:pt idx="152">
                  <c:v>43781</c:v>
                </c:pt>
                <c:pt idx="153">
                  <c:v>43780</c:v>
                </c:pt>
                <c:pt idx="154">
                  <c:v>43777</c:v>
                </c:pt>
                <c:pt idx="155">
                  <c:v>43776</c:v>
                </c:pt>
                <c:pt idx="156">
                  <c:v>43775</c:v>
                </c:pt>
                <c:pt idx="157">
                  <c:v>43774</c:v>
                </c:pt>
                <c:pt idx="158">
                  <c:v>43770</c:v>
                </c:pt>
                <c:pt idx="159">
                  <c:v>43769</c:v>
                </c:pt>
                <c:pt idx="160">
                  <c:v>43768</c:v>
                </c:pt>
                <c:pt idx="161">
                  <c:v>43767</c:v>
                </c:pt>
                <c:pt idx="162">
                  <c:v>43766</c:v>
                </c:pt>
                <c:pt idx="163">
                  <c:v>43763</c:v>
                </c:pt>
                <c:pt idx="164">
                  <c:v>43762</c:v>
                </c:pt>
                <c:pt idx="165">
                  <c:v>43761</c:v>
                </c:pt>
                <c:pt idx="166">
                  <c:v>43759</c:v>
                </c:pt>
                <c:pt idx="167">
                  <c:v>43756</c:v>
                </c:pt>
                <c:pt idx="168">
                  <c:v>43755</c:v>
                </c:pt>
                <c:pt idx="169">
                  <c:v>43754</c:v>
                </c:pt>
                <c:pt idx="170">
                  <c:v>43753</c:v>
                </c:pt>
                <c:pt idx="171">
                  <c:v>43749</c:v>
                </c:pt>
                <c:pt idx="172">
                  <c:v>43748</c:v>
                </c:pt>
                <c:pt idx="173">
                  <c:v>43747</c:v>
                </c:pt>
                <c:pt idx="174">
                  <c:v>43746</c:v>
                </c:pt>
                <c:pt idx="175">
                  <c:v>43745</c:v>
                </c:pt>
                <c:pt idx="176">
                  <c:v>43742</c:v>
                </c:pt>
                <c:pt idx="177">
                  <c:v>43741</c:v>
                </c:pt>
                <c:pt idx="178">
                  <c:v>43740</c:v>
                </c:pt>
                <c:pt idx="179">
                  <c:v>43739</c:v>
                </c:pt>
                <c:pt idx="180">
                  <c:v>43738</c:v>
                </c:pt>
                <c:pt idx="181">
                  <c:v>43735</c:v>
                </c:pt>
                <c:pt idx="182">
                  <c:v>43734</c:v>
                </c:pt>
                <c:pt idx="183">
                  <c:v>43733</c:v>
                </c:pt>
                <c:pt idx="184">
                  <c:v>43732</c:v>
                </c:pt>
                <c:pt idx="185">
                  <c:v>43728</c:v>
                </c:pt>
                <c:pt idx="186">
                  <c:v>43727</c:v>
                </c:pt>
                <c:pt idx="187">
                  <c:v>43726</c:v>
                </c:pt>
                <c:pt idx="188">
                  <c:v>43725</c:v>
                </c:pt>
                <c:pt idx="189">
                  <c:v>43721</c:v>
                </c:pt>
                <c:pt idx="190">
                  <c:v>43720</c:v>
                </c:pt>
                <c:pt idx="191">
                  <c:v>43719</c:v>
                </c:pt>
                <c:pt idx="192">
                  <c:v>43718</c:v>
                </c:pt>
                <c:pt idx="193">
                  <c:v>43717</c:v>
                </c:pt>
                <c:pt idx="194">
                  <c:v>43714</c:v>
                </c:pt>
                <c:pt idx="195">
                  <c:v>43713</c:v>
                </c:pt>
                <c:pt idx="196">
                  <c:v>43712</c:v>
                </c:pt>
                <c:pt idx="197">
                  <c:v>43711</c:v>
                </c:pt>
                <c:pt idx="198">
                  <c:v>43710</c:v>
                </c:pt>
                <c:pt idx="199">
                  <c:v>43707</c:v>
                </c:pt>
                <c:pt idx="200">
                  <c:v>43706</c:v>
                </c:pt>
                <c:pt idx="201">
                  <c:v>43705</c:v>
                </c:pt>
                <c:pt idx="202">
                  <c:v>43704</c:v>
                </c:pt>
                <c:pt idx="203">
                  <c:v>43703</c:v>
                </c:pt>
                <c:pt idx="204">
                  <c:v>43700</c:v>
                </c:pt>
                <c:pt idx="205">
                  <c:v>43699</c:v>
                </c:pt>
                <c:pt idx="206">
                  <c:v>43698</c:v>
                </c:pt>
                <c:pt idx="207">
                  <c:v>43697</c:v>
                </c:pt>
                <c:pt idx="208">
                  <c:v>43696</c:v>
                </c:pt>
                <c:pt idx="209">
                  <c:v>43693</c:v>
                </c:pt>
                <c:pt idx="210">
                  <c:v>43692</c:v>
                </c:pt>
                <c:pt idx="211">
                  <c:v>43691</c:v>
                </c:pt>
                <c:pt idx="212">
                  <c:v>43690</c:v>
                </c:pt>
                <c:pt idx="213">
                  <c:v>43686</c:v>
                </c:pt>
                <c:pt idx="214">
                  <c:v>43685</c:v>
                </c:pt>
                <c:pt idx="215">
                  <c:v>43684</c:v>
                </c:pt>
                <c:pt idx="216">
                  <c:v>43683</c:v>
                </c:pt>
                <c:pt idx="217">
                  <c:v>43682</c:v>
                </c:pt>
                <c:pt idx="218">
                  <c:v>43679</c:v>
                </c:pt>
                <c:pt idx="219">
                  <c:v>43678</c:v>
                </c:pt>
                <c:pt idx="220">
                  <c:v>43677</c:v>
                </c:pt>
                <c:pt idx="221">
                  <c:v>43676</c:v>
                </c:pt>
                <c:pt idx="222">
                  <c:v>43675</c:v>
                </c:pt>
                <c:pt idx="223">
                  <c:v>43672</c:v>
                </c:pt>
                <c:pt idx="224">
                  <c:v>43671</c:v>
                </c:pt>
                <c:pt idx="225">
                  <c:v>43670</c:v>
                </c:pt>
                <c:pt idx="226">
                  <c:v>43669</c:v>
                </c:pt>
                <c:pt idx="227">
                  <c:v>43668</c:v>
                </c:pt>
                <c:pt idx="228">
                  <c:v>43665</c:v>
                </c:pt>
                <c:pt idx="229">
                  <c:v>43664</c:v>
                </c:pt>
                <c:pt idx="230">
                  <c:v>43663</c:v>
                </c:pt>
                <c:pt idx="231">
                  <c:v>43662</c:v>
                </c:pt>
                <c:pt idx="232">
                  <c:v>43658</c:v>
                </c:pt>
                <c:pt idx="233">
                  <c:v>43657</c:v>
                </c:pt>
                <c:pt idx="234">
                  <c:v>43656</c:v>
                </c:pt>
                <c:pt idx="235">
                  <c:v>43655</c:v>
                </c:pt>
                <c:pt idx="236">
                  <c:v>43654</c:v>
                </c:pt>
                <c:pt idx="237">
                  <c:v>43651</c:v>
                </c:pt>
                <c:pt idx="238">
                  <c:v>43650</c:v>
                </c:pt>
                <c:pt idx="239">
                  <c:v>43649</c:v>
                </c:pt>
                <c:pt idx="240">
                  <c:v>43648</c:v>
                </c:pt>
                <c:pt idx="241">
                  <c:v>43647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0.27045985970381903</c:v>
                </c:pt>
                <c:pt idx="1">
                  <c:v>0.27006466337010199</c:v>
                </c:pt>
                <c:pt idx="2">
                  <c:v>0.265803503427265</c:v>
                </c:pt>
                <c:pt idx="3">
                  <c:v>0.26267110617832001</c:v>
                </c:pt>
                <c:pt idx="4">
                  <c:v>0.26499815973500102</c:v>
                </c:pt>
                <c:pt idx="5">
                  <c:v>0.26106032906764098</c:v>
                </c:pt>
                <c:pt idx="6">
                  <c:v>0.25991991263196201</c:v>
                </c:pt>
                <c:pt idx="7">
                  <c:v>0.25518227305218</c:v>
                </c:pt>
                <c:pt idx="8">
                  <c:v>0.25297827610371398</c:v>
                </c:pt>
                <c:pt idx="9">
                  <c:v>0.25025996533795403</c:v>
                </c:pt>
                <c:pt idx="10">
                  <c:v>0.25707898658718298</c:v>
                </c:pt>
                <c:pt idx="11">
                  <c:v>0.25544267053700997</c:v>
                </c:pt>
                <c:pt idx="12">
                  <c:v>0.25281690140844998</c:v>
                </c:pt>
                <c:pt idx="13">
                  <c:v>0.24483098129307501</c:v>
                </c:pt>
                <c:pt idx="14">
                  <c:v>0.238901309485787</c:v>
                </c:pt>
                <c:pt idx="15">
                  <c:v>0.239494470774091</c:v>
                </c:pt>
                <c:pt idx="16">
                  <c:v>0.244197780020181</c:v>
                </c:pt>
                <c:pt idx="17">
                  <c:v>0.25502873563218298</c:v>
                </c:pt>
                <c:pt idx="18">
                  <c:v>0.25141643059489999</c:v>
                </c:pt>
                <c:pt idx="19">
                  <c:v>0.25487364620938602</c:v>
                </c:pt>
                <c:pt idx="20">
                  <c:v>0.25747629467541899</c:v>
                </c:pt>
                <c:pt idx="21">
                  <c:v>0.25089094796863798</c:v>
                </c:pt>
                <c:pt idx="22">
                  <c:v>0.25017568517217098</c:v>
                </c:pt>
                <c:pt idx="23">
                  <c:v>0.250460405156537</c:v>
                </c:pt>
                <c:pt idx="24">
                  <c:v>0.25528582615505002</c:v>
                </c:pt>
                <c:pt idx="25">
                  <c:v>0.258536585365853</c:v>
                </c:pt>
                <c:pt idx="26">
                  <c:v>0.25825082508250802</c:v>
                </c:pt>
                <c:pt idx="27">
                  <c:v>0.25197472353870398</c:v>
                </c:pt>
                <c:pt idx="28">
                  <c:v>0.247836349331235</c:v>
                </c:pt>
                <c:pt idx="29">
                  <c:v>0.25315457413249198</c:v>
                </c:pt>
                <c:pt idx="30">
                  <c:v>0.25304136253041298</c:v>
                </c:pt>
                <c:pt idx="31">
                  <c:v>0.24195424583171701</c:v>
                </c:pt>
                <c:pt idx="32">
                  <c:v>0.23248652809853701</c:v>
                </c:pt>
                <c:pt idx="33">
                  <c:v>0.23927079377136301</c:v>
                </c:pt>
                <c:pt idx="34">
                  <c:v>0.23858059645149099</c:v>
                </c:pt>
                <c:pt idx="35">
                  <c:v>0.244744744744744</c:v>
                </c:pt>
                <c:pt idx="36">
                  <c:v>0.24990358657925099</c:v>
                </c:pt>
                <c:pt idx="37">
                  <c:v>0.247068021892103</c:v>
                </c:pt>
                <c:pt idx="38">
                  <c:v>0.242722117202268</c:v>
                </c:pt>
                <c:pt idx="39">
                  <c:v>0.24393828067597301</c:v>
                </c:pt>
                <c:pt idx="40">
                  <c:v>0.244561140285071</c:v>
                </c:pt>
                <c:pt idx="41">
                  <c:v>0.243294295428787</c:v>
                </c:pt>
                <c:pt idx="42">
                  <c:v>0.24612941643509301</c:v>
                </c:pt>
                <c:pt idx="43">
                  <c:v>0.24879999999999999</c:v>
                </c:pt>
                <c:pt idx="44">
                  <c:v>0.24908125765618599</c:v>
                </c:pt>
                <c:pt idx="45">
                  <c:v>0.23871221044365901</c:v>
                </c:pt>
                <c:pt idx="46">
                  <c:v>0.23036253776435001</c:v>
                </c:pt>
                <c:pt idx="47">
                  <c:v>0.230595327807083</c:v>
                </c:pt>
                <c:pt idx="48">
                  <c:v>0.23117469879517999</c:v>
                </c:pt>
                <c:pt idx="49">
                  <c:v>0.22578241430700399</c:v>
                </c:pt>
                <c:pt idx="50">
                  <c:v>0.23062662217278401</c:v>
                </c:pt>
                <c:pt idx="51">
                  <c:v>0.22981599699586899</c:v>
                </c:pt>
                <c:pt idx="52">
                  <c:v>0.22912902059992701</c:v>
                </c:pt>
                <c:pt idx="53">
                  <c:v>0.228844738778513</c:v>
                </c:pt>
                <c:pt idx="54">
                  <c:v>0.23172514619883</c:v>
                </c:pt>
                <c:pt idx="55">
                  <c:v>0.22572370831806499</c:v>
                </c:pt>
                <c:pt idx="56">
                  <c:v>0.229071537290715</c:v>
                </c:pt>
                <c:pt idx="57">
                  <c:v>0.23174603174603101</c:v>
                </c:pt>
                <c:pt idx="58">
                  <c:v>0.23364110798875901</c:v>
                </c:pt>
                <c:pt idx="59">
                  <c:v>0.236491777603758</c:v>
                </c:pt>
                <c:pt idx="60">
                  <c:v>0.243149363180239</c:v>
                </c:pt>
                <c:pt idx="61">
                  <c:v>0.26053639846743198</c:v>
                </c:pt>
                <c:pt idx="62">
                  <c:v>0.26090169992609002</c:v>
                </c:pt>
                <c:pt idx="63">
                  <c:v>0.24692279000372899</c:v>
                </c:pt>
                <c:pt idx="64">
                  <c:v>0.24449339207048401</c:v>
                </c:pt>
                <c:pt idx="65">
                  <c:v>0.25661587810745701</c:v>
                </c:pt>
                <c:pt idx="66">
                  <c:v>0.27354838709677398</c:v>
                </c:pt>
                <c:pt idx="67">
                  <c:v>0.27709790209790203</c:v>
                </c:pt>
                <c:pt idx="68">
                  <c:v>0.258213789912077</c:v>
                </c:pt>
                <c:pt idx="69">
                  <c:v>0.251990632318501</c:v>
                </c:pt>
                <c:pt idx="70">
                  <c:v>0.25327102803738299</c:v>
                </c:pt>
                <c:pt idx="71">
                  <c:v>0.25</c:v>
                </c:pt>
                <c:pt idx="72">
                  <c:v>0.250325945241199</c:v>
                </c:pt>
                <c:pt idx="73">
                  <c:v>0.25041050903119799</c:v>
                </c:pt>
                <c:pt idx="74">
                  <c:v>0.25505571605447702</c:v>
                </c:pt>
                <c:pt idx="75">
                  <c:v>0.25675675675675602</c:v>
                </c:pt>
                <c:pt idx="76">
                  <c:v>0.25056095736723999</c:v>
                </c:pt>
                <c:pt idx="77">
                  <c:v>0.24955436720142599</c:v>
                </c:pt>
                <c:pt idx="78">
                  <c:v>0.25</c:v>
                </c:pt>
                <c:pt idx="79">
                  <c:v>0.25218914185639202</c:v>
                </c:pt>
                <c:pt idx="80">
                  <c:v>0.255862068965517</c:v>
                </c:pt>
                <c:pt idx="81">
                  <c:v>0.25160635779506202</c:v>
                </c:pt>
                <c:pt idx="82">
                  <c:v>0.25130890052355997</c:v>
                </c:pt>
                <c:pt idx="83">
                  <c:v>0.25325293557600698</c:v>
                </c:pt>
                <c:pt idx="84">
                  <c:v>0.25352996548478102</c:v>
                </c:pt>
                <c:pt idx="85">
                  <c:v>0.25547445255474399</c:v>
                </c:pt>
                <c:pt idx="86">
                  <c:v>0.25774777539122401</c:v>
                </c:pt>
                <c:pt idx="87">
                  <c:v>0.25689760882893897</c:v>
                </c:pt>
                <c:pt idx="88">
                  <c:v>0.25835866261398099</c:v>
                </c:pt>
                <c:pt idx="89">
                  <c:v>0.25688622754490997</c:v>
                </c:pt>
                <c:pt idx="90">
                  <c:v>0.25057736720554202</c:v>
                </c:pt>
                <c:pt idx="91">
                  <c:v>0.24629418472063799</c:v>
                </c:pt>
                <c:pt idx="92">
                  <c:v>0.24575311438278499</c:v>
                </c:pt>
                <c:pt idx="93">
                  <c:v>0.244875035102499</c:v>
                </c:pt>
                <c:pt idx="94">
                  <c:v>0.246753246753246</c:v>
                </c:pt>
                <c:pt idx="95">
                  <c:v>0.24865477201925801</c:v>
                </c:pt>
                <c:pt idx="96">
                  <c:v>0.25228411435307901</c:v>
                </c:pt>
                <c:pt idx="97">
                  <c:v>0.25483091787439599</c:v>
                </c:pt>
                <c:pt idx="98">
                  <c:v>0.25478868957129802</c:v>
                </c:pt>
                <c:pt idx="99">
                  <c:v>0.25301932367149699</c:v>
                </c:pt>
                <c:pt idx="100">
                  <c:v>0.253103239479261</c:v>
                </c:pt>
                <c:pt idx="101">
                  <c:v>0.25187856928163499</c:v>
                </c:pt>
                <c:pt idx="102">
                  <c:v>0.25317989097516602</c:v>
                </c:pt>
                <c:pt idx="103">
                  <c:v>0.25392986698911701</c:v>
                </c:pt>
                <c:pt idx="104">
                  <c:v>0.25095503967087801</c:v>
                </c:pt>
                <c:pt idx="105">
                  <c:v>0.24719101123595499</c:v>
                </c:pt>
                <c:pt idx="106">
                  <c:v>0.24849354375896701</c:v>
                </c:pt>
                <c:pt idx="107">
                  <c:v>0.249567723342939</c:v>
                </c:pt>
                <c:pt idx="108">
                  <c:v>0.24978466838931901</c:v>
                </c:pt>
                <c:pt idx="109">
                  <c:v>0.252023121387283</c:v>
                </c:pt>
                <c:pt idx="110">
                  <c:v>0.24776205602079099</c:v>
                </c:pt>
                <c:pt idx="111">
                  <c:v>0.245493562231759</c:v>
                </c:pt>
                <c:pt idx="112">
                  <c:v>0.249570692615913</c:v>
                </c:pt>
                <c:pt idx="113">
                  <c:v>0.249219415271075</c:v>
                </c:pt>
                <c:pt idx="114">
                  <c:v>0.2546283110225</c:v>
                </c:pt>
                <c:pt idx="115">
                  <c:v>0.25260115606936401</c:v>
                </c:pt>
                <c:pt idx="116">
                  <c:v>0.25379000561482301</c:v>
                </c:pt>
                <c:pt idx="117">
                  <c:v>0.25120226308345101</c:v>
                </c:pt>
                <c:pt idx="118">
                  <c:v>0.24883016790531201</c:v>
                </c:pt>
                <c:pt idx="119">
                  <c:v>0.25115520521880902</c:v>
                </c:pt>
                <c:pt idx="120">
                  <c:v>0.24659028914348</c:v>
                </c:pt>
                <c:pt idx="121">
                  <c:v>0.245154245154245</c:v>
                </c:pt>
                <c:pt idx="122">
                  <c:v>0.247276688453159</c:v>
                </c:pt>
                <c:pt idx="123">
                  <c:v>0.24382384532760401</c:v>
                </c:pt>
                <c:pt idx="124">
                  <c:v>0.243954862976894</c:v>
                </c:pt>
                <c:pt idx="125">
                  <c:v>0.24696683742248501</c:v>
                </c:pt>
                <c:pt idx="126">
                  <c:v>0.246244635193133</c:v>
                </c:pt>
                <c:pt idx="127">
                  <c:v>0.24612920448478301</c:v>
                </c:pt>
                <c:pt idx="128">
                  <c:v>0.24557640750670201</c:v>
                </c:pt>
                <c:pt idx="129">
                  <c:v>0.24619492656875799</c:v>
                </c:pt>
                <c:pt idx="130">
                  <c:v>0.248824993088194</c:v>
                </c:pt>
                <c:pt idx="131">
                  <c:v>0.247807017543859</c:v>
                </c:pt>
                <c:pt idx="132">
                  <c:v>0.246507806080525</c:v>
                </c:pt>
                <c:pt idx="133">
                  <c:v>0.24822695035460901</c:v>
                </c:pt>
                <c:pt idx="134">
                  <c:v>0.24750277469478299</c:v>
                </c:pt>
                <c:pt idx="135">
                  <c:v>0.248122392211404</c:v>
                </c:pt>
                <c:pt idx="136">
                  <c:v>0.24845418774592401</c:v>
                </c:pt>
                <c:pt idx="137">
                  <c:v>0.24888143176733701</c:v>
                </c:pt>
                <c:pt idx="138">
                  <c:v>0.25376099914845301</c:v>
                </c:pt>
                <c:pt idx="139">
                  <c:v>0.251843448667044</c:v>
                </c:pt>
                <c:pt idx="140">
                  <c:v>0.25112866817155699</c:v>
                </c:pt>
                <c:pt idx="141">
                  <c:v>0.25063362433117398</c:v>
                </c:pt>
                <c:pt idx="142">
                  <c:v>0.249154453213077</c:v>
                </c:pt>
                <c:pt idx="143">
                  <c:v>0.25353706847764501</c:v>
                </c:pt>
                <c:pt idx="144">
                  <c:v>0.25509910945130698</c:v>
                </c:pt>
                <c:pt idx="145">
                  <c:v>0.258871436881908</c:v>
                </c:pt>
                <c:pt idx="146">
                  <c:v>0.255894192064404</c:v>
                </c:pt>
                <c:pt idx="147">
                  <c:v>0.24937655860349101</c:v>
                </c:pt>
                <c:pt idx="148">
                  <c:v>0.253178551686014</c:v>
                </c:pt>
                <c:pt idx="149">
                  <c:v>0.24714828897338401</c:v>
                </c:pt>
                <c:pt idx="150">
                  <c:v>0.244279018472566</c:v>
                </c:pt>
                <c:pt idx="151">
                  <c:v>0.245252306022788</c:v>
                </c:pt>
                <c:pt idx="152">
                  <c:v>0.24116865869853901</c:v>
                </c:pt>
                <c:pt idx="153">
                  <c:v>0.25039957378795902</c:v>
                </c:pt>
                <c:pt idx="154">
                  <c:v>0.24719101123595499</c:v>
                </c:pt>
                <c:pt idx="155">
                  <c:v>0.246886843530048</c:v>
                </c:pt>
                <c:pt idx="156">
                  <c:v>0.249254944459496</c:v>
                </c:pt>
                <c:pt idx="157">
                  <c:v>0.25179063360881498</c:v>
                </c:pt>
                <c:pt idx="158">
                  <c:v>0.25828769097722598</c:v>
                </c:pt>
                <c:pt idx="159">
                  <c:v>0.24978997479697501</c:v>
                </c:pt>
                <c:pt idx="160">
                  <c:v>0.24511153952079301</c:v>
                </c:pt>
                <c:pt idx="161">
                  <c:v>0.24072052401746699</c:v>
                </c:pt>
                <c:pt idx="162">
                  <c:v>0.241436464088397</c:v>
                </c:pt>
                <c:pt idx="163">
                  <c:v>0.24279720279720199</c:v>
                </c:pt>
                <c:pt idx="164">
                  <c:v>0.24254251463618601</c:v>
                </c:pt>
                <c:pt idx="165">
                  <c:v>0.24067321178120599</c:v>
                </c:pt>
                <c:pt idx="166">
                  <c:v>0.24059293044469701</c:v>
                </c:pt>
                <c:pt idx="167">
                  <c:v>0.240644789867587</c:v>
                </c:pt>
                <c:pt idx="168">
                  <c:v>0.242777939889115</c:v>
                </c:pt>
                <c:pt idx="169">
                  <c:v>0.24333719582850499</c:v>
                </c:pt>
                <c:pt idx="170">
                  <c:v>0.24381728251382001</c:v>
                </c:pt>
                <c:pt idx="171">
                  <c:v>0.246246246246246</c:v>
                </c:pt>
                <c:pt idx="172">
                  <c:v>0.24853891110427501</c:v>
                </c:pt>
                <c:pt idx="173">
                  <c:v>0.24817073170731699</c:v>
                </c:pt>
                <c:pt idx="174">
                  <c:v>0.24712990936555801</c:v>
                </c:pt>
                <c:pt idx="175">
                  <c:v>0.25184729064039402</c:v>
                </c:pt>
                <c:pt idx="176">
                  <c:v>0.252463054187192</c:v>
                </c:pt>
                <c:pt idx="177">
                  <c:v>0.25030303030303003</c:v>
                </c:pt>
                <c:pt idx="178">
                  <c:v>0.249703440094899</c:v>
                </c:pt>
                <c:pt idx="179">
                  <c:v>0.245416913069189</c:v>
                </c:pt>
                <c:pt idx="180">
                  <c:v>0.25414364640883902</c:v>
                </c:pt>
                <c:pt idx="181">
                  <c:v>0.25487804878048698</c:v>
                </c:pt>
                <c:pt idx="182">
                  <c:v>0.26360856269113098</c:v>
                </c:pt>
                <c:pt idx="183">
                  <c:v>0.26218383713756899</c:v>
                </c:pt>
                <c:pt idx="184">
                  <c:v>0.25990783410138202</c:v>
                </c:pt>
                <c:pt idx="185">
                  <c:v>0.26035868893011699</c:v>
                </c:pt>
                <c:pt idx="186">
                  <c:v>0.25798525798525801</c:v>
                </c:pt>
                <c:pt idx="187">
                  <c:v>0.25611246943765198</c:v>
                </c:pt>
                <c:pt idx="188">
                  <c:v>0.25715146040349202</c:v>
                </c:pt>
                <c:pt idx="189">
                  <c:v>0.25277694386070199</c:v>
                </c:pt>
                <c:pt idx="190">
                  <c:v>0.25463384989364901</c:v>
                </c:pt>
                <c:pt idx="191">
                  <c:v>0.25454545454545402</c:v>
                </c:pt>
                <c:pt idx="192">
                  <c:v>0.25410099710517797</c:v>
                </c:pt>
                <c:pt idx="193">
                  <c:v>0.25033112582781403</c:v>
                </c:pt>
                <c:pt idx="194">
                  <c:v>0.25266666666666598</c:v>
                </c:pt>
                <c:pt idx="195">
                  <c:v>0.25303643724696301</c:v>
                </c:pt>
                <c:pt idx="196">
                  <c:v>0.25008611780916201</c:v>
                </c:pt>
                <c:pt idx="197">
                  <c:v>0.25068493150684901</c:v>
                </c:pt>
                <c:pt idx="198">
                  <c:v>0.248195256101753</c:v>
                </c:pt>
                <c:pt idx="199">
                  <c:v>0.25207182320441901</c:v>
                </c:pt>
                <c:pt idx="200">
                  <c:v>0.25210674157303298</c:v>
                </c:pt>
                <c:pt idx="201">
                  <c:v>0.249120337790288</c:v>
                </c:pt>
                <c:pt idx="202">
                  <c:v>0.25070224719101097</c:v>
                </c:pt>
                <c:pt idx="203">
                  <c:v>0.246565692145121</c:v>
                </c:pt>
                <c:pt idx="204">
                  <c:v>0.24851657940663099</c:v>
                </c:pt>
                <c:pt idx="205">
                  <c:v>0.25079702444208202</c:v>
                </c:pt>
                <c:pt idx="206">
                  <c:v>0.25089605734767001</c:v>
                </c:pt>
                <c:pt idx="207">
                  <c:v>0.25504322766570597</c:v>
                </c:pt>
                <c:pt idx="208">
                  <c:v>0.256372906045156</c:v>
                </c:pt>
                <c:pt idx="209">
                  <c:v>0.25697503671071897</c:v>
                </c:pt>
                <c:pt idx="210">
                  <c:v>0.25639152666179599</c:v>
                </c:pt>
                <c:pt idx="211">
                  <c:v>0.25736879942487401</c:v>
                </c:pt>
                <c:pt idx="212">
                  <c:v>0.26373626373626302</c:v>
                </c:pt>
                <c:pt idx="213">
                  <c:v>0.25646401118099199</c:v>
                </c:pt>
                <c:pt idx="214">
                  <c:v>0.25817675713291499</c:v>
                </c:pt>
                <c:pt idx="215">
                  <c:v>0.253838280450358</c:v>
                </c:pt>
                <c:pt idx="216">
                  <c:v>0.24974411463664201</c:v>
                </c:pt>
                <c:pt idx="217">
                  <c:v>0.24638168966677801</c:v>
                </c:pt>
                <c:pt idx="218">
                  <c:v>0.24181523500810301</c:v>
                </c:pt>
                <c:pt idx="219">
                  <c:v>0.242557192102789</c:v>
                </c:pt>
                <c:pt idx="220">
                  <c:v>0.239576851275668</c:v>
                </c:pt>
                <c:pt idx="221">
                  <c:v>0.243673851921274</c:v>
                </c:pt>
                <c:pt idx="222">
                  <c:v>0.24920936116382</c:v>
                </c:pt>
                <c:pt idx="223">
                  <c:v>0.24929356357927701</c:v>
                </c:pt>
                <c:pt idx="224">
                  <c:v>0.25180081428124002</c:v>
                </c:pt>
                <c:pt idx="225">
                  <c:v>0.25312499999999999</c:v>
                </c:pt>
                <c:pt idx="226">
                  <c:v>0.25179631365198302</c:v>
                </c:pt>
                <c:pt idx="227">
                  <c:v>0.25179183546276002</c:v>
                </c:pt>
                <c:pt idx="228">
                  <c:v>0.24907063197026</c:v>
                </c:pt>
                <c:pt idx="229">
                  <c:v>0.25070688030160199</c:v>
                </c:pt>
                <c:pt idx="230">
                  <c:v>0.250076429226536</c:v>
                </c:pt>
                <c:pt idx="231">
                  <c:v>0.254211332312404</c:v>
                </c:pt>
                <c:pt idx="232">
                  <c:v>0.25455650060753299</c:v>
                </c:pt>
                <c:pt idx="233">
                  <c:v>0.255877862595419</c:v>
                </c:pt>
                <c:pt idx="234">
                  <c:v>0.25826193390452801</c:v>
                </c:pt>
                <c:pt idx="235">
                  <c:v>0.25465648854961798</c:v>
                </c:pt>
                <c:pt idx="236">
                  <c:v>0.25520195838433202</c:v>
                </c:pt>
                <c:pt idx="237">
                  <c:v>0.25513646120821798</c:v>
                </c:pt>
                <c:pt idx="238">
                  <c:v>0.251748251748251</c:v>
                </c:pt>
                <c:pt idx="239">
                  <c:v>0.24923826934795801</c:v>
                </c:pt>
                <c:pt idx="240">
                  <c:v>0.24766495932509699</c:v>
                </c:pt>
                <c:pt idx="241">
                  <c:v>0.24879227053139999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44011</c:v>
                </c:pt>
                <c:pt idx="1">
                  <c:v>44008</c:v>
                </c:pt>
                <c:pt idx="2">
                  <c:v>44007</c:v>
                </c:pt>
                <c:pt idx="3">
                  <c:v>44006</c:v>
                </c:pt>
                <c:pt idx="4">
                  <c:v>44005</c:v>
                </c:pt>
                <c:pt idx="5">
                  <c:v>44004</c:v>
                </c:pt>
                <c:pt idx="6">
                  <c:v>44001</c:v>
                </c:pt>
                <c:pt idx="7">
                  <c:v>44000</c:v>
                </c:pt>
                <c:pt idx="8">
                  <c:v>43999</c:v>
                </c:pt>
                <c:pt idx="9">
                  <c:v>43998</c:v>
                </c:pt>
                <c:pt idx="10">
                  <c:v>43997</c:v>
                </c:pt>
                <c:pt idx="11">
                  <c:v>43994</c:v>
                </c:pt>
                <c:pt idx="12">
                  <c:v>43993</c:v>
                </c:pt>
                <c:pt idx="13">
                  <c:v>43992</c:v>
                </c:pt>
                <c:pt idx="14">
                  <c:v>43991</c:v>
                </c:pt>
                <c:pt idx="15">
                  <c:v>43990</c:v>
                </c:pt>
                <c:pt idx="16">
                  <c:v>43987</c:v>
                </c:pt>
                <c:pt idx="17">
                  <c:v>43986</c:v>
                </c:pt>
                <c:pt idx="18">
                  <c:v>43985</c:v>
                </c:pt>
                <c:pt idx="19">
                  <c:v>43984</c:v>
                </c:pt>
                <c:pt idx="20">
                  <c:v>43983</c:v>
                </c:pt>
                <c:pt idx="21">
                  <c:v>43980</c:v>
                </c:pt>
                <c:pt idx="22">
                  <c:v>43979</c:v>
                </c:pt>
                <c:pt idx="23">
                  <c:v>43978</c:v>
                </c:pt>
                <c:pt idx="24">
                  <c:v>43977</c:v>
                </c:pt>
                <c:pt idx="25">
                  <c:v>43976</c:v>
                </c:pt>
                <c:pt idx="26">
                  <c:v>43973</c:v>
                </c:pt>
                <c:pt idx="27">
                  <c:v>43972</c:v>
                </c:pt>
                <c:pt idx="28">
                  <c:v>43971</c:v>
                </c:pt>
                <c:pt idx="29">
                  <c:v>43970</c:v>
                </c:pt>
                <c:pt idx="30">
                  <c:v>43969</c:v>
                </c:pt>
                <c:pt idx="31">
                  <c:v>43966</c:v>
                </c:pt>
                <c:pt idx="32">
                  <c:v>43965</c:v>
                </c:pt>
                <c:pt idx="33">
                  <c:v>43964</c:v>
                </c:pt>
                <c:pt idx="34">
                  <c:v>43963</c:v>
                </c:pt>
                <c:pt idx="35">
                  <c:v>43962</c:v>
                </c:pt>
                <c:pt idx="36">
                  <c:v>43959</c:v>
                </c:pt>
                <c:pt idx="37">
                  <c:v>43958</c:v>
                </c:pt>
                <c:pt idx="38">
                  <c:v>43952</c:v>
                </c:pt>
                <c:pt idx="39">
                  <c:v>43951</c:v>
                </c:pt>
                <c:pt idx="40">
                  <c:v>43949</c:v>
                </c:pt>
                <c:pt idx="41">
                  <c:v>43948</c:v>
                </c:pt>
                <c:pt idx="42">
                  <c:v>43945</c:v>
                </c:pt>
                <c:pt idx="43">
                  <c:v>43944</c:v>
                </c:pt>
                <c:pt idx="44">
                  <c:v>43943</c:v>
                </c:pt>
                <c:pt idx="45">
                  <c:v>43942</c:v>
                </c:pt>
                <c:pt idx="46">
                  <c:v>43941</c:v>
                </c:pt>
                <c:pt idx="47">
                  <c:v>43938</c:v>
                </c:pt>
                <c:pt idx="48">
                  <c:v>43937</c:v>
                </c:pt>
                <c:pt idx="49">
                  <c:v>43936</c:v>
                </c:pt>
                <c:pt idx="50">
                  <c:v>43935</c:v>
                </c:pt>
                <c:pt idx="51">
                  <c:v>43934</c:v>
                </c:pt>
                <c:pt idx="52">
                  <c:v>43931</c:v>
                </c:pt>
                <c:pt idx="53">
                  <c:v>43930</c:v>
                </c:pt>
                <c:pt idx="54">
                  <c:v>43929</c:v>
                </c:pt>
                <c:pt idx="55">
                  <c:v>43928</c:v>
                </c:pt>
                <c:pt idx="56">
                  <c:v>43927</c:v>
                </c:pt>
                <c:pt idx="57">
                  <c:v>43924</c:v>
                </c:pt>
                <c:pt idx="58">
                  <c:v>43923</c:v>
                </c:pt>
                <c:pt idx="59">
                  <c:v>43922</c:v>
                </c:pt>
                <c:pt idx="60">
                  <c:v>43921</c:v>
                </c:pt>
                <c:pt idx="61">
                  <c:v>43920</c:v>
                </c:pt>
                <c:pt idx="62">
                  <c:v>43917</c:v>
                </c:pt>
                <c:pt idx="63">
                  <c:v>43916</c:v>
                </c:pt>
                <c:pt idx="64">
                  <c:v>43915</c:v>
                </c:pt>
                <c:pt idx="65">
                  <c:v>43914</c:v>
                </c:pt>
                <c:pt idx="66">
                  <c:v>43913</c:v>
                </c:pt>
                <c:pt idx="67">
                  <c:v>43909</c:v>
                </c:pt>
                <c:pt idx="68">
                  <c:v>43908</c:v>
                </c:pt>
                <c:pt idx="69">
                  <c:v>43907</c:v>
                </c:pt>
                <c:pt idx="70">
                  <c:v>43906</c:v>
                </c:pt>
                <c:pt idx="71">
                  <c:v>43903</c:v>
                </c:pt>
                <c:pt idx="72">
                  <c:v>43902</c:v>
                </c:pt>
                <c:pt idx="73">
                  <c:v>43901</c:v>
                </c:pt>
                <c:pt idx="74">
                  <c:v>43900</c:v>
                </c:pt>
                <c:pt idx="75">
                  <c:v>43899</c:v>
                </c:pt>
                <c:pt idx="76">
                  <c:v>43896</c:v>
                </c:pt>
                <c:pt idx="77">
                  <c:v>43895</c:v>
                </c:pt>
                <c:pt idx="78">
                  <c:v>43894</c:v>
                </c:pt>
                <c:pt idx="79">
                  <c:v>43893</c:v>
                </c:pt>
                <c:pt idx="80">
                  <c:v>43892</c:v>
                </c:pt>
                <c:pt idx="81">
                  <c:v>43889</c:v>
                </c:pt>
                <c:pt idx="82">
                  <c:v>43888</c:v>
                </c:pt>
                <c:pt idx="83">
                  <c:v>43887</c:v>
                </c:pt>
                <c:pt idx="84">
                  <c:v>43886</c:v>
                </c:pt>
                <c:pt idx="85">
                  <c:v>43882</c:v>
                </c:pt>
                <c:pt idx="86">
                  <c:v>43881</c:v>
                </c:pt>
                <c:pt idx="87">
                  <c:v>43880</c:v>
                </c:pt>
                <c:pt idx="88">
                  <c:v>43879</c:v>
                </c:pt>
                <c:pt idx="89">
                  <c:v>43878</c:v>
                </c:pt>
                <c:pt idx="90">
                  <c:v>43875</c:v>
                </c:pt>
                <c:pt idx="91">
                  <c:v>43874</c:v>
                </c:pt>
                <c:pt idx="92">
                  <c:v>43873</c:v>
                </c:pt>
                <c:pt idx="93">
                  <c:v>43871</c:v>
                </c:pt>
                <c:pt idx="94">
                  <c:v>43868</c:v>
                </c:pt>
                <c:pt idx="95">
                  <c:v>43867</c:v>
                </c:pt>
                <c:pt idx="96">
                  <c:v>43866</c:v>
                </c:pt>
                <c:pt idx="97">
                  <c:v>43865</c:v>
                </c:pt>
                <c:pt idx="98">
                  <c:v>43864</c:v>
                </c:pt>
                <c:pt idx="99">
                  <c:v>43861</c:v>
                </c:pt>
                <c:pt idx="100">
                  <c:v>43860</c:v>
                </c:pt>
                <c:pt idx="101">
                  <c:v>43859</c:v>
                </c:pt>
                <c:pt idx="102">
                  <c:v>43858</c:v>
                </c:pt>
                <c:pt idx="103">
                  <c:v>43857</c:v>
                </c:pt>
                <c:pt idx="104">
                  <c:v>43854</c:v>
                </c:pt>
                <c:pt idx="105">
                  <c:v>43853</c:v>
                </c:pt>
                <c:pt idx="106">
                  <c:v>43852</c:v>
                </c:pt>
                <c:pt idx="107">
                  <c:v>43851</c:v>
                </c:pt>
                <c:pt idx="108">
                  <c:v>43850</c:v>
                </c:pt>
                <c:pt idx="109">
                  <c:v>43847</c:v>
                </c:pt>
                <c:pt idx="110">
                  <c:v>43846</c:v>
                </c:pt>
                <c:pt idx="111">
                  <c:v>43845</c:v>
                </c:pt>
                <c:pt idx="112">
                  <c:v>43844</c:v>
                </c:pt>
                <c:pt idx="113">
                  <c:v>43840</c:v>
                </c:pt>
                <c:pt idx="114">
                  <c:v>43839</c:v>
                </c:pt>
                <c:pt idx="115">
                  <c:v>43838</c:v>
                </c:pt>
                <c:pt idx="116">
                  <c:v>43837</c:v>
                </c:pt>
                <c:pt idx="117">
                  <c:v>43836</c:v>
                </c:pt>
                <c:pt idx="118">
                  <c:v>43829</c:v>
                </c:pt>
                <c:pt idx="119">
                  <c:v>43826</c:v>
                </c:pt>
                <c:pt idx="120">
                  <c:v>43825</c:v>
                </c:pt>
                <c:pt idx="121">
                  <c:v>43824</c:v>
                </c:pt>
                <c:pt idx="122">
                  <c:v>43823</c:v>
                </c:pt>
                <c:pt idx="123">
                  <c:v>43822</c:v>
                </c:pt>
                <c:pt idx="124">
                  <c:v>43819</c:v>
                </c:pt>
                <c:pt idx="125">
                  <c:v>43818</c:v>
                </c:pt>
                <c:pt idx="126">
                  <c:v>43817</c:v>
                </c:pt>
                <c:pt idx="127">
                  <c:v>43816</c:v>
                </c:pt>
                <c:pt idx="128">
                  <c:v>43815</c:v>
                </c:pt>
                <c:pt idx="129">
                  <c:v>43812</c:v>
                </c:pt>
                <c:pt idx="130">
                  <c:v>43811</c:v>
                </c:pt>
                <c:pt idx="131">
                  <c:v>43810</c:v>
                </c:pt>
                <c:pt idx="132">
                  <c:v>43809</c:v>
                </c:pt>
                <c:pt idx="133">
                  <c:v>43808</c:v>
                </c:pt>
                <c:pt idx="134">
                  <c:v>43805</c:v>
                </c:pt>
                <c:pt idx="135">
                  <c:v>43804</c:v>
                </c:pt>
                <c:pt idx="136">
                  <c:v>43803</c:v>
                </c:pt>
                <c:pt idx="137">
                  <c:v>43802</c:v>
                </c:pt>
                <c:pt idx="138">
                  <c:v>43801</c:v>
                </c:pt>
                <c:pt idx="139">
                  <c:v>43798</c:v>
                </c:pt>
                <c:pt idx="140">
                  <c:v>43797</c:v>
                </c:pt>
                <c:pt idx="141">
                  <c:v>43796</c:v>
                </c:pt>
                <c:pt idx="142">
                  <c:v>43795</c:v>
                </c:pt>
                <c:pt idx="143">
                  <c:v>43794</c:v>
                </c:pt>
                <c:pt idx="144">
                  <c:v>43791</c:v>
                </c:pt>
                <c:pt idx="145">
                  <c:v>43790</c:v>
                </c:pt>
                <c:pt idx="146">
                  <c:v>43789</c:v>
                </c:pt>
                <c:pt idx="147">
                  <c:v>43788</c:v>
                </c:pt>
                <c:pt idx="148">
                  <c:v>43787</c:v>
                </c:pt>
                <c:pt idx="149">
                  <c:v>43784</c:v>
                </c:pt>
                <c:pt idx="150">
                  <c:v>43783</c:v>
                </c:pt>
                <c:pt idx="151">
                  <c:v>43782</c:v>
                </c:pt>
                <c:pt idx="152">
                  <c:v>43781</c:v>
                </c:pt>
                <c:pt idx="153">
                  <c:v>43780</c:v>
                </c:pt>
                <c:pt idx="154">
                  <c:v>43777</c:v>
                </c:pt>
                <c:pt idx="155">
                  <c:v>43776</c:v>
                </c:pt>
                <c:pt idx="156">
                  <c:v>43775</c:v>
                </c:pt>
                <c:pt idx="157">
                  <c:v>43774</c:v>
                </c:pt>
                <c:pt idx="158">
                  <c:v>43770</c:v>
                </c:pt>
                <c:pt idx="159">
                  <c:v>43769</c:v>
                </c:pt>
                <c:pt idx="160">
                  <c:v>43768</c:v>
                </c:pt>
                <c:pt idx="161">
                  <c:v>43767</c:v>
                </c:pt>
                <c:pt idx="162">
                  <c:v>43766</c:v>
                </c:pt>
                <c:pt idx="163">
                  <c:v>43763</c:v>
                </c:pt>
                <c:pt idx="164">
                  <c:v>43762</c:v>
                </c:pt>
                <c:pt idx="165">
                  <c:v>43761</c:v>
                </c:pt>
                <c:pt idx="166">
                  <c:v>43759</c:v>
                </c:pt>
                <c:pt idx="167">
                  <c:v>43756</c:v>
                </c:pt>
                <c:pt idx="168">
                  <c:v>43755</c:v>
                </c:pt>
                <c:pt idx="169">
                  <c:v>43754</c:v>
                </c:pt>
                <c:pt idx="170">
                  <c:v>43753</c:v>
                </c:pt>
                <c:pt idx="171">
                  <c:v>43749</c:v>
                </c:pt>
                <c:pt idx="172">
                  <c:v>43748</c:v>
                </c:pt>
                <c:pt idx="173">
                  <c:v>43747</c:v>
                </c:pt>
                <c:pt idx="174">
                  <c:v>43746</c:v>
                </c:pt>
                <c:pt idx="175">
                  <c:v>43745</c:v>
                </c:pt>
                <c:pt idx="176">
                  <c:v>43742</c:v>
                </c:pt>
                <c:pt idx="177">
                  <c:v>43741</c:v>
                </c:pt>
                <c:pt idx="178">
                  <c:v>43740</c:v>
                </c:pt>
                <c:pt idx="179">
                  <c:v>43739</c:v>
                </c:pt>
                <c:pt idx="180">
                  <c:v>43738</c:v>
                </c:pt>
                <c:pt idx="181">
                  <c:v>43735</c:v>
                </c:pt>
                <c:pt idx="182">
                  <c:v>43734</c:v>
                </c:pt>
                <c:pt idx="183">
                  <c:v>43733</c:v>
                </c:pt>
                <c:pt idx="184">
                  <c:v>43732</c:v>
                </c:pt>
                <c:pt idx="185">
                  <c:v>43728</c:v>
                </c:pt>
                <c:pt idx="186">
                  <c:v>43727</c:v>
                </c:pt>
                <c:pt idx="187">
                  <c:v>43726</c:v>
                </c:pt>
                <c:pt idx="188">
                  <c:v>43725</c:v>
                </c:pt>
                <c:pt idx="189">
                  <c:v>43721</c:v>
                </c:pt>
                <c:pt idx="190">
                  <c:v>43720</c:v>
                </c:pt>
                <c:pt idx="191">
                  <c:v>43719</c:v>
                </c:pt>
                <c:pt idx="192">
                  <c:v>43718</c:v>
                </c:pt>
                <c:pt idx="193">
                  <c:v>43717</c:v>
                </c:pt>
                <c:pt idx="194">
                  <c:v>43714</c:v>
                </c:pt>
                <c:pt idx="195">
                  <c:v>43713</c:v>
                </c:pt>
                <c:pt idx="196">
                  <c:v>43712</c:v>
                </c:pt>
                <c:pt idx="197">
                  <c:v>43711</c:v>
                </c:pt>
                <c:pt idx="198">
                  <c:v>43710</c:v>
                </c:pt>
                <c:pt idx="199">
                  <c:v>43707</c:v>
                </c:pt>
                <c:pt idx="200">
                  <c:v>43706</c:v>
                </c:pt>
                <c:pt idx="201">
                  <c:v>43705</c:v>
                </c:pt>
                <c:pt idx="202">
                  <c:v>43704</c:v>
                </c:pt>
                <c:pt idx="203">
                  <c:v>43703</c:v>
                </c:pt>
                <c:pt idx="204">
                  <c:v>43700</c:v>
                </c:pt>
                <c:pt idx="205">
                  <c:v>43699</c:v>
                </c:pt>
                <c:pt idx="206">
                  <c:v>43698</c:v>
                </c:pt>
                <c:pt idx="207">
                  <c:v>43697</c:v>
                </c:pt>
                <c:pt idx="208">
                  <c:v>43696</c:v>
                </c:pt>
                <c:pt idx="209">
                  <c:v>43693</c:v>
                </c:pt>
                <c:pt idx="210">
                  <c:v>43692</c:v>
                </c:pt>
                <c:pt idx="211">
                  <c:v>43691</c:v>
                </c:pt>
                <c:pt idx="212">
                  <c:v>43690</c:v>
                </c:pt>
                <c:pt idx="213">
                  <c:v>43686</c:v>
                </c:pt>
                <c:pt idx="214">
                  <c:v>43685</c:v>
                </c:pt>
                <c:pt idx="215">
                  <c:v>43684</c:v>
                </c:pt>
                <c:pt idx="216">
                  <c:v>43683</c:v>
                </c:pt>
                <c:pt idx="217">
                  <c:v>43682</c:v>
                </c:pt>
                <c:pt idx="218">
                  <c:v>43679</c:v>
                </c:pt>
                <c:pt idx="219">
                  <c:v>43678</c:v>
                </c:pt>
                <c:pt idx="220">
                  <c:v>43677</c:v>
                </c:pt>
                <c:pt idx="221">
                  <c:v>43676</c:v>
                </c:pt>
                <c:pt idx="222">
                  <c:v>43675</c:v>
                </c:pt>
                <c:pt idx="223">
                  <c:v>43672</c:v>
                </c:pt>
                <c:pt idx="224">
                  <c:v>43671</c:v>
                </c:pt>
                <c:pt idx="225">
                  <c:v>43670</c:v>
                </c:pt>
                <c:pt idx="226">
                  <c:v>43669</c:v>
                </c:pt>
                <c:pt idx="227">
                  <c:v>43668</c:v>
                </c:pt>
                <c:pt idx="228">
                  <c:v>43665</c:v>
                </c:pt>
                <c:pt idx="229">
                  <c:v>43664</c:v>
                </c:pt>
                <c:pt idx="230">
                  <c:v>43663</c:v>
                </c:pt>
                <c:pt idx="231">
                  <c:v>43662</c:v>
                </c:pt>
                <c:pt idx="232">
                  <c:v>43658</c:v>
                </c:pt>
                <c:pt idx="233">
                  <c:v>43657</c:v>
                </c:pt>
                <c:pt idx="234">
                  <c:v>43656</c:v>
                </c:pt>
                <c:pt idx="235">
                  <c:v>43655</c:v>
                </c:pt>
                <c:pt idx="236">
                  <c:v>43654</c:v>
                </c:pt>
                <c:pt idx="237">
                  <c:v>43651</c:v>
                </c:pt>
                <c:pt idx="238">
                  <c:v>43650</c:v>
                </c:pt>
                <c:pt idx="239">
                  <c:v>43649</c:v>
                </c:pt>
                <c:pt idx="240">
                  <c:v>43648</c:v>
                </c:pt>
                <c:pt idx="241">
                  <c:v>43647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0.27152909878894621</c:v>
                </c:pt>
                <c:pt idx="1">
                  <c:v>0.27085401060776498</c:v>
                </c:pt>
                <c:pt idx="2">
                  <c:v>0.27001748093976002</c:v>
                </c:pt>
                <c:pt idx="3">
                  <c:v>0.26940344514621439</c:v>
                </c:pt>
                <c:pt idx="4">
                  <c:v>0.26895536225600619</c:v>
                </c:pt>
                <c:pt idx="5">
                  <c:v>0.26842127020668899</c:v>
                </c:pt>
                <c:pt idx="6">
                  <c:v>0.26820290915162298</c:v>
                </c:pt>
                <c:pt idx="7">
                  <c:v>0.2679065045328754</c:v>
                </c:pt>
                <c:pt idx="8">
                  <c:v>0.267791846235793</c:v>
                </c:pt>
                <c:pt idx="9">
                  <c:v>0.26779990886622318</c:v>
                </c:pt>
                <c:pt idx="10">
                  <c:v>0.26788551203840683</c:v>
                </c:pt>
                <c:pt idx="11">
                  <c:v>0.26782570695700458</c:v>
                </c:pt>
                <c:pt idx="12">
                  <c:v>0.26791343536167939</c:v>
                </c:pt>
                <c:pt idx="13">
                  <c:v>0.26805003116465259</c:v>
                </c:pt>
                <c:pt idx="14">
                  <c:v>0.26838633704586418</c:v>
                </c:pt>
                <c:pt idx="15">
                  <c:v>0.26865641761205322</c:v>
                </c:pt>
                <c:pt idx="16">
                  <c:v>0.26873811007357939</c:v>
                </c:pt>
                <c:pt idx="17">
                  <c:v>0.26875418299624743</c:v>
                </c:pt>
                <c:pt idx="18">
                  <c:v>0.26856201086429382</c:v>
                </c:pt>
                <c:pt idx="19">
                  <c:v>0.26846166853353798</c:v>
                </c:pt>
                <c:pt idx="20">
                  <c:v>0.26828036059096899</c:v>
                </c:pt>
                <c:pt idx="21">
                  <c:v>0.26803006508480398</c:v>
                </c:pt>
                <c:pt idx="22">
                  <c:v>0.26806458772397179</c:v>
                </c:pt>
                <c:pt idx="23">
                  <c:v>0.26819019488535878</c:v>
                </c:pt>
                <c:pt idx="24">
                  <c:v>0.26830748023015477</c:v>
                </c:pt>
                <c:pt idx="25">
                  <c:v>0.26823739049514222</c:v>
                </c:pt>
                <c:pt idx="26">
                  <c:v>0.26804527745833517</c:v>
                </c:pt>
                <c:pt idx="27">
                  <c:v>0.26783014553363699</c:v>
                </c:pt>
                <c:pt idx="28">
                  <c:v>0.26786332255943157</c:v>
                </c:pt>
                <c:pt idx="29">
                  <c:v>0.26800374151407358</c:v>
                </c:pt>
                <c:pt idx="30">
                  <c:v>0.26794662885073178</c:v>
                </c:pt>
                <c:pt idx="31">
                  <c:v>0.26782283153206682</c:v>
                </c:pt>
                <c:pt idx="32">
                  <c:v>0.26787914036273897</c:v>
                </c:pt>
                <c:pt idx="33">
                  <c:v>0.26783339088051977</c:v>
                </c:pt>
                <c:pt idx="34">
                  <c:v>0.26789468739922262</c:v>
                </c:pt>
                <c:pt idx="35">
                  <c:v>0.26799428124643498</c:v>
                </c:pt>
                <c:pt idx="36">
                  <c:v>0.26802325841179581</c:v>
                </c:pt>
                <c:pt idx="37">
                  <c:v>0.26796408196854982</c:v>
                </c:pt>
                <c:pt idx="38">
                  <c:v>0.26800182362641239</c:v>
                </c:pt>
                <c:pt idx="39">
                  <c:v>0.26805873297731359</c:v>
                </c:pt>
                <c:pt idx="40">
                  <c:v>0.26824209601246141</c:v>
                </c:pt>
                <c:pt idx="41">
                  <c:v>0.26836253662478798</c:v>
                </c:pt>
                <c:pt idx="42">
                  <c:v>0.26851528377794481</c:v>
                </c:pt>
                <c:pt idx="43">
                  <c:v>0.268589371746767</c:v>
                </c:pt>
                <c:pt idx="44">
                  <c:v>0.26858982143594917</c:v>
                </c:pt>
                <c:pt idx="45">
                  <c:v>0.26862773169635462</c:v>
                </c:pt>
                <c:pt idx="46">
                  <c:v>0.26861612629320281</c:v>
                </c:pt>
                <c:pt idx="47">
                  <c:v>0.26839303098704159</c:v>
                </c:pt>
                <c:pt idx="48">
                  <c:v>0.2681749064491929</c:v>
                </c:pt>
                <c:pt idx="49">
                  <c:v>0.26794488364735414</c:v>
                </c:pt>
                <c:pt idx="50">
                  <c:v>0.26744950240188364</c:v>
                </c:pt>
                <c:pt idx="51">
                  <c:v>0.26716001128192113</c:v>
                </c:pt>
                <c:pt idx="52">
                  <c:v>0.2668037775421942</c:v>
                </c:pt>
                <c:pt idx="53">
                  <c:v>0.26637996364649502</c:v>
                </c:pt>
                <c:pt idx="54">
                  <c:v>0.26590062095049999</c:v>
                </c:pt>
                <c:pt idx="55">
                  <c:v>0.26553797779372779</c:v>
                </c:pt>
                <c:pt idx="56">
                  <c:v>0.26474727549908544</c:v>
                </c:pt>
                <c:pt idx="57">
                  <c:v>0.26410591385531584</c:v>
                </c:pt>
                <c:pt idx="58">
                  <c:v>0.26358517622194655</c:v>
                </c:pt>
                <c:pt idx="59">
                  <c:v>0.26313351192801998</c:v>
                </c:pt>
                <c:pt idx="60">
                  <c:v>0.26281417300205107</c:v>
                </c:pt>
                <c:pt idx="61">
                  <c:v>0.26274662101547797</c:v>
                </c:pt>
                <c:pt idx="62">
                  <c:v>0.26240451972035739</c:v>
                </c:pt>
                <c:pt idx="63">
                  <c:v>0.26202858978826843</c:v>
                </c:pt>
                <c:pt idx="64">
                  <c:v>0.2620929784981807</c:v>
                </c:pt>
                <c:pt idx="65">
                  <c:v>0.26208004670176632</c:v>
                </c:pt>
                <c:pt idx="66">
                  <c:v>0.26193556411479391</c:v>
                </c:pt>
                <c:pt idx="67">
                  <c:v>0.26028890019794598</c:v>
                </c:pt>
                <c:pt idx="68">
                  <c:v>0.25767874931610518</c:v>
                </c:pt>
                <c:pt idx="69">
                  <c:v>0.25742632278951105</c:v>
                </c:pt>
                <c:pt idx="70">
                  <c:v>0.25754013048812641</c:v>
                </c:pt>
                <c:pt idx="71">
                  <c:v>0.2578456557866296</c:v>
                </c:pt>
                <c:pt idx="72">
                  <c:v>0.25802398517135233</c:v>
                </c:pt>
                <c:pt idx="73">
                  <c:v>0.25801690614891443</c:v>
                </c:pt>
                <c:pt idx="74">
                  <c:v>0.258076247387657</c:v>
                </c:pt>
                <c:pt idx="75">
                  <c:v>0.25794437641471069</c:v>
                </c:pt>
                <c:pt idx="76">
                  <c:v>0.25777675447825349</c:v>
                </c:pt>
                <c:pt idx="77">
                  <c:v>0.2578007720127703</c:v>
                </c:pt>
                <c:pt idx="78">
                  <c:v>0.25797939170177719</c:v>
                </c:pt>
                <c:pt idx="79">
                  <c:v>0.25798460607767087</c:v>
                </c:pt>
                <c:pt idx="80">
                  <c:v>0.25793585711157779</c:v>
                </c:pt>
                <c:pt idx="81">
                  <c:v>0.2577382255523013</c:v>
                </c:pt>
                <c:pt idx="82">
                  <c:v>0.25770051877190076</c:v>
                </c:pt>
                <c:pt idx="83">
                  <c:v>0.25771203082127486</c:v>
                </c:pt>
                <c:pt idx="84">
                  <c:v>0.25797609037127434</c:v>
                </c:pt>
                <c:pt idx="85">
                  <c:v>0.25788597208749886</c:v>
                </c:pt>
                <c:pt idx="86">
                  <c:v>0.25772573130092302</c:v>
                </c:pt>
                <c:pt idx="87">
                  <c:v>0.2575639478145294</c:v>
                </c:pt>
                <c:pt idx="88">
                  <c:v>0.25740103797560154</c:v>
                </c:pt>
                <c:pt idx="89">
                  <c:v>0.25706647063961524</c:v>
                </c:pt>
                <c:pt idx="90">
                  <c:v>0.25682212694770129</c:v>
                </c:pt>
                <c:pt idx="91">
                  <c:v>0.25691787411390105</c:v>
                </c:pt>
                <c:pt idx="92">
                  <c:v>0.25704772086849903</c:v>
                </c:pt>
                <c:pt idx="93">
                  <c:v>0.25716538036921327</c:v>
                </c:pt>
                <c:pt idx="94">
                  <c:v>0.25720353800116325</c:v>
                </c:pt>
                <c:pt idx="95">
                  <c:v>0.25723775513027558</c:v>
                </c:pt>
                <c:pt idx="96">
                  <c:v>0.25724757674857357</c:v>
                </c:pt>
                <c:pt idx="97">
                  <c:v>0.25714302090096802</c:v>
                </c:pt>
                <c:pt idx="98">
                  <c:v>0.2569350262575984</c:v>
                </c:pt>
                <c:pt idx="99">
                  <c:v>0.25671931887425631</c:v>
                </c:pt>
                <c:pt idx="100">
                  <c:v>0.25657621497683486</c:v>
                </c:pt>
                <c:pt idx="101">
                  <c:v>0.25652567660671638</c:v>
                </c:pt>
                <c:pt idx="102">
                  <c:v>0.25654807595907203</c:v>
                </c:pt>
                <c:pt idx="103">
                  <c:v>0.25644536360397441</c:v>
                </c:pt>
                <c:pt idx="104">
                  <c:v>0.25629010957301085</c:v>
                </c:pt>
                <c:pt idx="105">
                  <c:v>0.25621654709364777</c:v>
                </c:pt>
                <c:pt idx="106">
                  <c:v>0.25642183671835567</c:v>
                </c:pt>
                <c:pt idx="107">
                  <c:v>0.25664716643138957</c:v>
                </c:pt>
                <c:pt idx="108">
                  <c:v>0.25753956157606489</c:v>
                </c:pt>
                <c:pt idx="109">
                  <c:v>0.25823072729119034</c:v>
                </c:pt>
                <c:pt idx="110">
                  <c:v>0.25864910550667819</c:v>
                </c:pt>
                <c:pt idx="111">
                  <c:v>0.25916428683677112</c:v>
                </c:pt>
                <c:pt idx="112">
                  <c:v>0.25950537117308875</c:v>
                </c:pt>
                <c:pt idx="113">
                  <c:v>0.2597152854582313</c:v>
                </c:pt>
                <c:pt idx="114">
                  <c:v>0.25997773795521478</c:v>
                </c:pt>
                <c:pt idx="115">
                  <c:v>0.25991225553374631</c:v>
                </c:pt>
                <c:pt idx="116">
                  <c:v>0.25998326518234605</c:v>
                </c:pt>
                <c:pt idx="117">
                  <c:v>0.26001161575224307</c:v>
                </c:pt>
                <c:pt idx="118">
                  <c:v>0.26009793317818836</c:v>
                </c:pt>
                <c:pt idx="119">
                  <c:v>0.26011943714425978</c:v>
                </c:pt>
                <c:pt idx="120">
                  <c:v>0.26015843305629494</c:v>
                </c:pt>
                <c:pt idx="121">
                  <c:v>0.26025587289929958</c:v>
                </c:pt>
                <c:pt idx="122">
                  <c:v>0.26027484356092834</c:v>
                </c:pt>
                <c:pt idx="123">
                  <c:v>0.26031002277754456</c:v>
                </c:pt>
                <c:pt idx="124">
                  <c:v>0.26028898432970055</c:v>
                </c:pt>
                <c:pt idx="125">
                  <c:v>0.26032740832822998</c:v>
                </c:pt>
                <c:pt idx="126">
                  <c:v>0.26038886957186025</c:v>
                </c:pt>
                <c:pt idx="127">
                  <c:v>0.26039546204000708</c:v>
                </c:pt>
                <c:pt idx="128">
                  <c:v>0.26042166914004938</c:v>
                </c:pt>
                <c:pt idx="129">
                  <c:v>0.26041531585962424</c:v>
                </c:pt>
                <c:pt idx="130">
                  <c:v>0.26041526421225586</c:v>
                </c:pt>
                <c:pt idx="131">
                  <c:v>0.26043965409311615</c:v>
                </c:pt>
                <c:pt idx="132">
                  <c:v>0.26047006012709589</c:v>
                </c:pt>
                <c:pt idx="133">
                  <c:v>0.2606128673412042</c:v>
                </c:pt>
                <c:pt idx="134">
                  <c:v>0.26080754652336213</c:v>
                </c:pt>
                <c:pt idx="135">
                  <c:v>0.26102456144410691</c:v>
                </c:pt>
                <c:pt idx="136">
                  <c:v>0.2612092517349629</c:v>
                </c:pt>
                <c:pt idx="137">
                  <c:v>0.26143158100997749</c:v>
                </c:pt>
                <c:pt idx="138">
                  <c:v>0.26203136500723045</c:v>
                </c:pt>
                <c:pt idx="139">
                  <c:v>0.26212215493300917</c:v>
                </c:pt>
                <c:pt idx="140">
                  <c:v>0.26232902240431671</c:v>
                </c:pt>
                <c:pt idx="141">
                  <c:v>0.26238437457929309</c:v>
                </c:pt>
                <c:pt idx="142">
                  <c:v>0.2623758097110977</c:v>
                </c:pt>
                <c:pt idx="143">
                  <c:v>0.26238011822782858</c:v>
                </c:pt>
                <c:pt idx="144">
                  <c:v>0.26239645804440681</c:v>
                </c:pt>
                <c:pt idx="145">
                  <c:v>0.26233641497554128</c:v>
                </c:pt>
                <c:pt idx="146">
                  <c:v>0.26218937730932823</c:v>
                </c:pt>
                <c:pt idx="147">
                  <c:v>0.26205348212804269</c:v>
                </c:pt>
                <c:pt idx="148">
                  <c:v>0.26205192952149825</c:v>
                </c:pt>
                <c:pt idx="149">
                  <c:v>0.26198141960355092</c:v>
                </c:pt>
                <c:pt idx="150">
                  <c:v>0.26202884913775149</c:v>
                </c:pt>
                <c:pt idx="151">
                  <c:v>0.26208443920854002</c:v>
                </c:pt>
                <c:pt idx="152">
                  <c:v>0.26211699817311612</c:v>
                </c:pt>
                <c:pt idx="153">
                  <c:v>0.26206358211317721</c:v>
                </c:pt>
                <c:pt idx="154">
                  <c:v>0.26205081658456159</c:v>
                </c:pt>
                <c:pt idx="155">
                  <c:v>0.26207152820935087</c:v>
                </c:pt>
                <c:pt idx="156">
                  <c:v>0.26208266971102284</c:v>
                </c:pt>
                <c:pt idx="157">
                  <c:v>0.2621736234578102</c:v>
                </c:pt>
                <c:pt idx="158">
                  <c:v>0.26224215729914385</c:v>
                </c:pt>
                <c:pt idx="159">
                  <c:v>0.26213867003324398</c:v>
                </c:pt>
                <c:pt idx="160">
                  <c:v>0.26238029510733191</c:v>
                </c:pt>
                <c:pt idx="161">
                  <c:v>0.26246420686110034</c:v>
                </c:pt>
                <c:pt idx="162">
                  <c:v>0.26245003372877512</c:v>
                </c:pt>
                <c:pt idx="163">
                  <c:v>0.26244208820921988</c:v>
                </c:pt>
                <c:pt idx="164">
                  <c:v>0.26238448766676148</c:v>
                </c:pt>
                <c:pt idx="165">
                  <c:v>0.26229034719006439</c:v>
                </c:pt>
                <c:pt idx="166">
                  <c:v>0.26212457029153841</c:v>
                </c:pt>
                <c:pt idx="167">
                  <c:v>0.26193986926115165</c:v>
                </c:pt>
                <c:pt idx="168">
                  <c:v>0.26176087827783834</c:v>
                </c:pt>
                <c:pt idx="169">
                  <c:v>0.26164664254003744</c:v>
                </c:pt>
                <c:pt idx="170">
                  <c:v>0.26155108846584324</c:v>
                </c:pt>
                <c:pt idx="171">
                  <c:v>0.26145727974686245</c:v>
                </c:pt>
                <c:pt idx="172">
                  <c:v>0.26142374343201874</c:v>
                </c:pt>
                <c:pt idx="173">
                  <c:v>0.26146518886195658</c:v>
                </c:pt>
                <c:pt idx="174">
                  <c:v>0.26146034573736637</c:v>
                </c:pt>
                <c:pt idx="175">
                  <c:v>0.26145600466303143</c:v>
                </c:pt>
                <c:pt idx="176">
                  <c:v>0.2614522271867491</c:v>
                </c:pt>
                <c:pt idx="177">
                  <c:v>0.26153470776155635</c:v>
                </c:pt>
                <c:pt idx="178">
                  <c:v>0.26156194461845317</c:v>
                </c:pt>
                <c:pt idx="179">
                  <c:v>0.26157523923294984</c:v>
                </c:pt>
                <c:pt idx="180">
                  <c:v>0.26154358548398648</c:v>
                </c:pt>
                <c:pt idx="181">
                  <c:v>0.26148877991765601</c:v>
                </c:pt>
                <c:pt idx="182">
                  <c:v>0.26140694166922451</c:v>
                </c:pt>
                <c:pt idx="183">
                  <c:v>0.26083310504130819</c:v>
                </c:pt>
                <c:pt idx="184">
                  <c:v>0.26041776889061197</c:v>
                </c:pt>
                <c:pt idx="185">
                  <c:v>0.26045064994951722</c:v>
                </c:pt>
                <c:pt idx="186">
                  <c:v>0.26039555410914128</c:v>
                </c:pt>
                <c:pt idx="187">
                  <c:v>0.26056211315764971</c:v>
                </c:pt>
                <c:pt idx="188">
                  <c:v>0.26107842983474061</c:v>
                </c:pt>
                <c:pt idx="189">
                  <c:v>0.26142582434443501</c:v>
                </c:pt>
                <c:pt idx="190">
                  <c:v>0.26190430891457717</c:v>
                </c:pt>
                <c:pt idx="191">
                  <c:v>0.26231298927611668</c:v>
                </c:pt>
                <c:pt idx="192">
                  <c:v>0.26283027531676212</c:v>
                </c:pt>
                <c:pt idx="193">
                  <c:v>0.26335293489530998</c:v>
                </c:pt>
                <c:pt idx="194">
                  <c:v>0.26381549888058792</c:v>
                </c:pt>
                <c:pt idx="195">
                  <c:v>0.26455005792791236</c:v>
                </c:pt>
                <c:pt idx="196">
                  <c:v>0.26536557773520364</c:v>
                </c:pt>
                <c:pt idx="197">
                  <c:v>0.26581604845979689</c:v>
                </c:pt>
                <c:pt idx="198">
                  <c:v>0.26601547191237046</c:v>
                </c:pt>
                <c:pt idx="199">
                  <c:v>0.26634987787975811</c:v>
                </c:pt>
                <c:pt idx="200">
                  <c:v>0.26654978186846867</c:v>
                </c:pt>
                <c:pt idx="201">
                  <c:v>0.26698469656205104</c:v>
                </c:pt>
                <c:pt idx="202">
                  <c:v>0.26757134210316036</c:v>
                </c:pt>
                <c:pt idx="203">
                  <c:v>0.26799881986977825</c:v>
                </c:pt>
                <c:pt idx="204">
                  <c:v>0.2680949333338617</c:v>
                </c:pt>
                <c:pt idx="205">
                  <c:v>0.26836801673202354</c:v>
                </c:pt>
                <c:pt idx="206">
                  <c:v>0.26885194254358152</c:v>
                </c:pt>
                <c:pt idx="207">
                  <c:v>0.26956691049902376</c:v>
                </c:pt>
                <c:pt idx="208">
                  <c:v>0.27009111282073073</c:v>
                </c:pt>
                <c:pt idx="209">
                  <c:v>0.27066752653409742</c:v>
                </c:pt>
                <c:pt idx="210">
                  <c:v>0.27169615568876337</c:v>
                </c:pt>
                <c:pt idx="211">
                  <c:v>0.27250120447311593</c:v>
                </c:pt>
                <c:pt idx="212">
                  <c:v>0.27297420484642154</c:v>
                </c:pt>
                <c:pt idx="213">
                  <c:v>0.27325356441225762</c:v>
                </c:pt>
                <c:pt idx="214">
                  <c:v>0.27369524637530535</c:v>
                </c:pt>
                <c:pt idx="215">
                  <c:v>0.27407523914193854</c:v>
                </c:pt>
                <c:pt idx="216">
                  <c:v>0.27477799525982249</c:v>
                </c:pt>
                <c:pt idx="217">
                  <c:v>0.27550403446751476</c:v>
                </c:pt>
                <c:pt idx="218">
                  <c:v>0.27624976002718421</c:v>
                </c:pt>
                <c:pt idx="219">
                  <c:v>0.2766934270933582</c:v>
                </c:pt>
                <c:pt idx="220">
                  <c:v>0.27704221641887872</c:v>
                </c:pt>
                <c:pt idx="221">
                  <c:v>0.27737857091317597</c:v>
                </c:pt>
                <c:pt idx="222">
                  <c:v>0.27767445723918727</c:v>
                </c:pt>
                <c:pt idx="223">
                  <c:v>0.27833212084236242</c:v>
                </c:pt>
                <c:pt idx="224">
                  <c:v>0.27886877227611384</c:v>
                </c:pt>
                <c:pt idx="225">
                  <c:v>0.27964052398341471</c:v>
                </c:pt>
                <c:pt idx="226">
                  <c:v>0.28060809204970222</c:v>
                </c:pt>
                <c:pt idx="227">
                  <c:v>0.28122927295939598</c:v>
                </c:pt>
                <c:pt idx="228">
                  <c:v>0.28203904698257565</c:v>
                </c:pt>
                <c:pt idx="229">
                  <c:v>0.28263644609092081</c:v>
                </c:pt>
                <c:pt idx="230">
                  <c:v>0.28308592373746883</c:v>
                </c:pt>
                <c:pt idx="231">
                  <c:v>0.28331087894399459</c:v>
                </c:pt>
                <c:pt idx="232">
                  <c:v>0.2835751588408072</c:v>
                </c:pt>
                <c:pt idx="233">
                  <c:v>0.28372611139613901</c:v>
                </c:pt>
                <c:pt idx="234">
                  <c:v>0.28386882666763119</c:v>
                </c:pt>
                <c:pt idx="235">
                  <c:v>0.28414020353546121</c:v>
                </c:pt>
                <c:pt idx="236">
                  <c:v>0.2844015373909124</c:v>
                </c:pt>
                <c:pt idx="237">
                  <c:v>0.28445891948672719</c:v>
                </c:pt>
                <c:pt idx="238">
                  <c:v>0.284536977588142</c:v>
                </c:pt>
                <c:pt idx="239">
                  <c:v>0.28452655102970176</c:v>
                </c:pt>
                <c:pt idx="240">
                  <c:v>0.28444205980729864</c:v>
                </c:pt>
                <c:pt idx="241">
                  <c:v>0.28429211327825921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44011</c:v>
                </c:pt>
                <c:pt idx="1">
                  <c:v>44008</c:v>
                </c:pt>
                <c:pt idx="2">
                  <c:v>44007</c:v>
                </c:pt>
                <c:pt idx="3">
                  <c:v>44006</c:v>
                </c:pt>
                <c:pt idx="4">
                  <c:v>44005</c:v>
                </c:pt>
                <c:pt idx="5">
                  <c:v>44004</c:v>
                </c:pt>
                <c:pt idx="6">
                  <c:v>44001</c:v>
                </c:pt>
                <c:pt idx="7">
                  <c:v>44000</c:v>
                </c:pt>
                <c:pt idx="8">
                  <c:v>43999</c:v>
                </c:pt>
                <c:pt idx="9">
                  <c:v>43998</c:v>
                </c:pt>
                <c:pt idx="10">
                  <c:v>43997</c:v>
                </c:pt>
                <c:pt idx="11">
                  <c:v>43994</c:v>
                </c:pt>
                <c:pt idx="12">
                  <c:v>43993</c:v>
                </c:pt>
                <c:pt idx="13">
                  <c:v>43992</c:v>
                </c:pt>
                <c:pt idx="14">
                  <c:v>43991</c:v>
                </c:pt>
                <c:pt idx="15">
                  <c:v>43990</c:v>
                </c:pt>
                <c:pt idx="16">
                  <c:v>43987</c:v>
                </c:pt>
                <c:pt idx="17">
                  <c:v>43986</c:v>
                </c:pt>
                <c:pt idx="18">
                  <c:v>43985</c:v>
                </c:pt>
                <c:pt idx="19">
                  <c:v>43984</c:v>
                </c:pt>
                <c:pt idx="20">
                  <c:v>43983</c:v>
                </c:pt>
                <c:pt idx="21">
                  <c:v>43980</c:v>
                </c:pt>
                <c:pt idx="22">
                  <c:v>43979</c:v>
                </c:pt>
                <c:pt idx="23">
                  <c:v>43978</c:v>
                </c:pt>
                <c:pt idx="24">
                  <c:v>43977</c:v>
                </c:pt>
                <c:pt idx="25">
                  <c:v>43976</c:v>
                </c:pt>
                <c:pt idx="26">
                  <c:v>43973</c:v>
                </c:pt>
                <c:pt idx="27">
                  <c:v>43972</c:v>
                </c:pt>
                <c:pt idx="28">
                  <c:v>43971</c:v>
                </c:pt>
                <c:pt idx="29">
                  <c:v>43970</c:v>
                </c:pt>
                <c:pt idx="30">
                  <c:v>43969</c:v>
                </c:pt>
                <c:pt idx="31">
                  <c:v>43966</c:v>
                </c:pt>
                <c:pt idx="32">
                  <c:v>43965</c:v>
                </c:pt>
                <c:pt idx="33">
                  <c:v>43964</c:v>
                </c:pt>
                <c:pt idx="34">
                  <c:v>43963</c:v>
                </c:pt>
                <c:pt idx="35">
                  <c:v>43962</c:v>
                </c:pt>
                <c:pt idx="36">
                  <c:v>43959</c:v>
                </c:pt>
                <c:pt idx="37">
                  <c:v>43958</c:v>
                </c:pt>
                <c:pt idx="38">
                  <c:v>43952</c:v>
                </c:pt>
                <c:pt idx="39">
                  <c:v>43951</c:v>
                </c:pt>
                <c:pt idx="40">
                  <c:v>43949</c:v>
                </c:pt>
                <c:pt idx="41">
                  <c:v>43948</c:v>
                </c:pt>
                <c:pt idx="42">
                  <c:v>43945</c:v>
                </c:pt>
                <c:pt idx="43">
                  <c:v>43944</c:v>
                </c:pt>
                <c:pt idx="44">
                  <c:v>43943</c:v>
                </c:pt>
                <c:pt idx="45">
                  <c:v>43942</c:v>
                </c:pt>
                <c:pt idx="46">
                  <c:v>43941</c:v>
                </c:pt>
                <c:pt idx="47">
                  <c:v>43938</c:v>
                </c:pt>
                <c:pt idx="48">
                  <c:v>43937</c:v>
                </c:pt>
                <c:pt idx="49">
                  <c:v>43936</c:v>
                </c:pt>
                <c:pt idx="50">
                  <c:v>43935</c:v>
                </c:pt>
                <c:pt idx="51">
                  <c:v>43934</c:v>
                </c:pt>
                <c:pt idx="52">
                  <c:v>43931</c:v>
                </c:pt>
                <c:pt idx="53">
                  <c:v>43930</c:v>
                </c:pt>
                <c:pt idx="54">
                  <c:v>43929</c:v>
                </c:pt>
                <c:pt idx="55">
                  <c:v>43928</c:v>
                </c:pt>
                <c:pt idx="56">
                  <c:v>43927</c:v>
                </c:pt>
                <c:pt idx="57">
                  <c:v>43924</c:v>
                </c:pt>
                <c:pt idx="58">
                  <c:v>43923</c:v>
                </c:pt>
                <c:pt idx="59">
                  <c:v>43922</c:v>
                </c:pt>
                <c:pt idx="60">
                  <c:v>43921</c:v>
                </c:pt>
                <c:pt idx="61">
                  <c:v>43920</c:v>
                </c:pt>
                <c:pt idx="62">
                  <c:v>43917</c:v>
                </c:pt>
                <c:pt idx="63">
                  <c:v>43916</c:v>
                </c:pt>
                <c:pt idx="64">
                  <c:v>43915</c:v>
                </c:pt>
                <c:pt idx="65">
                  <c:v>43914</c:v>
                </c:pt>
                <c:pt idx="66">
                  <c:v>43913</c:v>
                </c:pt>
                <c:pt idx="67">
                  <c:v>43909</c:v>
                </c:pt>
                <c:pt idx="68">
                  <c:v>43908</c:v>
                </c:pt>
                <c:pt idx="69">
                  <c:v>43907</c:v>
                </c:pt>
                <c:pt idx="70">
                  <c:v>43906</c:v>
                </c:pt>
                <c:pt idx="71">
                  <c:v>43903</c:v>
                </c:pt>
                <c:pt idx="72">
                  <c:v>43902</c:v>
                </c:pt>
                <c:pt idx="73">
                  <c:v>43901</c:v>
                </c:pt>
                <c:pt idx="74">
                  <c:v>43900</c:v>
                </c:pt>
                <c:pt idx="75">
                  <c:v>43899</c:v>
                </c:pt>
                <c:pt idx="76">
                  <c:v>43896</c:v>
                </c:pt>
                <c:pt idx="77">
                  <c:v>43895</c:v>
                </c:pt>
                <c:pt idx="78">
                  <c:v>43894</c:v>
                </c:pt>
                <c:pt idx="79">
                  <c:v>43893</c:v>
                </c:pt>
                <c:pt idx="80">
                  <c:v>43892</c:v>
                </c:pt>
                <c:pt idx="81">
                  <c:v>43889</c:v>
                </c:pt>
                <c:pt idx="82">
                  <c:v>43888</c:v>
                </c:pt>
                <c:pt idx="83">
                  <c:v>43887</c:v>
                </c:pt>
                <c:pt idx="84">
                  <c:v>43886</c:v>
                </c:pt>
                <c:pt idx="85">
                  <c:v>43882</c:v>
                </c:pt>
                <c:pt idx="86">
                  <c:v>43881</c:v>
                </c:pt>
                <c:pt idx="87">
                  <c:v>43880</c:v>
                </c:pt>
                <c:pt idx="88">
                  <c:v>43879</c:v>
                </c:pt>
                <c:pt idx="89">
                  <c:v>43878</c:v>
                </c:pt>
                <c:pt idx="90">
                  <c:v>43875</c:v>
                </c:pt>
                <c:pt idx="91">
                  <c:v>43874</c:v>
                </c:pt>
                <c:pt idx="92">
                  <c:v>43873</c:v>
                </c:pt>
                <c:pt idx="93">
                  <c:v>43871</c:v>
                </c:pt>
                <c:pt idx="94">
                  <c:v>43868</c:v>
                </c:pt>
                <c:pt idx="95">
                  <c:v>43867</c:v>
                </c:pt>
                <c:pt idx="96">
                  <c:v>43866</c:v>
                </c:pt>
                <c:pt idx="97">
                  <c:v>43865</c:v>
                </c:pt>
                <c:pt idx="98">
                  <c:v>43864</c:v>
                </c:pt>
                <c:pt idx="99">
                  <c:v>43861</c:v>
                </c:pt>
                <c:pt idx="100">
                  <c:v>43860</c:v>
                </c:pt>
                <c:pt idx="101">
                  <c:v>43859</c:v>
                </c:pt>
                <c:pt idx="102">
                  <c:v>43858</c:v>
                </c:pt>
                <c:pt idx="103">
                  <c:v>43857</c:v>
                </c:pt>
                <c:pt idx="104">
                  <c:v>43854</c:v>
                </c:pt>
                <c:pt idx="105">
                  <c:v>43853</c:v>
                </c:pt>
                <c:pt idx="106">
                  <c:v>43852</c:v>
                </c:pt>
                <c:pt idx="107">
                  <c:v>43851</c:v>
                </c:pt>
                <c:pt idx="108">
                  <c:v>43850</c:v>
                </c:pt>
                <c:pt idx="109">
                  <c:v>43847</c:v>
                </c:pt>
                <c:pt idx="110">
                  <c:v>43846</c:v>
                </c:pt>
                <c:pt idx="111">
                  <c:v>43845</c:v>
                </c:pt>
                <c:pt idx="112">
                  <c:v>43844</c:v>
                </c:pt>
                <c:pt idx="113">
                  <c:v>43840</c:v>
                </c:pt>
                <c:pt idx="114">
                  <c:v>43839</c:v>
                </c:pt>
                <c:pt idx="115">
                  <c:v>43838</c:v>
                </c:pt>
                <c:pt idx="116">
                  <c:v>43837</c:v>
                </c:pt>
                <c:pt idx="117">
                  <c:v>43836</c:v>
                </c:pt>
                <c:pt idx="118">
                  <c:v>43829</c:v>
                </c:pt>
                <c:pt idx="119">
                  <c:v>43826</c:v>
                </c:pt>
                <c:pt idx="120">
                  <c:v>43825</c:v>
                </c:pt>
                <c:pt idx="121">
                  <c:v>43824</c:v>
                </c:pt>
                <c:pt idx="122">
                  <c:v>43823</c:v>
                </c:pt>
                <c:pt idx="123">
                  <c:v>43822</c:v>
                </c:pt>
                <c:pt idx="124">
                  <c:v>43819</c:v>
                </c:pt>
                <c:pt idx="125">
                  <c:v>43818</c:v>
                </c:pt>
                <c:pt idx="126">
                  <c:v>43817</c:v>
                </c:pt>
                <c:pt idx="127">
                  <c:v>43816</c:v>
                </c:pt>
                <c:pt idx="128">
                  <c:v>43815</c:v>
                </c:pt>
                <c:pt idx="129">
                  <c:v>43812</c:v>
                </c:pt>
                <c:pt idx="130">
                  <c:v>43811</c:v>
                </c:pt>
                <c:pt idx="131">
                  <c:v>43810</c:v>
                </c:pt>
                <c:pt idx="132">
                  <c:v>43809</c:v>
                </c:pt>
                <c:pt idx="133">
                  <c:v>43808</c:v>
                </c:pt>
                <c:pt idx="134">
                  <c:v>43805</c:v>
                </c:pt>
                <c:pt idx="135">
                  <c:v>43804</c:v>
                </c:pt>
                <c:pt idx="136">
                  <c:v>43803</c:v>
                </c:pt>
                <c:pt idx="137">
                  <c:v>43802</c:v>
                </c:pt>
                <c:pt idx="138">
                  <c:v>43801</c:v>
                </c:pt>
                <c:pt idx="139">
                  <c:v>43798</c:v>
                </c:pt>
                <c:pt idx="140">
                  <c:v>43797</c:v>
                </c:pt>
                <c:pt idx="141">
                  <c:v>43796</c:v>
                </c:pt>
                <c:pt idx="142">
                  <c:v>43795</c:v>
                </c:pt>
                <c:pt idx="143">
                  <c:v>43794</c:v>
                </c:pt>
                <c:pt idx="144">
                  <c:v>43791</c:v>
                </c:pt>
                <c:pt idx="145">
                  <c:v>43790</c:v>
                </c:pt>
                <c:pt idx="146">
                  <c:v>43789</c:v>
                </c:pt>
                <c:pt idx="147">
                  <c:v>43788</c:v>
                </c:pt>
                <c:pt idx="148">
                  <c:v>43787</c:v>
                </c:pt>
                <c:pt idx="149">
                  <c:v>43784</c:v>
                </c:pt>
                <c:pt idx="150">
                  <c:v>43783</c:v>
                </c:pt>
                <c:pt idx="151">
                  <c:v>43782</c:v>
                </c:pt>
                <c:pt idx="152">
                  <c:v>43781</c:v>
                </c:pt>
                <c:pt idx="153">
                  <c:v>43780</c:v>
                </c:pt>
                <c:pt idx="154">
                  <c:v>43777</c:v>
                </c:pt>
                <c:pt idx="155">
                  <c:v>43776</c:v>
                </c:pt>
                <c:pt idx="156">
                  <c:v>43775</c:v>
                </c:pt>
                <c:pt idx="157">
                  <c:v>43774</c:v>
                </c:pt>
                <c:pt idx="158">
                  <c:v>43770</c:v>
                </c:pt>
                <c:pt idx="159">
                  <c:v>43769</c:v>
                </c:pt>
                <c:pt idx="160">
                  <c:v>43768</c:v>
                </c:pt>
                <c:pt idx="161">
                  <c:v>43767</c:v>
                </c:pt>
                <c:pt idx="162">
                  <c:v>43766</c:v>
                </c:pt>
                <c:pt idx="163">
                  <c:v>43763</c:v>
                </c:pt>
                <c:pt idx="164">
                  <c:v>43762</c:v>
                </c:pt>
                <c:pt idx="165">
                  <c:v>43761</c:v>
                </c:pt>
                <c:pt idx="166">
                  <c:v>43759</c:v>
                </c:pt>
                <c:pt idx="167">
                  <c:v>43756</c:v>
                </c:pt>
                <c:pt idx="168">
                  <c:v>43755</c:v>
                </c:pt>
                <c:pt idx="169">
                  <c:v>43754</c:v>
                </c:pt>
                <c:pt idx="170">
                  <c:v>43753</c:v>
                </c:pt>
                <c:pt idx="171">
                  <c:v>43749</c:v>
                </c:pt>
                <c:pt idx="172">
                  <c:v>43748</c:v>
                </c:pt>
                <c:pt idx="173">
                  <c:v>43747</c:v>
                </c:pt>
                <c:pt idx="174">
                  <c:v>43746</c:v>
                </c:pt>
                <c:pt idx="175">
                  <c:v>43745</c:v>
                </c:pt>
                <c:pt idx="176">
                  <c:v>43742</c:v>
                </c:pt>
                <c:pt idx="177">
                  <c:v>43741</c:v>
                </c:pt>
                <c:pt idx="178">
                  <c:v>43740</c:v>
                </c:pt>
                <c:pt idx="179">
                  <c:v>43739</c:v>
                </c:pt>
                <c:pt idx="180">
                  <c:v>43738</c:v>
                </c:pt>
                <c:pt idx="181">
                  <c:v>43735</c:v>
                </c:pt>
                <c:pt idx="182">
                  <c:v>43734</c:v>
                </c:pt>
                <c:pt idx="183">
                  <c:v>43733</c:v>
                </c:pt>
                <c:pt idx="184">
                  <c:v>43732</c:v>
                </c:pt>
                <c:pt idx="185">
                  <c:v>43728</c:v>
                </c:pt>
                <c:pt idx="186">
                  <c:v>43727</c:v>
                </c:pt>
                <c:pt idx="187">
                  <c:v>43726</c:v>
                </c:pt>
                <c:pt idx="188">
                  <c:v>43725</c:v>
                </c:pt>
                <c:pt idx="189">
                  <c:v>43721</c:v>
                </c:pt>
                <c:pt idx="190">
                  <c:v>43720</c:v>
                </c:pt>
                <c:pt idx="191">
                  <c:v>43719</c:v>
                </c:pt>
                <c:pt idx="192">
                  <c:v>43718</c:v>
                </c:pt>
                <c:pt idx="193">
                  <c:v>43717</c:v>
                </c:pt>
                <c:pt idx="194">
                  <c:v>43714</c:v>
                </c:pt>
                <c:pt idx="195">
                  <c:v>43713</c:v>
                </c:pt>
                <c:pt idx="196">
                  <c:v>43712</c:v>
                </c:pt>
                <c:pt idx="197">
                  <c:v>43711</c:v>
                </c:pt>
                <c:pt idx="198">
                  <c:v>43710</c:v>
                </c:pt>
                <c:pt idx="199">
                  <c:v>43707</c:v>
                </c:pt>
                <c:pt idx="200">
                  <c:v>43706</c:v>
                </c:pt>
                <c:pt idx="201">
                  <c:v>43705</c:v>
                </c:pt>
                <c:pt idx="202">
                  <c:v>43704</c:v>
                </c:pt>
                <c:pt idx="203">
                  <c:v>43703</c:v>
                </c:pt>
                <c:pt idx="204">
                  <c:v>43700</c:v>
                </c:pt>
                <c:pt idx="205">
                  <c:v>43699</c:v>
                </c:pt>
                <c:pt idx="206">
                  <c:v>43698</c:v>
                </c:pt>
                <c:pt idx="207">
                  <c:v>43697</c:v>
                </c:pt>
                <c:pt idx="208">
                  <c:v>43696</c:v>
                </c:pt>
                <c:pt idx="209">
                  <c:v>43693</c:v>
                </c:pt>
                <c:pt idx="210">
                  <c:v>43692</c:v>
                </c:pt>
                <c:pt idx="211">
                  <c:v>43691</c:v>
                </c:pt>
                <c:pt idx="212">
                  <c:v>43690</c:v>
                </c:pt>
                <c:pt idx="213">
                  <c:v>43686</c:v>
                </c:pt>
                <c:pt idx="214">
                  <c:v>43685</c:v>
                </c:pt>
                <c:pt idx="215">
                  <c:v>43684</c:v>
                </c:pt>
                <c:pt idx="216">
                  <c:v>43683</c:v>
                </c:pt>
                <c:pt idx="217">
                  <c:v>43682</c:v>
                </c:pt>
                <c:pt idx="218">
                  <c:v>43679</c:v>
                </c:pt>
                <c:pt idx="219">
                  <c:v>43678</c:v>
                </c:pt>
                <c:pt idx="220">
                  <c:v>43677</c:v>
                </c:pt>
                <c:pt idx="221">
                  <c:v>43676</c:v>
                </c:pt>
                <c:pt idx="222">
                  <c:v>43675</c:v>
                </c:pt>
                <c:pt idx="223">
                  <c:v>43672</c:v>
                </c:pt>
                <c:pt idx="224">
                  <c:v>43671</c:v>
                </c:pt>
                <c:pt idx="225">
                  <c:v>43670</c:v>
                </c:pt>
                <c:pt idx="226">
                  <c:v>43669</c:v>
                </c:pt>
                <c:pt idx="227">
                  <c:v>43668</c:v>
                </c:pt>
                <c:pt idx="228">
                  <c:v>43665</c:v>
                </c:pt>
                <c:pt idx="229">
                  <c:v>43664</c:v>
                </c:pt>
                <c:pt idx="230">
                  <c:v>43663</c:v>
                </c:pt>
                <c:pt idx="231">
                  <c:v>43662</c:v>
                </c:pt>
                <c:pt idx="232">
                  <c:v>43658</c:v>
                </c:pt>
                <c:pt idx="233">
                  <c:v>43657</c:v>
                </c:pt>
                <c:pt idx="234">
                  <c:v>43656</c:v>
                </c:pt>
                <c:pt idx="235">
                  <c:v>43655</c:v>
                </c:pt>
                <c:pt idx="236">
                  <c:v>43654</c:v>
                </c:pt>
                <c:pt idx="237">
                  <c:v>43651</c:v>
                </c:pt>
                <c:pt idx="238">
                  <c:v>43650</c:v>
                </c:pt>
                <c:pt idx="239">
                  <c:v>43649</c:v>
                </c:pt>
                <c:pt idx="240">
                  <c:v>43648</c:v>
                </c:pt>
                <c:pt idx="241">
                  <c:v>43647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0.2245528978421818</c:v>
                </c:pt>
                <c:pt idx="1">
                  <c:v>0.22486256994477299</c:v>
                </c:pt>
                <c:pt idx="2">
                  <c:v>0.225179000786036</c:v>
                </c:pt>
                <c:pt idx="3">
                  <c:v>0.2253597262802256</c:v>
                </c:pt>
                <c:pt idx="4">
                  <c:v>0.22546991300567781</c:v>
                </c:pt>
                <c:pt idx="5">
                  <c:v>0.22566243124489899</c:v>
                </c:pt>
                <c:pt idx="6">
                  <c:v>0.22574217203057501</c:v>
                </c:pt>
                <c:pt idx="7">
                  <c:v>0.2258168818536726</c:v>
                </c:pt>
                <c:pt idx="8">
                  <c:v>0.22582825021665898</c:v>
                </c:pt>
                <c:pt idx="9">
                  <c:v>0.2258275118388228</c:v>
                </c:pt>
                <c:pt idx="10">
                  <c:v>0.2258291086705552</c:v>
                </c:pt>
                <c:pt idx="11">
                  <c:v>0.2258461261777574</c:v>
                </c:pt>
                <c:pt idx="12">
                  <c:v>0.22581986723586261</c:v>
                </c:pt>
                <c:pt idx="13">
                  <c:v>0.22579209029743541</c:v>
                </c:pt>
                <c:pt idx="14">
                  <c:v>0.2258165225847818</c:v>
                </c:pt>
                <c:pt idx="15">
                  <c:v>0.22602603983350281</c:v>
                </c:pt>
                <c:pt idx="16">
                  <c:v>0.2262398912768146</c:v>
                </c:pt>
                <c:pt idx="17">
                  <c:v>0.2262797224794926</c:v>
                </c:pt>
                <c:pt idx="18">
                  <c:v>0.22622454471146219</c:v>
                </c:pt>
                <c:pt idx="19">
                  <c:v>0.226150449829088</c:v>
                </c:pt>
                <c:pt idx="20">
                  <c:v>0.22611521378615901</c:v>
                </c:pt>
                <c:pt idx="21">
                  <c:v>0.22613026868816</c:v>
                </c:pt>
                <c:pt idx="22">
                  <c:v>0.2261328971525782</c:v>
                </c:pt>
                <c:pt idx="23">
                  <c:v>0.22613142952991719</c:v>
                </c:pt>
                <c:pt idx="24">
                  <c:v>0.22612956510284718</c:v>
                </c:pt>
                <c:pt idx="25">
                  <c:v>0.22613921477163182</c:v>
                </c:pt>
                <c:pt idx="26">
                  <c:v>0.22618643858479678</c:v>
                </c:pt>
                <c:pt idx="27">
                  <c:v>0.226231643688137</c:v>
                </c:pt>
                <c:pt idx="28">
                  <c:v>0.22623060446064838</c:v>
                </c:pt>
                <c:pt idx="29">
                  <c:v>0.22625267931021639</c:v>
                </c:pt>
                <c:pt idx="30">
                  <c:v>0.22625113772125019</c:v>
                </c:pt>
                <c:pt idx="31">
                  <c:v>0.2262189256720612</c:v>
                </c:pt>
                <c:pt idx="32">
                  <c:v>0.22633699811944899</c:v>
                </c:pt>
                <c:pt idx="33">
                  <c:v>0.22683824614152018</c:v>
                </c:pt>
                <c:pt idx="34">
                  <c:v>0.2270573196126294</c:v>
                </c:pt>
                <c:pt idx="35">
                  <c:v>0.22731619309703699</c:v>
                </c:pt>
                <c:pt idx="36">
                  <c:v>0.2273676775657042</c:v>
                </c:pt>
                <c:pt idx="37">
                  <c:v>0.22730925335968419</c:v>
                </c:pt>
                <c:pt idx="38">
                  <c:v>0.22733824958778959</c:v>
                </c:pt>
                <c:pt idx="39">
                  <c:v>0.2274546015187244</c:v>
                </c:pt>
                <c:pt idx="40">
                  <c:v>0.22755630595948262</c:v>
                </c:pt>
                <c:pt idx="41">
                  <c:v>0.22765026576807201</c:v>
                </c:pt>
                <c:pt idx="42">
                  <c:v>0.22777740421987519</c:v>
                </c:pt>
                <c:pt idx="43">
                  <c:v>0.22783859216167701</c:v>
                </c:pt>
                <c:pt idx="44">
                  <c:v>0.22783894694996878</c:v>
                </c:pt>
                <c:pt idx="45">
                  <c:v>0.22785634195789942</c:v>
                </c:pt>
                <c:pt idx="46">
                  <c:v>0.2280780294597132</c:v>
                </c:pt>
                <c:pt idx="47">
                  <c:v>0.22869557029627238</c:v>
                </c:pt>
                <c:pt idx="48">
                  <c:v>0.22935853111801713</c:v>
                </c:pt>
                <c:pt idx="49">
                  <c:v>0.22992586449405389</c:v>
                </c:pt>
                <c:pt idx="50">
                  <c:v>0.23090584437072037</c:v>
                </c:pt>
                <c:pt idx="51">
                  <c:v>0.23163107456400892</c:v>
                </c:pt>
                <c:pt idx="52">
                  <c:v>0.2324254053223298</c:v>
                </c:pt>
                <c:pt idx="53">
                  <c:v>0.23330255745495698</c:v>
                </c:pt>
                <c:pt idx="54">
                  <c:v>0.23422807798370396</c:v>
                </c:pt>
                <c:pt idx="55">
                  <c:v>0.23497658195034221</c:v>
                </c:pt>
                <c:pt idx="56">
                  <c:v>0.23638331850552058</c:v>
                </c:pt>
                <c:pt idx="57">
                  <c:v>0.23752429295604011</c:v>
                </c:pt>
                <c:pt idx="58">
                  <c:v>0.2384386779049974</c:v>
                </c:pt>
                <c:pt idx="59">
                  <c:v>0.23927929799534603</c:v>
                </c:pt>
                <c:pt idx="60">
                  <c:v>0.23989226351040902</c:v>
                </c:pt>
                <c:pt idx="61">
                  <c:v>0.24009242960448007</c:v>
                </c:pt>
                <c:pt idx="62">
                  <c:v>0.24011233861369261</c:v>
                </c:pt>
                <c:pt idx="63">
                  <c:v>0.24016772806154957</c:v>
                </c:pt>
                <c:pt idx="64">
                  <c:v>0.24028569159549529</c:v>
                </c:pt>
                <c:pt idx="65">
                  <c:v>0.24049462490115167</c:v>
                </c:pt>
                <c:pt idx="66">
                  <c:v>0.24049278188983414</c:v>
                </c:pt>
                <c:pt idx="67">
                  <c:v>0.24152838546626604</c:v>
                </c:pt>
                <c:pt idx="68">
                  <c:v>0.24339337771117681</c:v>
                </c:pt>
                <c:pt idx="69">
                  <c:v>0.24352109166618696</c:v>
                </c:pt>
                <c:pt idx="70">
                  <c:v>0.24349017669111361</c:v>
                </c:pt>
                <c:pt idx="71">
                  <c:v>0.24333399562846442</c:v>
                </c:pt>
                <c:pt idx="72">
                  <c:v>0.24331284469879172</c:v>
                </c:pt>
                <c:pt idx="73">
                  <c:v>0.2432946067442236</c:v>
                </c:pt>
                <c:pt idx="74">
                  <c:v>0.24330907997627707</c:v>
                </c:pt>
                <c:pt idx="75">
                  <c:v>0.24323008622706133</c:v>
                </c:pt>
                <c:pt idx="76">
                  <c:v>0.24306496847593853</c:v>
                </c:pt>
                <c:pt idx="77">
                  <c:v>0.24289938690556967</c:v>
                </c:pt>
                <c:pt idx="78">
                  <c:v>0.24249714832315286</c:v>
                </c:pt>
                <c:pt idx="79">
                  <c:v>0.24250258924827114</c:v>
                </c:pt>
                <c:pt idx="80">
                  <c:v>0.24241805473115427</c:v>
                </c:pt>
                <c:pt idx="81">
                  <c:v>0.24237634694548468</c:v>
                </c:pt>
                <c:pt idx="82">
                  <c:v>0.2423513493702692</c:v>
                </c:pt>
                <c:pt idx="83">
                  <c:v>0.24235268353650316</c:v>
                </c:pt>
                <c:pt idx="84">
                  <c:v>0.24222288413053558</c:v>
                </c:pt>
                <c:pt idx="85">
                  <c:v>0.24221326932930307</c:v>
                </c:pt>
                <c:pt idx="86">
                  <c:v>0.242097165768307</c:v>
                </c:pt>
                <c:pt idx="87">
                  <c:v>0.24180488921806659</c:v>
                </c:pt>
                <c:pt idx="88">
                  <c:v>0.24155550186391245</c:v>
                </c:pt>
                <c:pt idx="89">
                  <c:v>0.24147509693811878</c:v>
                </c:pt>
                <c:pt idx="90">
                  <c:v>0.24133694161913272</c:v>
                </c:pt>
                <c:pt idx="91">
                  <c:v>0.24097708364161893</c:v>
                </c:pt>
                <c:pt idx="92">
                  <c:v>0.24069520343966092</c:v>
                </c:pt>
                <c:pt idx="93">
                  <c:v>0.24044132195187473</c:v>
                </c:pt>
                <c:pt idx="94">
                  <c:v>0.24034724178090275</c:v>
                </c:pt>
                <c:pt idx="95">
                  <c:v>0.2402219299604624</c:v>
                </c:pt>
                <c:pt idx="96">
                  <c:v>0.24008310862202042</c:v>
                </c:pt>
                <c:pt idx="97">
                  <c:v>0.24002665465344397</c:v>
                </c:pt>
                <c:pt idx="98">
                  <c:v>0.24006686244960962</c:v>
                </c:pt>
                <c:pt idx="99">
                  <c:v>0.24010609095657967</c:v>
                </c:pt>
                <c:pt idx="100">
                  <c:v>0.24009214380584312</c:v>
                </c:pt>
                <c:pt idx="101">
                  <c:v>0.24010919020692362</c:v>
                </c:pt>
                <c:pt idx="102">
                  <c:v>0.24010237711871599</c:v>
                </c:pt>
                <c:pt idx="103">
                  <c:v>0.24012837318922359</c:v>
                </c:pt>
                <c:pt idx="104">
                  <c:v>0.24017092250300914</c:v>
                </c:pt>
                <c:pt idx="105">
                  <c:v>0.24009680160632624</c:v>
                </c:pt>
                <c:pt idx="106">
                  <c:v>0.24007691558622832</c:v>
                </c:pt>
                <c:pt idx="107">
                  <c:v>0.24002183934043442</c:v>
                </c:pt>
                <c:pt idx="108">
                  <c:v>0.23950386657837916</c:v>
                </c:pt>
                <c:pt idx="109">
                  <c:v>0.23914334536320561</c:v>
                </c:pt>
                <c:pt idx="110">
                  <c:v>0.23893522615342783</c:v>
                </c:pt>
                <c:pt idx="111">
                  <c:v>0.2387559550342509</c:v>
                </c:pt>
                <c:pt idx="112">
                  <c:v>0.23874798258469326</c:v>
                </c:pt>
                <c:pt idx="113">
                  <c:v>0.23871251568146265</c:v>
                </c:pt>
                <c:pt idx="114">
                  <c:v>0.23866158438801124</c:v>
                </c:pt>
                <c:pt idx="115">
                  <c:v>0.23867769701849764</c:v>
                </c:pt>
                <c:pt idx="116">
                  <c:v>0.23866089253854594</c:v>
                </c:pt>
                <c:pt idx="117">
                  <c:v>0.23865268727346498</c:v>
                </c:pt>
                <c:pt idx="118">
                  <c:v>0.2386436694214337</c:v>
                </c:pt>
                <c:pt idx="119">
                  <c:v>0.23866219099996222</c:v>
                </c:pt>
                <c:pt idx="120">
                  <c:v>0.23866350072653708</c:v>
                </c:pt>
                <c:pt idx="121">
                  <c:v>0.2387379581662904</c:v>
                </c:pt>
                <c:pt idx="122">
                  <c:v>0.23885050410879363</c:v>
                </c:pt>
                <c:pt idx="123">
                  <c:v>0.23890621137360946</c:v>
                </c:pt>
                <c:pt idx="124">
                  <c:v>0.23904382077542946</c:v>
                </c:pt>
                <c:pt idx="125">
                  <c:v>0.23922184904963403</c:v>
                </c:pt>
                <c:pt idx="126">
                  <c:v>0.2392974519166858</c:v>
                </c:pt>
                <c:pt idx="127">
                  <c:v>0.23936754485112893</c:v>
                </c:pt>
                <c:pt idx="128">
                  <c:v>0.23946328555658664</c:v>
                </c:pt>
                <c:pt idx="129">
                  <c:v>0.23949601976070378</c:v>
                </c:pt>
                <c:pt idx="130">
                  <c:v>0.23955798215041416</c:v>
                </c:pt>
                <c:pt idx="131">
                  <c:v>0.23958617977232585</c:v>
                </c:pt>
                <c:pt idx="132">
                  <c:v>0.23963814813311407</c:v>
                </c:pt>
                <c:pt idx="133">
                  <c:v>0.23972295216127579</c:v>
                </c:pt>
                <c:pt idx="134">
                  <c:v>0.23974549846419987</c:v>
                </c:pt>
                <c:pt idx="135">
                  <c:v>0.23978107719721309</c:v>
                </c:pt>
                <c:pt idx="136">
                  <c:v>0.23981689715836904</c:v>
                </c:pt>
                <c:pt idx="137">
                  <c:v>0.23983229086145846</c:v>
                </c:pt>
                <c:pt idx="138">
                  <c:v>0.23962863571670959</c:v>
                </c:pt>
                <c:pt idx="139">
                  <c:v>0.23960992611179888</c:v>
                </c:pt>
                <c:pt idx="140">
                  <c:v>0.23957194686624933</c:v>
                </c:pt>
                <c:pt idx="141">
                  <c:v>0.23958885101870686</c:v>
                </c:pt>
                <c:pt idx="142">
                  <c:v>0.23957369562838032</c:v>
                </c:pt>
                <c:pt idx="143">
                  <c:v>0.23949544675041545</c:v>
                </c:pt>
                <c:pt idx="144">
                  <c:v>0.23916652470798314</c:v>
                </c:pt>
                <c:pt idx="145">
                  <c:v>0.23889211664755475</c:v>
                </c:pt>
                <c:pt idx="146">
                  <c:v>0.23852463203093577</c:v>
                </c:pt>
                <c:pt idx="147">
                  <c:v>0.23833465147507127</c:v>
                </c:pt>
                <c:pt idx="148">
                  <c:v>0.23833174548322381</c:v>
                </c:pt>
                <c:pt idx="149">
                  <c:v>0.23829865571832506</c:v>
                </c:pt>
                <c:pt idx="150">
                  <c:v>0.23837529352566655</c:v>
                </c:pt>
                <c:pt idx="151">
                  <c:v>0.23855559629560999</c:v>
                </c:pt>
                <c:pt idx="152">
                  <c:v>0.23869754420114589</c:v>
                </c:pt>
                <c:pt idx="153">
                  <c:v>0.23903424497479681</c:v>
                </c:pt>
                <c:pt idx="154">
                  <c:v>0.23901157205494045</c:v>
                </c:pt>
                <c:pt idx="155">
                  <c:v>0.23908461693856908</c:v>
                </c:pt>
                <c:pt idx="156">
                  <c:v>0.23915853105546916</c:v>
                </c:pt>
                <c:pt idx="157">
                  <c:v>0.23919974765142574</c:v>
                </c:pt>
                <c:pt idx="158">
                  <c:v>0.23920497026339207</c:v>
                </c:pt>
                <c:pt idx="159">
                  <c:v>0.23924419543911005</c:v>
                </c:pt>
                <c:pt idx="160">
                  <c:v>0.23922848927455814</c:v>
                </c:pt>
                <c:pt idx="161">
                  <c:v>0.23939910949489171</c:v>
                </c:pt>
                <c:pt idx="162">
                  <c:v>0.23979945421033283</c:v>
                </c:pt>
                <c:pt idx="163">
                  <c:v>0.2401727329864162</c:v>
                </c:pt>
                <c:pt idx="164">
                  <c:v>0.24046902816756854</c:v>
                </c:pt>
                <c:pt idx="165">
                  <c:v>0.24074172210324765</c:v>
                </c:pt>
                <c:pt idx="166">
                  <c:v>0.24109394560294356</c:v>
                </c:pt>
                <c:pt idx="167">
                  <c:v>0.24149729570230838</c:v>
                </c:pt>
                <c:pt idx="168">
                  <c:v>0.24183960510966562</c:v>
                </c:pt>
                <c:pt idx="169">
                  <c:v>0.24216297171427859</c:v>
                </c:pt>
                <c:pt idx="170">
                  <c:v>0.24237302937244271</c:v>
                </c:pt>
                <c:pt idx="171">
                  <c:v>0.24260858430943161</c:v>
                </c:pt>
                <c:pt idx="172">
                  <c:v>0.24272347658191923</c:v>
                </c:pt>
                <c:pt idx="173">
                  <c:v>0.24260666029313938</c:v>
                </c:pt>
                <c:pt idx="174">
                  <c:v>0.24263153056809367</c:v>
                </c:pt>
                <c:pt idx="175">
                  <c:v>0.24264435914028259</c:v>
                </c:pt>
                <c:pt idx="176">
                  <c:v>0.24254061502512292</c:v>
                </c:pt>
                <c:pt idx="177">
                  <c:v>0.24221582536104366</c:v>
                </c:pt>
                <c:pt idx="178">
                  <c:v>0.24207794359350288</c:v>
                </c:pt>
                <c:pt idx="179">
                  <c:v>0.24211583390465616</c:v>
                </c:pt>
                <c:pt idx="180">
                  <c:v>0.24231483151023547</c:v>
                </c:pt>
                <c:pt idx="181">
                  <c:v>0.24228140929947004</c:v>
                </c:pt>
                <c:pt idx="182">
                  <c:v>0.24222087368408748</c:v>
                </c:pt>
                <c:pt idx="183">
                  <c:v>0.24239516289395782</c:v>
                </c:pt>
                <c:pt idx="184">
                  <c:v>0.24259997580595205</c:v>
                </c:pt>
                <c:pt idx="185">
                  <c:v>0.24258057790802476</c:v>
                </c:pt>
                <c:pt idx="186">
                  <c:v>0.24261260660056072</c:v>
                </c:pt>
                <c:pt idx="187">
                  <c:v>0.24251998381096027</c:v>
                </c:pt>
                <c:pt idx="188">
                  <c:v>0.24222186235801335</c:v>
                </c:pt>
                <c:pt idx="189">
                  <c:v>0.24202898187580094</c:v>
                </c:pt>
                <c:pt idx="190">
                  <c:v>0.24182512487223481</c:v>
                </c:pt>
                <c:pt idx="191">
                  <c:v>0.24163770276640525</c:v>
                </c:pt>
                <c:pt idx="192">
                  <c:v>0.24138843855899791</c:v>
                </c:pt>
                <c:pt idx="193">
                  <c:v>0.24115101926533003</c:v>
                </c:pt>
                <c:pt idx="194">
                  <c:v>0.24104009760104808</c:v>
                </c:pt>
                <c:pt idx="195">
                  <c:v>0.24070883443387361</c:v>
                </c:pt>
                <c:pt idx="196">
                  <c:v>0.24032709500683838</c:v>
                </c:pt>
                <c:pt idx="197">
                  <c:v>0.24025833787972903</c:v>
                </c:pt>
                <c:pt idx="198">
                  <c:v>0.24029973331525153</c:v>
                </c:pt>
                <c:pt idx="199">
                  <c:v>0.24035709646349981</c:v>
                </c:pt>
                <c:pt idx="200">
                  <c:v>0.24037449414802337</c:v>
                </c:pt>
                <c:pt idx="201">
                  <c:v>0.24028458350027293</c:v>
                </c:pt>
                <c:pt idx="202">
                  <c:v>0.2401925998065696</c:v>
                </c:pt>
                <c:pt idx="203">
                  <c:v>0.24015722035852771</c:v>
                </c:pt>
                <c:pt idx="204">
                  <c:v>0.24038940029435232</c:v>
                </c:pt>
                <c:pt idx="205">
                  <c:v>0.24050314165971048</c:v>
                </c:pt>
                <c:pt idx="206">
                  <c:v>0.24045144777106051</c:v>
                </c:pt>
                <c:pt idx="207">
                  <c:v>0.2402684888192623</c:v>
                </c:pt>
                <c:pt idx="208">
                  <c:v>0.24011052461434523</c:v>
                </c:pt>
                <c:pt idx="209">
                  <c:v>0.2399024429990686</c:v>
                </c:pt>
                <c:pt idx="210">
                  <c:v>0.23940091402631258</c:v>
                </c:pt>
                <c:pt idx="211">
                  <c:v>0.2390747616225341</c:v>
                </c:pt>
                <c:pt idx="212">
                  <c:v>0.23893514286407047</c:v>
                </c:pt>
                <c:pt idx="213">
                  <c:v>0.23881510444385839</c:v>
                </c:pt>
                <c:pt idx="214">
                  <c:v>0.23871759445060864</c:v>
                </c:pt>
                <c:pt idx="215">
                  <c:v>0.23862417021171348</c:v>
                </c:pt>
                <c:pt idx="216">
                  <c:v>0.23845427425622542</c:v>
                </c:pt>
                <c:pt idx="217">
                  <c:v>0.23839328650632524</c:v>
                </c:pt>
                <c:pt idx="218">
                  <c:v>0.23844125827960577</c:v>
                </c:pt>
                <c:pt idx="219">
                  <c:v>0.23884812429368185</c:v>
                </c:pt>
                <c:pt idx="220">
                  <c:v>0.2392912635009713</c:v>
                </c:pt>
                <c:pt idx="221">
                  <c:v>0.23988869782504207</c:v>
                </c:pt>
                <c:pt idx="222">
                  <c:v>0.24034701251624069</c:v>
                </c:pt>
                <c:pt idx="223">
                  <c:v>0.24042157105167755</c:v>
                </c:pt>
                <c:pt idx="224">
                  <c:v>0.24057369256300223</c:v>
                </c:pt>
                <c:pt idx="225">
                  <c:v>0.2405260237492553</c:v>
                </c:pt>
                <c:pt idx="226">
                  <c:v>0.24033485568296781</c:v>
                </c:pt>
                <c:pt idx="227">
                  <c:v>0.24040266080887601</c:v>
                </c:pt>
                <c:pt idx="228">
                  <c:v>0.24037734278965042</c:v>
                </c:pt>
                <c:pt idx="229">
                  <c:v>0.2405771108632852</c:v>
                </c:pt>
                <c:pt idx="230">
                  <c:v>0.24080822978169722</c:v>
                </c:pt>
                <c:pt idx="231">
                  <c:v>0.2411615983855814</c:v>
                </c:pt>
                <c:pt idx="232">
                  <c:v>0.24136689493051278</c:v>
                </c:pt>
                <c:pt idx="233">
                  <c:v>0.24158925141965104</c:v>
                </c:pt>
                <c:pt idx="234">
                  <c:v>0.24177541744714878</c:v>
                </c:pt>
                <c:pt idx="235">
                  <c:v>0.24187855613830481</c:v>
                </c:pt>
                <c:pt idx="236">
                  <c:v>0.24209534667802363</c:v>
                </c:pt>
                <c:pt idx="237">
                  <c:v>0.2423085843734368</c:v>
                </c:pt>
                <c:pt idx="238">
                  <c:v>0.242536898647844</c:v>
                </c:pt>
                <c:pt idx="239">
                  <c:v>0.24288450046883417</c:v>
                </c:pt>
                <c:pt idx="240">
                  <c:v>0.24334629911219344</c:v>
                </c:pt>
                <c:pt idx="241">
                  <c:v>0.24388665461790282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44011</c:v>
                </c:pt>
                <c:pt idx="1">
                  <c:v>44008</c:v>
                </c:pt>
                <c:pt idx="2">
                  <c:v>44007</c:v>
                </c:pt>
                <c:pt idx="3">
                  <c:v>44006</c:v>
                </c:pt>
                <c:pt idx="4">
                  <c:v>44005</c:v>
                </c:pt>
                <c:pt idx="5">
                  <c:v>44004</c:v>
                </c:pt>
                <c:pt idx="6">
                  <c:v>44001</c:v>
                </c:pt>
                <c:pt idx="7">
                  <c:v>44000</c:v>
                </c:pt>
                <c:pt idx="8">
                  <c:v>43999</c:v>
                </c:pt>
                <c:pt idx="9">
                  <c:v>43998</c:v>
                </c:pt>
                <c:pt idx="10">
                  <c:v>43997</c:v>
                </c:pt>
                <c:pt idx="11">
                  <c:v>43994</c:v>
                </c:pt>
                <c:pt idx="12">
                  <c:v>43993</c:v>
                </c:pt>
                <c:pt idx="13">
                  <c:v>43992</c:v>
                </c:pt>
                <c:pt idx="14">
                  <c:v>43991</c:v>
                </c:pt>
                <c:pt idx="15">
                  <c:v>43990</c:v>
                </c:pt>
                <c:pt idx="16">
                  <c:v>43987</c:v>
                </c:pt>
                <c:pt idx="17">
                  <c:v>43986</c:v>
                </c:pt>
                <c:pt idx="18">
                  <c:v>43985</c:v>
                </c:pt>
                <c:pt idx="19">
                  <c:v>43984</c:v>
                </c:pt>
                <c:pt idx="20">
                  <c:v>43983</c:v>
                </c:pt>
                <c:pt idx="21">
                  <c:v>43980</c:v>
                </c:pt>
                <c:pt idx="22">
                  <c:v>43979</c:v>
                </c:pt>
                <c:pt idx="23">
                  <c:v>43978</c:v>
                </c:pt>
                <c:pt idx="24">
                  <c:v>43977</c:v>
                </c:pt>
                <c:pt idx="25">
                  <c:v>43976</c:v>
                </c:pt>
                <c:pt idx="26">
                  <c:v>43973</c:v>
                </c:pt>
                <c:pt idx="27">
                  <c:v>43972</c:v>
                </c:pt>
                <c:pt idx="28">
                  <c:v>43971</c:v>
                </c:pt>
                <c:pt idx="29">
                  <c:v>43970</c:v>
                </c:pt>
                <c:pt idx="30">
                  <c:v>43969</c:v>
                </c:pt>
                <c:pt idx="31">
                  <c:v>43966</c:v>
                </c:pt>
                <c:pt idx="32">
                  <c:v>43965</c:v>
                </c:pt>
                <c:pt idx="33">
                  <c:v>43964</c:v>
                </c:pt>
                <c:pt idx="34">
                  <c:v>43963</c:v>
                </c:pt>
                <c:pt idx="35">
                  <c:v>43962</c:v>
                </c:pt>
                <c:pt idx="36">
                  <c:v>43959</c:v>
                </c:pt>
                <c:pt idx="37">
                  <c:v>43958</c:v>
                </c:pt>
                <c:pt idx="38">
                  <c:v>43952</c:v>
                </c:pt>
                <c:pt idx="39">
                  <c:v>43951</c:v>
                </c:pt>
                <c:pt idx="40">
                  <c:v>43949</c:v>
                </c:pt>
                <c:pt idx="41">
                  <c:v>43948</c:v>
                </c:pt>
                <c:pt idx="42">
                  <c:v>43945</c:v>
                </c:pt>
                <c:pt idx="43">
                  <c:v>43944</c:v>
                </c:pt>
                <c:pt idx="44">
                  <c:v>43943</c:v>
                </c:pt>
                <c:pt idx="45">
                  <c:v>43942</c:v>
                </c:pt>
                <c:pt idx="46">
                  <c:v>43941</c:v>
                </c:pt>
                <c:pt idx="47">
                  <c:v>43938</c:v>
                </c:pt>
                <c:pt idx="48">
                  <c:v>43937</c:v>
                </c:pt>
                <c:pt idx="49">
                  <c:v>43936</c:v>
                </c:pt>
                <c:pt idx="50">
                  <c:v>43935</c:v>
                </c:pt>
                <c:pt idx="51">
                  <c:v>43934</c:v>
                </c:pt>
                <c:pt idx="52">
                  <c:v>43931</c:v>
                </c:pt>
                <c:pt idx="53">
                  <c:v>43930</c:v>
                </c:pt>
                <c:pt idx="54">
                  <c:v>43929</c:v>
                </c:pt>
                <c:pt idx="55">
                  <c:v>43928</c:v>
                </c:pt>
                <c:pt idx="56">
                  <c:v>43927</c:v>
                </c:pt>
                <c:pt idx="57">
                  <c:v>43924</c:v>
                </c:pt>
                <c:pt idx="58">
                  <c:v>43923</c:v>
                </c:pt>
                <c:pt idx="59">
                  <c:v>43922</c:v>
                </c:pt>
                <c:pt idx="60">
                  <c:v>43921</c:v>
                </c:pt>
                <c:pt idx="61">
                  <c:v>43920</c:v>
                </c:pt>
                <c:pt idx="62">
                  <c:v>43917</c:v>
                </c:pt>
                <c:pt idx="63">
                  <c:v>43916</c:v>
                </c:pt>
                <c:pt idx="64">
                  <c:v>43915</c:v>
                </c:pt>
                <c:pt idx="65">
                  <c:v>43914</c:v>
                </c:pt>
                <c:pt idx="66">
                  <c:v>43913</c:v>
                </c:pt>
                <c:pt idx="67">
                  <c:v>43909</c:v>
                </c:pt>
                <c:pt idx="68">
                  <c:v>43908</c:v>
                </c:pt>
                <c:pt idx="69">
                  <c:v>43907</c:v>
                </c:pt>
                <c:pt idx="70">
                  <c:v>43906</c:v>
                </c:pt>
                <c:pt idx="71">
                  <c:v>43903</c:v>
                </c:pt>
                <c:pt idx="72">
                  <c:v>43902</c:v>
                </c:pt>
                <c:pt idx="73">
                  <c:v>43901</c:v>
                </c:pt>
                <c:pt idx="74">
                  <c:v>43900</c:v>
                </c:pt>
                <c:pt idx="75">
                  <c:v>43899</c:v>
                </c:pt>
                <c:pt idx="76">
                  <c:v>43896</c:v>
                </c:pt>
                <c:pt idx="77">
                  <c:v>43895</c:v>
                </c:pt>
                <c:pt idx="78">
                  <c:v>43894</c:v>
                </c:pt>
                <c:pt idx="79">
                  <c:v>43893</c:v>
                </c:pt>
                <c:pt idx="80">
                  <c:v>43892</c:v>
                </c:pt>
                <c:pt idx="81">
                  <c:v>43889</c:v>
                </c:pt>
                <c:pt idx="82">
                  <c:v>43888</c:v>
                </c:pt>
                <c:pt idx="83">
                  <c:v>43887</c:v>
                </c:pt>
                <c:pt idx="84">
                  <c:v>43886</c:v>
                </c:pt>
                <c:pt idx="85">
                  <c:v>43882</c:v>
                </c:pt>
                <c:pt idx="86">
                  <c:v>43881</c:v>
                </c:pt>
                <c:pt idx="87">
                  <c:v>43880</c:v>
                </c:pt>
                <c:pt idx="88">
                  <c:v>43879</c:v>
                </c:pt>
                <c:pt idx="89">
                  <c:v>43878</c:v>
                </c:pt>
                <c:pt idx="90">
                  <c:v>43875</c:v>
                </c:pt>
                <c:pt idx="91">
                  <c:v>43874</c:v>
                </c:pt>
                <c:pt idx="92">
                  <c:v>43873</c:v>
                </c:pt>
                <c:pt idx="93">
                  <c:v>43871</c:v>
                </c:pt>
                <c:pt idx="94">
                  <c:v>43868</c:v>
                </c:pt>
                <c:pt idx="95">
                  <c:v>43867</c:v>
                </c:pt>
                <c:pt idx="96">
                  <c:v>43866</c:v>
                </c:pt>
                <c:pt idx="97">
                  <c:v>43865</c:v>
                </c:pt>
                <c:pt idx="98">
                  <c:v>43864</c:v>
                </c:pt>
                <c:pt idx="99">
                  <c:v>43861</c:v>
                </c:pt>
                <c:pt idx="100">
                  <c:v>43860</c:v>
                </c:pt>
                <c:pt idx="101">
                  <c:v>43859</c:v>
                </c:pt>
                <c:pt idx="102">
                  <c:v>43858</c:v>
                </c:pt>
                <c:pt idx="103">
                  <c:v>43857</c:v>
                </c:pt>
                <c:pt idx="104">
                  <c:v>43854</c:v>
                </c:pt>
                <c:pt idx="105">
                  <c:v>43853</c:v>
                </c:pt>
                <c:pt idx="106">
                  <c:v>43852</c:v>
                </c:pt>
                <c:pt idx="107">
                  <c:v>43851</c:v>
                </c:pt>
                <c:pt idx="108">
                  <c:v>43850</c:v>
                </c:pt>
                <c:pt idx="109">
                  <c:v>43847</c:v>
                </c:pt>
                <c:pt idx="110">
                  <c:v>43846</c:v>
                </c:pt>
                <c:pt idx="111">
                  <c:v>43845</c:v>
                </c:pt>
                <c:pt idx="112">
                  <c:v>43844</c:v>
                </c:pt>
                <c:pt idx="113">
                  <c:v>43840</c:v>
                </c:pt>
                <c:pt idx="114">
                  <c:v>43839</c:v>
                </c:pt>
                <c:pt idx="115">
                  <c:v>43838</c:v>
                </c:pt>
                <c:pt idx="116">
                  <c:v>43837</c:v>
                </c:pt>
                <c:pt idx="117">
                  <c:v>43836</c:v>
                </c:pt>
                <c:pt idx="118">
                  <c:v>43829</c:v>
                </c:pt>
                <c:pt idx="119">
                  <c:v>43826</c:v>
                </c:pt>
                <c:pt idx="120">
                  <c:v>43825</c:v>
                </c:pt>
                <c:pt idx="121">
                  <c:v>43824</c:v>
                </c:pt>
                <c:pt idx="122">
                  <c:v>43823</c:v>
                </c:pt>
                <c:pt idx="123">
                  <c:v>43822</c:v>
                </c:pt>
                <c:pt idx="124">
                  <c:v>43819</c:v>
                </c:pt>
                <c:pt idx="125">
                  <c:v>43818</c:v>
                </c:pt>
                <c:pt idx="126">
                  <c:v>43817</c:v>
                </c:pt>
                <c:pt idx="127">
                  <c:v>43816</c:v>
                </c:pt>
                <c:pt idx="128">
                  <c:v>43815</c:v>
                </c:pt>
                <c:pt idx="129">
                  <c:v>43812</c:v>
                </c:pt>
                <c:pt idx="130">
                  <c:v>43811</c:v>
                </c:pt>
                <c:pt idx="131">
                  <c:v>43810</c:v>
                </c:pt>
                <c:pt idx="132">
                  <c:v>43809</c:v>
                </c:pt>
                <c:pt idx="133">
                  <c:v>43808</c:v>
                </c:pt>
                <c:pt idx="134">
                  <c:v>43805</c:v>
                </c:pt>
                <c:pt idx="135">
                  <c:v>43804</c:v>
                </c:pt>
                <c:pt idx="136">
                  <c:v>43803</c:v>
                </c:pt>
                <c:pt idx="137">
                  <c:v>43802</c:v>
                </c:pt>
                <c:pt idx="138">
                  <c:v>43801</c:v>
                </c:pt>
                <c:pt idx="139">
                  <c:v>43798</c:v>
                </c:pt>
                <c:pt idx="140">
                  <c:v>43797</c:v>
                </c:pt>
                <c:pt idx="141">
                  <c:v>43796</c:v>
                </c:pt>
                <c:pt idx="142">
                  <c:v>43795</c:v>
                </c:pt>
                <c:pt idx="143">
                  <c:v>43794</c:v>
                </c:pt>
                <c:pt idx="144">
                  <c:v>43791</c:v>
                </c:pt>
                <c:pt idx="145">
                  <c:v>43790</c:v>
                </c:pt>
                <c:pt idx="146">
                  <c:v>43789</c:v>
                </c:pt>
                <c:pt idx="147">
                  <c:v>43788</c:v>
                </c:pt>
                <c:pt idx="148">
                  <c:v>43787</c:v>
                </c:pt>
                <c:pt idx="149">
                  <c:v>43784</c:v>
                </c:pt>
                <c:pt idx="150">
                  <c:v>43783</c:v>
                </c:pt>
                <c:pt idx="151">
                  <c:v>43782</c:v>
                </c:pt>
                <c:pt idx="152">
                  <c:v>43781</c:v>
                </c:pt>
                <c:pt idx="153">
                  <c:v>43780</c:v>
                </c:pt>
                <c:pt idx="154">
                  <c:v>43777</c:v>
                </c:pt>
                <c:pt idx="155">
                  <c:v>43776</c:v>
                </c:pt>
                <c:pt idx="156">
                  <c:v>43775</c:v>
                </c:pt>
                <c:pt idx="157">
                  <c:v>43774</c:v>
                </c:pt>
                <c:pt idx="158">
                  <c:v>43770</c:v>
                </c:pt>
                <c:pt idx="159">
                  <c:v>43769</c:v>
                </c:pt>
                <c:pt idx="160">
                  <c:v>43768</c:v>
                </c:pt>
                <c:pt idx="161">
                  <c:v>43767</c:v>
                </c:pt>
                <c:pt idx="162">
                  <c:v>43766</c:v>
                </c:pt>
                <c:pt idx="163">
                  <c:v>43763</c:v>
                </c:pt>
                <c:pt idx="164">
                  <c:v>43762</c:v>
                </c:pt>
                <c:pt idx="165">
                  <c:v>43761</c:v>
                </c:pt>
                <c:pt idx="166">
                  <c:v>43759</c:v>
                </c:pt>
                <c:pt idx="167">
                  <c:v>43756</c:v>
                </c:pt>
                <c:pt idx="168">
                  <c:v>43755</c:v>
                </c:pt>
                <c:pt idx="169">
                  <c:v>43754</c:v>
                </c:pt>
                <c:pt idx="170">
                  <c:v>43753</c:v>
                </c:pt>
                <c:pt idx="171">
                  <c:v>43749</c:v>
                </c:pt>
                <c:pt idx="172">
                  <c:v>43748</c:v>
                </c:pt>
                <c:pt idx="173">
                  <c:v>43747</c:v>
                </c:pt>
                <c:pt idx="174">
                  <c:v>43746</c:v>
                </c:pt>
                <c:pt idx="175">
                  <c:v>43745</c:v>
                </c:pt>
                <c:pt idx="176">
                  <c:v>43742</c:v>
                </c:pt>
                <c:pt idx="177">
                  <c:v>43741</c:v>
                </c:pt>
                <c:pt idx="178">
                  <c:v>43740</c:v>
                </c:pt>
                <c:pt idx="179">
                  <c:v>43739</c:v>
                </c:pt>
                <c:pt idx="180">
                  <c:v>43738</c:v>
                </c:pt>
                <c:pt idx="181">
                  <c:v>43735</c:v>
                </c:pt>
                <c:pt idx="182">
                  <c:v>43734</c:v>
                </c:pt>
                <c:pt idx="183">
                  <c:v>43733</c:v>
                </c:pt>
                <c:pt idx="184">
                  <c:v>43732</c:v>
                </c:pt>
                <c:pt idx="185">
                  <c:v>43728</c:v>
                </c:pt>
                <c:pt idx="186">
                  <c:v>43727</c:v>
                </c:pt>
                <c:pt idx="187">
                  <c:v>43726</c:v>
                </c:pt>
                <c:pt idx="188">
                  <c:v>43725</c:v>
                </c:pt>
                <c:pt idx="189">
                  <c:v>43721</c:v>
                </c:pt>
                <c:pt idx="190">
                  <c:v>43720</c:v>
                </c:pt>
                <c:pt idx="191">
                  <c:v>43719</c:v>
                </c:pt>
                <c:pt idx="192">
                  <c:v>43718</c:v>
                </c:pt>
                <c:pt idx="193">
                  <c:v>43717</c:v>
                </c:pt>
                <c:pt idx="194">
                  <c:v>43714</c:v>
                </c:pt>
                <c:pt idx="195">
                  <c:v>43713</c:v>
                </c:pt>
                <c:pt idx="196">
                  <c:v>43712</c:v>
                </c:pt>
                <c:pt idx="197">
                  <c:v>43711</c:v>
                </c:pt>
                <c:pt idx="198">
                  <c:v>43710</c:v>
                </c:pt>
                <c:pt idx="199">
                  <c:v>43707</c:v>
                </c:pt>
                <c:pt idx="200">
                  <c:v>43706</c:v>
                </c:pt>
                <c:pt idx="201">
                  <c:v>43705</c:v>
                </c:pt>
                <c:pt idx="202">
                  <c:v>43704</c:v>
                </c:pt>
                <c:pt idx="203">
                  <c:v>43703</c:v>
                </c:pt>
                <c:pt idx="204">
                  <c:v>43700</c:v>
                </c:pt>
                <c:pt idx="205">
                  <c:v>43699</c:v>
                </c:pt>
                <c:pt idx="206">
                  <c:v>43698</c:v>
                </c:pt>
                <c:pt idx="207">
                  <c:v>43697</c:v>
                </c:pt>
                <c:pt idx="208">
                  <c:v>43696</c:v>
                </c:pt>
                <c:pt idx="209">
                  <c:v>43693</c:v>
                </c:pt>
                <c:pt idx="210">
                  <c:v>43692</c:v>
                </c:pt>
                <c:pt idx="211">
                  <c:v>43691</c:v>
                </c:pt>
                <c:pt idx="212">
                  <c:v>43690</c:v>
                </c:pt>
                <c:pt idx="213">
                  <c:v>43686</c:v>
                </c:pt>
                <c:pt idx="214">
                  <c:v>43685</c:v>
                </c:pt>
                <c:pt idx="215">
                  <c:v>43684</c:v>
                </c:pt>
                <c:pt idx="216">
                  <c:v>43683</c:v>
                </c:pt>
                <c:pt idx="217">
                  <c:v>43682</c:v>
                </c:pt>
                <c:pt idx="218">
                  <c:v>43679</c:v>
                </c:pt>
                <c:pt idx="219">
                  <c:v>43678</c:v>
                </c:pt>
                <c:pt idx="220">
                  <c:v>43677</c:v>
                </c:pt>
                <c:pt idx="221">
                  <c:v>43676</c:v>
                </c:pt>
                <c:pt idx="222">
                  <c:v>43675</c:v>
                </c:pt>
                <c:pt idx="223">
                  <c:v>43672</c:v>
                </c:pt>
                <c:pt idx="224">
                  <c:v>43671</c:v>
                </c:pt>
                <c:pt idx="225">
                  <c:v>43670</c:v>
                </c:pt>
                <c:pt idx="226">
                  <c:v>43669</c:v>
                </c:pt>
                <c:pt idx="227">
                  <c:v>43668</c:v>
                </c:pt>
                <c:pt idx="228">
                  <c:v>43665</c:v>
                </c:pt>
                <c:pt idx="229">
                  <c:v>43664</c:v>
                </c:pt>
                <c:pt idx="230">
                  <c:v>43663</c:v>
                </c:pt>
                <c:pt idx="231">
                  <c:v>43662</c:v>
                </c:pt>
                <c:pt idx="232">
                  <c:v>43658</c:v>
                </c:pt>
                <c:pt idx="233">
                  <c:v>43657</c:v>
                </c:pt>
                <c:pt idx="234">
                  <c:v>43656</c:v>
                </c:pt>
                <c:pt idx="235">
                  <c:v>43655</c:v>
                </c:pt>
                <c:pt idx="236">
                  <c:v>43654</c:v>
                </c:pt>
                <c:pt idx="237">
                  <c:v>43651</c:v>
                </c:pt>
                <c:pt idx="238">
                  <c:v>43650</c:v>
                </c:pt>
                <c:pt idx="239">
                  <c:v>43649</c:v>
                </c:pt>
                <c:pt idx="240">
                  <c:v>43648</c:v>
                </c:pt>
                <c:pt idx="241">
                  <c:v>43647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0.248040998315564</c:v>
                </c:pt>
                <c:pt idx="1">
                  <c:v>0.24785829027626899</c:v>
                </c:pt>
                <c:pt idx="2">
                  <c:v>0.247598240862898</c:v>
                </c:pt>
                <c:pt idx="3">
                  <c:v>0.24738158571322</c:v>
                </c:pt>
                <c:pt idx="4">
                  <c:v>0.247212637630842</c:v>
                </c:pt>
                <c:pt idx="5">
                  <c:v>0.24704185072579399</c:v>
                </c:pt>
                <c:pt idx="6">
                  <c:v>0.24697254059109899</c:v>
                </c:pt>
                <c:pt idx="7">
                  <c:v>0.246861693193274</c:v>
                </c:pt>
                <c:pt idx="8">
                  <c:v>0.24681004822622599</c:v>
                </c:pt>
                <c:pt idx="9">
                  <c:v>0.246813710352523</c:v>
                </c:pt>
                <c:pt idx="10">
                  <c:v>0.246857310354481</c:v>
                </c:pt>
                <c:pt idx="11">
                  <c:v>0.24683591656738099</c:v>
                </c:pt>
                <c:pt idx="12">
                  <c:v>0.246866651298771</c:v>
                </c:pt>
                <c:pt idx="13">
                  <c:v>0.246921060731044</c:v>
                </c:pt>
                <c:pt idx="14">
                  <c:v>0.24710142981532299</c:v>
                </c:pt>
                <c:pt idx="15">
                  <c:v>0.247341228722778</c:v>
                </c:pt>
                <c:pt idx="16">
                  <c:v>0.247489000675197</c:v>
                </c:pt>
                <c:pt idx="17">
                  <c:v>0.24751695273787</c:v>
                </c:pt>
                <c:pt idx="18">
                  <c:v>0.24739327778787801</c:v>
                </c:pt>
                <c:pt idx="19">
                  <c:v>0.24730605918131299</c:v>
                </c:pt>
                <c:pt idx="20">
                  <c:v>0.247197787188564</c:v>
                </c:pt>
                <c:pt idx="21">
                  <c:v>0.24708016688648199</c:v>
                </c:pt>
                <c:pt idx="22">
                  <c:v>0.24709874243827501</c:v>
                </c:pt>
                <c:pt idx="23">
                  <c:v>0.247160812207638</c:v>
                </c:pt>
                <c:pt idx="24">
                  <c:v>0.24721852266650099</c:v>
                </c:pt>
                <c:pt idx="25">
                  <c:v>0.24718830263338701</c:v>
                </c:pt>
                <c:pt idx="26">
                  <c:v>0.24711585802156599</c:v>
                </c:pt>
                <c:pt idx="27">
                  <c:v>0.24703089461088701</c:v>
                </c:pt>
                <c:pt idx="28">
                  <c:v>0.24704696351003999</c:v>
                </c:pt>
                <c:pt idx="29">
                  <c:v>0.247128210412145</c:v>
                </c:pt>
                <c:pt idx="30">
                  <c:v>0.247098883285991</c:v>
                </c:pt>
                <c:pt idx="31">
                  <c:v>0.24702087860206401</c:v>
                </c:pt>
                <c:pt idx="32">
                  <c:v>0.24710806924109399</c:v>
                </c:pt>
                <c:pt idx="33">
                  <c:v>0.24733581851101999</c:v>
                </c:pt>
                <c:pt idx="34">
                  <c:v>0.247476003505926</c:v>
                </c:pt>
                <c:pt idx="35">
                  <c:v>0.24765523717173599</c:v>
                </c:pt>
                <c:pt idx="36">
                  <c:v>0.24769546798875</c:v>
                </c:pt>
                <c:pt idx="37">
                  <c:v>0.24763666766411699</c:v>
                </c:pt>
                <c:pt idx="38">
                  <c:v>0.24767003660710099</c:v>
                </c:pt>
                <c:pt idx="39">
                  <c:v>0.24775666724801901</c:v>
                </c:pt>
                <c:pt idx="40">
                  <c:v>0.24789920098597201</c:v>
                </c:pt>
                <c:pt idx="41">
                  <c:v>0.24800640119643</c:v>
                </c:pt>
                <c:pt idx="42">
                  <c:v>0.24814634399891</c:v>
                </c:pt>
                <c:pt idx="43">
                  <c:v>0.24821398195422201</c:v>
                </c:pt>
                <c:pt idx="44">
                  <c:v>0.24821438419295899</c:v>
                </c:pt>
                <c:pt idx="45">
                  <c:v>0.24824203682712701</c:v>
                </c:pt>
                <c:pt idx="46">
                  <c:v>0.24834707787645799</c:v>
                </c:pt>
                <c:pt idx="47">
                  <c:v>0.248544300641657</c:v>
                </c:pt>
                <c:pt idx="48">
                  <c:v>0.24876671878360501</c:v>
                </c:pt>
                <c:pt idx="49">
                  <c:v>0.24893537407070401</c:v>
                </c:pt>
                <c:pt idx="50">
                  <c:v>0.24917767338630201</c:v>
                </c:pt>
                <c:pt idx="51">
                  <c:v>0.24939554292296501</c:v>
                </c:pt>
                <c:pt idx="52">
                  <c:v>0.249614591432262</c:v>
                </c:pt>
                <c:pt idx="53">
                  <c:v>0.249841260550726</c:v>
                </c:pt>
                <c:pt idx="54">
                  <c:v>0.25006434946710199</c:v>
                </c:pt>
                <c:pt idx="55">
                  <c:v>0.250257279872035</c:v>
                </c:pt>
                <c:pt idx="56">
                  <c:v>0.25056529700230301</c:v>
                </c:pt>
                <c:pt idx="57">
                  <c:v>0.25081510340567797</c:v>
                </c:pt>
                <c:pt idx="58">
                  <c:v>0.25101192706347197</c:v>
                </c:pt>
                <c:pt idx="59">
                  <c:v>0.25120640496168301</c:v>
                </c:pt>
                <c:pt idx="60">
                  <c:v>0.25135321825623003</c:v>
                </c:pt>
                <c:pt idx="61">
                  <c:v>0.25141952530997902</c:v>
                </c:pt>
                <c:pt idx="62">
                  <c:v>0.25125842916702501</c:v>
                </c:pt>
                <c:pt idx="63">
                  <c:v>0.251098158924909</c:v>
                </c:pt>
                <c:pt idx="64">
                  <c:v>0.25118933504683799</c:v>
                </c:pt>
                <c:pt idx="65">
                  <c:v>0.25128733580145901</c:v>
                </c:pt>
                <c:pt idx="66">
                  <c:v>0.25121417300231402</c:v>
                </c:pt>
                <c:pt idx="67">
                  <c:v>0.25090864283210601</c:v>
                </c:pt>
                <c:pt idx="68">
                  <c:v>0.25053606351364099</c:v>
                </c:pt>
                <c:pt idx="69">
                  <c:v>0.25047370722784901</c:v>
                </c:pt>
                <c:pt idx="70">
                  <c:v>0.25051515358962001</c:v>
                </c:pt>
                <c:pt idx="71">
                  <c:v>0.25058982570754701</c:v>
                </c:pt>
                <c:pt idx="72">
                  <c:v>0.25066841493507203</c:v>
                </c:pt>
                <c:pt idx="73">
                  <c:v>0.25065575644656901</c:v>
                </c:pt>
                <c:pt idx="74">
                  <c:v>0.25069266368196702</c:v>
                </c:pt>
                <c:pt idx="75">
                  <c:v>0.25058723132088601</c:v>
                </c:pt>
                <c:pt idx="76">
                  <c:v>0.25042086147709602</c:v>
                </c:pt>
                <c:pt idx="77">
                  <c:v>0.25035007945916998</c:v>
                </c:pt>
                <c:pt idx="78">
                  <c:v>0.25023827001246501</c:v>
                </c:pt>
                <c:pt idx="79">
                  <c:v>0.250243597662971</c:v>
                </c:pt>
                <c:pt idx="80">
                  <c:v>0.25017695592136602</c:v>
                </c:pt>
                <c:pt idx="81">
                  <c:v>0.25005728624889301</c:v>
                </c:pt>
                <c:pt idx="82">
                  <c:v>0.25002593407108498</c:v>
                </c:pt>
                <c:pt idx="83">
                  <c:v>0.250032357178889</c:v>
                </c:pt>
                <c:pt idx="84">
                  <c:v>0.25009948725090497</c:v>
                </c:pt>
                <c:pt idx="85">
                  <c:v>0.25004962070840098</c:v>
                </c:pt>
                <c:pt idx="86">
                  <c:v>0.249911448534615</c:v>
                </c:pt>
                <c:pt idx="87">
                  <c:v>0.249684418516298</c:v>
                </c:pt>
                <c:pt idx="88">
                  <c:v>0.249478269919757</c:v>
                </c:pt>
                <c:pt idx="89">
                  <c:v>0.249270783788867</c:v>
                </c:pt>
                <c:pt idx="90">
                  <c:v>0.249079534283417</c:v>
                </c:pt>
                <c:pt idx="91">
                  <c:v>0.24894747887776</c:v>
                </c:pt>
                <c:pt idx="92">
                  <c:v>0.24887146215407999</c:v>
                </c:pt>
                <c:pt idx="93">
                  <c:v>0.248803351160544</c:v>
                </c:pt>
                <c:pt idx="94">
                  <c:v>0.24877538989103301</c:v>
                </c:pt>
                <c:pt idx="95">
                  <c:v>0.24872984254536901</c:v>
                </c:pt>
                <c:pt idx="96">
                  <c:v>0.248665342685297</c:v>
                </c:pt>
                <c:pt idx="97">
                  <c:v>0.248584837777206</c:v>
                </c:pt>
                <c:pt idx="98">
                  <c:v>0.24850094435360401</c:v>
                </c:pt>
                <c:pt idx="99">
                  <c:v>0.248412704915418</c:v>
                </c:pt>
                <c:pt idx="100">
                  <c:v>0.248334179391339</c:v>
                </c:pt>
                <c:pt idx="101">
                  <c:v>0.24831743340682</c:v>
                </c:pt>
                <c:pt idx="102">
                  <c:v>0.24832522653889399</c:v>
                </c:pt>
                <c:pt idx="103">
                  <c:v>0.248286868396599</c:v>
                </c:pt>
                <c:pt idx="104">
                  <c:v>0.24823051603801</c:v>
                </c:pt>
                <c:pt idx="105">
                  <c:v>0.24815667434998701</c:v>
                </c:pt>
                <c:pt idx="106">
                  <c:v>0.24824937615229201</c:v>
                </c:pt>
                <c:pt idx="107">
                  <c:v>0.248334502885912</c:v>
                </c:pt>
                <c:pt idx="108">
                  <c:v>0.24852171407722201</c:v>
                </c:pt>
                <c:pt idx="109">
                  <c:v>0.24868703632719799</c:v>
                </c:pt>
                <c:pt idx="110">
                  <c:v>0.24879216583005301</c:v>
                </c:pt>
                <c:pt idx="111">
                  <c:v>0.24896012093551101</c:v>
                </c:pt>
                <c:pt idx="112">
                  <c:v>0.24912667687889101</c:v>
                </c:pt>
                <c:pt idx="113">
                  <c:v>0.24921390056984699</c:v>
                </c:pt>
                <c:pt idx="114">
                  <c:v>0.249319661171613</c:v>
                </c:pt>
                <c:pt idx="115">
                  <c:v>0.24929497627612199</c:v>
                </c:pt>
                <c:pt idx="116">
                  <c:v>0.24932207886044599</c:v>
                </c:pt>
                <c:pt idx="117">
                  <c:v>0.24933215151285401</c:v>
                </c:pt>
                <c:pt idx="118">
                  <c:v>0.24937080129981101</c:v>
                </c:pt>
                <c:pt idx="119">
                  <c:v>0.249390814072111</c:v>
                </c:pt>
                <c:pt idx="120">
                  <c:v>0.24941096689141601</c:v>
                </c:pt>
                <c:pt idx="121">
                  <c:v>0.24949691553279499</c:v>
                </c:pt>
                <c:pt idx="122">
                  <c:v>0.249562673834861</c:v>
                </c:pt>
                <c:pt idx="123">
                  <c:v>0.24960811707557701</c:v>
                </c:pt>
                <c:pt idx="124">
                  <c:v>0.249666402552565</c:v>
                </c:pt>
                <c:pt idx="125">
                  <c:v>0.24977462868893199</c:v>
                </c:pt>
                <c:pt idx="126">
                  <c:v>0.24984316074427301</c:v>
                </c:pt>
                <c:pt idx="127">
                  <c:v>0.249881503445568</c:v>
                </c:pt>
                <c:pt idx="128">
                  <c:v>0.24994247734831801</c:v>
                </c:pt>
                <c:pt idx="129">
                  <c:v>0.24995566781016401</c:v>
                </c:pt>
                <c:pt idx="130">
                  <c:v>0.24998662318133499</c:v>
                </c:pt>
                <c:pt idx="131">
                  <c:v>0.25001291693272099</c:v>
                </c:pt>
                <c:pt idx="132">
                  <c:v>0.25005410413010498</c:v>
                </c:pt>
                <c:pt idx="133">
                  <c:v>0.25016790975123998</c:v>
                </c:pt>
                <c:pt idx="134">
                  <c:v>0.25027652249378102</c:v>
                </c:pt>
                <c:pt idx="135">
                  <c:v>0.25040281932066</c:v>
                </c:pt>
                <c:pt idx="136">
                  <c:v>0.25051307444666598</c:v>
                </c:pt>
                <c:pt idx="137">
                  <c:v>0.25063193593571798</c:v>
                </c:pt>
                <c:pt idx="138">
                  <c:v>0.25083000036197001</c:v>
                </c:pt>
                <c:pt idx="139">
                  <c:v>0.25086604052240402</c:v>
                </c:pt>
                <c:pt idx="140">
                  <c:v>0.25095048463528302</c:v>
                </c:pt>
                <c:pt idx="141">
                  <c:v>0.25098661279899998</c:v>
                </c:pt>
                <c:pt idx="142">
                  <c:v>0.25097475266973901</c:v>
                </c:pt>
                <c:pt idx="143">
                  <c:v>0.25093778248912202</c:v>
                </c:pt>
                <c:pt idx="144">
                  <c:v>0.25078149137619499</c:v>
                </c:pt>
                <c:pt idx="145">
                  <c:v>0.250614265811548</c:v>
                </c:pt>
                <c:pt idx="146">
                  <c:v>0.250357004670132</c:v>
                </c:pt>
                <c:pt idx="147">
                  <c:v>0.25019406680155698</c:v>
                </c:pt>
                <c:pt idx="148">
                  <c:v>0.25019183750236101</c:v>
                </c:pt>
                <c:pt idx="149">
                  <c:v>0.25014003766093801</c:v>
                </c:pt>
                <c:pt idx="150">
                  <c:v>0.25020207133170902</c:v>
                </c:pt>
                <c:pt idx="151">
                  <c:v>0.25032001775207502</c:v>
                </c:pt>
                <c:pt idx="152">
                  <c:v>0.25040727118713102</c:v>
                </c:pt>
                <c:pt idx="153">
                  <c:v>0.25054891354398701</c:v>
                </c:pt>
                <c:pt idx="154">
                  <c:v>0.25053119431975102</c:v>
                </c:pt>
                <c:pt idx="155">
                  <c:v>0.25057807257395998</c:v>
                </c:pt>
                <c:pt idx="156">
                  <c:v>0.25062060038324602</c:v>
                </c:pt>
                <c:pt idx="157">
                  <c:v>0.25068668555461798</c:v>
                </c:pt>
                <c:pt idx="158">
                  <c:v>0.25072356378126798</c:v>
                </c:pt>
                <c:pt idx="159">
                  <c:v>0.250691432736177</c:v>
                </c:pt>
                <c:pt idx="160">
                  <c:v>0.25080439219094502</c:v>
                </c:pt>
                <c:pt idx="161">
                  <c:v>0.25093165817799601</c:v>
                </c:pt>
                <c:pt idx="162">
                  <c:v>0.25112474396955398</c:v>
                </c:pt>
                <c:pt idx="163">
                  <c:v>0.25130741059781803</c:v>
                </c:pt>
                <c:pt idx="164">
                  <c:v>0.25142675791716501</c:v>
                </c:pt>
                <c:pt idx="165">
                  <c:v>0.25151603464665601</c:v>
                </c:pt>
                <c:pt idx="166">
                  <c:v>0.25160925794724098</c:v>
                </c:pt>
                <c:pt idx="167">
                  <c:v>0.25171858248173001</c:v>
                </c:pt>
                <c:pt idx="168">
                  <c:v>0.25180024169375198</c:v>
                </c:pt>
                <c:pt idx="169">
                  <c:v>0.25190480712715801</c:v>
                </c:pt>
                <c:pt idx="170">
                  <c:v>0.25196205891914297</c:v>
                </c:pt>
                <c:pt idx="171">
                  <c:v>0.25203293202814703</c:v>
                </c:pt>
                <c:pt idx="172">
                  <c:v>0.25207361000696898</c:v>
                </c:pt>
                <c:pt idx="173">
                  <c:v>0.25203592457754798</c:v>
                </c:pt>
                <c:pt idx="174">
                  <c:v>0.25204593815273002</c:v>
                </c:pt>
                <c:pt idx="175">
                  <c:v>0.25205018190165701</c:v>
                </c:pt>
                <c:pt idx="176">
                  <c:v>0.25199642110593601</c:v>
                </c:pt>
                <c:pt idx="177">
                  <c:v>0.25187526656129999</c:v>
                </c:pt>
                <c:pt idx="178">
                  <c:v>0.25181994410597802</c:v>
                </c:pt>
                <c:pt idx="179">
                  <c:v>0.25184553656880299</c:v>
                </c:pt>
                <c:pt idx="180">
                  <c:v>0.25192920849711098</c:v>
                </c:pt>
                <c:pt idx="181">
                  <c:v>0.25188509460856301</c:v>
                </c:pt>
                <c:pt idx="182">
                  <c:v>0.25181390767665601</c:v>
                </c:pt>
                <c:pt idx="183">
                  <c:v>0.25161413396763299</c:v>
                </c:pt>
                <c:pt idx="184">
                  <c:v>0.25150887234828201</c:v>
                </c:pt>
                <c:pt idx="185">
                  <c:v>0.25151561392877098</c:v>
                </c:pt>
                <c:pt idx="186">
                  <c:v>0.251504080354851</c:v>
                </c:pt>
                <c:pt idx="187">
                  <c:v>0.25154104848430497</c:v>
                </c:pt>
                <c:pt idx="188">
                  <c:v>0.25165014609637698</c:v>
                </c:pt>
                <c:pt idx="189">
                  <c:v>0.25172740311011799</c:v>
                </c:pt>
                <c:pt idx="190">
                  <c:v>0.251864716893406</c:v>
                </c:pt>
                <c:pt idx="191">
                  <c:v>0.25197534602126098</c:v>
                </c:pt>
                <c:pt idx="192">
                  <c:v>0.25210935693788</c:v>
                </c:pt>
                <c:pt idx="193">
                  <c:v>0.25225197708031999</c:v>
                </c:pt>
                <c:pt idx="194">
                  <c:v>0.25242779824081801</c:v>
                </c:pt>
                <c:pt idx="195">
                  <c:v>0.252629446180893</c:v>
                </c:pt>
                <c:pt idx="196">
                  <c:v>0.252846336371021</c:v>
                </c:pt>
                <c:pt idx="197">
                  <c:v>0.25303719316976298</c:v>
                </c:pt>
                <c:pt idx="198">
                  <c:v>0.25315760261381098</c:v>
                </c:pt>
                <c:pt idx="199">
                  <c:v>0.25335348717162898</c:v>
                </c:pt>
                <c:pt idx="200">
                  <c:v>0.25346213800824602</c:v>
                </c:pt>
                <c:pt idx="201">
                  <c:v>0.25363464003116198</c:v>
                </c:pt>
                <c:pt idx="202">
                  <c:v>0.25388197095486498</c:v>
                </c:pt>
                <c:pt idx="203">
                  <c:v>0.25407802011415298</c:v>
                </c:pt>
                <c:pt idx="204">
                  <c:v>0.254242166814107</c:v>
                </c:pt>
                <c:pt idx="205">
                  <c:v>0.25443557919586701</c:v>
                </c:pt>
                <c:pt idx="206">
                  <c:v>0.254651695157321</c:v>
                </c:pt>
                <c:pt idx="207">
                  <c:v>0.25491769965914302</c:v>
                </c:pt>
                <c:pt idx="208">
                  <c:v>0.25510081871753798</c:v>
                </c:pt>
                <c:pt idx="209">
                  <c:v>0.25528498476658301</c:v>
                </c:pt>
                <c:pt idx="210">
                  <c:v>0.25554853485753798</c:v>
                </c:pt>
                <c:pt idx="211">
                  <c:v>0.25578798304782502</c:v>
                </c:pt>
                <c:pt idx="212">
                  <c:v>0.25595467385524601</c:v>
                </c:pt>
                <c:pt idx="213">
                  <c:v>0.25603433442805801</c:v>
                </c:pt>
                <c:pt idx="214">
                  <c:v>0.25620642041295699</c:v>
                </c:pt>
                <c:pt idx="215">
                  <c:v>0.256349704676826</c:v>
                </c:pt>
                <c:pt idx="216">
                  <c:v>0.25661613475802397</c:v>
                </c:pt>
                <c:pt idx="217">
                  <c:v>0.25694866048692</c:v>
                </c:pt>
                <c:pt idx="218">
                  <c:v>0.25734550915339499</c:v>
                </c:pt>
                <c:pt idx="219">
                  <c:v>0.25777077569352003</c:v>
                </c:pt>
                <c:pt idx="220">
                  <c:v>0.25816673995992501</c:v>
                </c:pt>
                <c:pt idx="221">
                  <c:v>0.25863363436910902</c:v>
                </c:pt>
                <c:pt idx="222">
                  <c:v>0.25901073487771398</c:v>
                </c:pt>
                <c:pt idx="223">
                  <c:v>0.25937684594701998</c:v>
                </c:pt>
                <c:pt idx="224">
                  <c:v>0.25972123241955802</c:v>
                </c:pt>
                <c:pt idx="225">
                  <c:v>0.26008327386633501</c:v>
                </c:pt>
                <c:pt idx="226">
                  <c:v>0.26047147386633501</c:v>
                </c:pt>
                <c:pt idx="227">
                  <c:v>0.260815966884136</c:v>
                </c:pt>
                <c:pt idx="228">
                  <c:v>0.26120819488611302</c:v>
                </c:pt>
                <c:pt idx="229">
                  <c:v>0.26160677847710301</c:v>
                </c:pt>
                <c:pt idx="230">
                  <c:v>0.26194707675958301</c:v>
                </c:pt>
                <c:pt idx="231">
                  <c:v>0.26223623866478801</c:v>
                </c:pt>
                <c:pt idx="232">
                  <c:v>0.26247102688565999</c:v>
                </c:pt>
                <c:pt idx="233">
                  <c:v>0.26265768140789503</c:v>
                </c:pt>
                <c:pt idx="234">
                  <c:v>0.26282212205738997</c:v>
                </c:pt>
                <c:pt idx="235">
                  <c:v>0.26300937983688299</c:v>
                </c:pt>
                <c:pt idx="236">
                  <c:v>0.26324844203446801</c:v>
                </c:pt>
                <c:pt idx="237">
                  <c:v>0.26338375193008201</c:v>
                </c:pt>
                <c:pt idx="238">
                  <c:v>0.263536938117993</c:v>
                </c:pt>
                <c:pt idx="239">
                  <c:v>0.26370552574926798</c:v>
                </c:pt>
                <c:pt idx="240">
                  <c:v>0.26389417945974603</c:v>
                </c:pt>
                <c:pt idx="241">
                  <c:v>0.26408938394808101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0.290535385562738"/>
          <c:min val="0.21855448986758577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Detail!$K$41</c:f>
              <c:strCache>
                <c:ptCount val="1"/>
                <c:pt idx="0">
                  <c:v>sell(9715)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44011</c:v>
                </c:pt>
                <c:pt idx="1">
                  <c:v>44008</c:v>
                </c:pt>
                <c:pt idx="2">
                  <c:v>44007</c:v>
                </c:pt>
                <c:pt idx="3">
                  <c:v>44006</c:v>
                </c:pt>
                <c:pt idx="4">
                  <c:v>44005</c:v>
                </c:pt>
                <c:pt idx="5">
                  <c:v>44004</c:v>
                </c:pt>
                <c:pt idx="6">
                  <c:v>44001</c:v>
                </c:pt>
                <c:pt idx="7">
                  <c:v>44000</c:v>
                </c:pt>
                <c:pt idx="8">
                  <c:v>43999</c:v>
                </c:pt>
                <c:pt idx="9">
                  <c:v>43998</c:v>
                </c:pt>
                <c:pt idx="10">
                  <c:v>43997</c:v>
                </c:pt>
                <c:pt idx="11">
                  <c:v>43994</c:v>
                </c:pt>
                <c:pt idx="12">
                  <c:v>43993</c:v>
                </c:pt>
                <c:pt idx="13">
                  <c:v>43992</c:v>
                </c:pt>
                <c:pt idx="14">
                  <c:v>43991</c:v>
                </c:pt>
                <c:pt idx="15">
                  <c:v>43990</c:v>
                </c:pt>
                <c:pt idx="16">
                  <c:v>43987</c:v>
                </c:pt>
                <c:pt idx="17">
                  <c:v>43986</c:v>
                </c:pt>
                <c:pt idx="18">
                  <c:v>43985</c:v>
                </c:pt>
                <c:pt idx="19">
                  <c:v>43984</c:v>
                </c:pt>
                <c:pt idx="20">
                  <c:v>43983</c:v>
                </c:pt>
                <c:pt idx="21">
                  <c:v>43980</c:v>
                </c:pt>
                <c:pt idx="22">
                  <c:v>43979</c:v>
                </c:pt>
                <c:pt idx="23">
                  <c:v>43978</c:v>
                </c:pt>
                <c:pt idx="24">
                  <c:v>43977</c:v>
                </c:pt>
                <c:pt idx="25">
                  <c:v>43976</c:v>
                </c:pt>
                <c:pt idx="26">
                  <c:v>43973</c:v>
                </c:pt>
                <c:pt idx="27">
                  <c:v>43972</c:v>
                </c:pt>
                <c:pt idx="28">
                  <c:v>43971</c:v>
                </c:pt>
                <c:pt idx="29">
                  <c:v>43970</c:v>
                </c:pt>
                <c:pt idx="30">
                  <c:v>43969</c:v>
                </c:pt>
                <c:pt idx="31">
                  <c:v>43966</c:v>
                </c:pt>
                <c:pt idx="32">
                  <c:v>43965</c:v>
                </c:pt>
                <c:pt idx="33">
                  <c:v>43964</c:v>
                </c:pt>
                <c:pt idx="34">
                  <c:v>43963</c:v>
                </c:pt>
                <c:pt idx="35">
                  <c:v>43962</c:v>
                </c:pt>
                <c:pt idx="36">
                  <c:v>43959</c:v>
                </c:pt>
                <c:pt idx="37">
                  <c:v>43958</c:v>
                </c:pt>
                <c:pt idx="38">
                  <c:v>43952</c:v>
                </c:pt>
                <c:pt idx="39">
                  <c:v>43951</c:v>
                </c:pt>
                <c:pt idx="40">
                  <c:v>43949</c:v>
                </c:pt>
                <c:pt idx="41">
                  <c:v>43948</c:v>
                </c:pt>
                <c:pt idx="42">
                  <c:v>43945</c:v>
                </c:pt>
                <c:pt idx="43">
                  <c:v>43944</c:v>
                </c:pt>
                <c:pt idx="44">
                  <c:v>43943</c:v>
                </c:pt>
                <c:pt idx="45">
                  <c:v>43942</c:v>
                </c:pt>
                <c:pt idx="46">
                  <c:v>43941</c:v>
                </c:pt>
                <c:pt idx="47">
                  <c:v>43938</c:v>
                </c:pt>
                <c:pt idx="48">
                  <c:v>43937</c:v>
                </c:pt>
                <c:pt idx="49">
                  <c:v>43936</c:v>
                </c:pt>
                <c:pt idx="50">
                  <c:v>43935</c:v>
                </c:pt>
                <c:pt idx="51">
                  <c:v>43934</c:v>
                </c:pt>
                <c:pt idx="52">
                  <c:v>43931</c:v>
                </c:pt>
                <c:pt idx="53">
                  <c:v>43930</c:v>
                </c:pt>
                <c:pt idx="54">
                  <c:v>43929</c:v>
                </c:pt>
                <c:pt idx="55">
                  <c:v>43928</c:v>
                </c:pt>
                <c:pt idx="56">
                  <c:v>43927</c:v>
                </c:pt>
                <c:pt idx="57">
                  <c:v>43924</c:v>
                </c:pt>
                <c:pt idx="58">
                  <c:v>43923</c:v>
                </c:pt>
                <c:pt idx="59">
                  <c:v>43922</c:v>
                </c:pt>
                <c:pt idx="60">
                  <c:v>43921</c:v>
                </c:pt>
                <c:pt idx="61">
                  <c:v>43920</c:v>
                </c:pt>
                <c:pt idx="62">
                  <c:v>43917</c:v>
                </c:pt>
                <c:pt idx="63">
                  <c:v>43916</c:v>
                </c:pt>
                <c:pt idx="64">
                  <c:v>43915</c:v>
                </c:pt>
                <c:pt idx="65">
                  <c:v>43914</c:v>
                </c:pt>
                <c:pt idx="66">
                  <c:v>43913</c:v>
                </c:pt>
                <c:pt idx="67">
                  <c:v>43909</c:v>
                </c:pt>
                <c:pt idx="68">
                  <c:v>43908</c:v>
                </c:pt>
                <c:pt idx="69">
                  <c:v>43907</c:v>
                </c:pt>
                <c:pt idx="70">
                  <c:v>43906</c:v>
                </c:pt>
                <c:pt idx="71">
                  <c:v>43903</c:v>
                </c:pt>
                <c:pt idx="72">
                  <c:v>43902</c:v>
                </c:pt>
                <c:pt idx="73">
                  <c:v>43901</c:v>
                </c:pt>
                <c:pt idx="74">
                  <c:v>43900</c:v>
                </c:pt>
                <c:pt idx="75">
                  <c:v>43899</c:v>
                </c:pt>
                <c:pt idx="76">
                  <c:v>43896</c:v>
                </c:pt>
                <c:pt idx="77">
                  <c:v>43895</c:v>
                </c:pt>
                <c:pt idx="78">
                  <c:v>43894</c:v>
                </c:pt>
                <c:pt idx="79">
                  <c:v>43893</c:v>
                </c:pt>
                <c:pt idx="80">
                  <c:v>43892</c:v>
                </c:pt>
                <c:pt idx="81">
                  <c:v>43889</c:v>
                </c:pt>
                <c:pt idx="82">
                  <c:v>43888</c:v>
                </c:pt>
                <c:pt idx="83">
                  <c:v>43887</c:v>
                </c:pt>
                <c:pt idx="84">
                  <c:v>43886</c:v>
                </c:pt>
                <c:pt idx="85">
                  <c:v>43882</c:v>
                </c:pt>
                <c:pt idx="86">
                  <c:v>43881</c:v>
                </c:pt>
                <c:pt idx="87">
                  <c:v>43880</c:v>
                </c:pt>
                <c:pt idx="88">
                  <c:v>43879</c:v>
                </c:pt>
                <c:pt idx="89">
                  <c:v>43878</c:v>
                </c:pt>
                <c:pt idx="90">
                  <c:v>43875</c:v>
                </c:pt>
                <c:pt idx="91">
                  <c:v>43874</c:v>
                </c:pt>
                <c:pt idx="92">
                  <c:v>43873</c:v>
                </c:pt>
                <c:pt idx="93">
                  <c:v>43871</c:v>
                </c:pt>
                <c:pt idx="94">
                  <c:v>43868</c:v>
                </c:pt>
                <c:pt idx="95">
                  <c:v>43867</c:v>
                </c:pt>
                <c:pt idx="96">
                  <c:v>43866</c:v>
                </c:pt>
                <c:pt idx="97">
                  <c:v>43865</c:v>
                </c:pt>
                <c:pt idx="98">
                  <c:v>43864</c:v>
                </c:pt>
                <c:pt idx="99">
                  <c:v>43861</c:v>
                </c:pt>
                <c:pt idx="100">
                  <c:v>43860</c:v>
                </c:pt>
                <c:pt idx="101">
                  <c:v>43859</c:v>
                </c:pt>
                <c:pt idx="102">
                  <c:v>43858</c:v>
                </c:pt>
                <c:pt idx="103">
                  <c:v>43857</c:v>
                </c:pt>
                <c:pt idx="104">
                  <c:v>43854</c:v>
                </c:pt>
                <c:pt idx="105">
                  <c:v>43853</c:v>
                </c:pt>
                <c:pt idx="106">
                  <c:v>43852</c:v>
                </c:pt>
                <c:pt idx="107">
                  <c:v>43851</c:v>
                </c:pt>
                <c:pt idx="108">
                  <c:v>43850</c:v>
                </c:pt>
                <c:pt idx="109">
                  <c:v>43847</c:v>
                </c:pt>
                <c:pt idx="110">
                  <c:v>43846</c:v>
                </c:pt>
                <c:pt idx="111">
                  <c:v>43845</c:v>
                </c:pt>
                <c:pt idx="112">
                  <c:v>43844</c:v>
                </c:pt>
                <c:pt idx="113">
                  <c:v>43840</c:v>
                </c:pt>
                <c:pt idx="114">
                  <c:v>43839</c:v>
                </c:pt>
                <c:pt idx="115">
                  <c:v>43838</c:v>
                </c:pt>
                <c:pt idx="116">
                  <c:v>43837</c:v>
                </c:pt>
                <c:pt idx="117">
                  <c:v>43836</c:v>
                </c:pt>
                <c:pt idx="118">
                  <c:v>43829</c:v>
                </c:pt>
                <c:pt idx="119">
                  <c:v>43826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2541</c:v>
                </c:pt>
                <c:pt idx="1">
                  <c:v>2550</c:v>
                </c:pt>
                <c:pt idx="2">
                  <c:v>2395</c:v>
                </c:pt>
                <c:pt idx="3">
                  <c:v>2407</c:v>
                </c:pt>
                <c:pt idx="4">
                  <c:v>2452</c:v>
                </c:pt>
                <c:pt idx="5">
                  <c:v>2422</c:v>
                </c:pt>
                <c:pt idx="6">
                  <c:v>2378</c:v>
                </c:pt>
                <c:pt idx="7">
                  <c:v>2303</c:v>
                </c:pt>
                <c:pt idx="8">
                  <c:v>2299</c:v>
                </c:pt>
                <c:pt idx="9">
                  <c:v>2282</c:v>
                </c:pt>
                <c:pt idx="10">
                  <c:v>2200</c:v>
                </c:pt>
                <c:pt idx="11">
                  <c:v>2280</c:v>
                </c:pt>
                <c:pt idx="12">
                  <c:v>2330</c:v>
                </c:pt>
                <c:pt idx="13">
                  <c:v>2478</c:v>
                </c:pt>
                <c:pt idx="14">
                  <c:v>2489</c:v>
                </c:pt>
                <c:pt idx="15">
                  <c:v>2484</c:v>
                </c:pt>
                <c:pt idx="16">
                  <c:v>2464</c:v>
                </c:pt>
                <c:pt idx="17">
                  <c:v>2472</c:v>
                </c:pt>
                <c:pt idx="18">
                  <c:v>2552</c:v>
                </c:pt>
                <c:pt idx="19">
                  <c:v>2567</c:v>
                </c:pt>
                <c:pt idx="20">
                  <c:v>2543</c:v>
                </c:pt>
                <c:pt idx="21">
                  <c:v>2535</c:v>
                </c:pt>
                <c:pt idx="22">
                  <c:v>2468</c:v>
                </c:pt>
                <c:pt idx="23">
                  <c:v>2430</c:v>
                </c:pt>
                <c:pt idx="24">
                  <c:v>2473</c:v>
                </c:pt>
                <c:pt idx="25">
                  <c:v>2473</c:v>
                </c:pt>
                <c:pt idx="26">
                  <c:v>2422</c:v>
                </c:pt>
                <c:pt idx="27">
                  <c:v>2450</c:v>
                </c:pt>
                <c:pt idx="28">
                  <c:v>2365</c:v>
                </c:pt>
                <c:pt idx="29">
                  <c:v>2309</c:v>
                </c:pt>
                <c:pt idx="30">
                  <c:v>2208</c:v>
                </c:pt>
                <c:pt idx="31">
                  <c:v>2168</c:v>
                </c:pt>
                <c:pt idx="32">
                  <c:v>2129</c:v>
                </c:pt>
                <c:pt idx="33">
                  <c:v>2220</c:v>
                </c:pt>
                <c:pt idx="34">
                  <c:v>2225</c:v>
                </c:pt>
                <c:pt idx="35">
                  <c:v>2202</c:v>
                </c:pt>
                <c:pt idx="36">
                  <c:v>2182</c:v>
                </c:pt>
                <c:pt idx="37">
                  <c:v>2182</c:v>
                </c:pt>
                <c:pt idx="38">
                  <c:v>2083</c:v>
                </c:pt>
                <c:pt idx="39">
                  <c:v>2177</c:v>
                </c:pt>
                <c:pt idx="40">
                  <c:v>2110</c:v>
                </c:pt>
                <c:pt idx="41">
                  <c:v>2156</c:v>
                </c:pt>
                <c:pt idx="42">
                  <c:v>2088</c:v>
                </c:pt>
                <c:pt idx="43">
                  <c:v>2074</c:v>
                </c:pt>
                <c:pt idx="44">
                  <c:v>1972</c:v>
                </c:pt>
                <c:pt idx="45">
                  <c:v>2009</c:v>
                </c:pt>
                <c:pt idx="46">
                  <c:v>2054</c:v>
                </c:pt>
                <c:pt idx="47">
                  <c:v>2017</c:v>
                </c:pt>
                <c:pt idx="48">
                  <c:v>1948</c:v>
                </c:pt>
                <c:pt idx="49">
                  <c:v>1847</c:v>
                </c:pt>
                <c:pt idx="50">
                  <c:v>1921</c:v>
                </c:pt>
                <c:pt idx="51">
                  <c:v>1862</c:v>
                </c:pt>
                <c:pt idx="52">
                  <c:v>1875</c:v>
                </c:pt>
                <c:pt idx="53">
                  <c:v>1877</c:v>
                </c:pt>
                <c:pt idx="54">
                  <c:v>1872</c:v>
                </c:pt>
                <c:pt idx="55">
                  <c:v>1868</c:v>
                </c:pt>
                <c:pt idx="56">
                  <c:v>1781</c:v>
                </c:pt>
                <c:pt idx="57">
                  <c:v>1700</c:v>
                </c:pt>
                <c:pt idx="58">
                  <c:v>1758</c:v>
                </c:pt>
                <c:pt idx="59">
                  <c:v>1808</c:v>
                </c:pt>
                <c:pt idx="60">
                  <c:v>1914</c:v>
                </c:pt>
                <c:pt idx="61">
                  <c:v>1916</c:v>
                </c:pt>
                <c:pt idx="62">
                  <c:v>1994</c:v>
                </c:pt>
                <c:pt idx="63">
                  <c:v>1851</c:v>
                </c:pt>
                <c:pt idx="64">
                  <c:v>1865</c:v>
                </c:pt>
                <c:pt idx="65">
                  <c:v>1645</c:v>
                </c:pt>
                <c:pt idx="66">
                  <c:v>1514</c:v>
                </c:pt>
                <c:pt idx="67">
                  <c:v>1390</c:v>
                </c:pt>
                <c:pt idx="68">
                  <c:v>1628</c:v>
                </c:pt>
                <c:pt idx="69">
                  <c:v>1791</c:v>
                </c:pt>
                <c:pt idx="70">
                  <c:v>1852</c:v>
                </c:pt>
                <c:pt idx="71">
                  <c:v>1957</c:v>
                </c:pt>
                <c:pt idx="72">
                  <c:v>2032</c:v>
                </c:pt>
                <c:pt idx="73">
                  <c:v>2153</c:v>
                </c:pt>
                <c:pt idx="74">
                  <c:v>2164</c:v>
                </c:pt>
                <c:pt idx="75">
                  <c:v>2182</c:v>
                </c:pt>
                <c:pt idx="76">
                  <c:v>2310</c:v>
                </c:pt>
                <c:pt idx="77">
                  <c:v>2393</c:v>
                </c:pt>
                <c:pt idx="78">
                  <c:v>2346</c:v>
                </c:pt>
                <c:pt idx="79">
                  <c:v>2374</c:v>
                </c:pt>
                <c:pt idx="80">
                  <c:v>2415</c:v>
                </c:pt>
                <c:pt idx="81">
                  <c:v>2371</c:v>
                </c:pt>
                <c:pt idx="82">
                  <c:v>2492</c:v>
                </c:pt>
                <c:pt idx="83">
                  <c:v>2534</c:v>
                </c:pt>
                <c:pt idx="84">
                  <c:v>2525</c:v>
                </c:pt>
                <c:pt idx="85">
                  <c:v>2652</c:v>
                </c:pt>
                <c:pt idx="86">
                  <c:v>2652</c:v>
                </c:pt>
                <c:pt idx="87">
                  <c:v>2675</c:v>
                </c:pt>
                <c:pt idx="88">
                  <c:v>2634</c:v>
                </c:pt>
                <c:pt idx="89">
                  <c:v>2681</c:v>
                </c:pt>
                <c:pt idx="90">
                  <c:v>2784</c:v>
                </c:pt>
                <c:pt idx="91">
                  <c:v>2829</c:v>
                </c:pt>
                <c:pt idx="92">
                  <c:v>2817</c:v>
                </c:pt>
                <c:pt idx="93">
                  <c:v>2857</c:v>
                </c:pt>
                <c:pt idx="94">
                  <c:v>2917</c:v>
                </c:pt>
                <c:pt idx="95">
                  <c:v>2865</c:v>
                </c:pt>
                <c:pt idx="96">
                  <c:v>2857</c:v>
                </c:pt>
                <c:pt idx="97">
                  <c:v>2781</c:v>
                </c:pt>
                <c:pt idx="98">
                  <c:v>2823</c:v>
                </c:pt>
                <c:pt idx="99">
                  <c:v>2846</c:v>
                </c:pt>
                <c:pt idx="100">
                  <c:v>2796</c:v>
                </c:pt>
                <c:pt idx="101">
                  <c:v>2818</c:v>
                </c:pt>
                <c:pt idx="102">
                  <c:v>2817</c:v>
                </c:pt>
                <c:pt idx="103">
                  <c:v>2814</c:v>
                </c:pt>
                <c:pt idx="104">
                  <c:v>2854</c:v>
                </c:pt>
                <c:pt idx="105">
                  <c:v>2864</c:v>
                </c:pt>
                <c:pt idx="106">
                  <c:v>2865</c:v>
                </c:pt>
                <c:pt idx="107">
                  <c:v>2858</c:v>
                </c:pt>
                <c:pt idx="108">
                  <c:v>2873</c:v>
                </c:pt>
                <c:pt idx="109">
                  <c:v>2901</c:v>
                </c:pt>
                <c:pt idx="110">
                  <c:v>2877</c:v>
                </c:pt>
                <c:pt idx="111">
                  <c:v>2802</c:v>
                </c:pt>
                <c:pt idx="112">
                  <c:v>2820</c:v>
                </c:pt>
                <c:pt idx="113">
                  <c:v>2846</c:v>
                </c:pt>
                <c:pt idx="114">
                  <c:v>2865</c:v>
                </c:pt>
                <c:pt idx="115">
                  <c:v>2858</c:v>
                </c:pt>
                <c:pt idx="116">
                  <c:v>2913</c:v>
                </c:pt>
                <c:pt idx="117">
                  <c:v>2902</c:v>
                </c:pt>
                <c:pt idx="118">
                  <c:v>2968</c:v>
                </c:pt>
                <c:pt idx="119">
                  <c:v>2958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Detail!$L$41</c:f>
              <c:strCache>
                <c:ptCount val="1"/>
                <c:pt idx="0">
                  <c:v>buy(4091)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44011</c:v>
                </c:pt>
                <c:pt idx="1">
                  <c:v>44008</c:v>
                </c:pt>
                <c:pt idx="2">
                  <c:v>44007</c:v>
                </c:pt>
                <c:pt idx="3">
                  <c:v>44006</c:v>
                </c:pt>
                <c:pt idx="4">
                  <c:v>44005</c:v>
                </c:pt>
                <c:pt idx="5">
                  <c:v>44004</c:v>
                </c:pt>
                <c:pt idx="6">
                  <c:v>44001</c:v>
                </c:pt>
                <c:pt idx="7">
                  <c:v>44000</c:v>
                </c:pt>
                <c:pt idx="8">
                  <c:v>43999</c:v>
                </c:pt>
                <c:pt idx="9">
                  <c:v>43998</c:v>
                </c:pt>
                <c:pt idx="10">
                  <c:v>43997</c:v>
                </c:pt>
                <c:pt idx="11">
                  <c:v>43994</c:v>
                </c:pt>
                <c:pt idx="12">
                  <c:v>43993</c:v>
                </c:pt>
                <c:pt idx="13">
                  <c:v>43992</c:v>
                </c:pt>
                <c:pt idx="14">
                  <c:v>43991</c:v>
                </c:pt>
                <c:pt idx="15">
                  <c:v>43990</c:v>
                </c:pt>
                <c:pt idx="16">
                  <c:v>43987</c:v>
                </c:pt>
                <c:pt idx="17">
                  <c:v>43986</c:v>
                </c:pt>
                <c:pt idx="18">
                  <c:v>43985</c:v>
                </c:pt>
                <c:pt idx="19">
                  <c:v>43984</c:v>
                </c:pt>
                <c:pt idx="20">
                  <c:v>43983</c:v>
                </c:pt>
                <c:pt idx="21">
                  <c:v>43980</c:v>
                </c:pt>
                <c:pt idx="22">
                  <c:v>43979</c:v>
                </c:pt>
                <c:pt idx="23">
                  <c:v>43978</c:v>
                </c:pt>
                <c:pt idx="24">
                  <c:v>43977</c:v>
                </c:pt>
                <c:pt idx="25">
                  <c:v>43976</c:v>
                </c:pt>
                <c:pt idx="26">
                  <c:v>43973</c:v>
                </c:pt>
                <c:pt idx="27">
                  <c:v>43972</c:v>
                </c:pt>
                <c:pt idx="28">
                  <c:v>43971</c:v>
                </c:pt>
                <c:pt idx="29">
                  <c:v>43970</c:v>
                </c:pt>
                <c:pt idx="30">
                  <c:v>43969</c:v>
                </c:pt>
                <c:pt idx="31">
                  <c:v>43966</c:v>
                </c:pt>
                <c:pt idx="32">
                  <c:v>43965</c:v>
                </c:pt>
                <c:pt idx="33">
                  <c:v>43964</c:v>
                </c:pt>
                <c:pt idx="34">
                  <c:v>43963</c:v>
                </c:pt>
                <c:pt idx="35">
                  <c:v>43962</c:v>
                </c:pt>
                <c:pt idx="36">
                  <c:v>43959</c:v>
                </c:pt>
                <c:pt idx="37">
                  <c:v>43958</c:v>
                </c:pt>
                <c:pt idx="38">
                  <c:v>43952</c:v>
                </c:pt>
                <c:pt idx="39">
                  <c:v>43951</c:v>
                </c:pt>
                <c:pt idx="40">
                  <c:v>43949</c:v>
                </c:pt>
                <c:pt idx="41">
                  <c:v>43948</c:v>
                </c:pt>
                <c:pt idx="42">
                  <c:v>43945</c:v>
                </c:pt>
                <c:pt idx="43">
                  <c:v>43944</c:v>
                </c:pt>
                <c:pt idx="44">
                  <c:v>43943</c:v>
                </c:pt>
                <c:pt idx="45">
                  <c:v>43942</c:v>
                </c:pt>
                <c:pt idx="46">
                  <c:v>43941</c:v>
                </c:pt>
                <c:pt idx="47">
                  <c:v>43938</c:v>
                </c:pt>
                <c:pt idx="48">
                  <c:v>43937</c:v>
                </c:pt>
                <c:pt idx="49">
                  <c:v>43936</c:v>
                </c:pt>
                <c:pt idx="50">
                  <c:v>43935</c:v>
                </c:pt>
                <c:pt idx="51">
                  <c:v>43934</c:v>
                </c:pt>
                <c:pt idx="52">
                  <c:v>43931</c:v>
                </c:pt>
                <c:pt idx="53">
                  <c:v>43930</c:v>
                </c:pt>
                <c:pt idx="54">
                  <c:v>43929</c:v>
                </c:pt>
                <c:pt idx="55">
                  <c:v>43928</c:v>
                </c:pt>
                <c:pt idx="56">
                  <c:v>43927</c:v>
                </c:pt>
                <c:pt idx="57">
                  <c:v>43924</c:v>
                </c:pt>
                <c:pt idx="58">
                  <c:v>43923</c:v>
                </c:pt>
                <c:pt idx="59">
                  <c:v>43922</c:v>
                </c:pt>
                <c:pt idx="60">
                  <c:v>43921</c:v>
                </c:pt>
                <c:pt idx="61">
                  <c:v>43920</c:v>
                </c:pt>
                <c:pt idx="62">
                  <c:v>43917</c:v>
                </c:pt>
                <c:pt idx="63">
                  <c:v>43916</c:v>
                </c:pt>
                <c:pt idx="64">
                  <c:v>43915</c:v>
                </c:pt>
                <c:pt idx="65">
                  <c:v>43914</c:v>
                </c:pt>
                <c:pt idx="66">
                  <c:v>43913</c:v>
                </c:pt>
                <c:pt idx="67">
                  <c:v>43909</c:v>
                </c:pt>
                <c:pt idx="68">
                  <c:v>43908</c:v>
                </c:pt>
                <c:pt idx="69">
                  <c:v>43907</c:v>
                </c:pt>
                <c:pt idx="70">
                  <c:v>43906</c:v>
                </c:pt>
                <c:pt idx="71">
                  <c:v>43903</c:v>
                </c:pt>
                <c:pt idx="72">
                  <c:v>43902</c:v>
                </c:pt>
                <c:pt idx="73">
                  <c:v>43901</c:v>
                </c:pt>
                <c:pt idx="74">
                  <c:v>43900</c:v>
                </c:pt>
                <c:pt idx="75">
                  <c:v>43899</c:v>
                </c:pt>
                <c:pt idx="76">
                  <c:v>43896</c:v>
                </c:pt>
                <c:pt idx="77">
                  <c:v>43895</c:v>
                </c:pt>
                <c:pt idx="78">
                  <c:v>43894</c:v>
                </c:pt>
                <c:pt idx="79">
                  <c:v>43893</c:v>
                </c:pt>
                <c:pt idx="80">
                  <c:v>43892</c:v>
                </c:pt>
                <c:pt idx="81">
                  <c:v>43889</c:v>
                </c:pt>
                <c:pt idx="82">
                  <c:v>43888</c:v>
                </c:pt>
                <c:pt idx="83">
                  <c:v>43887</c:v>
                </c:pt>
                <c:pt idx="84">
                  <c:v>43886</c:v>
                </c:pt>
                <c:pt idx="85">
                  <c:v>43882</c:v>
                </c:pt>
                <c:pt idx="86">
                  <c:v>43881</c:v>
                </c:pt>
                <c:pt idx="87">
                  <c:v>43880</c:v>
                </c:pt>
                <c:pt idx="88">
                  <c:v>43879</c:v>
                </c:pt>
                <c:pt idx="89">
                  <c:v>43878</c:v>
                </c:pt>
                <c:pt idx="90">
                  <c:v>43875</c:v>
                </c:pt>
                <c:pt idx="91">
                  <c:v>43874</c:v>
                </c:pt>
                <c:pt idx="92">
                  <c:v>43873</c:v>
                </c:pt>
                <c:pt idx="93">
                  <c:v>43871</c:v>
                </c:pt>
                <c:pt idx="94">
                  <c:v>43868</c:v>
                </c:pt>
                <c:pt idx="95">
                  <c:v>43867</c:v>
                </c:pt>
                <c:pt idx="96">
                  <c:v>43866</c:v>
                </c:pt>
                <c:pt idx="97">
                  <c:v>43865</c:v>
                </c:pt>
                <c:pt idx="98">
                  <c:v>43864</c:v>
                </c:pt>
                <c:pt idx="99">
                  <c:v>43861</c:v>
                </c:pt>
                <c:pt idx="100">
                  <c:v>43860</c:v>
                </c:pt>
                <c:pt idx="101">
                  <c:v>43859</c:v>
                </c:pt>
                <c:pt idx="102">
                  <c:v>43858</c:v>
                </c:pt>
                <c:pt idx="103">
                  <c:v>43857</c:v>
                </c:pt>
                <c:pt idx="104">
                  <c:v>43854</c:v>
                </c:pt>
                <c:pt idx="105">
                  <c:v>43853</c:v>
                </c:pt>
                <c:pt idx="106">
                  <c:v>43852</c:v>
                </c:pt>
                <c:pt idx="107">
                  <c:v>43851</c:v>
                </c:pt>
                <c:pt idx="108">
                  <c:v>43850</c:v>
                </c:pt>
                <c:pt idx="109">
                  <c:v>43847</c:v>
                </c:pt>
                <c:pt idx="110">
                  <c:v>43846</c:v>
                </c:pt>
                <c:pt idx="111">
                  <c:v>43845</c:v>
                </c:pt>
                <c:pt idx="112">
                  <c:v>43844</c:v>
                </c:pt>
                <c:pt idx="113">
                  <c:v>43840</c:v>
                </c:pt>
                <c:pt idx="114">
                  <c:v>43839</c:v>
                </c:pt>
                <c:pt idx="115">
                  <c:v>43838</c:v>
                </c:pt>
                <c:pt idx="116">
                  <c:v>43837</c:v>
                </c:pt>
                <c:pt idx="117">
                  <c:v>43836</c:v>
                </c:pt>
                <c:pt idx="118">
                  <c:v>43829</c:v>
                </c:pt>
                <c:pt idx="119">
                  <c:v>43826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2127.087474332649</c:v>
                </c:pt>
                <c:pt idx="1">
                  <c:v>2123.4431211498977</c:v>
                </c:pt>
                <c:pt idx="2">
                  <c:v>2101.5770020533882</c:v>
                </c:pt>
                <c:pt idx="3">
                  <c:v>2184.1823408624232</c:v>
                </c:pt>
                <c:pt idx="4">
                  <c:v>2248.5659137577004</c:v>
                </c:pt>
                <c:pt idx="5">
                  <c:v>2236.4180698151954</c:v>
                </c:pt>
                <c:pt idx="6">
                  <c:v>2253.4250513347024</c:v>
                </c:pt>
                <c:pt idx="7">
                  <c:v>2242.4919917864477</c:v>
                </c:pt>
                <c:pt idx="8">
                  <c:v>2295.9425051334706</c:v>
                </c:pt>
                <c:pt idx="9">
                  <c:v>2328.7416837782343</c:v>
                </c:pt>
                <c:pt idx="10">
                  <c:v>2186.6119096509242</c:v>
                </c:pt>
                <c:pt idx="11">
                  <c:v>2212.1223819301849</c:v>
                </c:pt>
                <c:pt idx="12">
                  <c:v>2295.9425051334706</c:v>
                </c:pt>
                <c:pt idx="13">
                  <c:v>2404.0583162217663</c:v>
                </c:pt>
                <c:pt idx="14">
                  <c:v>2487.8784394250515</c:v>
                </c:pt>
                <c:pt idx="15">
                  <c:v>2527.9663244353183</c:v>
                </c:pt>
                <c:pt idx="16">
                  <c:v>2481.8045174537988</c:v>
                </c:pt>
                <c:pt idx="17">
                  <c:v>2383.4069815195076</c:v>
                </c:pt>
                <c:pt idx="18">
                  <c:v>2334.8156057494866</c:v>
                </c:pt>
                <c:pt idx="19">
                  <c:v>2277.7207392197129</c:v>
                </c:pt>
                <c:pt idx="20">
                  <c:v>2178.1084188911705</c:v>
                </c:pt>
                <c:pt idx="21">
                  <c:v>2201.1893223819302</c:v>
                </c:pt>
                <c:pt idx="22">
                  <c:v>2246.1363449691994</c:v>
                </c:pt>
                <c:pt idx="23">
                  <c:v>2207.2632443531829</c:v>
                </c:pt>
                <c:pt idx="24">
                  <c:v>2178.1084188911705</c:v>
                </c:pt>
                <c:pt idx="25">
                  <c:v>2163.5310061601645</c:v>
                </c:pt>
                <c:pt idx="26">
                  <c:v>2145.3092402464067</c:v>
                </c:pt>
                <c:pt idx="27">
                  <c:v>2182.9675564681725</c:v>
                </c:pt>
                <c:pt idx="28">
                  <c:v>2185.3971252566735</c:v>
                </c:pt>
                <c:pt idx="29">
                  <c:v>2214.5519507186859</c:v>
                </c:pt>
                <c:pt idx="30">
                  <c:v>2142.8796714579057</c:v>
                </c:pt>
                <c:pt idx="31">
                  <c:v>2161.1014373716635</c:v>
                </c:pt>
                <c:pt idx="32">
                  <c:v>2174.4640657084192</c:v>
                </c:pt>
                <c:pt idx="33">
                  <c:v>2096.7178644763862</c:v>
                </c:pt>
                <c:pt idx="34">
                  <c:v>2010.4681724845998</c:v>
                </c:pt>
                <c:pt idx="35">
                  <c:v>2017.7568788501028</c:v>
                </c:pt>
                <c:pt idx="36">
                  <c:v>2023.8308008213553</c:v>
                </c:pt>
                <c:pt idx="37">
                  <c:v>1966.7359342915813</c:v>
                </c:pt>
                <c:pt idx="38">
                  <c:v>1991.0316221765916</c:v>
                </c:pt>
                <c:pt idx="39">
                  <c:v>2043.2673511293635</c:v>
                </c:pt>
                <c:pt idx="40">
                  <c:v>1980.0985626283368</c:v>
                </c:pt>
                <c:pt idx="41">
                  <c:v>2000.7498973305956</c:v>
                </c:pt>
                <c:pt idx="42">
                  <c:v>1931.5071868583163</c:v>
                </c:pt>
                <c:pt idx="43">
                  <c:v>1955.8028747433266</c:v>
                </c:pt>
                <c:pt idx="44">
                  <c:v>1912.0706365503081</c:v>
                </c:pt>
                <c:pt idx="45">
                  <c:v>1949.7289527720741</c:v>
                </c:pt>
                <c:pt idx="46">
                  <c:v>2035.9786447638605</c:v>
                </c:pt>
                <c:pt idx="47">
                  <c:v>2069.9926078028748</c:v>
                </c:pt>
                <c:pt idx="48">
                  <c:v>2056.629979466119</c:v>
                </c:pt>
                <c:pt idx="49">
                  <c:v>2107.650924024641</c:v>
                </c:pt>
                <c:pt idx="50">
                  <c:v>2079.7108829568788</c:v>
                </c:pt>
                <c:pt idx="51">
                  <c:v>1989.8168377823411</c:v>
                </c:pt>
                <c:pt idx="52">
                  <c:v>1984.9577002053391</c:v>
                </c:pt>
                <c:pt idx="53">
                  <c:v>1925.4332648870638</c:v>
                </c:pt>
                <c:pt idx="54">
                  <c:v>1876.8418891170434</c:v>
                </c:pt>
                <c:pt idx="55">
                  <c:v>1897.4932238193019</c:v>
                </c:pt>
                <c:pt idx="56">
                  <c:v>1874.4123203285421</c:v>
                </c:pt>
                <c:pt idx="57">
                  <c:v>1801.5252566735114</c:v>
                </c:pt>
                <c:pt idx="58">
                  <c:v>1805.1696098562629</c:v>
                </c:pt>
                <c:pt idx="59">
                  <c:v>1858.6201232032856</c:v>
                </c:pt>
                <c:pt idx="60">
                  <c:v>1944.8698151950721</c:v>
                </c:pt>
                <c:pt idx="61">
                  <c:v>2018.9716632443533</c:v>
                </c:pt>
                <c:pt idx="62">
                  <c:v>1984.9577002053391</c:v>
                </c:pt>
                <c:pt idx="63">
                  <c:v>1918.1445585215606</c:v>
                </c:pt>
                <c:pt idx="64">
                  <c:v>1875.6271047227926</c:v>
                </c:pt>
                <c:pt idx="65">
                  <c:v>1718.9199178644765</c:v>
                </c:pt>
                <c:pt idx="66">
                  <c:v>1689.7650924024642</c:v>
                </c:pt>
                <c:pt idx="67">
                  <c:v>1417.6533880903492</c:v>
                </c:pt>
                <c:pt idx="68">
                  <c:v>1581.6492813141685</c:v>
                </c:pt>
                <c:pt idx="69">
                  <c:v>1723.7790554414785</c:v>
                </c:pt>
                <c:pt idx="70">
                  <c:v>1805.1696098562629</c:v>
                </c:pt>
                <c:pt idx="71">
                  <c:v>1970.3802874743328</c:v>
                </c:pt>
                <c:pt idx="72">
                  <c:v>2192.6858316221769</c:v>
                </c:pt>
                <c:pt idx="73">
                  <c:v>2295.9425051334706</c:v>
                </c:pt>
                <c:pt idx="74">
                  <c:v>2300.8016427104726</c:v>
                </c:pt>
                <c:pt idx="75">
                  <c:v>2187.8266940451749</c:v>
                </c:pt>
                <c:pt idx="76">
                  <c:v>2343.3190965092404</c:v>
                </c:pt>
                <c:pt idx="77">
                  <c:v>2418.6357289527723</c:v>
                </c:pt>
                <c:pt idx="78">
                  <c:v>2379.7626283367558</c:v>
                </c:pt>
                <c:pt idx="79">
                  <c:v>2389.4809034907598</c:v>
                </c:pt>
                <c:pt idx="80">
                  <c:v>2393.1252566735116</c:v>
                </c:pt>
                <c:pt idx="81">
                  <c:v>2345.7486652977414</c:v>
                </c:pt>
                <c:pt idx="82">
                  <c:v>2451.434907597536</c:v>
                </c:pt>
                <c:pt idx="83">
                  <c:v>2504.8854209445585</c:v>
                </c:pt>
                <c:pt idx="84">
                  <c:v>2481.8045174537988</c:v>
                </c:pt>
                <c:pt idx="85">
                  <c:v>2632.4377823408627</c:v>
                </c:pt>
                <c:pt idx="86">
                  <c:v>2665.2369609856264</c:v>
                </c:pt>
                <c:pt idx="87">
                  <c:v>2644.5856262833677</c:v>
                </c:pt>
                <c:pt idx="88">
                  <c:v>2651.8743326488707</c:v>
                </c:pt>
                <c:pt idx="89">
                  <c:v>2722.3318275154006</c:v>
                </c:pt>
                <c:pt idx="90">
                  <c:v>2811.0110882956883</c:v>
                </c:pt>
                <c:pt idx="91">
                  <c:v>2791.5745379876798</c:v>
                </c:pt>
                <c:pt idx="92">
                  <c:v>2784.2858316221768</c:v>
                </c:pt>
                <c:pt idx="93">
                  <c:v>2757.5605749486654</c:v>
                </c:pt>
                <c:pt idx="94">
                  <c:v>2772.1379876796718</c:v>
                </c:pt>
                <c:pt idx="95">
                  <c:v>2740.5535934291584</c:v>
                </c:pt>
                <c:pt idx="96">
                  <c:v>2979.8661190965095</c:v>
                </c:pt>
                <c:pt idx="97">
                  <c:v>2950.711293634497</c:v>
                </c:pt>
                <c:pt idx="98">
                  <c:v>2900.9051334702262</c:v>
                </c:pt>
                <c:pt idx="99">
                  <c:v>2936.133880903491</c:v>
                </c:pt>
                <c:pt idx="100">
                  <c:v>2846.239835728953</c:v>
                </c:pt>
                <c:pt idx="101">
                  <c:v>2922.7712525667353</c:v>
                </c:pt>
                <c:pt idx="102">
                  <c:v>2916.6973305954825</c:v>
                </c:pt>
                <c:pt idx="103">
                  <c:v>2916.6973305954825</c:v>
                </c:pt>
                <c:pt idx="104">
                  <c:v>2982.2956878850105</c:v>
                </c:pt>
                <c:pt idx="105">
                  <c:v>2977.4365503080085</c:v>
                </c:pt>
                <c:pt idx="106">
                  <c:v>3029.6722792607807</c:v>
                </c:pt>
                <c:pt idx="107">
                  <c:v>2964.0739219712527</c:v>
                </c:pt>
                <c:pt idx="108">
                  <c:v>3034.5314168377827</c:v>
                </c:pt>
                <c:pt idx="109">
                  <c:v>2977.4365503080085</c:v>
                </c:pt>
                <c:pt idx="110">
                  <c:v>2995.6583162217662</c:v>
                </c:pt>
                <c:pt idx="111">
                  <c:v>2993.2287474332652</c:v>
                </c:pt>
                <c:pt idx="112">
                  <c:v>3001.7322381930185</c:v>
                </c:pt>
                <c:pt idx="113">
                  <c:v>2928.845174537988</c:v>
                </c:pt>
                <c:pt idx="114">
                  <c:v>2917.9121149897333</c:v>
                </c:pt>
                <c:pt idx="115">
                  <c:v>2896.0459958932242</c:v>
                </c:pt>
                <c:pt idx="116">
                  <c:v>2951.9260780287477</c:v>
                </c:pt>
                <c:pt idx="117">
                  <c:v>2915.4825462012323</c:v>
                </c:pt>
                <c:pt idx="118">
                  <c:v>2949.4965092402467</c:v>
                </c:pt>
                <c:pt idx="119">
                  <c:v>2958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3034.5314168377827"/>
          <c:min val="139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catAx>
        <c:axId val="952548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Algn val="ctr"/>
        <c:lblOffset val="100"/>
        <c:noMultiLvlLbl val="1"/>
      </c:cat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19050</xdr:rowOff>
        </xdr:from>
        <xdr:to>
          <xdr:col>3</xdr:col>
          <xdr:colOff>390525</xdr:colOff>
          <xdr:row>2</xdr:row>
          <xdr:rowOff>66675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0</xdr:row>
          <xdr:rowOff>152400</xdr:rowOff>
        </xdr:from>
        <xdr:to>
          <xdr:col>12</xdr:col>
          <xdr:colOff>638175</xdr:colOff>
          <xdr:row>3</xdr:row>
          <xdr:rowOff>95250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4</xdr:row>
          <xdr:rowOff>9525</xdr:rowOff>
        </xdr:from>
        <xdr:to>
          <xdr:col>12</xdr:col>
          <xdr:colOff>638175</xdr:colOff>
          <xdr:row>6</xdr:row>
          <xdr:rowOff>142875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Stock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104775</xdr:rowOff>
        </xdr:from>
        <xdr:to>
          <xdr:col>3</xdr:col>
          <xdr:colOff>276225</xdr:colOff>
          <xdr:row>2</xdr:row>
          <xdr:rowOff>228600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647700</xdr:colOff>
          <xdr:row>1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0</xdr:row>
          <xdr:rowOff>47625</xdr:rowOff>
        </xdr:from>
        <xdr:to>
          <xdr:col>6</xdr:col>
          <xdr:colOff>552450</xdr:colOff>
          <xdr:row>1</xdr:row>
          <xdr:rowOff>152400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 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ctrlProp" Target="../ctrlProps/ctrlProp28.x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opLeftCell="A19" workbookViewId="0">
      <selection activeCell="E20" sqref="E20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3"/>
      <c r="C2" s="56"/>
      <c r="D2" s="56"/>
      <c r="E2" s="284" t="s">
        <v>754</v>
      </c>
    </row>
    <row r="4" spans="1:5" ht="22.5" x14ac:dyDescent="0.25">
      <c r="A4" s="213"/>
      <c r="B4" s="213" t="s">
        <v>1281</v>
      </c>
    </row>
    <row r="5" spans="1:5" s="106" customFormat="1" ht="22.5" x14ac:dyDescent="0.25">
      <c r="A5" s="213"/>
      <c r="B5" s="213" t="s">
        <v>1282</v>
      </c>
    </row>
    <row r="6" spans="1:5" s="106" customFormat="1" ht="22.5" x14ac:dyDescent="0.25">
      <c r="A6" s="213"/>
      <c r="B6" s="213"/>
    </row>
    <row r="7" spans="1:5" ht="15" x14ac:dyDescent="0.2">
      <c r="B7" s="285"/>
    </row>
    <row r="8" spans="1:5" ht="15" x14ac:dyDescent="0.2">
      <c r="B8" s="285" t="s">
        <v>1283</v>
      </c>
      <c r="D8" s="327">
        <f>5000000</f>
        <v>5000000</v>
      </c>
    </row>
    <row r="9" spans="1:5" ht="15" x14ac:dyDescent="0.2">
      <c r="B9" s="285" t="s">
        <v>1284</v>
      </c>
      <c r="D9" s="21" t="s">
        <v>1285</v>
      </c>
    </row>
    <row r="10" spans="1:5" ht="15" x14ac:dyDescent="0.2">
      <c r="B10" s="285" t="s">
        <v>1286</v>
      </c>
      <c r="D10" t="s">
        <v>1287</v>
      </c>
    </row>
    <row r="11" spans="1:5" ht="15" x14ac:dyDescent="0.2">
      <c r="B11" s="285" t="s">
        <v>1288</v>
      </c>
      <c r="D11" t="s">
        <v>1289</v>
      </c>
    </row>
    <row r="12" spans="1:5" x14ac:dyDescent="0.2">
      <c r="D12" t="s">
        <v>1290</v>
      </c>
    </row>
    <row r="13" spans="1:5" s="106" customFormat="1" x14ac:dyDescent="0.2"/>
    <row r="14" spans="1:5" ht="15" x14ac:dyDescent="0.2">
      <c r="B14" s="285" t="s">
        <v>1291</v>
      </c>
    </row>
    <row r="15" spans="1:5" ht="15" x14ac:dyDescent="0.2">
      <c r="B15" s="285" t="s">
        <v>1293</v>
      </c>
      <c r="D15" t="s">
        <v>1292</v>
      </c>
    </row>
    <row r="16" spans="1:5" ht="15" x14ac:dyDescent="0.2">
      <c r="B16" s="285"/>
    </row>
    <row r="17" spans="2:4" ht="15" x14ac:dyDescent="0.2">
      <c r="B17" s="285" t="s">
        <v>1294</v>
      </c>
      <c r="D17">
        <v>15</v>
      </c>
    </row>
    <row r="18" spans="2:4" ht="15" x14ac:dyDescent="0.2">
      <c r="B18" s="285" t="s">
        <v>1295</v>
      </c>
      <c r="D18">
        <v>7</v>
      </c>
    </row>
    <row r="19" spans="2:4" ht="15" x14ac:dyDescent="0.2">
      <c r="B19" s="285"/>
    </row>
    <row r="20" spans="2:4" ht="15" x14ac:dyDescent="0.2">
      <c r="B20" s="285" t="s">
        <v>1296</v>
      </c>
      <c r="D20" t="s">
        <v>1297</v>
      </c>
    </row>
    <row r="21" spans="2:4" ht="15" x14ac:dyDescent="0.2">
      <c r="B21" s="285"/>
      <c r="D21" t="s">
        <v>1298</v>
      </c>
    </row>
    <row r="22" spans="2:4" ht="15" x14ac:dyDescent="0.2">
      <c r="B22" s="285"/>
      <c r="D22" s="106" t="s">
        <v>1299</v>
      </c>
    </row>
    <row r="23" spans="2:4" ht="15" x14ac:dyDescent="0.2">
      <c r="B23" s="285"/>
      <c r="D23" s="106" t="s">
        <v>1300</v>
      </c>
    </row>
    <row r="24" spans="2:4" ht="15" x14ac:dyDescent="0.2">
      <c r="B24" s="285"/>
      <c r="D24" s="106" t="s">
        <v>1301</v>
      </c>
    </row>
    <row r="25" spans="2:4" ht="15" x14ac:dyDescent="0.2">
      <c r="B25" s="285"/>
    </row>
    <row r="26" spans="2:4" ht="15" x14ac:dyDescent="0.2">
      <c r="B26" s="285"/>
      <c r="D26" s="106" t="s">
        <v>1302</v>
      </c>
    </row>
    <row r="27" spans="2:4" ht="15" x14ac:dyDescent="0.2">
      <c r="B27" s="285"/>
      <c r="D27" s="106" t="s">
        <v>1303</v>
      </c>
    </row>
    <row r="28" spans="2:4" ht="15" x14ac:dyDescent="0.2">
      <c r="B28" s="285"/>
      <c r="D28" s="106" t="s">
        <v>1304</v>
      </c>
    </row>
    <row r="29" spans="2:4" ht="15" x14ac:dyDescent="0.2">
      <c r="B29" s="285"/>
    </row>
    <row r="30" spans="2:4" ht="15" x14ac:dyDescent="0.2">
      <c r="B30" s="285"/>
      <c r="D30" s="106" t="s">
        <v>1305</v>
      </c>
    </row>
    <row r="31" spans="2:4" ht="15" x14ac:dyDescent="0.2">
      <c r="B31" s="285"/>
      <c r="D31" s="106" t="s">
        <v>1306</v>
      </c>
    </row>
    <row r="32" spans="2:4" ht="15" x14ac:dyDescent="0.2">
      <c r="B32" s="285"/>
      <c r="D32" s="106" t="s">
        <v>1307</v>
      </c>
    </row>
    <row r="33" spans="2:4" ht="15" x14ac:dyDescent="0.2">
      <c r="B33" s="285"/>
    </row>
    <row r="34" spans="2:4" ht="15" x14ac:dyDescent="0.2">
      <c r="B34" s="285" t="s">
        <v>1308</v>
      </c>
      <c r="D34" s="106" t="s">
        <v>1309</v>
      </c>
    </row>
    <row r="35" spans="2:4" ht="15" x14ac:dyDescent="0.2">
      <c r="B35" s="285"/>
      <c r="D35" t="s">
        <v>1310</v>
      </c>
    </row>
    <row r="36" spans="2:4" ht="15" x14ac:dyDescent="0.2">
      <c r="B36" s="285"/>
      <c r="D36" s="106" t="s">
        <v>1311</v>
      </c>
    </row>
    <row r="37" spans="2:4" ht="15" x14ac:dyDescent="0.2">
      <c r="B37" s="285"/>
      <c r="D37" s="106" t="s">
        <v>1312</v>
      </c>
    </row>
    <row r="38" spans="2:4" ht="15" x14ac:dyDescent="0.2">
      <c r="B38" s="285"/>
    </row>
    <row r="39" spans="2:4" ht="15" x14ac:dyDescent="0.2">
      <c r="B39" s="285" t="s">
        <v>1327</v>
      </c>
      <c r="D39" t="s">
        <v>1313</v>
      </c>
    </row>
    <row r="40" spans="2:4" ht="15" x14ac:dyDescent="0.2">
      <c r="B40" s="285"/>
      <c r="D40" s="328" t="s">
        <v>1314</v>
      </c>
    </row>
    <row r="41" spans="2:4" ht="15" x14ac:dyDescent="0.2">
      <c r="B41" s="285"/>
      <c r="D41" s="328" t="s">
        <v>1315</v>
      </c>
    </row>
    <row r="42" spans="2:4" ht="15" x14ac:dyDescent="0.2">
      <c r="B42" s="285"/>
    </row>
    <row r="43" spans="2:4" ht="15" x14ac:dyDescent="0.2">
      <c r="B43" s="285"/>
    </row>
    <row r="44" spans="2:4" ht="15" x14ac:dyDescent="0.2">
      <c r="B44" s="285" t="s">
        <v>1316</v>
      </c>
      <c r="D44" t="s">
        <v>1317</v>
      </c>
    </row>
    <row r="45" spans="2:4" ht="15" x14ac:dyDescent="0.2">
      <c r="B45" s="285"/>
    </row>
    <row r="46" spans="2:4" ht="15" x14ac:dyDescent="0.2">
      <c r="B46" s="285" t="s">
        <v>1318</v>
      </c>
    </row>
    <row r="47" spans="2:4" ht="15" x14ac:dyDescent="0.2">
      <c r="B47" s="285"/>
    </row>
    <row r="48" spans="2:4" ht="15" x14ac:dyDescent="0.2">
      <c r="B48" s="285" t="s">
        <v>1319</v>
      </c>
      <c r="D48" t="s">
        <v>1320</v>
      </c>
    </row>
    <row r="49" spans="2:4" ht="15" x14ac:dyDescent="0.2">
      <c r="B49" s="285" t="s">
        <v>1321</v>
      </c>
    </row>
    <row r="50" spans="2:4" ht="15" x14ac:dyDescent="0.2">
      <c r="B50" s="285" t="s">
        <v>1322</v>
      </c>
    </row>
    <row r="51" spans="2:4" ht="15" x14ac:dyDescent="0.2">
      <c r="B51" s="285" t="s">
        <v>1323</v>
      </c>
      <c r="D51" t="s">
        <v>1324</v>
      </c>
    </row>
    <row r="52" spans="2:4" ht="15" x14ac:dyDescent="0.2">
      <c r="B52" s="285"/>
      <c r="D52" t="s">
        <v>1325</v>
      </c>
    </row>
    <row r="53" spans="2:4" ht="15" x14ac:dyDescent="0.2">
      <c r="B53" s="285" t="s">
        <v>1326</v>
      </c>
    </row>
    <row r="54" spans="2:4" ht="15" x14ac:dyDescent="0.2">
      <c r="B54" s="285"/>
    </row>
    <row r="55" spans="2:4" ht="15" x14ac:dyDescent="0.2">
      <c r="B55" s="285"/>
    </row>
    <row r="56" spans="2:4" ht="15" x14ac:dyDescent="0.2">
      <c r="B56" s="285"/>
    </row>
    <row r="57" spans="2:4" ht="15" x14ac:dyDescent="0.2">
      <c r="B57" s="285"/>
    </row>
    <row r="58" spans="2:4" ht="15" x14ac:dyDescent="0.2">
      <c r="B58" s="285"/>
    </row>
    <row r="59" spans="2:4" ht="15" x14ac:dyDescent="0.2">
      <c r="B59" s="285"/>
    </row>
    <row r="60" spans="2:4" ht="15" x14ac:dyDescent="0.2">
      <c r="B60" s="285"/>
    </row>
    <row r="61" spans="2:4" ht="15" x14ac:dyDescent="0.2">
      <c r="B61" s="285"/>
    </row>
    <row r="62" spans="2:4" ht="15" x14ac:dyDescent="0.2">
      <c r="B62" s="285"/>
    </row>
    <row r="63" spans="2:4" ht="15" x14ac:dyDescent="0.2">
      <c r="B63" s="285"/>
    </row>
    <row r="64" spans="2:4" ht="15" x14ac:dyDescent="0.2">
      <c r="B64" s="285"/>
    </row>
    <row r="65" spans="2:2" ht="15" x14ac:dyDescent="0.2">
      <c r="B65" s="285"/>
    </row>
    <row r="66" spans="2:2" ht="15" x14ac:dyDescent="0.2">
      <c r="B66" s="285"/>
    </row>
    <row r="67" spans="2:2" ht="15" x14ac:dyDescent="0.2">
      <c r="B67" s="285"/>
    </row>
    <row r="68" spans="2:2" ht="15" x14ac:dyDescent="0.2">
      <c r="B68" s="285"/>
    </row>
    <row r="69" spans="2:2" ht="15" x14ac:dyDescent="0.2">
      <c r="B69" s="285"/>
    </row>
    <row r="70" spans="2:2" ht="15" x14ac:dyDescent="0.2">
      <c r="B70" s="285"/>
    </row>
    <row r="71" spans="2:2" ht="15" x14ac:dyDescent="0.2">
      <c r="B71" s="285"/>
    </row>
    <row r="72" spans="2:2" ht="15" x14ac:dyDescent="0.2">
      <c r="B72" s="285"/>
    </row>
    <row r="73" spans="2:2" ht="15" x14ac:dyDescent="0.2">
      <c r="B73" s="285"/>
    </row>
    <row r="74" spans="2:2" ht="15" x14ac:dyDescent="0.2">
      <c r="B74" s="285"/>
    </row>
    <row r="75" spans="2:2" ht="15" x14ac:dyDescent="0.2">
      <c r="B75" s="285"/>
    </row>
    <row r="76" spans="2:2" ht="15" x14ac:dyDescent="0.2">
      <c r="B76" s="285"/>
    </row>
    <row r="77" spans="2:2" ht="15" x14ac:dyDescent="0.2">
      <c r="B77" s="28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X188"/>
  <sheetViews>
    <sheetView showGridLines="0" zoomScale="130" zoomScaleNormal="130" workbookViewId="0">
      <selection activeCell="J22" sqref="J22"/>
    </sheetView>
  </sheetViews>
  <sheetFormatPr defaultRowHeight="14.25" x14ac:dyDescent="0.2"/>
  <cols>
    <col min="1" max="1" width="2.5" customWidth="1"/>
    <col min="2" max="2" width="7.25" customWidth="1"/>
    <col min="3" max="3" width="3" customWidth="1"/>
    <col min="4" max="4" width="8.5" customWidth="1"/>
    <col min="5" max="5" width="3.125" customWidth="1"/>
    <col min="6" max="6" width="5.625" customWidth="1"/>
    <col min="7" max="7" width="19.12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25" customWidth="1"/>
    <col min="14" max="14" width="7.75" customWidth="1"/>
    <col min="15" max="15" width="6.875" customWidth="1"/>
    <col min="16" max="16" width="10.625" customWidth="1"/>
    <col min="17" max="17" width="7.375" customWidth="1"/>
    <col min="18" max="18" width="10.5" customWidth="1"/>
    <col min="19" max="19" width="9.25" customWidth="1"/>
    <col min="20" max="20" width="42.375" customWidth="1"/>
    <col min="21" max="21" width="10.5" customWidth="1"/>
    <col min="22" max="22" width="6.125" customWidth="1"/>
    <col min="23" max="23" width="19.375" customWidth="1"/>
  </cols>
  <sheetData>
    <row r="1" spans="1:24" ht="18.75" customHeight="1" thickBot="1" x14ac:dyDescent="0.25">
      <c r="A1" s="346"/>
      <c r="B1" s="346"/>
      <c r="C1" s="347" t="s">
        <v>83</v>
      </c>
      <c r="D1" s="348"/>
      <c r="E1" s="346"/>
      <c r="F1" s="346"/>
      <c r="G1" s="346"/>
      <c r="H1" s="349"/>
      <c r="I1" s="348" t="s">
        <v>20</v>
      </c>
      <c r="J1" s="350"/>
      <c r="K1" s="426">
        <v>44011</v>
      </c>
      <c r="L1" s="427"/>
      <c r="M1" s="351"/>
      <c r="N1" s="348" t="s">
        <v>185</v>
      </c>
      <c r="O1" s="346"/>
      <c r="P1" s="426">
        <f ca="1">TODAY()</f>
        <v>44012</v>
      </c>
      <c r="Q1" s="428"/>
      <c r="R1" s="346"/>
      <c r="S1" s="346"/>
      <c r="T1" s="346"/>
      <c r="U1" s="347" t="s">
        <v>19</v>
      </c>
      <c r="V1" s="347"/>
      <c r="W1" s="346"/>
      <c r="X1" s="346"/>
    </row>
    <row r="2" spans="1:24" ht="16.5" customHeight="1" thickBot="1" x14ac:dyDescent="0.25">
      <c r="J2" s="173">
        <f>SUM(J4:J60)</f>
        <v>8195100</v>
      </c>
      <c r="M2" s="280">
        <f>SUM(M4:M60)</f>
        <v>6160</v>
      </c>
      <c r="N2" s="282">
        <f ca="1">SUM(N4:N60)</f>
        <v>4855.6756164383569</v>
      </c>
      <c r="O2" s="281">
        <f>SUM(O4:O60)</f>
        <v>0</v>
      </c>
      <c r="R2" s="127">
        <f ca="1">SUM(R4:R60)</f>
        <v>-7315.6756164383514</v>
      </c>
      <c r="S2" s="91">
        <f ca="1">SUM(S4:S60)</f>
        <v>-3.6367790552854452E-3</v>
      </c>
      <c r="T2" s="386"/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395" t="s">
        <v>2051</v>
      </c>
      <c r="U3" s="67" t="s">
        <v>184</v>
      </c>
      <c r="V3" s="67" t="s">
        <v>89</v>
      </c>
      <c r="W3" s="64" t="s">
        <v>86</v>
      </c>
    </row>
    <row r="4" spans="1:24" s="106" customFormat="1" x14ac:dyDescent="0.2">
      <c r="B4" s="124" t="s">
        <v>193</v>
      </c>
      <c r="C4" s="417">
        <f>ROW()/2-1</f>
        <v>1</v>
      </c>
      <c r="D4" s="419">
        <v>43993</v>
      </c>
      <c r="E4" s="33" t="s">
        <v>181</v>
      </c>
      <c r="F4" s="33">
        <v>5201</v>
      </c>
      <c r="G4" s="55" t="s">
        <v>2400</v>
      </c>
      <c r="H4" s="49">
        <v>3380</v>
      </c>
      <c r="I4" s="49">
        <v>300</v>
      </c>
      <c r="J4" s="50">
        <f t="shared" ref="J4:J5" si="0">H4*I4</f>
        <v>1014000</v>
      </c>
      <c r="K4" s="52" t="s">
        <v>2402</v>
      </c>
      <c r="L4" s="49">
        <v>3020</v>
      </c>
      <c r="M4" s="33">
        <v>770</v>
      </c>
      <c r="N4" s="143">
        <f ca="1">IF(OR(K4="現物",J4=0),0,IF(E4="売",J4*Fee_Refer!$B$12/365*V4, J4*Fee_Refer!$B$11/365*#REF!))</f>
        <v>580.61917808219175</v>
      </c>
      <c r="O4" s="52">
        <v>0</v>
      </c>
      <c r="P4" s="146">
        <f ca="1">IF(L4 &gt;0,(H4-L4)*I4-M4-N4-O4,0)</f>
        <v>106649.3808219178</v>
      </c>
      <c r="Q4" s="51">
        <f t="shared" ref="Q4:Q11" ca="1" si="1">IF(L4&gt;0,P4/J4,0)</f>
        <v>0.10517690416362703</v>
      </c>
      <c r="R4" s="421">
        <f ca="1">P4+P5</f>
        <v>43520.985205479446</v>
      </c>
      <c r="S4" s="422">
        <f ca="1">IF(L4&gt;0,R4/(J4+J5),0)</f>
        <v>2.0891409948866863E-2</v>
      </c>
      <c r="T4" s="23"/>
      <c r="U4" s="424">
        <f ca="1">$P$1</f>
        <v>44012</v>
      </c>
      <c r="V4" s="415">
        <f ca="1">IF(U4&gt;D4,DATEDIF(D4,U4,"d"),0)</f>
        <v>19</v>
      </c>
      <c r="W4" s="425"/>
    </row>
    <row r="5" spans="1:24" s="106" customFormat="1" x14ac:dyDescent="0.2">
      <c r="B5" s="124" t="s">
        <v>386</v>
      </c>
      <c r="C5" s="418"/>
      <c r="D5" s="420"/>
      <c r="E5" s="306" t="s">
        <v>183</v>
      </c>
      <c r="F5" s="306">
        <v>1861</v>
      </c>
      <c r="G5" s="319" t="s">
        <v>2401</v>
      </c>
      <c r="H5" s="316">
        <v>2673</v>
      </c>
      <c r="I5" s="316">
        <v>400</v>
      </c>
      <c r="J5" s="317">
        <f t="shared" si="0"/>
        <v>1069200</v>
      </c>
      <c r="K5" s="144" t="s">
        <v>2402</v>
      </c>
      <c r="L5" s="313">
        <v>2521</v>
      </c>
      <c r="M5" s="306">
        <v>770</v>
      </c>
      <c r="N5" s="145">
        <f ca="1">IF(OR(K5="現物",J5=0),0,IF(E5="売",J5*Fee_Refer!$B$12/365*V5, J5*Fee_Refer!$B$11/365*V4))</f>
        <v>1558.3956164383562</v>
      </c>
      <c r="O5" s="399">
        <v>0</v>
      </c>
      <c r="P5" s="147">
        <f ca="1">IF(L5&gt;0,(L5-H5)*I5-M5-N5-O5,0)</f>
        <v>-63128.395616438356</v>
      </c>
      <c r="Q5" s="48">
        <f t="shared" ca="1" si="1"/>
        <v>-5.9042644609463485E-2</v>
      </c>
      <c r="R5" s="421"/>
      <c r="S5" s="423"/>
      <c r="T5" s="23"/>
      <c r="U5" s="415"/>
      <c r="V5" s="415"/>
      <c r="W5" s="415"/>
    </row>
    <row r="6" spans="1:24" s="106" customFormat="1" x14ac:dyDescent="0.2">
      <c r="B6" s="124" t="s">
        <v>193</v>
      </c>
      <c r="C6" s="417">
        <f>ROW()/2-1</f>
        <v>2</v>
      </c>
      <c r="D6" s="419">
        <v>44000</v>
      </c>
      <c r="E6" s="33" t="s">
        <v>181</v>
      </c>
      <c r="F6" s="33">
        <v>5929</v>
      </c>
      <c r="G6" s="55" t="s">
        <v>2601</v>
      </c>
      <c r="H6" s="49">
        <v>968</v>
      </c>
      <c r="I6" s="49">
        <v>1100</v>
      </c>
      <c r="J6" s="50">
        <f t="shared" ref="J6:J11" si="2">H6*I6</f>
        <v>1064800</v>
      </c>
      <c r="K6" s="52" t="s">
        <v>2603</v>
      </c>
      <c r="L6" s="49">
        <v>939</v>
      </c>
      <c r="M6" s="33">
        <v>770</v>
      </c>
      <c r="N6" s="143">
        <f ca="1">IF(OR(K6="現物",J6=0),0,IF(E6="売",J6*Fee_Refer!$B$12/365*V6, J6*Fee_Refer!$B$11/365*#REF!))</f>
        <v>385.07835616438354</v>
      </c>
      <c r="O6" s="52">
        <v>0</v>
      </c>
      <c r="P6" s="146">
        <f ca="1">IF(L6 &gt;0,(H6-L6)*I6-M6-N6-O6,0)</f>
        <v>30744.921643835616</v>
      </c>
      <c r="Q6" s="51">
        <f t="shared" ca="1" si="1"/>
        <v>2.8873893354466208E-2</v>
      </c>
      <c r="R6" s="421">
        <f ca="1">P6+P7</f>
        <v>-42960.355068493147</v>
      </c>
      <c r="S6" s="422">
        <f ca="1">IF(L6&gt;0,R6/(J6+J7),0)</f>
        <v>-2.0646076061367334E-2</v>
      </c>
      <c r="T6" s="23"/>
      <c r="U6" s="424">
        <f ca="1">$P$1</f>
        <v>44012</v>
      </c>
      <c r="V6" s="415">
        <f ca="1">IF(U6&gt;D6,DATEDIF(D6,U6,"d"),0)</f>
        <v>12</v>
      </c>
      <c r="W6" s="416"/>
    </row>
    <row r="7" spans="1:24" s="106" customFormat="1" x14ac:dyDescent="0.2">
      <c r="B7" s="124" t="s">
        <v>386</v>
      </c>
      <c r="C7" s="418"/>
      <c r="D7" s="420"/>
      <c r="E7" s="306" t="s">
        <v>183</v>
      </c>
      <c r="F7" s="306">
        <v>9024</v>
      </c>
      <c r="G7" s="319" t="s">
        <v>2602</v>
      </c>
      <c r="H7" s="316">
        <v>1270</v>
      </c>
      <c r="I7" s="316">
        <v>800</v>
      </c>
      <c r="J7" s="317">
        <f t="shared" si="2"/>
        <v>1016000</v>
      </c>
      <c r="K7" s="144" t="s">
        <v>2603</v>
      </c>
      <c r="L7" s="313">
        <v>1180</v>
      </c>
      <c r="M7" s="306">
        <v>770</v>
      </c>
      <c r="N7" s="145">
        <f ca="1">IF(OR(K7="現物",J7=0),0,IF(E7="売",J7*Fee_Refer!$B$12/365*V7, J7*Fee_Refer!$B$11/365*V6))</f>
        <v>935.27671232876708</v>
      </c>
      <c r="O7" s="404">
        <v>0</v>
      </c>
      <c r="P7" s="147">
        <f ca="1">IF(L7&gt;0,(L7-H7)*I7-M7-N7-O7,0)</f>
        <v>-73705.276712328763</v>
      </c>
      <c r="Q7" s="48">
        <f t="shared" ca="1" si="1"/>
        <v>-7.2544563693236974E-2</v>
      </c>
      <c r="R7" s="421"/>
      <c r="S7" s="423"/>
      <c r="T7" s="23"/>
      <c r="U7" s="415"/>
      <c r="V7" s="415"/>
      <c r="W7" s="415"/>
    </row>
    <row r="8" spans="1:24" s="106" customFormat="1" x14ac:dyDescent="0.2">
      <c r="B8" s="124" t="s">
        <v>193</v>
      </c>
      <c r="C8" s="417">
        <f>ROW()/2-1</f>
        <v>3</v>
      </c>
      <c r="D8" s="419">
        <v>44005</v>
      </c>
      <c r="E8" s="33" t="s">
        <v>181</v>
      </c>
      <c r="F8" s="33">
        <v>3291</v>
      </c>
      <c r="G8" s="55" t="s">
        <v>2790</v>
      </c>
      <c r="H8" s="49">
        <v>1699</v>
      </c>
      <c r="I8" s="49">
        <v>600</v>
      </c>
      <c r="J8" s="50">
        <f t="shared" si="2"/>
        <v>1019400</v>
      </c>
      <c r="K8" s="52" t="s">
        <v>2792</v>
      </c>
      <c r="L8" s="49">
        <v>1643</v>
      </c>
      <c r="M8" s="33">
        <v>770</v>
      </c>
      <c r="N8" s="143">
        <f ca="1">IF(OR(K8="現物",J8=0),0,IF(E8="売",J8*Fee_Refer!$B$12/365*V8, J8*Fee_Refer!$B$11/365*#REF!))</f>
        <v>215.05150684931505</v>
      </c>
      <c r="O8" s="52">
        <v>0</v>
      </c>
      <c r="P8" s="146">
        <f ca="1">IF(L8 &gt;0,(H8-L8)*I8-M8-N8-O8,0)</f>
        <v>32614.948493150685</v>
      </c>
      <c r="Q8" s="51">
        <f t="shared" ca="1" si="1"/>
        <v>3.1994259852021471E-2</v>
      </c>
      <c r="R8" s="421">
        <f ca="1">P8+P9</f>
        <v>-7897.0854794520528</v>
      </c>
      <c r="S8" s="422">
        <f ca="1">IF(L8&gt;0,R8/(J8+J9),0)</f>
        <v>-3.8924908711810199E-3</v>
      </c>
      <c r="T8" s="23">
        <v>3</v>
      </c>
      <c r="U8" s="424">
        <f ca="1">$P$1</f>
        <v>44012</v>
      </c>
      <c r="V8" s="415">
        <f ca="1">IF(U8&gt;D8,DATEDIF(D8,U8,"d"),0)</f>
        <v>7</v>
      </c>
      <c r="W8" s="416"/>
    </row>
    <row r="9" spans="1:24" s="106" customFormat="1" x14ac:dyDescent="0.2">
      <c r="B9" s="124" t="s">
        <v>386</v>
      </c>
      <c r="C9" s="418"/>
      <c r="D9" s="420"/>
      <c r="E9" s="306" t="s">
        <v>183</v>
      </c>
      <c r="F9" s="306">
        <v>5991</v>
      </c>
      <c r="G9" s="319" t="s">
        <v>2791</v>
      </c>
      <c r="H9" s="316">
        <v>721</v>
      </c>
      <c r="I9" s="316">
        <v>1400</v>
      </c>
      <c r="J9" s="317">
        <f t="shared" si="2"/>
        <v>1009400</v>
      </c>
      <c r="K9" s="144" t="s">
        <v>2792</v>
      </c>
      <c r="L9" s="313">
        <v>693</v>
      </c>
      <c r="M9" s="306">
        <v>770</v>
      </c>
      <c r="N9" s="145">
        <f ca="1">IF(OR(K9="現物",J9=0),0,IF(E9="売",J9*Fee_Refer!$B$12/365*V9, J9*Fee_Refer!$B$11/365*V8))</f>
        <v>542.03397260273971</v>
      </c>
      <c r="O9" s="408">
        <v>0</v>
      </c>
      <c r="P9" s="147">
        <f ca="1">IF(L9&gt;0,(L9-H9)*I9-M9-N9-O9,0)</f>
        <v>-40512.033972602738</v>
      </c>
      <c r="Q9" s="48">
        <f t="shared" ca="1" si="1"/>
        <v>-4.0134767161286646E-2</v>
      </c>
      <c r="R9" s="421"/>
      <c r="S9" s="423"/>
      <c r="T9" s="23"/>
      <c r="U9" s="415"/>
      <c r="V9" s="415"/>
      <c r="W9" s="415"/>
    </row>
    <row r="10" spans="1:24" s="106" customFormat="1" x14ac:dyDescent="0.2">
      <c r="B10" s="124" t="s">
        <v>193</v>
      </c>
      <c r="C10" s="417">
        <f>ROW()/2-1</f>
        <v>4</v>
      </c>
      <c r="D10" s="419">
        <v>44006</v>
      </c>
      <c r="E10" s="33" t="s">
        <v>181</v>
      </c>
      <c r="F10" s="33">
        <v>3231</v>
      </c>
      <c r="G10" s="55" t="s">
        <v>2890</v>
      </c>
      <c r="H10" s="49">
        <v>2021</v>
      </c>
      <c r="I10" s="49">
        <v>500</v>
      </c>
      <c r="J10" s="50">
        <f t="shared" si="2"/>
        <v>1010500</v>
      </c>
      <c r="K10" s="52" t="s">
        <v>2892</v>
      </c>
      <c r="L10" s="49">
        <v>1914</v>
      </c>
      <c r="M10" s="33">
        <v>770</v>
      </c>
      <c r="N10" s="143">
        <f ca="1">IF(OR(K10="現物",J10=0),0,IF(E10="売",J10*Fee_Refer!$B$12/365*V10, J10*Fee_Refer!$B$11/365*#REF!))</f>
        <v>182.72054794520548</v>
      </c>
      <c r="O10" s="52">
        <v>0</v>
      </c>
      <c r="P10" s="146">
        <f ca="1">IF(L10 &gt;0,(H10-L10)*I10-M10-N10-O10,0)</f>
        <v>52547.279452054798</v>
      </c>
      <c r="Q10" s="51">
        <f t="shared" ca="1" si="1"/>
        <v>5.2001266157402075E-2</v>
      </c>
      <c r="R10" s="421">
        <f ca="1">P10+P11</f>
        <v>20.779726027401921</v>
      </c>
      <c r="S10" s="422">
        <f ca="1">IF(L10&gt;0,R10/(J10+J11),0)</f>
        <v>1.0377928396045509E-5</v>
      </c>
      <c r="T10" s="23"/>
      <c r="U10" s="424">
        <f ca="1">$P$1</f>
        <v>44012</v>
      </c>
      <c r="V10" s="415">
        <f ca="1">IF(U10&gt;D10,DATEDIF(D10,U10,"d"),0)</f>
        <v>6</v>
      </c>
      <c r="W10" s="429"/>
    </row>
    <row r="11" spans="1:24" s="106" customFormat="1" x14ac:dyDescent="0.2">
      <c r="B11" s="124" t="s">
        <v>386</v>
      </c>
      <c r="C11" s="418"/>
      <c r="D11" s="420"/>
      <c r="E11" s="306" t="s">
        <v>183</v>
      </c>
      <c r="F11" s="306">
        <v>3289</v>
      </c>
      <c r="G11" s="319" t="s">
        <v>2891</v>
      </c>
      <c r="H11" s="316">
        <v>522</v>
      </c>
      <c r="I11" s="316">
        <v>1900</v>
      </c>
      <c r="J11" s="317">
        <f t="shared" si="2"/>
        <v>991800</v>
      </c>
      <c r="K11" s="144" t="s">
        <v>2892</v>
      </c>
      <c r="L11" s="313">
        <v>495</v>
      </c>
      <c r="M11" s="306">
        <v>770</v>
      </c>
      <c r="N11" s="145">
        <f ca="1">IF(OR(K11="現物",J11=0),0,IF(E11="売",J11*Fee_Refer!$B$12/365*V11, J11*Fee_Refer!$B$11/365*V10))</f>
        <v>456.49972602739729</v>
      </c>
      <c r="O11" s="412">
        <v>0</v>
      </c>
      <c r="P11" s="147">
        <f ca="1">IF(L11&gt;0,(L11-H11)*I11-M11-N11-O11,0)</f>
        <v>-52526.499726027396</v>
      </c>
      <c r="Q11" s="48">
        <f t="shared" ca="1" si="1"/>
        <v>-5.2960778106500704E-2</v>
      </c>
      <c r="R11" s="421"/>
      <c r="S11" s="423"/>
      <c r="T11" s="23"/>
      <c r="U11" s="415"/>
      <c r="V11" s="415"/>
      <c r="W11" s="415"/>
    </row>
    <row r="12" spans="1:24" x14ac:dyDescent="0.2">
      <c r="T12" s="23"/>
    </row>
    <row r="13" spans="1:24" x14ac:dyDescent="0.2">
      <c r="T13" s="23"/>
    </row>
    <row r="14" spans="1:24" x14ac:dyDescent="0.2">
      <c r="T14" s="23"/>
    </row>
    <row r="15" spans="1:24" x14ac:dyDescent="0.2">
      <c r="T15" s="23"/>
    </row>
    <row r="16" spans="1:24" x14ac:dyDescent="0.2">
      <c r="T16" s="23"/>
    </row>
    <row r="17" spans="20:20" x14ac:dyDescent="0.2">
      <c r="T17" s="23"/>
    </row>
    <row r="18" spans="20:20" x14ac:dyDescent="0.2">
      <c r="T18" s="23"/>
    </row>
    <row r="19" spans="20:20" x14ac:dyDescent="0.2">
      <c r="T19" s="23"/>
    </row>
    <row r="20" spans="20:20" x14ac:dyDescent="0.2">
      <c r="T20" s="23"/>
    </row>
    <row r="21" spans="20:20" x14ac:dyDescent="0.2">
      <c r="T21" s="23"/>
    </row>
    <row r="22" spans="20:20" x14ac:dyDescent="0.2">
      <c r="T22" s="23"/>
    </row>
    <row r="23" spans="20:20" x14ac:dyDescent="0.2">
      <c r="T23" s="23"/>
    </row>
    <row r="24" spans="20:20" x14ac:dyDescent="0.2">
      <c r="T24" s="23"/>
    </row>
    <row r="25" spans="20:20" x14ac:dyDescent="0.2">
      <c r="T25" s="23"/>
    </row>
    <row r="26" spans="20:20" x14ac:dyDescent="0.2">
      <c r="T26" s="23"/>
    </row>
    <row r="27" spans="20:20" x14ac:dyDescent="0.2">
      <c r="T27" s="23"/>
    </row>
    <row r="28" spans="20:20" x14ac:dyDescent="0.2">
      <c r="T28" s="23"/>
    </row>
    <row r="29" spans="20:20" x14ac:dyDescent="0.2">
      <c r="T29" s="23"/>
    </row>
    <row r="30" spans="20:20" x14ac:dyDescent="0.2">
      <c r="T30" s="23"/>
    </row>
    <row r="31" spans="20:20" x14ac:dyDescent="0.2">
      <c r="T31" s="23"/>
    </row>
    <row r="32" spans="20:20" x14ac:dyDescent="0.2">
      <c r="T32" s="23"/>
    </row>
    <row r="33" spans="20:20" x14ac:dyDescent="0.2">
      <c r="T33" s="23"/>
    </row>
    <row r="34" spans="20:20" x14ac:dyDescent="0.2">
      <c r="T34" s="23"/>
    </row>
    <row r="35" spans="20:20" x14ac:dyDescent="0.2">
      <c r="T35" s="23"/>
    </row>
    <row r="36" spans="20:20" x14ac:dyDescent="0.2">
      <c r="T36" s="23"/>
    </row>
    <row r="37" spans="20:20" x14ac:dyDescent="0.2">
      <c r="T37" s="23"/>
    </row>
    <row r="38" spans="20:20" x14ac:dyDescent="0.2">
      <c r="T38" s="23"/>
    </row>
    <row r="39" spans="20:20" x14ac:dyDescent="0.2">
      <c r="T39" s="23"/>
    </row>
    <row r="40" spans="20:20" x14ac:dyDescent="0.2">
      <c r="T40" s="23"/>
    </row>
    <row r="41" spans="20:20" x14ac:dyDescent="0.2">
      <c r="T41" s="23"/>
    </row>
    <row r="42" spans="20:20" x14ac:dyDescent="0.2">
      <c r="T42" s="23"/>
    </row>
    <row r="43" spans="20:20" x14ac:dyDescent="0.2">
      <c r="T43" s="23"/>
    </row>
    <row r="44" spans="20:20" x14ac:dyDescent="0.2">
      <c r="T44" s="23"/>
    </row>
    <row r="45" spans="20:20" x14ac:dyDescent="0.2">
      <c r="T45" s="23"/>
    </row>
    <row r="46" spans="20:20" x14ac:dyDescent="0.2">
      <c r="T46" s="23"/>
    </row>
    <row r="47" spans="20:20" x14ac:dyDescent="0.2">
      <c r="T47" s="23"/>
    </row>
    <row r="48" spans="20:20" x14ac:dyDescent="0.2">
      <c r="T48" s="23"/>
    </row>
    <row r="49" spans="20:20" x14ac:dyDescent="0.2">
      <c r="T49" s="23"/>
    </row>
    <row r="50" spans="20:20" x14ac:dyDescent="0.2">
      <c r="T50" s="23"/>
    </row>
    <row r="51" spans="20:20" x14ac:dyDescent="0.2">
      <c r="T51" s="23"/>
    </row>
    <row r="52" spans="20:20" x14ac:dyDescent="0.2">
      <c r="T52" s="23"/>
    </row>
    <row r="53" spans="20:20" x14ac:dyDescent="0.2">
      <c r="T53" s="23"/>
    </row>
    <row r="54" spans="20:20" x14ac:dyDescent="0.2">
      <c r="T54" s="23"/>
    </row>
    <row r="55" spans="20:20" x14ac:dyDescent="0.2">
      <c r="T55" s="23"/>
    </row>
    <row r="56" spans="20:20" x14ac:dyDescent="0.2">
      <c r="T56" s="23"/>
    </row>
    <row r="57" spans="20:20" x14ac:dyDescent="0.2">
      <c r="T57" s="23"/>
    </row>
    <row r="58" spans="20:20" x14ac:dyDescent="0.2">
      <c r="T58" s="23"/>
    </row>
    <row r="59" spans="20:20" x14ac:dyDescent="0.2">
      <c r="T59" s="23"/>
    </row>
    <row r="60" spans="20:20" x14ac:dyDescent="0.2">
      <c r="T60" s="23"/>
    </row>
    <row r="61" spans="20:20" x14ac:dyDescent="0.2">
      <c r="T61" s="23"/>
    </row>
    <row r="62" spans="20:20" x14ac:dyDescent="0.2">
      <c r="T62" s="23"/>
    </row>
    <row r="63" spans="20:20" x14ac:dyDescent="0.2">
      <c r="T63" s="23"/>
    </row>
    <row r="64" spans="20:20" x14ac:dyDescent="0.2">
      <c r="T64" s="23"/>
    </row>
    <row r="65" spans="20:20" x14ac:dyDescent="0.2">
      <c r="T65" s="23"/>
    </row>
    <row r="66" spans="20:20" x14ac:dyDescent="0.2">
      <c r="T66" s="23"/>
    </row>
    <row r="67" spans="20:20" x14ac:dyDescent="0.2">
      <c r="T67" s="23"/>
    </row>
    <row r="68" spans="20:20" x14ac:dyDescent="0.2">
      <c r="T68" s="23"/>
    </row>
    <row r="69" spans="20:20" x14ac:dyDescent="0.2">
      <c r="T69" s="23"/>
    </row>
    <row r="70" spans="20:20" x14ac:dyDescent="0.2">
      <c r="T70" s="23"/>
    </row>
    <row r="71" spans="20:20" x14ac:dyDescent="0.2">
      <c r="T71" s="23"/>
    </row>
    <row r="72" spans="20:20" x14ac:dyDescent="0.2">
      <c r="T72" s="23"/>
    </row>
    <row r="73" spans="20:20" x14ac:dyDescent="0.2">
      <c r="T73" s="23"/>
    </row>
    <row r="74" spans="20:20" x14ac:dyDescent="0.2">
      <c r="T74" s="23"/>
    </row>
    <row r="75" spans="20:20" x14ac:dyDescent="0.2">
      <c r="T75" s="23"/>
    </row>
    <row r="76" spans="20:20" x14ac:dyDescent="0.2">
      <c r="T76" s="23"/>
    </row>
    <row r="77" spans="20:20" x14ac:dyDescent="0.2">
      <c r="T77" s="23"/>
    </row>
    <row r="78" spans="20:20" x14ac:dyDescent="0.2">
      <c r="T78" s="23"/>
    </row>
    <row r="79" spans="20:20" x14ac:dyDescent="0.2">
      <c r="T79" s="23"/>
    </row>
    <row r="80" spans="20:20" x14ac:dyDescent="0.2">
      <c r="T80" s="23"/>
    </row>
    <row r="81" spans="20:20" x14ac:dyDescent="0.2">
      <c r="T81" s="23"/>
    </row>
    <row r="82" spans="20:20" x14ac:dyDescent="0.2">
      <c r="T82" s="23"/>
    </row>
    <row r="83" spans="20:20" x14ac:dyDescent="0.2">
      <c r="T83" s="23"/>
    </row>
    <row r="84" spans="20:20" x14ac:dyDescent="0.2">
      <c r="T84" s="23"/>
    </row>
    <row r="85" spans="20:20" x14ac:dyDescent="0.2">
      <c r="T85" s="23"/>
    </row>
    <row r="86" spans="20:20" x14ac:dyDescent="0.2">
      <c r="T86" s="23"/>
    </row>
    <row r="87" spans="20:20" x14ac:dyDescent="0.2">
      <c r="T87" s="23"/>
    </row>
    <row r="88" spans="20:20" x14ac:dyDescent="0.2">
      <c r="T88" s="23"/>
    </row>
    <row r="89" spans="20:20" x14ac:dyDescent="0.2">
      <c r="T89" s="23"/>
    </row>
    <row r="90" spans="20:20" x14ac:dyDescent="0.2">
      <c r="T90" s="23"/>
    </row>
    <row r="91" spans="20:20" x14ac:dyDescent="0.2">
      <c r="T91" s="23"/>
    </row>
    <row r="92" spans="20:20" x14ac:dyDescent="0.2">
      <c r="T92" s="23"/>
    </row>
    <row r="93" spans="20:20" x14ac:dyDescent="0.2">
      <c r="T93" s="23"/>
    </row>
    <row r="94" spans="20:20" x14ac:dyDescent="0.2">
      <c r="T94" s="23"/>
    </row>
    <row r="95" spans="20:20" x14ac:dyDescent="0.2">
      <c r="T95" s="23"/>
    </row>
    <row r="96" spans="20:20" x14ac:dyDescent="0.2">
      <c r="T96" s="23"/>
    </row>
    <row r="97" spans="20:20" x14ac:dyDescent="0.2">
      <c r="T97" s="23"/>
    </row>
    <row r="98" spans="20:20" x14ac:dyDescent="0.2">
      <c r="T98" s="23"/>
    </row>
    <row r="99" spans="20:20" x14ac:dyDescent="0.2">
      <c r="T99" s="23"/>
    </row>
    <row r="100" spans="20:20" x14ac:dyDescent="0.2">
      <c r="T100" s="23"/>
    </row>
    <row r="101" spans="20:20" x14ac:dyDescent="0.2">
      <c r="T101" s="23"/>
    </row>
    <row r="102" spans="20:20" x14ac:dyDescent="0.2">
      <c r="T102" s="23"/>
    </row>
    <row r="103" spans="20:20" x14ac:dyDescent="0.2">
      <c r="T103" s="23"/>
    </row>
    <row r="104" spans="20:20" x14ac:dyDescent="0.2">
      <c r="T104" s="23"/>
    </row>
    <row r="105" spans="20:20" x14ac:dyDescent="0.2">
      <c r="T105" s="23"/>
    </row>
    <row r="106" spans="20:20" x14ac:dyDescent="0.2">
      <c r="T106" s="23"/>
    </row>
    <row r="107" spans="20:20" x14ac:dyDescent="0.2">
      <c r="T107" s="23"/>
    </row>
    <row r="108" spans="20:20" x14ac:dyDescent="0.2">
      <c r="T108" s="23"/>
    </row>
    <row r="109" spans="20:20" x14ac:dyDescent="0.2">
      <c r="T109" s="23"/>
    </row>
    <row r="110" spans="20:20" x14ac:dyDescent="0.2">
      <c r="T110" s="23"/>
    </row>
    <row r="111" spans="20:20" x14ac:dyDescent="0.2">
      <c r="T111" s="23"/>
    </row>
    <row r="112" spans="20:20" x14ac:dyDescent="0.2">
      <c r="T112" s="23"/>
    </row>
    <row r="113" spans="20:20" x14ac:dyDescent="0.2">
      <c r="T113" s="23"/>
    </row>
    <row r="114" spans="20:20" x14ac:dyDescent="0.2">
      <c r="T114" s="23"/>
    </row>
    <row r="115" spans="20:20" x14ac:dyDescent="0.2">
      <c r="T115" s="23"/>
    </row>
    <row r="116" spans="20:20" x14ac:dyDescent="0.2">
      <c r="T116" s="23"/>
    </row>
    <row r="117" spans="20:20" x14ac:dyDescent="0.2">
      <c r="T117" s="23"/>
    </row>
    <row r="118" spans="20:20" x14ac:dyDescent="0.2">
      <c r="T118" s="23"/>
    </row>
    <row r="119" spans="20:20" x14ac:dyDescent="0.2">
      <c r="T119" s="23"/>
    </row>
    <row r="120" spans="20:20" x14ac:dyDescent="0.2">
      <c r="T120" s="23"/>
    </row>
    <row r="121" spans="20:20" x14ac:dyDescent="0.2">
      <c r="T121" s="23"/>
    </row>
    <row r="122" spans="20:20" x14ac:dyDescent="0.2">
      <c r="T122" s="23"/>
    </row>
    <row r="123" spans="20:20" x14ac:dyDescent="0.2">
      <c r="T123" s="23"/>
    </row>
    <row r="124" spans="20:20" x14ac:dyDescent="0.2">
      <c r="T124" s="23"/>
    </row>
    <row r="125" spans="20:20" x14ac:dyDescent="0.2">
      <c r="T125" s="23"/>
    </row>
    <row r="126" spans="20:20" x14ac:dyDescent="0.2">
      <c r="T126" s="23"/>
    </row>
    <row r="127" spans="20:20" x14ac:dyDescent="0.2">
      <c r="T127" s="23"/>
    </row>
    <row r="128" spans="20:20" x14ac:dyDescent="0.2">
      <c r="T128" s="23"/>
    </row>
    <row r="129" spans="20:20" x14ac:dyDescent="0.2">
      <c r="T129" s="23"/>
    </row>
    <row r="130" spans="20:20" x14ac:dyDescent="0.2">
      <c r="T130" s="23"/>
    </row>
    <row r="131" spans="20:20" x14ac:dyDescent="0.2">
      <c r="T131" s="23"/>
    </row>
    <row r="132" spans="20:20" x14ac:dyDescent="0.2">
      <c r="T132" s="23"/>
    </row>
    <row r="133" spans="20:20" x14ac:dyDescent="0.2">
      <c r="T133" s="23"/>
    </row>
    <row r="134" spans="20:20" x14ac:dyDescent="0.2">
      <c r="T134" s="23"/>
    </row>
    <row r="135" spans="20:20" x14ac:dyDescent="0.2">
      <c r="T135" s="23"/>
    </row>
    <row r="136" spans="20:20" x14ac:dyDescent="0.2">
      <c r="T136" s="23"/>
    </row>
    <row r="137" spans="20:20" x14ac:dyDescent="0.2">
      <c r="T137" s="23"/>
    </row>
    <row r="138" spans="20:20" x14ac:dyDescent="0.2">
      <c r="T138" s="23"/>
    </row>
    <row r="139" spans="20:20" x14ac:dyDescent="0.2">
      <c r="T139" s="23"/>
    </row>
    <row r="140" spans="20:20" x14ac:dyDescent="0.2">
      <c r="T140" s="23"/>
    </row>
    <row r="141" spans="20:20" x14ac:dyDescent="0.2">
      <c r="T141" s="23"/>
    </row>
    <row r="142" spans="20:20" x14ac:dyDescent="0.2">
      <c r="T142" s="23"/>
    </row>
    <row r="143" spans="20:20" x14ac:dyDescent="0.2">
      <c r="T143" s="23"/>
    </row>
    <row r="144" spans="20:20" x14ac:dyDescent="0.2">
      <c r="T144" s="23"/>
    </row>
    <row r="145" spans="20:20" x14ac:dyDescent="0.2">
      <c r="T145" s="23"/>
    </row>
    <row r="146" spans="20:20" x14ac:dyDescent="0.2">
      <c r="T146" s="23"/>
    </row>
    <row r="147" spans="20:20" x14ac:dyDescent="0.2">
      <c r="T147" s="23"/>
    </row>
    <row r="148" spans="20:20" x14ac:dyDescent="0.2">
      <c r="T148" s="23"/>
    </row>
    <row r="149" spans="20:20" x14ac:dyDescent="0.2">
      <c r="T149" s="23"/>
    </row>
    <row r="150" spans="20:20" x14ac:dyDescent="0.2">
      <c r="T150" s="23"/>
    </row>
    <row r="151" spans="20:20" x14ac:dyDescent="0.2">
      <c r="T151" s="23"/>
    </row>
    <row r="152" spans="20:20" x14ac:dyDescent="0.2">
      <c r="T152" s="23"/>
    </row>
    <row r="153" spans="20:20" x14ac:dyDescent="0.2">
      <c r="T153" s="23"/>
    </row>
    <row r="154" spans="20:20" x14ac:dyDescent="0.2">
      <c r="T154" s="23"/>
    </row>
    <row r="155" spans="20:20" x14ac:dyDescent="0.2">
      <c r="T155" s="23"/>
    </row>
    <row r="156" spans="20:20" x14ac:dyDescent="0.2">
      <c r="T156" s="23"/>
    </row>
    <row r="157" spans="20:20" x14ac:dyDescent="0.2">
      <c r="T157" s="23"/>
    </row>
    <row r="158" spans="20:20" x14ac:dyDescent="0.2">
      <c r="T158" s="23"/>
    </row>
    <row r="159" spans="20:20" x14ac:dyDescent="0.2">
      <c r="T159" s="23"/>
    </row>
    <row r="160" spans="20:20" x14ac:dyDescent="0.2">
      <c r="T160" s="23"/>
    </row>
    <row r="161" spans="20:20" x14ac:dyDescent="0.2">
      <c r="T161" s="23"/>
    </row>
    <row r="162" spans="20:20" x14ac:dyDescent="0.2">
      <c r="T162" s="23"/>
    </row>
    <row r="163" spans="20:20" x14ac:dyDescent="0.2">
      <c r="T163" s="23"/>
    </row>
    <row r="164" spans="20:20" x14ac:dyDescent="0.2">
      <c r="T164" s="23"/>
    </row>
    <row r="165" spans="20:20" x14ac:dyDescent="0.2">
      <c r="T165" s="23"/>
    </row>
    <row r="166" spans="20:20" x14ac:dyDescent="0.2">
      <c r="T166" s="23"/>
    </row>
    <row r="167" spans="20:20" x14ac:dyDescent="0.2">
      <c r="T167" s="23"/>
    </row>
    <row r="168" spans="20:20" x14ac:dyDescent="0.2">
      <c r="T168" s="23"/>
    </row>
    <row r="169" spans="20:20" x14ac:dyDescent="0.2">
      <c r="T169" s="23"/>
    </row>
    <row r="170" spans="20:20" x14ac:dyDescent="0.2">
      <c r="T170" s="23"/>
    </row>
    <row r="171" spans="20:20" x14ac:dyDescent="0.2">
      <c r="T171" s="23"/>
    </row>
    <row r="172" spans="20:20" x14ac:dyDescent="0.2">
      <c r="T172" s="23"/>
    </row>
    <row r="173" spans="20:20" x14ac:dyDescent="0.2">
      <c r="T173" s="23"/>
    </row>
    <row r="174" spans="20:20" x14ac:dyDescent="0.2">
      <c r="T174" s="23"/>
    </row>
    <row r="175" spans="20:20" x14ac:dyDescent="0.2">
      <c r="T175" s="23"/>
    </row>
    <row r="176" spans="20:20" x14ac:dyDescent="0.2">
      <c r="T176" s="23"/>
    </row>
    <row r="177" spans="20:20" x14ac:dyDescent="0.2">
      <c r="T177" s="23"/>
    </row>
    <row r="178" spans="20:20" x14ac:dyDescent="0.2">
      <c r="T178" s="23"/>
    </row>
    <row r="179" spans="20:20" x14ac:dyDescent="0.2">
      <c r="T179" s="23"/>
    </row>
    <row r="180" spans="20:20" x14ac:dyDescent="0.2">
      <c r="T180" s="23"/>
    </row>
    <row r="181" spans="20:20" x14ac:dyDescent="0.2">
      <c r="T181" s="23"/>
    </row>
    <row r="182" spans="20:20" x14ac:dyDescent="0.2">
      <c r="T182" s="23"/>
    </row>
    <row r="183" spans="20:20" x14ac:dyDescent="0.2">
      <c r="T183" s="23"/>
    </row>
    <row r="184" spans="20:20" x14ac:dyDescent="0.2">
      <c r="T184" s="23"/>
    </row>
    <row r="185" spans="20:20" x14ac:dyDescent="0.2">
      <c r="T185" s="23"/>
    </row>
    <row r="186" spans="20:20" x14ac:dyDescent="0.2">
      <c r="T186" s="23"/>
    </row>
    <row r="187" spans="20:20" x14ac:dyDescent="0.2">
      <c r="T187" s="23"/>
    </row>
    <row r="188" spans="20:20" x14ac:dyDescent="0.2">
      <c r="T188" s="23"/>
    </row>
  </sheetData>
  <mergeCells count="30">
    <mergeCell ref="V10:V11"/>
    <mergeCell ref="W10:W11"/>
    <mergeCell ref="C10:C11"/>
    <mergeCell ref="D10:D11"/>
    <mergeCell ref="R10:R11"/>
    <mergeCell ref="S10:S11"/>
    <mergeCell ref="U10:U11"/>
    <mergeCell ref="V8:V9"/>
    <mergeCell ref="W8:W9"/>
    <mergeCell ref="C8:C9"/>
    <mergeCell ref="D8:D9"/>
    <mergeCell ref="R8:R9"/>
    <mergeCell ref="S8:S9"/>
    <mergeCell ref="U8:U9"/>
    <mergeCell ref="C4:C5"/>
    <mergeCell ref="D4:D5"/>
    <mergeCell ref="V4:V5"/>
    <mergeCell ref="W4:W5"/>
    <mergeCell ref="K1:L1"/>
    <mergeCell ref="P1:Q1"/>
    <mergeCell ref="R4:R5"/>
    <mergeCell ref="S4:S5"/>
    <mergeCell ref="U4:U5"/>
    <mergeCell ref="V6:V7"/>
    <mergeCell ref="W6:W7"/>
    <mergeCell ref="C6:C7"/>
    <mergeCell ref="D6:D7"/>
    <mergeCell ref="R6:R7"/>
    <mergeCell ref="S6:S7"/>
    <mergeCell ref="U6:U7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93"/>
  <sheetViews>
    <sheetView showGridLines="0" topLeftCell="A58" zoomScaleNormal="100" workbookViewId="0">
      <selection activeCell="A82" sqref="A82:XFD83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SUM(R4:R1000)</f>
        <v>156905.80063013663</v>
      </c>
      <c r="S2" s="174"/>
      <c r="U2" s="57" t="s">
        <v>64</v>
      </c>
      <c r="X2" s="1" t="s">
        <v>725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73</v>
      </c>
      <c r="R3" s="63" t="s">
        <v>87</v>
      </c>
      <c r="S3" s="66" t="s">
        <v>88</v>
      </c>
      <c r="T3" s="65"/>
      <c r="U3" s="67" t="s">
        <v>180</v>
      </c>
      <c r="V3" s="67" t="s">
        <v>724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437">
        <v>1</v>
      </c>
      <c r="D4" s="452">
        <v>43726</v>
      </c>
      <c r="E4" s="25" t="s">
        <v>181</v>
      </c>
      <c r="F4" s="25">
        <v>6472</v>
      </c>
      <c r="G4" s="53" t="s">
        <v>182</v>
      </c>
      <c r="H4" s="43">
        <v>320</v>
      </c>
      <c r="I4" s="26">
        <v>1200</v>
      </c>
      <c r="J4" s="44">
        <v>384000</v>
      </c>
      <c r="K4" s="37" t="s">
        <v>80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430">
        <f>P4+P5</f>
        <v>159</v>
      </c>
      <c r="S4" s="439">
        <f>R4/(J4+J5)</f>
        <v>2.1406645484409498E-4</v>
      </c>
      <c r="U4" s="444">
        <v>43742</v>
      </c>
      <c r="V4" s="448">
        <f>DATEDIF(D4,U4,"d")</f>
        <v>16</v>
      </c>
      <c r="W4" s="446" t="s">
        <v>426</v>
      </c>
      <c r="X4" s="165"/>
      <c r="AA4" s="430">
        <f>YEAR(U4)</f>
        <v>2019</v>
      </c>
      <c r="AB4" s="430">
        <f>MONTH(U4)</f>
        <v>10</v>
      </c>
      <c r="AC4" s="430" t="str">
        <f>IF(R4&gt;0,"○","☓")</f>
        <v>○</v>
      </c>
    </row>
    <row r="5" spans="2:29" x14ac:dyDescent="0.2">
      <c r="B5" s="106"/>
      <c r="C5" s="418"/>
      <c r="D5" s="419"/>
      <c r="E5" s="29" t="s">
        <v>183</v>
      </c>
      <c r="F5" s="29">
        <v>6752</v>
      </c>
      <c r="G5" s="54" t="s">
        <v>51</v>
      </c>
      <c r="H5" s="46">
        <v>896.9</v>
      </c>
      <c r="I5" s="30">
        <v>400</v>
      </c>
      <c r="J5" s="47">
        <v>358760</v>
      </c>
      <c r="K5" s="38" t="s">
        <v>81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423"/>
      <c r="S5" s="443"/>
      <c r="T5" s="283"/>
      <c r="U5" s="445"/>
      <c r="V5" s="449"/>
      <c r="W5" s="433"/>
      <c r="X5" s="165"/>
      <c r="AA5" s="423"/>
      <c r="AB5" s="423"/>
      <c r="AC5" s="423"/>
    </row>
    <row r="6" spans="2:29" x14ac:dyDescent="0.2">
      <c r="B6" s="124" t="s">
        <v>193</v>
      </c>
      <c r="C6" s="437">
        <v>2</v>
      </c>
      <c r="D6" s="431">
        <v>43732</v>
      </c>
      <c r="E6" s="302" t="s">
        <v>1260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430">
        <f>P6+P7</f>
        <v>37649</v>
      </c>
      <c r="S6" s="422">
        <f>R6/(J6+J7)</f>
        <v>2.3845082019127242E-2</v>
      </c>
      <c r="T6" s="283"/>
      <c r="U6" s="450">
        <v>43748</v>
      </c>
      <c r="V6" s="451">
        <f>DATEDIF(D6,U6,"d")</f>
        <v>16</v>
      </c>
      <c r="W6" s="447" t="s">
        <v>426</v>
      </c>
      <c r="X6" s="165"/>
      <c r="AA6" s="430">
        <f>YEAR(U6)</f>
        <v>2019</v>
      </c>
      <c r="AB6" s="430">
        <f>MONTH(U6)</f>
        <v>10</v>
      </c>
      <c r="AC6" s="430" t="str">
        <f>IF(R6&gt;0,"○","☓")</f>
        <v>○</v>
      </c>
    </row>
    <row r="7" spans="2:29" x14ac:dyDescent="0.2">
      <c r="B7" s="106"/>
      <c r="C7" s="418"/>
      <c r="D7" s="420"/>
      <c r="E7" s="306" t="s">
        <v>1261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309">
        <v>1208</v>
      </c>
      <c r="O7" s="309">
        <v>750</v>
      </c>
      <c r="P7" s="29">
        <f>IF(L7 &gt;0,(L7-H7)*I7-M7-N7-O7,0)</f>
        <v>-13281</v>
      </c>
      <c r="Q7" s="48">
        <v>3</v>
      </c>
      <c r="R7" s="423"/>
      <c r="S7" s="423"/>
      <c r="T7" s="283">
        <v>0</v>
      </c>
      <c r="U7" s="450"/>
      <c r="V7" s="451"/>
      <c r="W7" s="447"/>
      <c r="X7" s="165"/>
      <c r="AA7" s="423"/>
      <c r="AB7" s="423"/>
      <c r="AC7" s="423"/>
    </row>
    <row r="8" spans="2:29" x14ac:dyDescent="0.2">
      <c r="B8" s="124" t="s">
        <v>193</v>
      </c>
      <c r="C8" s="417">
        <f>ROW()/2-1</f>
        <v>3</v>
      </c>
      <c r="D8" s="431">
        <v>43747</v>
      </c>
      <c r="E8" s="33" t="s">
        <v>82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13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421">
        <f>P8+P9</f>
        <v>63304</v>
      </c>
      <c r="S8" s="439">
        <f>R8/(J8+J9)</f>
        <v>3.0952474085663994E-2</v>
      </c>
      <c r="T8" s="283"/>
      <c r="U8" s="441">
        <v>43753</v>
      </c>
      <c r="V8" s="418">
        <f>DATEDIF(D8,U8,"d")</f>
        <v>6</v>
      </c>
      <c r="W8" s="429" t="s">
        <v>428</v>
      </c>
      <c r="X8" s="165"/>
      <c r="AA8" s="430">
        <f>YEAR(U8)</f>
        <v>2019</v>
      </c>
      <c r="AB8" s="430">
        <f>MONTH(U8)</f>
        <v>10</v>
      </c>
      <c r="AC8" s="430" t="str">
        <f>IF(R8&gt;0,"○","☓")</f>
        <v>○</v>
      </c>
    </row>
    <row r="9" spans="2:29" x14ac:dyDescent="0.2">
      <c r="B9" s="106"/>
      <c r="C9" s="418"/>
      <c r="D9" s="420">
        <v>43747</v>
      </c>
      <c r="E9" s="29" t="s">
        <v>75</v>
      </c>
      <c r="F9" s="29">
        <v>7211</v>
      </c>
      <c r="G9" s="54" t="s">
        <v>25</v>
      </c>
      <c r="H9" s="46">
        <v>454</v>
      </c>
      <c r="I9" s="46">
        <v>2200</v>
      </c>
      <c r="J9" s="47">
        <f t="shared" si="1"/>
        <v>998800</v>
      </c>
      <c r="K9" s="38" t="s">
        <v>79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421"/>
      <c r="S9" s="423"/>
      <c r="U9" s="424"/>
      <c r="V9" s="415"/>
      <c r="W9" s="415"/>
      <c r="X9" s="165"/>
      <c r="AA9" s="423"/>
      <c r="AB9" s="423"/>
      <c r="AC9" s="423"/>
    </row>
    <row r="10" spans="2:29" x14ac:dyDescent="0.2">
      <c r="B10" s="124" t="s">
        <v>193</v>
      </c>
      <c r="C10" s="417">
        <f>ROW()/2-1</f>
        <v>4</v>
      </c>
      <c r="D10" s="431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421">
        <f>P10+P11</f>
        <v>-93238.000000000029</v>
      </c>
      <c r="S10" s="422">
        <f>R10/(J10+J11)</f>
        <v>-4.3839777316989466E-2</v>
      </c>
      <c r="U10" s="440">
        <v>43759</v>
      </c>
      <c r="V10" s="415">
        <f>DATEDIF(D10,U10,"d")</f>
        <v>6</v>
      </c>
      <c r="W10" s="442" t="s">
        <v>198</v>
      </c>
      <c r="X10" s="165" t="s">
        <v>213</v>
      </c>
      <c r="AA10" s="430">
        <f>YEAR(U10)</f>
        <v>2019</v>
      </c>
      <c r="AB10" s="430">
        <f>MONTH(U10)</f>
        <v>10</v>
      </c>
      <c r="AC10" s="434" t="str">
        <f>IF(R10&gt;0,"○","☓")</f>
        <v>☓</v>
      </c>
    </row>
    <row r="11" spans="2:29" x14ac:dyDescent="0.2">
      <c r="B11" s="106"/>
      <c r="C11" s="418"/>
      <c r="D11" s="420">
        <v>43748</v>
      </c>
      <c r="E11" s="129" t="s">
        <v>75</v>
      </c>
      <c r="F11" s="29">
        <v>8308</v>
      </c>
      <c r="G11" s="54" t="s">
        <v>48</v>
      </c>
      <c r="H11" s="46">
        <v>462.3</v>
      </c>
      <c r="I11" s="46">
        <v>2300</v>
      </c>
      <c r="J11" s="47">
        <f t="shared" si="1"/>
        <v>1063290</v>
      </c>
      <c r="K11" s="38" t="s">
        <v>79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421"/>
      <c r="S11" s="423"/>
      <c r="U11" s="441"/>
      <c r="V11" s="415"/>
      <c r="W11" s="442"/>
      <c r="X11" s="165" t="s">
        <v>214</v>
      </c>
      <c r="AA11" s="423"/>
      <c r="AB11" s="423"/>
      <c r="AC11" s="435"/>
    </row>
    <row r="12" spans="2:29" x14ac:dyDescent="0.2">
      <c r="B12" s="124" t="s">
        <v>193</v>
      </c>
      <c r="C12" s="437">
        <f>ROW()/2-1</f>
        <v>5</v>
      </c>
      <c r="D12" s="419">
        <v>43742</v>
      </c>
      <c r="E12" s="25" t="s">
        <v>74</v>
      </c>
      <c r="F12" s="25">
        <v>8750</v>
      </c>
      <c r="G12" s="53" t="s">
        <v>27</v>
      </c>
      <c r="H12" s="43">
        <v>1635</v>
      </c>
      <c r="I12" s="26">
        <v>600</v>
      </c>
      <c r="J12" s="44">
        <f t="shared" si="1"/>
        <v>981000</v>
      </c>
      <c r="K12" s="37" t="s">
        <v>80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438">
        <f>P12+P13</f>
        <v>-11052.999999999898</v>
      </c>
      <c r="S12" s="439">
        <f>R12/(J12+J13)</f>
        <v>-5.6554672757562954E-3</v>
      </c>
      <c r="U12" s="440">
        <v>43759</v>
      </c>
      <c r="V12" s="415">
        <f>DATEDIF(D12,U12,"d")</f>
        <v>17</v>
      </c>
      <c r="W12" s="436" t="s">
        <v>426</v>
      </c>
      <c r="X12" s="165"/>
      <c r="AA12" s="430">
        <f>YEAR(U12)</f>
        <v>2019</v>
      </c>
      <c r="AB12" s="430">
        <f>MONTH(U12)</f>
        <v>10</v>
      </c>
      <c r="AC12" s="434" t="str">
        <f>IF(R12&gt;0,"○","☓")</f>
        <v>☓</v>
      </c>
    </row>
    <row r="13" spans="2:29" x14ac:dyDescent="0.2">
      <c r="B13" s="106"/>
      <c r="C13" s="418"/>
      <c r="D13" s="420"/>
      <c r="E13" s="29" t="s">
        <v>75</v>
      </c>
      <c r="F13" s="29">
        <v>8002</v>
      </c>
      <c r="G13" s="54" t="s">
        <v>26</v>
      </c>
      <c r="H13" s="46">
        <v>695.28</v>
      </c>
      <c r="I13" s="30">
        <v>1400</v>
      </c>
      <c r="J13" s="47">
        <f t="shared" si="1"/>
        <v>973392</v>
      </c>
      <c r="K13" s="167" t="s">
        <v>431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421"/>
      <c r="S13" s="423"/>
      <c r="U13" s="441"/>
      <c r="V13" s="415"/>
      <c r="W13" s="436"/>
      <c r="AA13" s="423"/>
      <c r="AB13" s="423"/>
      <c r="AC13" s="435"/>
    </row>
    <row r="14" spans="2:29" s="106" customFormat="1" x14ac:dyDescent="0.2">
      <c r="B14" s="124" t="s">
        <v>193</v>
      </c>
      <c r="C14" s="417">
        <f>ROW()/2-1</f>
        <v>6</v>
      </c>
      <c r="D14" s="419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421">
        <f>P14+P15</f>
        <v>-1197.0000000000437</v>
      </c>
      <c r="S14" s="422">
        <f>R14/(J14+J15)</f>
        <v>-7.1541831052504275E-4</v>
      </c>
      <c r="U14" s="424">
        <v>43761</v>
      </c>
      <c r="V14" s="415">
        <f>DATEDIF(D14,U14,"d")</f>
        <v>16</v>
      </c>
      <c r="W14" s="436" t="s">
        <v>426</v>
      </c>
      <c r="X14" s="165"/>
      <c r="AA14" s="430">
        <f>YEAR(U14)</f>
        <v>2019</v>
      </c>
      <c r="AB14" s="430">
        <f>MONTH(U14)</f>
        <v>10</v>
      </c>
      <c r="AC14" s="434" t="str">
        <f>IF(R14&gt;0,"○","☓")</f>
        <v>☓</v>
      </c>
    </row>
    <row r="15" spans="2:29" s="106" customFormat="1" x14ac:dyDescent="0.2">
      <c r="C15" s="418"/>
      <c r="D15" s="420">
        <v>43745</v>
      </c>
      <c r="E15" s="29" t="s">
        <v>75</v>
      </c>
      <c r="F15" s="29">
        <v>8601</v>
      </c>
      <c r="G15" s="54" t="s">
        <v>22</v>
      </c>
      <c r="H15" s="46">
        <v>488.91</v>
      </c>
      <c r="I15" s="30">
        <v>1700</v>
      </c>
      <c r="J15" s="47">
        <f t="shared" si="2"/>
        <v>831147</v>
      </c>
      <c r="K15" s="167" t="s">
        <v>65</v>
      </c>
      <c r="L15" s="41">
        <v>499</v>
      </c>
      <c r="M15" s="31">
        <f>487+582</f>
        <v>1069</v>
      </c>
      <c r="N15" s="164">
        <v>0</v>
      </c>
      <c r="O15" s="164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421"/>
      <c r="S15" s="423"/>
      <c r="U15" s="415"/>
      <c r="V15" s="415"/>
      <c r="W15" s="436"/>
      <c r="AA15" s="423"/>
      <c r="AB15" s="423"/>
      <c r="AC15" s="435"/>
    </row>
    <row r="16" spans="2:29" s="106" customFormat="1" x14ac:dyDescent="0.2">
      <c r="B16" s="124" t="s">
        <v>193</v>
      </c>
      <c r="C16" s="417">
        <f>ROW()/2-1</f>
        <v>7</v>
      </c>
      <c r="D16" s="419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2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421">
        <f>P16+P17</f>
        <v>-16483</v>
      </c>
      <c r="S16" s="422">
        <f>R16/(J16+J17)</f>
        <v>-1.1926054554663194E-2</v>
      </c>
      <c r="U16" s="424">
        <v>43761</v>
      </c>
      <c r="V16" s="415">
        <f>DATEDIF(D16,U16,"d")</f>
        <v>16</v>
      </c>
      <c r="W16" s="436" t="s">
        <v>426</v>
      </c>
      <c r="X16" s="165"/>
      <c r="AA16" s="430">
        <f>YEAR(U16)</f>
        <v>2019</v>
      </c>
      <c r="AB16" s="430">
        <f>MONTH(U16)</f>
        <v>10</v>
      </c>
      <c r="AC16" s="434" t="str">
        <f>IF(R16&gt;0,"○","☓")</f>
        <v>☓</v>
      </c>
    </row>
    <row r="17" spans="2:29" s="106" customFormat="1" x14ac:dyDescent="0.2">
      <c r="C17" s="418"/>
      <c r="D17" s="420">
        <v>43745</v>
      </c>
      <c r="E17" s="29" t="s">
        <v>75</v>
      </c>
      <c r="F17" s="29">
        <v>7259</v>
      </c>
      <c r="G17" s="54" t="s">
        <v>24</v>
      </c>
      <c r="H17" s="46">
        <v>3400</v>
      </c>
      <c r="I17" s="46">
        <v>200</v>
      </c>
      <c r="J17" s="47">
        <f t="shared" si="2"/>
        <v>680000</v>
      </c>
      <c r="K17" s="167" t="s">
        <v>65</v>
      </c>
      <c r="L17" s="41">
        <v>3720</v>
      </c>
      <c r="M17" s="31">
        <f>487+582</f>
        <v>1069</v>
      </c>
      <c r="N17" s="164">
        <v>0</v>
      </c>
      <c r="O17" s="164">
        <v>0</v>
      </c>
      <c r="P17" s="29">
        <f>IF(L17 &gt;0,(L17-H17)*I17-M17-N17-O17,0)</f>
        <v>62931</v>
      </c>
      <c r="Q17" s="48">
        <f t="shared" si="0"/>
        <v>9.2545588235294116E-2</v>
      </c>
      <c r="R17" s="421"/>
      <c r="S17" s="423"/>
      <c r="U17" s="415"/>
      <c r="V17" s="415"/>
      <c r="W17" s="436"/>
      <c r="AA17" s="423"/>
      <c r="AB17" s="423"/>
      <c r="AC17" s="435"/>
    </row>
    <row r="18" spans="2:29" s="106" customFormat="1" x14ac:dyDescent="0.2">
      <c r="B18" s="124" t="s">
        <v>193</v>
      </c>
      <c r="C18" s="417">
        <f>ROW()/2-1</f>
        <v>8</v>
      </c>
      <c r="D18" s="419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2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421">
        <f>P18+P19</f>
        <v>-4757</v>
      </c>
      <c r="S18" s="422">
        <f>R18/(J18+J19)</f>
        <v>-3.2102847887704143E-3</v>
      </c>
      <c r="U18" s="424">
        <v>43767</v>
      </c>
      <c r="V18" s="415">
        <f>DATEDIF(D18,U18,"d")</f>
        <v>19</v>
      </c>
      <c r="W18" s="436" t="s">
        <v>426</v>
      </c>
      <c r="X18" s="214"/>
      <c r="AA18" s="430">
        <f>YEAR(U18)</f>
        <v>2019</v>
      </c>
      <c r="AB18" s="430">
        <f>MONTH(U18)</f>
        <v>10</v>
      </c>
      <c r="AC18" s="434" t="str">
        <f>IF(R18&gt;0,"○","☓")</f>
        <v>☓</v>
      </c>
    </row>
    <row r="19" spans="2:29" s="106" customFormat="1" x14ac:dyDescent="0.2">
      <c r="C19" s="418"/>
      <c r="D19" s="420">
        <v>43748</v>
      </c>
      <c r="E19" s="29" t="s">
        <v>75</v>
      </c>
      <c r="F19" s="29">
        <v>8309</v>
      </c>
      <c r="G19" s="54" t="s">
        <v>77</v>
      </c>
      <c r="H19" s="46">
        <v>3719</v>
      </c>
      <c r="I19" s="46">
        <v>200</v>
      </c>
      <c r="J19" s="47">
        <f t="shared" si="2"/>
        <v>743800</v>
      </c>
      <c r="K19" s="38" t="s">
        <v>79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421"/>
      <c r="S19" s="423"/>
      <c r="U19" s="415"/>
      <c r="V19" s="415"/>
      <c r="W19" s="436"/>
      <c r="X19" s="214"/>
      <c r="AA19" s="423"/>
      <c r="AB19" s="423"/>
      <c r="AC19" s="435"/>
    </row>
    <row r="20" spans="2:29" x14ac:dyDescent="0.2">
      <c r="B20" s="124" t="s">
        <v>193</v>
      </c>
      <c r="C20" s="417">
        <f>ROW()/2-1</f>
        <v>9</v>
      </c>
      <c r="D20" s="419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421">
        <f>P20+P21</f>
        <v>485995</v>
      </c>
      <c r="S20" s="422">
        <f>R20/(J20+J21)</f>
        <v>0.25451000559299347</v>
      </c>
      <c r="U20" s="424">
        <v>43789</v>
      </c>
      <c r="V20" s="415">
        <f>DATEDIF(D20,U20,"d")</f>
        <v>7</v>
      </c>
      <c r="W20" s="429" t="s">
        <v>215</v>
      </c>
      <c r="X20" s="214" t="s">
        <v>755</v>
      </c>
      <c r="AA20" s="430">
        <f>YEAR(U20)</f>
        <v>2019</v>
      </c>
      <c r="AB20" s="430">
        <f>MONTH(U20)</f>
        <v>11</v>
      </c>
      <c r="AC20" s="430" t="str">
        <f>IF(R20&gt;0,"○","☓")</f>
        <v>○</v>
      </c>
    </row>
    <row r="21" spans="2:29" x14ac:dyDescent="0.2">
      <c r="B21" s="106"/>
      <c r="C21" s="418"/>
      <c r="D21" s="420">
        <v>43748</v>
      </c>
      <c r="E21" s="29" t="s">
        <v>75</v>
      </c>
      <c r="F21" s="29">
        <v>4508</v>
      </c>
      <c r="G21" s="54" t="s">
        <v>219</v>
      </c>
      <c r="H21" s="46">
        <v>1338.76</v>
      </c>
      <c r="I21" s="46">
        <v>700</v>
      </c>
      <c r="J21" s="47">
        <f t="shared" si="3"/>
        <v>937132</v>
      </c>
      <c r="K21" s="167" t="s">
        <v>65</v>
      </c>
      <c r="L21" s="41">
        <v>2004</v>
      </c>
      <c r="M21" s="31">
        <f>487+582</f>
        <v>1069</v>
      </c>
      <c r="N21" s="164">
        <v>0</v>
      </c>
      <c r="O21" s="164">
        <v>0</v>
      </c>
      <c r="P21" s="29">
        <f>IF(L21 &gt;0,(L21-H21)*I21-M21-N21-O21,0)</f>
        <v>464599</v>
      </c>
      <c r="Q21" s="48">
        <f t="shared" si="0"/>
        <v>0.49576687168936712</v>
      </c>
      <c r="R21" s="421"/>
      <c r="S21" s="423"/>
      <c r="U21" s="415"/>
      <c r="V21" s="415"/>
      <c r="W21" s="415"/>
      <c r="X21" s="106" t="s">
        <v>374</v>
      </c>
      <c r="AA21" s="423"/>
      <c r="AB21" s="423"/>
      <c r="AC21" s="423"/>
    </row>
    <row r="22" spans="2:29" s="106" customFormat="1" x14ac:dyDescent="0.2">
      <c r="B22" s="124" t="s">
        <v>193</v>
      </c>
      <c r="C22" s="417">
        <f>ROW()/2-1</f>
        <v>10</v>
      </c>
      <c r="D22" s="419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3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421">
        <f>P22+P23</f>
        <v>60240.999999999913</v>
      </c>
      <c r="S22" s="422">
        <f>R22/(J22+J23)</f>
        <v>2.8847737807914758E-2</v>
      </c>
      <c r="U22" s="424">
        <v>43790</v>
      </c>
      <c r="V22" s="415">
        <f>DATEDIF(D22,U22,"d")</f>
        <v>8</v>
      </c>
      <c r="W22" s="429" t="s">
        <v>215</v>
      </c>
      <c r="X22" s="165"/>
      <c r="AA22" s="430">
        <f>YEAR(U22)</f>
        <v>2019</v>
      </c>
      <c r="AB22" s="430">
        <f>MONTH(U22)</f>
        <v>11</v>
      </c>
      <c r="AC22" s="430" t="str">
        <f>IF(R22&gt;0,"○","☓")</f>
        <v>○</v>
      </c>
    </row>
    <row r="23" spans="2:29" s="106" customFormat="1" x14ac:dyDescent="0.2">
      <c r="C23" s="418"/>
      <c r="D23" s="420">
        <v>43748</v>
      </c>
      <c r="E23" s="29" t="s">
        <v>75</v>
      </c>
      <c r="F23" s="29">
        <v>8601</v>
      </c>
      <c r="G23" s="54" t="s">
        <v>22</v>
      </c>
      <c r="H23" s="46">
        <v>515.02</v>
      </c>
      <c r="I23" s="46">
        <v>2000</v>
      </c>
      <c r="J23" s="47">
        <f t="shared" si="3"/>
        <v>1030040</v>
      </c>
      <c r="K23" s="167" t="s">
        <v>65</v>
      </c>
      <c r="L23" s="41">
        <v>533.29999999999995</v>
      </c>
      <c r="M23" s="31">
        <f>487+582</f>
        <v>1069</v>
      </c>
      <c r="N23" s="130">
        <v>0</v>
      </c>
      <c r="O23" s="164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421"/>
      <c r="S23" s="423"/>
      <c r="U23" s="415"/>
      <c r="V23" s="415"/>
      <c r="W23" s="415"/>
      <c r="AA23" s="423"/>
      <c r="AB23" s="423"/>
      <c r="AC23" s="423"/>
    </row>
    <row r="24" spans="2:29" s="106" customFormat="1" x14ac:dyDescent="0.2">
      <c r="B24" s="124" t="s">
        <v>193</v>
      </c>
      <c r="C24" s="417">
        <f>ROW()/2-1</f>
        <v>11</v>
      </c>
      <c r="D24" s="419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3"/>
        <v>1067000</v>
      </c>
      <c r="K24" s="52" t="s">
        <v>79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421">
        <f>P24+P25</f>
        <v>-59214</v>
      </c>
      <c r="S24" s="422">
        <f>R24/(J24+J25)</f>
        <v>-2.7894290559638213E-2</v>
      </c>
      <c r="U24" s="424">
        <v>43798</v>
      </c>
      <c r="V24" s="415">
        <f>DATEDIF(D24,U24,"d")</f>
        <v>15</v>
      </c>
      <c r="W24" s="453" t="s">
        <v>198</v>
      </c>
      <c r="X24" s="165"/>
      <c r="AA24" s="430">
        <f>YEAR(U24)</f>
        <v>2019</v>
      </c>
      <c r="AB24" s="430">
        <f>MONTH(U24)</f>
        <v>11</v>
      </c>
      <c r="AC24" s="430" t="str">
        <f>IF(R24&gt;0,"○","☓")</f>
        <v>☓</v>
      </c>
    </row>
    <row r="25" spans="2:29" s="106" customFormat="1" x14ac:dyDescent="0.2">
      <c r="C25" s="418"/>
      <c r="D25" s="420">
        <v>43748</v>
      </c>
      <c r="E25" s="29" t="s">
        <v>75</v>
      </c>
      <c r="F25" s="29">
        <v>6301</v>
      </c>
      <c r="G25" s="54" t="s">
        <v>52</v>
      </c>
      <c r="H25" s="46">
        <v>2639.5</v>
      </c>
      <c r="I25" s="46">
        <v>400</v>
      </c>
      <c r="J25" s="47">
        <f t="shared" si="3"/>
        <v>1055800</v>
      </c>
      <c r="K25" s="38" t="s">
        <v>65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421"/>
      <c r="S25" s="423"/>
      <c r="U25" s="415"/>
      <c r="V25" s="415"/>
      <c r="W25" s="454"/>
      <c r="X25" s="165"/>
      <c r="AA25" s="423"/>
      <c r="AB25" s="423"/>
      <c r="AC25" s="423"/>
    </row>
    <row r="26" spans="2:29" s="106" customFormat="1" x14ac:dyDescent="0.2">
      <c r="B26" s="124" t="s">
        <v>193</v>
      </c>
      <c r="C26" s="417">
        <f>ROW()/2-1</f>
        <v>12</v>
      </c>
      <c r="D26" s="419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3"/>
        <v>954400</v>
      </c>
      <c r="K26" s="52" t="s">
        <v>432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421">
        <f>P26+P27</f>
        <v>-23558</v>
      </c>
      <c r="S26" s="422">
        <f>R26/(J26+J27)</f>
        <v>-1.2410704878305763E-2</v>
      </c>
      <c r="U26" s="424">
        <v>43802</v>
      </c>
      <c r="V26" s="415">
        <f>DATEDIF(D26,U26,"d")</f>
        <v>18</v>
      </c>
      <c r="W26" s="432" t="s">
        <v>426</v>
      </c>
      <c r="X26" s="165"/>
      <c r="AA26" s="430">
        <f>YEAR(U26)</f>
        <v>2019</v>
      </c>
      <c r="AB26" s="430">
        <f>MONTH(U26)</f>
        <v>12</v>
      </c>
      <c r="AC26" s="430" t="str">
        <f>IF(R26&gt;0,"○","☓")</f>
        <v>☓</v>
      </c>
    </row>
    <row r="27" spans="2:29" s="106" customFormat="1" x14ac:dyDescent="0.2">
      <c r="C27" s="418"/>
      <c r="D27" s="420">
        <v>43748</v>
      </c>
      <c r="E27" s="29" t="s">
        <v>75</v>
      </c>
      <c r="F27" s="29">
        <v>1911</v>
      </c>
      <c r="G27" s="54" t="s">
        <v>49</v>
      </c>
      <c r="H27" s="46">
        <v>1573</v>
      </c>
      <c r="I27" s="46">
        <v>600</v>
      </c>
      <c r="J27" s="47">
        <f t="shared" si="3"/>
        <v>943800</v>
      </c>
      <c r="K27" s="166" t="s">
        <v>80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421"/>
      <c r="S27" s="423"/>
      <c r="U27" s="415"/>
      <c r="V27" s="415"/>
      <c r="W27" s="433"/>
      <c r="X27" s="165"/>
      <c r="AA27" s="423"/>
      <c r="AB27" s="423"/>
      <c r="AC27" s="423"/>
    </row>
    <row r="28" spans="2:29" s="106" customFormat="1" x14ac:dyDescent="0.2">
      <c r="B28" s="124" t="s">
        <v>193</v>
      </c>
      <c r="C28" s="417">
        <v>13</v>
      </c>
      <c r="D28" s="419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4"/>
        <v>770</v>
      </c>
      <c r="N28" s="143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421">
        <v>54150</v>
      </c>
      <c r="S28" s="422">
        <v>2.7799999999999998E-2</v>
      </c>
      <c r="U28" s="424">
        <v>43805</v>
      </c>
      <c r="V28" s="415">
        <v>15</v>
      </c>
      <c r="W28" s="429" t="s">
        <v>403</v>
      </c>
      <c r="X28" s="165"/>
      <c r="AA28" s="430">
        <f>YEAR(U28)</f>
        <v>2019</v>
      </c>
      <c r="AB28" s="430">
        <f>MONTH(U28)</f>
        <v>12</v>
      </c>
      <c r="AC28" s="430" t="str">
        <f>IF(R28&gt;0,"○","☓")</f>
        <v>○</v>
      </c>
    </row>
    <row r="29" spans="2:29" s="106" customFormat="1" x14ac:dyDescent="0.2">
      <c r="C29" s="418"/>
      <c r="D29" s="420">
        <v>43748</v>
      </c>
      <c r="E29" s="29" t="s">
        <v>75</v>
      </c>
      <c r="F29" s="29">
        <v>1824</v>
      </c>
      <c r="G29" s="54" t="s">
        <v>221</v>
      </c>
      <c r="H29" s="46">
        <v>973</v>
      </c>
      <c r="I29" s="46">
        <v>1000</v>
      </c>
      <c r="J29" s="47">
        <v>973000</v>
      </c>
      <c r="K29" s="144" t="s">
        <v>79</v>
      </c>
      <c r="L29" s="41">
        <v>1062</v>
      </c>
      <c r="M29" s="31">
        <f t="shared" si="4"/>
        <v>770</v>
      </c>
      <c r="N29" s="31">
        <v>1418</v>
      </c>
      <c r="O29" s="137">
        <v>0</v>
      </c>
      <c r="P29" s="29">
        <f>IF(L29 &gt;0,(L29-H29)*I29-M29-N29-O29,0)</f>
        <v>86812</v>
      </c>
      <c r="Q29" s="48">
        <f t="shared" si="0"/>
        <v>8.9220966084275433E-2</v>
      </c>
      <c r="R29" s="421"/>
      <c r="S29" s="423"/>
      <c r="U29" s="415"/>
      <c r="V29" s="415"/>
      <c r="W29" s="415"/>
      <c r="X29" s="165"/>
      <c r="AA29" s="423"/>
      <c r="AB29" s="423"/>
      <c r="AC29" s="423"/>
    </row>
    <row r="30" spans="2:29" s="106" customFormat="1" x14ac:dyDescent="0.2">
      <c r="B30" s="124" t="s">
        <v>193</v>
      </c>
      <c r="C30" s="417">
        <v>14</v>
      </c>
      <c r="D30" s="419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93" si="5">H30*I30</f>
        <v>1025000</v>
      </c>
      <c r="K30" s="52" t="s">
        <v>79</v>
      </c>
      <c r="L30" s="49">
        <v>2176</v>
      </c>
      <c r="M30" s="33">
        <f t="shared" si="4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421">
        <f>P30+P31</f>
        <v>33712.972602739726</v>
      </c>
      <c r="S30" s="422">
        <f>R30/(J30+J31)</f>
        <v>1.6402146834066229E-2</v>
      </c>
      <c r="U30" s="424">
        <v>43808</v>
      </c>
      <c r="V30" s="415">
        <f>IF(U30&gt;D30,DATEDIF(D30,U30,"d"),0)</f>
        <v>18</v>
      </c>
      <c r="W30" s="425" t="s">
        <v>427</v>
      </c>
      <c r="AA30" s="430">
        <f>YEAR(U30)</f>
        <v>2019</v>
      </c>
      <c r="AB30" s="430">
        <f>MONTH(U30)</f>
        <v>12</v>
      </c>
      <c r="AC30" s="430" t="str">
        <f>IF(R30&gt;0,"○","☓")</f>
        <v>○</v>
      </c>
    </row>
    <row r="31" spans="2:29" s="106" customFormat="1" x14ac:dyDescent="0.2">
      <c r="C31" s="418"/>
      <c r="D31" s="420">
        <v>43748</v>
      </c>
      <c r="E31" s="29" t="s">
        <v>75</v>
      </c>
      <c r="F31" s="29">
        <v>6472</v>
      </c>
      <c r="G31" s="54" t="s">
        <v>59</v>
      </c>
      <c r="H31" s="46">
        <v>322</v>
      </c>
      <c r="I31" s="46">
        <v>3200</v>
      </c>
      <c r="J31" s="47">
        <f t="shared" si="5"/>
        <v>1030400</v>
      </c>
      <c r="K31" s="167" t="s">
        <v>65</v>
      </c>
      <c r="L31" s="41">
        <v>353</v>
      </c>
      <c r="M31" s="31">
        <f>487+582</f>
        <v>1069</v>
      </c>
      <c r="N31" s="164">
        <v>0</v>
      </c>
      <c r="O31" s="164">
        <v>0</v>
      </c>
      <c r="P31" s="29">
        <f>IF(L31 &gt;0,(L31-H31)*I31-M31-N31-O31,0)</f>
        <v>98131</v>
      </c>
      <c r="Q31" s="48">
        <f t="shared" si="0"/>
        <v>9.5235830745341615E-2</v>
      </c>
      <c r="R31" s="421"/>
      <c r="S31" s="423"/>
      <c r="U31" s="415"/>
      <c r="V31" s="415"/>
      <c r="W31" s="415"/>
      <c r="AA31" s="423"/>
      <c r="AB31" s="423"/>
      <c r="AC31" s="423"/>
    </row>
    <row r="32" spans="2:29" s="106" customFormat="1" x14ac:dyDescent="0.2">
      <c r="B32" s="124" t="s">
        <v>193</v>
      </c>
      <c r="C32" s="417">
        <v>15</v>
      </c>
      <c r="D32" s="419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5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421">
        <f>P32+P33</f>
        <v>-7387.9621917808836</v>
      </c>
      <c r="S32" s="422">
        <f>R32/(J32+J33)</f>
        <v>-3.4469872261972761E-3</v>
      </c>
      <c r="U32" s="424">
        <v>43808</v>
      </c>
      <c r="V32" s="415">
        <f>IF(U32&gt;D32,DATEDIF(D32,U32,"d"),0)</f>
        <v>17</v>
      </c>
      <c r="W32" s="425" t="s">
        <v>427</v>
      </c>
      <c r="AA32" s="430">
        <f>YEAR(U32)</f>
        <v>2019</v>
      </c>
      <c r="AB32" s="430">
        <f>MONTH(U32)</f>
        <v>12</v>
      </c>
      <c r="AC32" s="430" t="str">
        <f>IF(R32&gt;0,"○","☓")</f>
        <v>☓</v>
      </c>
    </row>
    <row r="33" spans="2:29" s="106" customFormat="1" x14ac:dyDescent="0.2">
      <c r="C33" s="418"/>
      <c r="D33" s="420">
        <v>43748</v>
      </c>
      <c r="E33" s="29" t="s">
        <v>75</v>
      </c>
      <c r="F33" s="29">
        <v>8308</v>
      </c>
      <c r="G33" s="54" t="s">
        <v>48</v>
      </c>
      <c r="H33" s="46">
        <v>467.7</v>
      </c>
      <c r="I33" s="46">
        <v>2300</v>
      </c>
      <c r="J33" s="47">
        <f t="shared" si="5"/>
        <v>1075710</v>
      </c>
      <c r="K33" s="167" t="s">
        <v>65</v>
      </c>
      <c r="L33" s="41">
        <v>484</v>
      </c>
      <c r="M33" s="31">
        <f>487+582</f>
        <v>1069</v>
      </c>
      <c r="N33" s="164">
        <v>0</v>
      </c>
      <c r="O33" s="164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421"/>
      <c r="S33" s="423"/>
      <c r="U33" s="415"/>
      <c r="V33" s="415"/>
      <c r="W33" s="415"/>
      <c r="AA33" s="423"/>
      <c r="AB33" s="423"/>
      <c r="AC33" s="423"/>
    </row>
    <row r="34" spans="2:29" s="106" customFormat="1" x14ac:dyDescent="0.2">
      <c r="B34" s="124" t="s">
        <v>193</v>
      </c>
      <c r="C34" s="417">
        <v>16</v>
      </c>
      <c r="D34" s="419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5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421">
        <f>P34+P35</f>
        <v>29274.382465753424</v>
      </c>
      <c r="S34" s="422">
        <f>R34/(J34+J35)</f>
        <v>1.4002861602292846E-2</v>
      </c>
      <c r="U34" s="424">
        <v>43818</v>
      </c>
      <c r="V34" s="415">
        <f>IF(U34&gt;D34,DATEDIF(D34,U34,"d"),0)</f>
        <v>16</v>
      </c>
      <c r="W34" s="416" t="s">
        <v>427</v>
      </c>
      <c r="AA34" s="430">
        <f>YEAR(U34)</f>
        <v>2019</v>
      </c>
      <c r="AB34" s="430">
        <f>MONTH(U34)</f>
        <v>12</v>
      </c>
      <c r="AC34" s="430" t="str">
        <f>IF(R34&gt;0,"○","☓")</f>
        <v>○</v>
      </c>
    </row>
    <row r="35" spans="2:29" s="106" customFormat="1" x14ac:dyDescent="0.2">
      <c r="C35" s="418"/>
      <c r="D35" s="420">
        <v>43748</v>
      </c>
      <c r="E35" s="29" t="s">
        <v>183</v>
      </c>
      <c r="F35" s="29">
        <v>5703</v>
      </c>
      <c r="G35" s="54" t="s">
        <v>218</v>
      </c>
      <c r="H35" s="46">
        <v>222</v>
      </c>
      <c r="I35" s="46">
        <v>4700</v>
      </c>
      <c r="J35" s="47">
        <f t="shared" si="5"/>
        <v>1043400</v>
      </c>
      <c r="K35" s="144" t="s">
        <v>79</v>
      </c>
      <c r="L35" s="41">
        <v>234</v>
      </c>
      <c r="M35" s="31">
        <v>770</v>
      </c>
      <c r="N35" s="145">
        <f>IF(OR(K35="現物",J35=0),0,IF(E35="売",J35*Fee_Refer!$B$12/365*V35, J35*Fee_Refer!$B$11/365*V34))</f>
        <v>1280.666301369863</v>
      </c>
      <c r="O35" s="208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421"/>
      <c r="S35" s="423"/>
      <c r="U35" s="415"/>
      <c r="V35" s="415"/>
      <c r="W35" s="415"/>
      <c r="AA35" s="423"/>
      <c r="AB35" s="423"/>
      <c r="AC35" s="423"/>
    </row>
    <row r="36" spans="2:29" s="106" customFormat="1" x14ac:dyDescent="0.2">
      <c r="B36" s="124" t="s">
        <v>193</v>
      </c>
      <c r="C36" s="417">
        <v>17</v>
      </c>
      <c r="D36" s="419">
        <v>43808</v>
      </c>
      <c r="E36" s="33" t="s">
        <v>181</v>
      </c>
      <c r="F36" s="33">
        <v>5991</v>
      </c>
      <c r="G36" s="55" t="s">
        <v>789</v>
      </c>
      <c r="H36" s="49">
        <v>1013</v>
      </c>
      <c r="I36" s="49">
        <v>900</v>
      </c>
      <c r="J36" s="50">
        <f t="shared" si="5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421">
        <f>P36+P37</f>
        <v>-25646.869041095888</v>
      </c>
      <c r="S36" s="422">
        <f>R36/(J36+J37)</f>
        <v>-1.376865251575449E-2</v>
      </c>
      <c r="U36" s="424">
        <v>43824</v>
      </c>
      <c r="V36" s="415">
        <f>IF(U36&gt;D36,DATEDIF(D36,U36,"d"),0)</f>
        <v>16</v>
      </c>
      <c r="W36" s="416" t="s">
        <v>427</v>
      </c>
      <c r="AA36" s="430">
        <f>YEAR(U36)</f>
        <v>2019</v>
      </c>
      <c r="AB36" s="430">
        <f>MONTH(U36)</f>
        <v>12</v>
      </c>
      <c r="AC36" s="430" t="str">
        <f>IF(R36&gt;0,"○","☓")</f>
        <v>☓</v>
      </c>
    </row>
    <row r="37" spans="2:29" s="106" customFormat="1" x14ac:dyDescent="0.2">
      <c r="B37" s="124"/>
      <c r="C37" s="418"/>
      <c r="D37" s="420">
        <v>43748</v>
      </c>
      <c r="E37" s="29" t="s">
        <v>183</v>
      </c>
      <c r="F37" s="29">
        <v>7267</v>
      </c>
      <c r="G37" s="54" t="s">
        <v>57</v>
      </c>
      <c r="H37" s="46">
        <v>3170</v>
      </c>
      <c r="I37" s="46">
        <v>300</v>
      </c>
      <c r="J37" s="47">
        <f t="shared" si="5"/>
        <v>951000</v>
      </c>
      <c r="K37" s="144" t="s">
        <v>79</v>
      </c>
      <c r="L37" s="41">
        <v>3125</v>
      </c>
      <c r="M37" s="31">
        <v>770</v>
      </c>
      <c r="N37" s="145">
        <f>IF(OR(K37="現物",J37=0),0,IF(E37="売",J37*Fee_Refer!$B$12/365*V37, J37*Fee_Refer!$B$11/365*V36))</f>
        <v>1167.2547945205479</v>
      </c>
      <c r="O37" s="269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421"/>
      <c r="S37" s="423"/>
      <c r="U37" s="415"/>
      <c r="V37" s="415"/>
      <c r="W37" s="415"/>
      <c r="AA37" s="423"/>
      <c r="AB37" s="423"/>
      <c r="AC37" s="423"/>
    </row>
    <row r="38" spans="2:29" s="106" customFormat="1" x14ac:dyDescent="0.2">
      <c r="B38" s="124" t="s">
        <v>193</v>
      </c>
      <c r="C38" s="417">
        <v>18</v>
      </c>
      <c r="D38" s="419">
        <v>43809</v>
      </c>
      <c r="E38" s="33" t="s">
        <v>181</v>
      </c>
      <c r="F38" s="33">
        <v>6471</v>
      </c>
      <c r="G38" s="55" t="s">
        <v>805</v>
      </c>
      <c r="H38" s="49">
        <v>1067</v>
      </c>
      <c r="I38" s="49">
        <v>1000</v>
      </c>
      <c r="J38" s="50">
        <f t="shared" si="5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421">
        <f>P38+P39</f>
        <v>-12105.526027397262</v>
      </c>
      <c r="S38" s="422">
        <f>R38/(J38+J39)</f>
        <v>-5.6174134697899126E-3</v>
      </c>
      <c r="U38" s="424">
        <v>43826</v>
      </c>
      <c r="V38" s="415">
        <f>IF(U38&gt;D38,DATEDIF(D38,U38,"d"),0)</f>
        <v>17</v>
      </c>
      <c r="W38" s="416" t="s">
        <v>427</v>
      </c>
      <c r="X38" s="267" t="s">
        <v>807</v>
      </c>
      <c r="AA38" s="430">
        <f>YEAR(U38)</f>
        <v>2019</v>
      </c>
      <c r="AB38" s="430">
        <f>MONTH(U38)</f>
        <v>12</v>
      </c>
      <c r="AC38" s="430" t="str">
        <f>IF(R38&gt;0,"○","☓")</f>
        <v>☓</v>
      </c>
    </row>
    <row r="39" spans="2:29" s="106" customFormat="1" x14ac:dyDescent="0.2">
      <c r="B39" s="124"/>
      <c r="C39" s="418"/>
      <c r="D39" s="420">
        <v>43748</v>
      </c>
      <c r="E39" s="29" t="s">
        <v>183</v>
      </c>
      <c r="F39" s="29">
        <v>6473</v>
      </c>
      <c r="G39" s="54" t="s">
        <v>806</v>
      </c>
      <c r="H39" s="46">
        <v>1360</v>
      </c>
      <c r="I39" s="46">
        <v>800</v>
      </c>
      <c r="J39" s="47">
        <f t="shared" si="5"/>
        <v>1088000</v>
      </c>
      <c r="K39" s="144" t="s">
        <v>79</v>
      </c>
      <c r="L39" s="41">
        <v>1333</v>
      </c>
      <c r="M39" s="31">
        <v>770</v>
      </c>
      <c r="N39" s="145">
        <f>IF(OR(K39="現物",J39=0),0,IF(E39="売",J39*Fee_Refer!$B$12/365*V39, J39*Fee_Refer!$B$11/365*V38))</f>
        <v>1418.8712328767124</v>
      </c>
      <c r="O39" s="270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421"/>
      <c r="S39" s="423"/>
      <c r="U39" s="415"/>
      <c r="V39" s="415"/>
      <c r="W39" s="415"/>
      <c r="AA39" s="423"/>
      <c r="AB39" s="423"/>
      <c r="AC39" s="423"/>
    </row>
    <row r="40" spans="2:29" s="106" customFormat="1" x14ac:dyDescent="0.2">
      <c r="B40" s="124" t="s">
        <v>193</v>
      </c>
      <c r="C40" s="417">
        <v>19</v>
      </c>
      <c r="D40" s="419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5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421">
        <f>P40+P41</f>
        <v>-63666.936986301371</v>
      </c>
      <c r="S40" s="422">
        <f>R40/(J40+J41)</f>
        <v>-3.158082191780822E-2</v>
      </c>
      <c r="U40" s="424">
        <v>43829</v>
      </c>
      <c r="V40" s="415">
        <f>IF(U40&gt;D40,DATEDIF(D40,U40,"d"),0)</f>
        <v>18</v>
      </c>
      <c r="W40" s="416" t="s">
        <v>427</v>
      </c>
      <c r="AA40" s="430">
        <f>YEAR(U40)</f>
        <v>2019</v>
      </c>
      <c r="AB40" s="430">
        <f>MONTH(U40)</f>
        <v>12</v>
      </c>
      <c r="AC40" s="430" t="str">
        <f>IF(R40&gt;0,"○","☓")</f>
        <v>☓</v>
      </c>
    </row>
    <row r="41" spans="2:29" s="106" customFormat="1" x14ac:dyDescent="0.2">
      <c r="B41" s="124"/>
      <c r="C41" s="418"/>
      <c r="D41" s="420">
        <v>43748</v>
      </c>
      <c r="E41" s="29" t="s">
        <v>183</v>
      </c>
      <c r="F41" s="29">
        <v>5110</v>
      </c>
      <c r="G41" s="54" t="s">
        <v>808</v>
      </c>
      <c r="H41" s="46">
        <v>1420</v>
      </c>
      <c r="I41" s="46">
        <v>700</v>
      </c>
      <c r="J41" s="47">
        <f t="shared" si="5"/>
        <v>994000</v>
      </c>
      <c r="K41" s="144" t="s">
        <v>79</v>
      </c>
      <c r="L41" s="41">
        <v>1340</v>
      </c>
      <c r="M41" s="31">
        <v>770</v>
      </c>
      <c r="N41" s="145">
        <f>IF(OR(K41="現物",J41=0),0,IF(E41="売",J41*Fee_Refer!$B$12/365*V41, J41*Fee_Refer!$B$11/365*V40))</f>
        <v>1372.5369863013698</v>
      </c>
      <c r="O41" s="271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421"/>
      <c r="S41" s="423"/>
      <c r="U41" s="415"/>
      <c r="V41" s="415"/>
      <c r="W41" s="415"/>
      <c r="AA41" s="423"/>
      <c r="AB41" s="423"/>
      <c r="AC41" s="423"/>
    </row>
    <row r="42" spans="2:29" s="106" customFormat="1" x14ac:dyDescent="0.2">
      <c r="B42" s="124" t="s">
        <v>193</v>
      </c>
      <c r="C42" s="417">
        <v>20</v>
      </c>
      <c r="D42" s="419">
        <v>43847</v>
      </c>
      <c r="E42" s="33" t="s">
        <v>181</v>
      </c>
      <c r="F42" s="33">
        <v>8572</v>
      </c>
      <c r="G42" s="55" t="s">
        <v>866</v>
      </c>
      <c r="H42" s="49">
        <v>513</v>
      </c>
      <c r="I42" s="49">
        <v>2000</v>
      </c>
      <c r="J42" s="50">
        <f t="shared" si="5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421">
        <f>P42+P43</f>
        <v>46995.551780821916</v>
      </c>
      <c r="S42" s="422">
        <f>R42/(J42+J43)</f>
        <v>2.2895621056621806E-2</v>
      </c>
      <c r="U42" s="424">
        <v>43864</v>
      </c>
      <c r="V42" s="415">
        <f>IF(U42&gt;D42,DATEDIF(D42,U42,"d"),0)</f>
        <v>17</v>
      </c>
      <c r="W42" s="416" t="s">
        <v>427</v>
      </c>
      <c r="AA42" s="430">
        <f>YEAR(U42)</f>
        <v>2020</v>
      </c>
      <c r="AB42" s="430">
        <f>MONTH(U42)</f>
        <v>2</v>
      </c>
      <c r="AC42" s="430" t="str">
        <f>IF(R42&gt;0,"○","☓")</f>
        <v>○</v>
      </c>
    </row>
    <row r="43" spans="2:29" s="106" customFormat="1" x14ac:dyDescent="0.2">
      <c r="B43" s="124"/>
      <c r="C43" s="418"/>
      <c r="D43" s="420"/>
      <c r="E43" s="29" t="s">
        <v>183</v>
      </c>
      <c r="F43" s="29">
        <v>8804</v>
      </c>
      <c r="G43" s="54" t="s">
        <v>670</v>
      </c>
      <c r="H43" s="46">
        <v>1711</v>
      </c>
      <c r="I43" s="46">
        <v>600</v>
      </c>
      <c r="J43" s="47">
        <f t="shared" si="5"/>
        <v>1026600</v>
      </c>
      <c r="K43" s="144" t="s">
        <v>79</v>
      </c>
      <c r="L43" s="41">
        <v>1755</v>
      </c>
      <c r="M43" s="31">
        <v>770</v>
      </c>
      <c r="N43" s="145">
        <f>IF(OR(K43="現物",J43=0),0,IF(E43="売",J43*Fee_Refer!$B$12/365*V43, J43*Fee_Refer!$B$11/365*V42))</f>
        <v>1338.7989041095891</v>
      </c>
      <c r="O43" s="273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421"/>
      <c r="S43" s="423"/>
      <c r="U43" s="415"/>
      <c r="V43" s="415"/>
      <c r="W43" s="415"/>
      <c r="X43" s="106" t="s">
        <v>1014</v>
      </c>
      <c r="AA43" s="423"/>
      <c r="AB43" s="423"/>
      <c r="AC43" s="423"/>
    </row>
    <row r="44" spans="2:29" s="106" customFormat="1" x14ac:dyDescent="0.2">
      <c r="B44" s="124" t="s">
        <v>193</v>
      </c>
      <c r="C44" s="417">
        <v>21</v>
      </c>
      <c r="D44" s="419">
        <v>43846</v>
      </c>
      <c r="E44" s="33" t="s">
        <v>181</v>
      </c>
      <c r="F44" s="33">
        <v>5333</v>
      </c>
      <c r="G44" s="55" t="s">
        <v>232</v>
      </c>
      <c r="H44" s="49">
        <v>1958</v>
      </c>
      <c r="I44" s="49">
        <v>500</v>
      </c>
      <c r="J44" s="50">
        <f t="shared" si="5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421">
        <f>P44+P45</f>
        <v>18014.964383561644</v>
      </c>
      <c r="S44" s="422">
        <f>R44/(J44+J45)</f>
        <v>8.9939912049733627E-3</v>
      </c>
      <c r="U44" s="424">
        <v>43864</v>
      </c>
      <c r="V44" s="415">
        <f>IF(U44&gt;D44,DATEDIF(D44,U44,"d"),0)</f>
        <v>18</v>
      </c>
      <c r="W44" s="416" t="s">
        <v>427</v>
      </c>
      <c r="AA44" s="430">
        <f>YEAR(U44)</f>
        <v>2020</v>
      </c>
      <c r="AB44" s="430">
        <f>MONTH(U44)</f>
        <v>2</v>
      </c>
      <c r="AC44" s="430" t="str">
        <f>IF(R44&gt;0,"○","☓")</f>
        <v>○</v>
      </c>
    </row>
    <row r="45" spans="2:29" s="106" customFormat="1" x14ac:dyDescent="0.2">
      <c r="B45" s="124"/>
      <c r="C45" s="418"/>
      <c r="D45" s="420"/>
      <c r="E45" s="29" t="s">
        <v>183</v>
      </c>
      <c r="F45" s="29">
        <v>9810</v>
      </c>
      <c r="G45" s="54" t="s">
        <v>865</v>
      </c>
      <c r="H45" s="46">
        <v>5120</v>
      </c>
      <c r="I45" s="46">
        <v>200</v>
      </c>
      <c r="J45" s="47">
        <f t="shared" si="5"/>
        <v>1024000</v>
      </c>
      <c r="K45" s="144" t="s">
        <v>79</v>
      </c>
      <c r="L45" s="41">
        <v>4900</v>
      </c>
      <c r="M45" s="31">
        <v>770</v>
      </c>
      <c r="N45" s="145">
        <f>IF(OR(K45="現物",J45=0),0,IF(E45="売",J45*Fee_Refer!$B$12/365*V45, J45*Fee_Refer!$B$11/365*V44))</f>
        <v>1413.9616438356165</v>
      </c>
      <c r="O45" s="273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421"/>
      <c r="S45" s="423"/>
      <c r="U45" s="415"/>
      <c r="V45" s="415"/>
      <c r="W45" s="415"/>
      <c r="AA45" s="423"/>
      <c r="AB45" s="423"/>
      <c r="AC45" s="423"/>
    </row>
    <row r="46" spans="2:29" s="106" customFormat="1" x14ac:dyDescent="0.2">
      <c r="B46" s="124" t="s">
        <v>193</v>
      </c>
      <c r="C46" s="417">
        <v>22</v>
      </c>
      <c r="D46" s="419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5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421">
        <f>P46+P47</f>
        <v>26169.906301369861</v>
      </c>
      <c r="S46" s="422">
        <f>R46/(J46+J47)</f>
        <v>1.2681675858388187E-2</v>
      </c>
      <c r="U46" s="424">
        <v>43864</v>
      </c>
      <c r="V46" s="415">
        <f>IF(U46&gt;D46,DATEDIF(D46,U46,"d"),0)</f>
        <v>19</v>
      </c>
      <c r="W46" s="416" t="s">
        <v>427</v>
      </c>
      <c r="AA46" s="430">
        <f>YEAR(U46)</f>
        <v>2020</v>
      </c>
      <c r="AB46" s="430">
        <f>MONTH(U46)</f>
        <v>2</v>
      </c>
      <c r="AC46" s="430" t="str">
        <f>IF(R46&gt;0,"○","☓")</f>
        <v>○</v>
      </c>
    </row>
    <row r="47" spans="2:29" s="106" customFormat="1" x14ac:dyDescent="0.2">
      <c r="B47" s="124"/>
      <c r="C47" s="418"/>
      <c r="D47" s="420"/>
      <c r="E47" s="29" t="s">
        <v>183</v>
      </c>
      <c r="F47" s="29">
        <v>3116</v>
      </c>
      <c r="G47" s="54" t="s">
        <v>1023</v>
      </c>
      <c r="H47" s="46">
        <v>1711</v>
      </c>
      <c r="I47" s="46">
        <v>600</v>
      </c>
      <c r="J47" s="47">
        <f t="shared" si="5"/>
        <v>1026600</v>
      </c>
      <c r="K47" s="144" t="s">
        <v>79</v>
      </c>
      <c r="L47" s="41">
        <v>1579</v>
      </c>
      <c r="M47" s="31">
        <v>770</v>
      </c>
      <c r="N47" s="145">
        <f>IF(OR(K47="現物",J47=0),0,IF(E47="売",J47*Fee_Refer!$B$12/365*V47, J47*Fee_Refer!$B$11/365*V46))</f>
        <v>1496.3046575342466</v>
      </c>
      <c r="O47" s="279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421"/>
      <c r="S47" s="423"/>
      <c r="U47" s="415"/>
      <c r="V47" s="415"/>
      <c r="W47" s="415"/>
      <c r="AA47" s="423"/>
      <c r="AB47" s="423"/>
      <c r="AC47" s="423"/>
    </row>
    <row r="48" spans="2:29" s="106" customFormat="1" x14ac:dyDescent="0.2">
      <c r="B48" s="124" t="s">
        <v>193</v>
      </c>
      <c r="C48" s="417">
        <v>23</v>
      </c>
      <c r="D48" s="419">
        <v>43866</v>
      </c>
      <c r="E48" s="33" t="s">
        <v>181</v>
      </c>
      <c r="F48" s="33">
        <v>9501</v>
      </c>
      <c r="G48" s="55" t="s">
        <v>943</v>
      </c>
      <c r="H48" s="49">
        <v>454</v>
      </c>
      <c r="I48" s="49">
        <v>2300</v>
      </c>
      <c r="J48" s="50">
        <f t="shared" si="5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421">
        <f>P48+P49</f>
        <v>-14134.11287671233</v>
      </c>
      <c r="S48" s="422">
        <f>IF(L48&gt;0,R48/(J48+J49),0)</f>
        <v>-6.7443397798885004E-3</v>
      </c>
      <c r="U48" s="424">
        <v>43882</v>
      </c>
      <c r="V48" s="415">
        <f>IF(U48&gt;D48,DATEDIF(D48,U48,"d"),0)</f>
        <v>16</v>
      </c>
      <c r="W48" s="416" t="s">
        <v>427</v>
      </c>
      <c r="AA48" s="430">
        <f>YEAR(U48)</f>
        <v>2020</v>
      </c>
      <c r="AB48" s="430">
        <f>MONTH(U48)</f>
        <v>2</v>
      </c>
      <c r="AC48" s="430" t="str">
        <f>IF(R48&gt;0,"○","☓")</f>
        <v>☓</v>
      </c>
    </row>
    <row r="49" spans="2:29" s="106" customFormat="1" x14ac:dyDescent="0.2">
      <c r="B49" s="124"/>
      <c r="C49" s="418"/>
      <c r="D49" s="420"/>
      <c r="E49" s="306" t="s">
        <v>183</v>
      </c>
      <c r="F49" s="306">
        <v>8273</v>
      </c>
      <c r="G49" s="319" t="s">
        <v>978</v>
      </c>
      <c r="H49" s="316">
        <v>3505</v>
      </c>
      <c r="I49" s="316">
        <v>300</v>
      </c>
      <c r="J49" s="317">
        <f t="shared" si="5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329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421"/>
      <c r="S49" s="423"/>
      <c r="U49" s="415"/>
      <c r="V49" s="415"/>
      <c r="W49" s="415"/>
      <c r="AA49" s="423"/>
      <c r="AB49" s="423"/>
      <c r="AC49" s="423"/>
    </row>
    <row r="50" spans="2:29" s="106" customFormat="1" x14ac:dyDescent="0.2">
      <c r="B50" s="124" t="s">
        <v>193</v>
      </c>
      <c r="C50" s="417">
        <v>24</v>
      </c>
      <c r="D50" s="419">
        <v>43866</v>
      </c>
      <c r="E50" s="33" t="s">
        <v>181</v>
      </c>
      <c r="F50" s="33">
        <v>9201</v>
      </c>
      <c r="G50" s="55" t="s">
        <v>1086</v>
      </c>
      <c r="H50" s="49">
        <v>3112</v>
      </c>
      <c r="I50" s="49">
        <v>300</v>
      </c>
      <c r="J50" s="50">
        <f t="shared" si="5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421">
        <f>P50+P51</f>
        <v>-26889.308493150682</v>
      </c>
      <c r="S50" s="422">
        <f>IF(L50&gt;0,R50/(J50+J51),0)</f>
        <v>-1.470084112030544E-2</v>
      </c>
      <c r="U50" s="424">
        <v>43882</v>
      </c>
      <c r="V50" s="415">
        <f>IF(U50&gt;D50,DATEDIF(D50,U50,"d"),0)</f>
        <v>16</v>
      </c>
      <c r="W50" s="416" t="s">
        <v>427</v>
      </c>
      <c r="AA50" s="430">
        <f>YEAR(U50)</f>
        <v>2020</v>
      </c>
      <c r="AB50" s="430">
        <f>MONTH(U50)</f>
        <v>2</v>
      </c>
      <c r="AC50" s="430" t="str">
        <f>IF(R50&gt;0,"○","☓")</f>
        <v>☓</v>
      </c>
    </row>
    <row r="51" spans="2:29" s="106" customFormat="1" x14ac:dyDescent="0.2">
      <c r="B51" s="124"/>
      <c r="C51" s="418"/>
      <c r="D51" s="420"/>
      <c r="E51" s="306" t="s">
        <v>183</v>
      </c>
      <c r="F51" s="306">
        <v>8242</v>
      </c>
      <c r="G51" s="319" t="s">
        <v>636</v>
      </c>
      <c r="H51" s="316">
        <v>995</v>
      </c>
      <c r="I51" s="316">
        <v>900</v>
      </c>
      <c r="J51" s="317">
        <f t="shared" si="5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329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421"/>
      <c r="S51" s="423"/>
      <c r="U51" s="415"/>
      <c r="V51" s="415"/>
      <c r="W51" s="415"/>
      <c r="AA51" s="423"/>
      <c r="AB51" s="423"/>
      <c r="AC51" s="423"/>
    </row>
    <row r="52" spans="2:29" s="106" customFormat="1" x14ac:dyDescent="0.2">
      <c r="B52" s="124" t="s">
        <v>193</v>
      </c>
      <c r="C52" s="417">
        <v>25</v>
      </c>
      <c r="D52" s="419">
        <v>43867</v>
      </c>
      <c r="E52" s="33" t="s">
        <v>181</v>
      </c>
      <c r="F52" s="33">
        <v>7240</v>
      </c>
      <c r="G52" s="55" t="s">
        <v>599</v>
      </c>
      <c r="H52" s="49">
        <v>1600</v>
      </c>
      <c r="I52" s="49">
        <v>700</v>
      </c>
      <c r="J52" s="50">
        <f t="shared" si="5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6">IF(L52&gt;0,P52/J52,0)</f>
        <v>7.8561325831702541E-2</v>
      </c>
      <c r="R52" s="421">
        <f>P52+P53</f>
        <v>-7104.5709589041071</v>
      </c>
      <c r="S52" s="422">
        <f t="shared" ref="S52" si="7">IF(L52&gt;0,R52/(J52+J53),0)</f>
        <v>-3.1806289828106311E-3</v>
      </c>
      <c r="U52" s="424">
        <v>43886</v>
      </c>
      <c r="V52" s="415">
        <f>IF(U52&gt;D52,DATEDIF(D52,U52,"d"),0)</f>
        <v>19</v>
      </c>
      <c r="W52" s="416" t="s">
        <v>427</v>
      </c>
      <c r="AA52" s="430">
        <f>YEAR(U52)</f>
        <v>2020</v>
      </c>
      <c r="AB52" s="430">
        <f>MONTH(U52)</f>
        <v>2</v>
      </c>
      <c r="AC52" s="430" t="str">
        <f>IF(R52&gt;0,"○","☓")</f>
        <v>☓</v>
      </c>
    </row>
    <row r="53" spans="2:29" s="106" customFormat="1" x14ac:dyDescent="0.2">
      <c r="B53" s="124"/>
      <c r="C53" s="418"/>
      <c r="D53" s="420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5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340">
        <v>200</v>
      </c>
      <c r="P53" s="147">
        <f>IF(L53&gt;0,(L53-H53)*I53-M53-N53-O53,0)</f>
        <v>-95093.255890410961</v>
      </c>
      <c r="Q53" s="48">
        <f t="shared" si="6"/>
        <v>-8.5384983290303459E-2</v>
      </c>
      <c r="R53" s="421"/>
      <c r="S53" s="423"/>
      <c r="U53" s="415"/>
      <c r="V53" s="415"/>
      <c r="W53" s="415"/>
      <c r="AA53" s="423"/>
      <c r="AB53" s="423"/>
      <c r="AC53" s="423"/>
    </row>
    <row r="54" spans="2:29" s="106" customFormat="1" x14ac:dyDescent="0.2">
      <c r="B54" s="124" t="s">
        <v>193</v>
      </c>
      <c r="C54" s="417">
        <v>26</v>
      </c>
      <c r="D54" s="419">
        <v>43868</v>
      </c>
      <c r="E54" s="33" t="s">
        <v>181</v>
      </c>
      <c r="F54" s="33">
        <v>8306</v>
      </c>
      <c r="G54" s="55" t="s">
        <v>1029</v>
      </c>
      <c r="H54" s="49">
        <v>579.9</v>
      </c>
      <c r="I54" s="49">
        <v>1700</v>
      </c>
      <c r="J54" s="50">
        <f t="shared" si="5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6"/>
        <v>5.7997039029347185E-2</v>
      </c>
      <c r="R54" s="421">
        <f>P54+P55</f>
        <v>-59934.866684931541</v>
      </c>
      <c r="S54" s="422">
        <f t="shared" ref="S54" si="8">IF(L54&gt;0,R54/(J54+J55),0)</f>
        <v>-3.0636378670741409E-2</v>
      </c>
      <c r="U54" s="424">
        <v>43886</v>
      </c>
      <c r="V54" s="415">
        <f>IF(U54&gt;D54,DATEDIF(D54,U54,"d"),0)</f>
        <v>18</v>
      </c>
      <c r="W54" s="453" t="s">
        <v>198</v>
      </c>
      <c r="AA54" s="430">
        <f>YEAR(U54)</f>
        <v>2020</v>
      </c>
      <c r="AB54" s="430">
        <f>MONTH(U54)</f>
        <v>2</v>
      </c>
      <c r="AC54" s="430" t="str">
        <f>IF(R54&gt;0,"○","☓")</f>
        <v>☓</v>
      </c>
    </row>
    <row r="55" spans="2:29" s="106" customFormat="1" x14ac:dyDescent="0.2">
      <c r="B55" s="124"/>
      <c r="C55" s="418"/>
      <c r="D55" s="420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5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340">
        <v>0</v>
      </c>
      <c r="P55" s="147">
        <f>IF(L55&gt;0,(L55-H55)*I55-M55-N55-O55,0)</f>
        <v>-117110.08767123288</v>
      </c>
      <c r="Q55" s="48">
        <f t="shared" si="6"/>
        <v>-0.12066984819292413</v>
      </c>
      <c r="R55" s="421"/>
      <c r="S55" s="423"/>
      <c r="U55" s="415"/>
      <c r="V55" s="415"/>
      <c r="W55" s="454"/>
      <c r="AA55" s="423"/>
      <c r="AB55" s="423"/>
      <c r="AC55" s="423"/>
    </row>
    <row r="56" spans="2:29" s="106" customFormat="1" x14ac:dyDescent="0.2">
      <c r="B56" s="124" t="s">
        <v>193</v>
      </c>
      <c r="C56" s="417">
        <v>27</v>
      </c>
      <c r="D56" s="419">
        <v>43871</v>
      </c>
      <c r="E56" s="33" t="s">
        <v>181</v>
      </c>
      <c r="F56" s="33">
        <v>4183</v>
      </c>
      <c r="G56" s="55" t="s">
        <v>1028</v>
      </c>
      <c r="H56" s="49">
        <v>2580</v>
      </c>
      <c r="I56" s="49">
        <v>400</v>
      </c>
      <c r="J56" s="50">
        <f t="shared" si="5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6"/>
        <v>6.8569263034936809E-2</v>
      </c>
      <c r="R56" s="421">
        <f>P56+P57</f>
        <v>2626.5753424657451</v>
      </c>
      <c r="S56" s="422">
        <f t="shared" ref="S56" si="9">IF(L56&gt;0,R56/(J56+J57),0)</f>
        <v>1.2313995979680004E-3</v>
      </c>
      <c r="U56" s="424">
        <v>43886</v>
      </c>
      <c r="V56" s="415">
        <f>IF(U56&gt;D56,DATEDIF(D56,U56,"d"),0)</f>
        <v>15</v>
      </c>
      <c r="W56" s="416" t="s">
        <v>427</v>
      </c>
      <c r="AA56" s="430">
        <f>YEAR(U56)</f>
        <v>2020</v>
      </c>
      <c r="AB56" s="430">
        <f>MONTH(U56)</f>
        <v>2</v>
      </c>
      <c r="AC56" s="430" t="str">
        <f>IF(R56&gt;0,"○","☓")</f>
        <v>○</v>
      </c>
    </row>
    <row r="57" spans="2:29" s="106" customFormat="1" x14ac:dyDescent="0.2">
      <c r="B57" s="124"/>
      <c r="C57" s="418"/>
      <c r="D57" s="420"/>
      <c r="E57" s="306" t="s">
        <v>183</v>
      </c>
      <c r="F57" s="306">
        <v>4208</v>
      </c>
      <c r="G57" s="319" t="s">
        <v>1026</v>
      </c>
      <c r="H57" s="316">
        <v>2202</v>
      </c>
      <c r="I57" s="316">
        <v>500</v>
      </c>
      <c r="J57" s="317">
        <f t="shared" si="5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340">
        <v>100</v>
      </c>
      <c r="P57" s="147">
        <f>IF(L57&gt;0,(L57-H57)*I57-M57-N57-O57,0)</f>
        <v>-68136.904109589042</v>
      </c>
      <c r="Q57" s="48">
        <f t="shared" si="6"/>
        <v>-6.1886379754395135E-2</v>
      </c>
      <c r="R57" s="421"/>
      <c r="S57" s="423"/>
      <c r="U57" s="415"/>
      <c r="V57" s="415"/>
      <c r="W57" s="415"/>
      <c r="AA57" s="423"/>
      <c r="AB57" s="423"/>
      <c r="AC57" s="423"/>
    </row>
    <row r="58" spans="2:29" s="106" customFormat="1" x14ac:dyDescent="0.2">
      <c r="B58" s="124" t="s">
        <v>193</v>
      </c>
      <c r="C58" s="417">
        <v>28</v>
      </c>
      <c r="D58" s="419">
        <v>43875</v>
      </c>
      <c r="E58" s="33" t="s">
        <v>181</v>
      </c>
      <c r="F58" s="33">
        <v>6457</v>
      </c>
      <c r="G58" s="55" t="s">
        <v>1130</v>
      </c>
      <c r="H58" s="49">
        <v>3190</v>
      </c>
      <c r="I58" s="49">
        <v>300</v>
      </c>
      <c r="J58" s="50">
        <f t="shared" si="5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6"/>
        <v>0.10871442149410973</v>
      </c>
      <c r="R58" s="421">
        <f>P58+P59</f>
        <v>4893.6553424657614</v>
      </c>
      <c r="S58" s="422">
        <f t="shared" ref="S58" si="10">IF(L58&gt;0,R58/(J58+J59),0)</f>
        <v>2.6326960095038525E-3</v>
      </c>
      <c r="U58" s="424">
        <v>43892</v>
      </c>
      <c r="V58" s="415">
        <f>IF(U58&gt;D58,DATEDIF(D58,U58,"d"),0)</f>
        <v>17</v>
      </c>
      <c r="W58" s="416" t="s">
        <v>427</v>
      </c>
      <c r="AA58" s="430">
        <f>YEAR(U58)</f>
        <v>2020</v>
      </c>
      <c r="AB58" s="430">
        <f>MONTH(U58)</f>
        <v>3</v>
      </c>
      <c r="AC58" s="430" t="str">
        <f>IF(R58&gt;0,"○","☓")</f>
        <v>○</v>
      </c>
    </row>
    <row r="59" spans="2:29" s="106" customFormat="1" x14ac:dyDescent="0.2">
      <c r="B59" s="124"/>
      <c r="C59" s="418"/>
      <c r="D59" s="420"/>
      <c r="E59" s="306" t="s">
        <v>183</v>
      </c>
      <c r="F59" s="306">
        <v>6925</v>
      </c>
      <c r="G59" s="319" t="s">
        <v>1177</v>
      </c>
      <c r="H59" s="316">
        <v>1503</v>
      </c>
      <c r="I59" s="316">
        <v>600</v>
      </c>
      <c r="J59" s="317">
        <f t="shared" si="5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341">
        <v>0</v>
      </c>
      <c r="P59" s="147">
        <f>IF(L59&gt;0,(L59-H59)*I59-M59-N59-O59,0)</f>
        <v>-99146.046027397257</v>
      </c>
      <c r="Q59" s="48">
        <f t="shared" si="6"/>
        <v>-0.10994238858660153</v>
      </c>
      <c r="R59" s="421"/>
      <c r="S59" s="423"/>
      <c r="U59" s="415"/>
      <c r="V59" s="415"/>
      <c r="W59" s="415"/>
      <c r="AA59" s="423"/>
      <c r="AB59" s="423"/>
      <c r="AC59" s="423"/>
    </row>
    <row r="60" spans="2:29" s="106" customFormat="1" x14ac:dyDescent="0.2">
      <c r="B60" s="124" t="s">
        <v>193</v>
      </c>
      <c r="C60" s="417">
        <v>29</v>
      </c>
      <c r="D60" s="419">
        <v>43878</v>
      </c>
      <c r="E60" s="33" t="s">
        <v>181</v>
      </c>
      <c r="F60" s="33">
        <v>8316</v>
      </c>
      <c r="G60" s="55" t="s">
        <v>1051</v>
      </c>
      <c r="H60" s="49">
        <v>3832</v>
      </c>
      <c r="I60" s="49">
        <v>200</v>
      </c>
      <c r="J60" s="50">
        <f t="shared" si="5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421">
        <f>P60+P61</f>
        <v>-3856.3660273972637</v>
      </c>
      <c r="S60" s="422">
        <f>IF(L60&gt;0,R60/(J60+J61),0)</f>
        <v>-2.507716235789611E-3</v>
      </c>
      <c r="U60" s="424">
        <v>43894</v>
      </c>
      <c r="V60" s="415">
        <f>IF(U60&gt;D60,DATEDIF(D60,U60,"d"),0)</f>
        <v>16</v>
      </c>
      <c r="W60" s="416" t="s">
        <v>427</v>
      </c>
      <c r="AA60" s="430">
        <f>YEAR(U60)</f>
        <v>2020</v>
      </c>
      <c r="AB60" s="430">
        <f>MONTH(U60)</f>
        <v>3</v>
      </c>
      <c r="AC60" s="430" t="str">
        <f>IF(R60&gt;0,"○","☓")</f>
        <v>☓</v>
      </c>
    </row>
    <row r="61" spans="2:29" s="106" customFormat="1" x14ac:dyDescent="0.2">
      <c r="B61" s="124"/>
      <c r="C61" s="418"/>
      <c r="D61" s="420"/>
      <c r="E61" s="306" t="s">
        <v>183</v>
      </c>
      <c r="F61" s="306">
        <v>8385</v>
      </c>
      <c r="G61" s="319" t="s">
        <v>657</v>
      </c>
      <c r="H61" s="316">
        <v>551</v>
      </c>
      <c r="I61" s="316">
        <v>1400</v>
      </c>
      <c r="J61" s="317">
        <f t="shared" si="5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342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421"/>
      <c r="S61" s="423"/>
      <c r="U61" s="415"/>
      <c r="V61" s="415"/>
      <c r="W61" s="415"/>
      <c r="AA61" s="423"/>
      <c r="AB61" s="423"/>
      <c r="AC61" s="423"/>
    </row>
    <row r="62" spans="2:29" s="106" customFormat="1" x14ac:dyDescent="0.2">
      <c r="B62" s="124" t="s">
        <v>193</v>
      </c>
      <c r="C62" s="417">
        <v>30</v>
      </c>
      <c r="D62" s="419">
        <v>43970</v>
      </c>
      <c r="E62" s="33" t="s">
        <v>181</v>
      </c>
      <c r="F62" s="33">
        <v>3101</v>
      </c>
      <c r="G62" s="55" t="s">
        <v>1960</v>
      </c>
      <c r="H62" s="49">
        <v>1494</v>
      </c>
      <c r="I62" s="49">
        <v>700</v>
      </c>
      <c r="J62" s="50">
        <f t="shared" si="5"/>
        <v>1045800</v>
      </c>
      <c r="K62" s="52" t="s">
        <v>79</v>
      </c>
      <c r="L62" s="49">
        <v>1540</v>
      </c>
      <c r="M62" s="33">
        <v>770</v>
      </c>
      <c r="N62" s="143">
        <f>IF(OR(K62="現物",J62=0),0,IF(E62="売",J62*Fee_Refer!$B$12/365*V62, J62*Fee_Refer!$B$11/365*#REF!))</f>
        <v>283.65534246575339</v>
      </c>
      <c r="O62" s="52">
        <v>0</v>
      </c>
      <c r="P62" s="146">
        <f>IF(L62 &gt;0,(H62-L62)*I62-M62-N62-O62,0)</f>
        <v>-33253.655342465754</v>
      </c>
      <c r="Q62" s="51">
        <f t="shared" ref="Q62:Q93" si="11">IF(L62&gt;0,P62/J62,0)</f>
        <v>-3.1797337294383013E-2</v>
      </c>
      <c r="R62" s="421">
        <f>P62+P63</f>
        <v>79734.498082191771</v>
      </c>
      <c r="S62" s="422">
        <f>IF(L62&gt;0,R62/(J62+J63),0)</f>
        <v>3.7605290799505621E-2</v>
      </c>
      <c r="U62" s="424">
        <v>43979</v>
      </c>
      <c r="V62" s="415">
        <f>IF(U62&gt;D62,DATEDIF(D62,U62,"d"),0)</f>
        <v>9</v>
      </c>
      <c r="W62" s="429" t="s">
        <v>403</v>
      </c>
      <c r="X62" s="267" t="s">
        <v>1946</v>
      </c>
      <c r="AA62" s="430">
        <f>YEAR(U62)</f>
        <v>2020</v>
      </c>
      <c r="AB62" s="430">
        <f>MONTH(U62)</f>
        <v>5</v>
      </c>
      <c r="AC62" s="430" t="str">
        <f>IF(R62&gt;0,"○","☓")</f>
        <v>○</v>
      </c>
    </row>
    <row r="63" spans="2:29" s="106" customFormat="1" x14ac:dyDescent="0.2">
      <c r="B63" s="124"/>
      <c r="C63" s="418"/>
      <c r="D63" s="420"/>
      <c r="E63" s="306" t="s">
        <v>183</v>
      </c>
      <c r="F63" s="306">
        <v>7282</v>
      </c>
      <c r="G63" s="319" t="s">
        <v>1961</v>
      </c>
      <c r="H63" s="316">
        <v>2149</v>
      </c>
      <c r="I63" s="316">
        <v>500</v>
      </c>
      <c r="J63" s="317">
        <f t="shared" si="5"/>
        <v>1074500</v>
      </c>
      <c r="K63" s="144" t="s">
        <v>79</v>
      </c>
      <c r="L63" s="313">
        <v>2378</v>
      </c>
      <c r="M63" s="306">
        <v>770</v>
      </c>
      <c r="N63" s="145">
        <f>IF(OR(K63="現物",J63=0),0,IF(E63="売",J63*Fee_Refer!$B$12/365*V63, J63*Fee_Refer!$B$11/365*V62))</f>
        <v>741.84657534246583</v>
      </c>
      <c r="O63" s="387">
        <v>0</v>
      </c>
      <c r="P63" s="147">
        <f>IF(L63&gt;0,(L63-H63)*I63-M63-N63-O63,0)</f>
        <v>112988.15342465753</v>
      </c>
      <c r="Q63" s="48">
        <f t="shared" si="11"/>
        <v>0.10515416791499073</v>
      </c>
      <c r="R63" s="421"/>
      <c r="S63" s="423"/>
      <c r="U63" s="415"/>
      <c r="V63" s="415"/>
      <c r="W63" s="415"/>
      <c r="X63" s="267" t="s">
        <v>2404</v>
      </c>
      <c r="AA63" s="423"/>
      <c r="AB63" s="423"/>
      <c r="AC63" s="423"/>
    </row>
    <row r="64" spans="2:29" s="106" customFormat="1" x14ac:dyDescent="0.2">
      <c r="B64" s="124" t="s">
        <v>193</v>
      </c>
      <c r="C64" s="417">
        <v>31</v>
      </c>
      <c r="D64" s="419">
        <v>43963</v>
      </c>
      <c r="E64" s="33" t="s">
        <v>181</v>
      </c>
      <c r="F64" s="33">
        <v>7278</v>
      </c>
      <c r="G64" s="55" t="s">
        <v>2018</v>
      </c>
      <c r="H64" s="49">
        <v>1697</v>
      </c>
      <c r="I64" s="49">
        <v>600</v>
      </c>
      <c r="J64" s="50">
        <f t="shared" si="5"/>
        <v>1018200</v>
      </c>
      <c r="K64" s="52" t="s">
        <v>79</v>
      </c>
      <c r="L64" s="49">
        <v>1722</v>
      </c>
      <c r="M64" s="33">
        <v>770</v>
      </c>
      <c r="N64" s="143">
        <f>IF(OR(K64="現物",J64=0),0,IF(E64="売",J64*Fee_Refer!$B$12/365*V64, J64*Fee_Refer!$B$11/365*#REF!))</f>
        <v>644.39506849315069</v>
      </c>
      <c r="O64" s="52">
        <v>0</v>
      </c>
      <c r="P64" s="146">
        <f>IF(L64 &gt;0,(H64-L64)*I64-M64-N64-O64,0)</f>
        <v>-16414.395068493151</v>
      </c>
      <c r="Q64" s="51">
        <f t="shared" si="11"/>
        <v>-1.612099299596656E-2</v>
      </c>
      <c r="R64" s="421">
        <f>P64+P65</f>
        <v>39624.299726027486</v>
      </c>
      <c r="S64" s="422">
        <f>IF(L64&gt;0,R64/(J64+J65),0)</f>
        <v>1.9752891189445405E-2</v>
      </c>
      <c r="U64" s="424">
        <v>43984</v>
      </c>
      <c r="V64" s="415">
        <f>IF(U64&gt;D64,DATEDIF(D64,U64,"d"),0)</f>
        <v>21</v>
      </c>
      <c r="W64" s="416" t="s">
        <v>427</v>
      </c>
      <c r="X64" s="267" t="s">
        <v>1985</v>
      </c>
      <c r="AA64" s="430">
        <f>YEAR(U64)</f>
        <v>2020</v>
      </c>
      <c r="AB64" s="430">
        <f>MONTH(U64)</f>
        <v>6</v>
      </c>
      <c r="AC64" s="430" t="str">
        <f>IF(R64&gt;0,"○","☓")</f>
        <v>○</v>
      </c>
    </row>
    <row r="65" spans="2:29" s="106" customFormat="1" x14ac:dyDescent="0.2">
      <c r="B65" s="124"/>
      <c r="C65" s="418"/>
      <c r="D65" s="420"/>
      <c r="E65" s="306" t="s">
        <v>183</v>
      </c>
      <c r="F65" s="306">
        <v>8002</v>
      </c>
      <c r="G65" s="319" t="s">
        <v>2019</v>
      </c>
      <c r="H65" s="316">
        <v>493.9</v>
      </c>
      <c r="I65" s="316">
        <v>2000</v>
      </c>
      <c r="J65" s="317">
        <f t="shared" si="5"/>
        <v>987800</v>
      </c>
      <c r="K65" s="144" t="s">
        <v>79</v>
      </c>
      <c r="L65" s="313">
        <v>523.1</v>
      </c>
      <c r="M65" s="306">
        <v>770</v>
      </c>
      <c r="N65" s="145">
        <f>IF(OR(K65="現物",J65=0),0,IF(E65="売",J65*Fee_Refer!$B$12/365*V65, J65*Fee_Refer!$B$11/365*V64))</f>
        <v>1591.3052054794523</v>
      </c>
      <c r="O65" s="392">
        <v>0</v>
      </c>
      <c r="P65" s="147">
        <f>IF(L65&gt;0,(L65-H65)*I65-M65-N65-O65,0)</f>
        <v>56038.694794520634</v>
      </c>
      <c r="Q65" s="48">
        <f t="shared" si="11"/>
        <v>5.6730810684876121E-2</v>
      </c>
      <c r="R65" s="421"/>
      <c r="S65" s="423"/>
      <c r="U65" s="415"/>
      <c r="V65" s="415"/>
      <c r="W65" s="415"/>
      <c r="AA65" s="423"/>
      <c r="AB65" s="423"/>
      <c r="AC65" s="423"/>
    </row>
    <row r="66" spans="2:29" s="106" customFormat="1" x14ac:dyDescent="0.2">
      <c r="B66" s="124" t="s">
        <v>193</v>
      </c>
      <c r="C66" s="417">
        <v>32</v>
      </c>
      <c r="D66" s="419">
        <v>43963</v>
      </c>
      <c r="E66" s="33" t="s">
        <v>181</v>
      </c>
      <c r="F66" s="33">
        <v>1941</v>
      </c>
      <c r="G66" s="55" t="s">
        <v>2020</v>
      </c>
      <c r="H66" s="49">
        <v>2211</v>
      </c>
      <c r="I66" s="49">
        <v>400</v>
      </c>
      <c r="J66" s="50">
        <f t="shared" si="5"/>
        <v>884400</v>
      </c>
      <c r="K66" s="52" t="s">
        <v>79</v>
      </c>
      <c r="L66" s="49">
        <v>2306</v>
      </c>
      <c r="M66" s="33">
        <v>770</v>
      </c>
      <c r="N66" s="143">
        <f>IF(OR(K66="現物",J66=0),0,IF(E66="売",J66*Fee_Refer!$B$12/365*V66, J66*Fee_Refer!$B$11/365*#REF!))</f>
        <v>559.7161643835617</v>
      </c>
      <c r="O66" s="52">
        <v>0</v>
      </c>
      <c r="P66" s="146">
        <f>IF(L66 &gt;0,(H66-L66)*I66-M66-N66-O66,0)</f>
        <v>-39329.716164383564</v>
      </c>
      <c r="Q66" s="51">
        <f t="shared" si="11"/>
        <v>-4.4470506743988655E-2</v>
      </c>
      <c r="R66" s="421">
        <f>P66+P67</f>
        <v>-311.92328767123399</v>
      </c>
      <c r="S66" s="422">
        <f>IF(L66&gt;0,R66/(J66+J67),0)</f>
        <v>-1.7109499625431079E-4</v>
      </c>
      <c r="U66" s="424">
        <v>43984</v>
      </c>
      <c r="V66" s="415">
        <f>IF(U66&gt;D66,DATEDIF(D66,U66,"d"),0)</f>
        <v>21</v>
      </c>
      <c r="W66" s="416" t="s">
        <v>427</v>
      </c>
      <c r="X66" s="267" t="s">
        <v>1985</v>
      </c>
      <c r="AA66" s="430">
        <f>YEAR(U66)</f>
        <v>2020</v>
      </c>
      <c r="AB66" s="430">
        <f>MONTH(U66)</f>
        <v>6</v>
      </c>
      <c r="AC66" s="430" t="str">
        <f>IF(R66&gt;0,"○","☓")</f>
        <v>☓</v>
      </c>
    </row>
    <row r="67" spans="2:29" s="106" customFormat="1" x14ac:dyDescent="0.2">
      <c r="B67" s="124"/>
      <c r="C67" s="418"/>
      <c r="D67" s="420"/>
      <c r="E67" s="306" t="s">
        <v>183</v>
      </c>
      <c r="F67" s="306">
        <v>7984</v>
      </c>
      <c r="G67" s="319" t="s">
        <v>2021</v>
      </c>
      <c r="H67" s="316">
        <v>1341</v>
      </c>
      <c r="I67" s="316">
        <v>700</v>
      </c>
      <c r="J67" s="317">
        <f t="shared" si="5"/>
        <v>938700</v>
      </c>
      <c r="K67" s="144" t="s">
        <v>79</v>
      </c>
      <c r="L67" s="313">
        <v>1400</v>
      </c>
      <c r="M67" s="306">
        <v>770</v>
      </c>
      <c r="N67" s="145">
        <f>IF(OR(K67="現物",J67=0),0,IF(E67="売",J67*Fee_Refer!$B$12/365*V67, J67*Fee_Refer!$B$11/365*V66))</f>
        <v>1512.2071232876713</v>
      </c>
      <c r="O67" s="392">
        <v>0</v>
      </c>
      <c r="P67" s="147">
        <f>IF(L67&gt;0,(L67-H67)*I67-M67-N67-O67,0)</f>
        <v>39017.79287671233</v>
      </c>
      <c r="Q67" s="48">
        <f t="shared" si="11"/>
        <v>4.1565774876651036E-2</v>
      </c>
      <c r="R67" s="421"/>
      <c r="S67" s="423"/>
      <c r="U67" s="415"/>
      <c r="V67" s="415"/>
      <c r="W67" s="423"/>
      <c r="AA67" s="423"/>
      <c r="AB67" s="423"/>
      <c r="AC67" s="423"/>
    </row>
    <row r="68" spans="2:29" s="106" customFormat="1" x14ac:dyDescent="0.2">
      <c r="B68" s="124" t="s">
        <v>193</v>
      </c>
      <c r="C68" s="417">
        <v>33</v>
      </c>
      <c r="D68" s="419">
        <v>43980</v>
      </c>
      <c r="E68" s="33" t="s">
        <v>181</v>
      </c>
      <c r="F68" s="33">
        <v>5333</v>
      </c>
      <c r="G68" s="55" t="s">
        <v>2344</v>
      </c>
      <c r="H68" s="49">
        <v>1563</v>
      </c>
      <c r="I68" s="49">
        <v>600</v>
      </c>
      <c r="J68" s="50">
        <f t="shared" si="5"/>
        <v>937800</v>
      </c>
      <c r="K68" s="52" t="s">
        <v>79</v>
      </c>
      <c r="L68" s="49">
        <v>1712</v>
      </c>
      <c r="M68" s="33">
        <v>770</v>
      </c>
      <c r="N68" s="143">
        <f>IF(OR(K68="現物",J68=0),0,IF(E68="売",J68*Fee_Refer!$B$12/365*V68, J68*Fee_Refer!$B$11/365*#REF!))</f>
        <v>310.88712328767122</v>
      </c>
      <c r="O68" s="52">
        <v>0</v>
      </c>
      <c r="P68" s="146">
        <f>IF(L68 &gt;0,(H68-L68)*I68-M68-N68-O68,0)</f>
        <v>-90480.88712328767</v>
      </c>
      <c r="Q68" s="51">
        <f t="shared" si="11"/>
        <v>-9.6482072001799604E-2</v>
      </c>
      <c r="R68" s="421">
        <f>P68+P69</f>
        <v>-99827.553424657526</v>
      </c>
      <c r="S68" s="422">
        <f>IF(L68&gt;0,R68/(J68+J69),0)</f>
        <v>-5.3722717374156459E-2</v>
      </c>
      <c r="T68" s="22"/>
      <c r="U68" s="424">
        <v>43991</v>
      </c>
      <c r="V68" s="415">
        <f>IF(U68&gt;D68,DATEDIF(D68,U68,"d"),0)</f>
        <v>11</v>
      </c>
      <c r="W68" s="425" t="s">
        <v>198</v>
      </c>
      <c r="X68" s="183" t="s">
        <v>2098</v>
      </c>
      <c r="AA68" s="430">
        <f>YEAR(U68)</f>
        <v>2020</v>
      </c>
      <c r="AB68" s="430">
        <f>MONTH(U68)</f>
        <v>6</v>
      </c>
      <c r="AC68" s="430" t="str">
        <f>IF(R68&gt;0,"○","☓")</f>
        <v>☓</v>
      </c>
    </row>
    <row r="69" spans="2:29" s="106" customFormat="1" x14ac:dyDescent="0.2">
      <c r="B69" s="124"/>
      <c r="C69" s="418"/>
      <c r="D69" s="420"/>
      <c r="E69" s="306" t="s">
        <v>183</v>
      </c>
      <c r="F69" s="306">
        <v>1719</v>
      </c>
      <c r="G69" s="319" t="s">
        <v>2345</v>
      </c>
      <c r="H69" s="316">
        <v>708</v>
      </c>
      <c r="I69" s="316">
        <v>1300</v>
      </c>
      <c r="J69" s="317">
        <f t="shared" si="5"/>
        <v>920400</v>
      </c>
      <c r="K69" s="144" t="s">
        <v>79</v>
      </c>
      <c r="L69" s="313">
        <v>702</v>
      </c>
      <c r="M69" s="306">
        <v>770</v>
      </c>
      <c r="N69" s="145">
        <f>IF(OR(K69="現物",J69=0),0,IF(E69="売",J69*Fee_Refer!$B$12/365*V69, J69*Fee_Refer!$B$11/365*V68))</f>
        <v>776.66630136986305</v>
      </c>
      <c r="O69" s="397">
        <v>0</v>
      </c>
      <c r="P69" s="147">
        <f>IF(L69&gt;0,(L69-H69)*I69-M69-N69-O69,0)</f>
        <v>-9346.6663013698635</v>
      </c>
      <c r="Q69" s="48">
        <f t="shared" si="11"/>
        <v>-1.0155004673370126E-2</v>
      </c>
      <c r="R69" s="421"/>
      <c r="S69" s="423"/>
      <c r="T69" s="22"/>
      <c r="U69" s="415"/>
      <c r="V69" s="415"/>
      <c r="W69" s="415"/>
      <c r="AA69" s="423"/>
      <c r="AB69" s="423"/>
      <c r="AC69" s="423"/>
    </row>
    <row r="70" spans="2:29" s="106" customFormat="1" x14ac:dyDescent="0.2">
      <c r="B70" s="124" t="s">
        <v>193</v>
      </c>
      <c r="C70" s="417">
        <v>34</v>
      </c>
      <c r="D70" s="419">
        <v>43970</v>
      </c>
      <c r="E70" s="33" t="s">
        <v>181</v>
      </c>
      <c r="F70" s="33">
        <v>2281</v>
      </c>
      <c r="G70" s="55" t="s">
        <v>2346</v>
      </c>
      <c r="H70" s="49">
        <v>2400</v>
      </c>
      <c r="I70" s="49">
        <v>400</v>
      </c>
      <c r="J70" s="50">
        <f t="shared" si="5"/>
        <v>960000</v>
      </c>
      <c r="K70" s="52" t="s">
        <v>79</v>
      </c>
      <c r="L70" s="49">
        <v>2660</v>
      </c>
      <c r="M70" s="33">
        <v>770</v>
      </c>
      <c r="N70" s="143">
        <f>IF(OR(K70="現物",J70=0),0,IF(E70="売",J70*Fee_Refer!$B$12/365*V70, J70*Fee_Refer!$B$11/365*#REF!))</f>
        <v>607.56164383561645</v>
      </c>
      <c r="O70" s="52">
        <v>0</v>
      </c>
      <c r="P70" s="146">
        <f>IF(L70 &gt;0,(H70-L70)*I70-M70-N70-O70,0)</f>
        <v>-105377.56164383562</v>
      </c>
      <c r="Q70" s="51">
        <f t="shared" si="11"/>
        <v>-0.10976829337899544</v>
      </c>
      <c r="R70" s="421">
        <f>P70+P71</f>
        <v>-73252.076712328766</v>
      </c>
      <c r="S70" s="422">
        <f>IF(L70&gt;0,R70/(J70+J71),0)</f>
        <v>-3.7449936969493232E-2</v>
      </c>
      <c r="T70" s="22"/>
      <c r="U70" s="424">
        <v>43991</v>
      </c>
      <c r="V70" s="415">
        <f>IF(U70&gt;D70,DATEDIF(D70,U70,"d"),0)</f>
        <v>21</v>
      </c>
      <c r="W70" s="416" t="s">
        <v>427</v>
      </c>
      <c r="X70" s="267" t="s">
        <v>1985</v>
      </c>
      <c r="AA70" s="430">
        <f>YEAR(U70)</f>
        <v>2020</v>
      </c>
      <c r="AB70" s="430">
        <f>MONTH(U70)</f>
        <v>6</v>
      </c>
      <c r="AC70" s="430" t="str">
        <f>IF(R70&gt;0,"○","☓")</f>
        <v>☓</v>
      </c>
    </row>
    <row r="71" spans="2:29" s="106" customFormat="1" x14ac:dyDescent="0.2">
      <c r="B71" s="124"/>
      <c r="C71" s="418"/>
      <c r="D71" s="420"/>
      <c r="E71" s="306" t="s">
        <v>183</v>
      </c>
      <c r="F71" s="306">
        <v>2602</v>
      </c>
      <c r="G71" s="319" t="s">
        <v>2347</v>
      </c>
      <c r="H71" s="316">
        <v>3320</v>
      </c>
      <c r="I71" s="316">
        <v>300</v>
      </c>
      <c r="J71" s="317">
        <f t="shared" si="5"/>
        <v>996000</v>
      </c>
      <c r="K71" s="144" t="s">
        <v>79</v>
      </c>
      <c r="L71" s="313">
        <v>3435</v>
      </c>
      <c r="M71" s="306">
        <v>770</v>
      </c>
      <c r="N71" s="145">
        <f>IF(OR(K71="現物",J71=0),0,IF(E71="売",J71*Fee_Refer!$B$12/365*V71, J71*Fee_Refer!$B$11/365*V70))</f>
        <v>1604.5150684931507</v>
      </c>
      <c r="O71" s="397">
        <v>0</v>
      </c>
      <c r="P71" s="147">
        <f>IF(L71&gt;0,(L71-H71)*I71-M71-N71-O71,0)</f>
        <v>32125.48493150685</v>
      </c>
      <c r="Q71" s="48">
        <f t="shared" si="11"/>
        <v>3.2254502943279972E-2</v>
      </c>
      <c r="R71" s="421"/>
      <c r="S71" s="423"/>
      <c r="T71" s="22"/>
      <c r="U71" s="415"/>
      <c r="V71" s="415"/>
      <c r="W71" s="415"/>
      <c r="AA71" s="423"/>
      <c r="AB71" s="423"/>
      <c r="AC71" s="423"/>
    </row>
    <row r="72" spans="2:29" s="106" customFormat="1" x14ac:dyDescent="0.2">
      <c r="B72" s="124" t="s">
        <v>193</v>
      </c>
      <c r="C72" s="417">
        <v>35</v>
      </c>
      <c r="D72" s="419">
        <v>43991</v>
      </c>
      <c r="E72" s="33" t="s">
        <v>181</v>
      </c>
      <c r="F72" s="33">
        <v>2531</v>
      </c>
      <c r="G72" s="55" t="s">
        <v>922</v>
      </c>
      <c r="H72" s="49">
        <v>975</v>
      </c>
      <c r="I72" s="49">
        <v>1100</v>
      </c>
      <c r="J72" s="50">
        <f t="shared" si="5"/>
        <v>1072500</v>
      </c>
      <c r="K72" s="52" t="s">
        <v>79</v>
      </c>
      <c r="L72" s="49">
        <v>1037</v>
      </c>
      <c r="M72" s="33">
        <v>770</v>
      </c>
      <c r="N72" s="143">
        <f>IF(OR(K72="現物",J72=0),0,IF(E72="売",J72*Fee_Refer!$B$12/365*V72, J72*Fee_Refer!$B$11/365*#REF!))</f>
        <v>64.643835616438352</v>
      </c>
      <c r="O72" s="52">
        <v>0</v>
      </c>
      <c r="P72" s="146">
        <f>IF(L72 &gt;0,(H72-L72)*I72-M72-N72-O72,0)</f>
        <v>-69034.643835616444</v>
      </c>
      <c r="Q72" s="51">
        <f t="shared" si="11"/>
        <v>-6.436796628029505E-2</v>
      </c>
      <c r="R72" s="421">
        <f>P72+P73</f>
        <v>-108718.57808219179</v>
      </c>
      <c r="S72" s="422">
        <f>IF(L72&gt;0,R72/(J72+J73),0)</f>
        <v>-5.0779345204199806E-2</v>
      </c>
      <c r="T72" s="23">
        <v>3</v>
      </c>
      <c r="U72" s="424">
        <v>43993</v>
      </c>
      <c r="V72" s="415">
        <f>IF(U72&gt;D72,DATEDIF(D72,U72,"d"),0)</f>
        <v>2</v>
      </c>
      <c r="W72" s="425" t="s">
        <v>198</v>
      </c>
      <c r="X72" s="183" t="s">
        <v>2098</v>
      </c>
      <c r="AA72" s="430">
        <f>YEAR(U72)</f>
        <v>2020</v>
      </c>
      <c r="AB72" s="430">
        <f>MONTH(U72)</f>
        <v>6</v>
      </c>
      <c r="AC72" s="430" t="str">
        <f>IF(R72&gt;0,"○","☓")</f>
        <v>☓</v>
      </c>
    </row>
    <row r="73" spans="2:29" s="106" customFormat="1" x14ac:dyDescent="0.2">
      <c r="B73" s="124"/>
      <c r="C73" s="418"/>
      <c r="D73" s="420"/>
      <c r="E73" s="306" t="s">
        <v>183</v>
      </c>
      <c r="F73" s="306">
        <v>5020</v>
      </c>
      <c r="G73" s="319" t="s">
        <v>1138</v>
      </c>
      <c r="H73" s="316">
        <v>427.4</v>
      </c>
      <c r="I73" s="316">
        <v>2500</v>
      </c>
      <c r="J73" s="317">
        <f t="shared" si="5"/>
        <v>1068500</v>
      </c>
      <c r="K73" s="144" t="s">
        <v>79</v>
      </c>
      <c r="L73" s="313">
        <v>411.9</v>
      </c>
      <c r="M73" s="306">
        <v>770</v>
      </c>
      <c r="N73" s="145">
        <f>IF(OR(K73="現物",J73=0),0,IF(E73="売",J73*Fee_Refer!$B$12/365*V73, J73*Fee_Refer!$B$11/365*V72))</f>
        <v>163.93424657534246</v>
      </c>
      <c r="O73" s="399">
        <v>0</v>
      </c>
      <c r="P73" s="147">
        <f>IF(L73&gt;0,(L73-H73)*I73-M73-N73-O73,0)</f>
        <v>-39683.934246575343</v>
      </c>
      <c r="Q73" s="48">
        <f t="shared" si="11"/>
        <v>-3.7139854231703642E-2</v>
      </c>
      <c r="R73" s="421"/>
      <c r="S73" s="423"/>
      <c r="T73" s="398" t="s">
        <v>2379</v>
      </c>
      <c r="U73" s="415"/>
      <c r="V73" s="415"/>
      <c r="W73" s="415"/>
      <c r="AA73" s="423"/>
      <c r="AB73" s="423"/>
      <c r="AC73" s="423"/>
    </row>
    <row r="74" spans="2:29" s="106" customFormat="1" x14ac:dyDescent="0.2">
      <c r="B74" s="124" t="s">
        <v>193</v>
      </c>
      <c r="C74" s="417">
        <v>36</v>
      </c>
      <c r="D74" s="419">
        <v>43972</v>
      </c>
      <c r="E74" s="33" t="s">
        <v>181</v>
      </c>
      <c r="F74" s="33">
        <v>3405</v>
      </c>
      <c r="G74" s="55" t="s">
        <v>1265</v>
      </c>
      <c r="H74" s="49">
        <v>1102</v>
      </c>
      <c r="I74" s="49">
        <v>900</v>
      </c>
      <c r="J74" s="50">
        <f t="shared" si="5"/>
        <v>991800</v>
      </c>
      <c r="K74" s="52" t="s">
        <v>79</v>
      </c>
      <c r="L74" s="49">
        <v>1232</v>
      </c>
      <c r="M74" s="33">
        <v>770</v>
      </c>
      <c r="N74" s="143">
        <f>IF(OR(K74="現物",J74=0),0,IF(E74="売",J74*Fee_Refer!$B$12/365*V74, J74*Fee_Refer!$B$11/365*#REF!))</f>
        <v>627.68712328767128</v>
      </c>
      <c r="O74" s="52">
        <v>0</v>
      </c>
      <c r="P74" s="146">
        <f>IF(L74 &gt;0,(H74-L74)*I74-M74-N74-O74,0)</f>
        <v>-118397.68712328767</v>
      </c>
      <c r="Q74" s="51">
        <f t="shared" si="11"/>
        <v>-0.11937657503860423</v>
      </c>
      <c r="R74" s="421">
        <f>P74+P75</f>
        <v>-35717.429589041101</v>
      </c>
      <c r="S74" s="422">
        <f>IF(L74&gt;0,R74/(J74+J75),0)</f>
        <v>-1.8281006033903726E-2</v>
      </c>
      <c r="T74" s="23"/>
      <c r="U74" s="424">
        <v>43993</v>
      </c>
      <c r="V74" s="415">
        <f>IF(U74&gt;D74,DATEDIF(D74,U74,"d"),0)</f>
        <v>21</v>
      </c>
      <c r="W74" s="416" t="s">
        <v>427</v>
      </c>
      <c r="X74" s="267" t="s">
        <v>1985</v>
      </c>
      <c r="AA74" s="430">
        <f>YEAR(U74)</f>
        <v>2020</v>
      </c>
      <c r="AB74" s="430">
        <f>MONTH(U74)</f>
        <v>6</v>
      </c>
      <c r="AC74" s="430" t="str">
        <f>IF(R74&gt;0,"○","☓")</f>
        <v>☓</v>
      </c>
    </row>
    <row r="75" spans="2:29" s="106" customFormat="1" x14ac:dyDescent="0.2">
      <c r="B75" s="124"/>
      <c r="C75" s="418"/>
      <c r="D75" s="420"/>
      <c r="E75" s="306" t="s">
        <v>183</v>
      </c>
      <c r="F75" s="306">
        <v>9513</v>
      </c>
      <c r="G75" s="319" t="s">
        <v>1044</v>
      </c>
      <c r="H75" s="316">
        <v>1924</v>
      </c>
      <c r="I75" s="316">
        <v>500</v>
      </c>
      <c r="J75" s="317">
        <f t="shared" si="5"/>
        <v>962000</v>
      </c>
      <c r="K75" s="144" t="s">
        <v>79</v>
      </c>
      <c r="L75" s="313">
        <v>2094</v>
      </c>
      <c r="M75" s="306">
        <v>770</v>
      </c>
      <c r="N75" s="145">
        <f>IF(OR(K75="現物",J75=0),0,IF(E75="売",J75*Fee_Refer!$B$12/365*V75, J75*Fee_Refer!$B$11/365*V74))</f>
        <v>1549.7424657534245</v>
      </c>
      <c r="O75" s="399">
        <v>0</v>
      </c>
      <c r="P75" s="147">
        <f>IF(L75&gt;0,(L75-H75)*I75-M75-N75-O75,0)</f>
        <v>82680.257534246572</v>
      </c>
      <c r="Q75" s="48">
        <f t="shared" si="11"/>
        <v>8.5946213653062958E-2</v>
      </c>
      <c r="R75" s="421"/>
      <c r="S75" s="423"/>
      <c r="T75" s="23"/>
      <c r="U75" s="415"/>
      <c r="V75" s="415"/>
      <c r="W75" s="415"/>
      <c r="AA75" s="423"/>
      <c r="AB75" s="423"/>
      <c r="AC75" s="423"/>
    </row>
    <row r="76" spans="2:29" s="106" customFormat="1" x14ac:dyDescent="0.2">
      <c r="B76" s="124" t="s">
        <v>193</v>
      </c>
      <c r="C76" s="417">
        <v>37</v>
      </c>
      <c r="D76" s="419">
        <v>43977</v>
      </c>
      <c r="E76" s="33" t="s">
        <v>181</v>
      </c>
      <c r="F76" s="33">
        <v>4471</v>
      </c>
      <c r="G76" s="55" t="s">
        <v>1203</v>
      </c>
      <c r="H76" s="49">
        <v>4800</v>
      </c>
      <c r="I76" s="49">
        <v>200</v>
      </c>
      <c r="J76" s="50">
        <f t="shared" si="5"/>
        <v>960000</v>
      </c>
      <c r="K76" s="52" t="s">
        <v>79</v>
      </c>
      <c r="L76" s="49">
        <v>4680</v>
      </c>
      <c r="M76" s="33">
        <v>770</v>
      </c>
      <c r="N76" s="143">
        <f>IF(OR(K76="現物",J76=0),0,IF(E76="売",J76*Fee_Refer!$B$12/365*V76, J76*Fee_Refer!$B$11/365*#REF!))</f>
        <v>491.83561643835611</v>
      </c>
      <c r="O76" s="52">
        <v>0</v>
      </c>
      <c r="P76" s="146">
        <f>IF(L76 &gt;0,(H76-L76)*I76-M76-N76-O76,0)</f>
        <v>22738.164383561645</v>
      </c>
      <c r="Q76" s="51">
        <f t="shared" si="11"/>
        <v>2.3685587899543382E-2</v>
      </c>
      <c r="R76" s="421">
        <f>P76+P77</f>
        <v>114457.72986301369</v>
      </c>
      <c r="S76" s="422">
        <f>IF(L76&gt;0,R76/(J76+J77),0)</f>
        <v>5.8252655349270273E-2</v>
      </c>
      <c r="T76" s="23"/>
      <c r="U76" s="424">
        <v>43994</v>
      </c>
      <c r="V76" s="415">
        <f>IF(U76&gt;D76,DATEDIF(D76,U76,"d"),0)</f>
        <v>17</v>
      </c>
      <c r="W76" s="429" t="s">
        <v>403</v>
      </c>
      <c r="X76" s="401" t="s">
        <v>2451</v>
      </c>
      <c r="AA76" s="430">
        <f>YEAR(U76)</f>
        <v>2020</v>
      </c>
      <c r="AB76" s="430">
        <f>MONTH(U76)</f>
        <v>6</v>
      </c>
      <c r="AC76" s="430" t="str">
        <f>IF(R76&gt;0,"○","☓")</f>
        <v>○</v>
      </c>
    </row>
    <row r="77" spans="2:29" s="106" customFormat="1" x14ac:dyDescent="0.2">
      <c r="B77" s="124"/>
      <c r="C77" s="418"/>
      <c r="D77" s="420"/>
      <c r="E77" s="306" t="s">
        <v>183</v>
      </c>
      <c r="F77" s="306">
        <v>6326</v>
      </c>
      <c r="G77" s="319" t="s">
        <v>1450</v>
      </c>
      <c r="H77" s="316">
        <v>1435.5</v>
      </c>
      <c r="I77" s="316">
        <v>700</v>
      </c>
      <c r="J77" s="317">
        <f t="shared" si="5"/>
        <v>1004850</v>
      </c>
      <c r="K77" s="144" t="s">
        <v>79</v>
      </c>
      <c r="L77" s="313">
        <v>1569.5</v>
      </c>
      <c r="M77" s="306">
        <v>770</v>
      </c>
      <c r="N77" s="145">
        <f>IF(OR(K77="現物",J77=0),0,IF(E77="売",J77*Fee_Refer!$B$12/365*V77, J77*Fee_Refer!$B$11/365*V76))</f>
        <v>1310.4345205479451</v>
      </c>
      <c r="O77" s="400">
        <v>0</v>
      </c>
      <c r="P77" s="147">
        <f>IF(L77&gt;0,(L77-H77)*I77-M77-N77-O77,0)</f>
        <v>91719.565479452052</v>
      </c>
      <c r="Q77" s="48">
        <f t="shared" si="11"/>
        <v>9.1276872647113552E-2</v>
      </c>
      <c r="R77" s="421"/>
      <c r="S77" s="423"/>
      <c r="T77" s="23"/>
      <c r="U77" s="415"/>
      <c r="V77" s="415"/>
      <c r="W77" s="415"/>
      <c r="AA77" s="423"/>
      <c r="AB77" s="423"/>
      <c r="AC77" s="423"/>
    </row>
    <row r="78" spans="2:29" s="106" customFormat="1" x14ac:dyDescent="0.2">
      <c r="B78" s="124" t="s">
        <v>193</v>
      </c>
      <c r="C78" s="417">
        <v>38</v>
      </c>
      <c r="D78" s="419">
        <v>43985</v>
      </c>
      <c r="E78" s="33" t="s">
        <v>181</v>
      </c>
      <c r="F78" s="33">
        <v>4205</v>
      </c>
      <c r="G78" s="55" t="s">
        <v>998</v>
      </c>
      <c r="H78" s="49">
        <v>1076</v>
      </c>
      <c r="I78" s="49">
        <v>1000</v>
      </c>
      <c r="J78" s="50">
        <f t="shared" si="5"/>
        <v>1076000</v>
      </c>
      <c r="K78" s="52" t="s">
        <v>79</v>
      </c>
      <c r="L78" s="49">
        <v>1047</v>
      </c>
      <c r="M78" s="33">
        <v>770</v>
      </c>
      <c r="N78" s="143">
        <f>IF(OR(K78="現物",J78=0),0,IF(E78="売",J78*Fee_Refer!$B$12/365*V78, J78*Fee_Refer!$B$11/365*#REF!))</f>
        <v>453.98356164383557</v>
      </c>
      <c r="O78" s="52">
        <v>0</v>
      </c>
      <c r="P78" s="146">
        <f>IF(L78 &gt;0,(H78-L78)*I78-M78-N78-O78,0)</f>
        <v>27776.016438356164</v>
      </c>
      <c r="Q78" s="51">
        <f t="shared" si="11"/>
        <v>2.5814141671334726E-2</v>
      </c>
      <c r="R78" s="421">
        <f>P78+P79</f>
        <v>-42110.378082191775</v>
      </c>
      <c r="S78" s="422">
        <f>IF(L78&gt;0,R78/(J78+J79),0)</f>
        <v>-1.9905638422213084E-2</v>
      </c>
      <c r="T78" s="23"/>
      <c r="U78" s="424">
        <v>43999</v>
      </c>
      <c r="V78" s="415">
        <f>IF(U78&gt;D78,DATEDIF(D78,U78,"d"),0)</f>
        <v>14</v>
      </c>
      <c r="W78" s="425" t="s">
        <v>198</v>
      </c>
      <c r="X78" s="183" t="s">
        <v>2513</v>
      </c>
      <c r="AA78" s="430">
        <f>YEAR(U78)</f>
        <v>2020</v>
      </c>
      <c r="AB78" s="430">
        <f>MONTH(U78)</f>
        <v>6</v>
      </c>
      <c r="AC78" s="430" t="str">
        <f>IF(R78&gt;0,"○","☓")</f>
        <v>☓</v>
      </c>
    </row>
    <row r="79" spans="2:29" s="106" customFormat="1" x14ac:dyDescent="0.2">
      <c r="B79" s="124"/>
      <c r="C79" s="418"/>
      <c r="D79" s="420"/>
      <c r="E79" s="306" t="s">
        <v>183</v>
      </c>
      <c r="F79" s="306">
        <v>1662</v>
      </c>
      <c r="G79" s="319" t="s">
        <v>463</v>
      </c>
      <c r="H79" s="316">
        <v>2079</v>
      </c>
      <c r="I79" s="316">
        <v>500</v>
      </c>
      <c r="J79" s="317">
        <f t="shared" si="5"/>
        <v>1039500</v>
      </c>
      <c r="K79" s="144" t="s">
        <v>79</v>
      </c>
      <c r="L79" s="313">
        <v>1943</v>
      </c>
      <c r="M79" s="306">
        <v>770</v>
      </c>
      <c r="N79" s="145">
        <f>IF(OR(K79="現物",J79=0),0,IF(E79="売",J79*Fee_Refer!$B$12/365*V79, J79*Fee_Refer!$B$11/365*V78))</f>
        <v>1116.3945205479451</v>
      </c>
      <c r="O79" s="403">
        <v>0</v>
      </c>
      <c r="P79" s="147">
        <f>IF(L79&gt;0,(L79-H79)*I79-M79-N79-O79,0)</f>
        <v>-69886.394520547939</v>
      </c>
      <c r="Q79" s="48">
        <f t="shared" si="11"/>
        <v>-6.7230778759545876E-2</v>
      </c>
      <c r="R79" s="421"/>
      <c r="S79" s="423"/>
      <c r="T79" s="23"/>
      <c r="U79" s="415"/>
      <c r="V79" s="415"/>
      <c r="W79" s="415"/>
      <c r="AA79" s="423"/>
      <c r="AB79" s="423"/>
      <c r="AC79" s="423"/>
    </row>
    <row r="80" spans="2:29" s="106" customFormat="1" x14ac:dyDescent="0.2">
      <c r="B80" s="124" t="s">
        <v>193</v>
      </c>
      <c r="C80" s="417">
        <v>39</v>
      </c>
      <c r="D80" s="419">
        <v>43984</v>
      </c>
      <c r="E80" s="33" t="s">
        <v>181</v>
      </c>
      <c r="F80" s="33">
        <v>3101</v>
      </c>
      <c r="G80" s="55" t="s">
        <v>1106</v>
      </c>
      <c r="H80" s="49">
        <v>1511</v>
      </c>
      <c r="I80" s="49">
        <v>400</v>
      </c>
      <c r="J80" s="50">
        <f t="shared" si="5"/>
        <v>604400</v>
      </c>
      <c r="K80" s="52" t="s">
        <v>79</v>
      </c>
      <c r="L80" s="49">
        <v>1513</v>
      </c>
      <c r="M80" s="33">
        <v>770</v>
      </c>
      <c r="N80" s="143">
        <f>IF(OR(K80="現物",J80=0),0,IF(E80="売",J80*Fee_Refer!$B$12/365*V80, J80*Fee_Refer!$B$11/365*#REF!))</f>
        <v>273.22191780821913</v>
      </c>
      <c r="O80" s="52">
        <v>0</v>
      </c>
      <c r="P80" s="146">
        <f>IF(L80 &gt;0,(H80-L80)*I80-M80-N80-O80,0)</f>
        <v>-1843.2219178082191</v>
      </c>
      <c r="Q80" s="51">
        <f t="shared" si="11"/>
        <v>-3.0496722663934796E-3</v>
      </c>
      <c r="R80" s="421">
        <f>P80+P81</f>
        <v>-34293.276712328763</v>
      </c>
      <c r="S80" s="422">
        <f>IF(L80&gt;0,R80/(J80+J81),0)</f>
        <v>-2.8687700110698312E-2</v>
      </c>
      <c r="T80" s="23"/>
      <c r="U80" s="424">
        <v>43999</v>
      </c>
      <c r="V80" s="415">
        <f>IF(U80&gt;D80,DATEDIF(D80,U80,"d"),0)</f>
        <v>15</v>
      </c>
      <c r="W80" s="425" t="s">
        <v>198</v>
      </c>
      <c r="X80" s="183" t="s">
        <v>2513</v>
      </c>
      <c r="AA80" s="430">
        <f>YEAR(U80)</f>
        <v>2020</v>
      </c>
      <c r="AB80" s="430">
        <f>MONTH(U80)</f>
        <v>6</v>
      </c>
      <c r="AC80" s="430" t="str">
        <f>IF(R80&gt;0,"○","☓")</f>
        <v>☓</v>
      </c>
    </row>
    <row r="81" spans="2:29" s="106" customFormat="1" x14ac:dyDescent="0.2">
      <c r="B81" s="124"/>
      <c r="C81" s="418"/>
      <c r="D81" s="420"/>
      <c r="E81" s="306" t="s">
        <v>183</v>
      </c>
      <c r="F81" s="306">
        <v>6856</v>
      </c>
      <c r="G81" s="319" t="s">
        <v>230</v>
      </c>
      <c r="H81" s="316">
        <v>5910</v>
      </c>
      <c r="I81" s="316">
        <v>100</v>
      </c>
      <c r="J81" s="317">
        <f t="shared" si="5"/>
        <v>591000</v>
      </c>
      <c r="K81" s="144" t="s">
        <v>79</v>
      </c>
      <c r="L81" s="313">
        <v>5600</v>
      </c>
      <c r="M81" s="306">
        <v>770</v>
      </c>
      <c r="N81" s="145">
        <f>IF(OR(K81="現物",J81=0),0,IF(E81="売",J81*Fee_Refer!$B$12/365*V81, J81*Fee_Refer!$B$11/365*V80))</f>
        <v>680.05479452054794</v>
      </c>
      <c r="O81" s="403">
        <v>0</v>
      </c>
      <c r="P81" s="147">
        <f>IF(L81&gt;0,(L81-H81)*I81-M81-N81-O81,0)</f>
        <v>-32450.054794520547</v>
      </c>
      <c r="Q81" s="48">
        <f t="shared" si="11"/>
        <v>-5.490703010917182E-2</v>
      </c>
      <c r="R81" s="421"/>
      <c r="S81" s="423"/>
      <c r="T81" s="23"/>
      <c r="U81" s="415"/>
      <c r="V81" s="415"/>
      <c r="W81" s="415"/>
      <c r="AA81" s="423"/>
      <c r="AB81" s="423"/>
      <c r="AC81" s="423"/>
    </row>
    <row r="82" spans="2:29" s="106" customFormat="1" x14ac:dyDescent="0.2">
      <c r="B82" s="124" t="s">
        <v>193</v>
      </c>
      <c r="C82" s="417">
        <v>40</v>
      </c>
      <c r="D82" s="419">
        <v>43997</v>
      </c>
      <c r="E82" s="33" t="s">
        <v>181</v>
      </c>
      <c r="F82" s="33">
        <v>2531</v>
      </c>
      <c r="G82" s="55" t="s">
        <v>922</v>
      </c>
      <c r="H82" s="49">
        <v>946</v>
      </c>
      <c r="I82" s="49">
        <v>1100</v>
      </c>
      <c r="J82" s="50">
        <f t="shared" si="5"/>
        <v>1040600</v>
      </c>
      <c r="K82" s="52" t="s">
        <v>79</v>
      </c>
      <c r="L82" s="49">
        <v>999</v>
      </c>
      <c r="M82" s="33">
        <v>770</v>
      </c>
      <c r="N82" s="143">
        <f>IF(OR(K82="現物",J82=0),0,IF(E82="売",J82*Fee_Refer!$B$12/365*V82, J82*Fee_Refer!$B$11/365*#REF!))</f>
        <v>94.081643835616433</v>
      </c>
      <c r="O82" s="52">
        <v>0</v>
      </c>
      <c r="P82" s="146">
        <f>IF(L82 &gt;0,(H82-L82)*I82-M82-N82-O82,0)</f>
        <v>-59164.08164383562</v>
      </c>
      <c r="Q82" s="51">
        <f t="shared" si="11"/>
        <v>-5.6855738654464368E-2</v>
      </c>
      <c r="R82" s="421">
        <f>P82+P83</f>
        <v>-85394.022465753398</v>
      </c>
      <c r="S82" s="422">
        <f>IF(L82&gt;0,R82/(J82+J83),0)</f>
        <v>-4.0991754255834005E-2</v>
      </c>
      <c r="T82" s="23"/>
      <c r="U82" s="424">
        <v>44000</v>
      </c>
      <c r="V82" s="415">
        <f>IF(U82&gt;D82,DATEDIF(D82,U82,"d"),0)</f>
        <v>3</v>
      </c>
      <c r="W82" s="425" t="s">
        <v>2900</v>
      </c>
      <c r="X82" s="183" t="s">
        <v>2513</v>
      </c>
      <c r="AA82" s="430">
        <f>YEAR(U82)</f>
        <v>2020</v>
      </c>
      <c r="AB82" s="430">
        <f>MONTH(U82)</f>
        <v>6</v>
      </c>
      <c r="AC82" s="430" t="str">
        <f>IF(R82&gt;0,"○","☓")</f>
        <v>☓</v>
      </c>
    </row>
    <row r="83" spans="2:29" s="106" customFormat="1" x14ac:dyDescent="0.2">
      <c r="B83" s="124"/>
      <c r="C83" s="418"/>
      <c r="D83" s="420"/>
      <c r="E83" s="306" t="s">
        <v>183</v>
      </c>
      <c r="F83" s="306">
        <v>5020</v>
      </c>
      <c r="G83" s="319" t="s">
        <v>1138</v>
      </c>
      <c r="H83" s="316">
        <v>401</v>
      </c>
      <c r="I83" s="316">
        <v>2600</v>
      </c>
      <c r="J83" s="317">
        <f t="shared" si="5"/>
        <v>1042600</v>
      </c>
      <c r="K83" s="144" t="s">
        <v>79</v>
      </c>
      <c r="L83" s="313">
        <v>391.3</v>
      </c>
      <c r="M83" s="306">
        <v>770</v>
      </c>
      <c r="N83" s="145">
        <f>IF(OR(K83="現物",J83=0),0,IF(E83="売",J83*Fee_Refer!$B$12/365*V83, J83*Fee_Refer!$B$11/365*V82))</f>
        <v>239.94082191780819</v>
      </c>
      <c r="O83" s="404">
        <v>0</v>
      </c>
      <c r="P83" s="147">
        <f>IF(L83&gt;0,(L83-H83)*I83-M83-N83-O83,0)</f>
        <v>-26229.940821917779</v>
      </c>
      <c r="Q83" s="48">
        <f t="shared" si="11"/>
        <v>-2.5158201440550334E-2</v>
      </c>
      <c r="R83" s="421"/>
      <c r="S83" s="423"/>
      <c r="T83" s="23"/>
      <c r="U83" s="415"/>
      <c r="V83" s="415"/>
      <c r="W83" s="415"/>
      <c r="AA83" s="423"/>
      <c r="AB83" s="423"/>
      <c r="AC83" s="423"/>
    </row>
    <row r="84" spans="2:29" s="106" customFormat="1" x14ac:dyDescent="0.2">
      <c r="B84" s="124" t="s">
        <v>193</v>
      </c>
      <c r="C84" s="417">
        <v>41</v>
      </c>
      <c r="D84" s="419">
        <v>43985</v>
      </c>
      <c r="E84" s="33" t="s">
        <v>181</v>
      </c>
      <c r="F84" s="33">
        <v>4324</v>
      </c>
      <c r="G84" s="55" t="s">
        <v>1065</v>
      </c>
      <c r="H84" s="49">
        <v>3090</v>
      </c>
      <c r="I84" s="49">
        <v>300</v>
      </c>
      <c r="J84" s="50">
        <f t="shared" si="5"/>
        <v>927000</v>
      </c>
      <c r="K84" s="52" t="s">
        <v>79</v>
      </c>
      <c r="L84" s="49">
        <v>2750</v>
      </c>
      <c r="M84" s="33">
        <v>770</v>
      </c>
      <c r="N84" s="143">
        <f>IF(OR(K84="現物",J84=0),0,IF(E84="売",J84*Fee_Refer!$B$12/365*V84, J84*Fee_Refer!$B$11/365*#REF!))</f>
        <v>586.67671232876717</v>
      </c>
      <c r="O84" s="52">
        <v>0</v>
      </c>
      <c r="P84" s="146">
        <f>IF(L84 &gt;0,(H84-L84)*I84-M84-N84-O84,0)</f>
        <v>100643.32328767123</v>
      </c>
      <c r="Q84" s="51">
        <f t="shared" si="11"/>
        <v>0.10856884928551373</v>
      </c>
      <c r="R84" s="421">
        <f>P84+P85</f>
        <v>36378.353424657529</v>
      </c>
      <c r="S84" s="422">
        <f>IF(L84&gt;0,R84/(J84+J85),0)</f>
        <v>1.9610972196580877E-2</v>
      </c>
      <c r="T84" s="23"/>
      <c r="U84" s="424">
        <v>44006</v>
      </c>
      <c r="V84" s="415">
        <f>IF(U84&gt;D84,DATEDIF(D84,U84,"d"),0)</f>
        <v>21</v>
      </c>
      <c r="W84" s="416" t="s">
        <v>427</v>
      </c>
      <c r="AA84" s="430">
        <f>YEAR(U84)</f>
        <v>2020</v>
      </c>
      <c r="AB84" s="430">
        <f>MONTH(U84)</f>
        <v>6</v>
      </c>
      <c r="AC84" s="430" t="str">
        <f>IF(R84&gt;0,"○","☓")</f>
        <v>○</v>
      </c>
    </row>
    <row r="85" spans="2:29" s="106" customFormat="1" x14ac:dyDescent="0.2">
      <c r="B85" s="124"/>
      <c r="C85" s="418"/>
      <c r="D85" s="420"/>
      <c r="E85" s="306" t="s">
        <v>183</v>
      </c>
      <c r="F85" s="306">
        <v>6473</v>
      </c>
      <c r="G85" s="319" t="s">
        <v>806</v>
      </c>
      <c r="H85" s="316">
        <v>928</v>
      </c>
      <c r="I85" s="316">
        <v>1000</v>
      </c>
      <c r="J85" s="317">
        <f t="shared" si="5"/>
        <v>928000</v>
      </c>
      <c r="K85" s="144" t="s">
        <v>79</v>
      </c>
      <c r="L85" s="313">
        <v>866</v>
      </c>
      <c r="M85" s="306">
        <v>770</v>
      </c>
      <c r="N85" s="145">
        <f>IF(OR(K85="現物",J85=0),0,IF(E85="売",J85*Fee_Refer!$B$12/365*V85, J85*Fee_Refer!$B$11/365*V84))</f>
        <v>1494.9698630136988</v>
      </c>
      <c r="O85" s="412">
        <v>0</v>
      </c>
      <c r="P85" s="147">
        <f>IF(L85&gt;0,(L85-H85)*I85-M85-N85-O85,0)</f>
        <v>-64264.969863013699</v>
      </c>
      <c r="Q85" s="48">
        <f t="shared" si="11"/>
        <v>-6.9251045111006146E-2</v>
      </c>
      <c r="R85" s="421"/>
      <c r="S85" s="423"/>
      <c r="T85" s="23"/>
      <c r="U85" s="415"/>
      <c r="V85" s="415"/>
      <c r="W85" s="415"/>
      <c r="AA85" s="423"/>
      <c r="AB85" s="423"/>
      <c r="AC85" s="423"/>
    </row>
    <row r="86" spans="2:29" s="106" customFormat="1" x14ac:dyDescent="0.2">
      <c r="B86" s="124" t="s">
        <v>193</v>
      </c>
      <c r="C86" s="417">
        <v>42</v>
      </c>
      <c r="D86" s="419">
        <v>43986</v>
      </c>
      <c r="E86" s="33" t="s">
        <v>181</v>
      </c>
      <c r="F86" s="33">
        <v>2501</v>
      </c>
      <c r="G86" s="55" t="s">
        <v>480</v>
      </c>
      <c r="H86" s="49">
        <v>2269</v>
      </c>
      <c r="I86" s="49">
        <v>500</v>
      </c>
      <c r="J86" s="50">
        <f t="shared" si="5"/>
        <v>1134500</v>
      </c>
      <c r="K86" s="52" t="s">
        <v>79</v>
      </c>
      <c r="L86" s="49">
        <v>2023</v>
      </c>
      <c r="M86" s="33">
        <v>770</v>
      </c>
      <c r="N86" s="143">
        <f>IF(OR(K86="現物",J86=0),0,IF(E86="売",J86*Fee_Refer!$B$12/365*V86, J86*Fee_Refer!$B$11/365*#REF!))</f>
        <v>752.18904109589039</v>
      </c>
      <c r="O86" s="52">
        <v>0</v>
      </c>
      <c r="P86" s="146">
        <f>IF(L86 &gt;0,(H86-L86)*I86-M86-N86-O86,0)</f>
        <v>121477.81095890411</v>
      </c>
      <c r="Q86" s="51">
        <f t="shared" si="11"/>
        <v>0.10707607841243201</v>
      </c>
      <c r="R86" s="421">
        <f>P86+P87</f>
        <v>17417.619178082197</v>
      </c>
      <c r="S86" s="422">
        <f>IF(L86&gt;0,R86/(J86+J87),0)</f>
        <v>7.7257126538399631E-3</v>
      </c>
      <c r="T86" s="23"/>
      <c r="U86" s="424">
        <v>44008</v>
      </c>
      <c r="V86" s="415">
        <f>IF(U86&gt;D86,DATEDIF(D86,U86,"d"),0)</f>
        <v>22</v>
      </c>
      <c r="W86" s="416" t="s">
        <v>427</v>
      </c>
      <c r="X86" s="267" t="s">
        <v>2902</v>
      </c>
      <c r="AA86" s="430">
        <f>YEAR(U86)</f>
        <v>2020</v>
      </c>
      <c r="AB86" s="430">
        <f>MONTH(U86)</f>
        <v>6</v>
      </c>
      <c r="AC86" s="430" t="str">
        <f>IF(R86&gt;0,"○","☓")</f>
        <v>○</v>
      </c>
    </row>
    <row r="87" spans="2:29" s="106" customFormat="1" x14ac:dyDescent="0.2">
      <c r="B87" s="124"/>
      <c r="C87" s="418"/>
      <c r="D87" s="420"/>
      <c r="E87" s="306" t="s">
        <v>183</v>
      </c>
      <c r="F87" s="306">
        <v>1925</v>
      </c>
      <c r="G87" s="319" t="s">
        <v>1459</v>
      </c>
      <c r="H87" s="316">
        <v>2800</v>
      </c>
      <c r="I87" s="316">
        <v>400</v>
      </c>
      <c r="J87" s="317">
        <f t="shared" si="5"/>
        <v>1120000</v>
      </c>
      <c r="K87" s="144" t="s">
        <v>79</v>
      </c>
      <c r="L87" s="313">
        <v>2546.5</v>
      </c>
      <c r="M87" s="306">
        <v>770</v>
      </c>
      <c r="N87" s="145">
        <f>IF(OR(K87="現物",J87=0),0,IF(E87="売",J87*Fee_Refer!$B$12/365*V87, J87*Fee_Refer!$B$11/365*V86))</f>
        <v>1890.1917808219177</v>
      </c>
      <c r="O87" s="413">
        <v>0</v>
      </c>
      <c r="P87" s="147">
        <f>IF(L87&gt;0,(L87-H87)*I87-M87-N87-O87,0)</f>
        <v>-104060.19178082192</v>
      </c>
      <c r="Q87" s="48">
        <f t="shared" si="11"/>
        <v>-9.2910885518591002E-2</v>
      </c>
      <c r="R87" s="421"/>
      <c r="S87" s="423"/>
      <c r="T87" s="23"/>
      <c r="U87" s="415"/>
      <c r="V87" s="415"/>
      <c r="W87" s="423"/>
      <c r="AA87" s="423"/>
      <c r="AB87" s="423"/>
      <c r="AC87" s="423"/>
    </row>
    <row r="88" spans="2:29" s="106" customFormat="1" x14ac:dyDescent="0.2">
      <c r="B88" s="124" t="s">
        <v>193</v>
      </c>
      <c r="C88" s="417">
        <v>43</v>
      </c>
      <c r="D88" s="419">
        <v>43991</v>
      </c>
      <c r="E88" s="33" t="s">
        <v>181</v>
      </c>
      <c r="F88" s="33">
        <v>3407</v>
      </c>
      <c r="G88" s="55" t="s">
        <v>983</v>
      </c>
      <c r="H88" s="49">
        <v>949.9</v>
      </c>
      <c r="I88" s="49">
        <v>1100</v>
      </c>
      <c r="J88" s="50">
        <f t="shared" si="5"/>
        <v>1044890</v>
      </c>
      <c r="K88" s="52" t="s">
        <v>79</v>
      </c>
      <c r="L88" s="49">
        <v>874</v>
      </c>
      <c r="M88" s="33">
        <v>770</v>
      </c>
      <c r="N88" s="143">
        <f>IF(OR(K88="現物",J88=0),0,IF(E88="売",J88*Fee_Refer!$B$12/365*V88, J88*Fee_Refer!$B$11/365*#REF!))</f>
        <v>535.327205479452</v>
      </c>
      <c r="O88" s="52">
        <v>0</v>
      </c>
      <c r="P88" s="146">
        <f>IF(L88 &gt;0,(H88-L88)*I88-M88-N88-O88,0)</f>
        <v>82184.67279452052</v>
      </c>
      <c r="Q88" s="51">
        <f t="shared" si="11"/>
        <v>7.8653899256879212E-2</v>
      </c>
      <c r="R88" s="421">
        <f>P88+P89</f>
        <v>-72454.64227397264</v>
      </c>
      <c r="S88" s="422">
        <f>IF(L88&gt;0,R88/(J88+J89),0)</f>
        <v>-3.458637077554079E-2</v>
      </c>
      <c r="T88" s="23">
        <v>3</v>
      </c>
      <c r="U88" s="424">
        <v>44008</v>
      </c>
      <c r="V88" s="415">
        <f>IF(U88&gt;D88,DATEDIF(D88,U88,"d"),0)</f>
        <v>17</v>
      </c>
      <c r="W88" s="425" t="s">
        <v>2900</v>
      </c>
      <c r="X88" s="267" t="s">
        <v>2902</v>
      </c>
      <c r="AA88" s="430">
        <f>YEAR(U88)</f>
        <v>2020</v>
      </c>
      <c r="AB88" s="430">
        <f>MONTH(U88)</f>
        <v>6</v>
      </c>
      <c r="AC88" s="430" t="str">
        <f>IF(R88&gt;0,"○","☓")</f>
        <v>☓</v>
      </c>
    </row>
    <row r="89" spans="2:29" s="106" customFormat="1" x14ac:dyDescent="0.2">
      <c r="B89" s="124"/>
      <c r="C89" s="418"/>
      <c r="D89" s="420"/>
      <c r="E89" s="306" t="s">
        <v>183</v>
      </c>
      <c r="F89" s="306">
        <v>7762</v>
      </c>
      <c r="G89" s="319" t="s">
        <v>1040</v>
      </c>
      <c r="H89" s="316">
        <v>420</v>
      </c>
      <c r="I89" s="316">
        <v>2500</v>
      </c>
      <c r="J89" s="317">
        <f t="shared" si="5"/>
        <v>1050000</v>
      </c>
      <c r="K89" s="144" t="s">
        <v>79</v>
      </c>
      <c r="L89" s="313">
        <v>359</v>
      </c>
      <c r="M89" s="306">
        <v>770</v>
      </c>
      <c r="N89" s="145">
        <f>IF(OR(K89="現物",J89=0),0,IF(E89="売",J89*Fee_Refer!$B$12/365*V89, J89*Fee_Refer!$B$11/365*V88))</f>
        <v>1369.3150684931506</v>
      </c>
      <c r="O89" s="413">
        <v>0</v>
      </c>
      <c r="P89" s="147">
        <f>IF(L89&gt;0,(L89-H89)*I89-M89-N89-O89,0)</f>
        <v>-154639.31506849316</v>
      </c>
      <c r="Q89" s="48">
        <f t="shared" si="11"/>
        <v>-0.14727553816046968</v>
      </c>
      <c r="R89" s="421"/>
      <c r="S89" s="423"/>
      <c r="T89" s="398" t="s">
        <v>2379</v>
      </c>
      <c r="U89" s="415"/>
      <c r="V89" s="415"/>
      <c r="W89" s="415"/>
      <c r="X89" s="183" t="s">
        <v>2513</v>
      </c>
      <c r="AA89" s="423"/>
      <c r="AB89" s="423"/>
      <c r="AC89" s="423"/>
    </row>
    <row r="90" spans="2:29" s="106" customFormat="1" x14ac:dyDescent="0.2">
      <c r="B90" s="124" t="s">
        <v>193</v>
      </c>
      <c r="C90" s="417">
        <v>44</v>
      </c>
      <c r="D90" s="419">
        <v>43987</v>
      </c>
      <c r="E90" s="33" t="s">
        <v>181</v>
      </c>
      <c r="F90" s="33">
        <v>6925</v>
      </c>
      <c r="G90" s="55" t="s">
        <v>1177</v>
      </c>
      <c r="H90" s="49">
        <v>1504</v>
      </c>
      <c r="I90" s="49">
        <v>700</v>
      </c>
      <c r="J90" s="50">
        <f t="shared" si="5"/>
        <v>1052800</v>
      </c>
      <c r="K90" s="52" t="s">
        <v>79</v>
      </c>
      <c r="L90" s="49">
        <v>1324</v>
      </c>
      <c r="M90" s="33">
        <v>770</v>
      </c>
      <c r="N90" s="143">
        <f>IF(OR(K90="現物",J90=0),0,IF(E90="売",J90*Fee_Refer!$B$12/365*V90, J90*Fee_Refer!$B$11/365*#REF!))</f>
        <v>666.29260273972591</v>
      </c>
      <c r="O90" s="52">
        <v>0</v>
      </c>
      <c r="P90" s="146">
        <f>IF(L90 &gt;0,(H90-L90)*I90-M90-N90-O90,0)</f>
        <v>124563.70739726028</v>
      </c>
      <c r="Q90" s="51">
        <f t="shared" si="11"/>
        <v>0.11831659137277763</v>
      </c>
      <c r="R90" s="421">
        <f>P90+P91</f>
        <v>33200.710136986308</v>
      </c>
      <c r="S90" s="422">
        <f>IF(L90&gt;0,R90/(J90+J91),0)</f>
        <v>1.5329536493206349E-2</v>
      </c>
      <c r="T90" s="23">
        <v>3</v>
      </c>
      <c r="U90" s="424">
        <v>44008</v>
      </c>
      <c r="V90" s="415">
        <f>IF(U90&gt;D90,DATEDIF(D90,U90,"d"),0)</f>
        <v>21</v>
      </c>
      <c r="W90" s="416" t="s">
        <v>427</v>
      </c>
      <c r="AA90" s="430">
        <f>YEAR(U90)</f>
        <v>2020</v>
      </c>
      <c r="AB90" s="430">
        <f>MONTH(U90)</f>
        <v>6</v>
      </c>
      <c r="AC90" s="430" t="str">
        <f>IF(R90&gt;0,"○","☓")</f>
        <v>○</v>
      </c>
    </row>
    <row r="91" spans="2:29" s="106" customFormat="1" x14ac:dyDescent="0.2">
      <c r="B91" s="124"/>
      <c r="C91" s="418"/>
      <c r="D91" s="420"/>
      <c r="E91" s="306" t="s">
        <v>183</v>
      </c>
      <c r="F91" s="306">
        <v>6501</v>
      </c>
      <c r="G91" s="319" t="s">
        <v>1022</v>
      </c>
      <c r="H91" s="316">
        <v>3710</v>
      </c>
      <c r="I91" s="316">
        <v>300</v>
      </c>
      <c r="J91" s="317">
        <f t="shared" si="5"/>
        <v>1113000</v>
      </c>
      <c r="K91" s="144" t="s">
        <v>79</v>
      </c>
      <c r="L91" s="313">
        <v>3414</v>
      </c>
      <c r="M91" s="306">
        <v>770</v>
      </c>
      <c r="N91" s="145">
        <f>IF(OR(K91="現物",J91=0),0,IF(E91="売",J91*Fee_Refer!$B$12/365*V91, J91*Fee_Refer!$B$11/365*V90))</f>
        <v>1792.9972602739726</v>
      </c>
      <c r="O91" s="414">
        <v>0</v>
      </c>
      <c r="P91" s="147">
        <f>IF(L91&gt;0,(L91-H91)*I91-M91-N91-O91,0)</f>
        <v>-91362.997260273973</v>
      </c>
      <c r="Q91" s="48">
        <f t="shared" si="11"/>
        <v>-8.2087149380300067E-2</v>
      </c>
      <c r="R91" s="421"/>
      <c r="S91" s="423"/>
      <c r="T91" s="396" t="s">
        <v>2903</v>
      </c>
      <c r="U91" s="415"/>
      <c r="V91" s="415"/>
      <c r="W91" s="415"/>
      <c r="AA91" s="423"/>
      <c r="AB91" s="423"/>
      <c r="AC91" s="423"/>
    </row>
    <row r="92" spans="2:29" s="106" customFormat="1" x14ac:dyDescent="0.2">
      <c r="B92" s="124" t="s">
        <v>193</v>
      </c>
      <c r="C92" s="417">
        <v>45</v>
      </c>
      <c r="D92" s="419">
        <v>43992</v>
      </c>
      <c r="E92" s="33" t="s">
        <v>181</v>
      </c>
      <c r="F92" s="33">
        <v>4204</v>
      </c>
      <c r="G92" s="55" t="s">
        <v>226</v>
      </c>
      <c r="H92" s="49">
        <v>1563</v>
      </c>
      <c r="I92" s="49">
        <v>700</v>
      </c>
      <c r="J92" s="50">
        <f t="shared" si="5"/>
        <v>1094100</v>
      </c>
      <c r="K92" s="52" t="s">
        <v>79</v>
      </c>
      <c r="L92" s="49">
        <v>1515</v>
      </c>
      <c r="M92" s="33">
        <v>770</v>
      </c>
      <c r="N92" s="143">
        <f>IF(OR(K92="現物",J92=0),0,IF(E92="売",J92*Fee_Refer!$B$12/365*V92, J92*Fee_Refer!$B$11/365*#REF!))</f>
        <v>527.5660273972602</v>
      </c>
      <c r="O92" s="52">
        <v>0</v>
      </c>
      <c r="P92" s="146">
        <f>IF(L92 &gt;0,(H92-L92)*I92-M92-N92-O92,0)</f>
        <v>32302.433972602739</v>
      </c>
      <c r="Q92" s="51">
        <f t="shared" si="11"/>
        <v>2.9524206171833232E-2</v>
      </c>
      <c r="R92" s="421">
        <f>P92+P93</f>
        <v>-44787.018082191775</v>
      </c>
      <c r="S92" s="422">
        <f>IF(L92&gt;0,R92/(J92+J93),0)</f>
        <v>-2.0647742419525043E-2</v>
      </c>
      <c r="T92" s="23">
        <v>4</v>
      </c>
      <c r="U92" s="424">
        <v>44008</v>
      </c>
      <c r="V92" s="415">
        <f>IF(U92&gt;D92,DATEDIF(D92,U92,"d"),0)</f>
        <v>16</v>
      </c>
      <c r="W92" s="425" t="s">
        <v>198</v>
      </c>
      <c r="X92" s="183" t="s">
        <v>2513</v>
      </c>
      <c r="AA92" s="430">
        <f>YEAR(U92)</f>
        <v>2020</v>
      </c>
      <c r="AB92" s="430">
        <f>MONTH(U92)</f>
        <v>6</v>
      </c>
      <c r="AC92" s="430" t="str">
        <f>IF(R92&gt;0,"○","☓")</f>
        <v>☓</v>
      </c>
    </row>
    <row r="93" spans="2:29" s="106" customFormat="1" x14ac:dyDescent="0.2">
      <c r="B93" s="124"/>
      <c r="C93" s="418"/>
      <c r="D93" s="420"/>
      <c r="E93" s="306" t="s">
        <v>183</v>
      </c>
      <c r="F93" s="306">
        <v>4917</v>
      </c>
      <c r="G93" s="319" t="s">
        <v>1137</v>
      </c>
      <c r="H93" s="316">
        <v>2150</v>
      </c>
      <c r="I93" s="316">
        <v>500</v>
      </c>
      <c r="J93" s="317">
        <f t="shared" si="5"/>
        <v>1075000</v>
      </c>
      <c r="K93" s="144" t="s">
        <v>79</v>
      </c>
      <c r="L93" s="313">
        <v>2000</v>
      </c>
      <c r="M93" s="306">
        <v>770</v>
      </c>
      <c r="N93" s="145">
        <f>IF(OR(K93="現物",J93=0),0,IF(E93="売",J93*Fee_Refer!$B$12/365*V93, J93*Fee_Refer!$B$11/365*V92))</f>
        <v>1319.4520547945206</v>
      </c>
      <c r="O93" s="414">
        <v>0</v>
      </c>
      <c r="P93" s="147">
        <f>IF(L93&gt;0,(L93-H93)*I93-M93-N93-O93,0)</f>
        <v>-77089.452054794514</v>
      </c>
      <c r="Q93" s="48">
        <f t="shared" si="11"/>
        <v>-7.1711118190506531E-2</v>
      </c>
      <c r="R93" s="421"/>
      <c r="S93" s="423"/>
      <c r="T93" s="398" t="s">
        <v>2904</v>
      </c>
      <c r="U93" s="415"/>
      <c r="V93" s="415"/>
      <c r="W93" s="415"/>
      <c r="AA93" s="423"/>
      <c r="AB93" s="423"/>
      <c r="AC93" s="423"/>
    </row>
  </sheetData>
  <autoFilter ref="B3:AC23"/>
  <mergeCells count="450">
    <mergeCell ref="C90:C91"/>
    <mergeCell ref="D90:D91"/>
    <mergeCell ref="R90:R91"/>
    <mergeCell ref="S90:S91"/>
    <mergeCell ref="U90:U91"/>
    <mergeCell ref="V90:V91"/>
    <mergeCell ref="W90:W91"/>
    <mergeCell ref="C92:C93"/>
    <mergeCell ref="D92:D93"/>
    <mergeCell ref="R92:R93"/>
    <mergeCell ref="S92:S93"/>
    <mergeCell ref="U92:U93"/>
    <mergeCell ref="V92:V93"/>
    <mergeCell ref="W92:W93"/>
    <mergeCell ref="R78:R79"/>
    <mergeCell ref="S78:S79"/>
    <mergeCell ref="U78:U79"/>
    <mergeCell ref="V78:V79"/>
    <mergeCell ref="W78:W79"/>
    <mergeCell ref="C80:C81"/>
    <mergeCell ref="D80:D81"/>
    <mergeCell ref="R80:R81"/>
    <mergeCell ref="S80:S81"/>
    <mergeCell ref="AA74:AA75"/>
    <mergeCell ref="AB74:AB75"/>
    <mergeCell ref="AC74:AC75"/>
    <mergeCell ref="AC76:AC77"/>
    <mergeCell ref="S76:S77"/>
    <mergeCell ref="U76:U77"/>
    <mergeCell ref="V76:V77"/>
    <mergeCell ref="W76:W77"/>
    <mergeCell ref="AA76:AA77"/>
    <mergeCell ref="AB76:AB77"/>
    <mergeCell ref="AA68:AA69"/>
    <mergeCell ref="AB68:AB69"/>
    <mergeCell ref="AC68:AC69"/>
    <mergeCell ref="AA70:AA71"/>
    <mergeCell ref="AB70:AB71"/>
    <mergeCell ref="AC70:AC71"/>
    <mergeCell ref="AA72:AA73"/>
    <mergeCell ref="AB72:AB73"/>
    <mergeCell ref="AC72:AC73"/>
    <mergeCell ref="C68:C69"/>
    <mergeCell ref="D68:D69"/>
    <mergeCell ref="R68:R69"/>
    <mergeCell ref="S68:S69"/>
    <mergeCell ref="U68:U69"/>
    <mergeCell ref="V68:V69"/>
    <mergeCell ref="W68:W69"/>
    <mergeCell ref="C70:C71"/>
    <mergeCell ref="D70:D71"/>
    <mergeCell ref="R70:R71"/>
    <mergeCell ref="S70:S71"/>
    <mergeCell ref="U70:U71"/>
    <mergeCell ref="V70:V71"/>
    <mergeCell ref="W70:W71"/>
    <mergeCell ref="AA64:AA65"/>
    <mergeCell ref="AB64:AB65"/>
    <mergeCell ref="AC64:AC65"/>
    <mergeCell ref="AA66:AA67"/>
    <mergeCell ref="AB66:AB67"/>
    <mergeCell ref="AC66:AC67"/>
    <mergeCell ref="C64:C65"/>
    <mergeCell ref="D64:D65"/>
    <mergeCell ref="R64:R65"/>
    <mergeCell ref="S64:S65"/>
    <mergeCell ref="U64:U65"/>
    <mergeCell ref="V64:V65"/>
    <mergeCell ref="W64:W65"/>
    <mergeCell ref="C66:C67"/>
    <mergeCell ref="D66:D67"/>
    <mergeCell ref="R66:R67"/>
    <mergeCell ref="S66:S67"/>
    <mergeCell ref="U66:U67"/>
    <mergeCell ref="V66:V67"/>
    <mergeCell ref="W66:W67"/>
    <mergeCell ref="S62:S63"/>
    <mergeCell ref="U62:U63"/>
    <mergeCell ref="V62:V63"/>
    <mergeCell ref="W62:W63"/>
    <mergeCell ref="AA48:AA49"/>
    <mergeCell ref="AB48:AB49"/>
    <mergeCell ref="D54:D55"/>
    <mergeCell ref="R54:R55"/>
    <mergeCell ref="S54:S55"/>
    <mergeCell ref="U54:U55"/>
    <mergeCell ref="V54:V55"/>
    <mergeCell ref="W54:W55"/>
    <mergeCell ref="AA62:AA63"/>
    <mergeCell ref="AB62:AB63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R22:R23"/>
    <mergeCell ref="S22:S23"/>
    <mergeCell ref="U22:U23"/>
    <mergeCell ref="V22:V23"/>
    <mergeCell ref="C20:C21"/>
    <mergeCell ref="R20:R21"/>
    <mergeCell ref="S20:S21"/>
    <mergeCell ref="V20:V21"/>
    <mergeCell ref="U20:U21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28:AC29"/>
    <mergeCell ref="C28:C29"/>
    <mergeCell ref="C30:C31"/>
    <mergeCell ref="D30:D31"/>
    <mergeCell ref="R30:R31"/>
    <mergeCell ref="S30:S31"/>
    <mergeCell ref="AB28:AB29"/>
    <mergeCell ref="C26:C27"/>
    <mergeCell ref="D26:D27"/>
    <mergeCell ref="V26:V27"/>
    <mergeCell ref="AA28:AA29"/>
    <mergeCell ref="D28:D29"/>
    <mergeCell ref="R28:R29"/>
    <mergeCell ref="S28:S29"/>
    <mergeCell ref="U28:U29"/>
    <mergeCell ref="V28:V29"/>
    <mergeCell ref="W28:W29"/>
    <mergeCell ref="C24:C25"/>
    <mergeCell ref="D24:D25"/>
    <mergeCell ref="R24:R25"/>
    <mergeCell ref="S24:S25"/>
    <mergeCell ref="U24:U25"/>
    <mergeCell ref="W32:W33"/>
    <mergeCell ref="S32:S33"/>
    <mergeCell ref="U32:U33"/>
    <mergeCell ref="C32:C33"/>
    <mergeCell ref="D32:D33"/>
    <mergeCell ref="R32:R33"/>
    <mergeCell ref="U30:U31"/>
    <mergeCell ref="AB34:AB35"/>
    <mergeCell ref="AA32:AA33"/>
    <mergeCell ref="AB32:AB33"/>
    <mergeCell ref="C34:C35"/>
    <mergeCell ref="D34:D35"/>
    <mergeCell ref="R34:R35"/>
    <mergeCell ref="S34:S35"/>
    <mergeCell ref="U34:U35"/>
    <mergeCell ref="V34:V35"/>
    <mergeCell ref="W34:W35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AA34:AA35"/>
    <mergeCell ref="W26:W27"/>
    <mergeCell ref="AA30:AA31"/>
    <mergeCell ref="AB30:AB31"/>
    <mergeCell ref="AA26:AA27"/>
    <mergeCell ref="AB26:AB27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AC62:AC63"/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  <mergeCell ref="C62:C63"/>
    <mergeCell ref="D62:D63"/>
    <mergeCell ref="R62:R63"/>
    <mergeCell ref="C72:C73"/>
    <mergeCell ref="D72:D73"/>
    <mergeCell ref="R72:R73"/>
    <mergeCell ref="S72:S73"/>
    <mergeCell ref="U72:U73"/>
    <mergeCell ref="V72:V73"/>
    <mergeCell ref="W72:W73"/>
    <mergeCell ref="C74:C75"/>
    <mergeCell ref="D74:D75"/>
    <mergeCell ref="R74:R75"/>
    <mergeCell ref="S74:S75"/>
    <mergeCell ref="U74:U75"/>
    <mergeCell ref="V74:V75"/>
    <mergeCell ref="W74:W75"/>
    <mergeCell ref="AA82:AA83"/>
    <mergeCell ref="AB82:AB83"/>
    <mergeCell ref="AC82:AC83"/>
    <mergeCell ref="AA78:AA79"/>
    <mergeCell ref="AB78:AB79"/>
    <mergeCell ref="AC78:AC79"/>
    <mergeCell ref="AA80:AA81"/>
    <mergeCell ref="AB80:AB81"/>
    <mergeCell ref="AC80:AC81"/>
    <mergeCell ref="C88:C89"/>
    <mergeCell ref="D88:D89"/>
    <mergeCell ref="R88:R89"/>
    <mergeCell ref="S88:S89"/>
    <mergeCell ref="U88:U89"/>
    <mergeCell ref="V88:V89"/>
    <mergeCell ref="W88:W89"/>
    <mergeCell ref="C76:C77"/>
    <mergeCell ref="D76:D77"/>
    <mergeCell ref="R76:R77"/>
    <mergeCell ref="U80:U81"/>
    <mergeCell ref="V80:V81"/>
    <mergeCell ref="W80:W81"/>
    <mergeCell ref="C82:C83"/>
    <mergeCell ref="D82:D83"/>
    <mergeCell ref="R82:R83"/>
    <mergeCell ref="S82:S83"/>
    <mergeCell ref="U82:U83"/>
    <mergeCell ref="V82:V83"/>
    <mergeCell ref="W82:W83"/>
    <mergeCell ref="C78:C79"/>
    <mergeCell ref="D78:D79"/>
    <mergeCell ref="C84:C85"/>
    <mergeCell ref="D84:D85"/>
    <mergeCell ref="AA84:AA85"/>
    <mergeCell ref="AB84:AB85"/>
    <mergeCell ref="AC84:AC85"/>
    <mergeCell ref="C86:C87"/>
    <mergeCell ref="D86:D87"/>
    <mergeCell ref="R86:R87"/>
    <mergeCell ref="S86:S87"/>
    <mergeCell ref="U86:U87"/>
    <mergeCell ref="V86:V87"/>
    <mergeCell ref="W86:W87"/>
    <mergeCell ref="R84:R85"/>
    <mergeCell ref="S84:S85"/>
    <mergeCell ref="U84:U85"/>
    <mergeCell ref="V84:V85"/>
    <mergeCell ref="W84:W85"/>
    <mergeCell ref="AA86:AA87"/>
    <mergeCell ref="AB86:AB87"/>
    <mergeCell ref="AC86:AC87"/>
    <mergeCell ref="AA88:AA89"/>
    <mergeCell ref="AB88:AB89"/>
    <mergeCell ref="AC88:AC89"/>
    <mergeCell ref="AA90:AA91"/>
    <mergeCell ref="AB90:AB91"/>
    <mergeCell ref="AC90:AC91"/>
    <mergeCell ref="AA92:AA93"/>
    <mergeCell ref="AB92:AB93"/>
    <mergeCell ref="AC92:AC93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  <hyperlink ref="B62" display="Select"/>
    <hyperlink ref="B64" display="Select"/>
    <hyperlink ref="B66" display="Select"/>
    <hyperlink ref="B68" display="Select"/>
    <hyperlink ref="B70" display="Select"/>
    <hyperlink ref="B72" display="Select"/>
    <hyperlink ref="B74" display="Select"/>
    <hyperlink ref="B76" display="Select"/>
    <hyperlink ref="B78" display="Select"/>
    <hyperlink ref="B80" display="Select"/>
    <hyperlink ref="B82" display="Select"/>
    <hyperlink ref="B84" display="Select"/>
    <hyperlink ref="B86" display="Select"/>
    <hyperlink ref="B88" display="Select"/>
    <hyperlink ref="B90" display="Select"/>
    <hyperlink ref="B92" display="Select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Sheet13.update_price_for_run_history">
                <anchor moveWithCells="1" sizeWithCells="1">
                  <from>
                    <xdr:col>1</xdr:col>
                    <xdr:colOff>9525</xdr:colOff>
                    <xdr:row>0</xdr:row>
                    <xdr:rowOff>19050</xdr:rowOff>
                  </from>
                  <to>
                    <xdr:col>3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44"/>
  <sheetViews>
    <sheetView showGridLines="0" workbookViewId="0">
      <selection activeCell="N28" sqref="N28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1248</v>
      </c>
      <c r="C4" s="295">
        <f>SUM(W6:W30)</f>
        <v>5000000</v>
      </c>
      <c r="V4" s="290" t="s">
        <v>1249</v>
      </c>
      <c r="W4" s="106"/>
    </row>
    <row r="5" spans="2:23" x14ac:dyDescent="0.2">
      <c r="B5" s="4" t="s">
        <v>1255</v>
      </c>
      <c r="C5" s="296">
        <v>5156683.1100000003</v>
      </c>
      <c r="V5" s="152" t="s">
        <v>1251</v>
      </c>
      <c r="W5" s="152" t="s">
        <v>1250</v>
      </c>
    </row>
    <row r="6" spans="2:23" x14ac:dyDescent="0.2">
      <c r="B6" s="4" t="s">
        <v>1256</v>
      </c>
      <c r="C6" s="296">
        <f>C5-C4</f>
        <v>156683.11000000034</v>
      </c>
      <c r="V6" s="291">
        <v>43720</v>
      </c>
      <c r="W6" s="289">
        <v>3000000</v>
      </c>
    </row>
    <row r="7" spans="2:23" x14ac:dyDescent="0.2">
      <c r="B7" s="4" t="s">
        <v>1257</v>
      </c>
      <c r="C7" s="297">
        <f>C6/C5</f>
        <v>3.0384475186414999E-2</v>
      </c>
      <c r="V7" s="291">
        <v>43732</v>
      </c>
      <c r="W7" s="28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4" t="s">
        <v>1254</v>
      </c>
      <c r="C99" s="294" t="s">
        <v>1252</v>
      </c>
      <c r="D99" s="294" t="s">
        <v>1253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1">
        <v>43742</v>
      </c>
      <c r="C100">
        <v>159</v>
      </c>
      <c r="D100" s="293">
        <v>5000159</v>
      </c>
    </row>
    <row r="101" spans="1:12" x14ac:dyDescent="0.2">
      <c r="B101" s="301">
        <v>43748</v>
      </c>
      <c r="C101">
        <v>37649</v>
      </c>
      <c r="D101" s="293">
        <v>5037808</v>
      </c>
    </row>
    <row r="102" spans="1:12" x14ac:dyDescent="0.2">
      <c r="B102" s="301">
        <v>43753</v>
      </c>
      <c r="C102">
        <v>63304</v>
      </c>
      <c r="D102" s="293">
        <v>5101112</v>
      </c>
    </row>
    <row r="103" spans="1:12" x14ac:dyDescent="0.2">
      <c r="B103" s="301">
        <v>43759</v>
      </c>
      <c r="C103">
        <v>-93238.000000000029</v>
      </c>
      <c r="D103" s="293">
        <v>5007874</v>
      </c>
    </row>
    <row r="104" spans="1:12" x14ac:dyDescent="0.2">
      <c r="B104" s="301">
        <v>43759</v>
      </c>
      <c r="C104">
        <v>-11052.999999999898</v>
      </c>
      <c r="D104" s="293">
        <v>4996821</v>
      </c>
    </row>
    <row r="105" spans="1:12" x14ac:dyDescent="0.2">
      <c r="B105" s="301">
        <v>43761</v>
      </c>
      <c r="C105">
        <v>-1197.0000000000437</v>
      </c>
      <c r="D105" s="293">
        <v>4995624</v>
      </c>
    </row>
    <row r="106" spans="1:12" x14ac:dyDescent="0.2">
      <c r="B106" s="301">
        <v>43761</v>
      </c>
      <c r="C106">
        <v>-16483</v>
      </c>
      <c r="D106" s="293">
        <v>4979141</v>
      </c>
    </row>
    <row r="107" spans="1:12" x14ac:dyDescent="0.2">
      <c r="B107" s="301">
        <v>43767</v>
      </c>
      <c r="C107">
        <v>-4757</v>
      </c>
      <c r="D107" s="293">
        <v>4974384</v>
      </c>
    </row>
    <row r="108" spans="1:12" x14ac:dyDescent="0.2">
      <c r="B108" s="301">
        <v>43789</v>
      </c>
      <c r="C108">
        <v>485995</v>
      </c>
      <c r="D108" s="293">
        <v>5460379</v>
      </c>
    </row>
    <row r="109" spans="1:12" x14ac:dyDescent="0.2">
      <c r="B109" s="301">
        <v>43790</v>
      </c>
      <c r="C109">
        <v>60240.999999999913</v>
      </c>
      <c r="D109" s="293">
        <v>5520620</v>
      </c>
    </row>
    <row r="110" spans="1:12" x14ac:dyDescent="0.2">
      <c r="B110" s="301">
        <v>43798</v>
      </c>
      <c r="C110">
        <v>-59214</v>
      </c>
      <c r="D110" s="293">
        <v>5461406</v>
      </c>
    </row>
    <row r="111" spans="1:12" x14ac:dyDescent="0.2">
      <c r="B111" s="301">
        <v>43802</v>
      </c>
      <c r="C111">
        <v>-23558</v>
      </c>
      <c r="D111" s="293">
        <v>5437848</v>
      </c>
    </row>
    <row r="112" spans="1:12" x14ac:dyDescent="0.2">
      <c r="B112" s="301">
        <v>43805</v>
      </c>
      <c r="C112">
        <v>54150</v>
      </c>
      <c r="D112" s="293">
        <v>5491998</v>
      </c>
    </row>
    <row r="113" spans="2:4" x14ac:dyDescent="0.2">
      <c r="B113" s="301">
        <v>43808</v>
      </c>
      <c r="C113">
        <v>33712.972602739726</v>
      </c>
      <c r="D113" s="293">
        <v>5525710.9699999997</v>
      </c>
    </row>
    <row r="114" spans="2:4" x14ac:dyDescent="0.2">
      <c r="B114" s="301">
        <v>43808</v>
      </c>
      <c r="C114">
        <v>-7387.9621917808836</v>
      </c>
      <c r="D114" s="293">
        <v>5518323.0099999998</v>
      </c>
    </row>
    <row r="115" spans="2:4" x14ac:dyDescent="0.2">
      <c r="B115" s="301">
        <v>43818</v>
      </c>
      <c r="C115">
        <v>29274.382465753424</v>
      </c>
      <c r="D115" s="293">
        <v>5547597.3899999997</v>
      </c>
    </row>
    <row r="116" spans="2:4" x14ac:dyDescent="0.2">
      <c r="B116" s="301">
        <v>43824</v>
      </c>
      <c r="C116">
        <v>-25646.869041095888</v>
      </c>
      <c r="D116" s="293">
        <v>5521950.5199999996</v>
      </c>
    </row>
    <row r="117" spans="2:4" x14ac:dyDescent="0.2">
      <c r="B117" s="301">
        <v>43826</v>
      </c>
      <c r="C117">
        <v>-12105.526027397262</v>
      </c>
      <c r="D117" s="293">
        <v>5509844.9900000002</v>
      </c>
    </row>
    <row r="118" spans="2:4" x14ac:dyDescent="0.2">
      <c r="B118" s="301">
        <v>43829</v>
      </c>
      <c r="C118">
        <v>-63666.936986301371</v>
      </c>
      <c r="D118" s="293">
        <v>5446178.0499999998</v>
      </c>
    </row>
    <row r="119" spans="2:4" x14ac:dyDescent="0.2">
      <c r="B119" s="301">
        <v>43864</v>
      </c>
      <c r="C119">
        <v>46995.551780821916</v>
      </c>
      <c r="D119" s="293">
        <v>5493173.5999999996</v>
      </c>
    </row>
    <row r="120" spans="2:4" x14ac:dyDescent="0.2">
      <c r="B120" s="301">
        <v>43864</v>
      </c>
      <c r="C120">
        <v>18014.964383561644</v>
      </c>
      <c r="D120" s="293">
        <v>5511188.5599999996</v>
      </c>
    </row>
    <row r="121" spans="2:4" x14ac:dyDescent="0.2">
      <c r="B121" s="301">
        <v>43864</v>
      </c>
      <c r="C121">
        <v>26169.906301369861</v>
      </c>
      <c r="D121" s="293">
        <v>5537358.4699999997</v>
      </c>
    </row>
    <row r="122" spans="2:4" x14ac:dyDescent="0.2">
      <c r="B122" s="301">
        <v>43882</v>
      </c>
      <c r="C122">
        <v>-14134.11287671233</v>
      </c>
      <c r="D122" s="293">
        <v>5523224.3600000003</v>
      </c>
    </row>
    <row r="123" spans="2:4" x14ac:dyDescent="0.2">
      <c r="B123" s="301">
        <v>43882</v>
      </c>
      <c r="C123">
        <v>-26889.308493150682</v>
      </c>
      <c r="D123" s="293">
        <v>5496335.0499999998</v>
      </c>
    </row>
    <row r="124" spans="2:4" x14ac:dyDescent="0.2">
      <c r="B124" s="301">
        <v>43886</v>
      </c>
      <c r="C124">
        <v>-7104.5709589041071</v>
      </c>
      <c r="D124" s="293">
        <v>5489230.4800000004</v>
      </c>
    </row>
    <row r="125" spans="2:4" x14ac:dyDescent="0.2">
      <c r="B125" s="301">
        <v>43886</v>
      </c>
      <c r="C125">
        <v>-59934.866684931541</v>
      </c>
      <c r="D125" s="293">
        <v>5429295.6100000003</v>
      </c>
    </row>
    <row r="126" spans="2:4" x14ac:dyDescent="0.2">
      <c r="B126" s="301">
        <v>43886</v>
      </c>
      <c r="C126">
        <v>2626.5753424657451</v>
      </c>
      <c r="D126" s="293">
        <v>5431922.1900000004</v>
      </c>
    </row>
    <row r="127" spans="2:4" x14ac:dyDescent="0.2">
      <c r="B127" s="301">
        <v>43892</v>
      </c>
      <c r="C127">
        <v>4893.6553424657614</v>
      </c>
      <c r="D127" s="293">
        <v>5436815.8499999996</v>
      </c>
    </row>
    <row r="128" spans="2:4" x14ac:dyDescent="0.2">
      <c r="B128" s="301">
        <v>43894</v>
      </c>
      <c r="C128">
        <v>-3856.3660273972637</v>
      </c>
      <c r="D128" s="293">
        <v>5432959.4800000004</v>
      </c>
    </row>
    <row r="129" spans="2:4" x14ac:dyDescent="0.2">
      <c r="B129" s="301">
        <v>43979</v>
      </c>
      <c r="C129">
        <v>79734.498082191771</v>
      </c>
      <c r="D129" s="293">
        <v>5512693.9800000004</v>
      </c>
    </row>
    <row r="130" spans="2:4" x14ac:dyDescent="0.2">
      <c r="B130" s="301">
        <v>43984</v>
      </c>
      <c r="C130">
        <v>39624.299726027486</v>
      </c>
      <c r="D130" s="293">
        <v>5552318.2800000003</v>
      </c>
    </row>
    <row r="131" spans="2:4" x14ac:dyDescent="0.2">
      <c r="B131" s="301">
        <v>43984</v>
      </c>
      <c r="C131">
        <v>-311.92328767123399</v>
      </c>
      <c r="D131" s="293">
        <v>5552006.3600000003</v>
      </c>
    </row>
    <row r="132" spans="2:4" x14ac:dyDescent="0.2">
      <c r="B132" s="301">
        <v>43991</v>
      </c>
      <c r="C132">
        <v>-99827.553424657526</v>
      </c>
      <c r="D132" s="293">
        <v>5452178.8099999996</v>
      </c>
    </row>
    <row r="133" spans="2:4" x14ac:dyDescent="0.2">
      <c r="B133" s="301">
        <v>43991</v>
      </c>
      <c r="C133">
        <v>-73252.076712328766</v>
      </c>
      <c r="D133" s="293">
        <v>5378926.7300000004</v>
      </c>
    </row>
    <row r="134" spans="2:4" x14ac:dyDescent="0.2">
      <c r="B134" s="301">
        <v>43993</v>
      </c>
      <c r="C134">
        <v>-108718.57808219179</v>
      </c>
      <c r="D134" s="293">
        <v>5270208.1500000004</v>
      </c>
    </row>
    <row r="135" spans="2:4" x14ac:dyDescent="0.2">
      <c r="B135" s="301">
        <v>43993</v>
      </c>
      <c r="C135">
        <v>-35717.429589041101</v>
      </c>
      <c r="D135" s="293">
        <v>5234490.72</v>
      </c>
    </row>
    <row r="136" spans="2:4" x14ac:dyDescent="0.2">
      <c r="B136" s="301">
        <v>43994</v>
      </c>
      <c r="C136">
        <v>114457.72986301369</v>
      </c>
      <c r="D136" s="293">
        <v>5348948.45</v>
      </c>
    </row>
    <row r="137" spans="2:4" x14ac:dyDescent="0.2">
      <c r="B137" s="301">
        <v>43999</v>
      </c>
      <c r="C137">
        <v>-42110.378082191775</v>
      </c>
      <c r="D137" s="293">
        <v>5306838.07</v>
      </c>
    </row>
    <row r="138" spans="2:4" x14ac:dyDescent="0.2">
      <c r="B138" s="301">
        <v>43999</v>
      </c>
      <c r="C138">
        <v>-34293.276712328763</v>
      </c>
      <c r="D138" s="293">
        <v>5272544.79</v>
      </c>
    </row>
    <row r="139" spans="2:4" x14ac:dyDescent="0.2">
      <c r="B139" s="301">
        <v>44000</v>
      </c>
      <c r="C139">
        <v>-85616.704109589016</v>
      </c>
      <c r="D139" s="293">
        <v>5186928.09</v>
      </c>
    </row>
    <row r="140" spans="2:4" x14ac:dyDescent="0.2">
      <c r="B140" s="301">
        <v>44006</v>
      </c>
      <c r="C140">
        <v>36378.353424657529</v>
      </c>
      <c r="D140" s="293">
        <v>5223306.4400000004</v>
      </c>
    </row>
    <row r="141" spans="2:4" x14ac:dyDescent="0.2">
      <c r="B141" s="301">
        <v>44008</v>
      </c>
      <c r="C141">
        <v>17417.619178082197</v>
      </c>
      <c r="D141" s="293">
        <v>5240724.0599999996</v>
      </c>
    </row>
    <row r="142" spans="2:4" x14ac:dyDescent="0.2">
      <c r="B142" s="301">
        <v>44008</v>
      </c>
      <c r="C142">
        <v>-72454.64227397264</v>
      </c>
      <c r="D142" s="293">
        <v>5168269.42</v>
      </c>
    </row>
    <row r="143" spans="2:4" x14ac:dyDescent="0.2">
      <c r="B143" s="301">
        <v>44008</v>
      </c>
      <c r="C143">
        <v>33200.710136986308</v>
      </c>
      <c r="D143" s="293">
        <v>5201470.13</v>
      </c>
    </row>
    <row r="144" spans="2:4" x14ac:dyDescent="0.2">
      <c r="B144" s="301">
        <v>44008</v>
      </c>
      <c r="C144">
        <v>-44787.018082191775</v>
      </c>
      <c r="D144" s="293">
        <v>5156683.1100000003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F16" sqref="F16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3" t="s">
        <v>425</v>
      </c>
      <c r="B1" s="320" t="s">
        <v>1268</v>
      </c>
      <c r="C1" s="320"/>
      <c r="D1" s="321">
        <f>SUM(D3:D99)</f>
        <v>155645.82967123279</v>
      </c>
      <c r="E1" s="322">
        <f>SUM(E3:E99)</f>
        <v>3.7463441774590198E-2</v>
      </c>
      <c r="F1" s="320"/>
      <c r="G1" s="320"/>
      <c r="H1" s="323">
        <f>SUM(H3:H99)</f>
        <v>43</v>
      </c>
      <c r="I1" s="323">
        <f>SUM(I3:I99)</f>
        <v>18</v>
      </c>
      <c r="J1" s="323">
        <f>SUM(J3:J99)</f>
        <v>25</v>
      </c>
      <c r="K1" s="322">
        <f>I1/H1</f>
        <v>0.41860465116279072</v>
      </c>
      <c r="L1" s="320"/>
      <c r="M1" s="320"/>
      <c r="N1" s="320"/>
      <c r="O1" s="324">
        <f>MIN(O3:O99)</f>
        <v>-108718.57808219179</v>
      </c>
      <c r="P1" s="325">
        <f>MIN(P3:P99)</f>
        <v>-1.9725208597913362E-2</v>
      </c>
      <c r="Q1" s="320">
        <f>MAX(Q3:Q99)</f>
        <v>3</v>
      </c>
      <c r="R1" s="320">
        <f>MAX(R3:R99)</f>
        <v>5</v>
      </c>
      <c r="S1" s="323">
        <f>SUM(S3:S99)</f>
        <v>6</v>
      </c>
      <c r="T1" s="323">
        <f>SUM(T3:T99)</f>
        <v>10</v>
      </c>
      <c r="U1" s="323">
        <f>SUM(U3:U99)</f>
        <v>27</v>
      </c>
      <c r="V1" s="323">
        <f>SUM(V3:V99)</f>
        <v>0</v>
      </c>
      <c r="W1" s="326">
        <f>SUM(D3:D99)/SUM(H3:H99)</f>
        <v>3619.67045747053</v>
      </c>
    </row>
    <row r="2" spans="1:23" ht="59.25" customHeight="1" x14ac:dyDescent="0.2">
      <c r="A2" s="150" t="s">
        <v>404</v>
      </c>
      <c r="B2" s="151" t="s">
        <v>405</v>
      </c>
      <c r="C2" s="152" t="s">
        <v>412</v>
      </c>
      <c r="D2" s="151" t="s">
        <v>413</v>
      </c>
      <c r="E2" s="151" t="s">
        <v>414</v>
      </c>
      <c r="F2" s="152" t="s">
        <v>421</v>
      </c>
      <c r="G2" s="152" t="s">
        <v>422</v>
      </c>
      <c r="H2" s="152" t="s">
        <v>415</v>
      </c>
      <c r="I2" s="152" t="s">
        <v>416</v>
      </c>
      <c r="J2" s="152" t="s">
        <v>417</v>
      </c>
      <c r="K2" s="152" t="s">
        <v>423</v>
      </c>
      <c r="L2" s="152" t="s">
        <v>1258</v>
      </c>
      <c r="M2" s="152" t="s">
        <v>406</v>
      </c>
      <c r="N2" s="152" t="s">
        <v>407</v>
      </c>
      <c r="O2" s="152" t="s">
        <v>408</v>
      </c>
      <c r="P2" s="152" t="s">
        <v>418</v>
      </c>
      <c r="Q2" s="153" t="s">
        <v>419</v>
      </c>
      <c r="R2" s="153" t="s">
        <v>409</v>
      </c>
      <c r="S2" s="154" t="s">
        <v>410</v>
      </c>
      <c r="T2" s="154" t="s">
        <v>411</v>
      </c>
      <c r="U2" s="154" t="s">
        <v>424</v>
      </c>
      <c r="V2" s="155" t="s">
        <v>420</v>
      </c>
      <c r="W2" s="155" t="s">
        <v>1259</v>
      </c>
    </row>
    <row r="3" spans="1:23" x14ac:dyDescent="0.2">
      <c r="A3" s="286">
        <v>2019</v>
      </c>
      <c r="B3" s="286">
        <v>10</v>
      </c>
      <c r="C3" s="292">
        <f>Asset!C4</f>
        <v>5000000</v>
      </c>
      <c r="D3" s="287">
        <v>-25615.999999999971</v>
      </c>
      <c r="E3" s="157">
        <f t="shared" ref="E3:E8" si="0">IF(D3 &lt;&gt; 0,D3/C3, 0)</f>
        <v>-5.1231999999999944E-3</v>
      </c>
      <c r="F3" s="287">
        <v>101112</v>
      </c>
      <c r="G3" s="287">
        <v>-126727.99999999997</v>
      </c>
      <c r="H3" s="286">
        <v>8</v>
      </c>
      <c r="I3" s="286">
        <v>3</v>
      </c>
      <c r="J3" s="286">
        <v>5</v>
      </c>
      <c r="K3" s="158">
        <f t="shared" ref="K3:K8" si="1">IF(H3&lt;&gt;0,I3/H3,0)</f>
        <v>0.375</v>
      </c>
      <c r="L3" s="159">
        <f t="shared" ref="L3:M5" si="2">IF(I3&lt;&gt;0,F3/I3,0)</f>
        <v>33704</v>
      </c>
      <c r="M3" s="160">
        <f t="shared" si="2"/>
        <v>-25345.599999999995</v>
      </c>
      <c r="N3" s="298">
        <v>14</v>
      </c>
      <c r="O3" s="298">
        <v>-93238.000000000029</v>
      </c>
      <c r="P3" s="161">
        <f t="shared" ref="P3:P8" si="3">IF(C3&lt;&gt;0,O3/C3,0)</f>
        <v>-1.8647600000000007E-2</v>
      </c>
      <c r="Q3" s="288">
        <v>3</v>
      </c>
      <c r="R3" s="288">
        <v>5</v>
      </c>
      <c r="S3" s="288">
        <v>1</v>
      </c>
      <c r="T3" s="288">
        <v>1</v>
      </c>
      <c r="U3" s="288">
        <v>6</v>
      </c>
      <c r="V3" s="162">
        <f t="shared" ref="V3:V8" si="4">IF(H3&lt;&gt;0,H3-S3-T3-U3,0)</f>
        <v>0</v>
      </c>
      <c r="W3" s="299">
        <f>IF(H3&lt;&gt;0,D3/H3,0)</f>
        <v>-3201.9999999999964</v>
      </c>
    </row>
    <row r="4" spans="1:23" x14ac:dyDescent="0.2">
      <c r="A4" s="286">
        <v>2019</v>
      </c>
      <c r="B4" s="286">
        <v>11</v>
      </c>
      <c r="C4" s="156">
        <f>C3+D3</f>
        <v>4974384</v>
      </c>
      <c r="D4" s="287">
        <v>487021.99999999988</v>
      </c>
      <c r="E4" s="157">
        <f t="shared" si="0"/>
        <v>9.7905991978102194E-2</v>
      </c>
      <c r="F4" s="287">
        <v>546235.99999999988</v>
      </c>
      <c r="G4" s="287">
        <v>-59214</v>
      </c>
      <c r="H4" s="286">
        <v>3</v>
      </c>
      <c r="I4" s="286">
        <v>2</v>
      </c>
      <c r="J4" s="286">
        <v>1</v>
      </c>
      <c r="K4" s="158">
        <f t="shared" si="1"/>
        <v>0.66666666666666663</v>
      </c>
      <c r="L4" s="159">
        <f t="shared" si="2"/>
        <v>273117.99999999994</v>
      </c>
      <c r="M4" s="160">
        <f t="shared" si="2"/>
        <v>-59214</v>
      </c>
      <c r="N4" s="298">
        <v>10</v>
      </c>
      <c r="O4" s="298">
        <v>-59214</v>
      </c>
      <c r="P4" s="161">
        <f t="shared" si="3"/>
        <v>-1.190378547373906E-2</v>
      </c>
      <c r="Q4" s="288">
        <v>2</v>
      </c>
      <c r="R4" s="288">
        <v>1</v>
      </c>
      <c r="S4" s="288">
        <v>2</v>
      </c>
      <c r="T4" s="288">
        <v>1</v>
      </c>
      <c r="U4" s="288">
        <v>0</v>
      </c>
      <c r="V4" s="162">
        <f t="shared" si="4"/>
        <v>0</v>
      </c>
      <c r="W4" s="299">
        <f t="shared" ref="W4:W6" si="5">IF(H4&lt;&gt;0,D4/H4,0)</f>
        <v>162340.66666666663</v>
      </c>
    </row>
    <row r="5" spans="1:23" x14ac:dyDescent="0.2">
      <c r="A5" s="286">
        <v>2019</v>
      </c>
      <c r="B5" s="286">
        <v>12</v>
      </c>
      <c r="C5" s="156">
        <f t="shared" ref="C5:C6" si="6">C4+D4</f>
        <v>5461406</v>
      </c>
      <c r="D5" s="287">
        <v>-15227.939178082248</v>
      </c>
      <c r="E5" s="157">
        <f t="shared" si="0"/>
        <v>-2.788281841357747E-3</v>
      </c>
      <c r="F5" s="287">
        <v>117137.35506849315</v>
      </c>
      <c r="G5" s="287">
        <v>-132365.29424657539</v>
      </c>
      <c r="H5" s="286">
        <v>8</v>
      </c>
      <c r="I5" s="286">
        <v>3</v>
      </c>
      <c r="J5" s="286">
        <v>5</v>
      </c>
      <c r="K5" s="158">
        <f t="shared" si="1"/>
        <v>0.375</v>
      </c>
      <c r="L5" s="159">
        <f t="shared" si="2"/>
        <v>39045.785022831049</v>
      </c>
      <c r="M5" s="160">
        <f t="shared" si="2"/>
        <v>-26473.058849315079</v>
      </c>
      <c r="N5" s="298">
        <v>16.875</v>
      </c>
      <c r="O5" s="298">
        <v>-63666.936986301371</v>
      </c>
      <c r="P5" s="161">
        <f t="shared" si="3"/>
        <v>-1.1657609228521259E-2</v>
      </c>
      <c r="Q5" s="288">
        <v>2</v>
      </c>
      <c r="R5" s="288">
        <v>3</v>
      </c>
      <c r="S5" s="288">
        <v>1</v>
      </c>
      <c r="T5" s="288">
        <v>0</v>
      </c>
      <c r="U5" s="288">
        <v>7</v>
      </c>
      <c r="V5" s="162">
        <f t="shared" si="4"/>
        <v>0</v>
      </c>
      <c r="W5" s="299">
        <f t="shared" si="5"/>
        <v>-1903.492397260281</v>
      </c>
    </row>
    <row r="6" spans="1:23" x14ac:dyDescent="0.2">
      <c r="A6" s="286">
        <v>2020</v>
      </c>
      <c r="B6" s="286">
        <v>2</v>
      </c>
      <c r="C6" s="156">
        <f t="shared" si="6"/>
        <v>5446178.0608219178</v>
      </c>
      <c r="D6" s="287">
        <v>-14255.861205479494</v>
      </c>
      <c r="E6" s="157">
        <f t="shared" si="0"/>
        <v>-2.6175899954560154E-3</v>
      </c>
      <c r="F6" s="287">
        <v>93806.997808219166</v>
      </c>
      <c r="G6" s="287">
        <v>-108062.85901369866</v>
      </c>
      <c r="H6" s="286">
        <v>8</v>
      </c>
      <c r="I6" s="286">
        <v>4</v>
      </c>
      <c r="J6" s="286">
        <v>4</v>
      </c>
      <c r="K6" s="158">
        <f t="shared" si="1"/>
        <v>0.5</v>
      </c>
      <c r="L6" s="159">
        <f t="shared" ref="L6" si="7">IF(I6&lt;&gt;0,F6/I6,0)</f>
        <v>23451.749452054792</v>
      </c>
      <c r="M6" s="160">
        <f t="shared" ref="M6" si="8">IF(J6&lt;&gt;0,G6/J6,0)</f>
        <v>-27015.714753424665</v>
      </c>
      <c r="N6" s="298">
        <v>17.25</v>
      </c>
      <c r="O6" s="298">
        <v>-59934.866684931541</v>
      </c>
      <c r="P6" s="161">
        <f t="shared" si="3"/>
        <v>-1.1004940715413624E-2</v>
      </c>
      <c r="Q6" s="288">
        <v>3</v>
      </c>
      <c r="R6" s="288">
        <v>4</v>
      </c>
      <c r="S6" s="288">
        <v>0</v>
      </c>
      <c r="T6" s="288">
        <v>1</v>
      </c>
      <c r="U6" s="288">
        <v>7</v>
      </c>
      <c r="V6" s="162">
        <f t="shared" si="4"/>
        <v>0</v>
      </c>
      <c r="W6" s="299">
        <f t="shared" si="5"/>
        <v>-1781.9826506849367</v>
      </c>
    </row>
    <row r="7" spans="1:23" x14ac:dyDescent="0.2">
      <c r="A7" s="286">
        <v>2020</v>
      </c>
      <c r="B7" s="286">
        <v>5</v>
      </c>
      <c r="C7" s="156">
        <f t="shared" ref="C7" si="9">C6+D6</f>
        <v>5431922.1996164387</v>
      </c>
      <c r="D7" s="287">
        <v>79734.498082191771</v>
      </c>
      <c r="E7" s="157">
        <f t="shared" si="0"/>
        <v>1.4678873362328719E-2</v>
      </c>
      <c r="F7" s="287">
        <v>79734.498082191771</v>
      </c>
      <c r="G7" s="287">
        <v>0</v>
      </c>
      <c r="H7" s="286">
        <v>1</v>
      </c>
      <c r="I7" s="286">
        <v>1</v>
      </c>
      <c r="J7" s="286">
        <v>0</v>
      </c>
      <c r="K7" s="158">
        <f t="shared" si="1"/>
        <v>1</v>
      </c>
      <c r="L7" s="159">
        <f t="shared" ref="L7" si="10">IF(I7&lt;&gt;0,F7/I7,0)</f>
        <v>79734.498082191771</v>
      </c>
      <c r="M7" s="160">
        <f t="shared" ref="M7" si="11">IF(J7&lt;&gt;0,G7/J7,0)</f>
        <v>0</v>
      </c>
      <c r="N7" s="298">
        <v>9</v>
      </c>
      <c r="O7" s="298">
        <v>0</v>
      </c>
      <c r="P7" s="161">
        <f t="shared" si="3"/>
        <v>0</v>
      </c>
      <c r="Q7" s="288">
        <v>1</v>
      </c>
      <c r="R7" s="288">
        <v>0</v>
      </c>
      <c r="S7" s="288">
        <v>1</v>
      </c>
      <c r="T7" s="288">
        <v>0</v>
      </c>
      <c r="U7" s="288">
        <v>0</v>
      </c>
      <c r="V7" s="162">
        <f t="shared" si="4"/>
        <v>0</v>
      </c>
      <c r="W7" s="299">
        <f t="shared" ref="W7" si="12">IF(H7&lt;&gt;0,D7/H7,0)</f>
        <v>79734.498082191771</v>
      </c>
    </row>
    <row r="8" spans="1:23" x14ac:dyDescent="0.2">
      <c r="A8" s="286">
        <v>2020</v>
      </c>
      <c r="B8" s="286">
        <v>6</v>
      </c>
      <c r="C8" s="156">
        <f t="shared" ref="C8" si="13">C7+D7</f>
        <v>5511656.6976986304</v>
      </c>
      <c r="D8" s="287">
        <v>-356010.86802739714</v>
      </c>
      <c r="E8" s="157">
        <f t="shared" si="0"/>
        <v>-6.4592351729026956E-2</v>
      </c>
      <c r="F8" s="287">
        <v>241078.71232876726</v>
      </c>
      <c r="G8" s="287">
        <v>-597089.58035616437</v>
      </c>
      <c r="H8" s="286">
        <v>15</v>
      </c>
      <c r="I8" s="286">
        <v>5</v>
      </c>
      <c r="J8" s="286">
        <v>10</v>
      </c>
      <c r="K8" s="158">
        <f t="shared" si="1"/>
        <v>0.33333333333333331</v>
      </c>
      <c r="L8" s="159">
        <f t="shared" ref="L8" si="14">IF(I8&lt;&gt;0,F8/I8,0)</f>
        <v>48215.74246575345</v>
      </c>
      <c r="M8" s="160">
        <f t="shared" ref="M8" si="15">IF(J8&lt;&gt;0,G8/J8,0)</f>
        <v>-59708.958035616437</v>
      </c>
      <c r="N8" s="298">
        <v>16.333333333333332</v>
      </c>
      <c r="O8" s="298">
        <v>-108718.57808219179</v>
      </c>
      <c r="P8" s="161">
        <f t="shared" si="3"/>
        <v>-1.9725208597913362E-2</v>
      </c>
      <c r="Q8" s="288">
        <v>2</v>
      </c>
      <c r="R8" s="288">
        <v>5</v>
      </c>
      <c r="S8" s="288">
        <v>1</v>
      </c>
      <c r="T8" s="288">
        <v>7</v>
      </c>
      <c r="U8" s="288">
        <v>7</v>
      </c>
      <c r="V8" s="162">
        <f t="shared" si="4"/>
        <v>0</v>
      </c>
      <c r="W8" s="299">
        <f t="shared" ref="W8" si="16">IF(H8&lt;&gt;0,D8/H8,0)</f>
        <v>-23734.057868493142</v>
      </c>
    </row>
    <row r="9" spans="1:23" x14ac:dyDescent="0.2">
      <c r="W9" s="300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9"/>
  <sheetViews>
    <sheetView showGridLines="0" zoomScale="60" zoomScaleNormal="60" workbookViewId="0">
      <selection activeCell="I195" sqref="I195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10.7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3"/>
      <c r="B1" s="186"/>
      <c r="C1" s="184"/>
      <c r="D1" s="230">
        <v>1</v>
      </c>
      <c r="E1" s="231" t="s">
        <v>758</v>
      </c>
      <c r="F1" s="232">
        <v>20</v>
      </c>
      <c r="G1" s="183"/>
      <c r="H1" s="187"/>
      <c r="I1" s="135"/>
      <c r="J1" s="136"/>
      <c r="N1" s="168"/>
      <c r="O1" s="188"/>
      <c r="P1" s="134"/>
      <c r="Q1" s="204"/>
      <c r="R1" s="205"/>
      <c r="S1" s="10"/>
      <c r="T1" s="206"/>
      <c r="U1" s="134"/>
    </row>
    <row r="2" spans="1:52" ht="33" customHeight="1" thickBot="1" x14ac:dyDescent="0.25">
      <c r="A2" s="133"/>
      <c r="B2" s="68" t="s">
        <v>723</v>
      </c>
      <c r="C2" s="60"/>
      <c r="D2" s="59" t="s">
        <v>37</v>
      </c>
      <c r="E2" s="61" t="s">
        <v>38</v>
      </c>
      <c r="F2" s="62" t="s">
        <v>67</v>
      </c>
      <c r="G2" s="62" t="s">
        <v>68</v>
      </c>
      <c r="H2" s="60" t="s">
        <v>18</v>
      </c>
      <c r="I2" s="60" t="s">
        <v>69</v>
      </c>
      <c r="J2" s="62" t="s">
        <v>70</v>
      </c>
      <c r="K2" s="63" t="s">
        <v>91</v>
      </c>
      <c r="L2" s="60" t="s">
        <v>71</v>
      </c>
      <c r="M2" s="63" t="s">
        <v>85</v>
      </c>
      <c r="N2" s="60" t="s">
        <v>178</v>
      </c>
      <c r="O2" s="60" t="s">
        <v>72</v>
      </c>
      <c r="P2" s="63" t="s">
        <v>87</v>
      </c>
      <c r="Q2" s="66" t="s">
        <v>88</v>
      </c>
      <c r="R2" s="66" t="s">
        <v>724</v>
      </c>
      <c r="S2" s="10"/>
      <c r="T2" s="10"/>
      <c r="U2" s="460" t="s">
        <v>781</v>
      </c>
      <c r="V2" s="461"/>
      <c r="W2" s="462"/>
      <c r="X2" s="268" t="s">
        <v>782</v>
      </c>
      <c r="Y2" s="268" t="s">
        <v>783</v>
      </c>
      <c r="Z2" s="268" t="s">
        <v>784</v>
      </c>
    </row>
    <row r="3" spans="1:52" ht="22.5" customHeight="1" x14ac:dyDescent="0.2">
      <c r="A3" s="133"/>
      <c r="B3" s="221">
        <v>43977</v>
      </c>
      <c r="C3" s="36" t="s">
        <v>74</v>
      </c>
      <c r="D3" s="36">
        <v>7189</v>
      </c>
      <c r="E3" s="219" t="s">
        <v>2907</v>
      </c>
      <c r="F3" s="222">
        <v>637</v>
      </c>
      <c r="G3" s="222">
        <v>1700</v>
      </c>
      <c r="H3" s="223">
        <f>F3*G3</f>
        <v>1082900</v>
      </c>
      <c r="I3" s="219" t="s">
        <v>2905</v>
      </c>
      <c r="J3" s="222">
        <v>728</v>
      </c>
      <c r="K3" s="36">
        <v>770</v>
      </c>
      <c r="L3" s="224">
        <f>IF(OR(I3="現物",H3=0),0,IF(C3="売",H3*Fee_Refer!$B$12/365*T3, H3*Fee_Refer!$B$11/365*#REF!))</f>
        <v>0</v>
      </c>
      <c r="M3" s="219">
        <v>92</v>
      </c>
      <c r="N3" s="225">
        <v>-155665.81205479451</v>
      </c>
      <c r="O3" s="226">
        <v>-0.14374901842718119</v>
      </c>
      <c r="P3" s="456">
        <v>-89923.70246575342</v>
      </c>
      <c r="Q3" s="422">
        <v>-4.1963555212914005E-2</v>
      </c>
      <c r="R3" s="421">
        <v>6</v>
      </c>
      <c r="S3" s="10"/>
      <c r="T3" s="10"/>
      <c r="U3" s="463" t="s">
        <v>1975</v>
      </c>
      <c r="V3" s="464"/>
      <c r="W3" s="465"/>
      <c r="X3" s="455">
        <v>2.0456641806324898</v>
      </c>
      <c r="Y3" s="455">
        <v>3.4274415205273998</v>
      </c>
      <c r="Z3" s="455">
        <v>1.44490581202368</v>
      </c>
    </row>
    <row r="4" spans="1:52" ht="22.5" customHeight="1" x14ac:dyDescent="0.2">
      <c r="A4" s="133"/>
      <c r="B4" s="212">
        <v>43983</v>
      </c>
      <c r="C4" s="211" t="s">
        <v>75</v>
      </c>
      <c r="D4" s="211">
        <v>7327</v>
      </c>
      <c r="E4" s="220" t="s">
        <v>2908</v>
      </c>
      <c r="F4" s="227">
        <v>2120</v>
      </c>
      <c r="G4" s="227">
        <v>500</v>
      </c>
      <c r="H4" s="228">
        <f>F4*G4</f>
        <v>1060000</v>
      </c>
      <c r="I4" s="220" t="s">
        <v>2905</v>
      </c>
      <c r="J4" s="229">
        <v>2254</v>
      </c>
      <c r="K4" s="31">
        <v>770</v>
      </c>
      <c r="L4" s="145">
        <f>IF(OR(I4="現物",H4=0),0,IF(C4="売",H4*Fee_Refer!$B$12/365*T4, H4*Fee_Refer!$B$11/365*T3))</f>
        <v>0</v>
      </c>
      <c r="M4" s="211">
        <v>408</v>
      </c>
      <c r="N4" s="209">
        <v>65742.109589041094</v>
      </c>
      <c r="O4" s="210">
        <v>6.2020858102868955E-2</v>
      </c>
      <c r="P4" s="457"/>
      <c r="Q4" s="458"/>
      <c r="R4" s="459"/>
      <c r="S4" s="10"/>
      <c r="T4" s="10"/>
      <c r="U4" s="466"/>
      <c r="V4" s="467"/>
      <c r="W4" s="468"/>
      <c r="X4" s="455"/>
      <c r="Y4" s="455"/>
      <c r="Z4" s="455"/>
    </row>
    <row r="5" spans="1:52" ht="12" customHeight="1" thickBot="1" x14ac:dyDescent="0.25">
      <c r="A5" s="133"/>
      <c r="B5" s="186"/>
      <c r="C5" s="184"/>
      <c r="D5" s="185"/>
      <c r="E5" s="183"/>
      <c r="F5" s="183"/>
      <c r="G5" s="183"/>
      <c r="H5" s="187"/>
      <c r="I5" s="135"/>
      <c r="J5" s="136"/>
      <c r="N5" s="168"/>
      <c r="O5" s="188"/>
      <c r="P5" s="205"/>
      <c r="Q5" s="204"/>
      <c r="R5" s="10"/>
      <c r="S5" s="10"/>
    </row>
    <row r="6" spans="1:52" ht="18" x14ac:dyDescent="0.25">
      <c r="A6" s="195" t="s">
        <v>757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4" t="s">
        <v>1369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2906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7"/>
      <c r="S7" s="10"/>
      <c r="T7" s="10"/>
      <c r="U7" s="10"/>
      <c r="V7" s="10"/>
      <c r="W7" s="10"/>
      <c r="X7" s="98"/>
      <c r="Y7" s="10"/>
      <c r="Z7" s="233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5" t="s">
        <v>716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7" t="s">
        <v>1826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5" t="s">
        <v>704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6">
        <v>0.34524013700097977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5" t="s">
        <v>705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7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6">
        <v>0.23559597377845243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7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3" t="s">
        <v>1370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5">
        <f>B3</f>
        <v>43977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5">
        <f>B3</f>
        <v>43977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6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7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8">
        <f>B4</f>
        <v>43983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8">
        <f>B4</f>
        <v>43983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5" t="s">
        <v>756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39" t="s">
        <v>759</v>
      </c>
      <c r="AA44" s="10"/>
      <c r="AB44" s="10"/>
      <c r="AC44" s="10"/>
      <c r="AD44" s="10"/>
      <c r="AE44" s="10"/>
    </row>
    <row r="45" spans="1:52" x14ac:dyDescent="0.2">
      <c r="A45" s="106">
        <v>0.27508208682962421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5" t="s">
        <v>704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888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5"/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489.37103246990148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38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6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7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7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8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8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5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397</v>
      </c>
      <c r="B181" s="106" t="s">
        <v>2909</v>
      </c>
      <c r="C181" s="106" t="s">
        <v>2910</v>
      </c>
      <c r="D181" s="106" t="s">
        <v>2911</v>
      </c>
      <c r="E181" s="106" t="s">
        <v>2912</v>
      </c>
      <c r="F181" s="106" t="s">
        <v>398</v>
      </c>
      <c r="G181" s="106" t="s">
        <v>399</v>
      </c>
      <c r="H181" s="106" t="s">
        <v>400</v>
      </c>
      <c r="I181" s="106" t="s">
        <v>401</v>
      </c>
      <c r="J181" s="106" t="s">
        <v>402</v>
      </c>
      <c r="K181" s="106" t="s">
        <v>29</v>
      </c>
      <c r="L181" s="106" t="s">
        <v>31</v>
      </c>
      <c r="M181" s="106" t="s">
        <v>30</v>
      </c>
      <c r="N181" s="106" t="s">
        <v>32</v>
      </c>
      <c r="P181" s="106" t="s">
        <v>194</v>
      </c>
      <c r="Q181" s="106" t="s">
        <v>195</v>
      </c>
      <c r="R181" s="106" t="s">
        <v>196</v>
      </c>
      <c r="S181" s="106" t="s">
        <v>197</v>
      </c>
      <c r="U181" s="106" t="s">
        <v>2475</v>
      </c>
      <c r="V181" s="106" t="s">
        <v>2476</v>
      </c>
      <c r="W181" s="106" t="s">
        <v>2477</v>
      </c>
      <c r="X181" s="106" t="s">
        <v>2478</v>
      </c>
      <c r="Y181" s="106" t="s">
        <v>397</v>
      </c>
      <c r="AA181" s="106" t="s">
        <v>2913</v>
      </c>
      <c r="AB181" s="106" t="s">
        <v>2914</v>
      </c>
    </row>
    <row r="182" spans="1:32" x14ac:dyDescent="0.2">
      <c r="A182" s="14">
        <v>44008</v>
      </c>
      <c r="B182" s="106">
        <v>750</v>
      </c>
      <c r="C182" s="106">
        <v>732</v>
      </c>
      <c r="D182" s="106">
        <v>2231</v>
      </c>
      <c r="E182" s="106">
        <v>2218</v>
      </c>
      <c r="F182" s="106">
        <v>0.33002705139765498</v>
      </c>
      <c r="G182" s="106">
        <v>0.29042750904396197</v>
      </c>
      <c r="H182" s="106">
        <v>2.74063139785089E-2</v>
      </c>
      <c r="I182" s="106">
        <v>1.44490581202368</v>
      </c>
      <c r="J182" s="106">
        <v>12</v>
      </c>
      <c r="K182" s="106">
        <v>0.41173018068849299</v>
      </c>
      <c r="L182" s="106">
        <v>0.85513825457953896</v>
      </c>
      <c r="M182" s="106">
        <v>0.89412152027478897</v>
      </c>
      <c r="N182" s="106">
        <v>0.115526465540972</v>
      </c>
      <c r="P182" s="106">
        <v>0.31783382302247087</v>
      </c>
      <c r="Q182" s="106">
        <v>0.26302119506545307</v>
      </c>
      <c r="R182" s="106">
        <v>0.34524013700097977</v>
      </c>
      <c r="S182" s="106">
        <v>0.23561488108694417</v>
      </c>
      <c r="U182" s="106">
        <v>-162270</v>
      </c>
      <c r="V182" s="106">
        <v>48230</v>
      </c>
      <c r="W182" s="106">
        <v>-114040</v>
      </c>
      <c r="X182" s="106">
        <v>-5.3217602314620374</v>
      </c>
      <c r="Y182" s="301">
        <v>44008</v>
      </c>
      <c r="AA182" s="106">
        <v>732</v>
      </c>
      <c r="AB182" s="106">
        <v>610.13206858810645</v>
      </c>
    </row>
    <row r="183" spans="1:32" x14ac:dyDescent="0.2">
      <c r="A183" s="14">
        <v>44007</v>
      </c>
      <c r="B183" s="106">
        <v>739</v>
      </c>
      <c r="C183" s="106">
        <v>738</v>
      </c>
      <c r="D183" s="106">
        <v>2180</v>
      </c>
      <c r="E183" s="106">
        <v>2188</v>
      </c>
      <c r="F183" s="106">
        <v>0.33729433272394799</v>
      </c>
      <c r="G183" s="106">
        <v>0.28971549268790903</v>
      </c>
      <c r="H183" s="106">
        <v>2.7059759454728299E-2</v>
      </c>
      <c r="I183" s="106">
        <v>1.7582876195052699</v>
      </c>
      <c r="J183" s="106">
        <v>14.11</v>
      </c>
      <c r="K183" s="106">
        <v>0.42165642810971798</v>
      </c>
      <c r="L183" s="15">
        <v>0.89873913519635096</v>
      </c>
      <c r="M183" s="106">
        <v>0.89772751928824301</v>
      </c>
      <c r="N183" s="106">
        <v>6.2834918211130603E-2</v>
      </c>
      <c r="P183" s="106">
        <v>0.31677525214263735</v>
      </c>
      <c r="Q183" s="106">
        <v>0.2626557332331807</v>
      </c>
      <c r="R183" s="106">
        <v>0.34383501159736563</v>
      </c>
      <c r="S183" s="106">
        <v>0.23559597377845243</v>
      </c>
      <c r="U183" s="106">
        <v>-172470</v>
      </c>
      <c r="V183" s="106">
        <v>33230</v>
      </c>
      <c r="W183" s="106">
        <v>-139240</v>
      </c>
      <c r="X183" s="106">
        <v>-6.4977367119324283</v>
      </c>
      <c r="Y183" s="301">
        <v>44007</v>
      </c>
      <c r="AA183" s="106">
        <v>738</v>
      </c>
      <c r="AB183" s="106">
        <v>601.87960598321774</v>
      </c>
    </row>
    <row r="184" spans="1:32" x14ac:dyDescent="0.2">
      <c r="A184" s="14">
        <v>44006</v>
      </c>
      <c r="B184" s="106">
        <v>750</v>
      </c>
      <c r="C184" s="106">
        <v>749</v>
      </c>
      <c r="D184" s="106">
        <v>2245</v>
      </c>
      <c r="E184" s="106">
        <v>2190</v>
      </c>
      <c r="F184" s="106">
        <v>0.34200913242009101</v>
      </c>
      <c r="G184" s="106">
        <v>0.28891192861194998</v>
      </c>
      <c r="H184" s="106">
        <v>2.6524483314080801E-2</v>
      </c>
      <c r="I184" s="106">
        <v>2.0018185907490902</v>
      </c>
      <c r="J184" s="106">
        <v>15.53</v>
      </c>
      <c r="K184" s="106">
        <v>0.438520839743054</v>
      </c>
      <c r="L184" s="106">
        <v>0.895383062809327</v>
      </c>
      <c r="M184" s="106">
        <v>0.90200471368111601</v>
      </c>
      <c r="N184" s="106">
        <v>9.4381115101356994E-2</v>
      </c>
      <c r="P184" s="106">
        <v>0.31543641192603078</v>
      </c>
      <c r="Q184" s="106">
        <v>0.26238744529786917</v>
      </c>
      <c r="R184" s="106">
        <v>0.34196089524011158</v>
      </c>
      <c r="S184" s="106">
        <v>0.23586296198378837</v>
      </c>
      <c r="U184" s="106">
        <v>-191170</v>
      </c>
      <c r="V184" s="106">
        <v>34230</v>
      </c>
      <c r="W184" s="106">
        <v>-156940</v>
      </c>
      <c r="X184" s="106">
        <v>-7.3237201922628214</v>
      </c>
      <c r="Y184" s="301">
        <v>44006</v>
      </c>
      <c r="AA184" s="106">
        <v>749</v>
      </c>
      <c r="AB184" s="106">
        <v>602.429770156877</v>
      </c>
    </row>
    <row r="185" spans="1:32" x14ac:dyDescent="0.2">
      <c r="A185" s="14">
        <v>44005</v>
      </c>
      <c r="B185" s="106">
        <v>732</v>
      </c>
      <c r="C185" s="106">
        <v>754</v>
      </c>
      <c r="D185" s="106">
        <v>2275</v>
      </c>
      <c r="E185" s="106">
        <v>2258</v>
      </c>
      <c r="F185" s="106">
        <v>0.33392382639503898</v>
      </c>
      <c r="G185" s="106">
        <v>0.288086346816183</v>
      </c>
      <c r="H185" s="106">
        <v>2.5813046268308298E-2</v>
      </c>
      <c r="I185" s="106">
        <v>1.77574855375102</v>
      </c>
      <c r="J185" s="106">
        <v>13.73</v>
      </c>
      <c r="K185" s="106">
        <v>0.45094956914166201</v>
      </c>
      <c r="L185" s="15">
        <v>0.82914487211215404</v>
      </c>
      <c r="M185" s="106">
        <v>0.90547223457844805</v>
      </c>
      <c r="N185" s="106">
        <v>0.20585288929402801</v>
      </c>
      <c r="P185" s="106">
        <v>0.31389939308449133</v>
      </c>
      <c r="Q185" s="106">
        <v>0.26227330054787468</v>
      </c>
      <c r="R185" s="106">
        <v>0.3397124393527996</v>
      </c>
      <c r="S185" s="106">
        <v>0.23646025427956641</v>
      </c>
      <c r="U185" s="106">
        <v>-199670</v>
      </c>
      <c r="V185" s="106">
        <v>68230</v>
      </c>
      <c r="W185" s="106">
        <v>-131440</v>
      </c>
      <c r="X185" s="106">
        <v>-6.1337439917868313</v>
      </c>
      <c r="Y185" s="301">
        <v>44005</v>
      </c>
      <c r="AA185" s="106">
        <v>754</v>
      </c>
      <c r="AB185" s="106">
        <v>621.13535206129143</v>
      </c>
    </row>
    <row r="186" spans="1:32" x14ac:dyDescent="0.2">
      <c r="A186" s="14">
        <v>44004</v>
      </c>
      <c r="B186" s="106">
        <v>721</v>
      </c>
      <c r="C186" s="106">
        <v>728</v>
      </c>
      <c r="D186" s="106">
        <v>2280</v>
      </c>
      <c r="E186" s="106">
        <v>2262</v>
      </c>
      <c r="F186" s="106">
        <v>0.32183908045977</v>
      </c>
      <c r="G186" s="106">
        <v>0.287402918019804</v>
      </c>
      <c r="H186" s="106">
        <v>2.5263087592648899E-2</v>
      </c>
      <c r="I186" s="106">
        <v>1.3631018898095999</v>
      </c>
      <c r="J186" s="106">
        <v>10.7</v>
      </c>
      <c r="K186" s="106">
        <v>0.46310418001727099</v>
      </c>
      <c r="L186" s="106">
        <v>0.87505608676436497</v>
      </c>
      <c r="M186" s="106">
        <v>0.90760998097382894</v>
      </c>
      <c r="N186" s="15">
        <v>0.25971925290707099</v>
      </c>
      <c r="P186" s="106">
        <v>0.31266600561245289</v>
      </c>
      <c r="Q186" s="106">
        <v>0.26213983042715511</v>
      </c>
      <c r="R186" s="106">
        <v>0.33792909320510178</v>
      </c>
      <c r="S186" s="106">
        <v>0.23687674283450622</v>
      </c>
      <c r="U186" s="106">
        <v>-155470</v>
      </c>
      <c r="V186" s="106">
        <v>70230</v>
      </c>
      <c r="W186" s="106">
        <v>-85240</v>
      </c>
      <c r="X186" s="106">
        <v>-3.977787110924448</v>
      </c>
      <c r="Y186" s="301">
        <v>44004</v>
      </c>
      <c r="AA186" s="106">
        <v>728</v>
      </c>
      <c r="AB186" s="106">
        <v>622.23568040860994</v>
      </c>
    </row>
    <row r="187" spans="1:32" x14ac:dyDescent="0.2">
      <c r="A187" s="14">
        <v>44001</v>
      </c>
      <c r="B187" s="106">
        <v>728</v>
      </c>
      <c r="C187" s="106">
        <v>721</v>
      </c>
      <c r="D187" s="106">
        <v>2288</v>
      </c>
      <c r="E187" s="106">
        <v>2283</v>
      </c>
      <c r="F187" s="106">
        <v>0.31581252737625898</v>
      </c>
      <c r="G187" s="106">
        <v>0.28684125068546401</v>
      </c>
      <c r="H187" s="106">
        <v>2.49576652349358E-2</v>
      </c>
      <c r="I187" s="106">
        <v>1.16081678386487</v>
      </c>
      <c r="J187" s="106">
        <v>9.17</v>
      </c>
      <c r="K187" s="106">
        <v>0.46094129791487198</v>
      </c>
      <c r="L187" s="15">
        <v>0.79738171589060902</v>
      </c>
      <c r="M187" s="106">
        <v>0.90942301855544205</v>
      </c>
      <c r="N187" s="15">
        <v>0.19799718848616499</v>
      </c>
      <c r="P187" s="106">
        <v>0.31179891592039982</v>
      </c>
      <c r="Q187" s="106">
        <v>0.2618835854505282</v>
      </c>
      <c r="R187" s="106">
        <v>0.33675658115533563</v>
      </c>
      <c r="S187" s="106">
        <v>0.23692592021559242</v>
      </c>
      <c r="U187" s="106">
        <v>-143570</v>
      </c>
      <c r="V187" s="106">
        <v>80730</v>
      </c>
      <c r="W187" s="106">
        <v>-62840</v>
      </c>
      <c r="X187" s="106">
        <v>-2.9324746838396565</v>
      </c>
      <c r="Y187" s="301">
        <v>44001</v>
      </c>
      <c r="AA187" s="106">
        <v>721</v>
      </c>
      <c r="AB187" s="106">
        <v>628.01240423203205</v>
      </c>
    </row>
    <row r="188" spans="1:32" x14ac:dyDescent="0.2">
      <c r="A188" s="14">
        <v>44000</v>
      </c>
      <c r="B188" s="106">
        <v>721</v>
      </c>
      <c r="C188" s="106">
        <v>729</v>
      </c>
      <c r="D188" s="106">
        <v>2305</v>
      </c>
      <c r="E188" s="106">
        <v>2285</v>
      </c>
      <c r="F188" s="106">
        <v>0.319037199124726</v>
      </c>
      <c r="G188" s="106">
        <v>0.28632089317759002</v>
      </c>
      <c r="H188" s="106">
        <v>2.47542185206014E-2</v>
      </c>
      <c r="I188" s="106">
        <v>1.3216456790953699</v>
      </c>
      <c r="J188" s="106">
        <v>10.25</v>
      </c>
      <c r="K188" s="106">
        <v>0.49516068298746702</v>
      </c>
      <c r="L188" s="15">
        <v>0.80966061644482101</v>
      </c>
      <c r="M188" s="106">
        <v>0.91147940671465399</v>
      </c>
      <c r="N188" s="15">
        <v>0.24398382925853199</v>
      </c>
      <c r="P188" s="106">
        <v>0.31107511169819141</v>
      </c>
      <c r="Q188" s="106">
        <v>0.26156667465698863</v>
      </c>
      <c r="R188" s="106">
        <v>0.3358293302187928</v>
      </c>
      <c r="S188" s="106">
        <v>0.23681245613638721</v>
      </c>
      <c r="U188" s="106">
        <v>-157170</v>
      </c>
      <c r="V188" s="106">
        <v>81730</v>
      </c>
      <c r="W188" s="106">
        <v>-75440</v>
      </c>
      <c r="X188" s="106">
        <v>-3.520462924074852</v>
      </c>
      <c r="Y188" s="301">
        <v>44000</v>
      </c>
      <c r="AA188" s="106">
        <v>729</v>
      </c>
      <c r="AB188" s="106">
        <v>628.56256840569131</v>
      </c>
    </row>
    <row r="189" spans="1:32" x14ac:dyDescent="0.2">
      <c r="A189" s="14">
        <v>43999</v>
      </c>
      <c r="B189" s="106">
        <v>749</v>
      </c>
      <c r="C189" s="106">
        <v>735</v>
      </c>
      <c r="D189" s="106">
        <v>2351</v>
      </c>
      <c r="E189" s="106">
        <v>2349</v>
      </c>
      <c r="F189" s="106">
        <v>0.31289910600255399</v>
      </c>
      <c r="G189" s="106">
        <v>0.28571540291663799</v>
      </c>
      <c r="H189" s="106">
        <v>2.4500658992505499E-2</v>
      </c>
      <c r="I189" s="106">
        <v>1.1095090582759899</v>
      </c>
      <c r="J189" s="106">
        <v>8.69</v>
      </c>
      <c r="K189" s="106">
        <v>0.51516490571140305</v>
      </c>
      <c r="L189" s="15">
        <v>0.69939295995877404</v>
      </c>
      <c r="M189" s="106">
        <v>0.91300016089540403</v>
      </c>
      <c r="N189" s="106">
        <v>0.16536302414009599</v>
      </c>
      <c r="P189" s="106">
        <v>0.31021606190914347</v>
      </c>
      <c r="Q189" s="106">
        <v>0.26121474392413252</v>
      </c>
      <c r="R189" s="106">
        <v>0.334716720901649</v>
      </c>
      <c r="S189" s="106">
        <v>0.23671408493162699</v>
      </c>
      <c r="U189" s="106">
        <v>-167370</v>
      </c>
      <c r="V189" s="106">
        <v>113730</v>
      </c>
      <c r="W189" s="106">
        <v>-53640</v>
      </c>
      <c r="X189" s="106">
        <v>-2.5031499370012598</v>
      </c>
      <c r="Y189" s="301">
        <v>43999</v>
      </c>
      <c r="AA189" s="106">
        <v>735</v>
      </c>
      <c r="AB189" s="106">
        <v>646.16782196278723</v>
      </c>
    </row>
    <row r="190" spans="1:32" x14ac:dyDescent="0.2">
      <c r="A190" s="14">
        <v>43998</v>
      </c>
      <c r="B190" s="106">
        <v>745</v>
      </c>
      <c r="C190" s="106">
        <v>750</v>
      </c>
      <c r="D190" s="106">
        <v>2305</v>
      </c>
      <c r="E190" s="106">
        <v>2351</v>
      </c>
      <c r="F190" s="106">
        <v>0.31901318587834898</v>
      </c>
      <c r="G190" s="106">
        <v>0.28511503904914798</v>
      </c>
      <c r="H190" s="106">
        <v>2.4378564068931199E-2</v>
      </c>
      <c r="I190" s="106">
        <v>1.39048988830322</v>
      </c>
      <c r="J190" s="106">
        <v>10.63</v>
      </c>
      <c r="K190" s="106">
        <v>0.52693360044496795</v>
      </c>
      <c r="L190" s="15">
        <v>0.66604341377377196</v>
      </c>
      <c r="M190" s="106">
        <v>0.91522954281800395</v>
      </c>
      <c r="N190" s="106">
        <v>0.116953906345219</v>
      </c>
      <c r="P190" s="106">
        <v>0.30949360311807916</v>
      </c>
      <c r="Q190" s="106">
        <v>0.26073647498021679</v>
      </c>
      <c r="R190" s="106">
        <v>0.3338721671870104</v>
      </c>
      <c r="S190" s="106">
        <v>0.23635791091128558</v>
      </c>
      <c r="U190" s="106">
        <v>-192870</v>
      </c>
      <c r="V190" s="106">
        <v>114730</v>
      </c>
      <c r="W190" s="106">
        <v>-78140</v>
      </c>
      <c r="X190" s="106">
        <v>-3.6464604041252504</v>
      </c>
      <c r="Y190" s="301">
        <v>43998</v>
      </c>
      <c r="AA190" s="106">
        <v>750</v>
      </c>
      <c r="AB190" s="106">
        <v>646.71798613644648</v>
      </c>
    </row>
    <row r="191" spans="1:32" x14ac:dyDescent="0.2">
      <c r="A191" s="14">
        <v>43997</v>
      </c>
      <c r="B191" s="106">
        <v>739</v>
      </c>
      <c r="C191" s="106">
        <v>718</v>
      </c>
      <c r="D191" s="106">
        <v>2255</v>
      </c>
      <c r="E191" s="106">
        <v>2211</v>
      </c>
      <c r="F191" s="106">
        <v>0.32473993668023499</v>
      </c>
      <c r="G191" s="106">
        <v>0.28440005416011599</v>
      </c>
      <c r="H191" s="106">
        <v>2.4159265542211698E-2</v>
      </c>
      <c r="I191" s="106">
        <v>1.6697478840834501</v>
      </c>
      <c r="J191" s="106">
        <v>12.42</v>
      </c>
      <c r="K191" s="106">
        <v>0.561584059022329</v>
      </c>
      <c r="L191" s="15">
        <v>0.400829531445002</v>
      </c>
      <c r="M191" s="106">
        <v>0.91771151822222996</v>
      </c>
      <c r="N191" s="106">
        <v>7.6673058436336095E-2</v>
      </c>
      <c r="P191" s="106">
        <v>0.30855931970232769</v>
      </c>
      <c r="Q191" s="106">
        <v>0.26024078861790428</v>
      </c>
      <c r="R191" s="106">
        <v>0.3327185852445394</v>
      </c>
      <c r="S191" s="106">
        <v>0.23608152307569258</v>
      </c>
      <c r="U191" s="106">
        <v>-138470</v>
      </c>
      <c r="V191" s="106">
        <v>44730</v>
      </c>
      <c r="W191" s="106">
        <v>-93740</v>
      </c>
      <c r="X191" s="106">
        <v>-4.3744458444164449</v>
      </c>
      <c r="Y191" s="301">
        <v>43997</v>
      </c>
      <c r="AA191" s="106">
        <v>718</v>
      </c>
      <c r="AB191" s="106">
        <v>608.20649398029911</v>
      </c>
    </row>
    <row r="192" spans="1:32" x14ac:dyDescent="0.2">
      <c r="A192" s="14">
        <v>43994</v>
      </c>
      <c r="B192" s="106">
        <v>736</v>
      </c>
      <c r="C192" s="106">
        <v>738</v>
      </c>
      <c r="D192" s="106">
        <v>2249</v>
      </c>
      <c r="E192" s="106">
        <v>2255</v>
      </c>
      <c r="F192" s="106">
        <v>0.32727272727272699</v>
      </c>
      <c r="G192" s="106">
        <v>0.28359837747775002</v>
      </c>
      <c r="H192" s="106">
        <v>2.380230561087E-2</v>
      </c>
      <c r="I192" s="106">
        <v>1.8348789612646501</v>
      </c>
      <c r="J192" s="106">
        <v>13.34</v>
      </c>
      <c r="K192" s="106">
        <v>0.60080166334325202</v>
      </c>
      <c r="L192" s="15">
        <v>0.65862006625832004</v>
      </c>
      <c r="M192" s="106">
        <v>0.921027472592859</v>
      </c>
      <c r="N192" s="106">
        <v>5.3221963804131203E-2</v>
      </c>
      <c r="P192" s="106">
        <v>0.30740068308862001</v>
      </c>
      <c r="Q192" s="106">
        <v>0.25979607186688003</v>
      </c>
      <c r="R192" s="106">
        <v>0.33120298869949</v>
      </c>
      <c r="S192" s="106">
        <v>0.23599376625601001</v>
      </c>
      <c r="U192" s="106">
        <v>-172470</v>
      </c>
      <c r="V192" s="106">
        <v>66730</v>
      </c>
      <c r="W192" s="106">
        <v>-105740</v>
      </c>
      <c r="X192" s="106">
        <v>-4.9344346446404401</v>
      </c>
      <c r="Y192" s="301">
        <v>43994</v>
      </c>
      <c r="AA192" s="106">
        <v>738</v>
      </c>
      <c r="AB192" s="106">
        <v>620.3101058008026</v>
      </c>
    </row>
    <row r="193" spans="1:28" x14ac:dyDescent="0.2">
      <c r="A193" s="14">
        <v>43993</v>
      </c>
      <c r="B193" s="106">
        <v>774</v>
      </c>
      <c r="C193" s="106">
        <v>759</v>
      </c>
      <c r="D193" s="106">
        <v>2334</v>
      </c>
      <c r="E193" s="106">
        <v>2318</v>
      </c>
      <c r="F193" s="106">
        <v>0.327437446074201</v>
      </c>
      <c r="G193" s="106">
        <v>0.28280635672029297</v>
      </c>
      <c r="H193" s="106">
        <v>2.3319256813181002E-2</v>
      </c>
      <c r="I193" s="106">
        <v>1.9139155982312901</v>
      </c>
      <c r="J193" s="106">
        <v>13.63</v>
      </c>
      <c r="K193" s="106">
        <v>0.61454362520375905</v>
      </c>
      <c r="L193" s="15">
        <v>0.37248260834963198</v>
      </c>
      <c r="M193" s="106">
        <v>0.92436244580138704</v>
      </c>
      <c r="N193" s="106">
        <v>5.9470431783340298E-3</v>
      </c>
      <c r="P193" s="106">
        <v>0.30612561353347395</v>
      </c>
      <c r="Q193" s="106">
        <v>0.259487099907112</v>
      </c>
      <c r="R193" s="106">
        <v>0.32944487034665498</v>
      </c>
      <c r="S193" s="106">
        <v>0.23616784309393096</v>
      </c>
      <c r="U193" s="106">
        <v>-208170</v>
      </c>
      <c r="V193" s="106">
        <v>98230</v>
      </c>
      <c r="W193" s="106">
        <v>-109940</v>
      </c>
      <c r="X193" s="106">
        <v>-5.1304307247188392</v>
      </c>
      <c r="Y193" s="301">
        <v>43993</v>
      </c>
      <c r="AA193" s="106">
        <v>759</v>
      </c>
      <c r="AB193" s="106">
        <v>637.64027727106895</v>
      </c>
    </row>
    <row r="194" spans="1:28" x14ac:dyDescent="0.2">
      <c r="A194" s="14">
        <v>43992</v>
      </c>
      <c r="B194" s="106">
        <v>806</v>
      </c>
      <c r="C194" s="106">
        <v>791</v>
      </c>
      <c r="D194" s="106">
        <v>2352</v>
      </c>
      <c r="E194" s="106">
        <v>2326</v>
      </c>
      <c r="F194" s="106">
        <v>0.34006878761822801</v>
      </c>
      <c r="G194" s="106">
        <v>0.28198802114972299</v>
      </c>
      <c r="H194" s="106">
        <v>2.2810022626564001E-2</v>
      </c>
      <c r="I194" s="106">
        <v>2.5462827205119001</v>
      </c>
      <c r="J194" s="106">
        <v>17.079999999999998</v>
      </c>
      <c r="K194" s="106">
        <v>0.62201421248274202</v>
      </c>
      <c r="L194" s="106">
        <v>0.27370781200170702</v>
      </c>
      <c r="M194" s="106">
        <v>0.92956326952161294</v>
      </c>
      <c r="N194" s="106">
        <v>3.01293176008299E-3</v>
      </c>
      <c r="P194" s="106">
        <v>0.304798043776287</v>
      </c>
      <c r="Q194" s="106">
        <v>0.25917799852315898</v>
      </c>
      <c r="R194" s="106">
        <v>0.32760806640285101</v>
      </c>
      <c r="S194" s="106">
        <v>0.23636797589659497</v>
      </c>
      <c r="U194" s="106">
        <v>-262570</v>
      </c>
      <c r="V194" s="106">
        <v>102230</v>
      </c>
      <c r="W194" s="106">
        <v>-160340</v>
      </c>
      <c r="X194" s="106">
        <v>-7.4823836856596202</v>
      </c>
      <c r="Y194" s="301">
        <v>43992</v>
      </c>
      <c r="AA194" s="106">
        <v>791</v>
      </c>
      <c r="AB194" s="106">
        <v>639.84093396570586</v>
      </c>
    </row>
    <row r="195" spans="1:28" x14ac:dyDescent="0.2">
      <c r="A195" s="14">
        <v>43991</v>
      </c>
      <c r="B195" s="106">
        <v>813</v>
      </c>
      <c r="C195" s="106">
        <v>801</v>
      </c>
      <c r="D195" s="106">
        <v>2430</v>
      </c>
      <c r="E195" s="106">
        <v>2358</v>
      </c>
      <c r="F195" s="106">
        <v>0.33969465648854902</v>
      </c>
      <c r="G195" s="106">
        <v>0.28102287316214902</v>
      </c>
      <c r="H195" s="106">
        <v>2.1842981703115098E-2</v>
      </c>
      <c r="I195" s="106">
        <v>2.6860702501084099</v>
      </c>
      <c r="J195" s="106">
        <v>17.27</v>
      </c>
      <c r="K195" s="106">
        <v>0.62196187369550804</v>
      </c>
      <c r="L195" s="15">
        <v>0.34979115967789998</v>
      </c>
      <c r="M195" s="106">
        <v>0.93473071822863896</v>
      </c>
      <c r="N195" s="106">
        <v>9.0365214465316594E-3</v>
      </c>
      <c r="P195" s="106">
        <v>0.30286585486526413</v>
      </c>
      <c r="Q195" s="106">
        <v>0.25917989145903392</v>
      </c>
      <c r="R195" s="106">
        <v>0.32470883656837923</v>
      </c>
      <c r="S195" s="106">
        <v>0.23733690975591881</v>
      </c>
      <c r="U195" s="106">
        <v>-279570</v>
      </c>
      <c r="V195" s="106">
        <v>118230</v>
      </c>
      <c r="W195" s="106">
        <v>-161340</v>
      </c>
      <c r="X195" s="106">
        <v>-7.5290494190116197</v>
      </c>
      <c r="Y195" s="301">
        <v>43991</v>
      </c>
      <c r="AA195" s="106">
        <v>801</v>
      </c>
      <c r="AB195" s="106">
        <v>648.64356074425393</v>
      </c>
    </row>
    <row r="196" spans="1:28" x14ac:dyDescent="0.2">
      <c r="A196" s="14">
        <v>43990</v>
      </c>
      <c r="B196" s="106">
        <v>779</v>
      </c>
      <c r="C196" s="106">
        <v>794</v>
      </c>
      <c r="D196" s="106">
        <v>2367</v>
      </c>
      <c r="E196" s="106">
        <v>2401</v>
      </c>
      <c r="F196" s="106">
        <v>0.33069554352353098</v>
      </c>
      <c r="G196" s="106">
        <v>0.280023623847027</v>
      </c>
      <c r="H196" s="106">
        <v>2.0826649068199799E-2</v>
      </c>
      <c r="I196" s="106">
        <v>2.4330327702056902</v>
      </c>
      <c r="J196" s="106">
        <v>15.32</v>
      </c>
      <c r="K196" s="106">
        <v>0.61381361572063797</v>
      </c>
      <c r="L196" s="15">
        <v>0.37273869660630699</v>
      </c>
      <c r="M196" s="106">
        <v>0.93843616805447105</v>
      </c>
      <c r="N196" s="106">
        <v>1.4128025258834701E-2</v>
      </c>
      <c r="P196" s="106">
        <v>0.30085027291522681</v>
      </c>
      <c r="Q196" s="106">
        <v>0.25919697477882719</v>
      </c>
      <c r="R196" s="106">
        <v>0.32167692198342662</v>
      </c>
      <c r="S196" s="106">
        <v>0.23837032571062741</v>
      </c>
      <c r="U196" s="106">
        <v>-267670</v>
      </c>
      <c r="V196" s="106">
        <v>139730</v>
      </c>
      <c r="W196" s="106">
        <v>-127940</v>
      </c>
      <c r="X196" s="106">
        <v>-5.9704139250548325</v>
      </c>
      <c r="Y196" s="301">
        <v>43990</v>
      </c>
      <c r="AA196" s="106">
        <v>794</v>
      </c>
      <c r="AB196" s="106">
        <v>660.47209047792774</v>
      </c>
    </row>
    <row r="197" spans="1:28" x14ac:dyDescent="0.2">
      <c r="A197" s="14">
        <v>43987</v>
      </c>
      <c r="B197" s="106">
        <v>762</v>
      </c>
      <c r="C197" s="106">
        <v>758</v>
      </c>
      <c r="D197" s="106">
        <v>2330</v>
      </c>
      <c r="E197" s="106">
        <v>2317</v>
      </c>
      <c r="F197" s="106">
        <v>0.32714717306862301</v>
      </c>
      <c r="G197" s="106">
        <v>0.27913293846520099</v>
      </c>
      <c r="H197" s="106">
        <v>2.00546640065495E-2</v>
      </c>
      <c r="I197" s="106">
        <v>2.3941679894383099</v>
      </c>
      <c r="J197" s="106">
        <v>14.68</v>
      </c>
      <c r="K197" s="106">
        <v>0.61180170191860905</v>
      </c>
      <c r="L197" s="15">
        <v>0.25329715671361003</v>
      </c>
      <c r="M197" s="106">
        <v>0.94193594494537103</v>
      </c>
      <c r="N197" s="106">
        <v>7.5875211623810702E-3</v>
      </c>
      <c r="P197" s="106">
        <v>0.29918760247175047</v>
      </c>
      <c r="Q197" s="106">
        <v>0.2590782744586515</v>
      </c>
      <c r="R197" s="106">
        <v>0.31924226647830001</v>
      </c>
      <c r="S197" s="106">
        <v>0.23902361045210199</v>
      </c>
      <c r="U197" s="106">
        <v>-206470</v>
      </c>
      <c r="V197" s="106">
        <v>97730</v>
      </c>
      <c r="W197" s="106">
        <v>-108740</v>
      </c>
      <c r="X197" s="106">
        <v>-5.0744318446964396</v>
      </c>
      <c r="Y197" s="301">
        <v>43987</v>
      </c>
      <c r="AA197" s="106">
        <v>758</v>
      </c>
      <c r="AB197" s="106">
        <v>637.36519518423927</v>
      </c>
    </row>
    <row r="198" spans="1:28" x14ac:dyDescent="0.2">
      <c r="A198" s="14">
        <v>43986</v>
      </c>
      <c r="B198" s="106">
        <v>775</v>
      </c>
      <c r="C198" s="106">
        <v>753</v>
      </c>
      <c r="D198" s="106">
        <v>2383</v>
      </c>
      <c r="E198" s="106">
        <v>2286</v>
      </c>
      <c r="F198" s="106">
        <v>0.32939632545931702</v>
      </c>
      <c r="G198" s="106">
        <v>0.27827789439661299</v>
      </c>
      <c r="H198" s="106">
        <v>1.9343794922080999E-2</v>
      </c>
      <c r="I198" s="106">
        <v>2.6426268097141401</v>
      </c>
      <c r="J198" s="106">
        <v>15.52</v>
      </c>
      <c r="K198" s="106">
        <v>0.615883381389975</v>
      </c>
      <c r="L198" s="15">
        <v>0.17292153785762299</v>
      </c>
      <c r="M198" s="106">
        <v>0.945478253080832</v>
      </c>
      <c r="N198" s="106">
        <v>5.2947887954903202E-3</v>
      </c>
      <c r="P198" s="106">
        <v>0.29762168931869398</v>
      </c>
      <c r="Q198" s="106">
        <v>0.258934099474532</v>
      </c>
      <c r="R198" s="106">
        <v>0.31696548424077498</v>
      </c>
      <c r="S198" s="106">
        <v>0.23959030455245101</v>
      </c>
      <c r="U198" s="106">
        <v>-197970</v>
      </c>
      <c r="V198" s="106">
        <v>82230</v>
      </c>
      <c r="W198" s="106">
        <v>-115740</v>
      </c>
      <c r="X198" s="106">
        <v>-5.4010919781604372</v>
      </c>
      <c r="Y198" s="301">
        <v>43986</v>
      </c>
      <c r="AA198" s="106">
        <v>753</v>
      </c>
      <c r="AB198" s="106">
        <v>628.83765049252088</v>
      </c>
    </row>
    <row r="199" spans="1:28" x14ac:dyDescent="0.2">
      <c r="A199" s="14">
        <v>43985</v>
      </c>
      <c r="B199" s="106">
        <v>772</v>
      </c>
      <c r="C199" s="106">
        <v>755</v>
      </c>
      <c r="D199" s="106">
        <v>2366</v>
      </c>
      <c r="E199" s="106">
        <v>2300</v>
      </c>
      <c r="F199" s="106">
        <v>0.328260869565217</v>
      </c>
      <c r="G199" s="106">
        <v>0.27741476544562699</v>
      </c>
      <c r="H199" s="106">
        <v>1.84680314001078E-2</v>
      </c>
      <c r="I199" s="106">
        <v>2.75319567191623</v>
      </c>
      <c r="J199" s="106">
        <v>15.49</v>
      </c>
      <c r="K199" s="106">
        <v>0.61961503744234803</v>
      </c>
      <c r="L199" s="15">
        <v>7.0536240433421799E-2</v>
      </c>
      <c r="M199" s="106">
        <v>0.948701879804975</v>
      </c>
      <c r="N199" s="106">
        <v>2.9610947510096399E-3</v>
      </c>
      <c r="P199" s="106">
        <v>0.29588279684573476</v>
      </c>
      <c r="Q199" s="106">
        <v>0.25894673404551921</v>
      </c>
      <c r="R199" s="106">
        <v>0.3143508282458426</v>
      </c>
      <c r="S199" s="106">
        <v>0.24047870264541138</v>
      </c>
      <c r="U199" s="106">
        <v>-201370</v>
      </c>
      <c r="V199" s="106">
        <v>89230</v>
      </c>
      <c r="W199" s="106">
        <v>-112140</v>
      </c>
      <c r="X199" s="106">
        <v>-5.2330953380932383</v>
      </c>
      <c r="Y199" s="301">
        <v>43985</v>
      </c>
      <c r="AA199" s="106">
        <v>755</v>
      </c>
      <c r="AB199" s="106">
        <v>632.68879970813566</v>
      </c>
    </row>
    <row r="200" spans="1:28" x14ac:dyDescent="0.2">
      <c r="A200" s="14">
        <v>43984</v>
      </c>
      <c r="B200" s="106">
        <v>742</v>
      </c>
      <c r="C200" s="106">
        <v>762</v>
      </c>
      <c r="D200" s="106">
        <v>2284</v>
      </c>
      <c r="E200" s="106">
        <v>2316</v>
      </c>
      <c r="F200" s="106">
        <v>0.32901554404145</v>
      </c>
      <c r="G200" s="106">
        <v>0.27662902550020901</v>
      </c>
      <c r="H200" s="106">
        <v>1.7517169035525099E-2</v>
      </c>
      <c r="I200" s="106">
        <v>2.99058132252993</v>
      </c>
      <c r="J200" s="106">
        <v>15.92</v>
      </c>
      <c r="K200" s="106">
        <v>0.62588007808302903</v>
      </c>
      <c r="L200" s="15">
        <v>0.105688466405508</v>
      </c>
      <c r="M200" s="106">
        <v>0.95218859747542495</v>
      </c>
      <c r="N200" s="15">
        <v>3.6141562939736899E-3</v>
      </c>
      <c r="P200" s="106">
        <v>0.2941461945357341</v>
      </c>
      <c r="Q200" s="106">
        <v>0.25911185646468393</v>
      </c>
      <c r="R200" s="106">
        <v>0.31166336357125923</v>
      </c>
      <c r="S200" s="106">
        <v>0.24159468742915882</v>
      </c>
      <c r="U200" s="106">
        <v>-213270</v>
      </c>
      <c r="V200" s="106">
        <v>97230</v>
      </c>
      <c r="W200" s="106">
        <v>-116040</v>
      </c>
      <c r="X200" s="106">
        <v>-5.4150916981660364</v>
      </c>
      <c r="Y200" s="301">
        <v>43984</v>
      </c>
      <c r="AA200" s="106">
        <v>762</v>
      </c>
      <c r="AB200" s="106">
        <v>637.0901130974097</v>
      </c>
    </row>
    <row r="201" spans="1:28" x14ac:dyDescent="0.2">
      <c r="A201" s="14">
        <v>43983</v>
      </c>
      <c r="B201" s="106">
        <v>728</v>
      </c>
      <c r="C201" s="106">
        <v>729</v>
      </c>
      <c r="D201" s="106">
        <v>2254</v>
      </c>
      <c r="E201" s="106">
        <v>2245</v>
      </c>
      <c r="F201" s="106">
        <v>0.32472160356347401</v>
      </c>
      <c r="G201" s="106">
        <v>0.27585316075396898</v>
      </c>
      <c r="H201" s="106">
        <v>1.64349322152623E-2</v>
      </c>
      <c r="I201" s="106">
        <v>2.97344961143944</v>
      </c>
      <c r="J201" s="106">
        <v>15.05</v>
      </c>
      <c r="K201" s="106">
        <v>0.64417447933974303</v>
      </c>
      <c r="L201" s="15">
        <v>1.54439965802296E-2</v>
      </c>
      <c r="M201" s="106">
        <v>0.95511565848012603</v>
      </c>
      <c r="N201" s="15">
        <v>8.90904093854831E-4</v>
      </c>
      <c r="P201" s="106">
        <v>0.29228809296923131</v>
      </c>
      <c r="Q201" s="106">
        <v>0.25941822853870666</v>
      </c>
      <c r="R201" s="106">
        <v>0.30872302518449357</v>
      </c>
      <c r="S201" s="106">
        <v>0.2429832963234444</v>
      </c>
      <c r="U201" s="106">
        <v>-157170</v>
      </c>
      <c r="V201" s="106">
        <v>61730</v>
      </c>
      <c r="W201" s="106">
        <v>-95440</v>
      </c>
      <c r="X201" s="106">
        <v>-4.4537775911148447</v>
      </c>
      <c r="Y201" s="301">
        <v>43983</v>
      </c>
      <c r="AA201" s="106">
        <v>729</v>
      </c>
      <c r="AB201" s="106">
        <v>617.55928493250633</v>
      </c>
    </row>
    <row r="202" spans="1:28" x14ac:dyDescent="0.2">
      <c r="A202" s="14">
        <v>43980</v>
      </c>
      <c r="B202" s="106">
        <v>719</v>
      </c>
      <c r="C202" s="106">
        <v>742</v>
      </c>
      <c r="D202" s="106">
        <v>2286</v>
      </c>
      <c r="E202" s="106">
        <v>2262</v>
      </c>
      <c r="F202" s="106">
        <v>0.32802829354553398</v>
      </c>
      <c r="G202" s="106">
        <v>0.275100198952617</v>
      </c>
      <c r="H202" s="106">
        <v>1.5442450082933301E-2</v>
      </c>
      <c r="I202" s="15">
        <v>3.4274415205273998</v>
      </c>
      <c r="J202" s="106">
        <v>16.14</v>
      </c>
      <c r="K202" s="106">
        <v>0.66915744654152398</v>
      </c>
      <c r="L202" s="15">
        <v>0.20306018602655801</v>
      </c>
      <c r="M202" s="106">
        <v>0.95865095403849099</v>
      </c>
      <c r="N202" s="15">
        <v>2.7406090356008599E-2</v>
      </c>
      <c r="P202" s="106">
        <v>0.29054264903555033</v>
      </c>
      <c r="Q202" s="106">
        <v>0.25965774886968368</v>
      </c>
      <c r="R202" s="106">
        <v>0.30598509911848359</v>
      </c>
      <c r="S202" s="106">
        <v>0.24421529878675041</v>
      </c>
      <c r="U202" s="106">
        <v>-179270</v>
      </c>
      <c r="V202" s="106">
        <v>70230</v>
      </c>
      <c r="W202" s="106">
        <v>-109040</v>
      </c>
      <c r="X202" s="106">
        <v>-5.0884315647020397</v>
      </c>
      <c r="Y202" s="301">
        <v>43980</v>
      </c>
      <c r="AA202" s="106">
        <v>742</v>
      </c>
      <c r="AB202" s="106">
        <v>622.23568040860994</v>
      </c>
    </row>
    <row r="203" spans="1:28" x14ac:dyDescent="0.2">
      <c r="A203" s="14">
        <v>43979</v>
      </c>
      <c r="B203" s="106">
        <v>711</v>
      </c>
      <c r="C203" s="106">
        <v>713</v>
      </c>
      <c r="D203" s="106">
        <v>2280</v>
      </c>
      <c r="E203" s="106">
        <v>2336</v>
      </c>
      <c r="F203" s="106">
        <v>0.30522260273972601</v>
      </c>
      <c r="G203" s="106">
        <v>0.27431419180781402</v>
      </c>
      <c r="H203" s="106">
        <v>1.4176857151238301E-2</v>
      </c>
      <c r="I203" s="106">
        <v>2.1802019024513801</v>
      </c>
      <c r="J203" s="106">
        <v>10.130000000000001</v>
      </c>
      <c r="K203" s="106">
        <v>0.66611069288615099</v>
      </c>
      <c r="L203" s="15">
        <v>8.7278436331972006E-2</v>
      </c>
      <c r="M203" s="106">
        <v>0.959874942465062</v>
      </c>
      <c r="N203" s="106">
        <v>8.7623036250679704E-3</v>
      </c>
      <c r="P203" s="106">
        <v>0.28849104895905231</v>
      </c>
      <c r="Q203" s="106">
        <v>0.26013733465657574</v>
      </c>
      <c r="R203" s="106">
        <v>0.3026679061102906</v>
      </c>
      <c r="S203" s="106">
        <v>0.24596047750533742</v>
      </c>
      <c r="U203" s="106">
        <v>-129970</v>
      </c>
      <c r="V203" s="106">
        <v>107230</v>
      </c>
      <c r="W203" s="106">
        <v>-22740</v>
      </c>
      <c r="X203" s="106">
        <v>-1.0611787764244716</v>
      </c>
      <c r="Y203" s="301">
        <v>43979</v>
      </c>
      <c r="AA203" s="106">
        <v>713</v>
      </c>
      <c r="AB203" s="106">
        <v>642.59175483400213</v>
      </c>
    </row>
    <row r="204" spans="1:28" x14ac:dyDescent="0.2">
      <c r="A204" s="14">
        <v>43978</v>
      </c>
      <c r="B204" s="106">
        <v>690</v>
      </c>
      <c r="C204" s="106">
        <v>698</v>
      </c>
      <c r="D204" s="106">
        <v>2193</v>
      </c>
      <c r="E204" s="106">
        <v>2233</v>
      </c>
      <c r="F204" s="106">
        <v>0.31258396775638098</v>
      </c>
      <c r="G204" s="106">
        <v>0.27382238329682301</v>
      </c>
      <c r="H204" s="106">
        <v>1.37288031095697E-2</v>
      </c>
      <c r="I204" s="106">
        <v>2.8233768195378102</v>
      </c>
      <c r="J204" s="106">
        <v>12.4</v>
      </c>
      <c r="K204" s="106">
        <v>0.68763409233852102</v>
      </c>
      <c r="L204" s="15">
        <v>0.266109025870223</v>
      </c>
      <c r="M204" s="106">
        <v>0.96161544940726795</v>
      </c>
      <c r="N204" s="106">
        <v>2.2792408261486999E-2</v>
      </c>
      <c r="P204" s="106">
        <v>0.28755118640639271</v>
      </c>
      <c r="Q204" s="106">
        <v>0.26009358018725331</v>
      </c>
      <c r="R204" s="106">
        <v>0.30127998951596241</v>
      </c>
      <c r="S204" s="106">
        <v>0.24636477707768362</v>
      </c>
      <c r="U204" s="106">
        <v>-104470</v>
      </c>
      <c r="V204" s="106">
        <v>55730</v>
      </c>
      <c r="W204" s="106">
        <v>-48740</v>
      </c>
      <c r="X204" s="106">
        <v>-2.2744878435764617</v>
      </c>
      <c r="Y204" s="301">
        <v>43978</v>
      </c>
      <c r="AA204" s="106">
        <v>698</v>
      </c>
      <c r="AB204" s="106">
        <v>614.2582998905508</v>
      </c>
    </row>
    <row r="205" spans="1:28" x14ac:dyDescent="0.2">
      <c r="A205" s="14">
        <v>43977</v>
      </c>
      <c r="B205" s="106">
        <v>637</v>
      </c>
      <c r="C205" s="106">
        <v>652</v>
      </c>
      <c r="D205" s="106">
        <v>2120</v>
      </c>
      <c r="E205" s="106">
        <v>2143</v>
      </c>
      <c r="F205" s="106">
        <v>0.30424638357442801</v>
      </c>
      <c r="G205" s="106">
        <v>0.27326046708103602</v>
      </c>
      <c r="H205" s="106">
        <v>1.29724321848391E-2</v>
      </c>
      <c r="I205" s="106">
        <v>2.3885973001736001</v>
      </c>
      <c r="J205" s="106">
        <v>10.18</v>
      </c>
      <c r="K205" s="106">
        <v>0.71162731878511198</v>
      </c>
      <c r="L205" s="15">
        <v>0.38347495737058301</v>
      </c>
      <c r="M205" s="106">
        <v>0.96267740288992598</v>
      </c>
      <c r="N205" s="106">
        <v>3.00776684300396E-2</v>
      </c>
      <c r="P205" s="106">
        <v>0.28623289926587514</v>
      </c>
      <c r="Q205" s="106">
        <v>0.2602880348961969</v>
      </c>
      <c r="R205" s="106">
        <v>0.29920533145071421</v>
      </c>
      <c r="S205" s="106">
        <v>0.24731560271135783</v>
      </c>
      <c r="U205" s="106">
        <v>-26270</v>
      </c>
      <c r="V205" s="106">
        <v>10730</v>
      </c>
      <c r="W205" s="106">
        <v>-15540</v>
      </c>
      <c r="X205" s="106">
        <v>-0.72518549629007423</v>
      </c>
      <c r="Y205" s="301">
        <v>43977</v>
      </c>
      <c r="AA205" s="106">
        <v>652</v>
      </c>
      <c r="AB205" s="106">
        <v>589.50091207588468</v>
      </c>
    </row>
    <row r="206" spans="1:28" x14ac:dyDescent="0.2">
      <c r="A206" s="14">
        <v>43976</v>
      </c>
      <c r="B206" s="106">
        <v>632</v>
      </c>
      <c r="C206" s="106">
        <v>630</v>
      </c>
      <c r="D206" s="106">
        <v>2130</v>
      </c>
      <c r="E206" s="106">
        <v>2112</v>
      </c>
      <c r="F206" s="106">
        <v>0.29829545454545398</v>
      </c>
      <c r="G206" s="106">
        <v>0.27277336409478398</v>
      </c>
      <c r="H206" s="106">
        <v>1.2476187779158701E-2</v>
      </c>
      <c r="I206" s="106">
        <v>2.0456641806324898</v>
      </c>
      <c r="J206" s="106">
        <v>8.56</v>
      </c>
      <c r="K206" s="106">
        <v>0.73568912953694998</v>
      </c>
      <c r="L206" s="15">
        <v>0.308765755419243</v>
      </c>
      <c r="M206" s="106">
        <v>0.96331034905854895</v>
      </c>
      <c r="N206" s="15">
        <v>2.1723418938840802E-2</v>
      </c>
      <c r="P206" s="106">
        <v>0.28524955187394269</v>
      </c>
      <c r="Q206" s="106">
        <v>0.26029717631562527</v>
      </c>
      <c r="R206" s="106">
        <v>0.2977257396531014</v>
      </c>
      <c r="S206" s="106">
        <v>0.24782098853646659</v>
      </c>
      <c r="Y206" s="301"/>
      <c r="AA206" s="106">
        <v>630</v>
      </c>
      <c r="AB206" s="106">
        <v>580.97336738416629</v>
      </c>
    </row>
    <row r="207" spans="1:28" x14ac:dyDescent="0.2">
      <c r="A207" s="14">
        <v>43973</v>
      </c>
      <c r="B207" s="106">
        <v>642</v>
      </c>
      <c r="C207" s="106">
        <v>631</v>
      </c>
      <c r="D207" s="106">
        <v>2134</v>
      </c>
      <c r="E207" s="106">
        <v>2103</v>
      </c>
      <c r="F207" s="106">
        <v>0.30004755111745102</v>
      </c>
      <c r="G207" s="106">
        <v>0.272318011524259</v>
      </c>
      <c r="H207" s="106">
        <v>1.2155482870493501E-2</v>
      </c>
      <c r="I207" s="106">
        <v>2.28123719054412</v>
      </c>
      <c r="J207" s="106">
        <v>9.24</v>
      </c>
      <c r="K207" s="106">
        <v>0.76035361685122205</v>
      </c>
      <c r="L207" s="15">
        <v>0.17671775054920799</v>
      </c>
      <c r="M207" s="106">
        <v>0.96378627120484495</v>
      </c>
      <c r="N207" s="15">
        <v>1.7556051807751001E-2</v>
      </c>
      <c r="P207" s="106">
        <v>0.2844734943947525</v>
      </c>
      <c r="Q207" s="106">
        <v>0.26016252865376549</v>
      </c>
      <c r="R207" s="106">
        <v>0.29662897726524601</v>
      </c>
      <c r="S207" s="106">
        <v>0.24800704578327198</v>
      </c>
      <c r="Y207" s="301"/>
      <c r="AA207" s="106">
        <v>631</v>
      </c>
      <c r="AB207" s="106">
        <v>578.49762860269971</v>
      </c>
    </row>
    <row r="208" spans="1:28" x14ac:dyDescent="0.2">
      <c r="A208" s="14">
        <v>43972</v>
      </c>
      <c r="B208" s="106">
        <v>649</v>
      </c>
      <c r="C208" s="106">
        <v>643</v>
      </c>
      <c r="D208" s="106">
        <v>2134</v>
      </c>
      <c r="E208" s="106">
        <v>2120</v>
      </c>
      <c r="F208" s="106">
        <v>0.30330188679245201</v>
      </c>
      <c r="G208" s="106">
        <v>0.27188076468508099</v>
      </c>
      <c r="H208" s="106">
        <v>1.1732609761530099E-2</v>
      </c>
      <c r="I208" s="106">
        <v>2.6781016965549398</v>
      </c>
      <c r="J208" s="106">
        <v>10.36</v>
      </c>
      <c r="K208" s="106">
        <v>0.78030125905895398</v>
      </c>
      <c r="L208" s="15">
        <v>0.140820198738905</v>
      </c>
      <c r="M208" s="106">
        <v>0.96458507165447804</v>
      </c>
      <c r="N208" s="15">
        <v>1.8324424856193199E-2</v>
      </c>
      <c r="P208" s="106">
        <v>0.28361337444661111</v>
      </c>
      <c r="Q208" s="106">
        <v>0.26014815492355087</v>
      </c>
      <c r="R208" s="106">
        <v>0.29534598420814118</v>
      </c>
      <c r="S208" s="106">
        <v>0.2484155451620208</v>
      </c>
      <c r="Y208" s="301"/>
      <c r="AA208" s="106">
        <v>643</v>
      </c>
      <c r="AB208" s="106">
        <v>583.17402407880331</v>
      </c>
    </row>
    <row r="209" spans="1:28" x14ac:dyDescent="0.2">
      <c r="A209" s="14">
        <v>43971</v>
      </c>
      <c r="B209" s="106">
        <v>640</v>
      </c>
      <c r="C209" s="106">
        <v>644</v>
      </c>
      <c r="D209" s="106">
        <v>2126</v>
      </c>
      <c r="E209" s="106">
        <v>2134</v>
      </c>
      <c r="F209" s="106">
        <v>0.30178069353326997</v>
      </c>
      <c r="G209" s="106">
        <v>0.27144546226928201</v>
      </c>
      <c r="H209" s="106">
        <v>1.1149927237084399E-2</v>
      </c>
      <c r="I209" s="106">
        <v>2.7206662984395198</v>
      </c>
      <c r="J209" s="106">
        <v>10.050000000000001</v>
      </c>
      <c r="K209" s="106">
        <v>0.81601769686926995</v>
      </c>
      <c r="L209" s="15">
        <v>0.10620258043856599</v>
      </c>
      <c r="M209" s="106">
        <v>0.96542646955266398</v>
      </c>
      <c r="N209" s="15">
        <v>1.41557367663023E-2</v>
      </c>
      <c r="P209" s="106">
        <v>0.28259538950636642</v>
      </c>
      <c r="Q209" s="106">
        <v>0.2602955350321976</v>
      </c>
      <c r="R209" s="106">
        <v>0.29374531674345083</v>
      </c>
      <c r="S209" s="106">
        <v>0.24914560779511322</v>
      </c>
      <c r="Y209" s="301"/>
      <c r="AA209" s="106">
        <v>644</v>
      </c>
      <c r="AB209" s="106">
        <v>587.0251732944181</v>
      </c>
    </row>
    <row r="210" spans="1:28" x14ac:dyDescent="0.2">
      <c r="A210" s="14">
        <v>43970</v>
      </c>
      <c r="B210" s="106">
        <v>658</v>
      </c>
      <c r="C210" s="106">
        <v>644</v>
      </c>
      <c r="D210" s="106">
        <v>2217</v>
      </c>
      <c r="E210" s="106">
        <v>2146</v>
      </c>
      <c r="F210" s="106">
        <v>0.30009319664492001</v>
      </c>
      <c r="G210" s="106">
        <v>0.27109901800028302</v>
      </c>
      <c r="H210" s="106">
        <v>1.0591680323942299E-2</v>
      </c>
      <c r="I210" s="106">
        <v>2.7374484272430801</v>
      </c>
      <c r="J210" s="106">
        <v>9.66</v>
      </c>
      <c r="K210" s="106">
        <v>0.84614916632687098</v>
      </c>
      <c r="L210" s="15">
        <v>0.109084046211919</v>
      </c>
      <c r="M210" s="106">
        <v>0.96624982661287595</v>
      </c>
      <c r="N210" s="15">
        <v>1.2149400222537901E-2</v>
      </c>
      <c r="P210" s="106">
        <v>0.28169069832422533</v>
      </c>
      <c r="Q210" s="106">
        <v>0.26050733767634071</v>
      </c>
      <c r="R210" s="106">
        <v>0.29228237864816764</v>
      </c>
      <c r="S210" s="106">
        <v>0.24991565735239843</v>
      </c>
      <c r="Y210" s="301"/>
      <c r="AA210" s="106">
        <v>644</v>
      </c>
      <c r="AB210" s="106">
        <v>590.32615833637351</v>
      </c>
    </row>
    <row r="211" spans="1:28" x14ac:dyDescent="0.2">
      <c r="A211" s="14">
        <v>43969</v>
      </c>
      <c r="B211" s="106">
        <v>623</v>
      </c>
      <c r="C211" s="106">
        <v>631</v>
      </c>
      <c r="D211" s="106">
        <v>2143</v>
      </c>
      <c r="E211" s="106">
        <v>2117</v>
      </c>
      <c r="F211" s="106">
        <v>0.298063297118564</v>
      </c>
      <c r="G211" s="106">
        <v>0.27075885816543499</v>
      </c>
      <c r="H211" s="106">
        <v>1.00509117410313E-2</v>
      </c>
      <c r="I211" s="106">
        <v>2.7166131448217001</v>
      </c>
      <c r="J211" s="106">
        <v>9.16</v>
      </c>
      <c r="K211" s="106">
        <v>0.86928742435302897</v>
      </c>
      <c r="L211" s="15">
        <v>0.19738862109956401</v>
      </c>
      <c r="M211" s="106">
        <v>0.96703139673082406</v>
      </c>
      <c r="N211" s="15">
        <v>2.9016869098984498E-2</v>
      </c>
      <c r="P211" s="106">
        <v>0.28080976990646628</v>
      </c>
      <c r="Q211" s="106">
        <v>0.2607079464244037</v>
      </c>
      <c r="R211" s="106">
        <v>0.29086068164749757</v>
      </c>
      <c r="S211" s="106">
        <v>0.25065703468337241</v>
      </c>
      <c r="Y211" s="301"/>
      <c r="AA211" s="106">
        <v>631</v>
      </c>
      <c r="AB211" s="106">
        <v>582.34877781831449</v>
      </c>
    </row>
    <row r="212" spans="1:28" x14ac:dyDescent="0.2">
      <c r="A212" s="14">
        <v>43966</v>
      </c>
      <c r="B212" s="106">
        <v>614</v>
      </c>
      <c r="C212" s="106">
        <v>622</v>
      </c>
      <c r="D212" s="106">
        <v>2196</v>
      </c>
      <c r="E212" s="106">
        <v>2166</v>
      </c>
      <c r="F212" s="106">
        <v>0.28716528162511501</v>
      </c>
      <c r="G212" s="106">
        <v>0.27039945346284899</v>
      </c>
      <c r="H212" s="106">
        <v>9.5369202618758499E-3</v>
      </c>
      <c r="I212" s="106">
        <v>1.75799185710794</v>
      </c>
      <c r="J212" s="106">
        <v>5.84</v>
      </c>
      <c r="K212" s="106">
        <v>0.89179952940551099</v>
      </c>
      <c r="L212" s="15">
        <v>0.23864333692151801</v>
      </c>
      <c r="M212" s="106">
        <v>0.96677753839629499</v>
      </c>
      <c r="N212" s="106">
        <v>5.1096137422761298E-2</v>
      </c>
      <c r="P212" s="106">
        <v>0.27993637372472485</v>
      </c>
      <c r="Q212" s="106">
        <v>0.26086253320097313</v>
      </c>
      <c r="R212" s="106">
        <v>0.28947329398660071</v>
      </c>
      <c r="S212" s="106">
        <v>0.25132561293909728</v>
      </c>
      <c r="Y212" s="301"/>
      <c r="AA212" s="106">
        <v>622</v>
      </c>
      <c r="AB212" s="106">
        <v>595.82780007296606</v>
      </c>
    </row>
    <row r="213" spans="1:28" x14ac:dyDescent="0.2">
      <c r="A213" s="14">
        <v>43965</v>
      </c>
      <c r="B213" s="106">
        <v>614</v>
      </c>
      <c r="C213" s="106">
        <v>607</v>
      </c>
      <c r="D213" s="106">
        <v>2219</v>
      </c>
      <c r="E213" s="106">
        <v>2151</v>
      </c>
      <c r="F213" s="106">
        <v>0.28219432821943202</v>
      </c>
      <c r="G213" s="106">
        <v>0.270183245983453</v>
      </c>
      <c r="H213" s="106">
        <v>9.3360716082482292E-3</v>
      </c>
      <c r="I213" s="106">
        <v>1.2865242191766899</v>
      </c>
      <c r="J213" s="106">
        <v>4.26</v>
      </c>
      <c r="K213" s="106">
        <v>0.89412603379656197</v>
      </c>
      <c r="L213" s="15">
        <v>0.208961749381019</v>
      </c>
      <c r="M213" s="106">
        <v>0.96637838679087196</v>
      </c>
      <c r="N213" s="15">
        <v>5.8431526376374103E-2</v>
      </c>
      <c r="P213" s="106">
        <v>0.27951931759170123</v>
      </c>
      <c r="Q213" s="106">
        <v>0.26084717437520477</v>
      </c>
      <c r="R213" s="106">
        <v>0.28885538919994946</v>
      </c>
      <c r="S213" s="106">
        <v>0.25151110276695654</v>
      </c>
      <c r="Y213" s="301"/>
      <c r="AA213" s="106">
        <v>607</v>
      </c>
      <c r="AB213" s="106">
        <v>591.7015687705217</v>
      </c>
    </row>
    <row r="214" spans="1:28" x14ac:dyDescent="0.2">
      <c r="A214" s="14">
        <v>43964</v>
      </c>
      <c r="B214" s="106">
        <v>621</v>
      </c>
      <c r="C214" s="106">
        <v>627</v>
      </c>
      <c r="D214" s="106">
        <v>2193</v>
      </c>
      <c r="E214" s="106">
        <v>2221</v>
      </c>
      <c r="F214" s="106">
        <v>0.282305267897343</v>
      </c>
      <c r="G214" s="106">
        <v>0.27002725012097201</v>
      </c>
      <c r="H214" s="106">
        <v>9.2312319482885496E-3</v>
      </c>
      <c r="I214" s="106">
        <v>1.3300519199549601</v>
      </c>
      <c r="J214" s="106">
        <v>4.3499999999999996</v>
      </c>
      <c r="K214" s="106">
        <v>0.90498887989913601</v>
      </c>
      <c r="L214" s="15">
        <v>0.28426460430438</v>
      </c>
      <c r="M214" s="106">
        <v>0.96598795789662095</v>
      </c>
      <c r="N214" s="15">
        <v>9.0025501397209995E-2</v>
      </c>
      <c r="P214" s="106">
        <v>0.27925848206926057</v>
      </c>
      <c r="Q214" s="106">
        <v>0.26079601817268344</v>
      </c>
      <c r="R214" s="106">
        <v>0.28848971401754908</v>
      </c>
      <c r="S214" s="106">
        <v>0.25156478622439493</v>
      </c>
      <c r="Y214" s="301"/>
      <c r="AA214" s="106">
        <v>627</v>
      </c>
      <c r="AB214" s="106">
        <v>610.95731484859539</v>
      </c>
    </row>
    <row r="215" spans="1:28" x14ac:dyDescent="0.2">
      <c r="A215" s="14">
        <v>43963</v>
      </c>
      <c r="B215" s="106">
        <v>606</v>
      </c>
      <c r="C215" s="106">
        <v>612</v>
      </c>
      <c r="D215" s="106">
        <v>2281</v>
      </c>
      <c r="E215" s="106">
        <v>2231</v>
      </c>
      <c r="F215" s="106">
        <v>0.27431645002241101</v>
      </c>
      <c r="G215" s="106">
        <v>0.26986703132663298</v>
      </c>
      <c r="H215" s="106">
        <v>9.1203557751600595E-3</v>
      </c>
      <c r="I215" s="106">
        <v>0.48785582552564599</v>
      </c>
      <c r="J215" s="106">
        <v>1.62</v>
      </c>
      <c r="K215" s="106">
        <v>0.91188648032868802</v>
      </c>
      <c r="L215" s="15">
        <v>0.29561718887560501</v>
      </c>
      <c r="M215" s="106">
        <v>0.96543642158570397</v>
      </c>
      <c r="N215" s="15">
        <v>0.16771976380728901</v>
      </c>
      <c r="P215" s="106">
        <v>0.27898738710179305</v>
      </c>
      <c r="Q215" s="106">
        <v>0.26074667555147291</v>
      </c>
      <c r="R215" s="106">
        <v>0.28810774287695312</v>
      </c>
      <c r="S215" s="106">
        <v>0.25162631977631283</v>
      </c>
      <c r="Y215" s="301"/>
      <c r="AA215" s="106">
        <v>612</v>
      </c>
      <c r="AB215" s="106">
        <v>613.70813571689155</v>
      </c>
    </row>
    <row r="216" spans="1:28" x14ac:dyDescent="0.2">
      <c r="A216" s="14">
        <v>43962</v>
      </c>
      <c r="B216" s="106">
        <v>618</v>
      </c>
      <c r="C216" s="106">
        <v>616</v>
      </c>
      <c r="D216" s="106">
        <v>2266</v>
      </c>
      <c r="E216" s="106">
        <v>2281</v>
      </c>
      <c r="F216" s="106">
        <v>0.27005699254712801</v>
      </c>
      <c r="G216" s="106">
        <v>0.269832015818326</v>
      </c>
      <c r="H216" s="106">
        <v>9.1082392646283598E-3</v>
      </c>
      <c r="I216" s="106">
        <v>2.4700353412502301E-2</v>
      </c>
      <c r="J216" s="106">
        <v>0.08</v>
      </c>
      <c r="K216" s="106">
        <v>0.91796980311736998</v>
      </c>
      <c r="L216" s="15">
        <v>0.30056675680341799</v>
      </c>
      <c r="M216" s="106">
        <v>0.96519816616787402</v>
      </c>
      <c r="N216" s="15">
        <v>0.16881817256286499</v>
      </c>
      <c r="P216" s="106">
        <v>0.27894025508295434</v>
      </c>
      <c r="Q216" s="106">
        <v>0.26072377655369766</v>
      </c>
      <c r="R216" s="106">
        <v>0.28804849434758273</v>
      </c>
      <c r="S216" s="106">
        <v>0.25161553728906927</v>
      </c>
      <c r="Y216" s="301"/>
      <c r="AA216" s="106">
        <v>616</v>
      </c>
      <c r="AB216" s="106">
        <v>627.4622400583728</v>
      </c>
    </row>
    <row r="217" spans="1:28" x14ac:dyDescent="0.2">
      <c r="A217" s="14">
        <v>43959</v>
      </c>
      <c r="B217" s="106">
        <v>604</v>
      </c>
      <c r="C217" s="106">
        <v>611</v>
      </c>
      <c r="D217" s="106">
        <v>2246</v>
      </c>
      <c r="E217" s="106">
        <v>2263</v>
      </c>
      <c r="F217" s="106">
        <v>0.26999558108705202</v>
      </c>
      <c r="G217" s="106">
        <v>0.269845266588076</v>
      </c>
      <c r="H217" s="106">
        <v>9.10927976658449E-3</v>
      </c>
      <c r="I217" s="106">
        <v>1.6501249585922001E-2</v>
      </c>
      <c r="J217" s="106">
        <v>0.06</v>
      </c>
      <c r="K217" s="106">
        <v>0.92451089191998104</v>
      </c>
      <c r="L217" s="15">
        <v>0.33350952459799099</v>
      </c>
      <c r="M217" s="106">
        <v>0.96518916751099404</v>
      </c>
      <c r="N217" s="15">
        <v>6.2928183164201401E-2</v>
      </c>
      <c r="P217" s="106">
        <v>0.27895454635466049</v>
      </c>
      <c r="Q217" s="106">
        <v>0.26073598682149152</v>
      </c>
      <c r="R217" s="106">
        <v>0.28806382612124498</v>
      </c>
      <c r="S217" s="106">
        <v>0.25162670705490703</v>
      </c>
      <c r="Y217" s="301"/>
      <c r="AA217" s="106">
        <v>611</v>
      </c>
      <c r="AB217" s="106">
        <v>622.51076249543962</v>
      </c>
    </row>
    <row r="218" spans="1:28" x14ac:dyDescent="0.2">
      <c r="A218" s="14">
        <v>43958</v>
      </c>
      <c r="B218" s="106">
        <v>603</v>
      </c>
      <c r="C218" s="106">
        <v>597</v>
      </c>
      <c r="D218" s="106">
        <v>2254</v>
      </c>
      <c r="E218" s="106">
        <v>2240</v>
      </c>
      <c r="F218" s="106">
        <v>0.26651785714285697</v>
      </c>
      <c r="G218" s="106">
        <v>0.26986502768331799</v>
      </c>
      <c r="H218" s="106">
        <v>9.1111917820705796E-3</v>
      </c>
      <c r="I218" s="106">
        <v>-0.36736912365825602</v>
      </c>
      <c r="J218" s="106">
        <v>-1.26</v>
      </c>
      <c r="K218" s="106">
        <v>0.92462449056752205</v>
      </c>
      <c r="L218" s="15">
        <v>0.34959614951113199</v>
      </c>
      <c r="M218" s="106">
        <v>0.96512920962741799</v>
      </c>
      <c r="N218" s="15">
        <v>7.3654574175456705E-2</v>
      </c>
      <c r="P218" s="106">
        <v>0.27897621946538859</v>
      </c>
      <c r="Q218" s="106">
        <v>0.2607538359012474</v>
      </c>
      <c r="R218" s="106">
        <v>0.28808741124745918</v>
      </c>
      <c r="S218" s="106">
        <v>0.25164264411917681</v>
      </c>
      <c r="Y218" s="301"/>
      <c r="AA218" s="106">
        <v>597</v>
      </c>
      <c r="AB218" s="106">
        <v>616.18387449835825</v>
      </c>
    </row>
    <row r="219" spans="1:28" x14ac:dyDescent="0.2">
      <c r="A219" s="14">
        <v>43952</v>
      </c>
      <c r="B219" s="106">
        <v>621</v>
      </c>
      <c r="C219" s="106">
        <v>610</v>
      </c>
      <c r="D219" s="106">
        <v>2310</v>
      </c>
      <c r="E219" s="106">
        <v>2278</v>
      </c>
      <c r="F219" s="106">
        <v>0.267778753292361</v>
      </c>
      <c r="G219" s="106">
        <v>0.26995073664892599</v>
      </c>
      <c r="H219" s="106">
        <v>9.1095365756073896E-3</v>
      </c>
      <c r="I219" s="106">
        <v>-0.23842962136849599</v>
      </c>
      <c r="J219" s="106">
        <v>-0.81</v>
      </c>
      <c r="K219" s="106">
        <v>0.94790468849730503</v>
      </c>
      <c r="L219" s="15">
        <v>0.32414305035954399</v>
      </c>
      <c r="M219" s="106">
        <v>0.96518212956166904</v>
      </c>
      <c r="N219" s="15">
        <v>6.5481941739965396E-2</v>
      </c>
      <c r="P219" s="106">
        <v>0.27906027322453336</v>
      </c>
      <c r="Q219" s="106">
        <v>0.26084120007331862</v>
      </c>
      <c r="R219" s="106">
        <v>0.28816980980014079</v>
      </c>
      <c r="S219" s="106">
        <v>0.2517316634977112</v>
      </c>
      <c r="Y219" s="301"/>
      <c r="AA219" s="106">
        <v>610</v>
      </c>
      <c r="AB219" s="106">
        <v>626.63699379788397</v>
      </c>
    </row>
    <row r="220" spans="1:28" x14ac:dyDescent="0.2">
      <c r="A220" s="14">
        <v>43951</v>
      </c>
      <c r="B220" s="106">
        <v>628</v>
      </c>
      <c r="C220" s="106">
        <v>631</v>
      </c>
      <c r="D220" s="106">
        <v>2375</v>
      </c>
      <c r="E220" s="106">
        <v>2346</v>
      </c>
      <c r="F220" s="106">
        <v>0.26896845694799598</v>
      </c>
      <c r="G220" s="106">
        <v>0.27011584949789702</v>
      </c>
      <c r="H220" s="106">
        <v>9.1806219079506694E-3</v>
      </c>
      <c r="I220" s="106">
        <v>-0.124979828317189</v>
      </c>
      <c r="J220" s="106">
        <v>-0.43</v>
      </c>
      <c r="K220" s="106">
        <v>0.95043032137389705</v>
      </c>
      <c r="L220" s="15">
        <v>0.29695267342897602</v>
      </c>
      <c r="M220" s="106">
        <v>0.96499166166130901</v>
      </c>
      <c r="N220" s="15">
        <v>6.4696008335667493E-2</v>
      </c>
      <c r="P220" s="106">
        <v>0.27929647140584768</v>
      </c>
      <c r="Q220" s="106">
        <v>0.26093522758994636</v>
      </c>
      <c r="R220" s="106">
        <v>0.28847709331379834</v>
      </c>
      <c r="S220" s="106">
        <v>0.2517546056819957</v>
      </c>
      <c r="Y220" s="301"/>
      <c r="AA220" s="106">
        <v>631</v>
      </c>
      <c r="AB220" s="106">
        <v>645.3425757022984</v>
      </c>
    </row>
    <row r="221" spans="1:28" x14ac:dyDescent="0.2">
      <c r="A221" s="14">
        <v>43949</v>
      </c>
      <c r="B221" s="106">
        <v>614</v>
      </c>
      <c r="C221" s="106">
        <v>615</v>
      </c>
      <c r="D221" s="106">
        <v>2318</v>
      </c>
      <c r="E221" s="106">
        <v>2325</v>
      </c>
      <c r="F221" s="106">
        <v>0.26451612903225802</v>
      </c>
      <c r="G221" s="106">
        <v>0.27028100067778099</v>
      </c>
      <c r="H221" s="106">
        <v>9.2694754789037093E-3</v>
      </c>
      <c r="I221" s="106">
        <v>-0.62191994127860895</v>
      </c>
      <c r="J221" s="106">
        <v>-2.1800000000000002</v>
      </c>
      <c r="K221" s="106">
        <v>0.95435667826324599</v>
      </c>
      <c r="L221" s="15">
        <v>0.25805034897961099</v>
      </c>
      <c r="M221" s="106">
        <v>0.96478362992850097</v>
      </c>
      <c r="N221" s="15">
        <v>3.3366341517390298E-2</v>
      </c>
      <c r="P221" s="106">
        <v>0.27955047615668471</v>
      </c>
      <c r="Q221" s="106">
        <v>0.26101152519887727</v>
      </c>
      <c r="R221" s="106">
        <v>0.28881995163558843</v>
      </c>
      <c r="S221" s="106">
        <v>0.25174204971997355</v>
      </c>
      <c r="Y221" s="301"/>
      <c r="AA221" s="106">
        <v>615</v>
      </c>
      <c r="AB221" s="106">
        <v>639.56585187887629</v>
      </c>
    </row>
    <row r="222" spans="1:28" x14ac:dyDescent="0.2">
      <c r="A222" s="14">
        <v>43948</v>
      </c>
      <c r="B222" s="106">
        <v>608</v>
      </c>
      <c r="C222" s="106">
        <v>608</v>
      </c>
      <c r="D222" s="106">
        <v>2290</v>
      </c>
      <c r="E222" s="106">
        <v>2312</v>
      </c>
      <c r="F222" s="106">
        <v>0.262975778546712</v>
      </c>
      <c r="G222" s="106">
        <v>0.27045857929102501</v>
      </c>
      <c r="H222" s="106">
        <v>9.28489461203264E-3</v>
      </c>
      <c r="I222" s="106">
        <v>-0.80591121999544302</v>
      </c>
      <c r="J222" s="106">
        <v>-2.85</v>
      </c>
      <c r="K222" s="106">
        <v>0.95600189588122797</v>
      </c>
      <c r="L222" s="15">
        <v>0.30134236919909502</v>
      </c>
      <c r="M222" s="106">
        <v>0.96456410190867803</v>
      </c>
      <c r="N222" s="15">
        <v>3.9933216256228997E-2</v>
      </c>
      <c r="P222" s="106">
        <v>0.27974347390305765</v>
      </c>
      <c r="Q222" s="106">
        <v>0.26117368467899238</v>
      </c>
      <c r="R222" s="106">
        <v>0.28902836851509028</v>
      </c>
      <c r="S222" s="106">
        <v>0.25188879006695974</v>
      </c>
      <c r="Y222" s="301"/>
      <c r="AA222" s="106">
        <v>608</v>
      </c>
      <c r="AB222" s="106">
        <v>635.98978475009119</v>
      </c>
    </row>
    <row r="223" spans="1:28" x14ac:dyDescent="0.2">
      <c r="A223" s="14">
        <v>43945</v>
      </c>
      <c r="B223" s="106">
        <v>600</v>
      </c>
      <c r="C223" s="106">
        <v>602</v>
      </c>
      <c r="D223" s="106">
        <v>2229</v>
      </c>
      <c r="E223" s="106">
        <v>2240</v>
      </c>
      <c r="F223" s="106">
        <v>0.26874999999999999</v>
      </c>
      <c r="G223" s="106">
        <v>0.27066793805640699</v>
      </c>
      <c r="H223" s="106">
        <v>9.2908335988346399E-3</v>
      </c>
      <c r="I223" s="106">
        <v>-0.20643336639333801</v>
      </c>
      <c r="J223" s="106">
        <v>-0.71</v>
      </c>
      <c r="K223" s="106">
        <v>0.95651801668131597</v>
      </c>
      <c r="L223" s="15">
        <v>0.358494906608326</v>
      </c>
      <c r="M223" s="106">
        <v>0.96503676298081198</v>
      </c>
      <c r="N223" s="15">
        <v>4.3354919500027699E-2</v>
      </c>
      <c r="P223" s="106">
        <v>0.27995877165524163</v>
      </c>
      <c r="Q223" s="106">
        <v>0.26137710445757234</v>
      </c>
      <c r="R223" s="106">
        <v>0.28924960525407628</v>
      </c>
      <c r="S223" s="106">
        <v>0.25208627085873769</v>
      </c>
      <c r="Y223" s="301"/>
      <c r="AA223" s="106">
        <v>602</v>
      </c>
      <c r="AB223" s="106">
        <v>616.18387449835825</v>
      </c>
    </row>
    <row r="224" spans="1:28" x14ac:dyDescent="0.2">
      <c r="A224" s="14">
        <v>43944</v>
      </c>
      <c r="B224" s="106">
        <v>583</v>
      </c>
      <c r="C224" s="106">
        <v>602</v>
      </c>
      <c r="D224" s="106">
        <v>2139</v>
      </c>
      <c r="E224" s="106">
        <v>2232</v>
      </c>
      <c r="F224" s="106">
        <v>0.26971326164874498</v>
      </c>
      <c r="G224" s="106">
        <v>0.27079502208908002</v>
      </c>
      <c r="H224" s="106">
        <v>9.3288389608063502E-3</v>
      </c>
      <c r="I224" s="106">
        <v>-0.115958743084773</v>
      </c>
      <c r="J224" s="106">
        <v>-0.4</v>
      </c>
      <c r="K224" s="106">
        <v>0.95767312074003497</v>
      </c>
      <c r="L224" s="15">
        <v>0.35948607514668501</v>
      </c>
      <c r="M224" s="106">
        <v>0.96516612345142305</v>
      </c>
      <c r="N224" s="106">
        <v>3.9519507026717103E-2</v>
      </c>
      <c r="P224" s="106">
        <v>0.28012386104988635</v>
      </c>
      <c r="Q224" s="106">
        <v>0.26146618312827369</v>
      </c>
      <c r="R224" s="106">
        <v>0.28945270001069273</v>
      </c>
      <c r="S224" s="106">
        <v>0.2521373441674673</v>
      </c>
      <c r="Y224" s="301"/>
      <c r="AA224" s="106">
        <v>602</v>
      </c>
      <c r="AB224" s="106">
        <v>613.98321780372123</v>
      </c>
    </row>
    <row r="225" spans="1:28" x14ac:dyDescent="0.2">
      <c r="A225" s="14">
        <v>43943</v>
      </c>
      <c r="B225" s="106">
        <v>582</v>
      </c>
      <c r="C225" s="106">
        <v>588</v>
      </c>
      <c r="D225" s="106">
        <v>2077</v>
      </c>
      <c r="E225" s="106">
        <v>2135</v>
      </c>
      <c r="F225" s="106">
        <v>0.27540983606557301</v>
      </c>
      <c r="G225" s="106">
        <v>0.27094529335452899</v>
      </c>
      <c r="H225" s="106">
        <v>9.4006993821915703E-3</v>
      </c>
      <c r="I225" s="106">
        <v>0.474916017365895</v>
      </c>
      <c r="J225" s="106">
        <v>1.62</v>
      </c>
      <c r="K225" s="106">
        <v>0.95935943708458304</v>
      </c>
      <c r="L225" s="15">
        <v>0.30510561126052999</v>
      </c>
      <c r="M225" s="106">
        <v>0.96530098098569606</v>
      </c>
      <c r="N225" s="15">
        <v>3.8900340814788999E-2</v>
      </c>
      <c r="P225" s="106">
        <v>0.28034599273672056</v>
      </c>
      <c r="Q225" s="106">
        <v>0.26154459397233742</v>
      </c>
      <c r="R225" s="106">
        <v>0.28974669211891213</v>
      </c>
      <c r="S225" s="106">
        <v>0.25214389459014586</v>
      </c>
      <c r="Y225" s="301"/>
      <c r="AA225" s="106">
        <v>588</v>
      </c>
      <c r="AB225" s="106">
        <v>587.30025538124767</v>
      </c>
    </row>
    <row r="226" spans="1:28" x14ac:dyDescent="0.2">
      <c r="A226" s="14">
        <v>43942</v>
      </c>
      <c r="B226" s="106">
        <v>587</v>
      </c>
      <c r="C226" s="106">
        <v>589</v>
      </c>
      <c r="D226" s="106">
        <v>2099</v>
      </c>
      <c r="E226" s="106">
        <v>2116</v>
      </c>
      <c r="F226" s="106">
        <v>0.27835538752362898</v>
      </c>
      <c r="G226" s="106">
        <v>0.271063545783433</v>
      </c>
      <c r="H226" s="106">
        <v>9.5112472392994106E-3</v>
      </c>
      <c r="I226" s="106">
        <v>0.76665463074778395</v>
      </c>
      <c r="J226" s="106">
        <v>2.62</v>
      </c>
      <c r="K226" s="106">
        <v>0.96145395940676803</v>
      </c>
      <c r="L226" s="106">
        <v>0.2341297124368</v>
      </c>
      <c r="M226" s="106">
        <v>0.96560529494999703</v>
      </c>
      <c r="N226" s="15">
        <v>2.36629136754983E-2</v>
      </c>
      <c r="P226" s="106">
        <v>0.28057479302273242</v>
      </c>
      <c r="Q226" s="106">
        <v>0.26155229854413359</v>
      </c>
      <c r="R226" s="106">
        <v>0.29008604026203183</v>
      </c>
      <c r="S226" s="106">
        <v>0.25204105130483417</v>
      </c>
      <c r="Y226" s="301"/>
      <c r="AA226" s="106">
        <v>589</v>
      </c>
      <c r="AB226" s="106">
        <v>582.0736957314848</v>
      </c>
    </row>
    <row r="227" spans="1:28" x14ac:dyDescent="0.2">
      <c r="A227" s="14">
        <v>43941</v>
      </c>
      <c r="B227" s="106">
        <v>620</v>
      </c>
      <c r="C227" s="106">
        <v>606</v>
      </c>
      <c r="D227" s="106">
        <v>2094</v>
      </c>
      <c r="E227" s="106">
        <v>2123</v>
      </c>
      <c r="F227" s="106">
        <v>0.28544512482336298</v>
      </c>
      <c r="G227" s="106">
        <v>0.271101185897411</v>
      </c>
      <c r="H227" s="106">
        <v>9.5455537891130891E-3</v>
      </c>
      <c r="I227" s="106">
        <v>1.50268274034669</v>
      </c>
      <c r="J227" s="106">
        <v>5.03</v>
      </c>
      <c r="K227" s="106">
        <v>0.96459702561750904</v>
      </c>
      <c r="L227" s="106">
        <v>6.7467491922905395E-2</v>
      </c>
      <c r="M227" s="106">
        <v>0.96564036244525198</v>
      </c>
      <c r="N227" s="106">
        <v>8.6484236001221002E-3</v>
      </c>
      <c r="P227" s="106">
        <v>0.28064673968652409</v>
      </c>
      <c r="Q227" s="106">
        <v>0.26155563210829791</v>
      </c>
      <c r="R227" s="106">
        <v>0.29019229347563719</v>
      </c>
      <c r="S227" s="106">
        <v>0.25201007831918482</v>
      </c>
      <c r="Y227" s="301"/>
      <c r="AA227" s="106">
        <v>606</v>
      </c>
      <c r="AB227" s="106">
        <v>583.99927033929214</v>
      </c>
    </row>
    <row r="228" spans="1:28" x14ac:dyDescent="0.2">
      <c r="A228" s="14">
        <v>43938</v>
      </c>
      <c r="B228" s="106">
        <v>608</v>
      </c>
      <c r="C228" s="106">
        <v>621</v>
      </c>
      <c r="D228" s="106">
        <v>2120</v>
      </c>
      <c r="E228" s="106">
        <v>2091</v>
      </c>
      <c r="F228" s="106">
        <v>0.29698708751793401</v>
      </c>
      <c r="G228" s="106">
        <v>0.27106490759965601</v>
      </c>
      <c r="H228" s="106">
        <v>9.4960119138446392E-3</v>
      </c>
      <c r="I228" s="106">
        <v>2.7297964822984802</v>
      </c>
      <c r="J228" s="106">
        <v>8.73</v>
      </c>
      <c r="K228" s="106">
        <v>0.97029390075511801</v>
      </c>
      <c r="L228" s="106">
        <v>0.10441802673881</v>
      </c>
      <c r="M228" s="106">
        <v>0.96746271503123205</v>
      </c>
      <c r="N228" s="15">
        <v>1.3757935363065301E-2</v>
      </c>
      <c r="P228" s="106">
        <v>0.28056091951350065</v>
      </c>
      <c r="Q228" s="106">
        <v>0.26156889568581138</v>
      </c>
      <c r="R228" s="106">
        <v>0.29005693142734529</v>
      </c>
      <c r="S228" s="106">
        <v>0.25207288377196674</v>
      </c>
      <c r="Y228" s="301"/>
      <c r="AA228" s="106">
        <v>621</v>
      </c>
      <c r="AB228" s="106">
        <v>575.19664356074418</v>
      </c>
    </row>
    <row r="229" spans="1:28" x14ac:dyDescent="0.2">
      <c r="A229" s="14">
        <v>43937</v>
      </c>
      <c r="B229" s="106">
        <v>588</v>
      </c>
      <c r="C229" s="106">
        <v>608</v>
      </c>
      <c r="D229" s="106">
        <v>2070</v>
      </c>
      <c r="E229" s="106">
        <v>2097</v>
      </c>
      <c r="F229" s="106">
        <v>0.28993800667620401</v>
      </c>
      <c r="G229" s="106">
        <v>0.270882128946411</v>
      </c>
      <c r="H229" s="106">
        <v>9.1197804068237701E-3</v>
      </c>
      <c r="I229" s="106">
        <v>2.0895105890415899</v>
      </c>
      <c r="J229" s="106">
        <v>6.57</v>
      </c>
      <c r="K229" s="106">
        <v>0.97362894523466703</v>
      </c>
      <c r="L229" s="106">
        <v>0.16101404301878</v>
      </c>
      <c r="M229" s="106">
        <v>0.96828164906029102</v>
      </c>
      <c r="N229" s="15">
        <v>2.3362341305484501E-2</v>
      </c>
      <c r="P229" s="106">
        <v>0.28000190935323477</v>
      </c>
      <c r="Q229" s="106">
        <v>0.26176234853958724</v>
      </c>
      <c r="R229" s="106">
        <v>0.28912168976005853</v>
      </c>
      <c r="S229" s="106">
        <v>0.25264256813276348</v>
      </c>
      <c r="Y229" s="301"/>
      <c r="AA229" s="106">
        <v>608</v>
      </c>
      <c r="AB229" s="106">
        <v>576.84713608172194</v>
      </c>
    </row>
    <row r="230" spans="1:28" x14ac:dyDescent="0.2">
      <c r="A230" s="14">
        <v>43936</v>
      </c>
      <c r="B230" s="106">
        <v>604</v>
      </c>
      <c r="C230" s="106">
        <v>600</v>
      </c>
      <c r="D230" s="106">
        <v>2213</v>
      </c>
      <c r="E230" s="106">
        <v>2120</v>
      </c>
      <c r="F230" s="106">
        <v>0.28301886792452802</v>
      </c>
      <c r="G230" s="106">
        <v>0.27079660424619301</v>
      </c>
      <c r="H230" s="106">
        <v>8.9695133262588499E-3</v>
      </c>
      <c r="I230" s="106">
        <v>1.3626451328806</v>
      </c>
      <c r="J230" s="106">
        <v>4.32</v>
      </c>
      <c r="K230" s="106">
        <v>0.97545418816513496</v>
      </c>
      <c r="L230" s="106">
        <v>0.19195092337776301</v>
      </c>
      <c r="M230" s="106">
        <v>0.96879672522762605</v>
      </c>
      <c r="N230" s="15">
        <v>2.9319491104103201E-2</v>
      </c>
      <c r="P230" s="106">
        <v>0.27976611757245184</v>
      </c>
      <c r="Q230" s="106">
        <v>0.26182709091993417</v>
      </c>
      <c r="R230" s="106">
        <v>0.28873563089871068</v>
      </c>
      <c r="S230" s="106">
        <v>0.25285757759367533</v>
      </c>
      <c r="Y230" s="301"/>
      <c r="AA230" s="106">
        <v>600</v>
      </c>
      <c r="AB230" s="106">
        <v>583.17402407880331</v>
      </c>
    </row>
    <row r="231" spans="1:28" x14ac:dyDescent="0.2">
      <c r="A231" s="14">
        <v>43935</v>
      </c>
      <c r="B231" s="106">
        <v>604</v>
      </c>
      <c r="C231" s="106">
        <v>614</v>
      </c>
      <c r="D231" s="106">
        <v>2254</v>
      </c>
      <c r="E231" s="106">
        <v>2227</v>
      </c>
      <c r="F231" s="106">
        <v>0.27570722945666798</v>
      </c>
      <c r="G231" s="106">
        <v>0.27080366450182303</v>
      </c>
      <c r="H231" s="106">
        <v>8.97933419666146E-3</v>
      </c>
      <c r="I231" s="106">
        <v>0.54609449291545298</v>
      </c>
      <c r="J231" s="106">
        <v>1.78</v>
      </c>
      <c r="K231" s="106">
        <v>0.97661129480527198</v>
      </c>
      <c r="L231" s="106">
        <v>0.42866910327222002</v>
      </c>
      <c r="M231" s="106">
        <v>0.96923094431983103</v>
      </c>
      <c r="N231" s="15">
        <v>3.0873570248910701E-2</v>
      </c>
      <c r="P231" s="106">
        <v>0.2797829986984845</v>
      </c>
      <c r="Q231" s="106">
        <v>0.26182433030516156</v>
      </c>
      <c r="R231" s="106">
        <v>0.28876233289514597</v>
      </c>
      <c r="S231" s="106">
        <v>0.25284499610850009</v>
      </c>
      <c r="Y231" s="301"/>
      <c r="AA231" s="106">
        <v>614</v>
      </c>
      <c r="AB231" s="106">
        <v>612.60780736957315</v>
      </c>
    </row>
    <row r="232" spans="1:28" x14ac:dyDescent="0.2">
      <c r="A232" s="14">
        <v>43934</v>
      </c>
      <c r="B232" s="106">
        <v>615</v>
      </c>
      <c r="C232" s="106">
        <v>611</v>
      </c>
      <c r="D232" s="106">
        <v>2335</v>
      </c>
      <c r="E232" s="106">
        <v>2246</v>
      </c>
      <c r="F232" s="106">
        <v>0.27203918076580502</v>
      </c>
      <c r="G232" s="106">
        <v>0.27090970318532098</v>
      </c>
      <c r="H232" s="106">
        <v>9.0829757644331904E-3</v>
      </c>
      <c r="I232" s="106">
        <v>0.124351050776507</v>
      </c>
      <c r="J232" s="106">
        <v>0.42</v>
      </c>
      <c r="K232" s="106">
        <v>0.977364677625574</v>
      </c>
      <c r="L232" s="106">
        <v>0.23485210837868201</v>
      </c>
      <c r="M232" s="106">
        <v>0.96895752528148904</v>
      </c>
      <c r="N232" s="15">
        <v>3.2470475053573103E-2</v>
      </c>
      <c r="P232" s="106">
        <v>0.27999267894975416</v>
      </c>
      <c r="Q232" s="106">
        <v>0.26182672742088781</v>
      </c>
      <c r="R232" s="106">
        <v>0.28907565471418739</v>
      </c>
      <c r="S232" s="106">
        <v>0.25274375165645457</v>
      </c>
      <c r="Y232" s="301"/>
      <c r="AA232" s="106">
        <v>611</v>
      </c>
      <c r="AB232" s="106">
        <v>617.83436701933601</v>
      </c>
    </row>
    <row r="233" spans="1:28" x14ac:dyDescent="0.2">
      <c r="A233" s="14">
        <v>43931</v>
      </c>
      <c r="B233" s="106">
        <v>597</v>
      </c>
      <c r="C233" s="106">
        <v>624</v>
      </c>
      <c r="D233" s="106">
        <v>2288</v>
      </c>
      <c r="E233" s="106">
        <v>2365</v>
      </c>
      <c r="F233" s="106">
        <v>0.26384778012684901</v>
      </c>
      <c r="G233" s="106">
        <v>0.27102875066758297</v>
      </c>
      <c r="H233" s="106">
        <v>9.1552237594818304E-3</v>
      </c>
      <c r="I233" s="106">
        <v>-0.78435773164979905</v>
      </c>
      <c r="J233" s="106">
        <v>-2.72</v>
      </c>
      <c r="K233" s="106">
        <v>0.97746506075971995</v>
      </c>
      <c r="L233" s="106">
        <v>0.30837177924547199</v>
      </c>
      <c r="M233" s="106">
        <v>0.96959848772051005</v>
      </c>
      <c r="N233" s="106">
        <v>3.2552183904187203E-2</v>
      </c>
      <c r="P233" s="106">
        <v>0.28018397442706483</v>
      </c>
      <c r="Q233" s="106">
        <v>0.26187352690810112</v>
      </c>
      <c r="R233" s="106">
        <v>0.28933919818654663</v>
      </c>
      <c r="S233" s="106">
        <v>0.25271830314861932</v>
      </c>
      <c r="Y233" s="301"/>
      <c r="AA233" s="106">
        <v>624</v>
      </c>
      <c r="AB233" s="106">
        <v>650.56913535206127</v>
      </c>
    </row>
    <row r="234" spans="1:28" x14ac:dyDescent="0.2">
      <c r="A234" s="14">
        <v>43930</v>
      </c>
      <c r="B234" s="106">
        <v>591</v>
      </c>
      <c r="C234" s="106">
        <v>590</v>
      </c>
      <c r="D234" s="106">
        <v>2319</v>
      </c>
      <c r="E234" s="106">
        <v>2271</v>
      </c>
      <c r="F234" s="106">
        <v>0.25979744605900401</v>
      </c>
      <c r="G234" s="106">
        <v>0.27127146402657498</v>
      </c>
      <c r="H234" s="106">
        <v>9.2028044881719302E-3</v>
      </c>
      <c r="I234" s="106">
        <v>-1.2467957982067499</v>
      </c>
      <c r="J234" s="106">
        <v>-4.42</v>
      </c>
      <c r="K234" s="106">
        <v>0.97780309847797198</v>
      </c>
      <c r="L234" s="106">
        <v>0.24964147519042701</v>
      </c>
      <c r="M234" s="106">
        <v>0.96965215463172605</v>
      </c>
      <c r="N234" s="15">
        <v>2.6615086952095302E-2</v>
      </c>
      <c r="P234" s="106">
        <v>0.28047426851474694</v>
      </c>
      <c r="Q234" s="106">
        <v>0.26206865953840303</v>
      </c>
      <c r="R234" s="106">
        <v>0.28967707300291884</v>
      </c>
      <c r="S234" s="106">
        <v>0.25286585505023113</v>
      </c>
      <c r="Y234" s="301"/>
      <c r="AA234" s="106">
        <v>590</v>
      </c>
      <c r="AB234" s="106">
        <v>624.71141919007653</v>
      </c>
    </row>
    <row r="235" spans="1:28" x14ac:dyDescent="0.2">
      <c r="A235" s="14">
        <v>43929</v>
      </c>
      <c r="B235" s="106">
        <v>590</v>
      </c>
      <c r="C235" s="106">
        <v>586</v>
      </c>
      <c r="D235" s="106">
        <v>2295</v>
      </c>
      <c r="E235" s="106">
        <v>2329</v>
      </c>
      <c r="F235" s="106">
        <v>0.251610133104336</v>
      </c>
      <c r="G235" s="106">
        <v>0.271591748348809</v>
      </c>
      <c r="H235" s="106">
        <v>9.2158985343004807E-3</v>
      </c>
      <c r="I235" s="106">
        <v>-2.1681678861918701</v>
      </c>
      <c r="J235" s="106">
        <v>-7.94</v>
      </c>
      <c r="K235" s="106">
        <v>0.97930624684641898</v>
      </c>
      <c r="L235" s="15">
        <v>1.08377252896162E-2</v>
      </c>
      <c r="M235" s="106">
        <v>0.97015472182481799</v>
      </c>
      <c r="N235" s="106">
        <v>3.5469619675778503E-2</v>
      </c>
      <c r="P235" s="106">
        <v>0.2808076468831095</v>
      </c>
      <c r="Q235" s="106">
        <v>0.26237584981450851</v>
      </c>
      <c r="R235" s="106">
        <v>0.29002354541740999</v>
      </c>
      <c r="S235" s="106">
        <v>0.25315995128020802</v>
      </c>
      <c r="Y235" s="301"/>
      <c r="AA235" s="106">
        <v>586</v>
      </c>
      <c r="AB235" s="106">
        <v>640.6661802261948</v>
      </c>
    </row>
    <row r="236" spans="1:28" x14ac:dyDescent="0.2">
      <c r="A236" s="14">
        <v>43928</v>
      </c>
      <c r="B236" s="106">
        <v>578</v>
      </c>
      <c r="C236" s="106">
        <v>587</v>
      </c>
      <c r="D236" s="106">
        <v>2275</v>
      </c>
      <c r="E236" s="106">
        <v>2264</v>
      </c>
      <c r="F236" s="106">
        <v>0.25927561837455798</v>
      </c>
      <c r="G236" s="106">
        <v>0.27196943065051798</v>
      </c>
      <c r="H236" s="106">
        <v>8.9663276248146996E-3</v>
      </c>
      <c r="I236" s="106">
        <v>-1.4157203268849201</v>
      </c>
      <c r="J236" s="106">
        <v>-4.9000000000000004</v>
      </c>
      <c r="K236" s="106">
        <v>0.97995276133510301</v>
      </c>
      <c r="L236" s="15">
        <v>7.3436252963930801E-4</v>
      </c>
      <c r="M236" s="106">
        <v>0.96997948729976502</v>
      </c>
      <c r="N236" s="106">
        <v>4.0432707514175402E-2</v>
      </c>
      <c r="P236" s="106">
        <v>0.28093575827533268</v>
      </c>
      <c r="Q236" s="106">
        <v>0.26300310302570329</v>
      </c>
      <c r="R236" s="106">
        <v>0.28990208590014738</v>
      </c>
      <c r="S236" s="106">
        <v>0.25403677540088859</v>
      </c>
      <c r="Y236" s="301"/>
      <c r="AA236" s="106">
        <v>587</v>
      </c>
      <c r="AB236" s="106">
        <v>622.78584458226919</v>
      </c>
    </row>
    <row r="237" spans="1:28" x14ac:dyDescent="0.2">
      <c r="A237" s="14">
        <v>43927</v>
      </c>
      <c r="B237" s="106">
        <v>528</v>
      </c>
      <c r="C237" s="106">
        <v>555</v>
      </c>
      <c r="D237" s="106">
        <v>2152</v>
      </c>
      <c r="E237" s="106">
        <v>2241</v>
      </c>
      <c r="F237" s="106">
        <v>0.24765729585006599</v>
      </c>
      <c r="G237" s="106">
        <v>0.27226353351663501</v>
      </c>
      <c r="H237" s="106">
        <v>8.9066940345115097E-3</v>
      </c>
      <c r="I237" s="106">
        <v>-2.7626678957674402</v>
      </c>
      <c r="J237" s="106">
        <v>-9.94</v>
      </c>
      <c r="K237" s="106">
        <v>0.98234289878914605</v>
      </c>
      <c r="L237" s="15">
        <v>0.73571500388198496</v>
      </c>
      <c r="M237" s="106">
        <v>0.96986585368367295</v>
      </c>
      <c r="N237" s="106">
        <v>5.7015728860083499E-2</v>
      </c>
      <c r="P237" s="106">
        <v>0.28117022755114651</v>
      </c>
      <c r="Q237" s="106">
        <v>0.26335683948212352</v>
      </c>
      <c r="R237" s="106">
        <v>0.29007692158565801</v>
      </c>
      <c r="S237" s="106">
        <v>0.25445014544761202</v>
      </c>
      <c r="Y237" s="301"/>
      <c r="AA237" s="106">
        <v>555</v>
      </c>
      <c r="AB237" s="106">
        <v>616.45895658518782</v>
      </c>
    </row>
    <row r="238" spans="1:28" x14ac:dyDescent="0.2">
      <c r="A238" s="14">
        <v>43924</v>
      </c>
      <c r="B238" s="106">
        <v>546</v>
      </c>
      <c r="C238" s="106">
        <v>536</v>
      </c>
      <c r="D238" s="106">
        <v>2143</v>
      </c>
      <c r="E238" s="106">
        <v>2143</v>
      </c>
      <c r="F238" s="106">
        <v>0.25011665888940698</v>
      </c>
      <c r="G238" s="106">
        <v>0.27273261335634602</v>
      </c>
      <c r="H238" s="106">
        <v>8.5162946689904904E-3</v>
      </c>
      <c r="I238" s="106">
        <v>-2.6556096689899502</v>
      </c>
      <c r="J238" s="106">
        <v>-9.0399999999999991</v>
      </c>
      <c r="K238" s="106">
        <v>0.98380664403291096</v>
      </c>
      <c r="L238" s="15">
        <v>0.80008101734925696</v>
      </c>
      <c r="M238" s="106">
        <v>0.96936186493797205</v>
      </c>
      <c r="N238" s="15">
        <v>7.9887037094231103E-2</v>
      </c>
      <c r="P238" s="106">
        <v>0.28124890802533653</v>
      </c>
      <c r="Q238" s="106">
        <v>0.26421631868735551</v>
      </c>
      <c r="R238" s="106">
        <v>0.28976520269432698</v>
      </c>
      <c r="S238" s="106">
        <v>0.25570002401836506</v>
      </c>
      <c r="Y238" s="301"/>
      <c r="AA238" s="106">
        <v>536</v>
      </c>
      <c r="AB238" s="106">
        <v>589.50091207588468</v>
      </c>
    </row>
    <row r="239" spans="1:28" x14ac:dyDescent="0.2">
      <c r="A239" s="14">
        <v>43923</v>
      </c>
      <c r="B239" s="106">
        <v>564</v>
      </c>
      <c r="C239" s="106">
        <v>540</v>
      </c>
      <c r="D239" s="106">
        <v>2223</v>
      </c>
      <c r="E239" s="106">
        <v>2123</v>
      </c>
      <c r="F239" s="106">
        <v>0.25435704192180802</v>
      </c>
      <c r="G239" s="106">
        <v>0.27316395833738699</v>
      </c>
      <c r="H239" s="106">
        <v>8.1722118453379806E-3</v>
      </c>
      <c r="I239" s="106">
        <v>-2.3013251212164598</v>
      </c>
      <c r="J239" s="106">
        <v>-7.39</v>
      </c>
      <c r="K239" s="106">
        <v>0.98446350114213299</v>
      </c>
      <c r="L239" s="15">
        <v>0.81469066632894005</v>
      </c>
      <c r="M239" s="106">
        <v>0.96922969298653205</v>
      </c>
      <c r="N239" s="106">
        <v>4.3296209580137197E-2</v>
      </c>
      <c r="P239" s="106">
        <v>0.281336170182725</v>
      </c>
      <c r="Q239" s="106">
        <v>0.26499174649204899</v>
      </c>
      <c r="R239" s="106">
        <v>0.28950838202806295</v>
      </c>
      <c r="S239" s="106">
        <v>0.25681953464671103</v>
      </c>
      <c r="Y239" s="301"/>
      <c r="AA239" s="106">
        <v>540</v>
      </c>
      <c r="AB239" s="106">
        <v>583.99927033929214</v>
      </c>
    </row>
    <row r="240" spans="1:28" x14ac:dyDescent="0.2">
      <c r="A240" s="14">
        <v>43922</v>
      </c>
      <c r="B240" s="106">
        <v>617</v>
      </c>
      <c r="C240" s="106">
        <v>584</v>
      </c>
      <c r="D240" s="106">
        <v>2346</v>
      </c>
      <c r="E240" s="106">
        <v>2249</v>
      </c>
      <c r="F240" s="106">
        <v>0.25967096487327701</v>
      </c>
      <c r="G240" s="106">
        <v>0.27362096603762798</v>
      </c>
      <c r="H240" s="106">
        <v>8.0653941021842004E-3</v>
      </c>
      <c r="I240" s="106">
        <v>-1.72961184383709</v>
      </c>
      <c r="J240" s="106">
        <v>-5.37</v>
      </c>
      <c r="K240" s="106">
        <v>0.98488435601021396</v>
      </c>
      <c r="L240" s="15">
        <v>0.25865720609558801</v>
      </c>
      <c r="M240" s="106">
        <v>0.96923038809736595</v>
      </c>
      <c r="N240" s="106">
        <v>3.9690430485599899E-2</v>
      </c>
      <c r="P240" s="106">
        <v>0.28168636013981219</v>
      </c>
      <c r="Q240" s="106">
        <v>0.26555557193544377</v>
      </c>
      <c r="R240" s="106">
        <v>0.2897517542419964</v>
      </c>
      <c r="S240" s="106">
        <v>0.25749017783325956</v>
      </c>
      <c r="Y240" s="301"/>
      <c r="AA240" s="106">
        <v>584</v>
      </c>
      <c r="AB240" s="106">
        <v>618.65961327982484</v>
      </c>
    </row>
    <row r="241" spans="1:28" x14ac:dyDescent="0.2">
      <c r="A241" s="14">
        <v>43921</v>
      </c>
      <c r="B241" s="106">
        <v>649</v>
      </c>
      <c r="C241" s="106">
        <v>610</v>
      </c>
      <c r="D241" s="106">
        <v>2421</v>
      </c>
      <c r="E241" s="106">
        <v>2363</v>
      </c>
      <c r="F241" s="106">
        <v>0.25814642403723997</v>
      </c>
      <c r="G241" s="106">
        <v>0.27399833505074001</v>
      </c>
      <c r="H241" s="106">
        <v>8.0659860656443205E-3</v>
      </c>
      <c r="I241" s="106">
        <v>-1.9652787501107001</v>
      </c>
      <c r="J241" s="106">
        <v>-6.14</v>
      </c>
      <c r="K241" s="106">
        <v>0.98573298305438695</v>
      </c>
      <c r="L241" s="15">
        <v>0.10782197024559199</v>
      </c>
      <c r="M241" s="106">
        <v>0.96952681604141799</v>
      </c>
      <c r="N241" s="106">
        <v>3.5072569216467397E-2</v>
      </c>
      <c r="P241" s="106">
        <v>0.28206432111638435</v>
      </c>
      <c r="Q241" s="106">
        <v>0.26593234898509566</v>
      </c>
      <c r="R241" s="106">
        <v>0.29013030718202865</v>
      </c>
      <c r="S241" s="106">
        <v>0.25786636291945136</v>
      </c>
      <c r="Y241" s="301"/>
      <c r="AA241" s="106">
        <v>610</v>
      </c>
      <c r="AB241" s="106">
        <v>650.01897117840201</v>
      </c>
    </row>
    <row r="242" spans="1:28" x14ac:dyDescent="0.2">
      <c r="A242" s="14">
        <v>43920</v>
      </c>
      <c r="B242" s="106">
        <v>619</v>
      </c>
      <c r="C242" s="106">
        <v>659</v>
      </c>
      <c r="D242" s="106">
        <v>2355</v>
      </c>
      <c r="E242" s="106">
        <v>2455</v>
      </c>
      <c r="F242" s="106">
        <v>0.26843177189409301</v>
      </c>
      <c r="G242" s="106">
        <v>0.27437476589746401</v>
      </c>
      <c r="H242" s="106">
        <v>7.9756910757745707E-3</v>
      </c>
      <c r="I242" s="106">
        <v>-0.74513843965472504</v>
      </c>
      <c r="J242" s="106">
        <v>-2.21</v>
      </c>
      <c r="K242" s="106">
        <v>0.98577586608905698</v>
      </c>
      <c r="L242" s="15">
        <v>0.13869254339482101</v>
      </c>
      <c r="M242" s="106">
        <v>0.96939264911467704</v>
      </c>
      <c r="N242" s="106">
        <v>2.7189560708498501E-2</v>
      </c>
      <c r="P242" s="106">
        <v>0.28235045697323857</v>
      </c>
      <c r="Q242" s="106">
        <v>0.26639907482168945</v>
      </c>
      <c r="R242" s="106">
        <v>0.29032614804901313</v>
      </c>
      <c r="S242" s="106">
        <v>0.25842338374591489</v>
      </c>
      <c r="Y242" s="301"/>
      <c r="AA242" s="106">
        <v>659</v>
      </c>
      <c r="AB242" s="106">
        <v>675.32652316672738</v>
      </c>
    </row>
    <row r="243" spans="1:28" x14ac:dyDescent="0.2">
      <c r="A243" s="14">
        <v>43917</v>
      </c>
      <c r="B243" s="106">
        <v>634</v>
      </c>
      <c r="C243" s="106">
        <v>661</v>
      </c>
      <c r="D243" s="106">
        <v>2368</v>
      </c>
      <c r="E243" s="106">
        <v>2527</v>
      </c>
      <c r="F243" s="106">
        <v>0.26157499010684598</v>
      </c>
      <c r="G243" s="106">
        <v>0.27457457007790498</v>
      </c>
      <c r="H243" s="106">
        <v>8.0119276471002799E-3</v>
      </c>
      <c r="I243" s="106">
        <v>-1.6225283781442801</v>
      </c>
      <c r="J243" s="106">
        <v>-4.97</v>
      </c>
      <c r="K243" s="106">
        <v>0.98627116677367199</v>
      </c>
      <c r="L243" s="15">
        <v>0.20558738704232499</v>
      </c>
      <c r="M243" s="106">
        <v>0.96911592882124598</v>
      </c>
      <c r="N243" s="106">
        <v>8.3029182382517094E-2</v>
      </c>
      <c r="P243" s="106">
        <v>0.28258649772500527</v>
      </c>
      <c r="Q243" s="106">
        <v>0.26656264243080469</v>
      </c>
      <c r="R243" s="106">
        <v>0.29059842537210556</v>
      </c>
      <c r="S243" s="106">
        <v>0.25855071478370439</v>
      </c>
      <c r="Y243" s="301"/>
      <c r="AA243" s="106">
        <v>661</v>
      </c>
      <c r="AB243" s="106">
        <v>695.13243341846032</v>
      </c>
    </row>
    <row r="244" spans="1:28" x14ac:dyDescent="0.2">
      <c r="A244" s="14">
        <v>43916</v>
      </c>
      <c r="B244" s="106">
        <v>585</v>
      </c>
      <c r="C244" s="106">
        <v>604</v>
      </c>
      <c r="D244" s="106">
        <v>2240</v>
      </c>
      <c r="E244" s="106">
        <v>2282</v>
      </c>
      <c r="F244" s="106">
        <v>0.26468010517090201</v>
      </c>
      <c r="G244" s="106">
        <v>0.27493201223879898</v>
      </c>
      <c r="H244" s="106">
        <v>8.0219942153865603E-3</v>
      </c>
      <c r="I244" s="106">
        <v>-1.2779748766501</v>
      </c>
      <c r="J244" s="106">
        <v>-3.87</v>
      </c>
      <c r="K244" s="106">
        <v>0.98587362568798398</v>
      </c>
      <c r="L244" s="15">
        <v>0.35009916676855202</v>
      </c>
      <c r="M244" s="106">
        <v>0.96881364346328402</v>
      </c>
      <c r="N244" s="106">
        <v>7.0317168201896804E-2</v>
      </c>
      <c r="P244" s="106">
        <v>0.28295400645418556</v>
      </c>
      <c r="Q244" s="106">
        <v>0.26691001802341241</v>
      </c>
      <c r="R244" s="106">
        <v>0.29097600066957208</v>
      </c>
      <c r="S244" s="106">
        <v>0.25888802380802589</v>
      </c>
      <c r="AA244" s="106">
        <v>604</v>
      </c>
      <c r="AB244" s="106">
        <v>627.73732214520248</v>
      </c>
    </row>
    <row r="245" spans="1:28" x14ac:dyDescent="0.2">
      <c r="A245" s="14">
        <v>43915</v>
      </c>
      <c r="B245" s="106">
        <v>600</v>
      </c>
      <c r="C245" s="106">
        <v>600</v>
      </c>
      <c r="D245" s="106">
        <v>2271</v>
      </c>
      <c r="E245" s="106">
        <v>2261</v>
      </c>
      <c r="F245" s="106">
        <v>0.26536930561698302</v>
      </c>
      <c r="G245" s="106">
        <v>0.27520105842387399</v>
      </c>
      <c r="H245" s="106">
        <v>8.01202041291957E-3</v>
      </c>
      <c r="I245" s="106">
        <v>-1.22712528178752</v>
      </c>
      <c r="J245" s="106">
        <v>-3.7</v>
      </c>
      <c r="K245" s="106">
        <v>0.98591266062597804</v>
      </c>
      <c r="L245" s="15">
        <v>0.14875172034803699</v>
      </c>
      <c r="M245" s="106">
        <v>0.96873348096168799</v>
      </c>
      <c r="N245" s="106">
        <v>5.4841383054562397E-2</v>
      </c>
      <c r="P245" s="106">
        <v>0.28321307883679359</v>
      </c>
      <c r="Q245" s="106">
        <v>0.26718903801095439</v>
      </c>
      <c r="R245" s="106">
        <v>0.29122509924971313</v>
      </c>
      <c r="S245" s="106">
        <v>0.25917701759803485</v>
      </c>
      <c r="AA245" s="106">
        <v>600</v>
      </c>
      <c r="AB245" s="106">
        <v>621.96059832178037</v>
      </c>
    </row>
    <row r="246" spans="1:28" x14ac:dyDescent="0.2">
      <c r="A246" s="14">
        <v>43914</v>
      </c>
      <c r="B246" s="106">
        <v>564</v>
      </c>
      <c r="C246" s="106">
        <v>584</v>
      </c>
      <c r="D246" s="106">
        <v>2205</v>
      </c>
      <c r="E246" s="106">
        <v>2171</v>
      </c>
      <c r="F246" s="106">
        <v>0.26900046061722699</v>
      </c>
      <c r="G246" s="106">
        <v>0.27547296897867402</v>
      </c>
      <c r="H246" s="106">
        <v>8.0197862977966893E-3</v>
      </c>
      <c r="I246" s="106">
        <v>-0.80706743560302097</v>
      </c>
      <c r="J246" s="106">
        <v>-2.41</v>
      </c>
      <c r="K246" s="106">
        <v>0.98544657330095997</v>
      </c>
      <c r="L246" s="106">
        <v>7.4822823313173206E-2</v>
      </c>
      <c r="M246" s="106">
        <v>0.96821861527105701</v>
      </c>
      <c r="N246" s="106">
        <v>6.7111338621411304E-2</v>
      </c>
      <c r="P246" s="106">
        <v>0.28349275527647072</v>
      </c>
      <c r="Q246" s="106">
        <v>0.26745318268087731</v>
      </c>
      <c r="R246" s="106">
        <v>0.29151254157426737</v>
      </c>
      <c r="S246" s="106">
        <v>0.25943339638308066</v>
      </c>
      <c r="AA246" s="106">
        <v>584</v>
      </c>
      <c r="AB246" s="106">
        <v>597.20321050711414</v>
      </c>
    </row>
    <row r="247" spans="1:28" x14ac:dyDescent="0.2">
      <c r="A247" s="14">
        <v>43913</v>
      </c>
      <c r="B247" s="106">
        <v>517</v>
      </c>
      <c r="C247" s="106">
        <v>564</v>
      </c>
      <c r="D247" s="106">
        <v>2088</v>
      </c>
      <c r="E247" s="106">
        <v>2155</v>
      </c>
      <c r="F247" s="106">
        <v>0.26171693735498802</v>
      </c>
      <c r="G247" s="106">
        <v>0.275695819979968</v>
      </c>
      <c r="H247" s="106">
        <v>8.0689028010887797E-3</v>
      </c>
      <c r="I247" s="106">
        <v>-1.7324390898714901</v>
      </c>
      <c r="J247" s="106">
        <v>-5.34</v>
      </c>
      <c r="K247" s="106">
        <v>0.98528845056039904</v>
      </c>
      <c r="L247" s="106">
        <v>0.465521595301786</v>
      </c>
      <c r="M247" s="106">
        <v>0.96762119010909697</v>
      </c>
      <c r="N247" s="106">
        <v>6.0112660404839202E-2</v>
      </c>
      <c r="P247" s="106">
        <v>0.2837647227810568</v>
      </c>
      <c r="Q247" s="106">
        <v>0.26762691717887921</v>
      </c>
      <c r="R247" s="106">
        <v>0.29183362558214554</v>
      </c>
      <c r="S247" s="106">
        <v>0.25955801437779047</v>
      </c>
      <c r="AA247" s="106">
        <v>564</v>
      </c>
      <c r="AB247" s="106">
        <v>592.80189711784021</v>
      </c>
    </row>
    <row r="248" spans="1:28" x14ac:dyDescent="0.2">
      <c r="A248" s="14">
        <v>43909</v>
      </c>
      <c r="B248" s="106">
        <v>539</v>
      </c>
      <c r="C248" s="106">
        <v>507</v>
      </c>
      <c r="D248" s="106">
        <v>2010</v>
      </c>
      <c r="E248" s="106">
        <v>2038</v>
      </c>
      <c r="F248" s="106">
        <v>0.24877330716388599</v>
      </c>
      <c r="G248" s="106">
        <v>0.27599706619194297</v>
      </c>
      <c r="H248" s="106">
        <v>7.9624411001623097E-3</v>
      </c>
      <c r="I248" s="106">
        <v>-3.41902171527552</v>
      </c>
      <c r="J248" s="106">
        <v>-10.94</v>
      </c>
      <c r="K248" s="106">
        <v>0.986135058330742</v>
      </c>
      <c r="L248" s="15">
        <v>0.69314658384099903</v>
      </c>
      <c r="M248" s="106">
        <v>0.966827023283645</v>
      </c>
      <c r="N248" s="106">
        <v>0.101055562205375</v>
      </c>
      <c r="P248" s="106">
        <v>0.28395950729210528</v>
      </c>
      <c r="Q248" s="106">
        <v>0.26803462509178066</v>
      </c>
      <c r="R248" s="106">
        <v>0.29192194839226759</v>
      </c>
      <c r="S248" s="106">
        <v>0.26007218399161836</v>
      </c>
      <c r="AA248" s="106">
        <v>507</v>
      </c>
      <c r="AB248" s="106">
        <v>560.6172929587741</v>
      </c>
    </row>
    <row r="249" spans="1:28" x14ac:dyDescent="0.2">
      <c r="A249" s="14">
        <v>43908</v>
      </c>
      <c r="B249" s="106">
        <v>534</v>
      </c>
      <c r="C249" s="106">
        <v>526</v>
      </c>
      <c r="D249" s="106">
        <v>1944</v>
      </c>
      <c r="E249" s="106">
        <v>1970</v>
      </c>
      <c r="F249" s="106">
        <v>0.26700507614213198</v>
      </c>
      <c r="G249" s="106">
        <v>0.27657205552209402</v>
      </c>
      <c r="H249" s="106">
        <v>7.5205763304655102E-3</v>
      </c>
      <c r="I249" s="106">
        <v>-1.2721072108804901</v>
      </c>
      <c r="J249" s="106">
        <v>-3.58</v>
      </c>
      <c r="K249" s="106">
        <v>0.98526074118539098</v>
      </c>
      <c r="L249" s="15">
        <v>0.70455090618275695</v>
      </c>
      <c r="M249" s="106">
        <v>0.96588160924149202</v>
      </c>
      <c r="N249" s="106">
        <v>8.9357011061290806E-2</v>
      </c>
      <c r="P249" s="106">
        <v>0.28409263185255951</v>
      </c>
      <c r="Q249" s="106">
        <v>0.26905147919162853</v>
      </c>
      <c r="R249" s="106">
        <v>0.29161320818302505</v>
      </c>
      <c r="S249" s="106">
        <v>0.26153090286116298</v>
      </c>
      <c r="AA249" s="106">
        <v>526</v>
      </c>
      <c r="AB249" s="106">
        <v>541.91171105435967</v>
      </c>
    </row>
    <row r="250" spans="1:28" x14ac:dyDescent="0.2">
      <c r="A250" s="14">
        <v>43907</v>
      </c>
      <c r="B250" s="106">
        <v>500</v>
      </c>
      <c r="C250" s="106">
        <v>535</v>
      </c>
      <c r="D250" s="106">
        <v>1727</v>
      </c>
      <c r="E250" s="106">
        <v>1927</v>
      </c>
      <c r="F250" s="106">
        <v>0.277633627400103</v>
      </c>
      <c r="G250" s="106">
        <v>0.27690068588210898</v>
      </c>
      <c r="H250" s="106">
        <v>7.6330147508906999E-3</v>
      </c>
      <c r="I250" s="106">
        <v>9.6022547042634104E-2</v>
      </c>
      <c r="J250" s="106">
        <v>0.26</v>
      </c>
      <c r="K250" s="106">
        <v>0.98462787692286302</v>
      </c>
      <c r="L250" s="106">
        <v>0.72901756160200903</v>
      </c>
      <c r="M250" s="106">
        <v>0.965615970482403</v>
      </c>
      <c r="N250" s="106">
        <v>7.6059222150619304E-2</v>
      </c>
      <c r="P250" s="106">
        <v>0.28453370063299965</v>
      </c>
      <c r="Q250" s="106">
        <v>0.2692676711312183</v>
      </c>
      <c r="R250" s="106">
        <v>0.29216671538389039</v>
      </c>
      <c r="S250" s="106">
        <v>0.26163465638032757</v>
      </c>
      <c r="AA250" s="106">
        <v>535</v>
      </c>
      <c r="AB250" s="106">
        <v>530.08318132068587</v>
      </c>
    </row>
    <row r="251" spans="1:28" x14ac:dyDescent="0.2">
      <c r="A251" s="14">
        <v>43906</v>
      </c>
      <c r="B251" s="106">
        <v>494</v>
      </c>
      <c r="C251" s="106">
        <v>519</v>
      </c>
      <c r="D251" s="106">
        <v>1794</v>
      </c>
      <c r="E251" s="106">
        <v>1789</v>
      </c>
      <c r="F251" s="106">
        <v>0.29010620458356601</v>
      </c>
      <c r="G251" s="106">
        <v>0.27707135199257099</v>
      </c>
      <c r="H251" s="106">
        <v>7.7889975553167004E-3</v>
      </c>
      <c r="I251" s="106">
        <v>1.6734955298704599</v>
      </c>
      <c r="J251" s="106">
        <v>4.49</v>
      </c>
      <c r="K251" s="106">
        <v>0.98458048330335302</v>
      </c>
      <c r="L251" s="106">
        <v>0.81251224400385302</v>
      </c>
      <c r="M251" s="106">
        <v>0.96575478564503903</v>
      </c>
      <c r="N251" s="106">
        <v>7.1430818854809203E-2</v>
      </c>
      <c r="P251" s="106">
        <v>0.28486034954788769</v>
      </c>
      <c r="Q251" s="106">
        <v>0.26928235443725429</v>
      </c>
      <c r="R251" s="106">
        <v>0.29264934710320439</v>
      </c>
      <c r="S251" s="106">
        <v>0.26149335688193759</v>
      </c>
      <c r="AA251" s="106">
        <v>519</v>
      </c>
      <c r="AB251" s="106">
        <v>492.1218533381977</v>
      </c>
    </row>
    <row r="252" spans="1:28" x14ac:dyDescent="0.2">
      <c r="A252" s="14">
        <v>43903</v>
      </c>
      <c r="B252" s="106">
        <v>473</v>
      </c>
      <c r="C252" s="106">
        <v>492</v>
      </c>
      <c r="D252" s="106">
        <v>1750</v>
      </c>
      <c r="E252" s="106">
        <v>1779</v>
      </c>
      <c r="F252" s="106">
        <v>0.27655986509274799</v>
      </c>
      <c r="G252" s="106">
        <v>0.27711401230596799</v>
      </c>
      <c r="H252" s="106">
        <v>7.8686274205260406E-3</v>
      </c>
      <c r="I252" s="106">
        <v>-7.0424889069529095E-2</v>
      </c>
      <c r="J252" s="106">
        <v>-0.2</v>
      </c>
      <c r="K252" s="106">
        <v>0.98295800714761805</v>
      </c>
      <c r="L252" s="106">
        <v>0.82524707473331504</v>
      </c>
      <c r="M252" s="106">
        <v>0.96576039309833694</v>
      </c>
      <c r="N252" s="106">
        <v>4.2095578980480199E-2</v>
      </c>
      <c r="P252" s="106">
        <v>0.28498263972649401</v>
      </c>
      <c r="Q252" s="106">
        <v>0.26924538488544197</v>
      </c>
      <c r="R252" s="106">
        <v>0.29285126714702009</v>
      </c>
      <c r="S252" s="106">
        <v>0.2613767574649159</v>
      </c>
      <c r="AA252" s="106">
        <v>492</v>
      </c>
      <c r="AB252" s="106">
        <v>489.37103246990148</v>
      </c>
    </row>
    <row r="253" spans="1:28" x14ac:dyDescent="0.2">
      <c r="A253" s="14">
        <v>43902</v>
      </c>
      <c r="B253" s="106">
        <v>537</v>
      </c>
      <c r="C253" s="106">
        <v>524</v>
      </c>
      <c r="D253" s="106">
        <v>1961</v>
      </c>
      <c r="E253" s="106">
        <v>1888</v>
      </c>
      <c r="F253" s="106">
        <v>0.27754237288135503</v>
      </c>
      <c r="G253" s="106">
        <v>0.27734702825175001</v>
      </c>
      <c r="H253" s="106">
        <v>8.1040103098536601E-3</v>
      </c>
      <c r="I253" s="106">
        <v>2.41046867090332E-2</v>
      </c>
      <c r="J253" s="106">
        <v>7.0000000000000007E-2</v>
      </c>
      <c r="K253" s="106">
        <v>0.98208761956593604</v>
      </c>
      <c r="L253" s="106">
        <v>0.648120708936196</v>
      </c>
      <c r="M253" s="106">
        <v>0.96562127233461603</v>
      </c>
      <c r="N253" s="106">
        <v>1.50299539095037E-2</v>
      </c>
      <c r="P253" s="106">
        <v>0.28545103856160364</v>
      </c>
      <c r="Q253" s="106">
        <v>0.26924301794189637</v>
      </c>
      <c r="R253" s="106">
        <v>0.29355504887145734</v>
      </c>
      <c r="S253" s="106">
        <v>0.26113900763204267</v>
      </c>
      <c r="AA253" s="106">
        <v>524</v>
      </c>
      <c r="AB253" s="106">
        <v>519.35497993433046</v>
      </c>
    </row>
    <row r="254" spans="1:28" x14ac:dyDescent="0.2">
      <c r="A254" s="14">
        <v>43901</v>
      </c>
      <c r="B254" s="106">
        <v>558</v>
      </c>
      <c r="C254" s="106">
        <v>550</v>
      </c>
      <c r="D254" s="106">
        <v>1985</v>
      </c>
      <c r="E254" s="106">
        <v>1961</v>
      </c>
      <c r="F254" s="106">
        <v>0.28046914839367598</v>
      </c>
      <c r="G254" s="106">
        <v>0.27757418233898201</v>
      </c>
      <c r="H254" s="106">
        <v>8.3415858345952699E-3</v>
      </c>
      <c r="I254" s="106">
        <v>0.34705224067678497</v>
      </c>
      <c r="J254" s="106">
        <v>1.03</v>
      </c>
      <c r="K254" s="106">
        <v>0.98127520512112099</v>
      </c>
      <c r="L254" s="106">
        <v>0.56345722003863397</v>
      </c>
      <c r="M254" s="106">
        <v>0.96586787301451604</v>
      </c>
      <c r="N254" s="106">
        <v>8.3111562950288296E-3</v>
      </c>
      <c r="P254" s="106">
        <v>0.28591576817357728</v>
      </c>
      <c r="Q254" s="106">
        <v>0.26923259650438675</v>
      </c>
      <c r="R254" s="106">
        <v>0.29425735400817254</v>
      </c>
      <c r="S254" s="106">
        <v>0.26089101066979148</v>
      </c>
      <c r="AA254" s="106">
        <v>550</v>
      </c>
      <c r="AB254" s="106">
        <v>539.43597227289308</v>
      </c>
    </row>
    <row r="255" spans="1:28" x14ac:dyDescent="0.2">
      <c r="A255" s="14">
        <v>43900</v>
      </c>
      <c r="B255" s="106">
        <v>533</v>
      </c>
      <c r="C255" s="106">
        <v>560</v>
      </c>
      <c r="D255" s="106">
        <v>1905</v>
      </c>
      <c r="E255" s="106">
        <v>1983</v>
      </c>
      <c r="F255" s="106">
        <v>0.28240040342914702</v>
      </c>
      <c r="G255" s="106">
        <v>0.27778803000445601</v>
      </c>
      <c r="H255" s="106">
        <v>8.6141917020049405E-3</v>
      </c>
      <c r="I255" s="106">
        <v>0.53543891107246699</v>
      </c>
      <c r="J255" s="106">
        <v>1.63</v>
      </c>
      <c r="K255" s="106">
        <v>0.98085284972483999</v>
      </c>
      <c r="L255" s="106">
        <v>0.46676295013067598</v>
      </c>
      <c r="M255" s="106">
        <v>0.96620030231772402</v>
      </c>
      <c r="N255" s="106">
        <v>4.9300936546657599E-3</v>
      </c>
      <c r="P255" s="106">
        <v>0.28640222170646096</v>
      </c>
      <c r="Q255" s="106">
        <v>0.26917383830245106</v>
      </c>
      <c r="R255" s="106">
        <v>0.29501641340846591</v>
      </c>
      <c r="S255" s="106">
        <v>0.26055964660044612</v>
      </c>
      <c r="AA255" s="106">
        <v>560</v>
      </c>
      <c r="AB255" s="106">
        <v>545.48777818314477</v>
      </c>
    </row>
    <row r="256" spans="1:28" x14ac:dyDescent="0.2">
      <c r="A256" s="14">
        <v>43899</v>
      </c>
      <c r="B256" s="106">
        <v>563</v>
      </c>
      <c r="C256" s="106">
        <v>550</v>
      </c>
      <c r="D256" s="106">
        <v>2016</v>
      </c>
      <c r="E256" s="106">
        <v>1949</v>
      </c>
      <c r="F256" s="106">
        <v>0.28219599794766498</v>
      </c>
      <c r="G256" s="106">
        <v>0.278012761253702</v>
      </c>
      <c r="H256" s="106">
        <v>8.9450932642979493E-3</v>
      </c>
      <c r="I256" s="106">
        <v>0.46765713563431799</v>
      </c>
      <c r="J256" s="106">
        <v>1.48</v>
      </c>
      <c r="K256" s="106">
        <v>0.98079088810331105</v>
      </c>
      <c r="L256" s="106">
        <v>0.56798801159586498</v>
      </c>
      <c r="M256" s="106">
        <v>0.96629073842979196</v>
      </c>
      <c r="N256" s="106">
        <v>1.0691260752744E-2</v>
      </c>
      <c r="P256" s="106">
        <v>0.28695785451799993</v>
      </c>
      <c r="Q256" s="106">
        <v>0.26906766798940407</v>
      </c>
      <c r="R256" s="106">
        <v>0.29590294778229792</v>
      </c>
      <c r="S256" s="106">
        <v>0.26012257472510608</v>
      </c>
      <c r="AA256" s="106">
        <v>550</v>
      </c>
      <c r="AB256" s="106">
        <v>536.13498723093755</v>
      </c>
    </row>
    <row r="257" spans="1:28" x14ac:dyDescent="0.2">
      <c r="A257" s="14">
        <v>43896</v>
      </c>
      <c r="B257" s="106">
        <v>600</v>
      </c>
      <c r="C257" s="106">
        <v>587</v>
      </c>
      <c r="D257" s="106">
        <v>2176</v>
      </c>
      <c r="E257" s="106">
        <v>2122</v>
      </c>
      <c r="F257" s="106">
        <v>0.27662582469368502</v>
      </c>
      <c r="G257" s="106">
        <v>0.27823127785223201</v>
      </c>
      <c r="H257" s="106">
        <v>9.2399334465710706E-3</v>
      </c>
      <c r="I257" s="106">
        <v>-0.173751593323722</v>
      </c>
      <c r="J257" s="106">
        <v>-0.57999999999999996</v>
      </c>
      <c r="K257" s="106">
        <v>0.97935165139546498</v>
      </c>
      <c r="L257" s="106">
        <v>0.69630256235660704</v>
      </c>
      <c r="M257" s="106">
        <v>0.96608797415819003</v>
      </c>
      <c r="N257" s="15">
        <v>2.0890377500036101E-2</v>
      </c>
      <c r="P257" s="106">
        <v>0.2874712112988031</v>
      </c>
      <c r="Q257" s="106">
        <v>0.26899134440566091</v>
      </c>
      <c r="R257" s="106">
        <v>0.29671114474537413</v>
      </c>
      <c r="S257" s="106">
        <v>0.25975141095908988</v>
      </c>
      <c r="AA257" s="106">
        <v>587</v>
      </c>
      <c r="AB257" s="106">
        <v>583.72418825246257</v>
      </c>
    </row>
    <row r="258" spans="1:28" x14ac:dyDescent="0.2">
      <c r="A258" s="14">
        <v>43895</v>
      </c>
      <c r="B258" s="106">
        <v>620</v>
      </c>
      <c r="C258" s="106">
        <v>615</v>
      </c>
      <c r="D258" s="106">
        <v>2230</v>
      </c>
      <c r="E258" s="106">
        <v>2220</v>
      </c>
      <c r="F258" s="106">
        <v>0.27702702702702697</v>
      </c>
      <c r="G258" s="106">
        <v>0.278517421606232</v>
      </c>
      <c r="H258" s="106">
        <v>9.5140201628068893E-3</v>
      </c>
      <c r="I258" s="106">
        <v>-0.156652451193213</v>
      </c>
      <c r="J258" s="106">
        <v>-0.54</v>
      </c>
      <c r="K258" s="106">
        <v>0.97851656737916004</v>
      </c>
      <c r="L258" s="106">
        <v>0.45804889734976501</v>
      </c>
      <c r="M258" s="106">
        <v>0.96610854663470203</v>
      </c>
      <c r="N258" s="106">
        <v>1.2336997446778601E-2</v>
      </c>
      <c r="P258" s="106">
        <v>0.28803144176903889</v>
      </c>
      <c r="Q258" s="106">
        <v>0.26900340144342511</v>
      </c>
      <c r="R258" s="106">
        <v>0.29754546193184578</v>
      </c>
      <c r="S258" s="106">
        <v>0.25948938128061821</v>
      </c>
      <c r="AA258" s="106">
        <v>615</v>
      </c>
      <c r="AB258" s="106">
        <v>610.6822327617657</v>
      </c>
    </row>
    <row r="259" spans="1:28" x14ac:dyDescent="0.2">
      <c r="A259" s="14">
        <v>43894</v>
      </c>
      <c r="B259" s="106">
        <v>620</v>
      </c>
      <c r="C259" s="106">
        <v>619</v>
      </c>
      <c r="D259" s="106">
        <v>2200</v>
      </c>
      <c r="E259" s="106">
        <v>2210</v>
      </c>
      <c r="F259" s="106">
        <v>0.28009049773755601</v>
      </c>
      <c r="G259" s="106">
        <v>0.27879821599578802</v>
      </c>
      <c r="H259" s="106">
        <v>9.7731344504927292E-3</v>
      </c>
      <c r="I259" s="106">
        <v>0.13222797131408801</v>
      </c>
      <c r="J259" s="106">
        <v>0.46</v>
      </c>
      <c r="K259" s="106">
        <v>0.97888935054325898</v>
      </c>
      <c r="L259" s="15">
        <v>0.15796543635468899</v>
      </c>
      <c r="M259" s="106">
        <v>0.96657442381883896</v>
      </c>
      <c r="N259" s="106">
        <v>7.0500046823487603E-3</v>
      </c>
      <c r="P259" s="106">
        <v>0.28857135044628074</v>
      </c>
      <c r="Q259" s="106">
        <v>0.26902508154529531</v>
      </c>
      <c r="R259" s="106">
        <v>0.29834448489677345</v>
      </c>
      <c r="S259" s="106">
        <v>0.25925194709480259</v>
      </c>
      <c r="AA259" s="106">
        <v>619</v>
      </c>
      <c r="AB259" s="106">
        <v>607.93141189346954</v>
      </c>
    </row>
    <row r="260" spans="1:28" x14ac:dyDescent="0.2">
      <c r="A260" s="14">
        <v>43893</v>
      </c>
      <c r="B260" s="106">
        <v>640</v>
      </c>
      <c r="C260" s="106">
        <v>636</v>
      </c>
      <c r="D260" s="106">
        <v>2291</v>
      </c>
      <c r="E260" s="106">
        <v>2250</v>
      </c>
      <c r="F260" s="106">
        <v>0.28266666666666601</v>
      </c>
      <c r="G260" s="106">
        <v>0.27907154366450498</v>
      </c>
      <c r="H260" s="106">
        <v>1.0087070078621099E-2</v>
      </c>
      <c r="I260" s="106">
        <v>0.356409043869029</v>
      </c>
      <c r="J260" s="106">
        <v>1.27</v>
      </c>
      <c r="K260" s="106">
        <v>0.98105463972756102</v>
      </c>
      <c r="L260" s="15">
        <v>5.1960869917672903E-2</v>
      </c>
      <c r="M260" s="106">
        <v>0.96708729180115205</v>
      </c>
      <c r="N260" s="106">
        <v>8.19580132818124E-3</v>
      </c>
      <c r="P260" s="106">
        <v>0.28915861374312607</v>
      </c>
      <c r="Q260" s="106">
        <v>0.2689844735858839</v>
      </c>
      <c r="R260" s="106">
        <v>0.29924568382174721</v>
      </c>
      <c r="S260" s="106">
        <v>0.25889740350726276</v>
      </c>
      <c r="AA260" s="106">
        <v>636</v>
      </c>
      <c r="AB260" s="106">
        <v>618.93469536665441</v>
      </c>
    </row>
    <row r="261" spans="1:28" x14ac:dyDescent="0.2">
      <c r="A261" s="14">
        <v>43892</v>
      </c>
      <c r="B261" s="106">
        <v>610</v>
      </c>
      <c r="C261" s="106">
        <v>626</v>
      </c>
      <c r="D261" s="106">
        <v>2200</v>
      </c>
      <c r="E261" s="106">
        <v>2238</v>
      </c>
      <c r="F261" s="106">
        <v>0.27971403038427101</v>
      </c>
      <c r="G261" s="106">
        <v>0.27929619124837701</v>
      </c>
      <c r="H261" s="106">
        <v>1.03488539412271E-2</v>
      </c>
      <c r="I261" s="106">
        <v>4.0375401785284398E-2</v>
      </c>
      <c r="J261" s="106">
        <v>0.15</v>
      </c>
      <c r="K261" s="106">
        <v>0.98218436936097697</v>
      </c>
      <c r="L261" s="15">
        <v>4.7135642864757299E-2</v>
      </c>
      <c r="M261" s="106">
        <v>0.96706050367937402</v>
      </c>
      <c r="N261" s="106">
        <v>8.7744700793982808E-3</v>
      </c>
      <c r="P261" s="106">
        <v>0.2896450451896041</v>
      </c>
      <c r="Q261" s="106">
        <v>0.26894733730714993</v>
      </c>
      <c r="R261" s="106">
        <v>0.29999389913083119</v>
      </c>
      <c r="S261" s="106">
        <v>0.25859848336592284</v>
      </c>
      <c r="AA261" s="106">
        <v>626</v>
      </c>
      <c r="AB261" s="106">
        <v>615.633710324699</v>
      </c>
    </row>
    <row r="262" spans="1:28" x14ac:dyDescent="0.2">
      <c r="A262" s="14">
        <v>43889</v>
      </c>
      <c r="B262" s="106">
        <v>622</v>
      </c>
      <c r="C262" s="106">
        <v>620</v>
      </c>
      <c r="D262" s="106">
        <v>2258</v>
      </c>
      <c r="E262" s="106">
        <v>2240</v>
      </c>
      <c r="F262" s="106">
        <v>0.27678571428571402</v>
      </c>
      <c r="G262" s="106">
        <v>0.27965731308817499</v>
      </c>
      <c r="H262" s="106">
        <v>1.08190029266615E-2</v>
      </c>
      <c r="I262" s="106">
        <v>-0.26542176039021098</v>
      </c>
      <c r="J262" s="106">
        <v>-1.04</v>
      </c>
      <c r="K262" s="106">
        <v>0.984130059064936</v>
      </c>
      <c r="L262" s="15">
        <v>1.30171382959492E-2</v>
      </c>
      <c r="M262" s="106">
        <v>0.96705185483689104</v>
      </c>
      <c r="N262" s="106">
        <v>1.6789739076476001E-2</v>
      </c>
      <c r="P262" s="106">
        <v>0.29047631601483648</v>
      </c>
      <c r="Q262" s="106">
        <v>0.26883831016151349</v>
      </c>
      <c r="R262" s="106">
        <v>0.30129531894149797</v>
      </c>
      <c r="S262" s="106">
        <v>0.258019307234852</v>
      </c>
      <c r="AA262" s="106">
        <v>620</v>
      </c>
      <c r="AB262" s="106">
        <v>616.18387449835825</v>
      </c>
    </row>
    <row r="263" spans="1:28" x14ac:dyDescent="0.2">
      <c r="A263" s="14">
        <v>43888</v>
      </c>
      <c r="B263" s="106">
        <v>638</v>
      </c>
      <c r="C263" s="106">
        <v>637</v>
      </c>
      <c r="D263" s="106">
        <v>2400</v>
      </c>
      <c r="E263" s="106">
        <v>2328</v>
      </c>
      <c r="F263" s="106">
        <v>0.27362542955326402</v>
      </c>
      <c r="G263" s="106">
        <v>0.27987368430819598</v>
      </c>
      <c r="H263" s="106">
        <v>1.09211987901355E-2</v>
      </c>
      <c r="I263" s="106">
        <v>-0.57212169423887604</v>
      </c>
      <c r="J263" s="106">
        <v>-2.2799999999999998</v>
      </c>
      <c r="K263" s="106">
        <v>0.98551262677461704</v>
      </c>
      <c r="L263" s="15">
        <v>6.39214174757681E-2</v>
      </c>
      <c r="M263" s="106">
        <v>0.96703276008875005</v>
      </c>
      <c r="N263" s="106">
        <v>1.8341705185177599E-2</v>
      </c>
      <c r="P263" s="106">
        <v>0.29079488309833146</v>
      </c>
      <c r="Q263" s="106">
        <v>0.2689524855180605</v>
      </c>
      <c r="R263" s="106">
        <v>0.30171608188846699</v>
      </c>
      <c r="S263" s="106">
        <v>0.25803128672792497</v>
      </c>
      <c r="AA263" s="106">
        <v>637</v>
      </c>
      <c r="AB263" s="106">
        <v>640.39109813936511</v>
      </c>
    </row>
    <row r="264" spans="1:28" x14ac:dyDescent="0.2">
      <c r="A264" s="14">
        <v>43887</v>
      </c>
      <c r="B264" s="106">
        <v>639</v>
      </c>
      <c r="C264" s="106">
        <v>652</v>
      </c>
      <c r="D264" s="106">
        <v>2403</v>
      </c>
      <c r="E264" s="106">
        <v>2434</v>
      </c>
      <c r="F264" s="106">
        <v>0.26787181594083798</v>
      </c>
      <c r="G264" s="106">
        <v>0.28007750800835801</v>
      </c>
      <c r="H264" s="106">
        <v>1.09453077463165E-2</v>
      </c>
      <c r="I264" s="106">
        <v>-1.11515293588961</v>
      </c>
      <c r="J264" s="106">
        <v>-4.5599999999999996</v>
      </c>
      <c r="K264" s="106">
        <v>0.98512190729109095</v>
      </c>
      <c r="L264" s="15">
        <v>5.5834109159342803E-2</v>
      </c>
      <c r="M264" s="106">
        <v>0.96672220179617696</v>
      </c>
      <c r="N264" s="106">
        <v>2.51465053776763E-2</v>
      </c>
      <c r="P264" s="106">
        <v>0.29102281575467454</v>
      </c>
      <c r="Q264" s="106">
        <v>0.26913220026204149</v>
      </c>
      <c r="R264" s="106">
        <v>0.301968123500991</v>
      </c>
      <c r="S264" s="106">
        <v>0.25818689251572502</v>
      </c>
      <c r="AA264" s="106">
        <v>652</v>
      </c>
      <c r="AB264" s="106">
        <v>669.54979934330527</v>
      </c>
    </row>
    <row r="265" spans="1:28" x14ac:dyDescent="0.2">
      <c r="A265" s="14">
        <v>43886</v>
      </c>
      <c r="B265" s="106">
        <v>655</v>
      </c>
      <c r="C265" s="106">
        <v>651</v>
      </c>
      <c r="D265" s="106">
        <v>2484</v>
      </c>
      <c r="E265" s="106">
        <v>2453</v>
      </c>
      <c r="F265" s="106">
        <v>0.26538931920097802</v>
      </c>
      <c r="G265" s="106">
        <v>0.28036223472374799</v>
      </c>
      <c r="H265" s="106">
        <v>1.0901757510625699E-2</v>
      </c>
      <c r="I265" s="106">
        <v>-1.3734405216934999</v>
      </c>
      <c r="J265" s="106">
        <v>-5.64</v>
      </c>
      <c r="K265" s="106">
        <v>0.980878448633971</v>
      </c>
      <c r="L265" s="15">
        <v>0.39063002760278598</v>
      </c>
      <c r="M265" s="106">
        <v>0.96596767091484304</v>
      </c>
      <c r="N265" s="106">
        <v>4.1613611237665403E-2</v>
      </c>
      <c r="P265" s="106">
        <v>0.29126399223437371</v>
      </c>
      <c r="Q265" s="106">
        <v>0.26946047721312227</v>
      </c>
      <c r="R265" s="106">
        <v>0.30216574974499938</v>
      </c>
      <c r="S265" s="106">
        <v>0.25855871970249661</v>
      </c>
      <c r="AA265" s="106">
        <v>651</v>
      </c>
      <c r="AB265" s="106">
        <v>674.77635899306813</v>
      </c>
    </row>
    <row r="266" spans="1:28" x14ac:dyDescent="0.2">
      <c r="A266" s="14">
        <v>43882</v>
      </c>
      <c r="B266" s="106">
        <v>681</v>
      </c>
      <c r="C266" s="106">
        <v>679</v>
      </c>
      <c r="D266" s="106">
        <v>2561</v>
      </c>
      <c r="E266" s="106">
        <v>2566</v>
      </c>
      <c r="F266" s="106">
        <v>0.26461418550272697</v>
      </c>
      <c r="G266" s="106">
        <v>0.28072122039195002</v>
      </c>
      <c r="H266" s="106">
        <v>1.0845949713641801E-2</v>
      </c>
      <c r="I266" s="106">
        <v>-1.4850737200969399</v>
      </c>
      <c r="J266" s="106">
        <v>-6.09</v>
      </c>
      <c r="K266" s="106">
        <v>0.97402346979028898</v>
      </c>
      <c r="L266" s="15">
        <v>0.40447677062264897</v>
      </c>
      <c r="M266" s="106">
        <v>0.96468194309039901</v>
      </c>
      <c r="N266" s="106">
        <v>0.11166862512695699</v>
      </c>
      <c r="P266" s="106">
        <v>0.2915671701055918</v>
      </c>
      <c r="Q266" s="106">
        <v>0.26987527067830824</v>
      </c>
      <c r="R266" s="106">
        <v>0.30241311981923363</v>
      </c>
      <c r="S266" s="106">
        <v>0.25902932096466641</v>
      </c>
      <c r="AA266" s="106">
        <v>679</v>
      </c>
      <c r="AB266" s="106">
        <v>705.86063480481573</v>
      </c>
    </row>
    <row r="267" spans="1:28" x14ac:dyDescent="0.2">
      <c r="A267" s="14">
        <v>43881</v>
      </c>
      <c r="B267" s="106">
        <v>694</v>
      </c>
      <c r="C267" s="106">
        <v>682</v>
      </c>
      <c r="D267" s="106">
        <v>2573</v>
      </c>
      <c r="E267" s="106">
        <v>2546</v>
      </c>
      <c r="F267" s="106">
        <v>0.26787117046347197</v>
      </c>
      <c r="G267" s="106">
        <v>0.28109186207987802</v>
      </c>
      <c r="H267" s="106">
        <v>1.07638523445172E-2</v>
      </c>
      <c r="I267" s="106">
        <v>-1.22824906857262</v>
      </c>
      <c r="J267" s="106">
        <v>-4.9400000000000004</v>
      </c>
      <c r="K267" s="106">
        <v>0.96857875825058204</v>
      </c>
      <c r="L267" s="15">
        <v>0.62471126343842698</v>
      </c>
      <c r="M267" s="106">
        <v>0.96188293789079804</v>
      </c>
      <c r="N267" s="15">
        <v>0.42389367933790001</v>
      </c>
      <c r="P267" s="106">
        <v>0.29185571442439523</v>
      </c>
      <c r="Q267" s="106">
        <v>0.27032800973536081</v>
      </c>
      <c r="R267" s="106">
        <v>0.30261956676891244</v>
      </c>
      <c r="S267" s="106">
        <v>0.2595641573908436</v>
      </c>
      <c r="AA267" s="106">
        <v>682</v>
      </c>
      <c r="AB267" s="106">
        <v>700.35899306822319</v>
      </c>
    </row>
    <row r="268" spans="1:28" x14ac:dyDescent="0.2">
      <c r="A268" s="14">
        <v>43880</v>
      </c>
      <c r="B268" s="106">
        <v>683</v>
      </c>
      <c r="C268" s="106">
        <v>675</v>
      </c>
      <c r="D268" s="106">
        <v>2561</v>
      </c>
      <c r="E268" s="106">
        <v>2537</v>
      </c>
      <c r="F268" s="106">
        <v>0.26606227828143397</v>
      </c>
      <c r="G268" s="106">
        <v>0.281378523520742</v>
      </c>
      <c r="H268" s="106">
        <v>1.06940042137078E-2</v>
      </c>
      <c r="I268" s="106">
        <v>-1.43222734283899</v>
      </c>
      <c r="J268" s="106">
        <v>-5.76</v>
      </c>
      <c r="K268" s="106">
        <v>0.96117744669410698</v>
      </c>
      <c r="L268" s="15">
        <v>0.71947304878579499</v>
      </c>
      <c r="M268" s="106">
        <v>0.96187262038717802</v>
      </c>
      <c r="N268" s="15">
        <v>0.102372273798358</v>
      </c>
      <c r="P268" s="106">
        <v>0.2920725277344498</v>
      </c>
      <c r="Q268" s="106">
        <v>0.27068451930703419</v>
      </c>
      <c r="R268" s="106">
        <v>0.30276653194815761</v>
      </c>
      <c r="S268" s="106">
        <v>0.25999051509332638</v>
      </c>
      <c r="AA268" s="106">
        <v>675</v>
      </c>
      <c r="AB268" s="106">
        <v>697.8832542867566</v>
      </c>
    </row>
    <row r="269" spans="1:28" x14ac:dyDescent="0.2">
      <c r="A269" s="14">
        <v>43879</v>
      </c>
      <c r="B269" s="106">
        <v>688</v>
      </c>
      <c r="C269" s="106">
        <v>685</v>
      </c>
      <c r="D269" s="106">
        <v>2605</v>
      </c>
      <c r="E269" s="106">
        <v>2559</v>
      </c>
      <c r="F269" s="106">
        <v>0.26768268855021399</v>
      </c>
      <c r="G269" s="106">
        <v>0.281710077193771</v>
      </c>
      <c r="H269" s="106">
        <v>1.0599059930480201E-2</v>
      </c>
      <c r="I269" s="106">
        <v>-1.32345592303115</v>
      </c>
      <c r="J269" s="106">
        <v>-5.24</v>
      </c>
      <c r="K269" s="106">
        <v>0.954283367237865</v>
      </c>
      <c r="L269" s="15">
        <v>0.73325445791367105</v>
      </c>
      <c r="M269" s="106">
        <v>0.96172514765494799</v>
      </c>
      <c r="N269" s="15">
        <v>9.6959756721727103E-2</v>
      </c>
      <c r="P269" s="106">
        <v>0.29230913712425122</v>
      </c>
      <c r="Q269" s="106">
        <v>0.27111101726329079</v>
      </c>
      <c r="R269" s="106">
        <v>0.30290819705473138</v>
      </c>
      <c r="S269" s="106">
        <v>0.26051195733281063</v>
      </c>
      <c r="AA269" s="106">
        <v>685</v>
      </c>
      <c r="AB269" s="106">
        <v>703.9350601970084</v>
      </c>
    </row>
    <row r="270" spans="1:28" x14ac:dyDescent="0.2">
      <c r="A270" s="14">
        <v>43878</v>
      </c>
      <c r="B270" s="106">
        <v>689</v>
      </c>
      <c r="C270" s="106">
        <v>691</v>
      </c>
      <c r="D270" s="106">
        <v>2603</v>
      </c>
      <c r="E270" s="106">
        <v>2610</v>
      </c>
      <c r="F270" s="106">
        <v>0.264750957854406</v>
      </c>
      <c r="G270" s="106">
        <v>0.282022831219852</v>
      </c>
      <c r="H270" s="106">
        <v>1.05263546797541E-2</v>
      </c>
      <c r="I270" s="106">
        <v>-1.64082190757512</v>
      </c>
      <c r="J270" s="106">
        <v>-6.52</v>
      </c>
      <c r="K270" s="106">
        <v>0.94674181685706604</v>
      </c>
      <c r="L270" s="15">
        <v>0.75836215475324897</v>
      </c>
      <c r="M270" s="106">
        <v>0.96223594527938106</v>
      </c>
      <c r="N270" s="15">
        <v>4.7089334252791402E-2</v>
      </c>
      <c r="P270" s="106">
        <v>0.2925491858996061</v>
      </c>
      <c r="Q270" s="106">
        <v>0.2714964765400979</v>
      </c>
      <c r="R270" s="106">
        <v>0.3030755405793602</v>
      </c>
      <c r="S270" s="106">
        <v>0.2609701218603438</v>
      </c>
      <c r="AA270" s="106">
        <v>691</v>
      </c>
      <c r="AB270" s="106">
        <v>717.96424662531922</v>
      </c>
    </row>
    <row r="271" spans="1:28" x14ac:dyDescent="0.2">
      <c r="A271" s="14">
        <v>43875</v>
      </c>
      <c r="B271" s="106">
        <v>691</v>
      </c>
      <c r="C271" s="106">
        <v>698</v>
      </c>
      <c r="D271" s="106">
        <v>2632</v>
      </c>
      <c r="E271" s="106">
        <v>2645</v>
      </c>
      <c r="F271" s="106">
        <v>0.26389413988657801</v>
      </c>
      <c r="G271" s="106">
        <v>0.28231532771768603</v>
      </c>
      <c r="H271" s="106">
        <v>1.03455898234597E-2</v>
      </c>
      <c r="I271" s="106">
        <v>-1.78058362504729</v>
      </c>
      <c r="J271" s="106">
        <v>-6.98</v>
      </c>
      <c r="K271" s="106">
        <v>0.93614974524168104</v>
      </c>
      <c r="L271" s="15">
        <v>0.96011778562466998</v>
      </c>
      <c r="M271" s="106">
        <v>0.96256108011701402</v>
      </c>
      <c r="N271" s="15">
        <v>4.1984142569831198E-2</v>
      </c>
      <c r="P271" s="106">
        <v>0.2926609175411457</v>
      </c>
      <c r="Q271" s="106">
        <v>0.27196973789422635</v>
      </c>
      <c r="R271" s="106">
        <v>0.30300650736460544</v>
      </c>
      <c r="S271" s="106">
        <v>0.26162414807076662</v>
      </c>
      <c r="AA271" s="106">
        <v>698</v>
      </c>
      <c r="AB271" s="106">
        <v>727.59211966435601</v>
      </c>
    </row>
    <row r="272" spans="1:28" x14ac:dyDescent="0.2">
      <c r="A272" s="14">
        <v>43874</v>
      </c>
      <c r="B272" s="106">
        <v>703</v>
      </c>
      <c r="C272" s="106">
        <v>697</v>
      </c>
      <c r="D272" s="106">
        <v>2670</v>
      </c>
      <c r="E272" s="106">
        <v>2650</v>
      </c>
      <c r="F272" s="106">
        <v>0.263018867924528</v>
      </c>
      <c r="G272" s="106">
        <v>0.28257041514195202</v>
      </c>
      <c r="H272" s="106">
        <v>1.0121677333384E-2</v>
      </c>
      <c r="I272" s="106">
        <v>-1.93165090858385</v>
      </c>
      <c r="J272" s="106">
        <v>-7.43</v>
      </c>
      <c r="K272" s="106">
        <v>0.92233069282773705</v>
      </c>
      <c r="L272" s="15">
        <v>0.97572299405887497</v>
      </c>
      <c r="M272" s="106">
        <v>0.96283737321913099</v>
      </c>
      <c r="N272" s="15">
        <v>4.8735943272819202E-2</v>
      </c>
      <c r="P272" s="106">
        <v>0.29269209247533601</v>
      </c>
      <c r="Q272" s="106">
        <v>0.27244873780856804</v>
      </c>
      <c r="R272" s="106">
        <v>0.30281376980872005</v>
      </c>
      <c r="S272" s="106">
        <v>0.262327060475184</v>
      </c>
      <c r="AA272" s="106">
        <v>697</v>
      </c>
      <c r="AB272" s="106">
        <v>728.9675300985042</v>
      </c>
    </row>
    <row r="273" spans="1:28" x14ac:dyDescent="0.2">
      <c r="A273" s="14">
        <v>43873</v>
      </c>
      <c r="B273" s="106">
        <v>719</v>
      </c>
      <c r="C273" s="106">
        <v>704</v>
      </c>
      <c r="D273" s="106">
        <v>2700</v>
      </c>
      <c r="E273" s="106">
        <v>2660</v>
      </c>
      <c r="F273" s="106">
        <v>0.26466165413533799</v>
      </c>
      <c r="G273" s="106">
        <v>0.28286675962514002</v>
      </c>
      <c r="H273" s="106">
        <v>9.8670689483135992E-3</v>
      </c>
      <c r="I273" s="106">
        <v>-1.8450368174343399</v>
      </c>
      <c r="J273" s="106">
        <v>-6.88</v>
      </c>
      <c r="K273" s="106">
        <v>0.91138727001406095</v>
      </c>
      <c r="L273" s="15">
        <v>0.95736954002692398</v>
      </c>
      <c r="M273" s="106">
        <v>0.96305511246625197</v>
      </c>
      <c r="N273" s="15">
        <v>5.3521182003409502E-2</v>
      </c>
      <c r="P273" s="106">
        <v>0.29273382857345359</v>
      </c>
      <c r="Q273" s="106">
        <v>0.27299969067682645</v>
      </c>
      <c r="R273" s="106">
        <v>0.30260089752176722</v>
      </c>
      <c r="S273" s="106">
        <v>0.26313262172851282</v>
      </c>
      <c r="AA273" s="106">
        <v>704</v>
      </c>
      <c r="AB273" s="106">
        <v>731.71835096680036</v>
      </c>
    </row>
    <row r="274" spans="1:28" x14ac:dyDescent="0.2">
      <c r="A274" s="14">
        <v>43871</v>
      </c>
      <c r="B274" s="106">
        <v>723</v>
      </c>
      <c r="C274" s="106">
        <v>728</v>
      </c>
      <c r="D274" s="106">
        <v>2720</v>
      </c>
      <c r="E274" s="106">
        <v>2703</v>
      </c>
      <c r="F274" s="106">
        <v>0.269330373658897</v>
      </c>
      <c r="G274" s="106">
        <v>0.28316015979222398</v>
      </c>
      <c r="H274" s="106">
        <v>9.6460602497144901E-3</v>
      </c>
      <c r="I274" s="106">
        <v>-1.4337237976236199</v>
      </c>
      <c r="J274" s="106">
        <v>-5.13</v>
      </c>
      <c r="K274" s="106">
        <v>0.89010167385449201</v>
      </c>
      <c r="L274" s="15">
        <v>0.97421186490052603</v>
      </c>
      <c r="M274" s="106">
        <v>0.96282617460305897</v>
      </c>
      <c r="N274" s="15">
        <v>6.1168935623228997E-2</v>
      </c>
      <c r="P274" s="106">
        <v>0.29280622004193846</v>
      </c>
      <c r="Q274" s="106">
        <v>0.27351409954250949</v>
      </c>
      <c r="R274" s="106">
        <v>0.30245228029165294</v>
      </c>
      <c r="S274" s="106">
        <v>0.26386803929279501</v>
      </c>
      <c r="AA274" s="106">
        <v>728</v>
      </c>
      <c r="AB274" s="106">
        <v>743.54688070047428</v>
      </c>
    </row>
    <row r="275" spans="1:28" x14ac:dyDescent="0.2">
      <c r="A275" s="14">
        <v>43868</v>
      </c>
      <c r="B275" s="106">
        <v>755</v>
      </c>
      <c r="C275" s="106">
        <v>738</v>
      </c>
      <c r="D275" s="106">
        <v>2822</v>
      </c>
      <c r="E275" s="106">
        <v>2725</v>
      </c>
      <c r="F275" s="106">
        <v>0.27082568807339402</v>
      </c>
      <c r="G275" s="106">
        <v>0.28334865410296101</v>
      </c>
      <c r="H275" s="106">
        <v>9.5111531432721195E-3</v>
      </c>
      <c r="I275" s="106">
        <v>-1.31666117040971</v>
      </c>
      <c r="J275" s="106">
        <v>-4.62</v>
      </c>
      <c r="K275" s="106">
        <v>0.87431808399856104</v>
      </c>
      <c r="L275" s="15">
        <v>0.98921334130179694</v>
      </c>
      <c r="M275" s="106">
        <v>0.96080680772765104</v>
      </c>
      <c r="N275" s="15">
        <v>6.9740301601303997E-2</v>
      </c>
      <c r="P275" s="106">
        <v>0.29285980724623312</v>
      </c>
      <c r="Q275" s="106">
        <v>0.2738375009596889</v>
      </c>
      <c r="R275" s="106">
        <v>0.30237096038950523</v>
      </c>
      <c r="S275" s="106">
        <v>0.26432634781641678</v>
      </c>
      <c r="AA275" s="106">
        <v>738</v>
      </c>
      <c r="AB275" s="106">
        <v>749.59868661072596</v>
      </c>
    </row>
    <row r="276" spans="1:28" x14ac:dyDescent="0.2">
      <c r="A276" s="14">
        <v>43867</v>
      </c>
      <c r="B276" s="106">
        <v>756</v>
      </c>
      <c r="C276" s="106">
        <v>757</v>
      </c>
      <c r="D276" s="106">
        <v>2815</v>
      </c>
      <c r="E276" s="106">
        <v>2822</v>
      </c>
      <c r="F276" s="106">
        <v>0.26824946846208297</v>
      </c>
      <c r="G276" s="106">
        <v>0.28354855050234001</v>
      </c>
      <c r="H276" s="106">
        <v>9.40278558156739E-3</v>
      </c>
      <c r="I276" s="15">
        <v>-1.6270797528604899</v>
      </c>
      <c r="J276" s="106">
        <v>-5.7</v>
      </c>
      <c r="K276" s="106">
        <v>0.85153367233590405</v>
      </c>
      <c r="L276" s="106">
        <v>0.99123647899171297</v>
      </c>
      <c r="M276" s="106">
        <v>0.958766109481486</v>
      </c>
      <c r="N276" s="15">
        <v>1.85613436229695E-2</v>
      </c>
      <c r="P276" s="106">
        <v>0.29295133608390739</v>
      </c>
      <c r="Q276" s="106">
        <v>0.27414576492077264</v>
      </c>
      <c r="R276" s="106">
        <v>0.30235412166547482</v>
      </c>
      <c r="S276" s="106">
        <v>0.26474297933920521</v>
      </c>
      <c r="AA276" s="106">
        <v>757</v>
      </c>
      <c r="AB276" s="106">
        <v>776.28164903319953</v>
      </c>
    </row>
    <row r="277" spans="1:28" x14ac:dyDescent="0.2">
      <c r="A277" s="14">
        <v>43866</v>
      </c>
      <c r="B277" s="106">
        <v>745</v>
      </c>
      <c r="C277" s="106">
        <v>744</v>
      </c>
      <c r="D277" s="106">
        <v>2780</v>
      </c>
      <c r="E277" s="106">
        <v>2765</v>
      </c>
      <c r="F277" s="106">
        <v>0.26907775768535203</v>
      </c>
      <c r="G277" s="106">
        <v>0.28377028391042802</v>
      </c>
      <c r="H277" s="106">
        <v>9.2339592594690798E-3</v>
      </c>
      <c r="I277" s="15">
        <v>-1.59114046447724</v>
      </c>
      <c r="J277" s="106">
        <v>-5.46</v>
      </c>
      <c r="K277" s="106">
        <v>0.841058026261992</v>
      </c>
      <c r="L277" s="106">
        <v>0.95580345903478503</v>
      </c>
      <c r="M277" s="106">
        <v>0.95688302472836395</v>
      </c>
      <c r="N277" s="15">
        <v>1.30802675071078E-2</v>
      </c>
      <c r="P277" s="106">
        <v>0.29300424316989709</v>
      </c>
      <c r="Q277" s="106">
        <v>0.27453632465095895</v>
      </c>
      <c r="R277" s="106">
        <v>0.30223820242936617</v>
      </c>
      <c r="S277" s="106">
        <v>0.26530236539148988</v>
      </c>
      <c r="AA277" s="106">
        <v>744</v>
      </c>
      <c r="AB277" s="106">
        <v>760.60197008391094</v>
      </c>
    </row>
    <row r="278" spans="1:28" x14ac:dyDescent="0.2">
      <c r="A278" s="14">
        <v>43865</v>
      </c>
      <c r="B278" s="106">
        <v>729</v>
      </c>
      <c r="C278" s="106">
        <v>739</v>
      </c>
      <c r="D278" s="106">
        <v>2700</v>
      </c>
      <c r="E278" s="106">
        <v>2754</v>
      </c>
      <c r="F278" s="106">
        <v>0.26833696441539501</v>
      </c>
      <c r="G278" s="106">
        <v>0.28399067642664699</v>
      </c>
      <c r="H278" s="106">
        <v>9.0765714719829808E-3</v>
      </c>
      <c r="I278" s="15">
        <v>-1.7246282982038501</v>
      </c>
      <c r="J278" s="106">
        <v>-5.83</v>
      </c>
      <c r="K278" s="106">
        <v>0.83124910091808801</v>
      </c>
      <c r="L278" s="15">
        <v>0.80946136234228705</v>
      </c>
      <c r="M278" s="106">
        <v>0.95520135044013099</v>
      </c>
      <c r="N278" s="15">
        <v>8.6885614939390208E-3</v>
      </c>
      <c r="P278" s="106">
        <v>0.29306724789862998</v>
      </c>
      <c r="Q278" s="106">
        <v>0.27491410495466401</v>
      </c>
      <c r="R278" s="106">
        <v>0.30214381937061296</v>
      </c>
      <c r="S278" s="106">
        <v>0.26583753348268102</v>
      </c>
      <c r="AA278" s="106">
        <v>739</v>
      </c>
      <c r="AB278" s="106">
        <v>757.5760671287851</v>
      </c>
    </row>
    <row r="279" spans="1:28" x14ac:dyDescent="0.2">
      <c r="A279" s="14">
        <v>43864</v>
      </c>
      <c r="B279" s="106">
        <v>718</v>
      </c>
      <c r="C279" s="106">
        <v>731</v>
      </c>
      <c r="D279" s="106">
        <v>2688</v>
      </c>
      <c r="E279" s="106">
        <v>2703</v>
      </c>
      <c r="F279" s="106">
        <v>0.27044025157232698</v>
      </c>
      <c r="G279" s="106">
        <v>0.284173012836068</v>
      </c>
      <c r="H279" s="106">
        <v>8.8958367959609402E-3</v>
      </c>
      <c r="I279" s="15">
        <v>-1.5437290025348001</v>
      </c>
      <c r="J279" s="106">
        <v>-5.08</v>
      </c>
      <c r="K279" s="106">
        <v>0.81735795195502603</v>
      </c>
      <c r="L279" s="15">
        <v>0.74343015792996703</v>
      </c>
      <c r="M279" s="106">
        <v>0.95425067250579998</v>
      </c>
      <c r="N279" s="15">
        <v>3.4979395662027299E-3</v>
      </c>
      <c r="P279" s="106">
        <v>0.29306884963202895</v>
      </c>
      <c r="Q279" s="106">
        <v>0.27527717604010704</v>
      </c>
      <c r="R279" s="106">
        <v>0.3019646864279899</v>
      </c>
      <c r="S279" s="106">
        <v>0.26638133924414609</v>
      </c>
      <c r="AA279" s="106">
        <v>731</v>
      </c>
      <c r="AB279" s="106">
        <v>743.54688070047428</v>
      </c>
    </row>
    <row r="280" spans="1:28" x14ac:dyDescent="0.2">
      <c r="A280" s="14">
        <v>43861</v>
      </c>
      <c r="B280" s="106">
        <v>732</v>
      </c>
      <c r="C280" s="106">
        <v>733</v>
      </c>
      <c r="D280" s="106">
        <v>2758</v>
      </c>
      <c r="E280" s="106">
        <v>2738</v>
      </c>
      <c r="F280" s="106">
        <v>0.26771365960555099</v>
      </c>
      <c r="G280" s="106">
        <v>0.28433262171325902</v>
      </c>
      <c r="H280" s="106">
        <v>8.7542744199895096E-3</v>
      </c>
      <c r="I280" s="15">
        <v>-1.8983825855127101</v>
      </c>
      <c r="J280" s="106">
        <v>-6.21</v>
      </c>
      <c r="K280" s="106">
        <v>0.80388364039401705</v>
      </c>
      <c r="L280" s="15">
        <v>0.75171834003570304</v>
      </c>
      <c r="M280" s="106">
        <v>0.95284555960671602</v>
      </c>
      <c r="N280" s="15">
        <v>3.64750214843173E-3</v>
      </c>
      <c r="P280" s="106">
        <v>0.29308689613324851</v>
      </c>
      <c r="Q280" s="106">
        <v>0.27557834729326952</v>
      </c>
      <c r="R280" s="106">
        <v>0.30184117055323806</v>
      </c>
      <c r="S280" s="106">
        <v>0.26682407287327997</v>
      </c>
      <c r="AA280" s="106">
        <v>733</v>
      </c>
      <c r="AB280" s="106">
        <v>753.17475373951106</v>
      </c>
    </row>
    <row r="281" spans="1:28" x14ac:dyDescent="0.2">
      <c r="A281" s="14">
        <v>43860</v>
      </c>
      <c r="B281" s="106">
        <v>720</v>
      </c>
      <c r="C281" s="106">
        <v>719</v>
      </c>
      <c r="D281" s="106">
        <v>2689</v>
      </c>
      <c r="E281" s="106">
        <v>2722</v>
      </c>
      <c r="F281" s="106">
        <v>0.264144011756061</v>
      </c>
      <c r="G281" s="106">
        <v>0.28451769195710103</v>
      </c>
      <c r="H281" s="106">
        <v>8.5452058794774407E-3</v>
      </c>
      <c r="I281" s="106">
        <v>-2.3842234450980402</v>
      </c>
      <c r="J281" s="106">
        <v>-7.71</v>
      </c>
      <c r="K281" s="106">
        <v>0.78431498200448202</v>
      </c>
      <c r="L281" s="15">
        <v>0.65007544265648598</v>
      </c>
      <c r="M281" s="106">
        <v>0.95203036686939302</v>
      </c>
      <c r="N281" s="106">
        <v>1.84089558745155E-3</v>
      </c>
      <c r="P281" s="106">
        <v>0.29306289783657846</v>
      </c>
      <c r="Q281" s="106">
        <v>0.27597248607762359</v>
      </c>
      <c r="R281" s="106">
        <v>0.3016081037160559</v>
      </c>
      <c r="S281" s="106">
        <v>0.26742728019814616</v>
      </c>
      <c r="AA281" s="106">
        <v>719</v>
      </c>
      <c r="AB281" s="106">
        <v>748.77344035023714</v>
      </c>
    </row>
    <row r="282" spans="1:28" x14ac:dyDescent="0.2">
      <c r="A282" s="14">
        <v>43859</v>
      </c>
      <c r="B282" s="106">
        <v>724</v>
      </c>
      <c r="C282" s="106">
        <v>728</v>
      </c>
      <c r="D282" s="106">
        <v>2669</v>
      </c>
      <c r="E282" s="106">
        <v>2724</v>
      </c>
      <c r="F282" s="106">
        <v>0.267254038179148</v>
      </c>
      <c r="G282" s="106">
        <v>0.28478405835680598</v>
      </c>
      <c r="H282" s="106">
        <v>8.2107974151640895E-3</v>
      </c>
      <c r="I282" s="106">
        <v>-2.13499606570283</v>
      </c>
      <c r="J282" s="106">
        <v>-6.56</v>
      </c>
      <c r="K282" s="106">
        <v>0.76280841847188396</v>
      </c>
      <c r="L282" s="15">
        <v>0.67835178979628197</v>
      </c>
      <c r="M282" s="106">
        <v>0.95094214337999705</v>
      </c>
      <c r="N282" s="106">
        <v>2.03154819096964E-3</v>
      </c>
      <c r="P282" s="106">
        <v>0.29299485577197004</v>
      </c>
      <c r="Q282" s="106">
        <v>0.27657326094164192</v>
      </c>
      <c r="R282" s="106">
        <v>0.30120565318713416</v>
      </c>
      <c r="S282" s="106">
        <v>0.2683624635264778</v>
      </c>
      <c r="AA282" s="106">
        <v>728</v>
      </c>
      <c r="AB282" s="106">
        <v>749.32360452389639</v>
      </c>
    </row>
    <row r="283" spans="1:28" x14ac:dyDescent="0.2">
      <c r="A283" s="14">
        <v>43858</v>
      </c>
      <c r="B283" s="106">
        <v>720</v>
      </c>
      <c r="C283" s="106">
        <v>724</v>
      </c>
      <c r="D283" s="106">
        <v>2640</v>
      </c>
      <c r="E283" s="106">
        <v>2675</v>
      </c>
      <c r="F283" s="106">
        <v>0.27065420560747599</v>
      </c>
      <c r="G283" s="106">
        <v>0.28495827606285401</v>
      </c>
      <c r="H283" s="106">
        <v>7.9721482839734906E-3</v>
      </c>
      <c r="I283" s="15">
        <v>-1.79425544355883</v>
      </c>
      <c r="J283" s="106">
        <v>-5.28</v>
      </c>
      <c r="K283" s="106">
        <v>0.73057302446977201</v>
      </c>
      <c r="L283" s="15">
        <v>0.70055694979967897</v>
      </c>
      <c r="M283" s="106">
        <v>0.94967665668870405</v>
      </c>
      <c r="N283" s="106">
        <v>3.8425848402185501E-3</v>
      </c>
      <c r="P283" s="106">
        <v>0.29293042434682748</v>
      </c>
      <c r="Q283" s="106">
        <v>0.27698612777888054</v>
      </c>
      <c r="R283" s="106">
        <v>0.300902572630801</v>
      </c>
      <c r="S283" s="106">
        <v>0.26901397949490702</v>
      </c>
      <c r="AA283" s="106">
        <v>724</v>
      </c>
      <c r="AB283" s="106">
        <v>735.84458226924471</v>
      </c>
    </row>
    <row r="284" spans="1:28" x14ac:dyDescent="0.2">
      <c r="A284" s="14">
        <v>43857</v>
      </c>
      <c r="B284" s="106">
        <v>736</v>
      </c>
      <c r="C284" s="106">
        <v>735</v>
      </c>
      <c r="D284" s="106">
        <v>2688</v>
      </c>
      <c r="E284" s="106">
        <v>2665</v>
      </c>
      <c r="F284" s="106">
        <v>0.27579737335834897</v>
      </c>
      <c r="G284" s="106">
        <v>0.28507790223107798</v>
      </c>
      <c r="H284" s="106">
        <v>7.8225211456195605E-3</v>
      </c>
      <c r="I284" s="15">
        <v>-1.1863859106250501</v>
      </c>
      <c r="J284" s="106">
        <v>-3.36</v>
      </c>
      <c r="K284" s="106">
        <v>0.69352256543270896</v>
      </c>
      <c r="L284" s="15">
        <v>0.61831883897319295</v>
      </c>
      <c r="M284" s="106">
        <v>0.94767570419858904</v>
      </c>
      <c r="N284" s="106">
        <v>0.26434897703456001</v>
      </c>
      <c r="P284" s="106">
        <v>0.29290042337669753</v>
      </c>
      <c r="Q284" s="106">
        <v>0.27725538108545844</v>
      </c>
      <c r="R284" s="106">
        <v>0.30072294452231713</v>
      </c>
      <c r="S284" s="106">
        <v>0.26943285993983884</v>
      </c>
      <c r="AA284" s="106">
        <v>735</v>
      </c>
      <c r="AB284" s="106">
        <v>733.09376140094855</v>
      </c>
    </row>
    <row r="285" spans="1:28" x14ac:dyDescent="0.2">
      <c r="A285" s="14">
        <v>43854</v>
      </c>
      <c r="B285" s="106">
        <v>758</v>
      </c>
      <c r="C285" s="106">
        <v>754</v>
      </c>
      <c r="D285" s="106">
        <v>2775</v>
      </c>
      <c r="E285" s="106">
        <v>2746</v>
      </c>
      <c r="F285" s="106">
        <v>0.274581209031318</v>
      </c>
      <c r="G285" s="106">
        <v>0.28514175166078098</v>
      </c>
      <c r="H285" s="106">
        <v>7.7658485433186198E-3</v>
      </c>
      <c r="I285" s="15">
        <v>-1.3598697644636899</v>
      </c>
      <c r="J285" s="106">
        <v>-3.85</v>
      </c>
      <c r="K285" s="106">
        <v>0.67269952735481497</v>
      </c>
      <c r="L285" s="15">
        <v>0.425716344884152</v>
      </c>
      <c r="M285" s="106">
        <v>0.94703301429224795</v>
      </c>
      <c r="N285" s="106">
        <v>6.7419574963827403E-3</v>
      </c>
      <c r="P285" s="106">
        <v>0.29290760020409962</v>
      </c>
      <c r="Q285" s="106">
        <v>0.27737590311746235</v>
      </c>
      <c r="R285" s="106">
        <v>0.30067344874741825</v>
      </c>
      <c r="S285" s="106">
        <v>0.26961005457414372</v>
      </c>
      <c r="AA285" s="106">
        <v>754</v>
      </c>
      <c r="AB285" s="106">
        <v>755.37541043414808</v>
      </c>
    </row>
    <row r="286" spans="1:28" x14ac:dyDescent="0.2">
      <c r="A286" s="14">
        <v>43853</v>
      </c>
      <c r="B286" s="106">
        <v>764</v>
      </c>
      <c r="C286" s="106">
        <v>761</v>
      </c>
      <c r="D286" s="106">
        <v>2835</v>
      </c>
      <c r="E286" s="106">
        <v>2807</v>
      </c>
      <c r="F286" s="106">
        <v>0.27110794442465203</v>
      </c>
      <c r="G286" s="106">
        <v>0.285185178606498</v>
      </c>
      <c r="H286" s="106">
        <v>7.7156163685215403E-3</v>
      </c>
      <c r="I286" s="106">
        <v>-1.82451193909523</v>
      </c>
      <c r="J286" s="106">
        <v>-5.19</v>
      </c>
      <c r="K286" s="106">
        <v>0.67052538996895295</v>
      </c>
      <c r="L286" s="15">
        <v>0.38668939058102603</v>
      </c>
      <c r="M286" s="106">
        <v>0.94690006580296204</v>
      </c>
      <c r="N286" s="106">
        <v>3.7917767872392102E-3</v>
      </c>
      <c r="P286" s="106">
        <v>0.29290079497501953</v>
      </c>
      <c r="Q286" s="106">
        <v>0.27746956223797647</v>
      </c>
      <c r="R286" s="106">
        <v>0.30061641134354106</v>
      </c>
      <c r="S286" s="106">
        <v>0.26975394586945495</v>
      </c>
      <c r="AA286" s="106">
        <v>761</v>
      </c>
      <c r="AB286" s="106">
        <v>772.15541773075518</v>
      </c>
    </row>
    <row r="287" spans="1:28" x14ac:dyDescent="0.2">
      <c r="A287" s="14">
        <v>43852</v>
      </c>
      <c r="B287" s="106">
        <v>779</v>
      </c>
      <c r="C287" s="106">
        <v>776</v>
      </c>
      <c r="D287" s="106">
        <v>2852</v>
      </c>
      <c r="E287" s="106">
        <v>2864</v>
      </c>
      <c r="F287" s="106">
        <v>0.27094972067039103</v>
      </c>
      <c r="G287" s="106">
        <v>0.28528392085351201</v>
      </c>
      <c r="H287" s="106">
        <v>7.5810423291286502E-3</v>
      </c>
      <c r="I287" s="106">
        <v>-1.89079542901975</v>
      </c>
      <c r="J287" s="106">
        <v>-5.29</v>
      </c>
      <c r="K287" s="106">
        <v>0.69031592385755702</v>
      </c>
      <c r="L287" s="15">
        <v>0.391129272291309</v>
      </c>
      <c r="M287" s="106">
        <v>0.94687366512767501</v>
      </c>
      <c r="N287" s="106">
        <v>4.5911042105490499E-3</v>
      </c>
      <c r="P287" s="106">
        <v>0.29286496318264066</v>
      </c>
      <c r="Q287" s="106">
        <v>0.27770287852438336</v>
      </c>
      <c r="R287" s="106">
        <v>0.30044600551176931</v>
      </c>
      <c r="S287" s="106">
        <v>0.27012183619525471</v>
      </c>
      <c r="AA287" s="106">
        <v>776</v>
      </c>
      <c r="AB287" s="106">
        <v>787.83509668004376</v>
      </c>
    </row>
    <row r="288" spans="1:28" x14ac:dyDescent="0.2">
      <c r="A288" s="14">
        <v>43851</v>
      </c>
      <c r="B288" s="106">
        <v>781</v>
      </c>
      <c r="C288" s="106">
        <v>782</v>
      </c>
      <c r="D288" s="106">
        <v>2894</v>
      </c>
      <c r="E288" s="106">
        <v>2891</v>
      </c>
      <c r="F288" s="106">
        <v>0.27049463853337902</v>
      </c>
      <c r="G288" s="106">
        <v>0.28536386538901398</v>
      </c>
      <c r="H288" s="106">
        <v>7.4601115523274296E-3</v>
      </c>
      <c r="I288" s="106">
        <v>-1.99316414390562</v>
      </c>
      <c r="J288" s="106">
        <v>-5.5</v>
      </c>
      <c r="K288" s="106">
        <v>0.69643440795752398</v>
      </c>
      <c r="L288" s="15">
        <v>0.34341119159451</v>
      </c>
      <c r="M288" s="106">
        <v>0.94714176192557498</v>
      </c>
      <c r="N288" s="106">
        <v>3.2443120204669498E-3</v>
      </c>
      <c r="P288" s="106">
        <v>0.29282397694134144</v>
      </c>
      <c r="Q288" s="106">
        <v>0.27790375383668653</v>
      </c>
      <c r="R288" s="106">
        <v>0.30028408849366883</v>
      </c>
      <c r="S288" s="106">
        <v>0.27044364228435913</v>
      </c>
      <c r="AA288" s="106">
        <v>782</v>
      </c>
      <c r="AB288" s="106">
        <v>795.26231302444353</v>
      </c>
    </row>
    <row r="289" spans="1:28" x14ac:dyDescent="0.2">
      <c r="A289" s="14">
        <v>43850</v>
      </c>
      <c r="B289" s="106">
        <v>789</v>
      </c>
      <c r="C289" s="106">
        <v>786</v>
      </c>
      <c r="D289" s="106">
        <v>2902</v>
      </c>
      <c r="E289" s="106">
        <v>2908</v>
      </c>
      <c r="F289" s="106">
        <v>0.27028885832187</v>
      </c>
      <c r="G289" s="106">
        <v>0.28542142881360899</v>
      </c>
      <c r="H289" s="106">
        <v>7.3611561372091102E-3</v>
      </c>
      <c r="I289" s="15">
        <v>-2.0557328508828698</v>
      </c>
      <c r="J289" s="106">
        <v>-5.6</v>
      </c>
      <c r="K289" s="106">
        <v>0.72876684923139001</v>
      </c>
      <c r="L289" s="15">
        <v>0.31199658126129998</v>
      </c>
      <c r="M289" s="106">
        <v>0.94762694789909496</v>
      </c>
      <c r="N289" s="106">
        <v>2.47431938974402E-3</v>
      </c>
      <c r="P289" s="106">
        <v>0.2927825849508181</v>
      </c>
      <c r="Q289" s="106">
        <v>0.27806027267639988</v>
      </c>
      <c r="R289" s="106">
        <v>0.30014374108802722</v>
      </c>
      <c r="S289" s="106">
        <v>0.27069911653919076</v>
      </c>
      <c r="AA289" s="106">
        <v>786</v>
      </c>
      <c r="AB289" s="106">
        <v>799.93870850054714</v>
      </c>
    </row>
    <row r="290" spans="1:28" x14ac:dyDescent="0.2">
      <c r="A290" s="14">
        <v>43847</v>
      </c>
      <c r="B290" s="106">
        <v>784</v>
      </c>
      <c r="C290" s="106">
        <v>786</v>
      </c>
      <c r="D290" s="106">
        <v>2881</v>
      </c>
      <c r="E290" s="106">
        <v>2893</v>
      </c>
      <c r="F290" s="106">
        <v>0.27169028689941199</v>
      </c>
      <c r="G290" s="106">
        <v>0.28543772680291601</v>
      </c>
      <c r="H290" s="106">
        <v>7.3289163552298399E-3</v>
      </c>
      <c r="I290" s="106">
        <v>-1.87578070715652</v>
      </c>
      <c r="J290" s="106">
        <v>-5.0599999999999996</v>
      </c>
      <c r="K290" s="106">
        <v>0.76104959912507497</v>
      </c>
      <c r="L290" s="15">
        <v>0.20560120895576001</v>
      </c>
      <c r="M290" s="106">
        <v>0.94772201755285501</v>
      </c>
      <c r="N290" s="106">
        <v>4.3969382421074699E-3</v>
      </c>
      <c r="P290" s="106">
        <v>0.29276664315814588</v>
      </c>
      <c r="Q290" s="106">
        <v>0.27810881044768615</v>
      </c>
      <c r="R290" s="106">
        <v>0.30009555951337569</v>
      </c>
      <c r="S290" s="106">
        <v>0.27077989409245634</v>
      </c>
      <c r="AA290" s="106">
        <v>786</v>
      </c>
      <c r="AB290" s="106">
        <v>795.81247719810278</v>
      </c>
    </row>
    <row r="291" spans="1:28" x14ac:dyDescent="0.2">
      <c r="A291" s="14">
        <v>43846</v>
      </c>
      <c r="B291" s="106">
        <v>785</v>
      </c>
      <c r="C291" s="106">
        <v>779</v>
      </c>
      <c r="D291" s="106">
        <v>2900</v>
      </c>
      <c r="E291" s="106">
        <v>2874</v>
      </c>
      <c r="F291" s="106">
        <v>0.27105080027835698</v>
      </c>
      <c r="G291" s="106">
        <v>0.28542194623679601</v>
      </c>
      <c r="H291" s="106">
        <v>7.35970975341295E-3</v>
      </c>
      <c r="I291" s="106">
        <v>-1.9526783582428699</v>
      </c>
      <c r="J291" s="106">
        <v>-5.3</v>
      </c>
      <c r="K291" s="106">
        <v>0.78663936697246195</v>
      </c>
      <c r="L291" s="15">
        <v>0.231685687373342</v>
      </c>
      <c r="M291" s="106">
        <v>0.94763528552296505</v>
      </c>
      <c r="N291" s="106">
        <v>6.7601616634875794E-2</v>
      </c>
      <c r="P291" s="106">
        <v>0.29278165599020894</v>
      </c>
      <c r="Q291" s="106">
        <v>0.27806223648338307</v>
      </c>
      <c r="R291" s="106">
        <v>0.30014136574362194</v>
      </c>
      <c r="S291" s="106">
        <v>0.27070252672997008</v>
      </c>
      <c r="AA291" s="106">
        <v>779</v>
      </c>
      <c r="AB291" s="106">
        <v>790.58591754833992</v>
      </c>
    </row>
    <row r="292" spans="1:28" x14ac:dyDescent="0.2">
      <c r="A292" s="14">
        <v>43845</v>
      </c>
      <c r="B292" s="106">
        <v>790</v>
      </c>
      <c r="C292" s="106">
        <v>790</v>
      </c>
      <c r="D292" s="106">
        <v>2895</v>
      </c>
      <c r="E292" s="106">
        <v>2910</v>
      </c>
      <c r="F292" s="106">
        <v>0.27147766323023997</v>
      </c>
      <c r="G292" s="106">
        <v>0.285486265830383</v>
      </c>
      <c r="H292" s="106">
        <v>7.2541556275310202E-3</v>
      </c>
      <c r="I292" s="106">
        <v>-1.9311141529660101</v>
      </c>
      <c r="J292" s="106">
        <v>-5.16</v>
      </c>
      <c r="K292" s="106">
        <v>0.810302550341928</v>
      </c>
      <c r="L292" s="15">
        <v>0.18747416118989901</v>
      </c>
      <c r="M292" s="106">
        <v>0.94702651231588197</v>
      </c>
      <c r="N292" s="106">
        <v>0.109180056504456</v>
      </c>
      <c r="P292" s="106">
        <v>0.29274042145791401</v>
      </c>
      <c r="Q292" s="106">
        <v>0.27823211020285199</v>
      </c>
      <c r="R292" s="106">
        <v>0.29999457708544502</v>
      </c>
      <c r="S292" s="106">
        <v>0.27097795457532098</v>
      </c>
      <c r="AA292" s="106">
        <v>790</v>
      </c>
      <c r="AB292" s="106">
        <v>800.48887267420639</v>
      </c>
    </row>
    <row r="293" spans="1:28" x14ac:dyDescent="0.2">
      <c r="A293" s="14">
        <v>43844</v>
      </c>
      <c r="B293" s="106">
        <v>823</v>
      </c>
      <c r="C293" s="106">
        <v>794</v>
      </c>
      <c r="D293" s="106">
        <v>2970</v>
      </c>
      <c r="E293" s="106">
        <v>2909</v>
      </c>
      <c r="F293" s="106">
        <v>0.27294602956342301</v>
      </c>
      <c r="G293" s="106">
        <v>0.28549168729393998</v>
      </c>
      <c r="H293" s="106">
        <v>7.2438287279060296E-3</v>
      </c>
      <c r="I293" s="106">
        <v>-1.73190976785333</v>
      </c>
      <c r="J293" s="106">
        <v>-4.5999999999999996</v>
      </c>
      <c r="K293" s="106">
        <v>0.83249097043713804</v>
      </c>
      <c r="L293" s="15">
        <v>0.53184487208783804</v>
      </c>
      <c r="M293" s="106">
        <v>0.94684842411715997</v>
      </c>
      <c r="N293" s="106">
        <v>9.6052255713413207E-2</v>
      </c>
      <c r="P293" s="106">
        <v>0.292735516021846</v>
      </c>
      <c r="Q293" s="106">
        <v>0.27824785856603396</v>
      </c>
      <c r="R293" s="106">
        <v>0.29997934474975202</v>
      </c>
      <c r="S293" s="106">
        <v>0.27100402983812794</v>
      </c>
      <c r="AA293" s="106">
        <v>794</v>
      </c>
      <c r="AB293" s="106">
        <v>800.21379058737682</v>
      </c>
    </row>
    <row r="294" spans="1:28" x14ac:dyDescent="0.2">
      <c r="A294" s="14">
        <v>43840</v>
      </c>
      <c r="B294" s="106">
        <v>836</v>
      </c>
      <c r="C294" s="106">
        <v>829</v>
      </c>
      <c r="D294" s="106">
        <v>2969</v>
      </c>
      <c r="E294" s="106">
        <v>2959</v>
      </c>
      <c r="F294" s="106">
        <v>0.28016221696519</v>
      </c>
      <c r="G294" s="106">
        <v>0.28549197841835</v>
      </c>
      <c r="H294" s="106">
        <v>7.2433249420823E-3</v>
      </c>
      <c r="I294" s="106">
        <v>-0.73581697573647098</v>
      </c>
      <c r="J294" s="106">
        <v>-1.9</v>
      </c>
      <c r="K294" s="106">
        <v>0.85076859055806697</v>
      </c>
      <c r="L294" s="15">
        <v>0.57454634407254801</v>
      </c>
      <c r="M294" s="106">
        <v>0.94612406253828796</v>
      </c>
      <c r="N294" s="106">
        <v>0.154501449602543</v>
      </c>
      <c r="P294" s="106">
        <v>0.2927353033604323</v>
      </c>
      <c r="Q294" s="106">
        <v>0.2782486534762677</v>
      </c>
      <c r="R294" s="106">
        <v>0.29997862830251459</v>
      </c>
      <c r="S294" s="106">
        <v>0.27100532853418541</v>
      </c>
      <c r="AA294" s="106">
        <v>829</v>
      </c>
      <c r="AB294" s="106">
        <v>813.96789492885807</v>
      </c>
    </row>
    <row r="295" spans="1:28" x14ac:dyDescent="0.2">
      <c r="A295" s="14">
        <v>43839</v>
      </c>
      <c r="B295" s="106">
        <v>831</v>
      </c>
      <c r="C295" s="106">
        <v>839</v>
      </c>
      <c r="D295" s="106">
        <v>3005</v>
      </c>
      <c r="E295" s="106">
        <v>2982</v>
      </c>
      <c r="F295" s="106">
        <v>0.28135479543930197</v>
      </c>
      <c r="G295" s="106">
        <v>0.28531927518499201</v>
      </c>
      <c r="H295" s="106">
        <v>7.5175690480811502E-3</v>
      </c>
      <c r="I295" s="106">
        <v>-0.52736193313743795</v>
      </c>
      <c r="J295" s="106">
        <v>-1.41</v>
      </c>
      <c r="K295" s="106">
        <v>0.86845099751433097</v>
      </c>
      <c r="L295" s="15">
        <v>0.54116893690423196</v>
      </c>
      <c r="M295" s="106">
        <v>0.94604793176930402</v>
      </c>
      <c r="N295" s="106">
        <v>9.6814206689192397E-2</v>
      </c>
      <c r="P295" s="106">
        <v>0.29283684423307316</v>
      </c>
      <c r="Q295" s="106">
        <v>0.27780170613691085</v>
      </c>
      <c r="R295" s="106">
        <v>0.30035441328115431</v>
      </c>
      <c r="S295" s="106">
        <v>0.2702841370888297</v>
      </c>
      <c r="AA295" s="106">
        <v>839</v>
      </c>
      <c r="AB295" s="106">
        <v>820.29478292593933</v>
      </c>
    </row>
    <row r="296" spans="1:28" x14ac:dyDescent="0.2">
      <c r="A296" s="14">
        <v>43838</v>
      </c>
      <c r="B296" s="106">
        <v>828</v>
      </c>
      <c r="C296" s="106">
        <v>816</v>
      </c>
      <c r="D296" s="106">
        <v>2953</v>
      </c>
      <c r="E296" s="106">
        <v>2937</v>
      </c>
      <c r="F296" s="106">
        <v>0.27783452502553602</v>
      </c>
      <c r="G296" s="106">
        <v>0.28512046059548601</v>
      </c>
      <c r="H296" s="106">
        <v>7.8112260915435003E-3</v>
      </c>
      <c r="I296" s="106">
        <v>-0.93275184773332198</v>
      </c>
      <c r="J296" s="106">
        <v>-2.62</v>
      </c>
      <c r="K296" s="106">
        <v>0.884100848113483</v>
      </c>
      <c r="L296" s="15">
        <v>0.55103460788388203</v>
      </c>
      <c r="M296" s="106">
        <v>0.94567537408250302</v>
      </c>
      <c r="N296" s="106">
        <v>0.12960455405819801</v>
      </c>
      <c r="P296" s="106">
        <v>0.29293168668702951</v>
      </c>
      <c r="Q296" s="106">
        <v>0.27730923450394251</v>
      </c>
      <c r="R296" s="106">
        <v>0.30074291277857301</v>
      </c>
      <c r="S296" s="106">
        <v>0.26949800841239901</v>
      </c>
      <c r="AA296" s="106">
        <v>816</v>
      </c>
      <c r="AB296" s="106">
        <v>807.91608901860627</v>
      </c>
    </row>
    <row r="297" spans="1:28" x14ac:dyDescent="0.2">
      <c r="A297" s="14">
        <v>43837</v>
      </c>
      <c r="B297" s="106">
        <v>834</v>
      </c>
      <c r="C297" s="106">
        <v>843</v>
      </c>
      <c r="D297" s="106">
        <v>3005</v>
      </c>
      <c r="E297" s="106">
        <v>3025</v>
      </c>
      <c r="F297" s="106">
        <v>0.27867768595041298</v>
      </c>
      <c r="G297" s="106">
        <v>0.28497288798505399</v>
      </c>
      <c r="H297" s="106">
        <v>8.0484290449795107E-3</v>
      </c>
      <c r="I297" s="106">
        <v>-0.78216531443091197</v>
      </c>
      <c r="J297" s="106">
        <v>-2.2599999999999998</v>
      </c>
      <c r="K297" s="106">
        <v>0.89637677888391099</v>
      </c>
      <c r="L297" s="15">
        <v>0.50411829116448603</v>
      </c>
      <c r="M297" s="106">
        <v>0.94602937351605099</v>
      </c>
      <c r="N297" s="106">
        <v>7.6334721278556103E-2</v>
      </c>
      <c r="P297" s="106">
        <v>0.29302131703003348</v>
      </c>
      <c r="Q297" s="106">
        <v>0.2769244589400745</v>
      </c>
      <c r="R297" s="106">
        <v>0.30106974607501302</v>
      </c>
      <c r="S297" s="106">
        <v>0.26887602989509496</v>
      </c>
      <c r="AA297" s="106">
        <v>843</v>
      </c>
      <c r="AB297" s="106">
        <v>832.12331265961325</v>
      </c>
    </row>
    <row r="298" spans="1:28" x14ac:dyDescent="0.2">
      <c r="A298" s="14">
        <v>43836</v>
      </c>
      <c r="B298" s="106">
        <v>838</v>
      </c>
      <c r="C298" s="106">
        <v>829</v>
      </c>
      <c r="D298" s="106">
        <v>2985</v>
      </c>
      <c r="E298" s="106">
        <v>2979</v>
      </c>
      <c r="F298" s="106">
        <v>0.27828130245048599</v>
      </c>
      <c r="G298" s="106">
        <v>0.28477224649650401</v>
      </c>
      <c r="H298" s="106">
        <v>8.3834590723998407E-3</v>
      </c>
      <c r="I298" s="106">
        <v>-0.77425606661427004</v>
      </c>
      <c r="J298" s="106">
        <v>-2.33</v>
      </c>
      <c r="K298" s="106">
        <v>0.90905779819890198</v>
      </c>
      <c r="L298" s="106">
        <v>0.51506368197955499</v>
      </c>
      <c r="M298" s="106">
        <v>0.946270834307822</v>
      </c>
      <c r="N298" s="106">
        <v>5.8304137069815902E-2</v>
      </c>
      <c r="P298" s="106">
        <v>0.29315570556890386</v>
      </c>
      <c r="Q298" s="106">
        <v>0.27638878742410417</v>
      </c>
      <c r="R298" s="106">
        <v>0.3015391646413037</v>
      </c>
      <c r="S298" s="106">
        <v>0.26800532835170432</v>
      </c>
      <c r="AA298" s="106">
        <v>829</v>
      </c>
      <c r="AB298" s="106">
        <v>819.46953666545051</v>
      </c>
    </row>
    <row r="299" spans="1:28" x14ac:dyDescent="0.2">
      <c r="A299" s="14">
        <v>43829</v>
      </c>
      <c r="B299" s="106">
        <v>868</v>
      </c>
      <c r="C299" s="106">
        <v>857</v>
      </c>
      <c r="D299" s="106">
        <v>3075</v>
      </c>
      <c r="E299" s="106">
        <v>3050</v>
      </c>
      <c r="F299" s="106">
        <v>0.28098360655737697</v>
      </c>
      <c r="G299" s="106">
        <v>0.28468399931004501</v>
      </c>
      <c r="H299" s="106">
        <v>8.4855336305729393E-3</v>
      </c>
      <c r="I299" s="106">
        <v>-0.43608250391421499</v>
      </c>
      <c r="J299" s="106">
        <v>-1.32</v>
      </c>
      <c r="K299" s="106">
        <v>0.91956034614369997</v>
      </c>
      <c r="L299" s="15">
        <v>0.65623858133455804</v>
      </c>
      <c r="M299" s="106">
        <v>0.94591452709783896</v>
      </c>
      <c r="N299" s="106">
        <v>0.116716804388902</v>
      </c>
      <c r="P299" s="106">
        <v>0.29316953294061793</v>
      </c>
      <c r="Q299" s="106">
        <v>0.27619846567947209</v>
      </c>
      <c r="R299" s="106">
        <v>0.3016550665711909</v>
      </c>
      <c r="S299" s="106">
        <v>0.26771293204889912</v>
      </c>
      <c r="AA299" s="106">
        <v>857</v>
      </c>
      <c r="AB299" s="106">
        <v>839.00036483035387</v>
      </c>
    </row>
    <row r="300" spans="1:28" x14ac:dyDescent="0.2">
      <c r="A300" s="14">
        <v>43826</v>
      </c>
      <c r="B300" s="106">
        <v>861</v>
      </c>
      <c r="C300" s="106">
        <v>877</v>
      </c>
      <c r="D300" s="106">
        <v>3065</v>
      </c>
      <c r="E300" s="106">
        <v>3085</v>
      </c>
      <c r="F300" s="106">
        <v>0.28427876823338699</v>
      </c>
      <c r="G300" s="106">
        <v>0.28448239727348401</v>
      </c>
      <c r="H300" s="106">
        <v>8.7466510522829204E-3</v>
      </c>
      <c r="I300" s="106">
        <v>-2.3280800717833901E-2</v>
      </c>
      <c r="J300" s="106">
        <v>-7.0000000000000007E-2</v>
      </c>
      <c r="K300" s="106">
        <v>0.91949457901381104</v>
      </c>
      <c r="L300" s="15">
        <v>0.576271224925057</v>
      </c>
      <c r="M300" s="106">
        <v>0.94498983265608905</v>
      </c>
      <c r="N300" s="106">
        <v>0.106209036552301</v>
      </c>
      <c r="P300" s="106">
        <v>0.29322904832576691</v>
      </c>
      <c r="Q300" s="106">
        <v>0.27573574622120112</v>
      </c>
      <c r="R300" s="106">
        <v>0.30197569937804986</v>
      </c>
      <c r="S300" s="106">
        <v>0.26698909516891817</v>
      </c>
      <c r="AA300" s="106">
        <v>877</v>
      </c>
      <c r="AB300" s="106">
        <v>848.62823786939066</v>
      </c>
    </row>
    <row r="301" spans="1:28" x14ac:dyDescent="0.2">
      <c r="A301" s="14">
        <v>43825</v>
      </c>
      <c r="B301" s="106">
        <v>849</v>
      </c>
      <c r="C301" s="106">
        <v>859</v>
      </c>
      <c r="D301" s="106">
        <v>3000</v>
      </c>
      <c r="E301" s="106">
        <v>3055</v>
      </c>
      <c r="F301" s="106">
        <v>0.281178396072013</v>
      </c>
      <c r="G301" s="106">
        <v>0.28420618373752399</v>
      </c>
      <c r="H301" s="106">
        <v>9.0698481087540597E-3</v>
      </c>
      <c r="I301" s="106">
        <v>-0.33383002991959299</v>
      </c>
      <c r="J301" s="106">
        <v>-1.08</v>
      </c>
      <c r="K301" s="106">
        <v>0.92045500626463805</v>
      </c>
      <c r="L301" s="106">
        <v>0.63988825913632796</v>
      </c>
      <c r="M301" s="106">
        <v>0.94394551248191805</v>
      </c>
      <c r="N301" s="106">
        <v>0.18099297165887701</v>
      </c>
      <c r="P301" s="106">
        <v>0.29327603184627804</v>
      </c>
      <c r="Q301" s="106">
        <v>0.27513633562876993</v>
      </c>
      <c r="R301" s="106">
        <v>0.30234587995503209</v>
      </c>
      <c r="S301" s="106">
        <v>0.26606648752001588</v>
      </c>
      <c r="AA301" s="106">
        <v>859</v>
      </c>
      <c r="AB301" s="106">
        <v>840.37577526450195</v>
      </c>
    </row>
    <row r="302" spans="1:28" x14ac:dyDescent="0.2">
      <c r="A302" s="14">
        <v>43824</v>
      </c>
      <c r="B302" s="106">
        <v>867</v>
      </c>
      <c r="C302" s="106">
        <v>851</v>
      </c>
      <c r="D302" s="106">
        <v>3095</v>
      </c>
      <c r="E302" s="106">
        <v>3010</v>
      </c>
      <c r="F302" s="106">
        <v>0.28272425249169397</v>
      </c>
      <c r="G302" s="106">
        <v>0.28396789114473597</v>
      </c>
      <c r="H302" s="106">
        <v>9.3758792700136592E-3</v>
      </c>
      <c r="I302" s="106">
        <v>-0.13264234929086199</v>
      </c>
      <c r="J302" s="106">
        <v>-0.44</v>
      </c>
      <c r="K302" s="106">
        <v>0.91856978436527004</v>
      </c>
      <c r="L302" s="106">
        <v>0.71386592551875505</v>
      </c>
      <c r="M302" s="106">
        <v>0.94235475538914404</v>
      </c>
      <c r="N302" s="106">
        <v>0.22377574438134401</v>
      </c>
      <c r="P302" s="106">
        <v>0.29334377041474963</v>
      </c>
      <c r="Q302" s="106">
        <v>0.27459201187472232</v>
      </c>
      <c r="R302" s="106">
        <v>0.30271964968476328</v>
      </c>
      <c r="S302" s="106">
        <v>0.26521613260470867</v>
      </c>
      <c r="AA302" s="106">
        <v>851</v>
      </c>
      <c r="AB302" s="106">
        <v>827.9970813571689</v>
      </c>
    </row>
    <row r="303" spans="1:28" x14ac:dyDescent="0.2">
      <c r="A303" s="14">
        <v>43823</v>
      </c>
      <c r="B303" s="106">
        <v>878</v>
      </c>
      <c r="C303" s="106">
        <v>864</v>
      </c>
      <c r="D303" s="106">
        <v>3070</v>
      </c>
      <c r="E303" s="106">
        <v>3050</v>
      </c>
      <c r="F303" s="106">
        <v>0.28327868852458998</v>
      </c>
      <c r="G303" s="106">
        <v>0.28373654783045699</v>
      </c>
      <c r="H303" s="106">
        <v>9.6147276098678403E-3</v>
      </c>
      <c r="I303" s="106">
        <v>-4.7620621659350201E-2</v>
      </c>
      <c r="J303" s="106">
        <v>-0.16</v>
      </c>
      <c r="K303" s="106">
        <v>0.91505256693941495</v>
      </c>
      <c r="L303" s="106">
        <v>0.79430346622366499</v>
      </c>
      <c r="M303" s="106">
        <v>0.94046261349602001</v>
      </c>
      <c r="N303" s="106">
        <v>0.27861796282021201</v>
      </c>
      <c r="P303" s="106">
        <v>0.2933512754403248</v>
      </c>
      <c r="Q303" s="106">
        <v>0.27412182022058917</v>
      </c>
      <c r="R303" s="106">
        <v>0.30296600305019267</v>
      </c>
      <c r="S303" s="106">
        <v>0.26450709261072131</v>
      </c>
      <c r="AA303" s="106">
        <v>864</v>
      </c>
      <c r="AB303" s="106">
        <v>839.00036483035387</v>
      </c>
    </row>
    <row r="304" spans="1:28" x14ac:dyDescent="0.2">
      <c r="A304" s="14">
        <v>43822</v>
      </c>
      <c r="B304" s="106">
        <v>879</v>
      </c>
      <c r="C304" s="106">
        <v>869</v>
      </c>
      <c r="D304" s="106">
        <v>3100</v>
      </c>
      <c r="E304" s="106">
        <v>3065</v>
      </c>
      <c r="F304" s="106">
        <v>0.28352365415986902</v>
      </c>
      <c r="G304" s="106">
        <v>0.28347221618694302</v>
      </c>
      <c r="H304" s="106">
        <v>9.8921944244963599E-3</v>
      </c>
      <c r="I304" s="106">
        <v>5.1998546246405097E-3</v>
      </c>
      <c r="J304" s="106">
        <v>0.02</v>
      </c>
      <c r="K304" s="106">
        <v>0.91179752531939595</v>
      </c>
      <c r="L304" s="106">
        <v>0.79950322274916896</v>
      </c>
      <c r="M304" s="106">
        <v>0.94053617145705004</v>
      </c>
      <c r="N304" s="106">
        <v>0.22969569795185199</v>
      </c>
      <c r="P304" s="106">
        <v>0.29336441061143936</v>
      </c>
      <c r="Q304" s="106">
        <v>0.27358002176244667</v>
      </c>
      <c r="R304" s="106">
        <v>0.30325660503593571</v>
      </c>
      <c r="S304" s="106">
        <v>0.26368782733795032</v>
      </c>
      <c r="AA304" s="106">
        <v>869</v>
      </c>
      <c r="AB304" s="106">
        <v>843.12659613279823</v>
      </c>
    </row>
    <row r="305" spans="1:28" x14ac:dyDescent="0.2">
      <c r="A305" s="14">
        <v>43819</v>
      </c>
      <c r="B305" s="106">
        <v>869</v>
      </c>
      <c r="C305" s="106">
        <v>879</v>
      </c>
      <c r="D305" s="106">
        <v>3070</v>
      </c>
      <c r="E305" s="106">
        <v>3100</v>
      </c>
      <c r="F305" s="106">
        <v>0.28354838709677399</v>
      </c>
      <c r="G305" s="106">
        <v>0.283214628070872</v>
      </c>
      <c r="H305" s="106">
        <v>1.0136026444765699E-2</v>
      </c>
      <c r="I305" s="106">
        <v>3.2927994783800998E-2</v>
      </c>
      <c r="J305" s="106">
        <v>0.12</v>
      </c>
      <c r="K305" s="106">
        <v>0.91075701499981099</v>
      </c>
      <c r="L305" s="15">
        <v>0.79555116459837405</v>
      </c>
      <c r="M305" s="106">
        <v>0.93826400900972695</v>
      </c>
      <c r="N305" s="106">
        <v>0.348690381948914</v>
      </c>
      <c r="P305" s="106">
        <v>0.29335065451563769</v>
      </c>
      <c r="Q305" s="106">
        <v>0.27307860162610631</v>
      </c>
      <c r="R305" s="106">
        <v>0.30348668096040338</v>
      </c>
      <c r="S305" s="106">
        <v>0.26294257518134062</v>
      </c>
      <c r="AA305" s="106">
        <v>879</v>
      </c>
      <c r="AB305" s="106">
        <v>852.75446917183501</v>
      </c>
    </row>
    <row r="306" spans="1:28" x14ac:dyDescent="0.2">
      <c r="A306" s="14">
        <v>43818</v>
      </c>
      <c r="B306" s="106">
        <v>867</v>
      </c>
      <c r="C306" s="106">
        <v>868</v>
      </c>
      <c r="D306" s="106">
        <v>3075</v>
      </c>
      <c r="E306" s="106">
        <v>3060</v>
      </c>
      <c r="F306" s="106">
        <v>0.28366013071895402</v>
      </c>
      <c r="G306" s="106">
        <v>0.28298459234254397</v>
      </c>
      <c r="H306" s="106">
        <v>1.0319946481184601E-2</v>
      </c>
      <c r="I306" s="106">
        <v>6.5459484469357704E-2</v>
      </c>
      <c r="J306" s="106">
        <v>0.24</v>
      </c>
      <c r="K306" s="106">
        <v>0.91106400353870998</v>
      </c>
      <c r="L306" s="106">
        <v>0.54282507846911598</v>
      </c>
      <c r="M306" s="106">
        <v>0.93746334038884704</v>
      </c>
      <c r="N306" s="106">
        <v>0.19402067253894401</v>
      </c>
      <c r="P306" s="106">
        <v>0.29330453882372859</v>
      </c>
      <c r="Q306" s="106">
        <v>0.27266464586135936</v>
      </c>
      <c r="R306" s="106">
        <v>0.30362448530491315</v>
      </c>
      <c r="S306" s="106">
        <v>0.2623446993801748</v>
      </c>
      <c r="AA306" s="106">
        <v>868</v>
      </c>
      <c r="AB306" s="106">
        <v>841.75118569865003</v>
      </c>
    </row>
    <row r="307" spans="1:28" x14ac:dyDescent="0.2">
      <c r="A307" s="14">
        <v>43817</v>
      </c>
      <c r="B307" s="106">
        <v>881</v>
      </c>
      <c r="C307" s="106">
        <v>871</v>
      </c>
      <c r="D307" s="106">
        <v>3130</v>
      </c>
      <c r="E307" s="106">
        <v>3100</v>
      </c>
      <c r="F307" s="106">
        <v>0.28096774193548302</v>
      </c>
      <c r="G307" s="106">
        <v>0.282760587179407</v>
      </c>
      <c r="H307" s="106">
        <v>1.0483884889504899E-2</v>
      </c>
      <c r="I307" s="106">
        <v>-0.17100962694832</v>
      </c>
      <c r="J307" s="106">
        <v>-0.64</v>
      </c>
      <c r="K307" s="106">
        <v>0.91240398482561302</v>
      </c>
      <c r="L307" s="106">
        <v>0.58882567003119501</v>
      </c>
      <c r="M307" s="106">
        <v>0.93641212561738496</v>
      </c>
      <c r="N307" s="106">
        <v>0.24133032201350699</v>
      </c>
      <c r="P307" s="106">
        <v>0.29324447206891191</v>
      </c>
      <c r="Q307" s="106">
        <v>0.27227670228990208</v>
      </c>
      <c r="R307" s="106">
        <v>0.30372835695841682</v>
      </c>
      <c r="S307" s="106">
        <v>0.26179281740039717</v>
      </c>
      <c r="AA307" s="106">
        <v>871</v>
      </c>
      <c r="AB307" s="106">
        <v>852.75446917183501</v>
      </c>
    </row>
    <row r="308" spans="1:28" x14ac:dyDescent="0.2">
      <c r="A308" s="14">
        <v>43816</v>
      </c>
      <c r="B308" s="106">
        <v>889</v>
      </c>
      <c r="C308" s="106">
        <v>880</v>
      </c>
      <c r="D308" s="106">
        <v>3125</v>
      </c>
      <c r="E308" s="106">
        <v>3120</v>
      </c>
      <c r="F308" s="106">
        <v>0.28205128205128199</v>
      </c>
      <c r="G308" s="106">
        <v>0.28258234842457602</v>
      </c>
      <c r="H308" s="106">
        <v>1.06255287567113E-2</v>
      </c>
      <c r="I308" s="106">
        <v>-4.9980230203507302E-2</v>
      </c>
      <c r="J308" s="106">
        <v>-0.19</v>
      </c>
      <c r="K308" s="106">
        <v>0.91556892837095205</v>
      </c>
      <c r="L308" s="15">
        <v>0.51878315608928904</v>
      </c>
      <c r="M308" s="106">
        <v>0.93552806203906103</v>
      </c>
      <c r="N308" s="106">
        <v>0.29551507908521302</v>
      </c>
      <c r="P308" s="106">
        <v>0.29320787718128732</v>
      </c>
      <c r="Q308" s="106">
        <v>0.27195681966786472</v>
      </c>
      <c r="R308" s="106">
        <v>0.30383340593799862</v>
      </c>
      <c r="S308" s="106">
        <v>0.26133129091115342</v>
      </c>
      <c r="AA308" s="106">
        <v>880</v>
      </c>
      <c r="AB308" s="106">
        <v>858.25611090842756</v>
      </c>
    </row>
    <row r="309" spans="1:28" x14ac:dyDescent="0.2">
      <c r="A309" s="14">
        <v>43815</v>
      </c>
      <c r="B309" s="106">
        <v>878</v>
      </c>
      <c r="C309" s="106">
        <v>877</v>
      </c>
      <c r="D309" s="106">
        <v>3140</v>
      </c>
      <c r="E309" s="106">
        <v>3090</v>
      </c>
      <c r="F309" s="106">
        <v>0.28381877022653701</v>
      </c>
      <c r="G309" s="106">
        <v>0.28241562899859701</v>
      </c>
      <c r="H309" s="106">
        <v>1.0730134979552899E-2</v>
      </c>
      <c r="I309" s="106">
        <v>0.130766409799427</v>
      </c>
      <c r="J309" s="106">
        <v>0.49</v>
      </c>
      <c r="K309" s="106">
        <v>0.91330194424733102</v>
      </c>
      <c r="L309" s="15">
        <v>0.48241058546876098</v>
      </c>
      <c r="M309" s="106">
        <v>0.934567649019587</v>
      </c>
      <c r="N309" s="106">
        <v>0.34073901045819299</v>
      </c>
      <c r="P309" s="106">
        <v>0.2931457639781499</v>
      </c>
      <c r="Q309" s="106">
        <v>0.27168549401904413</v>
      </c>
      <c r="R309" s="106">
        <v>0.30387589895770284</v>
      </c>
      <c r="S309" s="106">
        <v>0.26095535903949119</v>
      </c>
      <c r="AA309" s="106">
        <v>877</v>
      </c>
      <c r="AB309" s="106">
        <v>850.00364830353885</v>
      </c>
    </row>
    <row r="310" spans="1:28" x14ac:dyDescent="0.2">
      <c r="A310" s="14">
        <v>43812</v>
      </c>
      <c r="B310" s="106">
        <v>873</v>
      </c>
      <c r="C310" s="106">
        <v>879</v>
      </c>
      <c r="D310" s="106">
        <v>3095</v>
      </c>
      <c r="E310" s="106">
        <v>3140</v>
      </c>
      <c r="F310" s="106">
        <v>0.27993630573248401</v>
      </c>
      <c r="G310" s="106">
        <v>0.28217295920056901</v>
      </c>
      <c r="H310" s="106">
        <v>1.0900117218057601E-2</v>
      </c>
      <c r="I310" s="106">
        <v>-0.205195359218735</v>
      </c>
      <c r="J310" s="106">
        <v>-0.8</v>
      </c>
      <c r="K310" s="106">
        <v>0.91729245291920403</v>
      </c>
      <c r="L310" s="106">
        <v>0.55424807217077798</v>
      </c>
      <c r="M310" s="106">
        <v>0.93447719510814597</v>
      </c>
      <c r="N310" s="106">
        <v>0.24895685045646701</v>
      </c>
      <c r="P310" s="106">
        <v>0.29307307641862662</v>
      </c>
      <c r="Q310" s="106">
        <v>0.27127284198251139</v>
      </c>
      <c r="R310" s="106">
        <v>0.30397319363668418</v>
      </c>
      <c r="S310" s="106">
        <v>0.26037272476445383</v>
      </c>
      <c r="AA310" s="106">
        <v>879</v>
      </c>
      <c r="AB310" s="106">
        <v>863.75775264501999</v>
      </c>
    </row>
    <row r="311" spans="1:28" x14ac:dyDescent="0.2">
      <c r="A311" s="14">
        <v>43811</v>
      </c>
      <c r="B311" s="106">
        <v>862</v>
      </c>
      <c r="C311" s="106">
        <v>844</v>
      </c>
      <c r="D311" s="106">
        <v>3055</v>
      </c>
      <c r="E311" s="106">
        <v>3000</v>
      </c>
      <c r="F311" s="106">
        <v>0.28133333333333299</v>
      </c>
      <c r="G311" s="106">
        <v>0.28195435278514402</v>
      </c>
      <c r="H311" s="106">
        <v>1.11052608056644E-2</v>
      </c>
      <c r="I311" s="106">
        <v>-5.5921194709297198E-2</v>
      </c>
      <c r="J311" s="106">
        <v>-0.22</v>
      </c>
      <c r="K311" s="106">
        <v>0.91841453014612195</v>
      </c>
      <c r="L311" s="15">
        <v>0.52774317958734396</v>
      </c>
      <c r="M311" s="106">
        <v>0.93399660138444296</v>
      </c>
      <c r="N311" s="106">
        <v>0.34671358487215997</v>
      </c>
      <c r="P311" s="106">
        <v>0.2930596135908084</v>
      </c>
      <c r="Q311" s="106">
        <v>0.27084909197947965</v>
      </c>
      <c r="R311" s="106">
        <v>0.30416487439647283</v>
      </c>
      <c r="S311" s="106">
        <v>0.25974383117381522</v>
      </c>
      <c r="AA311" s="106">
        <v>844</v>
      </c>
      <c r="AB311" s="106">
        <v>825.24626048887262</v>
      </c>
    </row>
    <row r="312" spans="1:28" x14ac:dyDescent="0.2">
      <c r="A312" s="14">
        <v>43810</v>
      </c>
      <c r="B312" s="106">
        <v>871</v>
      </c>
      <c r="C312" s="106">
        <v>857</v>
      </c>
      <c r="D312" s="106">
        <v>3090</v>
      </c>
      <c r="E312" s="106">
        <v>3030</v>
      </c>
      <c r="F312" s="106">
        <v>0.282838283828382</v>
      </c>
      <c r="G312" s="106">
        <v>0.28168475282074201</v>
      </c>
      <c r="H312" s="106">
        <v>1.13595905571296E-2</v>
      </c>
      <c r="I312" s="106">
        <v>0.101546882507676</v>
      </c>
      <c r="J312" s="106">
        <v>0.41</v>
      </c>
      <c r="K312" s="106">
        <v>0.92049104407054205</v>
      </c>
      <c r="L312" s="106">
        <v>0.34649308170801302</v>
      </c>
      <c r="M312" s="106">
        <v>0.93407166468320102</v>
      </c>
      <c r="N312" s="106">
        <v>0.27661292957474098</v>
      </c>
      <c r="P312" s="106">
        <v>0.29304434337787161</v>
      </c>
      <c r="Q312" s="106">
        <v>0.27032516226361242</v>
      </c>
      <c r="R312" s="106">
        <v>0.3044039339350012</v>
      </c>
      <c r="S312" s="106">
        <v>0.25896557170648282</v>
      </c>
      <c r="AA312" s="106">
        <v>857</v>
      </c>
      <c r="AB312" s="106">
        <v>833.49872309376133</v>
      </c>
    </row>
    <row r="313" spans="1:28" x14ac:dyDescent="0.2">
      <c r="A313" s="14">
        <v>43809</v>
      </c>
      <c r="B313" s="106">
        <v>884</v>
      </c>
      <c r="C313" s="106">
        <v>870</v>
      </c>
      <c r="D313" s="106">
        <v>3120</v>
      </c>
      <c r="E313" s="106">
        <v>3080</v>
      </c>
      <c r="F313" s="106">
        <v>0.28246753246753198</v>
      </c>
      <c r="G313" s="106">
        <v>0.28136518860625598</v>
      </c>
      <c r="H313" s="106">
        <v>1.1655900583664299E-2</v>
      </c>
      <c r="I313" s="106">
        <v>9.4573890139445796E-2</v>
      </c>
      <c r="J313" s="106">
        <v>0.39</v>
      </c>
      <c r="K313" s="106">
        <v>0.92240771907735597</v>
      </c>
      <c r="L313" s="15">
        <v>0.57898322711122696</v>
      </c>
      <c r="M313" s="106">
        <v>0.93325034263562401</v>
      </c>
      <c r="N313" s="106">
        <v>0.36318732117337099</v>
      </c>
      <c r="P313" s="106">
        <v>0.29302108918992026</v>
      </c>
      <c r="Q313" s="106">
        <v>0.2697092880225917</v>
      </c>
      <c r="R313" s="106">
        <v>0.30467698977358459</v>
      </c>
      <c r="S313" s="106">
        <v>0.25805338743892736</v>
      </c>
      <c r="AA313" s="106">
        <v>870</v>
      </c>
      <c r="AB313" s="106">
        <v>847.25282743524258</v>
      </c>
    </row>
    <row r="314" spans="1:28" x14ac:dyDescent="0.2">
      <c r="A314" s="14">
        <v>43808</v>
      </c>
      <c r="B314" s="106">
        <v>888</v>
      </c>
      <c r="C314" s="106">
        <v>876</v>
      </c>
      <c r="D314" s="106">
        <v>3075</v>
      </c>
      <c r="E314" s="106">
        <v>3035</v>
      </c>
      <c r="F314" s="106">
        <v>0.28863261943986801</v>
      </c>
      <c r="G314" s="106">
        <v>0.28110213955339802</v>
      </c>
      <c r="H314" s="106">
        <v>1.1849071394438601E-2</v>
      </c>
      <c r="I314" s="106">
        <v>0.63553333723719996</v>
      </c>
      <c r="J314" s="106">
        <v>2.61</v>
      </c>
      <c r="K314" s="106">
        <v>0.92610723888898205</v>
      </c>
      <c r="L314" s="15">
        <v>0.218556617398973</v>
      </c>
      <c r="M314" s="106">
        <v>0.93323490507148099</v>
      </c>
      <c r="N314" s="106">
        <v>0.28251354991413002</v>
      </c>
      <c r="P314" s="106">
        <v>0.2929512109478366</v>
      </c>
      <c r="Q314" s="106">
        <v>0.26925306815895944</v>
      </c>
      <c r="R314" s="106">
        <v>0.30480028234227524</v>
      </c>
      <c r="S314" s="106">
        <v>0.2574039967645208</v>
      </c>
      <c r="AA314" s="106">
        <v>876</v>
      </c>
      <c r="AB314" s="106">
        <v>834.87413352790952</v>
      </c>
    </row>
    <row r="315" spans="1:28" x14ac:dyDescent="0.2">
      <c r="A315" s="14">
        <v>43805</v>
      </c>
      <c r="B315" s="106">
        <v>869</v>
      </c>
      <c r="C315" s="106">
        <v>874</v>
      </c>
      <c r="D315" s="106">
        <v>3025</v>
      </c>
      <c r="E315" s="106">
        <v>3035</v>
      </c>
      <c r="F315" s="106">
        <v>0.28797364085667199</v>
      </c>
      <c r="G315" s="106">
        <v>0.28080400048552101</v>
      </c>
      <c r="H315" s="106">
        <v>1.1936828024364601E-2</v>
      </c>
      <c r="I315" s="106">
        <v>0.60063195653954304</v>
      </c>
      <c r="J315" s="106">
        <v>2.4900000000000002</v>
      </c>
      <c r="K315" s="106">
        <v>0.93276294297267504</v>
      </c>
      <c r="L315" s="15">
        <v>0.16965956125804199</v>
      </c>
      <c r="M315" s="106">
        <v>0.93397007086249395</v>
      </c>
      <c r="N315" s="106">
        <v>0.188230011225614</v>
      </c>
      <c r="P315" s="106">
        <v>0.29274082850988559</v>
      </c>
      <c r="Q315" s="106">
        <v>0.26886717246115643</v>
      </c>
      <c r="R315" s="106">
        <v>0.30467765653425022</v>
      </c>
      <c r="S315" s="106">
        <v>0.2569303444367918</v>
      </c>
      <c r="AA315" s="106">
        <v>874</v>
      </c>
      <c r="AB315" s="106">
        <v>834.87413352790952</v>
      </c>
    </row>
    <row r="316" spans="1:28" x14ac:dyDescent="0.2">
      <c r="A316" s="14">
        <v>43804</v>
      </c>
      <c r="B316" s="106">
        <v>854</v>
      </c>
      <c r="C316" s="106">
        <v>862</v>
      </c>
      <c r="D316" s="106">
        <v>3005</v>
      </c>
      <c r="E316" s="106">
        <v>3010</v>
      </c>
      <c r="F316" s="106">
        <v>0.28637873754152798</v>
      </c>
      <c r="G316" s="106">
        <v>0.28050643411068998</v>
      </c>
      <c r="H316" s="106">
        <v>1.20321802182698E-2</v>
      </c>
      <c r="I316" s="106">
        <v>0.48804982341613601</v>
      </c>
      <c r="J316" s="106">
        <v>2.0499999999999998</v>
      </c>
      <c r="K316" s="106">
        <v>0.94003574727774697</v>
      </c>
      <c r="L316" s="15">
        <v>0.10506029554564</v>
      </c>
      <c r="M316" s="106">
        <v>0.93518493930755797</v>
      </c>
      <c r="N316" s="106">
        <v>0.143484828541801</v>
      </c>
      <c r="P316" s="106">
        <v>0.29253861432895978</v>
      </c>
      <c r="Q316" s="106">
        <v>0.26847425389242019</v>
      </c>
      <c r="R316" s="106">
        <v>0.30457079454722957</v>
      </c>
      <c r="S316" s="106">
        <v>0.25644207367415039</v>
      </c>
      <c r="AA316" s="106">
        <v>862</v>
      </c>
      <c r="AB316" s="106">
        <v>827.9970813571689</v>
      </c>
    </row>
    <row r="317" spans="1:28" x14ac:dyDescent="0.2">
      <c r="A317" s="14">
        <v>43803</v>
      </c>
      <c r="B317" s="106">
        <v>835</v>
      </c>
      <c r="C317" s="106">
        <v>846</v>
      </c>
      <c r="D317" s="106">
        <v>2909</v>
      </c>
      <c r="E317" s="106">
        <v>2985</v>
      </c>
      <c r="F317" s="106">
        <v>0.28341708542713501</v>
      </c>
      <c r="G317" s="106">
        <v>0.28028295369330197</v>
      </c>
      <c r="H317" s="106">
        <v>1.2076609206898899E-2</v>
      </c>
      <c r="I317" s="106">
        <v>0.25952083735910803</v>
      </c>
      <c r="J317" s="106">
        <v>1.1100000000000001</v>
      </c>
      <c r="K317" s="106">
        <v>0.947337737345605</v>
      </c>
      <c r="L317" s="15">
        <v>0.15250809193495299</v>
      </c>
      <c r="M317" s="106">
        <v>0.93656545452644402</v>
      </c>
      <c r="N317" s="106">
        <v>0.13739289994420401</v>
      </c>
      <c r="P317" s="106">
        <v>0.29235956290020088</v>
      </c>
      <c r="Q317" s="106">
        <v>0.26820634448640307</v>
      </c>
      <c r="R317" s="106">
        <v>0.30443617210709978</v>
      </c>
      <c r="S317" s="106">
        <v>0.25612973527950417</v>
      </c>
      <c r="AA317" s="106">
        <v>846</v>
      </c>
      <c r="AB317" s="106">
        <v>821.12002918642827</v>
      </c>
    </row>
    <row r="318" spans="1:28" x14ac:dyDescent="0.2">
      <c r="A318" s="14">
        <v>43802</v>
      </c>
      <c r="B318" s="106">
        <v>845</v>
      </c>
      <c r="C318" s="106">
        <v>849</v>
      </c>
      <c r="D318" s="106">
        <v>3005</v>
      </c>
      <c r="E318" s="106">
        <v>2944</v>
      </c>
      <c r="F318" s="106">
        <v>0.28838315217391303</v>
      </c>
      <c r="G318" s="106">
        <v>0.28007924323776501</v>
      </c>
      <c r="H318" s="106">
        <v>1.2150655431176501E-2</v>
      </c>
      <c r="I318" s="106">
        <v>0.68341242850500705</v>
      </c>
      <c r="J318" s="106">
        <v>2.88</v>
      </c>
      <c r="K318" s="106">
        <v>0.95151085395548296</v>
      </c>
      <c r="L318" s="106">
        <v>8.3984046114178798E-2</v>
      </c>
      <c r="M318" s="106">
        <v>0.93832080837026099</v>
      </c>
      <c r="N318" s="106">
        <v>0.122939906994133</v>
      </c>
      <c r="P318" s="106">
        <v>0.2922298986689415</v>
      </c>
      <c r="Q318" s="106">
        <v>0.26792858780658851</v>
      </c>
      <c r="R318" s="106">
        <v>0.30438055410011799</v>
      </c>
      <c r="S318" s="106">
        <v>0.25577793237541202</v>
      </c>
      <c r="AA318" s="106">
        <v>849</v>
      </c>
      <c r="AB318" s="106">
        <v>809.84166362641372</v>
      </c>
    </row>
    <row r="319" spans="1:28" x14ac:dyDescent="0.2">
      <c r="A319" s="14">
        <v>43801</v>
      </c>
      <c r="B319" s="106">
        <v>847</v>
      </c>
      <c r="C319" s="106">
        <v>856</v>
      </c>
      <c r="D319" s="106">
        <v>2958</v>
      </c>
      <c r="E319" s="106">
        <v>3005</v>
      </c>
      <c r="F319" s="106">
        <v>0.28485856905158002</v>
      </c>
      <c r="G319" s="106">
        <v>0.27978862428365298</v>
      </c>
      <c r="H319" s="106">
        <v>1.2209089835333699E-2</v>
      </c>
      <c r="I319" s="106">
        <v>0.41525984625446599</v>
      </c>
      <c r="J319" s="106">
        <v>1.78</v>
      </c>
      <c r="K319" s="106">
        <v>0.95652843202938798</v>
      </c>
      <c r="L319" s="106">
        <v>7.1598353438445103E-2</v>
      </c>
      <c r="M319" s="106">
        <v>0.94064282841336999</v>
      </c>
      <c r="N319" s="106">
        <v>0.14041386571132</v>
      </c>
      <c r="P319" s="106">
        <v>0.29199771411898667</v>
      </c>
      <c r="Q319" s="106">
        <v>0.26757953444831928</v>
      </c>
      <c r="R319" s="106">
        <v>0.30420680395432037</v>
      </c>
      <c r="S319" s="106">
        <v>0.25537044461298558</v>
      </c>
      <c r="AA319" s="106">
        <v>856</v>
      </c>
      <c r="AB319" s="106">
        <v>826.6216709230207</v>
      </c>
    </row>
    <row r="320" spans="1:28" x14ac:dyDescent="0.2">
      <c r="A320" s="14">
        <v>43798</v>
      </c>
      <c r="B320" s="106">
        <v>839</v>
      </c>
      <c r="C320" s="106">
        <v>845</v>
      </c>
      <c r="D320" s="106">
        <v>2948</v>
      </c>
      <c r="E320" s="106">
        <v>2957</v>
      </c>
      <c r="F320" s="106">
        <v>0.28576259722691899</v>
      </c>
      <c r="G320" s="106">
        <v>0.27952007673580798</v>
      </c>
      <c r="H320" s="106">
        <v>1.2315662721125401E-2</v>
      </c>
      <c r="I320" s="106">
        <v>0.50687653863745696</v>
      </c>
      <c r="J320" s="106">
        <v>2.1800000000000002</v>
      </c>
      <c r="K320" s="106">
        <v>0.96197955772840504</v>
      </c>
      <c r="L320" s="15">
        <v>4.8671767226994601E-2</v>
      </c>
      <c r="M320" s="106">
        <v>0.94172872054555201</v>
      </c>
      <c r="N320" s="106">
        <v>0.209485852300824</v>
      </c>
      <c r="P320" s="106">
        <v>0.29183573945693336</v>
      </c>
      <c r="Q320" s="106">
        <v>0.26720441401468259</v>
      </c>
      <c r="R320" s="106">
        <v>0.30415140217805881</v>
      </c>
      <c r="S320" s="106">
        <v>0.25488875129355715</v>
      </c>
      <c r="AA320" s="106">
        <v>845</v>
      </c>
      <c r="AB320" s="106">
        <v>813.41773075519882</v>
      </c>
    </row>
    <row r="321" spans="1:28" x14ac:dyDescent="0.2">
      <c r="A321" s="14">
        <v>43797</v>
      </c>
      <c r="B321" s="106">
        <v>843</v>
      </c>
      <c r="C321" s="106">
        <v>842</v>
      </c>
      <c r="D321" s="106">
        <v>2948</v>
      </c>
      <c r="E321" s="106">
        <v>2947</v>
      </c>
      <c r="F321" s="106">
        <v>0.28571428571428498</v>
      </c>
      <c r="G321" s="106">
        <v>0.279262661367711</v>
      </c>
      <c r="H321" s="106">
        <v>1.2384068174416099E-2</v>
      </c>
      <c r="I321" s="106">
        <v>0.52096163035523402</v>
      </c>
      <c r="J321" s="106">
        <v>2.2599999999999998</v>
      </c>
      <c r="K321" s="106">
        <v>0.96454099073916799</v>
      </c>
      <c r="L321" s="15">
        <v>3.2482170337610201E-2</v>
      </c>
      <c r="M321" s="106">
        <v>0.94271017042043803</v>
      </c>
      <c r="N321" s="106">
        <v>0.208303043977632</v>
      </c>
      <c r="P321" s="106">
        <v>0.29164672954212711</v>
      </c>
      <c r="Q321" s="106">
        <v>0.26687859319329488</v>
      </c>
      <c r="R321" s="106">
        <v>0.30403079771654318</v>
      </c>
      <c r="S321" s="106">
        <v>0.25449452501887881</v>
      </c>
      <c r="AA321" s="106">
        <v>842</v>
      </c>
      <c r="AB321" s="106">
        <v>810.66690988690254</v>
      </c>
    </row>
    <row r="322" spans="1:28" x14ac:dyDescent="0.2">
      <c r="A322" s="14">
        <v>43796</v>
      </c>
      <c r="B322" s="106">
        <v>839</v>
      </c>
      <c r="C322" s="106">
        <v>839</v>
      </c>
      <c r="D322" s="106">
        <v>2904</v>
      </c>
      <c r="E322" s="106">
        <v>2951</v>
      </c>
      <c r="F322" s="106">
        <v>0.284310403253134</v>
      </c>
      <c r="G322" s="106">
        <v>0.27905772806418599</v>
      </c>
      <c r="H322" s="106">
        <v>1.2402768478280301E-2</v>
      </c>
      <c r="I322" s="106">
        <v>0.42350828350512398</v>
      </c>
      <c r="J322" s="106">
        <v>1.85</v>
      </c>
      <c r="K322" s="106">
        <v>0.96732914715690399</v>
      </c>
      <c r="L322" s="15">
        <v>9.3767446343662006E-2</v>
      </c>
      <c r="M322" s="106">
        <v>0.94383955010688902</v>
      </c>
      <c r="N322" s="106">
        <v>0.11304876293202799</v>
      </c>
      <c r="P322" s="106">
        <v>0.29146049654246631</v>
      </c>
      <c r="Q322" s="106">
        <v>0.26665495958590568</v>
      </c>
      <c r="R322" s="106">
        <v>0.30386326502074662</v>
      </c>
      <c r="S322" s="106">
        <v>0.25425219110762537</v>
      </c>
      <c r="AA322" s="106">
        <v>839</v>
      </c>
      <c r="AB322" s="106">
        <v>811.76723823422105</v>
      </c>
    </row>
    <row r="323" spans="1:28" x14ac:dyDescent="0.2">
      <c r="A323" s="14">
        <v>43795</v>
      </c>
      <c r="B323" s="106">
        <v>854</v>
      </c>
      <c r="C323" s="106">
        <v>843</v>
      </c>
      <c r="D323" s="106">
        <v>2926</v>
      </c>
      <c r="E323" s="106">
        <v>2888</v>
      </c>
      <c r="F323" s="106">
        <v>0.291897506925207</v>
      </c>
      <c r="G323" s="106">
        <v>0.27881418056378998</v>
      </c>
      <c r="H323" s="106">
        <v>1.24763557414307E-2</v>
      </c>
      <c r="I323" s="106">
        <v>1.0486496724336301</v>
      </c>
      <c r="J323" s="106">
        <v>4.4800000000000004</v>
      </c>
      <c r="K323" s="106">
        <v>0.96747207524276801</v>
      </c>
      <c r="L323" s="15">
        <v>0.114600374150003</v>
      </c>
      <c r="M323" s="106">
        <v>0.94502339660345602</v>
      </c>
      <c r="N323" s="106">
        <v>7.7701989667764204E-2</v>
      </c>
      <c r="P323" s="106">
        <v>0.29129053630522067</v>
      </c>
      <c r="Q323" s="106">
        <v>0.26633782482235929</v>
      </c>
      <c r="R323" s="106">
        <v>0.30376689204665136</v>
      </c>
      <c r="S323" s="106">
        <v>0.2538614690809286</v>
      </c>
      <c r="AA323" s="106">
        <v>843</v>
      </c>
      <c r="AB323" s="106">
        <v>794.4370667639547</v>
      </c>
    </row>
    <row r="324" spans="1:28" x14ac:dyDescent="0.2">
      <c r="A324" s="14">
        <v>43794</v>
      </c>
      <c r="B324" s="106">
        <v>856</v>
      </c>
      <c r="C324" s="106">
        <v>849</v>
      </c>
      <c r="D324" s="106">
        <v>2960</v>
      </c>
      <c r="E324" s="106">
        <v>2911</v>
      </c>
      <c r="F324" s="106">
        <v>0.291652353143249</v>
      </c>
      <c r="G324" s="106">
        <v>0.27844307105698801</v>
      </c>
      <c r="H324" s="106">
        <v>1.24956074957155E-2</v>
      </c>
      <c r="I324" s="106">
        <v>1.0571140371358601</v>
      </c>
      <c r="J324" s="106">
        <v>4.53</v>
      </c>
      <c r="K324" s="106">
        <v>0.96818572036747697</v>
      </c>
      <c r="L324" s="106">
        <v>0.102514475638222</v>
      </c>
      <c r="M324" s="106">
        <v>0.94603026647480304</v>
      </c>
      <c r="N324" s="106">
        <v>7.9936184054590603E-2</v>
      </c>
      <c r="P324" s="106">
        <v>0.2909386785527035</v>
      </c>
      <c r="Q324" s="106">
        <v>0.26594746356127252</v>
      </c>
      <c r="R324" s="106">
        <v>0.30343428604841899</v>
      </c>
      <c r="S324" s="106">
        <v>0.25345185606555704</v>
      </c>
      <c r="AA324" s="106">
        <v>849</v>
      </c>
      <c r="AB324" s="106">
        <v>800.76395476103608</v>
      </c>
    </row>
    <row r="325" spans="1:28" x14ac:dyDescent="0.2">
      <c r="A325" s="14">
        <v>43791</v>
      </c>
      <c r="B325" s="106">
        <v>853</v>
      </c>
      <c r="C325" s="106">
        <v>844</v>
      </c>
      <c r="D325" s="106">
        <v>2908</v>
      </c>
      <c r="E325" s="106">
        <v>2906</v>
      </c>
      <c r="F325" s="106">
        <v>0.29043358568479</v>
      </c>
      <c r="G325" s="106">
        <v>0.27809467006888899</v>
      </c>
      <c r="H325" s="106">
        <v>1.2486725480074699E-2</v>
      </c>
      <c r="I325" s="106">
        <v>0.98816264004444099</v>
      </c>
      <c r="J325" s="106">
        <v>4.25</v>
      </c>
      <c r="K325" s="106">
        <v>0.96885293280644502</v>
      </c>
      <c r="L325" s="15">
        <v>9.1107567578914098E-2</v>
      </c>
      <c r="M325" s="106">
        <v>0.946024801956452</v>
      </c>
      <c r="N325" s="106">
        <v>7.9940839931175497E-2</v>
      </c>
      <c r="P325" s="106">
        <v>0.29058139554896367</v>
      </c>
      <c r="Q325" s="106">
        <v>0.26560794458881432</v>
      </c>
      <c r="R325" s="106">
        <v>0.30306812102903841</v>
      </c>
      <c r="S325" s="106">
        <v>0.25312121910873958</v>
      </c>
      <c r="AA325" s="106">
        <v>844</v>
      </c>
      <c r="AB325" s="106">
        <v>799.388544326888</v>
      </c>
    </row>
    <row r="326" spans="1:28" x14ac:dyDescent="0.2">
      <c r="A326" s="14">
        <v>43790</v>
      </c>
      <c r="B326" s="106">
        <v>844</v>
      </c>
      <c r="C326" s="106">
        <v>850</v>
      </c>
      <c r="D326" s="106">
        <v>2891</v>
      </c>
      <c r="E326" s="106">
        <v>2898</v>
      </c>
      <c r="F326" s="106">
        <v>0.29330572808833599</v>
      </c>
      <c r="G326" s="106">
        <v>0.27768843463908799</v>
      </c>
      <c r="H326" s="106">
        <v>1.25739937348966E-2</v>
      </c>
      <c r="I326" s="106">
        <v>1.24203127331814</v>
      </c>
      <c r="J326" s="106">
        <v>5.32</v>
      </c>
      <c r="K326" s="106">
        <v>0.96887100738128695</v>
      </c>
      <c r="L326" s="15">
        <v>9.4864661377116494E-2</v>
      </c>
      <c r="M326" s="106">
        <v>0.94686650473535094</v>
      </c>
      <c r="N326" s="106">
        <v>7.2150923037625006E-2</v>
      </c>
      <c r="P326" s="106">
        <v>0.29026242837398458</v>
      </c>
      <c r="Q326" s="106">
        <v>0.2651144409041914</v>
      </c>
      <c r="R326" s="106">
        <v>0.30283642210888118</v>
      </c>
      <c r="S326" s="106">
        <v>0.2525404471692948</v>
      </c>
      <c r="AA326" s="106">
        <v>850</v>
      </c>
      <c r="AB326" s="106">
        <v>797.18788763225098</v>
      </c>
    </row>
    <row r="327" spans="1:28" x14ac:dyDescent="0.2">
      <c r="A327" s="14">
        <v>43789</v>
      </c>
      <c r="B327" s="106">
        <v>862</v>
      </c>
      <c r="C327" s="106">
        <v>848</v>
      </c>
      <c r="D327" s="106">
        <v>2915</v>
      </c>
      <c r="E327" s="106">
        <v>2884</v>
      </c>
      <c r="F327" s="106">
        <v>0.29403606102635199</v>
      </c>
      <c r="G327" s="106">
        <v>0.27731641793181699</v>
      </c>
      <c r="H327" s="106">
        <v>1.25190601136999E-2</v>
      </c>
      <c r="I327" s="106">
        <v>1.3355350116289899</v>
      </c>
      <c r="J327" s="106">
        <v>5.69</v>
      </c>
      <c r="K327" s="106">
        <v>0.96897284375869397</v>
      </c>
      <c r="L327" s="15">
        <v>0.10088835326798599</v>
      </c>
      <c r="M327" s="106">
        <v>0.94735402230250498</v>
      </c>
      <c r="N327" s="106">
        <v>8.15348903441621E-2</v>
      </c>
      <c r="P327" s="106">
        <v>0.2898354780455169</v>
      </c>
      <c r="Q327" s="106">
        <v>0.26479735781811709</v>
      </c>
      <c r="R327" s="106">
        <v>0.30235453815921681</v>
      </c>
      <c r="S327" s="106">
        <v>0.25227829770441718</v>
      </c>
      <c r="AA327" s="106">
        <v>848</v>
      </c>
      <c r="AB327" s="106">
        <v>793.33673841663619</v>
      </c>
    </row>
    <row r="328" spans="1:28" x14ac:dyDescent="0.2">
      <c r="A328" s="14">
        <v>43788</v>
      </c>
      <c r="B328" s="106">
        <v>882</v>
      </c>
      <c r="C328" s="106">
        <v>864</v>
      </c>
      <c r="D328" s="106">
        <v>2952</v>
      </c>
      <c r="E328" s="106">
        <v>2933</v>
      </c>
      <c r="F328" s="106">
        <v>0.29457892942379799</v>
      </c>
      <c r="G328" s="106">
        <v>0.27700128520480899</v>
      </c>
      <c r="H328" s="106">
        <v>1.2391040784422099E-2</v>
      </c>
      <c r="I328" s="106">
        <v>1.4185768996166499</v>
      </c>
      <c r="J328" s="106">
        <v>5.97</v>
      </c>
      <c r="K328" s="106">
        <v>0.96839677552578296</v>
      </c>
      <c r="L328" s="15">
        <v>9.4285816025938898E-2</v>
      </c>
      <c r="M328" s="106">
        <v>0.94796449317263498</v>
      </c>
      <c r="N328" s="106">
        <v>8.1967362529173193E-2</v>
      </c>
      <c r="P328" s="106">
        <v>0.28939232598923109</v>
      </c>
      <c r="Q328" s="106">
        <v>0.26461024442038689</v>
      </c>
      <c r="R328" s="106">
        <v>0.30178336677365319</v>
      </c>
      <c r="S328" s="106">
        <v>0.25221920363596478</v>
      </c>
      <c r="AA328" s="106">
        <v>864</v>
      </c>
      <c r="AB328" s="106">
        <v>806.81576067128776</v>
      </c>
    </row>
    <row r="329" spans="1:28" x14ac:dyDescent="0.2">
      <c r="A329" s="14">
        <v>43787</v>
      </c>
      <c r="B329" s="106">
        <v>890</v>
      </c>
      <c r="C329" s="106">
        <v>883</v>
      </c>
      <c r="D329" s="106">
        <v>2963</v>
      </c>
      <c r="E329" s="106">
        <v>2978</v>
      </c>
      <c r="F329" s="106">
        <v>0.29650772330423097</v>
      </c>
      <c r="G329" s="106">
        <v>0.276681957754216</v>
      </c>
      <c r="H329" s="106">
        <v>1.22416348835198E-2</v>
      </c>
      <c r="I329" s="106">
        <v>1.61953576778413</v>
      </c>
      <c r="J329" s="106">
        <v>6.69</v>
      </c>
      <c r="K329" s="106">
        <v>0.96707782069811898</v>
      </c>
      <c r="L329" s="15">
        <v>8.8681238428751294E-2</v>
      </c>
      <c r="M329" s="106">
        <v>0.94875020978414204</v>
      </c>
      <c r="N329" s="106">
        <v>7.3243061762448602E-2</v>
      </c>
      <c r="P329" s="106">
        <v>0.28892359263773582</v>
      </c>
      <c r="Q329" s="106">
        <v>0.26444032287069619</v>
      </c>
      <c r="R329" s="106">
        <v>0.30116522752125563</v>
      </c>
      <c r="S329" s="106">
        <v>0.25219868798717637</v>
      </c>
      <c r="AA329" s="106">
        <v>883</v>
      </c>
      <c r="AB329" s="106">
        <v>819.19445457862093</v>
      </c>
    </row>
    <row r="330" spans="1:28" x14ac:dyDescent="0.2">
      <c r="A330" s="14">
        <v>43784</v>
      </c>
      <c r="B330" s="106">
        <v>869</v>
      </c>
      <c r="C330" s="106">
        <v>884</v>
      </c>
      <c r="D330" s="106">
        <v>2893</v>
      </c>
      <c r="E330" s="106">
        <v>2954</v>
      </c>
      <c r="F330" s="106">
        <v>0.29925524712254498</v>
      </c>
      <c r="G330" s="106">
        <v>0.27638104102726502</v>
      </c>
      <c r="H330" s="106">
        <v>1.20260791835723E-2</v>
      </c>
      <c r="I330" s="106">
        <v>1.90205018161916</v>
      </c>
      <c r="J330" s="106">
        <v>7.64</v>
      </c>
      <c r="K330" s="106">
        <v>0.96577526188865503</v>
      </c>
      <c r="L330" s="15">
        <v>7.7786259689617193E-2</v>
      </c>
      <c r="M330" s="106">
        <v>0.95001163500192598</v>
      </c>
      <c r="N330" s="106">
        <v>6.4978945671233607E-2</v>
      </c>
      <c r="P330" s="106">
        <v>0.28840712021083731</v>
      </c>
      <c r="Q330" s="106">
        <v>0.26435496184369273</v>
      </c>
      <c r="R330" s="106">
        <v>0.3004331993944096</v>
      </c>
      <c r="S330" s="106">
        <v>0.25232888266012043</v>
      </c>
      <c r="AA330" s="106">
        <v>884</v>
      </c>
      <c r="AB330" s="106">
        <v>812.59248449470988</v>
      </c>
    </row>
    <row r="331" spans="1:28" x14ac:dyDescent="0.2">
      <c r="A331" s="14">
        <v>43783</v>
      </c>
      <c r="B331" s="106">
        <v>885</v>
      </c>
      <c r="C331" s="106">
        <v>865</v>
      </c>
      <c r="D331" s="106">
        <v>2955</v>
      </c>
      <c r="E331" s="106">
        <v>2897</v>
      </c>
      <c r="F331" s="106">
        <v>0.29858474283741798</v>
      </c>
      <c r="G331" s="106">
        <v>0.276048167371021</v>
      </c>
      <c r="H331" s="106">
        <v>1.17302045912207E-2</v>
      </c>
      <c r="I331" s="106">
        <v>1.92124317109216</v>
      </c>
      <c r="J331" s="106">
        <v>7.55</v>
      </c>
      <c r="K331" s="106">
        <v>0.96489171046192201</v>
      </c>
      <c r="L331" s="15">
        <v>0.10434684336615301</v>
      </c>
      <c r="M331" s="106">
        <v>0.95131946051333505</v>
      </c>
      <c r="N331" s="106">
        <v>6.8073555606656802E-2</v>
      </c>
      <c r="P331" s="106">
        <v>0.28777837196224171</v>
      </c>
      <c r="Q331" s="106">
        <v>0.2643179627798003</v>
      </c>
      <c r="R331" s="106">
        <v>0.29950857655346241</v>
      </c>
      <c r="S331" s="106">
        <v>0.25258775818857959</v>
      </c>
      <c r="AA331" s="106">
        <v>865</v>
      </c>
      <c r="AB331" s="106">
        <v>796.91280554542129</v>
      </c>
    </row>
    <row r="332" spans="1:28" x14ac:dyDescent="0.2">
      <c r="A332" s="14">
        <v>43782</v>
      </c>
      <c r="B332" s="106">
        <v>894</v>
      </c>
      <c r="C332" s="106">
        <v>888</v>
      </c>
      <c r="D332" s="106">
        <v>2971</v>
      </c>
      <c r="E332" s="106">
        <v>2979</v>
      </c>
      <c r="F332" s="106">
        <v>0.29808660624370498</v>
      </c>
      <c r="G332" s="106">
        <v>0.275827970411128</v>
      </c>
      <c r="H332" s="106">
        <v>1.14569081705543E-2</v>
      </c>
      <c r="I332" s="106">
        <v>1.9428134974306901</v>
      </c>
      <c r="J332" s="106">
        <v>7.47</v>
      </c>
      <c r="K332" s="106">
        <v>0.96243988117771495</v>
      </c>
      <c r="L332" s="106">
        <v>9.3775797831096602E-2</v>
      </c>
      <c r="M332" s="106">
        <v>0.95240456207729196</v>
      </c>
      <c r="N332" s="106">
        <v>6.60411783981429E-2</v>
      </c>
      <c r="P332" s="106">
        <v>0.28728487858168228</v>
      </c>
      <c r="Q332" s="106">
        <v>0.26437106224057372</v>
      </c>
      <c r="R332" s="106">
        <v>0.29874178675223662</v>
      </c>
      <c r="S332" s="106">
        <v>0.25291415407001938</v>
      </c>
      <c r="AA332" s="106">
        <v>888</v>
      </c>
      <c r="AB332" s="106">
        <v>819.46953666545051</v>
      </c>
    </row>
    <row r="333" spans="1:28" x14ac:dyDescent="0.2">
      <c r="A333" s="14">
        <v>43781</v>
      </c>
      <c r="B333" s="106">
        <v>869</v>
      </c>
      <c r="C333" s="106">
        <v>888</v>
      </c>
      <c r="D333" s="106">
        <v>2898</v>
      </c>
      <c r="E333" s="106">
        <v>2979</v>
      </c>
      <c r="F333" s="106">
        <v>0.29808660624370498</v>
      </c>
      <c r="G333" s="106">
        <v>0.27559642527082201</v>
      </c>
      <c r="H333" s="106">
        <v>1.11767777182294E-2</v>
      </c>
      <c r="I333" s="106">
        <v>2.0122240541835001</v>
      </c>
      <c r="J333" s="106">
        <v>7.54</v>
      </c>
      <c r="K333" s="106">
        <v>0.95965904882054898</v>
      </c>
      <c r="L333" s="15">
        <v>6.8942950694406202E-2</v>
      </c>
      <c r="M333" s="106">
        <v>0.95347497770102296</v>
      </c>
      <c r="N333" s="106">
        <v>6.0337362710473297E-2</v>
      </c>
      <c r="P333" s="106">
        <v>0.2867732029890514</v>
      </c>
      <c r="Q333" s="106">
        <v>0.26441964755259262</v>
      </c>
      <c r="R333" s="106">
        <v>0.29794998070728079</v>
      </c>
      <c r="S333" s="106">
        <v>0.25324286983436323</v>
      </c>
      <c r="AA333" s="106">
        <v>888</v>
      </c>
      <c r="AB333" s="106">
        <v>819.46953666545051</v>
      </c>
    </row>
    <row r="334" spans="1:28" x14ac:dyDescent="0.2">
      <c r="A334" s="14">
        <v>43780</v>
      </c>
      <c r="B334" s="106">
        <v>868</v>
      </c>
      <c r="C334" s="106">
        <v>866</v>
      </c>
      <c r="D334" s="106">
        <v>2919</v>
      </c>
      <c r="E334" s="106">
        <v>2881</v>
      </c>
      <c r="F334" s="106">
        <v>0.30059007289135697</v>
      </c>
      <c r="G334" s="106">
        <v>0.27533283254895302</v>
      </c>
      <c r="H334" s="106">
        <v>1.08722337737204E-2</v>
      </c>
      <c r="I334" s="106">
        <v>2.3230957748032699</v>
      </c>
      <c r="J334" s="106">
        <v>8.4</v>
      </c>
      <c r="K334" s="106">
        <v>0.95815038157627797</v>
      </c>
      <c r="L334" s="15">
        <v>7.6778817050908402E-2</v>
      </c>
      <c r="M334" s="106">
        <v>0.95435633779901696</v>
      </c>
      <c r="N334" s="106">
        <v>7.9086373665555598E-2</v>
      </c>
      <c r="P334" s="106">
        <v>0.2862050663226734</v>
      </c>
      <c r="Q334" s="106">
        <v>0.26446059877523265</v>
      </c>
      <c r="R334" s="106">
        <v>0.29707730009639383</v>
      </c>
      <c r="S334" s="106">
        <v>0.25358836500151222</v>
      </c>
      <c r="AA334" s="106">
        <v>866</v>
      </c>
      <c r="AB334" s="106">
        <v>792.51149215614737</v>
      </c>
    </row>
    <row r="335" spans="1:28" x14ac:dyDescent="0.2">
      <c r="A335" s="14">
        <v>43777</v>
      </c>
      <c r="B335" s="106">
        <v>883</v>
      </c>
      <c r="C335" s="106">
        <v>865</v>
      </c>
      <c r="D335" s="106">
        <v>2893</v>
      </c>
      <c r="E335" s="106">
        <v>2888</v>
      </c>
      <c r="F335" s="106">
        <v>0.29951523545706299</v>
      </c>
      <c r="G335" s="106">
        <v>0.275062701210952</v>
      </c>
      <c r="H335" s="106">
        <v>1.04861705363592E-2</v>
      </c>
      <c r="I335" s="106">
        <v>2.3318840907007301</v>
      </c>
      <c r="J335" s="106">
        <v>8.16</v>
      </c>
      <c r="K335" s="106">
        <v>0.95645736193859399</v>
      </c>
      <c r="L335" s="106">
        <v>1.0360651336530901E-2</v>
      </c>
      <c r="M335" s="106">
        <v>0.95517321008368905</v>
      </c>
      <c r="N335" s="106">
        <v>7.3732222681418394E-2</v>
      </c>
      <c r="P335" s="106">
        <v>0.28554887174731119</v>
      </c>
      <c r="Q335" s="106">
        <v>0.2645765306745928</v>
      </c>
      <c r="R335" s="106">
        <v>0.29603504228367039</v>
      </c>
      <c r="S335" s="106">
        <v>0.25409036013823361</v>
      </c>
      <c r="AA335" s="106">
        <v>865</v>
      </c>
      <c r="AB335" s="106">
        <v>794.4370667639547</v>
      </c>
    </row>
    <row r="336" spans="1:28" x14ac:dyDescent="0.2">
      <c r="A336" s="14">
        <v>43776</v>
      </c>
      <c r="B336" s="106">
        <v>885</v>
      </c>
      <c r="C336" s="106">
        <v>871</v>
      </c>
      <c r="D336" s="106">
        <v>2853</v>
      </c>
      <c r="E336" s="106">
        <v>2839</v>
      </c>
      <c r="F336" s="106">
        <v>0.30679816836914398</v>
      </c>
      <c r="G336" s="106">
        <v>0.27486380759533402</v>
      </c>
      <c r="H336" s="106">
        <v>1.01567813911608E-2</v>
      </c>
      <c r="I336" s="106">
        <v>3.1441417850738498</v>
      </c>
      <c r="J336" s="106">
        <v>10.41</v>
      </c>
      <c r="K336" s="106">
        <v>0.96001820044522401</v>
      </c>
      <c r="L336" s="15">
        <v>0.19595858036993399</v>
      </c>
      <c r="M336" s="106">
        <v>0.95470143709988897</v>
      </c>
      <c r="N336" s="106">
        <v>0.16876989399343501</v>
      </c>
      <c r="P336" s="106">
        <v>0.28502058898649479</v>
      </c>
      <c r="Q336" s="106">
        <v>0.26470702620417325</v>
      </c>
      <c r="R336" s="106">
        <v>0.29517737037765562</v>
      </c>
      <c r="S336" s="106">
        <v>0.25455024481301242</v>
      </c>
      <c r="AA336" s="106">
        <v>871</v>
      </c>
      <c r="AB336" s="106">
        <v>780.95804450930314</v>
      </c>
    </row>
    <row r="337" spans="1:28" x14ac:dyDescent="0.2">
      <c r="A337" s="14">
        <v>43775</v>
      </c>
      <c r="B337" s="106">
        <v>839</v>
      </c>
      <c r="C337" s="106">
        <v>843</v>
      </c>
      <c r="D337" s="106">
        <v>2855</v>
      </c>
      <c r="E337" s="106">
        <v>2877</v>
      </c>
      <c r="F337" s="106">
        <v>0.293013555787278</v>
      </c>
      <c r="G337" s="106">
        <v>0.27456770712135697</v>
      </c>
      <c r="H337" s="106">
        <v>9.5255779780701495E-3</v>
      </c>
      <c r="I337" s="106">
        <v>1.93645453413816</v>
      </c>
      <c r="J337" s="106">
        <v>6.3</v>
      </c>
      <c r="K337" s="106">
        <v>0.95759558341460205</v>
      </c>
      <c r="L337" s="106">
        <v>0.21708985522706201</v>
      </c>
      <c r="M337" s="106">
        <v>0.95320298131252001</v>
      </c>
      <c r="N337" s="106">
        <v>0.23483534515585699</v>
      </c>
      <c r="P337" s="106">
        <v>0.28409328509942711</v>
      </c>
      <c r="Q337" s="106">
        <v>0.26504212914328684</v>
      </c>
      <c r="R337" s="106">
        <v>0.29361886307749729</v>
      </c>
      <c r="S337" s="106">
        <v>0.25551655116521665</v>
      </c>
      <c r="AA337" s="106">
        <v>843</v>
      </c>
      <c r="AB337" s="106">
        <v>791.41116380882886</v>
      </c>
    </row>
    <row r="338" spans="1:28" x14ac:dyDescent="0.2">
      <c r="A338" s="14">
        <v>43774</v>
      </c>
      <c r="B338" s="106">
        <v>823</v>
      </c>
      <c r="C338" s="106">
        <v>826</v>
      </c>
      <c r="D338" s="106">
        <v>2834</v>
      </c>
      <c r="E338" s="106">
        <v>2859</v>
      </c>
      <c r="F338" s="106">
        <v>0.28891220706540699</v>
      </c>
      <c r="G338" s="106">
        <v>0.27445620415136601</v>
      </c>
      <c r="H338" s="106">
        <v>9.3564489795660895E-3</v>
      </c>
      <c r="I338" s="106">
        <v>1.54503091350276</v>
      </c>
      <c r="J338" s="106">
        <v>5</v>
      </c>
      <c r="K338" s="106">
        <v>0.95475662110358295</v>
      </c>
      <c r="L338" s="106">
        <v>0.19846955853958101</v>
      </c>
      <c r="M338" s="106">
        <v>0.95158161262852003</v>
      </c>
      <c r="N338" s="106">
        <v>0.24584291640460901</v>
      </c>
      <c r="P338" s="106">
        <v>0.28381265313093212</v>
      </c>
      <c r="Q338" s="106">
        <v>0.2650997551717999</v>
      </c>
      <c r="R338" s="106">
        <v>0.29316910211049818</v>
      </c>
      <c r="S338" s="106">
        <v>0.25574330619223384</v>
      </c>
      <c r="AA338" s="106">
        <v>826</v>
      </c>
      <c r="AB338" s="106">
        <v>786.45968624589557</v>
      </c>
    </row>
    <row r="339" spans="1:28" x14ac:dyDescent="0.2">
      <c r="A339" s="14">
        <v>43770</v>
      </c>
      <c r="B339" s="106">
        <v>799</v>
      </c>
      <c r="C339" s="106">
        <v>800</v>
      </c>
      <c r="D339" s="106">
        <v>2724</v>
      </c>
      <c r="E339" s="106">
        <v>2766</v>
      </c>
      <c r="F339" s="106">
        <v>0.28922631959508299</v>
      </c>
      <c r="G339" s="106">
        <v>0.274361361606001</v>
      </c>
      <c r="H339" s="106">
        <v>9.2448194847340303E-3</v>
      </c>
      <c r="I339" s="106">
        <v>1.6079230117611401</v>
      </c>
      <c r="J339" s="106">
        <v>5.14</v>
      </c>
      <c r="K339" s="106">
        <v>0.94728308701189601</v>
      </c>
      <c r="L339" s="15">
        <v>0.381176764112311</v>
      </c>
      <c r="M339" s="106">
        <v>0.94751259133144405</v>
      </c>
      <c r="N339" s="106">
        <v>0.43838933316492201</v>
      </c>
      <c r="P339" s="106">
        <v>0.28360618109073504</v>
      </c>
      <c r="Q339" s="106">
        <v>0.26511654212126695</v>
      </c>
      <c r="R339" s="106">
        <v>0.29285100057546903</v>
      </c>
      <c r="S339" s="106">
        <v>0.25587172263653296</v>
      </c>
      <c r="AA339" s="106">
        <v>800</v>
      </c>
      <c r="AB339" s="106">
        <v>760.87705217074051</v>
      </c>
    </row>
    <row r="340" spans="1:28" x14ac:dyDescent="0.2">
      <c r="A340" s="14">
        <v>43769</v>
      </c>
      <c r="B340" s="106">
        <v>808</v>
      </c>
      <c r="C340" s="106">
        <v>810</v>
      </c>
      <c r="D340" s="106">
        <v>2782</v>
      </c>
      <c r="E340" s="106">
        <v>2771</v>
      </c>
      <c r="F340" s="106">
        <v>0.29231324431613098</v>
      </c>
      <c r="G340" s="106">
        <v>0.27426028493966997</v>
      </c>
      <c r="H340" s="106">
        <v>9.1223739756277795E-3</v>
      </c>
      <c r="I340" s="106">
        <v>1.97897602364176</v>
      </c>
      <c r="J340" s="106">
        <v>6.18</v>
      </c>
      <c r="K340" s="106">
        <v>0.92742750737338997</v>
      </c>
      <c r="L340" s="106">
        <v>0.91575846795557603</v>
      </c>
      <c r="M340" s="106">
        <v>0.94627251708815296</v>
      </c>
      <c r="N340" s="106">
        <v>0.28464065879226202</v>
      </c>
      <c r="P340" s="106">
        <v>0.28338265891529774</v>
      </c>
      <c r="Q340" s="106">
        <v>0.26513791096404221</v>
      </c>
      <c r="R340" s="106">
        <v>0.29250503289092555</v>
      </c>
      <c r="S340" s="106">
        <v>0.25601553698841439</v>
      </c>
      <c r="AA340" s="106">
        <v>810</v>
      </c>
      <c r="AB340" s="106">
        <v>762.25246260488871</v>
      </c>
    </row>
    <row r="341" spans="1:28" x14ac:dyDescent="0.2">
      <c r="A341" s="14">
        <v>43768</v>
      </c>
      <c r="B341" s="106">
        <v>820</v>
      </c>
      <c r="C341" s="106">
        <v>817</v>
      </c>
      <c r="D341" s="106">
        <v>2803</v>
      </c>
      <c r="E341" s="106">
        <v>2794</v>
      </c>
      <c r="F341" s="106">
        <v>0.29241231209735102</v>
      </c>
      <c r="G341" s="106">
        <v>0.27407954753956698</v>
      </c>
      <c r="H341" s="106">
        <v>8.8943409898867704E-3</v>
      </c>
      <c r="I341" s="106">
        <v>2.0611717696262302</v>
      </c>
      <c r="J341" s="106">
        <v>6.27</v>
      </c>
      <c r="K341" s="106">
        <v>0.91936522594280801</v>
      </c>
      <c r="L341" s="106">
        <v>0.71200830103805501</v>
      </c>
      <c r="M341" s="106">
        <v>0.94381292848656095</v>
      </c>
      <c r="N341" s="106">
        <v>0.52425843247661097</v>
      </c>
      <c r="P341" s="106">
        <v>0.28297388852945377</v>
      </c>
      <c r="Q341" s="106">
        <v>0.2651852065496802</v>
      </c>
      <c r="R341" s="106">
        <v>0.29186822951934055</v>
      </c>
      <c r="S341" s="106">
        <v>0.25629086555979341</v>
      </c>
      <c r="AA341" s="106">
        <v>817</v>
      </c>
      <c r="AB341" s="106">
        <v>768.57935060197008</v>
      </c>
    </row>
    <row r="342" spans="1:28" x14ac:dyDescent="0.2">
      <c r="A342" s="14">
        <v>43767</v>
      </c>
      <c r="B342" s="106">
        <v>816</v>
      </c>
      <c r="C342" s="106">
        <v>814</v>
      </c>
      <c r="D342" s="106">
        <v>2800</v>
      </c>
      <c r="E342" s="106">
        <v>2813</v>
      </c>
      <c r="F342" s="106">
        <v>0.28937077852826099</v>
      </c>
      <c r="G342" s="106">
        <v>0.273927350595222</v>
      </c>
      <c r="H342" s="106">
        <v>8.6742751559097803E-3</v>
      </c>
      <c r="I342" s="106">
        <v>1.7803709999350401</v>
      </c>
      <c r="J342" s="106">
        <v>5.34</v>
      </c>
      <c r="K342" s="106">
        <v>0.91653924007752097</v>
      </c>
      <c r="L342" s="106">
        <v>0.389904342048979</v>
      </c>
      <c r="M342" s="106">
        <v>0.941586323147796</v>
      </c>
      <c r="N342" s="106">
        <v>0.54318773513502205</v>
      </c>
      <c r="P342" s="106">
        <v>0.28260162575113179</v>
      </c>
      <c r="Q342" s="106">
        <v>0.2652530754393122</v>
      </c>
      <c r="R342" s="106">
        <v>0.29127590090704158</v>
      </c>
      <c r="S342" s="106">
        <v>0.25657880028340241</v>
      </c>
      <c r="AA342" s="106">
        <v>814</v>
      </c>
      <c r="AB342" s="106">
        <v>773.80591025173294</v>
      </c>
    </row>
    <row r="343" spans="1:28" x14ac:dyDescent="0.2">
      <c r="A343" s="14">
        <v>43766</v>
      </c>
      <c r="B343" s="106">
        <v>805</v>
      </c>
      <c r="C343" s="106">
        <v>805</v>
      </c>
      <c r="D343" s="106">
        <v>2778</v>
      </c>
      <c r="E343" s="106">
        <v>2767</v>
      </c>
      <c r="F343" s="106">
        <v>0.29092880375858299</v>
      </c>
      <c r="G343" s="106">
        <v>0.27381601517698001</v>
      </c>
      <c r="H343" s="106">
        <v>8.5276914250386106E-3</v>
      </c>
      <c r="I343" s="106">
        <v>2.00673168489153</v>
      </c>
      <c r="J343" s="106">
        <v>5.88</v>
      </c>
      <c r="K343" s="106">
        <v>0.91796423796710802</v>
      </c>
      <c r="L343" s="106">
        <v>0.292401926890137</v>
      </c>
      <c r="M343" s="106">
        <v>0.93903891084604596</v>
      </c>
      <c r="N343" s="106">
        <v>0.59190845891680399</v>
      </c>
      <c r="P343" s="106">
        <v>0.28234370660201863</v>
      </c>
      <c r="Q343" s="106">
        <v>0.26528832375194139</v>
      </c>
      <c r="R343" s="106">
        <v>0.29087139802705725</v>
      </c>
      <c r="S343" s="106">
        <v>0.25676063232690277</v>
      </c>
      <c r="AA343" s="106">
        <v>805</v>
      </c>
      <c r="AB343" s="106">
        <v>761.1521342575702</v>
      </c>
    </row>
    <row r="344" spans="1:28" x14ac:dyDescent="0.2">
      <c r="A344" s="14">
        <v>43763</v>
      </c>
      <c r="B344" s="106">
        <v>796</v>
      </c>
      <c r="C344" s="106">
        <v>805</v>
      </c>
      <c r="D344" s="106">
        <v>2774</v>
      </c>
      <c r="E344" s="106">
        <v>2765</v>
      </c>
      <c r="F344" s="106">
        <v>0.291139240506329</v>
      </c>
      <c r="G344" s="106">
        <v>0.27371481921138202</v>
      </c>
      <c r="H344" s="106">
        <v>8.3675466444501703E-3</v>
      </c>
      <c r="I344" s="106">
        <v>2.08238113694927</v>
      </c>
      <c r="J344" s="106">
        <v>5.98</v>
      </c>
      <c r="K344" s="106">
        <v>0.92242250380767998</v>
      </c>
      <c r="L344" s="106">
        <v>0.36568896510460802</v>
      </c>
      <c r="M344" s="106">
        <v>0.93587805969715399</v>
      </c>
      <c r="N344" s="106">
        <v>0.73281676337954105</v>
      </c>
      <c r="P344" s="106">
        <v>0.28208236585583218</v>
      </c>
      <c r="Q344" s="106">
        <v>0.26534727256693186</v>
      </c>
      <c r="R344" s="106">
        <v>0.29044991250028235</v>
      </c>
      <c r="S344" s="106">
        <v>0.25697972592248169</v>
      </c>
      <c r="AA344" s="106">
        <v>805</v>
      </c>
      <c r="AB344" s="106">
        <v>760.60197008391094</v>
      </c>
    </row>
    <row r="345" spans="1:28" x14ac:dyDescent="0.2">
      <c r="A345" s="14">
        <v>43762</v>
      </c>
      <c r="B345" s="106">
        <v>789</v>
      </c>
      <c r="C345" s="106">
        <v>799</v>
      </c>
      <c r="D345" s="106">
        <v>2787</v>
      </c>
      <c r="E345" s="106">
        <v>2787</v>
      </c>
      <c r="F345" s="106">
        <v>0.28668819519196198</v>
      </c>
      <c r="G345" s="106">
        <v>0.273583827723201</v>
      </c>
      <c r="H345" s="106">
        <v>8.1682730165576808E-3</v>
      </c>
      <c r="I345" s="106">
        <v>1.6043008653356201</v>
      </c>
      <c r="J345" s="106">
        <v>4.57</v>
      </c>
      <c r="K345" s="106">
        <v>0.92460799680859795</v>
      </c>
      <c r="L345" s="106">
        <v>0.43855932005888798</v>
      </c>
      <c r="M345" s="106">
        <v>0.93430778260370095</v>
      </c>
      <c r="N345" s="106">
        <v>0.48263521280315502</v>
      </c>
      <c r="P345" s="106">
        <v>0.2817521007397587</v>
      </c>
      <c r="Q345" s="106">
        <v>0.2654155547066433</v>
      </c>
      <c r="R345" s="106">
        <v>0.28992037375631635</v>
      </c>
      <c r="S345" s="106">
        <v>0.25724728169008565</v>
      </c>
      <c r="AA345" s="106">
        <v>799</v>
      </c>
      <c r="AB345" s="106">
        <v>766.65377599416263</v>
      </c>
    </row>
    <row r="346" spans="1:28" x14ac:dyDescent="0.2">
      <c r="A346" s="14">
        <v>43761</v>
      </c>
      <c r="B346" s="106">
        <v>788</v>
      </c>
      <c r="C346" s="106">
        <v>782</v>
      </c>
      <c r="D346" s="106">
        <v>2768</v>
      </c>
      <c r="E346" s="106">
        <v>2763</v>
      </c>
      <c r="F346" s="106">
        <v>0.28302569670647798</v>
      </c>
      <c r="G346" s="106">
        <v>0.273497250696695</v>
      </c>
      <c r="H346" s="106">
        <v>8.0626473794913993E-3</v>
      </c>
      <c r="I346" s="106">
        <v>1.1818011580192</v>
      </c>
      <c r="J346" s="106">
        <v>3.37</v>
      </c>
      <c r="K346" s="106">
        <v>0.92434720540301296</v>
      </c>
      <c r="L346" s="106">
        <v>0.36916664695899298</v>
      </c>
      <c r="M346" s="106">
        <v>0.93243404572859601</v>
      </c>
      <c r="N346" s="15">
        <v>0.57462957689625804</v>
      </c>
      <c r="P346" s="106">
        <v>0.28155989807618642</v>
      </c>
      <c r="Q346" s="106">
        <v>0.26543460331720359</v>
      </c>
      <c r="R346" s="106">
        <v>0.28962254545567778</v>
      </c>
      <c r="S346" s="106">
        <v>0.25737195593771223</v>
      </c>
      <c r="AA346" s="106">
        <v>782</v>
      </c>
      <c r="AB346" s="106">
        <v>760.05180591025169</v>
      </c>
    </row>
    <row r="347" spans="1:28" x14ac:dyDescent="0.2">
      <c r="A347" s="14">
        <v>43759</v>
      </c>
      <c r="B347" s="106">
        <v>783</v>
      </c>
      <c r="C347" s="106">
        <v>781</v>
      </c>
      <c r="D347" s="106">
        <v>2722</v>
      </c>
      <c r="E347" s="106">
        <v>2738</v>
      </c>
      <c r="F347" s="106">
        <v>0.28524470416362302</v>
      </c>
      <c r="G347" s="106">
        <v>0.273468057899725</v>
      </c>
      <c r="H347" s="106">
        <v>8.03199993909684E-3</v>
      </c>
      <c r="I347" s="106">
        <v>1.4662159304275699</v>
      </c>
      <c r="J347" s="106">
        <v>4.13</v>
      </c>
      <c r="K347" s="106">
        <v>0.92820224774450599</v>
      </c>
      <c r="L347" s="106">
        <v>0.212627381126403</v>
      </c>
      <c r="M347" s="106">
        <v>0.92862886930791799</v>
      </c>
      <c r="N347" s="106">
        <v>0.74407161307877401</v>
      </c>
      <c r="P347" s="106">
        <v>0.28150005783882182</v>
      </c>
      <c r="Q347" s="106">
        <v>0.26543605796062819</v>
      </c>
      <c r="R347" s="106">
        <v>0.28953205777791868</v>
      </c>
      <c r="S347" s="106">
        <v>0.25740405802153132</v>
      </c>
      <c r="AA347" s="106">
        <v>781</v>
      </c>
      <c r="AB347" s="106">
        <v>753.17475373951106</v>
      </c>
    </row>
    <row r="348" spans="1:28" x14ac:dyDescent="0.2">
      <c r="A348" s="14">
        <v>43756</v>
      </c>
      <c r="B348" s="106">
        <v>776</v>
      </c>
      <c r="C348" s="106">
        <v>774</v>
      </c>
      <c r="D348" s="106">
        <v>2722</v>
      </c>
      <c r="E348" s="106">
        <v>2700</v>
      </c>
      <c r="F348" s="106">
        <v>0.28666666666666601</v>
      </c>
      <c r="G348" s="106">
        <v>0.273397755680864</v>
      </c>
      <c r="H348" s="106">
        <v>7.9512836725742306E-3</v>
      </c>
      <c r="I348" s="106">
        <v>1.6687759526891599</v>
      </c>
      <c r="J348" s="106">
        <v>4.63</v>
      </c>
      <c r="K348" s="106">
        <v>0.93269298164705805</v>
      </c>
      <c r="L348" s="106">
        <v>0.31510628025507598</v>
      </c>
      <c r="M348" s="106">
        <v>0.927827390186024</v>
      </c>
      <c r="N348" s="106">
        <v>0.67927558144176703</v>
      </c>
      <c r="P348" s="106">
        <v>0.28134903935343825</v>
      </c>
      <c r="Q348" s="106">
        <v>0.26544647200828975</v>
      </c>
      <c r="R348" s="106">
        <v>0.28930032302601244</v>
      </c>
      <c r="S348" s="106">
        <v>0.25749518833571555</v>
      </c>
      <c r="AA348" s="106">
        <v>774</v>
      </c>
      <c r="AB348" s="106">
        <v>742.72163443998534</v>
      </c>
    </row>
    <row r="349" spans="1:28" x14ac:dyDescent="0.2">
      <c r="A349" s="14">
        <v>43755</v>
      </c>
      <c r="B349" s="106">
        <v>794</v>
      </c>
      <c r="C349" s="106">
        <v>775</v>
      </c>
      <c r="D349" s="106">
        <v>2775</v>
      </c>
      <c r="E349" s="106">
        <v>2734</v>
      </c>
      <c r="F349" s="106">
        <v>0.28346744696415499</v>
      </c>
      <c r="G349" s="106">
        <v>0.27332220979415101</v>
      </c>
      <c r="H349" s="106">
        <v>7.8511413274381693E-3</v>
      </c>
      <c r="I349" s="106">
        <v>1.2921990251975299</v>
      </c>
      <c r="J349" s="106">
        <v>3.58</v>
      </c>
      <c r="K349" s="106">
        <v>0.931059056913353</v>
      </c>
      <c r="L349" s="106">
        <v>0.371782354294524</v>
      </c>
      <c r="M349" s="106">
        <v>0.92556693097332798</v>
      </c>
      <c r="N349" s="106">
        <v>0.84018131429989695</v>
      </c>
      <c r="P349" s="106">
        <v>0.2811733511215892</v>
      </c>
      <c r="Q349" s="106">
        <v>0.26547106846671281</v>
      </c>
      <c r="R349" s="106">
        <v>0.28902449244902734</v>
      </c>
      <c r="S349" s="106">
        <v>0.25761992713927467</v>
      </c>
      <c r="AA349" s="106">
        <v>775</v>
      </c>
      <c r="AB349" s="106">
        <v>752.07442539219255</v>
      </c>
    </row>
    <row r="350" spans="1:28" x14ac:dyDescent="0.2">
      <c r="A350" s="14">
        <v>43754</v>
      </c>
      <c r="B350" s="106">
        <v>791</v>
      </c>
      <c r="C350" s="106">
        <v>788</v>
      </c>
      <c r="D350" s="106">
        <v>2788</v>
      </c>
      <c r="E350" s="106">
        <v>2757</v>
      </c>
      <c r="F350" s="106">
        <v>0.28581791802683998</v>
      </c>
      <c r="G350" s="106">
        <v>0.27326947076920599</v>
      </c>
      <c r="H350" s="106">
        <v>7.79590560888886E-3</v>
      </c>
      <c r="I350" s="106">
        <v>1.6096202144015901</v>
      </c>
      <c r="J350" s="106">
        <v>4.3899999999999997</v>
      </c>
      <c r="K350" s="106">
        <v>0.93276354351213897</v>
      </c>
      <c r="L350" s="106">
        <v>0.32907566490748302</v>
      </c>
      <c r="M350" s="106">
        <v>0.92646200530296596</v>
      </c>
      <c r="N350" s="106">
        <v>0.42608828864617598</v>
      </c>
      <c r="P350" s="106">
        <v>0.28106537637809487</v>
      </c>
      <c r="Q350" s="106">
        <v>0.26547356516031712</v>
      </c>
      <c r="R350" s="106">
        <v>0.28886128198698369</v>
      </c>
      <c r="S350" s="106">
        <v>0.2576776595514283</v>
      </c>
      <c r="AA350" s="106">
        <v>788</v>
      </c>
      <c r="AB350" s="106">
        <v>758.40131338927392</v>
      </c>
    </row>
    <row r="351" spans="1:28" x14ac:dyDescent="0.2">
      <c r="A351" s="14">
        <v>43753</v>
      </c>
      <c r="B351" s="106">
        <v>781</v>
      </c>
      <c r="C351" s="106">
        <v>780</v>
      </c>
      <c r="D351" s="106">
        <v>2744</v>
      </c>
      <c r="E351" s="106">
        <v>2738</v>
      </c>
      <c r="F351" s="106">
        <v>0.28487947406866299</v>
      </c>
      <c r="G351" s="106">
        <v>0.27315736333139901</v>
      </c>
      <c r="H351" s="106">
        <v>7.6741535992543002E-3</v>
      </c>
      <c r="I351" s="106">
        <v>1.5274792960102801</v>
      </c>
      <c r="J351" s="106">
        <v>4.1100000000000003</v>
      </c>
      <c r="K351" s="106">
        <v>0.93525800300456297</v>
      </c>
      <c r="L351" s="106">
        <v>0.24457335255550899</v>
      </c>
      <c r="M351" s="106">
        <v>0.92726347817307098</v>
      </c>
      <c r="N351" s="106">
        <v>0.35275407927306301</v>
      </c>
      <c r="P351" s="106">
        <v>0.28083151693065328</v>
      </c>
      <c r="Q351" s="106">
        <v>0.26548320973214473</v>
      </c>
      <c r="R351" s="106">
        <v>0.28850567052990761</v>
      </c>
      <c r="S351" s="106">
        <v>0.2578090561328904</v>
      </c>
      <c r="AA351" s="106">
        <v>780</v>
      </c>
      <c r="AB351" s="106">
        <v>753.17475373951106</v>
      </c>
    </row>
    <row r="352" spans="1:28" x14ac:dyDescent="0.2">
      <c r="A352" s="14">
        <v>43749</v>
      </c>
      <c r="B352" s="106">
        <v>751</v>
      </c>
      <c r="C352" s="106">
        <v>762</v>
      </c>
      <c r="D352" s="106">
        <v>2650</v>
      </c>
      <c r="E352" s="106">
        <v>2668</v>
      </c>
      <c r="F352" s="106">
        <v>0.28560719640179899</v>
      </c>
      <c r="G352" s="106">
        <v>0.27302673150154499</v>
      </c>
      <c r="H352" s="106">
        <v>7.5559815948745201E-3</v>
      </c>
      <c r="I352" s="106">
        <v>1.6649676474579</v>
      </c>
      <c r="J352" s="106">
        <v>4.4000000000000004</v>
      </c>
      <c r="K352" s="106">
        <v>0.94091233813502095</v>
      </c>
      <c r="L352" s="106">
        <v>0.226119781782571</v>
      </c>
      <c r="M352" s="106">
        <v>0.92885945789131596</v>
      </c>
      <c r="N352" s="106">
        <v>0.37136172347824697</v>
      </c>
      <c r="P352" s="106">
        <v>0.28058271309641952</v>
      </c>
      <c r="Q352" s="106">
        <v>0.26547074990667047</v>
      </c>
      <c r="R352" s="106">
        <v>0.28813869469129405</v>
      </c>
      <c r="S352" s="106">
        <v>0.25791476831179594</v>
      </c>
      <c r="AA352" s="106">
        <v>762</v>
      </c>
      <c r="AB352" s="106">
        <v>733.91900766143738</v>
      </c>
    </row>
    <row r="353" spans="1:28" x14ac:dyDescent="0.2">
      <c r="A353" s="14">
        <v>43748</v>
      </c>
      <c r="B353" s="106">
        <v>743</v>
      </c>
      <c r="C353" s="106">
        <v>740</v>
      </c>
      <c r="D353" s="106">
        <v>2635</v>
      </c>
      <c r="E353" s="106">
        <v>2624</v>
      </c>
      <c r="F353" s="106">
        <v>0.28201219512195103</v>
      </c>
      <c r="G353" s="106">
        <v>0.27287470491368299</v>
      </c>
      <c r="H353" s="106">
        <v>7.4147165643691998E-3</v>
      </c>
      <c r="I353" s="106">
        <v>1.2323451785300901</v>
      </c>
      <c r="J353" s="106">
        <v>3.24</v>
      </c>
      <c r="K353" s="106">
        <v>0.94519131406506096</v>
      </c>
      <c r="L353" s="106">
        <v>0.19054129812703899</v>
      </c>
      <c r="M353" s="106">
        <v>0.92976917547452798</v>
      </c>
      <c r="N353" s="106">
        <v>0.36416811705558499</v>
      </c>
      <c r="P353" s="106">
        <v>0.28028942147805219</v>
      </c>
      <c r="Q353" s="106">
        <v>0.26545998834931378</v>
      </c>
      <c r="R353" s="106">
        <v>0.2877041380424214</v>
      </c>
      <c r="S353" s="106">
        <v>0.25804527178494457</v>
      </c>
      <c r="AA353" s="106">
        <v>740</v>
      </c>
      <c r="AB353" s="106">
        <v>721.81539584093389</v>
      </c>
    </row>
    <row r="354" spans="1:28" x14ac:dyDescent="0.2">
      <c r="A354" s="14">
        <v>43747</v>
      </c>
      <c r="B354" s="106">
        <v>732</v>
      </c>
      <c r="C354" s="106">
        <v>745</v>
      </c>
      <c r="D354" s="106">
        <v>2585</v>
      </c>
      <c r="E354" s="106">
        <v>2638</v>
      </c>
      <c r="F354" s="106">
        <v>0.28241091736163698</v>
      </c>
      <c r="G354" s="106">
        <v>0.27281555827722398</v>
      </c>
      <c r="H354" s="106">
        <v>7.3590756299731202E-3</v>
      </c>
      <c r="I354" s="106">
        <v>1.30388102621636</v>
      </c>
      <c r="J354" s="106">
        <v>3.4</v>
      </c>
      <c r="K354" s="106">
        <v>0.94917308987568505</v>
      </c>
      <c r="L354" s="106">
        <v>0.15223001983536899</v>
      </c>
      <c r="M354" s="106">
        <v>0.93098239487761902</v>
      </c>
      <c r="N354" s="106">
        <v>0.392412912493185</v>
      </c>
      <c r="P354" s="106">
        <v>0.2801746339071971</v>
      </c>
      <c r="Q354" s="106">
        <v>0.26545648264725086</v>
      </c>
      <c r="R354" s="106">
        <v>0.28753370953717022</v>
      </c>
      <c r="S354" s="106">
        <v>0.25809740701727774</v>
      </c>
      <c r="AA354" s="106">
        <v>745</v>
      </c>
      <c r="AB354" s="106">
        <v>725.66654505654867</v>
      </c>
    </row>
    <row r="355" spans="1:28" x14ac:dyDescent="0.2">
      <c r="A355" s="14">
        <v>43746</v>
      </c>
      <c r="B355" s="106">
        <v>744</v>
      </c>
      <c r="C355" s="106">
        <v>742</v>
      </c>
      <c r="D355" s="106">
        <v>2630</v>
      </c>
      <c r="E355" s="106">
        <v>2635</v>
      </c>
      <c r="F355" s="106">
        <v>0.28159392789373799</v>
      </c>
      <c r="G355" s="106">
        <v>0.27278626476231299</v>
      </c>
      <c r="H355" s="106">
        <v>7.3251164277440498E-3</v>
      </c>
      <c r="I355" s="106">
        <v>1.2023922374892799</v>
      </c>
      <c r="J355" s="106">
        <v>3.13</v>
      </c>
      <c r="K355" s="106">
        <v>0.95272899533727096</v>
      </c>
      <c r="L355" s="15">
        <v>8.1292927649165195E-2</v>
      </c>
      <c r="M355" s="106">
        <v>0.93172124107848997</v>
      </c>
      <c r="N355" s="106">
        <v>0.441804939711958</v>
      </c>
      <c r="P355" s="106">
        <v>0.28011138119005702</v>
      </c>
      <c r="Q355" s="106">
        <v>0.26546114833456896</v>
      </c>
      <c r="R355" s="106">
        <v>0.2874364976178011</v>
      </c>
      <c r="S355" s="106">
        <v>0.25813603190682488</v>
      </c>
      <c r="AA355" s="106">
        <v>742</v>
      </c>
      <c r="AB355" s="106">
        <v>724.84129879605973</v>
      </c>
    </row>
    <row r="356" spans="1:28" x14ac:dyDescent="0.2">
      <c r="A356" s="14">
        <v>43745</v>
      </c>
      <c r="B356" s="106">
        <v>736</v>
      </c>
      <c r="C356" s="106">
        <v>739</v>
      </c>
      <c r="D356" s="106">
        <v>2637</v>
      </c>
      <c r="E356" s="106">
        <v>2601</v>
      </c>
      <c r="F356" s="106">
        <v>0.28412149173394802</v>
      </c>
      <c r="G356" s="106">
        <v>0.27272645817352897</v>
      </c>
      <c r="H356" s="106">
        <v>7.2710730557802904E-3</v>
      </c>
      <c r="I356" s="106">
        <v>1.5671735757571801</v>
      </c>
      <c r="J356" s="106">
        <v>4.01</v>
      </c>
      <c r="K356" s="106">
        <v>0.95794867454019905</v>
      </c>
      <c r="L356" s="15">
        <v>0.11673666790524601</v>
      </c>
      <c r="M356" s="106">
        <v>0.93137336012564798</v>
      </c>
      <c r="N356" s="106">
        <v>0.44171491082931602</v>
      </c>
      <c r="P356" s="106">
        <v>0.27999753122930926</v>
      </c>
      <c r="Q356" s="106">
        <v>0.26545538511774869</v>
      </c>
      <c r="R356" s="106">
        <v>0.28726860428508955</v>
      </c>
      <c r="S356" s="106">
        <v>0.2581843120619684</v>
      </c>
      <c r="AA356" s="106">
        <v>739</v>
      </c>
      <c r="AB356" s="106">
        <v>715.48850784385252</v>
      </c>
    </row>
    <row r="357" spans="1:28" x14ac:dyDescent="0.2">
      <c r="A357" s="14">
        <v>43742</v>
      </c>
      <c r="B357" s="106">
        <v>738</v>
      </c>
      <c r="C357" s="106">
        <v>735</v>
      </c>
      <c r="D357" s="106">
        <v>2634</v>
      </c>
      <c r="E357" s="106">
        <v>2622</v>
      </c>
      <c r="F357" s="106">
        <v>0.28032036613272299</v>
      </c>
      <c r="G357" s="106">
        <v>0.27262611487948801</v>
      </c>
      <c r="H357" s="106">
        <v>7.16426984757953E-3</v>
      </c>
      <c r="I357" s="106">
        <v>1.0739756342140501</v>
      </c>
      <c r="J357" s="106">
        <v>2.74</v>
      </c>
      <c r="K357" s="106">
        <v>0.96104746149570097</v>
      </c>
      <c r="L357" s="15">
        <v>0.1385177474481</v>
      </c>
      <c r="M357" s="106">
        <v>0.93312880308410595</v>
      </c>
      <c r="N357" s="106">
        <v>0.34935951740333498</v>
      </c>
      <c r="P357" s="106">
        <v>0.27979038472706752</v>
      </c>
      <c r="Q357" s="106">
        <v>0.26546184503190851</v>
      </c>
      <c r="R357" s="106">
        <v>0.28695465457464708</v>
      </c>
      <c r="S357" s="106">
        <v>0.25829757518432894</v>
      </c>
      <c r="AA357" s="106">
        <v>735</v>
      </c>
      <c r="AB357" s="106">
        <v>721.26523166727463</v>
      </c>
    </row>
    <row r="358" spans="1:28" x14ac:dyDescent="0.2">
      <c r="A358" s="14">
        <v>43741</v>
      </c>
      <c r="B358" s="106">
        <v>751</v>
      </c>
      <c r="C358" s="106">
        <v>748</v>
      </c>
      <c r="D358" s="106">
        <v>2665</v>
      </c>
      <c r="E358" s="106">
        <v>2675</v>
      </c>
      <c r="F358" s="106">
        <v>0.27962616822429898</v>
      </c>
      <c r="G358" s="106">
        <v>0.27263628342130197</v>
      </c>
      <c r="H358" s="106">
        <v>7.1757154782005903E-3</v>
      </c>
      <c r="I358" s="106">
        <v>0.97410283674589304</v>
      </c>
      <c r="J358" s="106">
        <v>2.5</v>
      </c>
      <c r="K358" s="106">
        <v>0.96338067568013097</v>
      </c>
      <c r="L358" s="15">
        <v>0.112016218053457</v>
      </c>
      <c r="M358" s="106">
        <v>0.93460263147990497</v>
      </c>
      <c r="N358" s="106">
        <v>0.35923131528001201</v>
      </c>
      <c r="P358" s="106">
        <v>0.27981199889950259</v>
      </c>
      <c r="Q358" s="106">
        <v>0.26546056794310136</v>
      </c>
      <c r="R358" s="106">
        <v>0.28698771437770315</v>
      </c>
      <c r="S358" s="106">
        <v>0.25828485246490079</v>
      </c>
      <c r="AA358" s="106">
        <v>748</v>
      </c>
      <c r="AB358" s="106">
        <v>735.84458226924471</v>
      </c>
    </row>
    <row r="359" spans="1:28" x14ac:dyDescent="0.2">
      <c r="A359" s="14">
        <v>43740</v>
      </c>
      <c r="B359" s="106">
        <v>758</v>
      </c>
      <c r="C359" s="106">
        <v>766</v>
      </c>
      <c r="D359" s="106">
        <v>2727</v>
      </c>
      <c r="E359" s="106">
        <v>2730</v>
      </c>
      <c r="F359" s="106">
        <v>0.28058608058607998</v>
      </c>
      <c r="G359" s="106">
        <v>0.27260059771210698</v>
      </c>
      <c r="H359" s="106">
        <v>7.1474646833355497E-3</v>
      </c>
      <c r="I359" s="106">
        <v>1.11724691590174</v>
      </c>
      <c r="J359" s="106">
        <v>2.85</v>
      </c>
      <c r="K359" s="106">
        <v>0.96506355914031605</v>
      </c>
      <c r="L359" s="15">
        <v>0.137521739086335</v>
      </c>
      <c r="M359" s="106">
        <v>0.93473510551739503</v>
      </c>
      <c r="N359" s="106">
        <v>0.50437804132647701</v>
      </c>
      <c r="P359" s="106">
        <v>0.27974806239544253</v>
      </c>
      <c r="Q359" s="106">
        <v>0.26545313302877144</v>
      </c>
      <c r="R359" s="106">
        <v>0.28689552707877808</v>
      </c>
      <c r="S359" s="106">
        <v>0.25830566834543589</v>
      </c>
      <c r="AA359" s="106">
        <v>766</v>
      </c>
      <c r="AB359" s="106">
        <v>750.97409704487404</v>
      </c>
    </row>
    <row r="360" spans="1:28" x14ac:dyDescent="0.2">
      <c r="A360" s="14">
        <v>43739</v>
      </c>
      <c r="B360" s="106">
        <v>752</v>
      </c>
      <c r="C360" s="106">
        <v>766</v>
      </c>
      <c r="D360" s="106">
        <v>2710</v>
      </c>
      <c r="E360" s="106">
        <v>2757</v>
      </c>
      <c r="F360" s="106">
        <v>0.27783822996010099</v>
      </c>
      <c r="G360" s="106">
        <v>0.27260539341092199</v>
      </c>
      <c r="H360" s="106">
        <v>7.1529396227600697E-3</v>
      </c>
      <c r="I360" s="106">
        <v>0.731564479102912</v>
      </c>
      <c r="J360" s="106">
        <v>1.88</v>
      </c>
      <c r="K360" s="106">
        <v>0.96589208798915305</v>
      </c>
      <c r="L360" s="15">
        <v>0.12518249026400299</v>
      </c>
      <c r="M360" s="106">
        <v>0</v>
      </c>
      <c r="N360" s="106">
        <v>0</v>
      </c>
      <c r="P360" s="106">
        <v>0.27975833303368208</v>
      </c>
      <c r="Q360" s="106">
        <v>0.2654524537881619</v>
      </c>
      <c r="R360" s="106">
        <v>0.28691127265644212</v>
      </c>
      <c r="S360" s="106">
        <v>0.25829951416540187</v>
      </c>
      <c r="AA360" s="106">
        <v>766</v>
      </c>
      <c r="AB360" s="106">
        <v>758.40131338927392</v>
      </c>
    </row>
    <row r="361" spans="1:28" x14ac:dyDescent="0.2">
      <c r="A361" s="14">
        <v>43738</v>
      </c>
      <c r="B361" s="106">
        <v>754</v>
      </c>
      <c r="C361" s="106">
        <v>757</v>
      </c>
      <c r="D361" s="106">
        <v>2705</v>
      </c>
      <c r="E361" s="106">
        <v>2718</v>
      </c>
      <c r="F361" s="106">
        <v>0.27851361295069899</v>
      </c>
      <c r="G361" s="106">
        <v>0.27262489555840402</v>
      </c>
      <c r="H361" s="106">
        <v>7.16915567170131E-3</v>
      </c>
      <c r="I361" s="106">
        <v>0.82139622320366201</v>
      </c>
      <c r="J361" s="106">
        <v>2.11</v>
      </c>
      <c r="K361" s="106">
        <v>0.96702570925519504</v>
      </c>
      <c r="L361" s="15">
        <v>0.13453026211164101</v>
      </c>
      <c r="M361" s="106">
        <v>0</v>
      </c>
      <c r="N361" s="106">
        <v>0</v>
      </c>
      <c r="P361" s="106">
        <v>0.27979405123010531</v>
      </c>
      <c r="Q361" s="106">
        <v>0.26545573988670274</v>
      </c>
      <c r="R361" s="106">
        <v>0.28696320690180666</v>
      </c>
      <c r="S361" s="106">
        <v>0.25828658421500139</v>
      </c>
      <c r="AA361" s="106">
        <v>757</v>
      </c>
      <c r="AB361" s="106">
        <v>747.67311200291863</v>
      </c>
    </row>
    <row r="362" spans="1:28" x14ac:dyDescent="0.2">
      <c r="A362" s="14">
        <v>43735</v>
      </c>
      <c r="B362" s="106">
        <v>752</v>
      </c>
      <c r="C362" s="106">
        <v>758</v>
      </c>
      <c r="D362" s="106">
        <v>2761</v>
      </c>
      <c r="E362" s="106">
        <v>2737</v>
      </c>
      <c r="F362" s="106">
        <v>0.27694556083302801</v>
      </c>
      <c r="G362" s="106">
        <v>0.27264471405239499</v>
      </c>
      <c r="H362" s="106">
        <v>7.1874382950875802E-3</v>
      </c>
      <c r="I362" s="106">
        <v>0.59838381966676502</v>
      </c>
      <c r="J362" s="106">
        <v>1.55</v>
      </c>
      <c r="K362" s="106">
        <v>0.96660134813898002</v>
      </c>
      <c r="L362" s="15">
        <v>0.18383718966686899</v>
      </c>
      <c r="M362" s="106">
        <v>0</v>
      </c>
      <c r="N362" s="106">
        <v>0</v>
      </c>
      <c r="P362" s="106">
        <v>0.27983215234748254</v>
      </c>
      <c r="Q362" s="106">
        <v>0.26545727575730743</v>
      </c>
      <c r="R362" s="106">
        <v>0.28701959064257015</v>
      </c>
      <c r="S362" s="106">
        <v>0.25826983746221982</v>
      </c>
      <c r="AA362" s="106">
        <v>758</v>
      </c>
      <c r="AB362" s="106">
        <v>752.89967165268149</v>
      </c>
    </row>
    <row r="363" spans="1:28" x14ac:dyDescent="0.2">
      <c r="A363" s="14">
        <v>43734</v>
      </c>
      <c r="B363" s="106">
        <v>764</v>
      </c>
      <c r="C363" s="106">
        <v>767</v>
      </c>
      <c r="D363" s="106">
        <v>2823</v>
      </c>
      <c r="E363" s="106">
        <v>2791</v>
      </c>
      <c r="F363" s="106">
        <v>0.27481189537799999</v>
      </c>
      <c r="G363" s="106">
        <v>0.27271279033530499</v>
      </c>
      <c r="H363" s="106">
        <v>7.2517435635778404E-3</v>
      </c>
      <c r="I363" s="106">
        <v>0.28946211684019502</v>
      </c>
      <c r="J363" s="106">
        <v>0.76</v>
      </c>
      <c r="K363" s="106">
        <v>0.96642792288430601</v>
      </c>
      <c r="L363" s="106">
        <v>0.152526581553179</v>
      </c>
      <c r="M363" s="106">
        <v>0</v>
      </c>
      <c r="N363" s="106">
        <v>0</v>
      </c>
      <c r="P363" s="106">
        <v>0.27996453389888282</v>
      </c>
      <c r="Q363" s="106">
        <v>0.26546104677172716</v>
      </c>
      <c r="R363" s="106">
        <v>0.28721627746246065</v>
      </c>
      <c r="S363" s="106">
        <v>0.25820930320814933</v>
      </c>
      <c r="AA363" s="106">
        <v>767</v>
      </c>
      <c r="AB363" s="106">
        <v>767.75410434148114</v>
      </c>
    </row>
    <row r="364" spans="1:28" x14ac:dyDescent="0.2">
      <c r="A364" s="14">
        <v>43733</v>
      </c>
      <c r="B364" s="106">
        <v>749</v>
      </c>
      <c r="C364" s="106">
        <v>751</v>
      </c>
      <c r="D364" s="106">
        <v>2728</v>
      </c>
      <c r="E364" s="106">
        <v>2766</v>
      </c>
      <c r="F364" s="106">
        <v>0.271511207519884</v>
      </c>
      <c r="G364" s="106">
        <v>0.27286012123834902</v>
      </c>
      <c r="H364" s="106">
        <v>7.4035521220782996E-3</v>
      </c>
      <c r="I364" s="106">
        <v>-0.18219817949848199</v>
      </c>
      <c r="J364" s="106">
        <v>-0.5</v>
      </c>
      <c r="K364" s="106">
        <v>0.96633937456602703</v>
      </c>
      <c r="L364" s="15">
        <v>0.145334520157752</v>
      </c>
      <c r="M364" s="106">
        <v>0</v>
      </c>
      <c r="N364" s="106">
        <v>0</v>
      </c>
      <c r="P364" s="106">
        <v>0.28026367336042735</v>
      </c>
      <c r="Q364" s="106">
        <v>0.26545656911627069</v>
      </c>
      <c r="R364" s="106">
        <v>0.28766722548250562</v>
      </c>
      <c r="S364" s="106">
        <v>0.25805301699419242</v>
      </c>
      <c r="AA364" s="106">
        <v>751</v>
      </c>
      <c r="AB364" s="106">
        <v>760.87705217074051</v>
      </c>
    </row>
    <row r="365" spans="1:28" x14ac:dyDescent="0.2">
      <c r="A365" s="14">
        <v>43732</v>
      </c>
      <c r="B365" s="106">
        <v>741</v>
      </c>
      <c r="C365" s="106">
        <v>742</v>
      </c>
      <c r="D365" s="106">
        <v>2722</v>
      </c>
      <c r="E365" s="106">
        <v>2743</v>
      </c>
      <c r="F365" s="106">
        <v>0.27050674444039302</v>
      </c>
      <c r="G365" s="106">
        <v>0.273068169750595</v>
      </c>
      <c r="H365" s="106">
        <v>7.5798637596550004E-3</v>
      </c>
      <c r="I365" s="106">
        <v>-0.33792498010788802</v>
      </c>
      <c r="J365" s="106">
        <v>-0.95</v>
      </c>
      <c r="K365" s="106">
        <v>0.96664674151478602</v>
      </c>
      <c r="L365" s="15">
        <v>0.15061424613939201</v>
      </c>
      <c r="M365" s="106">
        <v>0</v>
      </c>
      <c r="N365" s="106">
        <v>0</v>
      </c>
      <c r="P365" s="106">
        <v>0.28064803351025003</v>
      </c>
      <c r="Q365" s="106">
        <v>0.26548830599093998</v>
      </c>
      <c r="R365" s="106">
        <v>0.288227897269905</v>
      </c>
      <c r="S365" s="106">
        <v>0.25790844223128501</v>
      </c>
      <c r="AA365" s="106">
        <v>742</v>
      </c>
      <c r="AB365" s="106">
        <v>754.55016417365914</v>
      </c>
    </row>
    <row r="366" spans="1:28" x14ac:dyDescent="0.2">
      <c r="A366" s="14">
        <v>43728</v>
      </c>
      <c r="B366" s="106">
        <v>748</v>
      </c>
      <c r="C366" s="106">
        <v>749</v>
      </c>
      <c r="D366" s="106">
        <v>2720</v>
      </c>
      <c r="E366" s="106">
        <v>2715</v>
      </c>
      <c r="F366" s="106">
        <v>0.27587476979742098</v>
      </c>
      <c r="G366" s="106">
        <v>0.27328425698089998</v>
      </c>
      <c r="H366" s="106">
        <v>7.7332195853068901E-3</v>
      </c>
      <c r="I366" s="106">
        <v>0.33498503281126901</v>
      </c>
      <c r="J366" s="106">
        <v>0.94</v>
      </c>
      <c r="K366" s="106">
        <v>0.96690837369967497</v>
      </c>
      <c r="L366" s="15">
        <v>0.153520124317155</v>
      </c>
      <c r="M366" s="106">
        <v>0</v>
      </c>
      <c r="N366" s="106">
        <v>0</v>
      </c>
      <c r="P366" s="106">
        <v>0.28101747656620685</v>
      </c>
      <c r="Q366" s="106">
        <v>0.2655510373955931</v>
      </c>
      <c r="R366" s="106">
        <v>0.28875069615151377</v>
      </c>
      <c r="S366" s="106">
        <v>0.25781781781028618</v>
      </c>
      <c r="AA366" s="106">
        <v>749</v>
      </c>
      <c r="AB366" s="106">
        <v>746.84786574242969</v>
      </c>
    </row>
    <row r="367" spans="1:28" x14ac:dyDescent="0.2">
      <c r="A367" s="14">
        <v>43727</v>
      </c>
      <c r="B367" s="106">
        <v>737</v>
      </c>
      <c r="C367" s="106">
        <v>733</v>
      </c>
      <c r="D367" s="106">
        <v>2670</v>
      </c>
      <c r="E367" s="106">
        <v>2696</v>
      </c>
      <c r="F367" s="106">
        <v>0.27188427299703199</v>
      </c>
      <c r="G367" s="106">
        <v>0.27347532242843597</v>
      </c>
      <c r="H367" s="106">
        <v>7.9683150366776402E-3</v>
      </c>
      <c r="I367" s="106">
        <v>-0.19967200394061799</v>
      </c>
      <c r="J367" s="106">
        <v>-0.59</v>
      </c>
      <c r="K367" s="106">
        <v>0.96712805453978201</v>
      </c>
      <c r="L367" s="15">
        <v>0.16258475918472801</v>
      </c>
      <c r="M367" s="106">
        <v>0</v>
      </c>
      <c r="N367" s="106">
        <v>0</v>
      </c>
      <c r="P367" s="106">
        <v>0.28144363746511364</v>
      </c>
      <c r="Q367" s="106">
        <v>0.26550700739175831</v>
      </c>
      <c r="R367" s="106">
        <v>0.28941195250179125</v>
      </c>
      <c r="S367" s="106">
        <v>0.2575386923550807</v>
      </c>
      <c r="AA367" s="106">
        <v>733</v>
      </c>
      <c r="AB367" s="106">
        <v>741.62130609266683</v>
      </c>
    </row>
    <row r="368" spans="1:28" x14ac:dyDescent="0.2">
      <c r="A368" s="14">
        <v>43726</v>
      </c>
      <c r="B368" s="106">
        <v>721</v>
      </c>
      <c r="C368" s="106">
        <v>722</v>
      </c>
      <c r="D368" s="106">
        <v>2668</v>
      </c>
      <c r="E368" s="106">
        <v>2645</v>
      </c>
      <c r="F368" s="106">
        <v>0.27296786389413902</v>
      </c>
      <c r="G368" s="106">
        <v>0.27365763861342102</v>
      </c>
      <c r="H368" s="106">
        <v>8.0853940259941297E-3</v>
      </c>
      <c r="I368" s="106">
        <v>-8.5311206487115696E-2</v>
      </c>
      <c r="J368" s="106">
        <v>-0.25</v>
      </c>
      <c r="K368" s="106">
        <v>0.96760163305531</v>
      </c>
      <c r="L368" s="106">
        <v>0.135887354161148</v>
      </c>
      <c r="M368" s="106">
        <v>0</v>
      </c>
      <c r="N368" s="106">
        <v>0</v>
      </c>
      <c r="P368" s="106">
        <v>0.28174303263941514</v>
      </c>
      <c r="Q368" s="106">
        <v>0.2655722445874269</v>
      </c>
      <c r="R368" s="106">
        <v>0.28982842666540926</v>
      </c>
      <c r="S368" s="106">
        <v>0.25748685056143278</v>
      </c>
      <c r="AA368" s="106">
        <v>722</v>
      </c>
      <c r="AB368" s="106">
        <v>727.59211966435601</v>
      </c>
    </row>
    <row r="369" spans="1:28" x14ac:dyDescent="0.2">
      <c r="A369" s="14">
        <v>43725</v>
      </c>
      <c r="B369" s="106">
        <v>706</v>
      </c>
      <c r="C369" s="106">
        <v>722</v>
      </c>
      <c r="D369" s="106">
        <v>2690</v>
      </c>
      <c r="E369" s="106">
        <v>2702</v>
      </c>
      <c r="F369" s="106">
        <v>0.26720947446336002</v>
      </c>
      <c r="G369" s="106">
        <v>0.27381462869941697</v>
      </c>
      <c r="H369" s="106">
        <v>8.1841808763041292E-3</v>
      </c>
      <c r="I369" s="106">
        <v>-0.80706357006120699</v>
      </c>
      <c r="J369" s="106">
        <v>-2.4700000000000002</v>
      </c>
      <c r="K369" s="106">
        <v>0.96836374267652403</v>
      </c>
      <c r="L369" s="106">
        <v>0.121502005320085</v>
      </c>
      <c r="M369" s="106">
        <v>0</v>
      </c>
      <c r="N369" s="106">
        <v>0</v>
      </c>
      <c r="P369" s="106">
        <v>0.2819988095757211</v>
      </c>
      <c r="Q369" s="106">
        <v>0.26563044782311285</v>
      </c>
      <c r="R369" s="106">
        <v>0.29018299045202522</v>
      </c>
      <c r="S369" s="106">
        <v>0.25744626694680872</v>
      </c>
      <c r="AA369" s="106">
        <v>722</v>
      </c>
      <c r="AB369" s="106">
        <v>743.27179861364459</v>
      </c>
    </row>
    <row r="370" spans="1:28" x14ac:dyDescent="0.2">
      <c r="A370" s="14">
        <v>43721</v>
      </c>
      <c r="B370" s="106">
        <v>714</v>
      </c>
      <c r="C370" s="106">
        <v>717</v>
      </c>
      <c r="D370" s="106">
        <v>2692</v>
      </c>
      <c r="E370" s="106">
        <v>2691</v>
      </c>
      <c r="F370" s="106">
        <v>0.266443701226309</v>
      </c>
      <c r="G370" s="106">
        <v>0.27402559555821798</v>
      </c>
      <c r="H370" s="106">
        <v>8.2150714228071704E-3</v>
      </c>
      <c r="I370" s="106">
        <v>-0.92292494388531898</v>
      </c>
      <c r="J370" s="106">
        <v>-2.85</v>
      </c>
      <c r="K370" s="106">
        <v>0.96971123243231105</v>
      </c>
      <c r="L370" s="106">
        <v>9.7994866238416203E-2</v>
      </c>
      <c r="M370" s="106">
        <v>0</v>
      </c>
      <c r="N370" s="106">
        <v>0</v>
      </c>
      <c r="P370" s="106">
        <v>0.28224066698102518</v>
      </c>
      <c r="Q370" s="106">
        <v>0.26581052413541079</v>
      </c>
      <c r="R370" s="106">
        <v>0.29045573840383232</v>
      </c>
      <c r="S370" s="106">
        <v>0.25759545271260365</v>
      </c>
      <c r="AA370" s="106">
        <v>717</v>
      </c>
      <c r="AB370" s="106">
        <v>740.24589565851875</v>
      </c>
    </row>
    <row r="371" spans="1:28" x14ac:dyDescent="0.2">
      <c r="A371" s="14">
        <v>43720</v>
      </c>
      <c r="B371" s="106">
        <v>712</v>
      </c>
      <c r="C371" s="106">
        <v>712</v>
      </c>
      <c r="D371" s="106">
        <v>2679</v>
      </c>
      <c r="E371" s="106">
        <v>2669</v>
      </c>
      <c r="F371" s="106">
        <v>0.26676657924316199</v>
      </c>
      <c r="G371" s="106">
        <v>0.27422788358012401</v>
      </c>
      <c r="H371" s="106">
        <v>8.21267669582312E-3</v>
      </c>
      <c r="I371" s="106">
        <v>-0.90851066142138803</v>
      </c>
      <c r="J371" s="106">
        <v>-2.8</v>
      </c>
      <c r="K371" s="106">
        <v>0.97077810298838696</v>
      </c>
      <c r="L371" s="106">
        <v>5.7908163724301097E-2</v>
      </c>
      <c r="M371" s="106">
        <v>0</v>
      </c>
      <c r="N371" s="106">
        <v>0</v>
      </c>
      <c r="P371" s="106">
        <v>0.28244056027594711</v>
      </c>
      <c r="Q371" s="106">
        <v>0.26601520688430091</v>
      </c>
      <c r="R371" s="106">
        <v>0.29065323697177026</v>
      </c>
      <c r="S371" s="106">
        <v>0.25780253018847776</v>
      </c>
      <c r="AA371" s="106">
        <v>712</v>
      </c>
      <c r="AB371" s="106">
        <v>734.19408974826706</v>
      </c>
    </row>
    <row r="372" spans="1:28" x14ac:dyDescent="0.2">
      <c r="A372" s="14">
        <v>43719</v>
      </c>
      <c r="B372" s="106">
        <v>704</v>
      </c>
      <c r="C372" s="106">
        <v>706</v>
      </c>
      <c r="D372" s="106">
        <v>2640</v>
      </c>
      <c r="E372" s="106">
        <v>2678</v>
      </c>
      <c r="F372" s="106">
        <v>0.26362957430918499</v>
      </c>
      <c r="G372" s="106">
        <v>0.27450887840444199</v>
      </c>
      <c r="H372" s="106">
        <v>8.3125075316137203E-3</v>
      </c>
      <c r="I372" s="106">
        <v>-1.3087872767490101</v>
      </c>
      <c r="J372" s="106">
        <v>-4.13</v>
      </c>
      <c r="K372" s="106">
        <v>0.97275456295526697</v>
      </c>
      <c r="L372" s="15">
        <v>0.14710776702397799</v>
      </c>
      <c r="M372" s="106">
        <v>0</v>
      </c>
      <c r="N372" s="106">
        <v>0</v>
      </c>
      <c r="P372" s="106">
        <v>0.28282138593605571</v>
      </c>
      <c r="Q372" s="106">
        <v>0.26619637087282827</v>
      </c>
      <c r="R372" s="106">
        <v>0.29113389346766944</v>
      </c>
      <c r="S372" s="106">
        <v>0.25788386334121455</v>
      </c>
      <c r="AA372" s="106">
        <v>706</v>
      </c>
      <c r="AB372" s="106">
        <v>736.66982852973365</v>
      </c>
    </row>
    <row r="373" spans="1:28" x14ac:dyDescent="0.2">
      <c r="A373" s="14">
        <v>43718</v>
      </c>
      <c r="B373" s="106">
        <v>672</v>
      </c>
      <c r="C373" s="106">
        <v>696</v>
      </c>
      <c r="D373" s="106">
        <v>2524</v>
      </c>
      <c r="E373" s="106">
        <v>2562</v>
      </c>
      <c r="F373" s="106">
        <v>0.27166276346604201</v>
      </c>
      <c r="G373" s="106">
        <v>0.27480334122317701</v>
      </c>
      <c r="H373" s="106">
        <v>8.3130679284656103E-3</v>
      </c>
      <c r="I373" s="106">
        <v>-0.37778805420088801</v>
      </c>
      <c r="J373" s="106">
        <v>-1.1599999999999999</v>
      </c>
      <c r="K373" s="15">
        <v>0.97368655434265405</v>
      </c>
      <c r="L373" s="106">
        <v>0.15912360647551099</v>
      </c>
      <c r="M373" s="106">
        <v>0</v>
      </c>
      <c r="N373" s="106">
        <v>0</v>
      </c>
      <c r="P373" s="106">
        <v>0.2831164091516426</v>
      </c>
      <c r="Q373" s="106">
        <v>0.26649027329471142</v>
      </c>
      <c r="R373" s="106">
        <v>0.29142947708010825</v>
      </c>
      <c r="S373" s="106">
        <v>0.25817720536624578</v>
      </c>
      <c r="AA373" s="106">
        <v>696</v>
      </c>
      <c r="AB373" s="106">
        <v>704.76030645749722</v>
      </c>
    </row>
    <row r="374" spans="1:28" x14ac:dyDescent="0.2">
      <c r="A374" s="14">
        <v>43717</v>
      </c>
      <c r="B374" s="106">
        <v>652</v>
      </c>
      <c r="C374" s="106">
        <v>662</v>
      </c>
      <c r="D374" s="106">
        <v>2471</v>
      </c>
      <c r="E374" s="106">
        <v>2490</v>
      </c>
      <c r="F374" s="106">
        <v>0.265863453815261</v>
      </c>
      <c r="G374" s="106">
        <v>0.27505565298560702</v>
      </c>
      <c r="H374" s="106">
        <v>8.4990128632370793E-3</v>
      </c>
      <c r="I374" s="106">
        <v>-1.0815608022088601</v>
      </c>
      <c r="J374" s="106">
        <v>-3.46</v>
      </c>
      <c r="K374" s="106">
        <v>0.97380338158031199</v>
      </c>
      <c r="L374" s="15">
        <v>0.15057252023928699</v>
      </c>
      <c r="M374" s="106">
        <v>0</v>
      </c>
      <c r="N374" s="106">
        <v>0</v>
      </c>
      <c r="P374" s="106">
        <v>0.28355466584884409</v>
      </c>
      <c r="Q374" s="106">
        <v>0.26655664012236996</v>
      </c>
      <c r="R374" s="106">
        <v>0.29205367871208121</v>
      </c>
      <c r="S374" s="106">
        <v>0.25805762725913284</v>
      </c>
      <c r="AA374" s="106">
        <v>662</v>
      </c>
      <c r="AB374" s="106">
        <v>684.95439620576428</v>
      </c>
    </row>
    <row r="375" spans="1:28" x14ac:dyDescent="0.2">
      <c r="A375" s="14">
        <v>43714</v>
      </c>
      <c r="B375" s="106">
        <v>661</v>
      </c>
      <c r="C375" s="106">
        <v>651</v>
      </c>
      <c r="D375" s="106">
        <v>2504</v>
      </c>
      <c r="E375" s="106">
        <v>2470</v>
      </c>
      <c r="F375" s="106">
        <v>0.263562753036437</v>
      </c>
      <c r="G375" s="106">
        <v>0.27540647575502902</v>
      </c>
      <c r="H375" s="106">
        <v>8.65397155413326E-3</v>
      </c>
      <c r="I375" s="106">
        <v>-1.36858812679308</v>
      </c>
      <c r="J375" s="106">
        <v>-4.49</v>
      </c>
      <c r="K375" s="106">
        <v>0.97320768516105904</v>
      </c>
      <c r="L375" s="15">
        <v>0.17632248930265901</v>
      </c>
      <c r="M375" s="106">
        <v>0</v>
      </c>
      <c r="N375" s="106">
        <v>0</v>
      </c>
      <c r="P375" s="106">
        <v>0.2840604473091623</v>
      </c>
      <c r="Q375" s="106">
        <v>0.26675250420089575</v>
      </c>
      <c r="R375" s="106">
        <v>0.29271441886329552</v>
      </c>
      <c r="S375" s="106">
        <v>0.25809853264676252</v>
      </c>
      <c r="AA375" s="106">
        <v>651</v>
      </c>
      <c r="AB375" s="106">
        <v>679.45275446917174</v>
      </c>
    </row>
    <row r="376" spans="1:28" x14ac:dyDescent="0.2">
      <c r="A376" s="14">
        <v>43713</v>
      </c>
      <c r="B376" s="106">
        <v>650</v>
      </c>
      <c r="C376" s="106">
        <v>653</v>
      </c>
      <c r="D376" s="106">
        <v>2427</v>
      </c>
      <c r="E376" s="106">
        <v>2480</v>
      </c>
      <c r="F376" s="106">
        <v>0.263306451612903</v>
      </c>
      <c r="G376" s="106">
        <v>0.275807117870561</v>
      </c>
      <c r="H376" s="106">
        <v>8.7908520155254195E-3</v>
      </c>
      <c r="I376" s="106">
        <v>-1.42200849651215</v>
      </c>
      <c r="J376" s="106">
        <v>-4.75</v>
      </c>
      <c r="K376" s="106">
        <v>0.97180669761251703</v>
      </c>
      <c r="L376" s="15">
        <v>0.24799928693829501</v>
      </c>
      <c r="M376" s="106">
        <v>0</v>
      </c>
      <c r="N376" s="106">
        <v>0</v>
      </c>
      <c r="P376" s="106">
        <v>0.28459796988608643</v>
      </c>
      <c r="Q376" s="106">
        <v>0.26701626585503557</v>
      </c>
      <c r="R376" s="106">
        <v>0.29338882190161186</v>
      </c>
      <c r="S376" s="106">
        <v>0.25822541383951014</v>
      </c>
      <c r="AA376" s="106">
        <v>653</v>
      </c>
      <c r="AB376" s="106">
        <v>682.20357533746801</v>
      </c>
    </row>
    <row r="377" spans="1:28" x14ac:dyDescent="0.2">
      <c r="A377" s="14">
        <v>43712</v>
      </c>
      <c r="B377" s="106">
        <v>651</v>
      </c>
      <c r="C377" s="106">
        <v>643</v>
      </c>
      <c r="D377" s="106">
        <v>2460</v>
      </c>
      <c r="E377" s="106">
        <v>2423</v>
      </c>
      <c r="F377" s="106">
        <v>0.26537350392075898</v>
      </c>
      <c r="G377" s="106">
        <v>0.27617411112317197</v>
      </c>
      <c r="H377" s="106">
        <v>8.8357443564000201E-3</v>
      </c>
      <c r="I377" s="106">
        <v>-1.2223766065153201</v>
      </c>
      <c r="J377" s="106">
        <v>-4.07</v>
      </c>
      <c r="K377" s="106">
        <v>0.97015001567447801</v>
      </c>
      <c r="L377" s="15">
        <v>0.24609727771392201</v>
      </c>
      <c r="M377" s="106">
        <v>0</v>
      </c>
      <c r="N377" s="106">
        <v>0</v>
      </c>
      <c r="P377" s="106">
        <v>0.28500985547957197</v>
      </c>
      <c r="Q377" s="106">
        <v>0.26733836676677197</v>
      </c>
      <c r="R377" s="106">
        <v>0.29384559983597203</v>
      </c>
      <c r="S377" s="106">
        <v>0.25850262241037192</v>
      </c>
      <c r="AA377" s="106">
        <v>643</v>
      </c>
      <c r="AB377" s="106">
        <v>666.52389638817942</v>
      </c>
    </row>
    <row r="378" spans="1:28" x14ac:dyDescent="0.2">
      <c r="A378" s="14">
        <v>43711</v>
      </c>
      <c r="B378" s="106">
        <v>652</v>
      </c>
      <c r="C378" s="106">
        <v>656</v>
      </c>
      <c r="D378" s="106">
        <v>2466</v>
      </c>
      <c r="E378" s="106">
        <v>2490</v>
      </c>
      <c r="F378" s="106">
        <v>0.263453815261044</v>
      </c>
      <c r="G378" s="106">
        <v>0.27649407478460503</v>
      </c>
      <c r="H378" s="106">
        <v>8.8732549711185594E-3</v>
      </c>
      <c r="I378" s="106">
        <v>-1.4696139766079399</v>
      </c>
      <c r="J378" s="106">
        <v>-4.95</v>
      </c>
      <c r="K378" s="106">
        <v>0.96587166695955795</v>
      </c>
      <c r="L378" s="15">
        <v>0.49147226766653301</v>
      </c>
      <c r="M378" s="106">
        <v>0</v>
      </c>
      <c r="N378" s="106">
        <v>0</v>
      </c>
      <c r="P378" s="106">
        <v>0.2853673297557236</v>
      </c>
      <c r="Q378" s="106">
        <v>0.26762081981348645</v>
      </c>
      <c r="R378" s="106">
        <v>0.29424058472684217</v>
      </c>
      <c r="S378" s="106">
        <v>0.25874756484236788</v>
      </c>
      <c r="AA378" s="106">
        <v>656</v>
      </c>
      <c r="AB378" s="106">
        <v>684.95439620576428</v>
      </c>
    </row>
    <row r="379" spans="1:28" x14ac:dyDescent="0.2">
      <c r="A379" s="14">
        <v>43710</v>
      </c>
      <c r="B379" s="106">
        <v>662</v>
      </c>
      <c r="C379" s="106">
        <v>651</v>
      </c>
      <c r="D379" s="106">
        <v>2483</v>
      </c>
      <c r="E379" s="106">
        <v>2464</v>
      </c>
      <c r="F379" s="106">
        <v>0.26420454545454503</v>
      </c>
      <c r="G379" s="106">
        <v>0.27686788207048701</v>
      </c>
      <c r="H379" s="106">
        <v>8.9064990529086098E-3</v>
      </c>
      <c r="I379" s="106">
        <v>-1.4218085625693699</v>
      </c>
      <c r="J379" s="106">
        <v>-4.79</v>
      </c>
      <c r="K379" s="106">
        <v>0.96293081849887996</v>
      </c>
      <c r="L379" s="15">
        <v>0.33426569515962401</v>
      </c>
      <c r="M379" s="106">
        <v>0</v>
      </c>
      <c r="N379" s="106">
        <v>0</v>
      </c>
      <c r="P379" s="106">
        <v>0.28577438112339565</v>
      </c>
      <c r="Q379" s="106">
        <v>0.26796138301757838</v>
      </c>
      <c r="R379" s="106">
        <v>0.29468088017630423</v>
      </c>
      <c r="S379" s="106">
        <v>0.2590548839646698</v>
      </c>
      <c r="AA379" s="106">
        <v>651</v>
      </c>
      <c r="AB379" s="106">
        <v>677.80226194819409</v>
      </c>
    </row>
    <row r="380" spans="1:28" x14ac:dyDescent="0.2">
      <c r="A380" s="14">
        <v>43707</v>
      </c>
      <c r="B380" s="106">
        <v>655</v>
      </c>
      <c r="C380" s="106">
        <v>670</v>
      </c>
      <c r="D380" s="106">
        <v>2446</v>
      </c>
      <c r="E380" s="106">
        <v>2516</v>
      </c>
      <c r="F380" s="106">
        <v>0.26629570747217801</v>
      </c>
      <c r="G380" s="106">
        <v>0.27727848813109301</v>
      </c>
      <c r="H380" s="106">
        <v>9.02234131442263E-3</v>
      </c>
      <c r="I380" s="106">
        <v>-1.2172872069646099</v>
      </c>
      <c r="J380" s="106">
        <v>-4.12</v>
      </c>
      <c r="K380" s="106">
        <v>0.96115784657090997</v>
      </c>
      <c r="L380" s="15">
        <v>0.30590827782892799</v>
      </c>
      <c r="M380" s="106">
        <v>0</v>
      </c>
      <c r="N380" s="106">
        <v>0</v>
      </c>
      <c r="P380" s="106">
        <v>0.28630082944551566</v>
      </c>
      <c r="Q380" s="106">
        <v>0.26825614681667037</v>
      </c>
      <c r="R380" s="106">
        <v>0.2953231707599383</v>
      </c>
      <c r="S380" s="106">
        <v>0.25923380550224773</v>
      </c>
      <c r="AA380" s="106">
        <v>670</v>
      </c>
      <c r="AB380" s="106">
        <v>692.10653046333448</v>
      </c>
    </row>
    <row r="381" spans="1:28" x14ac:dyDescent="0.2">
      <c r="A381" s="14">
        <v>43706</v>
      </c>
      <c r="B381" s="106">
        <v>650</v>
      </c>
      <c r="C381" s="106">
        <v>645</v>
      </c>
      <c r="D381" s="106">
        <v>2444</v>
      </c>
      <c r="E381" s="106">
        <v>2417</v>
      </c>
      <c r="F381" s="106">
        <v>0.26685974348365699</v>
      </c>
      <c r="G381" s="106">
        <v>0.27767778925269199</v>
      </c>
      <c r="H381" s="106">
        <v>9.1886033794992793E-3</v>
      </c>
      <c r="I381" s="106">
        <v>-1.17733297675805</v>
      </c>
      <c r="J381" s="106">
        <v>-4.05</v>
      </c>
      <c r="K381" s="106">
        <v>0.95946895464130699</v>
      </c>
      <c r="L381" s="15">
        <v>0.23370307196189599</v>
      </c>
      <c r="M381" s="106">
        <v>0</v>
      </c>
      <c r="N381" s="106">
        <v>0</v>
      </c>
      <c r="P381" s="106">
        <v>0.28686639263219127</v>
      </c>
      <c r="Q381" s="106">
        <v>0.2684891858731927</v>
      </c>
      <c r="R381" s="106">
        <v>0.29605499601169055</v>
      </c>
      <c r="S381" s="106">
        <v>0.25930058249369342</v>
      </c>
      <c r="AA381" s="106">
        <v>645</v>
      </c>
      <c r="AB381" s="106">
        <v>664.87340386720166</v>
      </c>
    </row>
    <row r="382" spans="1:28" x14ac:dyDescent="0.2">
      <c r="A382" s="14">
        <v>43705</v>
      </c>
      <c r="B382" s="106">
        <v>655</v>
      </c>
      <c r="C382" s="106">
        <v>650</v>
      </c>
      <c r="D382" s="106">
        <v>2434</v>
      </c>
      <c r="E382" s="106">
        <v>2429</v>
      </c>
      <c r="F382" s="106">
        <v>0.26759983532317799</v>
      </c>
      <c r="G382" s="106">
        <v>0.27810385273799598</v>
      </c>
      <c r="H382" s="106">
        <v>9.4151638549932106E-3</v>
      </c>
      <c r="I382" s="106">
        <v>-1.1156489230134199</v>
      </c>
      <c r="J382" s="106">
        <v>-3.93</v>
      </c>
      <c r="K382" s="106">
        <v>0.95736199852227899</v>
      </c>
      <c r="L382" s="15">
        <v>0.212727119331378</v>
      </c>
      <c r="M382" s="106">
        <v>0</v>
      </c>
      <c r="N382" s="106">
        <v>0</v>
      </c>
      <c r="P382" s="106">
        <v>0.28751901659298917</v>
      </c>
      <c r="Q382" s="106">
        <v>0.26868868888300279</v>
      </c>
      <c r="R382" s="106">
        <v>0.29693418044798242</v>
      </c>
      <c r="S382" s="106">
        <v>0.25927352502800954</v>
      </c>
      <c r="AA382" s="106">
        <v>650</v>
      </c>
      <c r="AB382" s="106">
        <v>668.17438890915719</v>
      </c>
    </row>
    <row r="383" spans="1:28" x14ac:dyDescent="0.2">
      <c r="A383" s="14">
        <v>43704</v>
      </c>
      <c r="B383" s="106">
        <v>652</v>
      </c>
      <c r="C383" s="106">
        <v>655</v>
      </c>
      <c r="D383" s="106">
        <v>2450</v>
      </c>
      <c r="E383" s="106">
        <v>2430</v>
      </c>
      <c r="F383" s="106">
        <v>0.26954732510287999</v>
      </c>
      <c r="G383" s="106">
        <v>0.27850896573572698</v>
      </c>
      <c r="H383" s="106">
        <v>9.6062118693560593E-3</v>
      </c>
      <c r="I383" s="106">
        <v>-0.93290058086624505</v>
      </c>
      <c r="J383" s="106">
        <v>-3.32</v>
      </c>
      <c r="K383" s="106">
        <v>0.954140033911972</v>
      </c>
      <c r="L383" s="15">
        <v>0.28979482448508198</v>
      </c>
      <c r="M383" s="106">
        <v>0</v>
      </c>
      <c r="N383" s="106">
        <v>0</v>
      </c>
      <c r="P383" s="106">
        <v>0.28811517760508304</v>
      </c>
      <c r="Q383" s="106">
        <v>0.26890275386637091</v>
      </c>
      <c r="R383" s="106">
        <v>0.2977213894744391</v>
      </c>
      <c r="S383" s="106">
        <v>0.25929654199701485</v>
      </c>
      <c r="AA383" s="106">
        <v>655</v>
      </c>
      <c r="AB383" s="106">
        <v>668.44947099598687</v>
      </c>
    </row>
    <row r="384" spans="1:28" x14ac:dyDescent="0.2">
      <c r="A384" s="14">
        <v>43703</v>
      </c>
      <c r="B384" s="106">
        <v>632</v>
      </c>
      <c r="C384" s="106">
        <v>642</v>
      </c>
      <c r="D384" s="106">
        <v>2424</v>
      </c>
      <c r="E384" s="106">
        <v>2417</v>
      </c>
      <c r="F384" s="106">
        <v>0.26561853537443098</v>
      </c>
      <c r="G384" s="106">
        <v>0.27875180103734398</v>
      </c>
      <c r="H384" s="106">
        <v>9.6067999802996705E-3</v>
      </c>
      <c r="I384" s="106">
        <v>-1.3670801609115699</v>
      </c>
      <c r="J384" s="106">
        <v>-4.9400000000000004</v>
      </c>
      <c r="K384" s="106">
        <v>0.95002678843849397</v>
      </c>
      <c r="L384" s="15">
        <v>0.25305181278357303</v>
      </c>
      <c r="M384" s="106">
        <v>0</v>
      </c>
      <c r="N384" s="106">
        <v>0</v>
      </c>
      <c r="P384" s="106">
        <v>0.28835860101764366</v>
      </c>
      <c r="Q384" s="106">
        <v>0.26914500105704431</v>
      </c>
      <c r="R384" s="106">
        <v>0.29796540099794333</v>
      </c>
      <c r="S384" s="106">
        <v>0.25953820107674463</v>
      </c>
      <c r="AA384" s="106">
        <v>642</v>
      </c>
      <c r="AB384" s="106">
        <v>664.87340386720166</v>
      </c>
    </row>
    <row r="385" spans="1:28" x14ac:dyDescent="0.2">
      <c r="A385" s="14">
        <v>43700</v>
      </c>
      <c r="B385" s="106">
        <v>648</v>
      </c>
      <c r="C385" s="106">
        <v>652</v>
      </c>
      <c r="D385" s="106">
        <v>2480</v>
      </c>
      <c r="E385" s="106">
        <v>2474</v>
      </c>
      <c r="F385" s="106">
        <v>0.26354082457558597</v>
      </c>
      <c r="G385" s="106">
        <v>0.27906048794536398</v>
      </c>
      <c r="H385" s="106">
        <v>9.5516362186614592E-3</v>
      </c>
      <c r="I385" s="106">
        <v>-1.62481725795387</v>
      </c>
      <c r="J385" s="106">
        <v>-5.89</v>
      </c>
      <c r="K385" s="106">
        <v>0.94382149425837303</v>
      </c>
      <c r="L385" s="15">
        <v>0.348733400873878</v>
      </c>
      <c r="M385" s="106">
        <v>0</v>
      </c>
      <c r="N385" s="106">
        <v>0</v>
      </c>
      <c r="P385" s="106">
        <v>0.28861212416402543</v>
      </c>
      <c r="Q385" s="106">
        <v>0.26950885172670253</v>
      </c>
      <c r="R385" s="106">
        <v>0.29816376038268688</v>
      </c>
      <c r="S385" s="106">
        <v>0.25995721550804107</v>
      </c>
      <c r="AA385" s="106">
        <v>652</v>
      </c>
      <c r="AB385" s="106">
        <v>680.55308281649025</v>
      </c>
    </row>
    <row r="386" spans="1:28" x14ac:dyDescent="0.2">
      <c r="A386" s="14">
        <v>43699</v>
      </c>
      <c r="B386" s="106">
        <v>646</v>
      </c>
      <c r="C386" s="106">
        <v>652</v>
      </c>
      <c r="D386" s="106">
        <v>2529</v>
      </c>
      <c r="E386" s="106">
        <v>2497</v>
      </c>
      <c r="F386" s="106">
        <v>0.26111333600320302</v>
      </c>
      <c r="G386" s="106">
        <v>0.27943207759932098</v>
      </c>
      <c r="H386" s="106">
        <v>9.4824943037209591E-3</v>
      </c>
      <c r="I386" s="106">
        <v>-1.93184841555131</v>
      </c>
      <c r="J386" s="106">
        <v>-7.02</v>
      </c>
      <c r="K386" s="106">
        <v>0.93555352735930497</v>
      </c>
      <c r="L386" s="15">
        <v>0.43835090151054001</v>
      </c>
      <c r="M386" s="106">
        <v>0</v>
      </c>
      <c r="N386" s="106">
        <v>0</v>
      </c>
      <c r="P386" s="106">
        <v>0.28891457190304193</v>
      </c>
      <c r="Q386" s="106">
        <v>0.26994958329560004</v>
      </c>
      <c r="R386" s="106">
        <v>0.29839706620676287</v>
      </c>
      <c r="S386" s="106">
        <v>0.26046708899187909</v>
      </c>
      <c r="AA386" s="106">
        <v>652</v>
      </c>
      <c r="AB386" s="106">
        <v>686.87997081357162</v>
      </c>
    </row>
    <row r="387" spans="1:28" x14ac:dyDescent="0.2">
      <c r="A387" s="14">
        <v>43698</v>
      </c>
      <c r="B387" s="106">
        <v>644</v>
      </c>
      <c r="C387" s="106">
        <v>642</v>
      </c>
      <c r="D387" s="106">
        <v>2476</v>
      </c>
      <c r="E387" s="106">
        <v>2480</v>
      </c>
      <c r="F387" s="106">
        <v>0.25887096774193502</v>
      </c>
      <c r="G387" s="106">
        <v>0.27970661271969899</v>
      </c>
      <c r="H387" s="106">
        <v>9.2432011637378197E-3</v>
      </c>
      <c r="I387" s="106">
        <v>-2.25415898763565</v>
      </c>
      <c r="J387" s="106">
        <v>-8.0500000000000007</v>
      </c>
      <c r="K387" s="106">
        <v>0.92431990939437003</v>
      </c>
      <c r="L387" s="15">
        <v>0.57631502755632102</v>
      </c>
      <c r="M387" s="106">
        <v>0</v>
      </c>
      <c r="N387" s="106">
        <v>0</v>
      </c>
      <c r="P387" s="106">
        <v>0.28894981388343682</v>
      </c>
      <c r="Q387" s="106">
        <v>0.27046341155596115</v>
      </c>
      <c r="R387" s="106">
        <v>0.2981930150471746</v>
      </c>
      <c r="S387" s="106">
        <v>0.26122021039222337</v>
      </c>
      <c r="AA387" s="106">
        <v>642</v>
      </c>
      <c r="AB387" s="106">
        <v>682.20357533746801</v>
      </c>
    </row>
    <row r="388" spans="1:28" x14ac:dyDescent="0.2">
      <c r="A388" s="14">
        <v>43697</v>
      </c>
      <c r="B388" s="106">
        <v>670</v>
      </c>
      <c r="C388" s="106">
        <v>660</v>
      </c>
      <c r="D388" s="106">
        <v>2517</v>
      </c>
      <c r="E388" s="106">
        <v>2512</v>
      </c>
      <c r="F388" s="106">
        <v>0.26273885350318399</v>
      </c>
      <c r="G388" s="106">
        <v>0.27999568383893397</v>
      </c>
      <c r="H388" s="106">
        <v>8.9204482853789801E-3</v>
      </c>
      <c r="I388" s="106">
        <v>-1.93452501305725</v>
      </c>
      <c r="J388" s="106">
        <v>-6.57</v>
      </c>
      <c r="K388" s="106">
        <v>0.914644399793206</v>
      </c>
      <c r="L388" s="15">
        <v>0.53847212973125702</v>
      </c>
      <c r="M388" s="106">
        <v>0</v>
      </c>
      <c r="N388" s="106">
        <v>0</v>
      </c>
      <c r="P388" s="106">
        <v>0.28891613212431294</v>
      </c>
      <c r="Q388" s="106">
        <v>0.27107523555355501</v>
      </c>
      <c r="R388" s="106">
        <v>0.29783658040969191</v>
      </c>
      <c r="S388" s="106">
        <v>0.26215478726817604</v>
      </c>
      <c r="AA388" s="106">
        <v>660</v>
      </c>
      <c r="AB388" s="106">
        <v>691.00620211601597</v>
      </c>
    </row>
    <row r="389" spans="1:28" x14ac:dyDescent="0.2">
      <c r="A389" s="14">
        <v>43696</v>
      </c>
      <c r="B389" s="106">
        <v>675</v>
      </c>
      <c r="C389" s="106">
        <v>675</v>
      </c>
      <c r="D389" s="106">
        <v>2547</v>
      </c>
      <c r="E389" s="106">
        <v>2535</v>
      </c>
      <c r="F389" s="106">
        <v>0.26627218934911201</v>
      </c>
      <c r="G389" s="106">
        <v>0.28023312729171801</v>
      </c>
      <c r="H389" s="106">
        <v>8.6920325560851594E-3</v>
      </c>
      <c r="I389" s="106">
        <v>-1.6061764440622199</v>
      </c>
      <c r="J389" s="106">
        <v>-5.24</v>
      </c>
      <c r="K389" s="106">
        <v>0.90618244956708105</v>
      </c>
      <c r="L389" s="15">
        <v>0.50514646188186496</v>
      </c>
      <c r="M389" s="106">
        <v>0</v>
      </c>
      <c r="N389" s="106">
        <v>0</v>
      </c>
      <c r="P389" s="106">
        <v>0.28892515984780315</v>
      </c>
      <c r="Q389" s="106">
        <v>0.27154109473563287</v>
      </c>
      <c r="R389" s="106">
        <v>0.29761719240388834</v>
      </c>
      <c r="S389" s="106">
        <v>0.26284906217954768</v>
      </c>
      <c r="AA389" s="106">
        <v>675</v>
      </c>
      <c r="AB389" s="106">
        <v>697.33309011309734</v>
      </c>
    </row>
    <row r="390" spans="1:28" x14ac:dyDescent="0.2">
      <c r="A390" s="14">
        <v>43693</v>
      </c>
      <c r="B390" s="106">
        <v>665</v>
      </c>
      <c r="C390" s="106">
        <v>666</v>
      </c>
      <c r="D390" s="106">
        <v>2475</v>
      </c>
      <c r="E390" s="106">
        <v>2507</v>
      </c>
      <c r="F390" s="106">
        <v>0.26565616274431503</v>
      </c>
      <c r="G390" s="106">
        <v>0.28044538851135498</v>
      </c>
      <c r="H390" s="106">
        <v>8.5415897585209496E-3</v>
      </c>
      <c r="I390" s="106">
        <v>-1.7314371428674999</v>
      </c>
      <c r="J390" s="106">
        <v>-5.57</v>
      </c>
      <c r="K390" s="106">
        <v>0.89334459236848496</v>
      </c>
      <c r="L390" s="106">
        <v>0.61799233956469701</v>
      </c>
      <c r="M390" s="106">
        <v>0</v>
      </c>
      <c r="N390" s="106">
        <v>0</v>
      </c>
      <c r="P390" s="106">
        <v>0.2889869782698759</v>
      </c>
      <c r="Q390" s="106">
        <v>0.27190379875283405</v>
      </c>
      <c r="R390" s="106">
        <v>0.29752856802839689</v>
      </c>
      <c r="S390" s="106">
        <v>0.26336220899431306</v>
      </c>
      <c r="AA390" s="106">
        <v>666</v>
      </c>
      <c r="AB390" s="106">
        <v>689.63079168186789</v>
      </c>
    </row>
    <row r="391" spans="1:28" x14ac:dyDescent="0.2">
      <c r="A391" s="14">
        <v>43692</v>
      </c>
      <c r="B391" s="106">
        <v>664</v>
      </c>
      <c r="C391" s="106">
        <v>670</v>
      </c>
      <c r="D391" s="106">
        <v>2436</v>
      </c>
      <c r="E391" s="106">
        <v>2485</v>
      </c>
      <c r="F391" s="106">
        <v>0.26961770623742398</v>
      </c>
      <c r="G391" s="106">
        <v>0.28064299834341799</v>
      </c>
      <c r="H391" s="106">
        <v>8.3668056357493296E-3</v>
      </c>
      <c r="I391" s="106">
        <v>-1.3177421092329</v>
      </c>
      <c r="J391" s="106">
        <v>-4.09</v>
      </c>
      <c r="K391" s="106">
        <v>0.87351786680424404</v>
      </c>
      <c r="L391" s="15">
        <v>0.73251648141246894</v>
      </c>
      <c r="M391" s="106">
        <v>0</v>
      </c>
      <c r="N391" s="106">
        <v>0</v>
      </c>
      <c r="P391" s="106">
        <v>0.28900980397916731</v>
      </c>
      <c r="Q391" s="106">
        <v>0.27227619270766867</v>
      </c>
      <c r="R391" s="106">
        <v>0.29737660961491663</v>
      </c>
      <c r="S391" s="106">
        <v>0.26390938707191935</v>
      </c>
      <c r="AA391" s="106">
        <v>670</v>
      </c>
      <c r="AB391" s="106">
        <v>683.5789857716162</v>
      </c>
    </row>
    <row r="392" spans="1:28" x14ac:dyDescent="0.2">
      <c r="A392" s="14">
        <v>43691</v>
      </c>
      <c r="B392" s="106">
        <v>675</v>
      </c>
      <c r="C392" s="106">
        <v>680</v>
      </c>
      <c r="D392" s="106">
        <v>2533</v>
      </c>
      <c r="E392" s="106">
        <v>2536</v>
      </c>
      <c r="F392" s="106">
        <v>0.26813880126182899</v>
      </c>
      <c r="G392" s="106">
        <v>0.28084900057096102</v>
      </c>
      <c r="H392" s="106">
        <v>8.2825901138359505E-3</v>
      </c>
      <c r="I392" s="106">
        <v>-1.5345681887481</v>
      </c>
      <c r="J392" s="106">
        <v>-4.74</v>
      </c>
      <c r="K392" s="106">
        <v>0.85086017334287301</v>
      </c>
      <c r="L392" s="15">
        <v>0.78946490188206597</v>
      </c>
      <c r="M392" s="106">
        <v>0</v>
      </c>
      <c r="N392" s="106">
        <v>0</v>
      </c>
      <c r="P392" s="106">
        <v>0.28913159068479699</v>
      </c>
      <c r="Q392" s="106">
        <v>0.27256641045712504</v>
      </c>
      <c r="R392" s="106">
        <v>0.29741418079863291</v>
      </c>
      <c r="S392" s="106">
        <v>0.26428382034328912</v>
      </c>
      <c r="AA392" s="106">
        <v>680</v>
      </c>
      <c r="AB392" s="106">
        <v>697.60817219992703</v>
      </c>
    </row>
    <row r="393" spans="1:28" x14ac:dyDescent="0.2">
      <c r="A393" s="14">
        <v>43690</v>
      </c>
      <c r="B393" s="106">
        <v>658</v>
      </c>
      <c r="C393" s="106">
        <v>667</v>
      </c>
      <c r="D393" s="106">
        <v>2495</v>
      </c>
      <c r="E393" s="106">
        <v>2502</v>
      </c>
      <c r="F393" s="106">
        <v>0.26658673061550697</v>
      </c>
      <c r="G393" s="106">
        <v>0.281079330338598</v>
      </c>
      <c r="H393" s="106">
        <v>8.1652959422451599E-3</v>
      </c>
      <c r="I393" s="106">
        <v>-1.7749019540259401</v>
      </c>
      <c r="J393" s="106">
        <v>-5.44</v>
      </c>
      <c r="K393" s="106">
        <v>0.82130498774716898</v>
      </c>
      <c r="L393" s="15">
        <v>0.80919568808282305</v>
      </c>
      <c r="M393" s="106">
        <v>0</v>
      </c>
      <c r="N393" s="106">
        <v>0</v>
      </c>
      <c r="P393" s="106">
        <v>0.28924462628084313</v>
      </c>
      <c r="Q393" s="106">
        <v>0.27291403439635287</v>
      </c>
      <c r="R393" s="106">
        <v>0.29740992222308832</v>
      </c>
      <c r="S393" s="106">
        <v>0.26474873845410768</v>
      </c>
      <c r="AA393" s="106">
        <v>667</v>
      </c>
      <c r="AB393" s="106">
        <v>688.25538124771981</v>
      </c>
    </row>
    <row r="394" spans="1:28" x14ac:dyDescent="0.2">
      <c r="A394" s="14">
        <v>43686</v>
      </c>
      <c r="B394" s="106">
        <v>681</v>
      </c>
      <c r="C394" s="106">
        <v>670</v>
      </c>
      <c r="D394" s="106">
        <v>2557</v>
      </c>
      <c r="E394" s="106">
        <v>2531</v>
      </c>
      <c r="F394" s="106">
        <v>0.26471750296325502</v>
      </c>
      <c r="G394" s="106">
        <v>0.28130593512442098</v>
      </c>
      <c r="H394" s="106">
        <v>7.9939822901223898E-3</v>
      </c>
      <c r="I394" s="106">
        <v>-2.0751149501123098</v>
      </c>
      <c r="J394" s="106">
        <v>-6.27</v>
      </c>
      <c r="K394" s="106">
        <v>0.79490393352173006</v>
      </c>
      <c r="L394" s="15">
        <v>0.51375314367467795</v>
      </c>
      <c r="M394" s="106">
        <v>0</v>
      </c>
      <c r="N394" s="106">
        <v>0</v>
      </c>
      <c r="P394" s="106">
        <v>0.28929991741454336</v>
      </c>
      <c r="Q394" s="106">
        <v>0.2733119528342986</v>
      </c>
      <c r="R394" s="106">
        <v>0.29729389970466574</v>
      </c>
      <c r="S394" s="106">
        <v>0.26531797054417622</v>
      </c>
      <c r="AA394" s="106">
        <v>670</v>
      </c>
      <c r="AB394" s="106">
        <v>696.23276176577883</v>
      </c>
    </row>
    <row r="395" spans="1:28" x14ac:dyDescent="0.2">
      <c r="A395" s="14">
        <v>43685</v>
      </c>
      <c r="B395" s="106">
        <v>683</v>
      </c>
      <c r="C395" s="106">
        <v>676</v>
      </c>
      <c r="D395" s="106">
        <v>2535</v>
      </c>
      <c r="E395" s="106">
        <v>2537</v>
      </c>
      <c r="F395" s="106">
        <v>0.26645644461962897</v>
      </c>
      <c r="G395" s="106">
        <v>0.28152988612809399</v>
      </c>
      <c r="H395" s="106">
        <v>7.7579095536423996E-3</v>
      </c>
      <c r="I395" s="106">
        <v>-1.94297721625124</v>
      </c>
      <c r="J395" s="106">
        <v>-5.66</v>
      </c>
      <c r="K395" s="106">
        <v>0.77270630067310098</v>
      </c>
      <c r="L395" s="15">
        <v>0.57578042985011602</v>
      </c>
      <c r="M395" s="106">
        <v>0</v>
      </c>
      <c r="N395" s="106">
        <v>0</v>
      </c>
      <c r="P395" s="106">
        <v>0.2892877956817364</v>
      </c>
      <c r="Q395" s="106">
        <v>0.27377197657445157</v>
      </c>
      <c r="R395" s="106">
        <v>0.29704570523537877</v>
      </c>
      <c r="S395" s="106">
        <v>0.26601406702080921</v>
      </c>
      <c r="AA395" s="106">
        <v>676</v>
      </c>
      <c r="AB395" s="106">
        <v>697.8832542867566</v>
      </c>
    </row>
    <row r="396" spans="1:28" x14ac:dyDescent="0.2">
      <c r="A396" s="14">
        <v>43684</v>
      </c>
      <c r="B396" s="106">
        <v>679</v>
      </c>
      <c r="C396" s="106">
        <v>691</v>
      </c>
      <c r="D396" s="106">
        <v>2550</v>
      </c>
      <c r="E396" s="106">
        <v>2556</v>
      </c>
      <c r="F396" s="106">
        <v>0.27034428794992099</v>
      </c>
      <c r="G396" s="106">
        <v>0.28177703447422597</v>
      </c>
      <c r="H396" s="106">
        <v>7.5666702672649898E-3</v>
      </c>
      <c r="I396" s="106">
        <v>-1.5109349450265801</v>
      </c>
      <c r="J396" s="106">
        <v>-4.2300000000000004</v>
      </c>
      <c r="K396" s="106">
        <v>0.77203819148934005</v>
      </c>
      <c r="L396" s="15">
        <v>0.517075119312011</v>
      </c>
      <c r="M396" s="106">
        <v>0</v>
      </c>
      <c r="N396" s="106">
        <v>0</v>
      </c>
      <c r="P396" s="106">
        <v>0.28934370474149096</v>
      </c>
      <c r="Q396" s="106">
        <v>0.27421036420696099</v>
      </c>
      <c r="R396" s="106">
        <v>0.29691037500875594</v>
      </c>
      <c r="S396" s="106">
        <v>0.266643693939696</v>
      </c>
      <c r="AA396" s="106">
        <v>691</v>
      </c>
      <c r="AB396" s="106">
        <v>703.10981393651946</v>
      </c>
    </row>
    <row r="397" spans="1:28" x14ac:dyDescent="0.2">
      <c r="A397" s="14">
        <v>43683</v>
      </c>
      <c r="B397" s="106">
        <v>670</v>
      </c>
      <c r="C397" s="106">
        <v>684</v>
      </c>
      <c r="D397" s="106">
        <v>2563</v>
      </c>
      <c r="E397" s="106">
        <v>2571</v>
      </c>
      <c r="F397" s="106">
        <v>0.26604434072345301</v>
      </c>
      <c r="G397" s="106">
        <v>0.28200431102590001</v>
      </c>
      <c r="H397" s="106">
        <v>7.4753027504393197E-3</v>
      </c>
      <c r="I397" s="106">
        <v>-2.1350266116658299</v>
      </c>
      <c r="J397" s="106">
        <v>-6</v>
      </c>
      <c r="K397" s="106">
        <v>0.76425338856302305</v>
      </c>
      <c r="L397" s="15">
        <v>0.32511737197482599</v>
      </c>
      <c r="M397" s="106">
        <v>0</v>
      </c>
      <c r="N397" s="106">
        <v>0</v>
      </c>
      <c r="P397" s="106">
        <v>0.28947961377633935</v>
      </c>
      <c r="Q397" s="106">
        <v>0.27452900827546067</v>
      </c>
      <c r="R397" s="106">
        <v>0.29695491652677863</v>
      </c>
      <c r="S397" s="106">
        <v>0.26705370552502139</v>
      </c>
      <c r="AA397" s="106">
        <v>684</v>
      </c>
      <c r="AB397" s="106">
        <v>707.23604523896381</v>
      </c>
    </row>
    <row r="398" spans="1:28" x14ac:dyDescent="0.2">
      <c r="A398" s="14">
        <v>43682</v>
      </c>
      <c r="B398" s="106">
        <v>709</v>
      </c>
      <c r="C398" s="106">
        <v>690</v>
      </c>
      <c r="D398" s="106">
        <v>2700</v>
      </c>
      <c r="E398" s="106">
        <v>2613</v>
      </c>
      <c r="F398" s="106">
        <v>0.26406429391503999</v>
      </c>
      <c r="G398" s="106">
        <v>0.28236545009615199</v>
      </c>
      <c r="H398" s="106">
        <v>7.3487277276275903E-3</v>
      </c>
      <c r="I398" s="106">
        <v>-2.49038430316438</v>
      </c>
      <c r="J398" s="106">
        <v>-6.93</v>
      </c>
      <c r="K398" s="106">
        <v>0.73049333743356104</v>
      </c>
      <c r="L398" s="15">
        <v>0.26764306587279801</v>
      </c>
      <c r="M398" s="106">
        <v>0</v>
      </c>
      <c r="N398" s="106">
        <v>0</v>
      </c>
      <c r="P398" s="106">
        <v>0.28971417782377956</v>
      </c>
      <c r="Q398" s="106">
        <v>0.27501672236852442</v>
      </c>
      <c r="R398" s="106">
        <v>0.29706290555140719</v>
      </c>
      <c r="S398" s="106">
        <v>0.2676679946408968</v>
      </c>
      <c r="AA398" s="106">
        <v>690</v>
      </c>
      <c r="AB398" s="106">
        <v>718.78949288580804</v>
      </c>
    </row>
    <row r="399" spans="1:28" x14ac:dyDescent="0.2">
      <c r="A399" s="14">
        <v>43679</v>
      </c>
      <c r="B399" s="106">
        <v>748</v>
      </c>
      <c r="C399" s="106">
        <v>727</v>
      </c>
      <c r="D399" s="106">
        <v>2885</v>
      </c>
      <c r="E399" s="106">
        <v>2738</v>
      </c>
      <c r="F399" s="106">
        <v>0.26552227903579201</v>
      </c>
      <c r="G399" s="106">
        <v>0.28275732749641203</v>
      </c>
      <c r="H399" s="106">
        <v>7.1431228862835899E-3</v>
      </c>
      <c r="I399" s="106">
        <v>-2.4128170178502102</v>
      </c>
      <c r="J399" s="106">
        <v>-6.49</v>
      </c>
      <c r="K399" s="106">
        <v>0.72512069569112503</v>
      </c>
      <c r="L399" s="15">
        <v>4.11717905696736E-2</v>
      </c>
      <c r="M399" s="106">
        <v>0</v>
      </c>
      <c r="N399" s="106">
        <v>0</v>
      </c>
      <c r="P399" s="106">
        <v>0.28990045038269563</v>
      </c>
      <c r="Q399" s="106">
        <v>0.27561420461012842</v>
      </c>
      <c r="R399" s="106">
        <v>0.29704357326897923</v>
      </c>
      <c r="S399" s="106">
        <v>0.26847108172384482</v>
      </c>
      <c r="AA399" s="106">
        <v>727</v>
      </c>
      <c r="AB399" s="106">
        <v>753.17475373951106</v>
      </c>
    </row>
    <row r="400" spans="1:28" x14ac:dyDescent="0.2">
      <c r="A400" s="14">
        <v>43678</v>
      </c>
      <c r="B400" s="106">
        <v>765</v>
      </c>
      <c r="C400" s="106">
        <v>763</v>
      </c>
      <c r="D400" s="106">
        <v>2920</v>
      </c>
      <c r="E400" s="106">
        <v>2935</v>
      </c>
      <c r="F400" s="106">
        <v>0.25996592844974398</v>
      </c>
      <c r="G400" s="106">
        <v>0.28318677325651997</v>
      </c>
      <c r="H400" s="106">
        <v>7.0617645457727602E-3</v>
      </c>
      <c r="I400" s="106">
        <v>-3.2882496515231998</v>
      </c>
      <c r="J400" s="106">
        <v>-8.93</v>
      </c>
      <c r="K400" s="106">
        <v>0.77011565501889401</v>
      </c>
      <c r="L400" s="15">
        <v>0.10677491314545499</v>
      </c>
      <c r="M400" s="106">
        <v>0</v>
      </c>
      <c r="N400" s="106">
        <v>0</v>
      </c>
      <c r="P400" s="106">
        <v>0.29024853780229276</v>
      </c>
      <c r="Q400" s="106">
        <v>0.27612500871074719</v>
      </c>
      <c r="R400" s="106">
        <v>0.29731030234806549</v>
      </c>
      <c r="S400" s="106">
        <v>0.26906324416497446</v>
      </c>
      <c r="AA400" s="106">
        <v>763</v>
      </c>
      <c r="AB400" s="106">
        <v>807.36592484494702</v>
      </c>
    </row>
    <row r="401" spans="1:28" x14ac:dyDescent="0.2">
      <c r="A401" s="14">
        <v>43677</v>
      </c>
      <c r="B401" s="106">
        <v>771</v>
      </c>
      <c r="C401" s="106">
        <v>771</v>
      </c>
      <c r="D401" s="106">
        <v>2872</v>
      </c>
      <c r="E401" s="106">
        <v>2905</v>
      </c>
      <c r="F401" s="106">
        <v>0.265404475043029</v>
      </c>
      <c r="G401" s="106">
        <v>0.28364703877088099</v>
      </c>
      <c r="H401" s="106">
        <v>6.6460132242344696E-3</v>
      </c>
      <c r="I401" s="106">
        <v>-2.74488826795162</v>
      </c>
      <c r="J401" s="106">
        <v>-6.87</v>
      </c>
      <c r="K401" s="106">
        <v>0.79719085878876095</v>
      </c>
      <c r="L401" s="106">
        <v>0.21881560197681099</v>
      </c>
      <c r="M401" s="106">
        <v>0</v>
      </c>
      <c r="N401" s="106">
        <v>0</v>
      </c>
      <c r="P401" s="106">
        <v>0.29029305199511546</v>
      </c>
      <c r="Q401" s="106">
        <v>0.27700102554664652</v>
      </c>
      <c r="R401" s="106">
        <v>0.29693906521934993</v>
      </c>
      <c r="S401" s="106">
        <v>0.27035501232241205</v>
      </c>
      <c r="AA401" s="106">
        <v>771</v>
      </c>
      <c r="AB401" s="106">
        <v>799.11346224005831</v>
      </c>
    </row>
    <row r="402" spans="1:28" x14ac:dyDescent="0.2">
      <c r="A402" s="14">
        <v>43676</v>
      </c>
      <c r="B402" s="106">
        <v>783</v>
      </c>
      <c r="C402" s="106">
        <v>782</v>
      </c>
      <c r="D402" s="106">
        <v>2880</v>
      </c>
      <c r="E402" s="106">
        <v>2892</v>
      </c>
      <c r="F402" s="106">
        <v>0.27040110650069099</v>
      </c>
      <c r="G402" s="106">
        <v>0.28415248914380198</v>
      </c>
      <c r="H402" s="106">
        <v>6.6808379998378404E-3</v>
      </c>
      <c r="I402" s="106">
        <v>-2.0583320001838401</v>
      </c>
      <c r="J402" s="106">
        <v>-5.09</v>
      </c>
      <c r="K402" s="106">
        <v>0.81234109064776805</v>
      </c>
      <c r="L402" s="106">
        <v>0.190636555562962</v>
      </c>
      <c r="M402" s="106">
        <v>0</v>
      </c>
      <c r="N402" s="106">
        <v>0</v>
      </c>
      <c r="P402" s="106">
        <v>0.2908333271436398</v>
      </c>
      <c r="Q402" s="106">
        <v>0.27747165114396416</v>
      </c>
      <c r="R402" s="106">
        <v>0.29751416514347767</v>
      </c>
      <c r="S402" s="106">
        <v>0.27079081314412629</v>
      </c>
      <c r="AA402" s="106">
        <v>782</v>
      </c>
      <c r="AB402" s="106">
        <v>795.53739511127321</v>
      </c>
    </row>
    <row r="403" spans="1:28" x14ac:dyDescent="0.2">
      <c r="A403" s="14">
        <v>43675</v>
      </c>
      <c r="B403" s="106">
        <v>782</v>
      </c>
      <c r="C403" s="106">
        <v>774</v>
      </c>
      <c r="D403" s="106">
        <v>2865</v>
      </c>
      <c r="E403" s="106">
        <v>2860</v>
      </c>
      <c r="F403" s="106">
        <v>0.27062937062936998</v>
      </c>
      <c r="G403" s="106">
        <v>0.284658917504231</v>
      </c>
      <c r="H403" s="106">
        <v>7.0487000704540998E-3</v>
      </c>
      <c r="I403" s="106">
        <v>-1.9903736482800101</v>
      </c>
      <c r="J403" s="106">
        <v>-5.18</v>
      </c>
      <c r="K403" s="106">
        <v>0.82514713457113997</v>
      </c>
      <c r="L403" s="15">
        <v>0.26681399195555999</v>
      </c>
      <c r="M403" s="106">
        <v>0</v>
      </c>
      <c r="N403" s="106">
        <v>0</v>
      </c>
      <c r="P403" s="106">
        <v>0.29170761757468511</v>
      </c>
      <c r="Q403" s="106">
        <v>0.2776102174337769</v>
      </c>
      <c r="R403" s="106">
        <v>0.29875631764513921</v>
      </c>
      <c r="S403" s="106">
        <v>0.27056151736332279</v>
      </c>
      <c r="AA403" s="106">
        <v>774</v>
      </c>
      <c r="AB403" s="106">
        <v>786.73476833272525</v>
      </c>
    </row>
    <row r="404" spans="1:28" x14ac:dyDescent="0.2">
      <c r="A404" s="14">
        <v>43672</v>
      </c>
      <c r="B404" s="106">
        <v>780</v>
      </c>
      <c r="C404" s="106">
        <v>781</v>
      </c>
      <c r="D404" s="106">
        <v>2845</v>
      </c>
      <c r="E404" s="106">
        <v>2851</v>
      </c>
      <c r="F404" s="106">
        <v>0.27393896878288299</v>
      </c>
      <c r="G404" s="106">
        <v>0.28511458995990402</v>
      </c>
      <c r="H404" s="106">
        <v>7.2293556530215203E-3</v>
      </c>
      <c r="I404" s="106">
        <v>-1.5458668397854001</v>
      </c>
      <c r="J404" s="106">
        <v>-4.08</v>
      </c>
      <c r="K404" s="106">
        <v>0.83244635833094505</v>
      </c>
      <c r="L404" s="106">
        <v>0.25285203957388902</v>
      </c>
      <c r="M404" s="106">
        <v>0</v>
      </c>
      <c r="N404" s="106">
        <v>0</v>
      </c>
      <c r="P404" s="106">
        <v>0.29234394561292554</v>
      </c>
      <c r="Q404" s="106">
        <v>0.2778852343068825</v>
      </c>
      <c r="R404" s="106">
        <v>0.29957330126594706</v>
      </c>
      <c r="S404" s="106">
        <v>0.27065587865386098</v>
      </c>
      <c r="AA404" s="106">
        <v>781</v>
      </c>
      <c r="AB404" s="106">
        <v>784.25902955125866</v>
      </c>
    </row>
    <row r="405" spans="1:28" x14ac:dyDescent="0.2">
      <c r="A405" s="14">
        <v>43671</v>
      </c>
      <c r="B405" s="106">
        <v>776</v>
      </c>
      <c r="C405" s="106">
        <v>782</v>
      </c>
      <c r="D405" s="106">
        <v>2778</v>
      </c>
      <c r="E405" s="106">
        <v>2851</v>
      </c>
      <c r="F405" s="106">
        <v>0.27428972290424403</v>
      </c>
      <c r="G405" s="106">
        <v>0.28543826085232299</v>
      </c>
      <c r="H405" s="106">
        <v>7.2650937534769399E-3</v>
      </c>
      <c r="I405" s="106">
        <v>-1.5345346290601301</v>
      </c>
      <c r="J405" s="106">
        <v>-4.0599999999999996</v>
      </c>
      <c r="K405" s="106">
        <v>0.86993345943529798</v>
      </c>
      <c r="L405" s="106">
        <v>0.50508796207733297</v>
      </c>
      <c r="M405" s="106">
        <v>0</v>
      </c>
      <c r="N405" s="106">
        <v>0</v>
      </c>
      <c r="P405" s="106">
        <v>0.29270335460579994</v>
      </c>
      <c r="Q405" s="106">
        <v>0.27817316709884604</v>
      </c>
      <c r="R405" s="106">
        <v>0.29996844835927688</v>
      </c>
      <c r="S405" s="106">
        <v>0.27090807334536909</v>
      </c>
      <c r="AA405" s="106">
        <v>782</v>
      </c>
      <c r="AB405" s="106">
        <v>784.25902955125866</v>
      </c>
    </row>
    <row r="406" spans="1:28" x14ac:dyDescent="0.2">
      <c r="A406" s="14">
        <v>43670</v>
      </c>
      <c r="B406" s="106">
        <v>776</v>
      </c>
      <c r="C406" s="106">
        <v>774</v>
      </c>
      <c r="D406" s="106">
        <v>2760</v>
      </c>
      <c r="E406" s="106">
        <v>2744</v>
      </c>
      <c r="F406" s="106">
        <v>0.28206997084548102</v>
      </c>
      <c r="G406" s="106">
        <v>0.28577109942486001</v>
      </c>
      <c r="H406" s="106">
        <v>7.3183394613162899E-3</v>
      </c>
      <c r="I406" s="106">
        <v>-0.50573338377414201</v>
      </c>
      <c r="J406" s="106">
        <v>-1.31</v>
      </c>
      <c r="K406" s="106">
        <v>0.89089646670990696</v>
      </c>
      <c r="L406" s="106">
        <v>0.49342410319114299</v>
      </c>
      <c r="M406" s="106">
        <v>0</v>
      </c>
      <c r="N406" s="106">
        <v>0</v>
      </c>
      <c r="P406" s="106">
        <v>0.29308943888617628</v>
      </c>
      <c r="Q406" s="106">
        <v>0.27845275996354374</v>
      </c>
      <c r="R406" s="106">
        <v>0.3004077783474926</v>
      </c>
      <c r="S406" s="106">
        <v>0.27113442050222741</v>
      </c>
      <c r="AA406" s="106">
        <v>774</v>
      </c>
      <c r="AB406" s="106">
        <v>754.82524626048883</v>
      </c>
    </row>
    <row r="407" spans="1:28" x14ac:dyDescent="0.2">
      <c r="A407" s="14">
        <v>43669</v>
      </c>
      <c r="B407" s="106">
        <v>779</v>
      </c>
      <c r="C407" s="106">
        <v>779</v>
      </c>
      <c r="D407" s="106">
        <v>2772</v>
      </c>
      <c r="E407" s="106">
        <v>2775</v>
      </c>
      <c r="F407" s="106">
        <v>0.28072072072072002</v>
      </c>
      <c r="G407" s="106">
        <v>0.28590390081609302</v>
      </c>
      <c r="H407" s="106">
        <v>7.3403093889908401E-3</v>
      </c>
      <c r="I407" s="106">
        <v>-0.70612556238387902</v>
      </c>
      <c r="J407" s="106">
        <v>-1.85</v>
      </c>
      <c r="K407" s="106">
        <v>0.90755759326653795</v>
      </c>
      <c r="L407" s="106">
        <v>0.43051900520582997</v>
      </c>
      <c r="M407" s="106">
        <v>0</v>
      </c>
      <c r="N407" s="106">
        <v>0</v>
      </c>
      <c r="P407" s="106">
        <v>0.29324421020508384</v>
      </c>
      <c r="Q407" s="106">
        <v>0.27856359142710219</v>
      </c>
      <c r="R407" s="106">
        <v>0.30058451959407467</v>
      </c>
      <c r="S407" s="106">
        <v>0.27122328203811136</v>
      </c>
      <c r="AA407" s="106">
        <v>779</v>
      </c>
      <c r="AB407" s="106">
        <v>763.35279095220722</v>
      </c>
    </row>
    <row r="408" spans="1:28" x14ac:dyDescent="0.2">
      <c r="A408" s="14">
        <v>43668</v>
      </c>
      <c r="B408" s="106">
        <v>780</v>
      </c>
      <c r="C408" s="106">
        <v>774</v>
      </c>
      <c r="D408" s="106">
        <v>2780</v>
      </c>
      <c r="E408" s="106">
        <v>2781</v>
      </c>
      <c r="F408" s="106">
        <v>0.27831715210355901</v>
      </c>
      <c r="G408" s="106">
        <v>0.28617162453981698</v>
      </c>
      <c r="H408" s="106">
        <v>7.5105821878515E-3</v>
      </c>
      <c r="I408" s="106">
        <v>-1.04578742896418</v>
      </c>
      <c r="J408" s="106">
        <v>-2.82</v>
      </c>
      <c r="K408" s="106">
        <v>0.92246627639228895</v>
      </c>
      <c r="L408" s="106">
        <v>0.47547573660604198</v>
      </c>
      <c r="M408" s="106">
        <v>0</v>
      </c>
      <c r="N408" s="106">
        <v>0</v>
      </c>
      <c r="P408" s="106">
        <v>0.29368220672766848</v>
      </c>
      <c r="Q408" s="106">
        <v>0.27866104235196548</v>
      </c>
      <c r="R408" s="106">
        <v>0.30119278891551998</v>
      </c>
      <c r="S408" s="106">
        <v>0.27115046016411398</v>
      </c>
      <c r="AA408" s="106">
        <v>774</v>
      </c>
      <c r="AB408" s="106">
        <v>765.00328347318487</v>
      </c>
    </row>
    <row r="409" spans="1:28" x14ac:dyDescent="0.2">
      <c r="A409" s="14">
        <v>43665</v>
      </c>
      <c r="B409" s="106">
        <v>758</v>
      </c>
      <c r="C409" s="106">
        <v>781</v>
      </c>
      <c r="D409" s="106">
        <v>2698</v>
      </c>
      <c r="E409" s="106">
        <v>2786</v>
      </c>
      <c r="F409" s="106">
        <v>0.28033022254127699</v>
      </c>
      <c r="G409" s="106">
        <v>0.28651355538023199</v>
      </c>
      <c r="H409" s="106">
        <v>7.7258855706373204E-3</v>
      </c>
      <c r="I409" s="106">
        <v>-0.80033968694215296</v>
      </c>
      <c r="J409" s="106">
        <v>-2.21</v>
      </c>
      <c r="K409" s="106">
        <v>0.93313858682230999</v>
      </c>
      <c r="L409" s="106">
        <v>0.49273922207660897</v>
      </c>
      <c r="M409" s="106">
        <v>0</v>
      </c>
      <c r="N409" s="106">
        <v>0</v>
      </c>
      <c r="P409" s="106">
        <v>0.29423944095086929</v>
      </c>
      <c r="Q409" s="106">
        <v>0.27878766980959468</v>
      </c>
      <c r="R409" s="106">
        <v>0.30196532652150665</v>
      </c>
      <c r="S409" s="106">
        <v>0.27106178423895733</v>
      </c>
      <c r="AA409" s="106">
        <v>781</v>
      </c>
      <c r="AB409" s="106">
        <v>766.37869390733306</v>
      </c>
    </row>
    <row r="410" spans="1:28" x14ac:dyDescent="0.2">
      <c r="A410" s="14">
        <v>43664</v>
      </c>
      <c r="B410" s="106">
        <v>792</v>
      </c>
      <c r="C410" s="106">
        <v>765</v>
      </c>
      <c r="D410" s="106">
        <v>2763</v>
      </c>
      <c r="E410" s="106">
        <v>2688</v>
      </c>
      <c r="F410" s="106">
        <v>0.28459821428571402</v>
      </c>
      <c r="G410" s="106">
        <v>0.28680863959250202</v>
      </c>
      <c r="H410" s="106">
        <v>7.9046585810589407E-3</v>
      </c>
      <c r="I410" s="106">
        <v>-0.27963577226283198</v>
      </c>
      <c r="J410" s="106">
        <v>-0.78</v>
      </c>
      <c r="K410" s="106">
        <v>0.94003933413427998</v>
      </c>
      <c r="L410" s="106">
        <v>0.49097195457541198</v>
      </c>
      <c r="M410" s="106">
        <v>0</v>
      </c>
      <c r="N410" s="106">
        <v>0</v>
      </c>
      <c r="P410" s="106">
        <v>0.29471329817356096</v>
      </c>
      <c r="Q410" s="106">
        <v>0.27890398101144309</v>
      </c>
      <c r="R410" s="106">
        <v>0.30261795675461989</v>
      </c>
      <c r="S410" s="106">
        <v>0.27099932243038416</v>
      </c>
      <c r="AA410" s="106">
        <v>765</v>
      </c>
      <c r="AB410" s="106">
        <v>739.42064939802981</v>
      </c>
    </row>
    <row r="411" spans="1:28" x14ac:dyDescent="0.2">
      <c r="A411" s="14">
        <v>43663</v>
      </c>
      <c r="B411" s="106">
        <v>794</v>
      </c>
      <c r="C411" s="106">
        <v>796</v>
      </c>
      <c r="D411" s="106">
        <v>2806</v>
      </c>
      <c r="E411" s="106">
        <v>2797</v>
      </c>
      <c r="F411" s="106">
        <v>0.28459063282087899</v>
      </c>
      <c r="G411" s="106">
        <v>0.28700596460684502</v>
      </c>
      <c r="H411" s="106">
        <v>8.0307305276359001E-3</v>
      </c>
      <c r="I411" s="106">
        <v>-0.30076115462403402</v>
      </c>
      <c r="J411" s="106">
        <v>-0.85</v>
      </c>
      <c r="K411" s="106">
        <v>0.94654384550616899</v>
      </c>
      <c r="L411" s="106">
        <v>0.47331094925703499</v>
      </c>
      <c r="M411" s="106">
        <v>0</v>
      </c>
      <c r="N411" s="106">
        <v>0</v>
      </c>
      <c r="P411" s="106">
        <v>0.29503669513448094</v>
      </c>
      <c r="Q411" s="106">
        <v>0.2789752340792091</v>
      </c>
      <c r="R411" s="106">
        <v>0.30306742566211681</v>
      </c>
      <c r="S411" s="106">
        <v>0.27094450355157323</v>
      </c>
      <c r="AA411" s="106">
        <v>796</v>
      </c>
      <c r="AB411" s="106">
        <v>769.4045968624589</v>
      </c>
    </row>
    <row r="412" spans="1:28" x14ac:dyDescent="0.2">
      <c r="A412" s="14">
        <v>43662</v>
      </c>
      <c r="B412" s="106">
        <v>795</v>
      </c>
      <c r="C412" s="106">
        <v>803</v>
      </c>
      <c r="D412" s="106">
        <v>2832</v>
      </c>
      <c r="E412" s="106">
        <v>2821</v>
      </c>
      <c r="F412" s="106">
        <v>0.28465083303792899</v>
      </c>
      <c r="G412" s="106">
        <v>0.28721565564013302</v>
      </c>
      <c r="H412" s="106">
        <v>8.16905688254734E-3</v>
      </c>
      <c r="I412" s="106">
        <v>-0.313968018472643</v>
      </c>
      <c r="J412" s="106">
        <v>-0.9</v>
      </c>
      <c r="K412" s="106">
        <v>0.95291829608228495</v>
      </c>
      <c r="L412" s="15">
        <v>0.47098836541919997</v>
      </c>
      <c r="M412" s="106">
        <v>0</v>
      </c>
      <c r="N412" s="106">
        <v>0</v>
      </c>
      <c r="P412" s="106">
        <v>0.29538471252268034</v>
      </c>
      <c r="Q412" s="106">
        <v>0.2790465987575857</v>
      </c>
      <c r="R412" s="106">
        <v>0.30355376940522771</v>
      </c>
      <c r="S412" s="106">
        <v>0.27087754187503832</v>
      </c>
      <c r="AA412" s="106">
        <v>803</v>
      </c>
      <c r="AB412" s="106">
        <v>776.00656694636984</v>
      </c>
    </row>
    <row r="413" spans="1:28" x14ac:dyDescent="0.2">
      <c r="A413" s="14">
        <v>43658</v>
      </c>
      <c r="B413" s="106">
        <v>802</v>
      </c>
      <c r="C413" s="106">
        <v>802</v>
      </c>
      <c r="D413" s="106">
        <v>2865</v>
      </c>
      <c r="E413" s="106">
        <v>2846</v>
      </c>
      <c r="F413" s="106">
        <v>0.28179901616303499</v>
      </c>
      <c r="G413" s="106">
        <v>0.28747544136808101</v>
      </c>
      <c r="H413" s="106">
        <v>8.3901752035164708E-3</v>
      </c>
      <c r="I413" s="106">
        <v>-0.67655621811879996</v>
      </c>
      <c r="J413" s="106">
        <v>-2.0099999999999998</v>
      </c>
      <c r="K413" s="106">
        <v>0.96152096641056695</v>
      </c>
      <c r="L413" s="15">
        <v>0.46371320903354202</v>
      </c>
      <c r="M413" s="106">
        <v>0</v>
      </c>
      <c r="N413" s="106">
        <v>0</v>
      </c>
      <c r="P413" s="106">
        <v>0.29586561657159749</v>
      </c>
      <c r="Q413" s="106">
        <v>0.27908526616456453</v>
      </c>
      <c r="R413" s="106">
        <v>0.30425579177511397</v>
      </c>
      <c r="S413" s="106">
        <v>0.27069509096104805</v>
      </c>
      <c r="AA413" s="106">
        <v>802</v>
      </c>
      <c r="AB413" s="106">
        <v>782.88361911711047</v>
      </c>
    </row>
    <row r="414" spans="1:28" x14ac:dyDescent="0.2">
      <c r="A414" s="14">
        <v>43657</v>
      </c>
      <c r="B414" s="106">
        <v>789</v>
      </c>
      <c r="C414" s="106">
        <v>801</v>
      </c>
      <c r="D414" s="106">
        <v>2833</v>
      </c>
      <c r="E414" s="106">
        <v>2844</v>
      </c>
      <c r="F414" s="106">
        <v>0.281645569620253</v>
      </c>
      <c r="G414" s="106">
        <v>0.287757155564489</v>
      </c>
      <c r="H414" s="106">
        <v>8.54807782845831E-3</v>
      </c>
      <c r="I414" s="106">
        <v>-0.71496610897596402</v>
      </c>
      <c r="J414" s="106">
        <v>-2.17</v>
      </c>
      <c r="K414" s="106">
        <v>0.96218658408077995</v>
      </c>
      <c r="L414" s="15">
        <v>0.54190343023757803</v>
      </c>
      <c r="M414" s="106">
        <v>0</v>
      </c>
      <c r="N414" s="106">
        <v>0</v>
      </c>
      <c r="P414" s="106">
        <v>0.29630523339294729</v>
      </c>
      <c r="Q414" s="106">
        <v>0.27920907773603071</v>
      </c>
      <c r="R414" s="106">
        <v>0.30485331122140563</v>
      </c>
      <c r="S414" s="106">
        <v>0.27066099990757236</v>
      </c>
      <c r="AA414" s="106">
        <v>801</v>
      </c>
      <c r="AB414" s="106">
        <v>782.33345494345122</v>
      </c>
    </row>
    <row r="415" spans="1:28" x14ac:dyDescent="0.2">
      <c r="A415" s="14">
        <v>43656</v>
      </c>
      <c r="B415" s="106">
        <v>787</v>
      </c>
      <c r="C415" s="106">
        <v>790</v>
      </c>
      <c r="D415" s="106">
        <v>2853</v>
      </c>
      <c r="E415" s="106">
        <v>2834</v>
      </c>
      <c r="F415" s="106">
        <v>0.27875793930839798</v>
      </c>
      <c r="G415" s="106">
        <v>0.28807595537696001</v>
      </c>
      <c r="H415" s="106">
        <v>8.75749709491579E-3</v>
      </c>
      <c r="I415" s="106">
        <v>-1.0640044715483801</v>
      </c>
      <c r="J415" s="106">
        <v>-3.34</v>
      </c>
      <c r="K415" s="106">
        <v>0.96319023585671204</v>
      </c>
      <c r="L415" s="15">
        <v>0.58487125949900098</v>
      </c>
      <c r="M415" s="106">
        <v>0</v>
      </c>
      <c r="N415" s="106">
        <v>0</v>
      </c>
      <c r="P415" s="106">
        <v>0.29683345247187581</v>
      </c>
      <c r="Q415" s="106">
        <v>0.27931845828204421</v>
      </c>
      <c r="R415" s="106">
        <v>0.30559094956679161</v>
      </c>
      <c r="S415" s="106">
        <v>0.27056096118712841</v>
      </c>
      <c r="AA415" s="106">
        <v>790</v>
      </c>
      <c r="AB415" s="106">
        <v>779.58263407515506</v>
      </c>
    </row>
    <row r="416" spans="1:28" x14ac:dyDescent="0.2">
      <c r="A416" s="14">
        <v>43655</v>
      </c>
      <c r="B416" s="106">
        <v>807</v>
      </c>
      <c r="C416" s="106">
        <v>800</v>
      </c>
      <c r="D416" s="106">
        <v>2865</v>
      </c>
      <c r="E416" s="106">
        <v>2847</v>
      </c>
      <c r="F416" s="106">
        <v>0.280997541271513</v>
      </c>
      <c r="G416" s="106">
        <v>0.28834287296497801</v>
      </c>
      <c r="H416" s="106">
        <v>8.7744857701126701E-3</v>
      </c>
      <c r="I416" s="106">
        <v>-0.83712389374252205</v>
      </c>
      <c r="J416" s="106">
        <v>-2.61</v>
      </c>
      <c r="K416" s="106">
        <v>0.96276787495799698</v>
      </c>
      <c r="L416" s="15">
        <v>0.72471639185111603</v>
      </c>
      <c r="M416" s="106">
        <v>0</v>
      </c>
      <c r="N416" s="106">
        <v>0</v>
      </c>
      <c r="P416" s="106">
        <v>0.29711735873509071</v>
      </c>
      <c r="Q416" s="106">
        <v>0.27956838719486532</v>
      </c>
      <c r="R416" s="106">
        <v>0.30589184450520335</v>
      </c>
      <c r="S416" s="106">
        <v>0.27079390142475268</v>
      </c>
      <c r="AA416" s="106">
        <v>800</v>
      </c>
      <c r="AB416" s="106">
        <v>783.15870120394015</v>
      </c>
    </row>
    <row r="417" spans="1:28" x14ac:dyDescent="0.2">
      <c r="A417" s="14">
        <v>43654</v>
      </c>
      <c r="B417" s="106">
        <v>825</v>
      </c>
      <c r="C417" s="106">
        <v>804</v>
      </c>
      <c r="D417" s="106">
        <v>2893</v>
      </c>
      <c r="E417" s="106">
        <v>2861</v>
      </c>
      <c r="F417" s="106">
        <v>0.281020622160083</v>
      </c>
      <c r="G417" s="106">
        <v>0.28857791847067099</v>
      </c>
      <c r="H417" s="106">
        <v>8.8106105898739205E-3</v>
      </c>
      <c r="I417" s="106">
        <v>-0.85774944125592301</v>
      </c>
      <c r="J417" s="106">
        <v>-2.69</v>
      </c>
      <c r="K417" s="106">
        <v>0.96420199699141995</v>
      </c>
      <c r="L417" s="15">
        <v>0.59700079897579905</v>
      </c>
      <c r="M417" s="106">
        <v>0</v>
      </c>
      <c r="N417" s="106">
        <v>0</v>
      </c>
      <c r="P417" s="106">
        <v>0.29738852906054491</v>
      </c>
      <c r="Q417" s="106">
        <v>0.27976730788079707</v>
      </c>
      <c r="R417" s="106">
        <v>0.30619913965041884</v>
      </c>
      <c r="S417" s="106">
        <v>0.27095669729092314</v>
      </c>
      <c r="AA417" s="106">
        <v>804</v>
      </c>
      <c r="AB417" s="106">
        <v>787.00985041955482</v>
      </c>
    </row>
    <row r="418" spans="1:28" x14ac:dyDescent="0.2">
      <c r="A418" s="14">
        <v>43651</v>
      </c>
      <c r="B418" s="106">
        <v>815</v>
      </c>
      <c r="C418" s="106">
        <v>818</v>
      </c>
      <c r="D418" s="106">
        <v>2902</v>
      </c>
      <c r="E418" s="106">
        <v>2887</v>
      </c>
      <c r="F418" s="106">
        <v>0.28333910633875897</v>
      </c>
      <c r="G418" s="106">
        <v>0.28877139800263002</v>
      </c>
      <c r="H418" s="106">
        <v>8.8018540676124794E-3</v>
      </c>
      <c r="I418" s="106">
        <v>-0.61717583842472001</v>
      </c>
      <c r="J418" s="106">
        <v>-1.92</v>
      </c>
      <c r="K418" s="106">
        <v>0.96204698734246796</v>
      </c>
      <c r="L418" s="15">
        <v>0.82206072662511298</v>
      </c>
      <c r="M418" s="106">
        <v>0</v>
      </c>
      <c r="N418" s="106">
        <v>0</v>
      </c>
      <c r="P418" s="106">
        <v>0.29757325207024249</v>
      </c>
      <c r="Q418" s="106">
        <v>0.27996954393501755</v>
      </c>
      <c r="R418" s="106">
        <v>0.30637510613785496</v>
      </c>
      <c r="S418" s="106">
        <v>0.27116768986740508</v>
      </c>
      <c r="AA418" s="106">
        <v>818</v>
      </c>
      <c r="AB418" s="106">
        <v>794.16198467712513</v>
      </c>
    </row>
    <row r="419" spans="1:28" x14ac:dyDescent="0.2">
      <c r="A419" s="14">
        <v>43650</v>
      </c>
      <c r="B419" s="106">
        <v>811</v>
      </c>
      <c r="C419" s="106">
        <v>813</v>
      </c>
      <c r="D419" s="106">
        <v>2899</v>
      </c>
      <c r="E419" s="106">
        <v>2890</v>
      </c>
      <c r="F419" s="106">
        <v>0.28131487889273299</v>
      </c>
      <c r="G419" s="106">
        <v>0.288929658655878</v>
      </c>
      <c r="H419" s="106">
        <v>8.8094628165365993E-3</v>
      </c>
      <c r="I419" s="106">
        <v>-0.86438639014974095</v>
      </c>
      <c r="J419" s="106">
        <v>-2.71</v>
      </c>
      <c r="K419" s="106">
        <v>0.95856025356015495</v>
      </c>
      <c r="L419" s="15">
        <v>0.91919352920340303</v>
      </c>
      <c r="M419" s="106">
        <v>0</v>
      </c>
      <c r="N419" s="106">
        <v>0</v>
      </c>
      <c r="P419" s="106">
        <v>0.2977391214724146</v>
      </c>
      <c r="Q419" s="106">
        <v>0.28012019583934139</v>
      </c>
      <c r="R419" s="106">
        <v>0.30654858428895121</v>
      </c>
      <c r="S419" s="106">
        <v>0.27131073302280478</v>
      </c>
      <c r="AA419" s="106">
        <v>813</v>
      </c>
      <c r="AB419" s="106">
        <v>794.98723093761396</v>
      </c>
    </row>
    <row r="420" spans="1:28" x14ac:dyDescent="0.2">
      <c r="A420" s="14">
        <v>43649</v>
      </c>
      <c r="B420" s="106">
        <v>796</v>
      </c>
      <c r="C420" s="106">
        <v>805</v>
      </c>
      <c r="D420" s="106">
        <v>2823</v>
      </c>
      <c r="E420" s="106">
        <v>2873</v>
      </c>
      <c r="F420" s="106">
        <v>0.28019491820396702</v>
      </c>
      <c r="G420" s="106">
        <v>0.28904526096819999</v>
      </c>
      <c r="H420" s="106">
        <v>8.7655570855768809E-3</v>
      </c>
      <c r="I420" s="106">
        <v>-1.0096725944315199</v>
      </c>
      <c r="J420" s="106">
        <v>-3.16</v>
      </c>
      <c r="K420" s="106">
        <v>0.95764281060101397</v>
      </c>
      <c r="L420" s="15">
        <v>0.80844734173085797</v>
      </c>
      <c r="M420" s="106">
        <v>0</v>
      </c>
      <c r="N420" s="106">
        <v>0</v>
      </c>
      <c r="P420" s="106">
        <v>0.29781081805377685</v>
      </c>
      <c r="Q420" s="106">
        <v>0.28027970388262313</v>
      </c>
      <c r="R420" s="106">
        <v>0.30657637513935376</v>
      </c>
      <c r="S420" s="106">
        <v>0.27151414679704622</v>
      </c>
      <c r="AA420" s="106">
        <v>805</v>
      </c>
      <c r="AB420" s="106">
        <v>790.31083546151035</v>
      </c>
    </row>
    <row r="421" spans="1:28" x14ac:dyDescent="0.2">
      <c r="A421" s="14">
        <v>43648</v>
      </c>
      <c r="B421" s="106">
        <v>805</v>
      </c>
      <c r="C421" s="106">
        <v>806</v>
      </c>
      <c r="D421" s="106">
        <v>2857</v>
      </c>
      <c r="E421" s="106">
        <v>2870</v>
      </c>
      <c r="F421" s="106">
        <v>0.280836236933797</v>
      </c>
      <c r="G421" s="106">
        <v>0.28916298726206502</v>
      </c>
      <c r="H421" s="106">
        <v>8.7049845751812193E-3</v>
      </c>
      <c r="I421" s="106">
        <v>-0.95654969360983799</v>
      </c>
      <c r="J421" s="106">
        <v>-2.96</v>
      </c>
      <c r="K421" s="106">
        <v>0.95896950754944399</v>
      </c>
      <c r="L421" s="15">
        <v>0.56744387358466197</v>
      </c>
      <c r="M421" s="106">
        <v>0</v>
      </c>
      <c r="N421" s="106">
        <v>0</v>
      </c>
      <c r="P421" s="106">
        <v>0.29786797183724623</v>
      </c>
      <c r="Q421" s="106">
        <v>0.28045800268688381</v>
      </c>
      <c r="R421" s="106">
        <v>0.30657295641242743</v>
      </c>
      <c r="S421" s="106">
        <v>0.2717530181117026</v>
      </c>
      <c r="AA421" s="106">
        <v>806</v>
      </c>
      <c r="AB421" s="106">
        <v>789.48558920102153</v>
      </c>
    </row>
    <row r="422" spans="1:28" x14ac:dyDescent="0.2">
      <c r="A422" s="14">
        <v>43647</v>
      </c>
      <c r="B422" s="106">
        <v>796</v>
      </c>
      <c r="C422" s="106">
        <v>801</v>
      </c>
      <c r="D422" s="106">
        <v>2808</v>
      </c>
      <c r="E422" s="106">
        <v>2861</v>
      </c>
      <c r="F422" s="106">
        <v>0.27997203774903801</v>
      </c>
      <c r="G422" s="106">
        <v>0.28918696717679998</v>
      </c>
      <c r="H422" s="106">
        <v>8.6844665705702196E-3</v>
      </c>
      <c r="I422" s="106">
        <v>-1.0610818008085201</v>
      </c>
      <c r="J422" s="106">
        <v>-3.29</v>
      </c>
      <c r="K422" s="106">
        <v>0.95987021870296196</v>
      </c>
      <c r="L422" s="15">
        <v>0.61055259605562695</v>
      </c>
      <c r="M422" s="106">
        <v>0</v>
      </c>
      <c r="N422" s="106">
        <v>0</v>
      </c>
      <c r="P422" s="106">
        <v>0.29787143374737018</v>
      </c>
      <c r="Q422" s="106">
        <v>0.28050250060622978</v>
      </c>
      <c r="R422" s="106">
        <v>0.30655590031794044</v>
      </c>
      <c r="S422" s="106">
        <v>0.27181803403565952</v>
      </c>
      <c r="AA422" s="106">
        <v>801</v>
      </c>
      <c r="AB422" s="106">
        <v>787.00985041955482</v>
      </c>
    </row>
    <row r="423" spans="1:28" x14ac:dyDescent="0.2">
      <c r="A423" s="14">
        <v>43644</v>
      </c>
      <c r="B423" s="106">
        <v>767</v>
      </c>
      <c r="C423" s="106">
        <v>775</v>
      </c>
      <c r="D423" s="106">
        <v>2742</v>
      </c>
      <c r="E423" s="106">
        <v>2758</v>
      </c>
      <c r="F423" s="106">
        <v>0.28100072516316099</v>
      </c>
      <c r="G423" s="106">
        <v>0.289220770521876</v>
      </c>
      <c r="H423" s="106">
        <v>8.6534112366738296E-3</v>
      </c>
      <c r="I423" s="106">
        <v>-0.94991964832064402</v>
      </c>
      <c r="J423" s="106">
        <v>-2.93</v>
      </c>
      <c r="K423" s="106">
        <v>0.958966492397056</v>
      </c>
      <c r="L423" s="15">
        <v>0.550653385293429</v>
      </c>
      <c r="M423" s="106">
        <v>0</v>
      </c>
      <c r="N423" s="106">
        <v>0</v>
      </c>
      <c r="P423" s="106">
        <v>0.29787418175854985</v>
      </c>
      <c r="Q423" s="106">
        <v>0.28056735928520216</v>
      </c>
      <c r="R423" s="106">
        <v>0.30652759299522364</v>
      </c>
      <c r="S423" s="106">
        <v>0.27191394804852836</v>
      </c>
      <c r="AA423" s="106">
        <v>775</v>
      </c>
      <c r="AB423" s="106">
        <v>758.67639547610361</v>
      </c>
    </row>
    <row r="424" spans="1:28" x14ac:dyDescent="0.2">
      <c r="A424" s="14">
        <v>43643</v>
      </c>
      <c r="B424" s="106">
        <v>760</v>
      </c>
      <c r="C424" s="106">
        <v>779</v>
      </c>
      <c r="D424" s="106">
        <v>2724</v>
      </c>
      <c r="E424" s="106">
        <v>2787</v>
      </c>
      <c r="F424" s="106">
        <v>0.27951202009329001</v>
      </c>
      <c r="G424" s="106">
        <v>0.28927973072669799</v>
      </c>
      <c r="H424" s="106">
        <v>8.6121693864380303E-3</v>
      </c>
      <c r="I424" s="106">
        <v>-1.13417539705962</v>
      </c>
      <c r="J424" s="106">
        <v>-3.49</v>
      </c>
      <c r="K424" s="106">
        <v>0.95644631218551002</v>
      </c>
      <c r="L424" s="106">
        <v>0.62926940834197198</v>
      </c>
      <c r="M424" s="106">
        <v>0</v>
      </c>
      <c r="N424" s="106">
        <v>0</v>
      </c>
      <c r="P424" s="106">
        <v>0.29789190011313604</v>
      </c>
      <c r="Q424" s="106">
        <v>0.28066756134025994</v>
      </c>
      <c r="R424" s="106">
        <v>0.30650406949957404</v>
      </c>
      <c r="S424" s="106">
        <v>0.27205539195382195</v>
      </c>
      <c r="AA424" s="106">
        <v>779</v>
      </c>
      <c r="AB424" s="106">
        <v>766.65377599416263</v>
      </c>
    </row>
    <row r="425" spans="1:28" x14ac:dyDescent="0.2">
      <c r="A425" s="14">
        <v>43642</v>
      </c>
      <c r="B425" s="106">
        <v>752</v>
      </c>
      <c r="C425" s="106">
        <v>754</v>
      </c>
      <c r="D425" s="106">
        <v>2725</v>
      </c>
      <c r="E425" s="106">
        <v>2718</v>
      </c>
      <c r="F425" s="106">
        <v>0.27740986019131703</v>
      </c>
      <c r="G425" s="106">
        <v>0.28942112084638399</v>
      </c>
      <c r="H425" s="106">
        <v>8.5373703369120701E-3</v>
      </c>
      <c r="I425" s="106">
        <v>-1.4069040209179999</v>
      </c>
      <c r="J425" s="106">
        <v>-4.33</v>
      </c>
      <c r="K425" s="106">
        <v>0.95475136538918604</v>
      </c>
      <c r="L425" s="106">
        <v>0.53581798447748097</v>
      </c>
      <c r="M425" s="106">
        <v>0</v>
      </c>
      <c r="N425" s="106">
        <v>0</v>
      </c>
      <c r="P425" s="106">
        <v>0.29795849118329609</v>
      </c>
      <c r="Q425" s="106">
        <v>0.2808837505094719</v>
      </c>
      <c r="R425" s="106">
        <v>0.30649586152020813</v>
      </c>
      <c r="S425" s="106">
        <v>0.27234638017255985</v>
      </c>
      <c r="AA425" s="106">
        <v>754</v>
      </c>
      <c r="AB425" s="106">
        <v>747.67311200291863</v>
      </c>
    </row>
    <row r="426" spans="1:28" x14ac:dyDescent="0.2">
      <c r="A426" s="14">
        <v>43641</v>
      </c>
      <c r="B426" s="106">
        <v>759</v>
      </c>
      <c r="C426" s="106">
        <v>754</v>
      </c>
      <c r="D426" s="106">
        <v>2763</v>
      </c>
      <c r="E426" s="106">
        <v>2741</v>
      </c>
      <c r="F426" s="106">
        <v>0.27508208682962398</v>
      </c>
      <c r="G426" s="106">
        <v>0.28956340798181801</v>
      </c>
      <c r="H426" s="106">
        <v>8.4241778866431302E-3</v>
      </c>
      <c r="I426" s="106">
        <v>-1.7190189175794699</v>
      </c>
      <c r="J426" s="106">
        <v>-5.26</v>
      </c>
      <c r="K426" s="106">
        <v>0.95472995282263196</v>
      </c>
      <c r="L426" s="15">
        <v>0.41369082563401499</v>
      </c>
      <c r="M426" s="106">
        <v>0</v>
      </c>
      <c r="N426" s="106">
        <v>0</v>
      </c>
      <c r="P426" s="106">
        <v>0.29798758586846114</v>
      </c>
      <c r="Q426" s="106">
        <v>0.28113923009517489</v>
      </c>
      <c r="R426" s="106">
        <v>0.30641176375510426</v>
      </c>
      <c r="S426" s="106">
        <v>0.27271505220853176</v>
      </c>
      <c r="AA426" s="106">
        <v>754</v>
      </c>
      <c r="AB426" s="106">
        <v>754</v>
      </c>
    </row>
    <row r="427" spans="1:28" x14ac:dyDescent="0.2">
      <c r="A427" s="14"/>
      <c r="L427" s="15"/>
    </row>
    <row r="428" spans="1:28" x14ac:dyDescent="0.2">
      <c r="A428" s="14"/>
      <c r="L428" s="15"/>
    </row>
    <row r="429" spans="1:28" x14ac:dyDescent="0.2">
      <c r="A429" s="14"/>
      <c r="L429" s="15"/>
    </row>
    <row r="430" spans="1:28" x14ac:dyDescent="0.2">
      <c r="A430" s="14"/>
      <c r="L430" s="15"/>
    </row>
    <row r="431" spans="1:28" x14ac:dyDescent="0.2">
      <c r="A431" s="14"/>
      <c r="L431" s="15"/>
    </row>
    <row r="432" spans="1:28" x14ac:dyDescent="0.2">
      <c r="A432" s="14"/>
      <c r="L432" s="15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  <c r="L435" s="15"/>
    </row>
    <row r="436" spans="1:12" x14ac:dyDescent="0.2">
      <c r="A436" s="14"/>
      <c r="L436" s="15"/>
    </row>
    <row r="437" spans="1:12" x14ac:dyDescent="0.2">
      <c r="A437" s="14"/>
    </row>
    <row r="438" spans="1:12" x14ac:dyDescent="0.2">
      <c r="A438" s="14"/>
      <c r="L438" s="15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  <c r="L441" s="15"/>
    </row>
    <row r="442" spans="1:12" x14ac:dyDescent="0.2">
      <c r="A442" s="14"/>
      <c r="L442" s="15"/>
    </row>
    <row r="443" spans="1:12" x14ac:dyDescent="0.2">
      <c r="A443" s="14"/>
      <c r="L443" s="15"/>
    </row>
    <row r="444" spans="1:12" x14ac:dyDescent="0.2">
      <c r="A444" s="14"/>
      <c r="L444" s="15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  <c r="L448" s="15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  <c r="L472" s="15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  <c r="L480" s="15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  <c r="L491" s="15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  <c r="L497" s="15"/>
    </row>
    <row r="498" spans="1:12" x14ac:dyDescent="0.2">
      <c r="A498" s="14"/>
      <c r="L498" s="15"/>
    </row>
    <row r="499" spans="1:12" x14ac:dyDescent="0.2">
      <c r="A499" s="14"/>
      <c r="L499" s="15"/>
    </row>
    <row r="500" spans="1:12" x14ac:dyDescent="0.2">
      <c r="A500" s="14"/>
      <c r="L500" s="15"/>
    </row>
    <row r="501" spans="1:12" x14ac:dyDescent="0.2">
      <c r="A501" s="14"/>
      <c r="L501" s="15"/>
    </row>
    <row r="502" spans="1:12" x14ac:dyDescent="0.2">
      <c r="A502" s="14"/>
      <c r="L502" s="15"/>
    </row>
    <row r="503" spans="1:12" x14ac:dyDescent="0.2">
      <c r="A503" s="14"/>
      <c r="L503" s="15"/>
    </row>
    <row r="504" spans="1:12" x14ac:dyDescent="0.2">
      <c r="A504" s="14"/>
      <c r="L504" s="15"/>
    </row>
    <row r="505" spans="1:12" x14ac:dyDescent="0.2">
      <c r="A505" s="14"/>
      <c r="L505" s="15"/>
    </row>
    <row r="506" spans="1:12" x14ac:dyDescent="0.2">
      <c r="A506" s="14"/>
      <c r="L506" s="15"/>
    </row>
    <row r="507" spans="1:12" x14ac:dyDescent="0.2">
      <c r="A507" s="14"/>
      <c r="L507" s="15"/>
    </row>
    <row r="508" spans="1:12" x14ac:dyDescent="0.2">
      <c r="A508" s="14"/>
      <c r="L508" s="15"/>
    </row>
    <row r="509" spans="1:12" x14ac:dyDescent="0.2">
      <c r="A509" s="14"/>
      <c r="L509" s="15"/>
    </row>
    <row r="510" spans="1:12" x14ac:dyDescent="0.2">
      <c r="A510" s="14"/>
      <c r="L510" s="15"/>
    </row>
    <row r="511" spans="1:12" x14ac:dyDescent="0.2">
      <c r="A511" s="14"/>
      <c r="L511" s="15"/>
    </row>
    <row r="512" spans="1:12" x14ac:dyDescent="0.2">
      <c r="A512" s="14"/>
    </row>
    <row r="513" spans="1:12" x14ac:dyDescent="0.2">
      <c r="A513" s="14"/>
      <c r="L513" s="15"/>
    </row>
    <row r="514" spans="1:12" x14ac:dyDescent="0.2">
      <c r="A514" s="14"/>
      <c r="L514" s="15"/>
    </row>
    <row r="515" spans="1:12" x14ac:dyDescent="0.2">
      <c r="A515" s="14"/>
      <c r="L515" s="15"/>
    </row>
    <row r="516" spans="1:12" x14ac:dyDescent="0.2">
      <c r="A516" s="14"/>
      <c r="L516" s="15"/>
    </row>
    <row r="517" spans="1:12" x14ac:dyDescent="0.2">
      <c r="A517" s="14"/>
      <c r="L517" s="15"/>
    </row>
    <row r="518" spans="1:12" x14ac:dyDescent="0.2">
      <c r="A518" s="14"/>
      <c r="L518" s="15"/>
    </row>
    <row r="519" spans="1:12" x14ac:dyDescent="0.2">
      <c r="A519" s="14"/>
      <c r="L519" s="15"/>
    </row>
    <row r="520" spans="1:12" x14ac:dyDescent="0.2">
      <c r="A520" s="14"/>
      <c r="L520" s="15"/>
    </row>
    <row r="521" spans="1:12" x14ac:dyDescent="0.2">
      <c r="A521" s="14"/>
    </row>
    <row r="522" spans="1:12" x14ac:dyDescent="0.2">
      <c r="A522" s="14"/>
    </row>
    <row r="523" spans="1:12" x14ac:dyDescent="0.2">
      <c r="A523" s="14"/>
    </row>
    <row r="524" spans="1:12" x14ac:dyDescent="0.2">
      <c r="A524" s="14"/>
    </row>
    <row r="525" spans="1:12" x14ac:dyDescent="0.2">
      <c r="A525" s="14"/>
      <c r="L525" s="15"/>
    </row>
    <row r="526" spans="1:12" x14ac:dyDescent="0.2">
      <c r="A526" s="14"/>
    </row>
    <row r="527" spans="1:12" x14ac:dyDescent="0.2">
      <c r="A527" s="14"/>
    </row>
    <row r="528" spans="1:12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  <c r="L536" s="15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4" x14ac:dyDescent="0.2">
      <c r="A545" s="14"/>
    </row>
    <row r="546" spans="1:14" x14ac:dyDescent="0.2">
      <c r="A546" s="14"/>
    </row>
    <row r="547" spans="1:14" x14ac:dyDescent="0.2">
      <c r="A547" s="14"/>
      <c r="N547" s="15"/>
    </row>
    <row r="548" spans="1:14" x14ac:dyDescent="0.2">
      <c r="A548" s="14"/>
      <c r="N548" s="15"/>
    </row>
    <row r="549" spans="1:14" x14ac:dyDescent="0.2">
      <c r="A549" s="14"/>
      <c r="L549" s="15"/>
      <c r="N549" s="15"/>
    </row>
    <row r="550" spans="1:14" x14ac:dyDescent="0.2">
      <c r="A550" s="14"/>
      <c r="L550" s="15"/>
      <c r="N550" s="15"/>
    </row>
    <row r="551" spans="1:14" x14ac:dyDescent="0.2">
      <c r="A551" s="14"/>
      <c r="L551" s="15"/>
      <c r="N551" s="15"/>
    </row>
    <row r="552" spans="1:14" x14ac:dyDescent="0.2">
      <c r="A552" s="14"/>
      <c r="L552" s="15"/>
    </row>
    <row r="553" spans="1:14" x14ac:dyDescent="0.2">
      <c r="A553" s="14"/>
      <c r="N553" s="15"/>
    </row>
    <row r="554" spans="1:14" x14ac:dyDescent="0.2">
      <c r="A554" s="14"/>
      <c r="L554" s="15"/>
      <c r="N554" s="15"/>
    </row>
    <row r="555" spans="1:14" x14ac:dyDescent="0.2">
      <c r="A555" s="14"/>
      <c r="N555" s="15"/>
    </row>
    <row r="556" spans="1:14" x14ac:dyDescent="0.2">
      <c r="A556" s="14"/>
      <c r="L556" s="15"/>
      <c r="N556" s="15"/>
    </row>
    <row r="557" spans="1:14" x14ac:dyDescent="0.2">
      <c r="A557" s="14"/>
      <c r="N557" s="15"/>
    </row>
    <row r="558" spans="1:14" x14ac:dyDescent="0.2">
      <c r="A558" s="14"/>
    </row>
    <row r="559" spans="1:14" x14ac:dyDescent="0.2">
      <c r="A559" s="14"/>
      <c r="N559" s="15"/>
    </row>
    <row r="560" spans="1:14" x14ac:dyDescent="0.2">
      <c r="A560" s="14"/>
      <c r="L560" s="15"/>
      <c r="N560" s="15"/>
    </row>
    <row r="561" spans="1:14" x14ac:dyDescent="0.2">
      <c r="A561" s="14"/>
      <c r="N561" s="15"/>
    </row>
    <row r="562" spans="1:14" x14ac:dyDescent="0.2">
      <c r="A562" s="14"/>
      <c r="N562" s="15"/>
    </row>
    <row r="563" spans="1:14" x14ac:dyDescent="0.2">
      <c r="A563" s="14"/>
      <c r="N563" s="15"/>
    </row>
    <row r="564" spans="1:14" x14ac:dyDescent="0.2">
      <c r="A564" s="14"/>
      <c r="L564" s="15"/>
      <c r="N564" s="15"/>
    </row>
    <row r="565" spans="1:14" x14ac:dyDescent="0.2">
      <c r="A565" s="14"/>
      <c r="L565" s="15"/>
      <c r="N565" s="15"/>
    </row>
    <row r="566" spans="1:14" x14ac:dyDescent="0.2">
      <c r="A566" s="14"/>
      <c r="N566" s="15"/>
    </row>
    <row r="567" spans="1:14" x14ac:dyDescent="0.2">
      <c r="A567" s="14"/>
      <c r="L567" s="15"/>
      <c r="N567" s="15"/>
    </row>
    <row r="568" spans="1:14" x14ac:dyDescent="0.2">
      <c r="A568" s="14"/>
    </row>
    <row r="569" spans="1:14" x14ac:dyDescent="0.2">
      <c r="A569" s="14"/>
    </row>
    <row r="570" spans="1:14" x14ac:dyDescent="0.2">
      <c r="A570" s="14"/>
      <c r="L570" s="15"/>
      <c r="N570" s="15"/>
    </row>
    <row r="571" spans="1:14" x14ac:dyDescent="0.2">
      <c r="A571" s="14"/>
      <c r="N571" s="15"/>
    </row>
    <row r="572" spans="1:14" x14ac:dyDescent="0.2">
      <c r="A572" s="14"/>
      <c r="L572" s="15"/>
    </row>
    <row r="573" spans="1:14" x14ac:dyDescent="0.2">
      <c r="A573" s="14"/>
    </row>
    <row r="574" spans="1:14" x14ac:dyDescent="0.2">
      <c r="A574" s="14"/>
      <c r="L574" s="15"/>
    </row>
    <row r="575" spans="1:14" x14ac:dyDescent="0.2">
      <c r="A575" s="14"/>
    </row>
    <row r="576" spans="1:14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  <c r="L590" s="15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3" x14ac:dyDescent="0.2">
      <c r="A609" s="14"/>
    </row>
    <row r="610" spans="1:13" x14ac:dyDescent="0.2">
      <c r="A610" s="14"/>
    </row>
    <row r="611" spans="1:13" x14ac:dyDescent="0.2">
      <c r="A611" s="14"/>
      <c r="L611" s="15"/>
    </row>
    <row r="612" spans="1:13" x14ac:dyDescent="0.2">
      <c r="A612" s="14"/>
    </row>
    <row r="613" spans="1:13" x14ac:dyDescent="0.2">
      <c r="A613" s="14"/>
    </row>
    <row r="614" spans="1:13" x14ac:dyDescent="0.2">
      <c r="A614" s="14"/>
      <c r="L614" s="15"/>
    </row>
    <row r="615" spans="1:13" x14ac:dyDescent="0.2">
      <c r="A615" s="14"/>
    </row>
    <row r="616" spans="1:13" x14ac:dyDescent="0.2">
      <c r="A616" s="14"/>
      <c r="L616" s="15"/>
      <c r="M616" s="15"/>
    </row>
    <row r="617" spans="1:13" x14ac:dyDescent="0.2">
      <c r="A617" s="14"/>
    </row>
    <row r="618" spans="1:13" x14ac:dyDescent="0.2">
      <c r="A618" s="14"/>
      <c r="L618" s="15"/>
    </row>
    <row r="619" spans="1:13" x14ac:dyDescent="0.2">
      <c r="A619" s="14"/>
    </row>
    <row r="620" spans="1:13" x14ac:dyDescent="0.2">
      <c r="A620" s="14"/>
      <c r="L620" s="15"/>
    </row>
    <row r="621" spans="1:13" x14ac:dyDescent="0.2">
      <c r="A621" s="14"/>
      <c r="L621" s="15"/>
    </row>
    <row r="622" spans="1:13" x14ac:dyDescent="0.2">
      <c r="A622" s="14"/>
      <c r="L622" s="15"/>
    </row>
    <row r="623" spans="1:13" x14ac:dyDescent="0.2">
      <c r="A623" s="14"/>
      <c r="L623" s="15"/>
    </row>
    <row r="624" spans="1:13" x14ac:dyDescent="0.2">
      <c r="A624" s="14"/>
      <c r="L624" s="15"/>
    </row>
    <row r="625" spans="1:12" x14ac:dyDescent="0.2">
      <c r="A625" s="14"/>
      <c r="L625" s="15"/>
    </row>
    <row r="626" spans="1:12" x14ac:dyDescent="0.2">
      <c r="A626" s="14"/>
      <c r="L626" s="15"/>
    </row>
    <row r="627" spans="1:12" x14ac:dyDescent="0.2">
      <c r="A627" s="14"/>
      <c r="L627" s="15"/>
    </row>
    <row r="628" spans="1:12" x14ac:dyDescent="0.2">
      <c r="A628" s="14"/>
      <c r="L628" s="15"/>
    </row>
    <row r="629" spans="1:12" x14ac:dyDescent="0.2">
      <c r="A629" s="14"/>
      <c r="L629" s="15"/>
    </row>
    <row r="630" spans="1:12" x14ac:dyDescent="0.2">
      <c r="A630" s="14"/>
      <c r="L630" s="15"/>
    </row>
    <row r="631" spans="1:12" x14ac:dyDescent="0.2">
      <c r="A631" s="14"/>
      <c r="L631" s="15"/>
    </row>
    <row r="632" spans="1:12" x14ac:dyDescent="0.2">
      <c r="A632" s="14"/>
    </row>
    <row r="633" spans="1:12" x14ac:dyDescent="0.2">
      <c r="A633" s="14"/>
      <c r="L633" s="15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  <c r="L639" s="15"/>
    </row>
    <row r="640" spans="1:12" x14ac:dyDescent="0.2">
      <c r="A640" s="14"/>
    </row>
    <row r="641" spans="1:12" x14ac:dyDescent="0.2">
      <c r="A641" s="14"/>
      <c r="L641" s="15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</row>
    <row r="649" spans="1:12" x14ac:dyDescent="0.2">
      <c r="A649" s="14"/>
    </row>
    <row r="650" spans="1:12" x14ac:dyDescent="0.2">
      <c r="A650" s="14"/>
    </row>
    <row r="651" spans="1:12" x14ac:dyDescent="0.2">
      <c r="A651" s="14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</row>
    <row r="655" spans="1:12" x14ac:dyDescent="0.2">
      <c r="A655" s="14"/>
    </row>
    <row r="656" spans="1:12" x14ac:dyDescent="0.2">
      <c r="A656" s="14"/>
    </row>
    <row r="657" spans="1:12" x14ac:dyDescent="0.2">
      <c r="A657" s="14"/>
    </row>
    <row r="658" spans="1:12" x14ac:dyDescent="0.2">
      <c r="A658" s="14"/>
    </row>
    <row r="659" spans="1:12" x14ac:dyDescent="0.2">
      <c r="A659" s="14"/>
      <c r="L659" s="15"/>
    </row>
    <row r="660" spans="1:12" x14ac:dyDescent="0.2">
      <c r="A660" s="14"/>
      <c r="L660" s="15"/>
    </row>
    <row r="661" spans="1:12" x14ac:dyDescent="0.2">
      <c r="A661" s="14"/>
      <c r="L661" s="15"/>
    </row>
    <row r="662" spans="1:12" x14ac:dyDescent="0.2">
      <c r="A662" s="14"/>
      <c r="L662" s="15"/>
    </row>
    <row r="663" spans="1:12" x14ac:dyDescent="0.2">
      <c r="A663" s="14"/>
    </row>
    <row r="664" spans="1:12" x14ac:dyDescent="0.2">
      <c r="A664" s="301"/>
    </row>
    <row r="665" spans="1:12" x14ac:dyDescent="0.2">
      <c r="A665" s="301"/>
    </row>
    <row r="666" spans="1:12" x14ac:dyDescent="0.2">
      <c r="A666" s="301"/>
    </row>
    <row r="667" spans="1:12" x14ac:dyDescent="0.2">
      <c r="A667" s="301"/>
    </row>
    <row r="668" spans="1:12" x14ac:dyDescent="0.2">
      <c r="A668" s="301"/>
    </row>
    <row r="669" spans="1:12" x14ac:dyDescent="0.2">
      <c r="A669" s="301"/>
    </row>
    <row r="670" spans="1:12" x14ac:dyDescent="0.2">
      <c r="A670" s="301"/>
    </row>
    <row r="671" spans="1:12" x14ac:dyDescent="0.2">
      <c r="A671" s="301"/>
    </row>
    <row r="672" spans="1:12" x14ac:dyDescent="0.2">
      <c r="A672" s="301"/>
    </row>
    <row r="673" spans="1:12" x14ac:dyDescent="0.2">
      <c r="A673" s="301"/>
    </row>
    <row r="674" spans="1:12" x14ac:dyDescent="0.2">
      <c r="A674" s="301"/>
    </row>
    <row r="675" spans="1:12" x14ac:dyDescent="0.2">
      <c r="A675" s="301"/>
    </row>
    <row r="676" spans="1:12" x14ac:dyDescent="0.2">
      <c r="A676" s="301"/>
      <c r="L676" s="15"/>
    </row>
    <row r="677" spans="1:12" x14ac:dyDescent="0.2">
      <c r="A677" s="301"/>
      <c r="L677" s="15"/>
    </row>
    <row r="678" spans="1:12" x14ac:dyDescent="0.2">
      <c r="A678" s="301"/>
    </row>
    <row r="679" spans="1:12" x14ac:dyDescent="0.2">
      <c r="A679" s="301"/>
    </row>
    <row r="680" spans="1:12" x14ac:dyDescent="0.2">
      <c r="A680" s="301"/>
    </row>
    <row r="681" spans="1:12" x14ac:dyDescent="0.2">
      <c r="A681" s="301"/>
    </row>
    <row r="682" spans="1:12" x14ac:dyDescent="0.2">
      <c r="A682" s="301"/>
    </row>
    <row r="683" spans="1:12" x14ac:dyDescent="0.2">
      <c r="A683" s="301"/>
    </row>
    <row r="684" spans="1:12" x14ac:dyDescent="0.2">
      <c r="A684" s="301"/>
    </row>
    <row r="685" spans="1:12" x14ac:dyDescent="0.2">
      <c r="A685" s="301"/>
    </row>
    <row r="686" spans="1:12" x14ac:dyDescent="0.2">
      <c r="A686" s="301"/>
    </row>
    <row r="687" spans="1:12" x14ac:dyDescent="0.2">
      <c r="A687" s="301"/>
    </row>
    <row r="688" spans="1:12" x14ac:dyDescent="0.2">
      <c r="A688" s="301"/>
      <c r="L688" s="15"/>
    </row>
    <row r="689" spans="1:1" x14ac:dyDescent="0.2">
      <c r="A689" s="301"/>
    </row>
    <row r="690" spans="1:1" x14ac:dyDescent="0.2">
      <c r="A690" s="301"/>
    </row>
    <row r="691" spans="1:1" x14ac:dyDescent="0.2">
      <c r="A691" s="301"/>
    </row>
    <row r="692" spans="1:1" x14ac:dyDescent="0.2">
      <c r="A692" s="301"/>
    </row>
    <row r="693" spans="1:1" x14ac:dyDescent="0.2">
      <c r="A693" s="301"/>
    </row>
    <row r="694" spans="1:1" x14ac:dyDescent="0.2">
      <c r="A694" s="301"/>
    </row>
    <row r="695" spans="1:1" x14ac:dyDescent="0.2">
      <c r="A695" s="301"/>
    </row>
    <row r="696" spans="1:1" x14ac:dyDescent="0.2">
      <c r="A696" s="301"/>
    </row>
    <row r="697" spans="1:1" x14ac:dyDescent="0.2">
      <c r="A697" s="301"/>
    </row>
    <row r="698" spans="1:1" x14ac:dyDescent="0.2">
      <c r="A698" s="301"/>
    </row>
    <row r="699" spans="1:1" x14ac:dyDescent="0.2">
      <c r="A699" s="301"/>
    </row>
    <row r="700" spans="1:1" x14ac:dyDescent="0.2">
      <c r="A700" s="301"/>
    </row>
    <row r="701" spans="1:1" x14ac:dyDescent="0.2">
      <c r="A701" s="301"/>
    </row>
    <row r="702" spans="1:1" x14ac:dyDescent="0.2">
      <c r="A702" s="301"/>
    </row>
    <row r="703" spans="1:1" x14ac:dyDescent="0.2">
      <c r="A703" s="301"/>
    </row>
    <row r="704" spans="1:1" x14ac:dyDescent="0.2">
      <c r="A704" s="301"/>
    </row>
    <row r="705" spans="1:12" x14ac:dyDescent="0.2">
      <c r="A705" s="301"/>
      <c r="L705" s="15"/>
    </row>
    <row r="706" spans="1:12" x14ac:dyDescent="0.2">
      <c r="A706" s="301"/>
      <c r="L706" s="15"/>
    </row>
    <row r="707" spans="1:12" x14ac:dyDescent="0.2">
      <c r="A707" s="301"/>
    </row>
    <row r="708" spans="1:12" x14ac:dyDescent="0.2">
      <c r="A708" s="301"/>
    </row>
    <row r="709" spans="1:12" x14ac:dyDescent="0.2">
      <c r="A709" s="301"/>
    </row>
    <row r="710" spans="1:12" x14ac:dyDescent="0.2">
      <c r="A710" s="301"/>
    </row>
    <row r="711" spans="1:12" x14ac:dyDescent="0.2">
      <c r="A711" s="301"/>
    </row>
    <row r="712" spans="1:12" x14ac:dyDescent="0.2">
      <c r="A712" s="301"/>
    </row>
    <row r="713" spans="1:12" x14ac:dyDescent="0.2">
      <c r="A713" s="301"/>
    </row>
    <row r="714" spans="1:12" x14ac:dyDescent="0.2">
      <c r="A714" s="301"/>
    </row>
    <row r="715" spans="1:12" x14ac:dyDescent="0.2">
      <c r="A715" s="301"/>
    </row>
    <row r="716" spans="1:12" x14ac:dyDescent="0.2">
      <c r="A716" s="301"/>
    </row>
    <row r="717" spans="1:12" x14ac:dyDescent="0.2">
      <c r="A717" s="301"/>
    </row>
    <row r="718" spans="1:12" x14ac:dyDescent="0.2">
      <c r="A718" s="301"/>
    </row>
    <row r="719" spans="1:12" x14ac:dyDescent="0.2">
      <c r="A719" s="301"/>
    </row>
    <row r="720" spans="1:12" x14ac:dyDescent="0.2">
      <c r="A720" s="301"/>
      <c r="L720" s="15"/>
    </row>
    <row r="721" spans="1:12" x14ac:dyDescent="0.2">
      <c r="A721" s="301"/>
      <c r="L721" s="15"/>
    </row>
    <row r="722" spans="1:12" x14ac:dyDescent="0.2">
      <c r="A722" s="301"/>
    </row>
    <row r="723" spans="1:12" x14ac:dyDescent="0.2">
      <c r="A723" s="301"/>
      <c r="L723" s="15"/>
    </row>
    <row r="724" spans="1:12" x14ac:dyDescent="0.2">
      <c r="A724" s="301"/>
      <c r="L724" s="15"/>
    </row>
    <row r="725" spans="1:12" x14ac:dyDescent="0.2">
      <c r="A725" s="301"/>
      <c r="L725" s="15"/>
    </row>
    <row r="726" spans="1:12" x14ac:dyDescent="0.2">
      <c r="A726" s="301"/>
      <c r="L726" s="15"/>
    </row>
    <row r="727" spans="1:12" x14ac:dyDescent="0.2">
      <c r="A727" s="301"/>
      <c r="L727" s="15"/>
    </row>
    <row r="728" spans="1:12" x14ac:dyDescent="0.2">
      <c r="A728" s="301"/>
    </row>
    <row r="729" spans="1:12" x14ac:dyDescent="0.2">
      <c r="A729" s="301"/>
      <c r="L729" s="15"/>
    </row>
    <row r="730" spans="1:12" x14ac:dyDescent="0.2">
      <c r="A730" s="301"/>
      <c r="L730" s="15"/>
    </row>
    <row r="731" spans="1:12" x14ac:dyDescent="0.2">
      <c r="A731" s="301"/>
      <c r="L731" s="15"/>
    </row>
    <row r="732" spans="1:12" x14ac:dyDescent="0.2">
      <c r="A732" s="301"/>
      <c r="L732" s="15"/>
    </row>
    <row r="733" spans="1:12" x14ac:dyDescent="0.2">
      <c r="A733" s="301"/>
      <c r="L733" s="15"/>
    </row>
    <row r="734" spans="1:12" x14ac:dyDescent="0.2">
      <c r="A734" s="301"/>
      <c r="L734" s="15"/>
    </row>
    <row r="735" spans="1:12" x14ac:dyDescent="0.2">
      <c r="A735" s="301"/>
      <c r="L735" s="15"/>
    </row>
    <row r="736" spans="1:12" x14ac:dyDescent="0.2">
      <c r="A736" s="301"/>
      <c r="L736" s="15"/>
    </row>
    <row r="737" spans="1:12" x14ac:dyDescent="0.2">
      <c r="A737" s="301"/>
      <c r="L737" s="15"/>
    </row>
    <row r="738" spans="1:12" x14ac:dyDescent="0.2">
      <c r="A738" s="301"/>
      <c r="L738" s="15"/>
    </row>
    <row r="739" spans="1:12" x14ac:dyDescent="0.2">
      <c r="A739" s="301"/>
      <c r="L739" s="15"/>
    </row>
    <row r="740" spans="1:12" x14ac:dyDescent="0.2">
      <c r="A740" s="301"/>
      <c r="L740" s="15"/>
    </row>
    <row r="741" spans="1:12" x14ac:dyDescent="0.2">
      <c r="A741" s="301"/>
      <c r="L741" s="15"/>
    </row>
    <row r="742" spans="1:12" x14ac:dyDescent="0.2">
      <c r="A742" s="301"/>
      <c r="L742" s="15"/>
    </row>
    <row r="743" spans="1:12" x14ac:dyDescent="0.2">
      <c r="A743" s="301"/>
      <c r="L743" s="15"/>
    </row>
    <row r="744" spans="1:12" x14ac:dyDescent="0.2">
      <c r="A744" s="301"/>
      <c r="L744" s="15"/>
    </row>
    <row r="745" spans="1:12" x14ac:dyDescent="0.2">
      <c r="A745" s="301"/>
      <c r="L745" s="15"/>
    </row>
    <row r="746" spans="1:12" x14ac:dyDescent="0.2">
      <c r="A746" s="301"/>
      <c r="L746" s="15"/>
    </row>
    <row r="747" spans="1:12" x14ac:dyDescent="0.2">
      <c r="A747" s="301"/>
      <c r="L747" s="15"/>
    </row>
    <row r="748" spans="1:12" x14ac:dyDescent="0.2">
      <c r="A748" s="301"/>
      <c r="L748" s="15"/>
    </row>
    <row r="749" spans="1:12" x14ac:dyDescent="0.2">
      <c r="A749" s="301"/>
      <c r="L749" s="15"/>
    </row>
    <row r="750" spans="1:12" x14ac:dyDescent="0.2">
      <c r="A750" s="301"/>
      <c r="L750" s="15"/>
    </row>
    <row r="751" spans="1:12" x14ac:dyDescent="0.2">
      <c r="A751" s="301"/>
      <c r="L751" s="15"/>
    </row>
    <row r="752" spans="1:12" x14ac:dyDescent="0.2">
      <c r="A752" s="301"/>
      <c r="L752" s="15"/>
    </row>
    <row r="753" spans="1:12" x14ac:dyDescent="0.2">
      <c r="A753" s="301"/>
      <c r="L753" s="15"/>
    </row>
    <row r="754" spans="1:12" x14ac:dyDescent="0.2">
      <c r="A754" s="301"/>
      <c r="L754" s="15"/>
    </row>
    <row r="755" spans="1:12" x14ac:dyDescent="0.2">
      <c r="A755" s="301"/>
      <c r="L755" s="15"/>
    </row>
    <row r="756" spans="1:12" x14ac:dyDescent="0.2">
      <c r="A756" s="301"/>
      <c r="L756" s="15"/>
    </row>
    <row r="757" spans="1:12" x14ac:dyDescent="0.2">
      <c r="A757" s="301"/>
      <c r="L757" s="15"/>
    </row>
    <row r="758" spans="1:12" x14ac:dyDescent="0.2">
      <c r="A758" s="301"/>
      <c r="L758" s="15"/>
    </row>
    <row r="759" spans="1:12" x14ac:dyDescent="0.2">
      <c r="A759" s="301"/>
      <c r="L759" s="15"/>
    </row>
    <row r="760" spans="1:12" x14ac:dyDescent="0.2">
      <c r="A760" s="301"/>
      <c r="L760" s="15"/>
    </row>
    <row r="761" spans="1:12" x14ac:dyDescent="0.2">
      <c r="A761" s="301"/>
      <c r="L761" s="15"/>
    </row>
    <row r="762" spans="1:12" x14ac:dyDescent="0.2">
      <c r="A762" s="301"/>
      <c r="L762" s="15"/>
    </row>
    <row r="763" spans="1:12" x14ac:dyDescent="0.2">
      <c r="A763" s="301"/>
      <c r="L763" s="15"/>
    </row>
    <row r="764" spans="1:12" x14ac:dyDescent="0.2">
      <c r="A764" s="301"/>
      <c r="L764" s="15"/>
    </row>
    <row r="765" spans="1:12" x14ac:dyDescent="0.2">
      <c r="A765" s="301"/>
      <c r="L765" s="15"/>
    </row>
    <row r="766" spans="1:12" x14ac:dyDescent="0.2">
      <c r="A766" s="301"/>
      <c r="L766" s="15"/>
    </row>
    <row r="767" spans="1:12" x14ac:dyDescent="0.2">
      <c r="A767" s="301"/>
      <c r="L767" s="15"/>
    </row>
    <row r="768" spans="1:12" x14ac:dyDescent="0.2">
      <c r="A768" s="301"/>
      <c r="L768" s="15"/>
    </row>
    <row r="769" spans="1:12" x14ac:dyDescent="0.2">
      <c r="A769" s="301"/>
      <c r="L769" s="15"/>
    </row>
    <row r="770" spans="1:12" x14ac:dyDescent="0.2">
      <c r="A770" s="301"/>
      <c r="L770" s="15"/>
    </row>
    <row r="771" spans="1:12" x14ac:dyDescent="0.2">
      <c r="A771" s="301"/>
      <c r="L771" s="15"/>
    </row>
    <row r="772" spans="1:12" x14ac:dyDescent="0.2">
      <c r="A772" s="301"/>
      <c r="L772" s="15"/>
    </row>
    <row r="773" spans="1:12" x14ac:dyDescent="0.2">
      <c r="A773" s="301"/>
      <c r="L773" s="15"/>
    </row>
    <row r="774" spans="1:12" x14ac:dyDescent="0.2">
      <c r="A774" s="301"/>
      <c r="L774" s="15"/>
    </row>
    <row r="775" spans="1:12" x14ac:dyDescent="0.2">
      <c r="A775" s="301"/>
      <c r="L775" s="15"/>
    </row>
    <row r="776" spans="1:12" x14ac:dyDescent="0.2">
      <c r="A776" s="301"/>
      <c r="L776" s="15"/>
    </row>
    <row r="777" spans="1:12" x14ac:dyDescent="0.2">
      <c r="A777" s="301"/>
      <c r="L777" s="15"/>
    </row>
    <row r="778" spans="1:12" x14ac:dyDescent="0.2">
      <c r="A778" s="301"/>
      <c r="L778" s="15"/>
    </row>
    <row r="779" spans="1:12" x14ac:dyDescent="0.2">
      <c r="A779" s="301"/>
    </row>
    <row r="780" spans="1:12" x14ac:dyDescent="0.2">
      <c r="A780" s="301"/>
      <c r="L780" s="15"/>
    </row>
    <row r="781" spans="1:12" x14ac:dyDescent="0.2">
      <c r="A781" s="301"/>
      <c r="L781" s="15"/>
    </row>
    <row r="782" spans="1:12" x14ac:dyDescent="0.2">
      <c r="A782" s="301"/>
      <c r="L782" s="15"/>
    </row>
    <row r="783" spans="1:12" x14ac:dyDescent="0.2">
      <c r="A783" s="301"/>
    </row>
    <row r="784" spans="1:12" x14ac:dyDescent="0.2">
      <c r="A784" s="301"/>
      <c r="L784" s="15"/>
    </row>
    <row r="785" spans="1:12" x14ac:dyDescent="0.2">
      <c r="A785" s="301"/>
      <c r="L785" s="15"/>
    </row>
    <row r="786" spans="1:12" x14ac:dyDescent="0.2">
      <c r="A786" s="301"/>
      <c r="L786" s="15"/>
    </row>
    <row r="787" spans="1:12" x14ac:dyDescent="0.2">
      <c r="A787" s="301"/>
      <c r="L787" s="15"/>
    </row>
    <row r="788" spans="1:12" x14ac:dyDescent="0.2">
      <c r="A788" s="301"/>
      <c r="L788" s="15"/>
    </row>
    <row r="789" spans="1:12" x14ac:dyDescent="0.2">
      <c r="A789" s="301"/>
      <c r="L789" s="15"/>
    </row>
    <row r="790" spans="1:12" x14ac:dyDescent="0.2">
      <c r="A790" s="301"/>
      <c r="L790" s="15"/>
    </row>
    <row r="791" spans="1:12" x14ac:dyDescent="0.2">
      <c r="A791" s="301"/>
      <c r="L791" s="15"/>
    </row>
    <row r="792" spans="1:12" x14ac:dyDescent="0.2">
      <c r="A792" s="301"/>
      <c r="L792" s="15"/>
    </row>
    <row r="793" spans="1:12" x14ac:dyDescent="0.2">
      <c r="A793" s="301"/>
      <c r="L793" s="15"/>
    </row>
    <row r="794" spans="1:12" x14ac:dyDescent="0.2">
      <c r="A794" s="301"/>
      <c r="L794" s="15"/>
    </row>
    <row r="795" spans="1:12" x14ac:dyDescent="0.2">
      <c r="A795" s="301"/>
      <c r="L795" s="15"/>
    </row>
    <row r="796" spans="1:12" x14ac:dyDescent="0.2">
      <c r="A796" s="301"/>
      <c r="L796" s="15"/>
    </row>
    <row r="797" spans="1:12" x14ac:dyDescent="0.2">
      <c r="A797" s="301"/>
    </row>
    <row r="798" spans="1:12" x14ac:dyDescent="0.2">
      <c r="A798" s="301"/>
      <c r="L798" s="15"/>
    </row>
    <row r="799" spans="1:12" x14ac:dyDescent="0.2">
      <c r="A799" s="301"/>
      <c r="L799" s="15"/>
    </row>
    <row r="800" spans="1:12" x14ac:dyDescent="0.2">
      <c r="A800" s="301"/>
      <c r="L800" s="15"/>
    </row>
    <row r="801" spans="1:12" x14ac:dyDescent="0.2">
      <c r="A801" s="301"/>
    </row>
    <row r="802" spans="1:12" x14ac:dyDescent="0.2">
      <c r="A802" s="301"/>
      <c r="L802" s="15"/>
    </row>
    <row r="803" spans="1:12" x14ac:dyDescent="0.2">
      <c r="A803" s="301"/>
    </row>
    <row r="804" spans="1:12" x14ac:dyDescent="0.2">
      <c r="A804" s="301"/>
    </row>
    <row r="805" spans="1:12" x14ac:dyDescent="0.2">
      <c r="A805" s="301"/>
      <c r="L805" s="15"/>
    </row>
    <row r="806" spans="1:12" x14ac:dyDescent="0.2">
      <c r="A806" s="301"/>
      <c r="L806" s="15"/>
    </row>
    <row r="807" spans="1:12" x14ac:dyDescent="0.2">
      <c r="A807" s="301"/>
      <c r="L807" s="15"/>
    </row>
    <row r="808" spans="1:12" x14ac:dyDescent="0.2">
      <c r="A808" s="301"/>
      <c r="L808" s="15"/>
    </row>
    <row r="809" spans="1:12" x14ac:dyDescent="0.2">
      <c r="A809" s="301"/>
      <c r="L809" s="15"/>
    </row>
    <row r="810" spans="1:12" x14ac:dyDescent="0.2">
      <c r="A810" s="301"/>
    </row>
    <row r="811" spans="1:12" x14ac:dyDescent="0.2">
      <c r="A811" s="301"/>
      <c r="L811" s="15"/>
    </row>
    <row r="812" spans="1:12" x14ac:dyDescent="0.2">
      <c r="A812" s="301"/>
      <c r="L812" s="15"/>
    </row>
    <row r="813" spans="1:12" x14ac:dyDescent="0.2">
      <c r="A813" s="301"/>
    </row>
    <row r="814" spans="1:12" x14ac:dyDescent="0.2">
      <c r="A814" s="301"/>
    </row>
    <row r="815" spans="1:12" x14ac:dyDescent="0.2">
      <c r="A815" s="301"/>
    </row>
    <row r="816" spans="1:12" x14ac:dyDescent="0.2">
      <c r="A816" s="301"/>
    </row>
    <row r="817" spans="1:12" x14ac:dyDescent="0.2">
      <c r="A817" s="301"/>
      <c r="L817" s="15"/>
    </row>
    <row r="818" spans="1:12" x14ac:dyDescent="0.2">
      <c r="A818" s="301"/>
      <c r="L818" s="15"/>
    </row>
    <row r="819" spans="1:12" x14ac:dyDescent="0.2">
      <c r="A819" s="301"/>
      <c r="L819" s="15"/>
    </row>
    <row r="820" spans="1:12" x14ac:dyDescent="0.2">
      <c r="A820" s="301"/>
      <c r="L820" s="15"/>
    </row>
    <row r="821" spans="1:12" x14ac:dyDescent="0.2">
      <c r="A821" s="301"/>
      <c r="L821" s="15"/>
    </row>
    <row r="822" spans="1:12" x14ac:dyDescent="0.2">
      <c r="A822" s="301"/>
      <c r="L822" s="15"/>
    </row>
    <row r="823" spans="1:12" x14ac:dyDescent="0.2">
      <c r="A823" s="301"/>
      <c r="L823" s="15"/>
    </row>
    <row r="824" spans="1:12" x14ac:dyDescent="0.2">
      <c r="A824" s="301"/>
      <c r="L824" s="15"/>
    </row>
    <row r="825" spans="1:12" x14ac:dyDescent="0.2">
      <c r="A825" s="301"/>
      <c r="L825" s="15"/>
    </row>
    <row r="826" spans="1:12" x14ac:dyDescent="0.2">
      <c r="A826" s="301"/>
    </row>
    <row r="827" spans="1:12" x14ac:dyDescent="0.2">
      <c r="A827" s="301"/>
    </row>
    <row r="828" spans="1:12" x14ac:dyDescent="0.2">
      <c r="A828" s="301"/>
      <c r="L828" s="15"/>
    </row>
    <row r="829" spans="1:12" x14ac:dyDescent="0.2">
      <c r="A829" s="301"/>
      <c r="L829" s="15"/>
    </row>
    <row r="830" spans="1:12" x14ac:dyDescent="0.2">
      <c r="A830" s="301"/>
    </row>
    <row r="831" spans="1:12" x14ac:dyDescent="0.2">
      <c r="A831" s="301"/>
    </row>
    <row r="832" spans="1:12" x14ac:dyDescent="0.2">
      <c r="A832" s="301"/>
    </row>
    <row r="833" spans="1:12" x14ac:dyDescent="0.2">
      <c r="A833" s="301"/>
    </row>
    <row r="834" spans="1:12" x14ac:dyDescent="0.2">
      <c r="A834" s="301"/>
    </row>
    <row r="835" spans="1:12" x14ac:dyDescent="0.2">
      <c r="A835" s="301"/>
    </row>
    <row r="836" spans="1:12" x14ac:dyDescent="0.2">
      <c r="A836" s="301"/>
    </row>
    <row r="837" spans="1:12" x14ac:dyDescent="0.2">
      <c r="A837" s="301"/>
    </row>
    <row r="838" spans="1:12" x14ac:dyDescent="0.2">
      <c r="A838" s="301"/>
    </row>
    <row r="839" spans="1:12" x14ac:dyDescent="0.2">
      <c r="A839" s="301"/>
    </row>
    <row r="840" spans="1:12" x14ac:dyDescent="0.2">
      <c r="A840" s="301"/>
    </row>
    <row r="841" spans="1:12" x14ac:dyDescent="0.2">
      <c r="A841" s="301"/>
    </row>
    <row r="842" spans="1:12" x14ac:dyDescent="0.2">
      <c r="A842" s="301"/>
      <c r="L842" s="15"/>
    </row>
    <row r="843" spans="1:12" x14ac:dyDescent="0.2">
      <c r="A843" s="301"/>
    </row>
    <row r="844" spans="1:12" x14ac:dyDescent="0.2">
      <c r="A844" s="301"/>
    </row>
    <row r="845" spans="1:12" x14ac:dyDescent="0.2">
      <c r="A845" s="301"/>
      <c r="L845" s="15"/>
    </row>
    <row r="846" spans="1:12" x14ac:dyDescent="0.2">
      <c r="A846" s="301"/>
    </row>
    <row r="847" spans="1:12" x14ac:dyDescent="0.2">
      <c r="A847" s="301"/>
    </row>
    <row r="848" spans="1:12" x14ac:dyDescent="0.2">
      <c r="A848" s="301"/>
    </row>
    <row r="849" spans="1:1" x14ac:dyDescent="0.2">
      <c r="A849" s="301"/>
    </row>
    <row r="850" spans="1:1" x14ac:dyDescent="0.2">
      <c r="A850" s="301"/>
    </row>
    <row r="851" spans="1:1" x14ac:dyDescent="0.2">
      <c r="A851" s="301"/>
    </row>
    <row r="852" spans="1:1" x14ac:dyDescent="0.2">
      <c r="A852" s="301"/>
    </row>
    <row r="853" spans="1:1" x14ac:dyDescent="0.2">
      <c r="A853" s="301"/>
    </row>
    <row r="854" spans="1:1" x14ac:dyDescent="0.2">
      <c r="A854" s="301"/>
    </row>
    <row r="855" spans="1:1" x14ac:dyDescent="0.2">
      <c r="A855" s="301"/>
    </row>
    <row r="856" spans="1:1" x14ac:dyDescent="0.2">
      <c r="A856" s="301"/>
    </row>
    <row r="857" spans="1:1" x14ac:dyDescent="0.2">
      <c r="A857" s="301"/>
    </row>
    <row r="858" spans="1:1" x14ac:dyDescent="0.2">
      <c r="A858" s="301"/>
    </row>
    <row r="859" spans="1:1" x14ac:dyDescent="0.2">
      <c r="A859" s="301"/>
    </row>
    <row r="860" spans="1:1" x14ac:dyDescent="0.2">
      <c r="A860" s="301"/>
    </row>
    <row r="861" spans="1:1" x14ac:dyDescent="0.2">
      <c r="A861" s="301"/>
    </row>
    <row r="862" spans="1:1" x14ac:dyDescent="0.2">
      <c r="A862" s="301"/>
    </row>
    <row r="863" spans="1:1" x14ac:dyDescent="0.2">
      <c r="A863" s="301"/>
    </row>
    <row r="864" spans="1:1" x14ac:dyDescent="0.2">
      <c r="A864" s="301"/>
    </row>
    <row r="865" spans="1:12" x14ac:dyDescent="0.2">
      <c r="A865" s="301"/>
    </row>
    <row r="866" spans="1:12" x14ac:dyDescent="0.2">
      <c r="A866" s="301"/>
    </row>
    <row r="867" spans="1:12" x14ac:dyDescent="0.2">
      <c r="A867" s="301"/>
    </row>
    <row r="868" spans="1:12" x14ac:dyDescent="0.2">
      <c r="A868" s="301"/>
    </row>
    <row r="869" spans="1:12" x14ac:dyDescent="0.2">
      <c r="A869" s="301"/>
    </row>
    <row r="870" spans="1:12" x14ac:dyDescent="0.2">
      <c r="A870" s="301"/>
    </row>
    <row r="871" spans="1:12" x14ac:dyDescent="0.2">
      <c r="A871" s="301"/>
    </row>
    <row r="872" spans="1:12" x14ac:dyDescent="0.2">
      <c r="A872" s="301"/>
    </row>
    <row r="873" spans="1:12" x14ac:dyDescent="0.2">
      <c r="A873" s="301"/>
      <c r="L873" s="15"/>
    </row>
    <row r="874" spans="1:12" x14ac:dyDescent="0.2">
      <c r="A874" s="301"/>
    </row>
    <row r="875" spans="1:12" x14ac:dyDescent="0.2">
      <c r="A875" s="301"/>
    </row>
    <row r="876" spans="1:12" x14ac:dyDescent="0.2">
      <c r="A876" s="301"/>
    </row>
    <row r="877" spans="1:12" x14ac:dyDescent="0.2">
      <c r="A877" s="301"/>
    </row>
    <row r="878" spans="1:12" x14ac:dyDescent="0.2">
      <c r="A878" s="301"/>
    </row>
    <row r="879" spans="1:12" x14ac:dyDescent="0.2">
      <c r="A879" s="301"/>
    </row>
    <row r="880" spans="1:12" x14ac:dyDescent="0.2">
      <c r="A880" s="301"/>
    </row>
    <row r="881" spans="1:1" x14ac:dyDescent="0.2">
      <c r="A881" s="301"/>
    </row>
    <row r="882" spans="1:1" x14ac:dyDescent="0.2">
      <c r="A882" s="301"/>
    </row>
    <row r="883" spans="1:1" x14ac:dyDescent="0.2">
      <c r="A883" s="301"/>
    </row>
    <row r="884" spans="1:1" x14ac:dyDescent="0.2">
      <c r="A884" s="301"/>
    </row>
    <row r="885" spans="1:1" x14ac:dyDescent="0.2">
      <c r="A885" s="301"/>
    </row>
    <row r="886" spans="1:1" x14ac:dyDescent="0.2">
      <c r="A886" s="301"/>
    </row>
    <row r="887" spans="1:1" x14ac:dyDescent="0.2">
      <c r="A887" s="301"/>
    </row>
    <row r="888" spans="1:1" x14ac:dyDescent="0.2">
      <c r="A888" s="301"/>
    </row>
    <row r="889" spans="1:1" x14ac:dyDescent="0.2">
      <c r="A889" s="301"/>
    </row>
    <row r="890" spans="1:1" x14ac:dyDescent="0.2">
      <c r="A890" s="301"/>
    </row>
    <row r="891" spans="1:1" x14ac:dyDescent="0.2">
      <c r="A891" s="301"/>
    </row>
    <row r="892" spans="1:1" x14ac:dyDescent="0.2">
      <c r="A892" s="301"/>
    </row>
    <row r="893" spans="1:1" x14ac:dyDescent="0.2">
      <c r="A893" s="301"/>
    </row>
    <row r="894" spans="1:1" x14ac:dyDescent="0.2">
      <c r="A894" s="301"/>
    </row>
    <row r="895" spans="1:1" x14ac:dyDescent="0.2">
      <c r="A895" s="301"/>
    </row>
    <row r="896" spans="1:1" x14ac:dyDescent="0.2">
      <c r="A896" s="301"/>
    </row>
    <row r="897" spans="1:1" x14ac:dyDescent="0.2">
      <c r="A897" s="301"/>
    </row>
    <row r="898" spans="1:1" x14ac:dyDescent="0.2">
      <c r="A898" s="301"/>
    </row>
    <row r="899" spans="1:1" x14ac:dyDescent="0.2">
      <c r="A899" s="301"/>
    </row>
    <row r="900" spans="1:1" x14ac:dyDescent="0.2">
      <c r="A900" s="301"/>
    </row>
    <row r="901" spans="1:1" x14ac:dyDescent="0.2">
      <c r="A901" s="301"/>
    </row>
    <row r="902" spans="1:1" x14ac:dyDescent="0.2">
      <c r="A902" s="301"/>
    </row>
    <row r="903" spans="1:1" x14ac:dyDescent="0.2">
      <c r="A903" s="301"/>
    </row>
    <row r="904" spans="1:1" x14ac:dyDescent="0.2">
      <c r="A904" s="301"/>
    </row>
    <row r="905" spans="1:1" x14ac:dyDescent="0.2">
      <c r="A905" s="301"/>
    </row>
    <row r="906" spans="1:1" x14ac:dyDescent="0.2">
      <c r="A906" s="301"/>
    </row>
    <row r="907" spans="1:1" x14ac:dyDescent="0.2">
      <c r="A907" s="301"/>
    </row>
    <row r="908" spans="1:1" x14ac:dyDescent="0.2">
      <c r="A908" s="301"/>
    </row>
    <row r="909" spans="1:1" x14ac:dyDescent="0.2">
      <c r="A909" s="301"/>
    </row>
    <row r="910" spans="1:1" x14ac:dyDescent="0.2">
      <c r="A910" s="301"/>
    </row>
    <row r="911" spans="1:1" x14ac:dyDescent="0.2">
      <c r="A911" s="301"/>
    </row>
    <row r="912" spans="1:1" x14ac:dyDescent="0.2">
      <c r="A912" s="301"/>
    </row>
    <row r="913" spans="1:1" x14ac:dyDescent="0.2">
      <c r="A913" s="301"/>
    </row>
    <row r="914" spans="1:1" x14ac:dyDescent="0.2">
      <c r="A914" s="301"/>
    </row>
    <row r="915" spans="1:1" x14ac:dyDescent="0.2">
      <c r="A915" s="301"/>
    </row>
    <row r="916" spans="1:1" x14ac:dyDescent="0.2">
      <c r="A916" s="301"/>
    </row>
    <row r="917" spans="1:1" x14ac:dyDescent="0.2">
      <c r="A917" s="301"/>
    </row>
    <row r="918" spans="1:1" x14ac:dyDescent="0.2">
      <c r="A918" s="301"/>
    </row>
    <row r="919" spans="1:1" x14ac:dyDescent="0.2">
      <c r="A919" s="301"/>
    </row>
    <row r="920" spans="1:1" x14ac:dyDescent="0.2">
      <c r="A920" s="301"/>
    </row>
    <row r="921" spans="1:1" x14ac:dyDescent="0.2">
      <c r="A921" s="301"/>
    </row>
    <row r="922" spans="1:1" x14ac:dyDescent="0.2">
      <c r="A922" s="301"/>
    </row>
    <row r="923" spans="1:1" x14ac:dyDescent="0.2">
      <c r="A923" s="301"/>
    </row>
    <row r="924" spans="1:1" x14ac:dyDescent="0.2">
      <c r="A924" s="301"/>
    </row>
    <row r="925" spans="1:1" x14ac:dyDescent="0.2">
      <c r="A925" s="301"/>
    </row>
    <row r="926" spans="1:1" x14ac:dyDescent="0.2">
      <c r="A926" s="301"/>
    </row>
    <row r="927" spans="1:1" x14ac:dyDescent="0.2">
      <c r="A927" s="301"/>
    </row>
    <row r="928" spans="1:1" x14ac:dyDescent="0.2">
      <c r="A928" s="301"/>
    </row>
    <row r="929" spans="1:1" x14ac:dyDescent="0.2">
      <c r="A929" s="301"/>
    </row>
    <row r="930" spans="1:1" x14ac:dyDescent="0.2">
      <c r="A930" s="301"/>
    </row>
    <row r="931" spans="1:1" x14ac:dyDescent="0.2">
      <c r="A931" s="301"/>
    </row>
    <row r="932" spans="1:1" x14ac:dyDescent="0.2">
      <c r="A932" s="301"/>
    </row>
    <row r="933" spans="1:1" x14ac:dyDescent="0.2">
      <c r="A933" s="301"/>
    </row>
    <row r="934" spans="1:1" x14ac:dyDescent="0.2">
      <c r="A934" s="301"/>
    </row>
    <row r="935" spans="1:1" x14ac:dyDescent="0.2">
      <c r="A935" s="301"/>
    </row>
    <row r="936" spans="1:1" x14ac:dyDescent="0.2">
      <c r="A936" s="301"/>
    </row>
    <row r="937" spans="1:1" x14ac:dyDescent="0.2">
      <c r="A937" s="301"/>
    </row>
    <row r="938" spans="1:1" x14ac:dyDescent="0.2">
      <c r="A938" s="301"/>
    </row>
    <row r="939" spans="1:1" x14ac:dyDescent="0.2">
      <c r="A939" s="301"/>
    </row>
    <row r="940" spans="1:1" x14ac:dyDescent="0.2">
      <c r="A940" s="301"/>
    </row>
    <row r="941" spans="1:1" x14ac:dyDescent="0.2">
      <c r="A941" s="301"/>
    </row>
    <row r="942" spans="1:1" x14ac:dyDescent="0.2">
      <c r="A942" s="301"/>
    </row>
    <row r="943" spans="1:1" x14ac:dyDescent="0.2">
      <c r="A943" s="301"/>
    </row>
    <row r="944" spans="1:1" x14ac:dyDescent="0.2">
      <c r="A944" s="301"/>
    </row>
    <row r="945" spans="1:1" x14ac:dyDescent="0.2">
      <c r="A945" s="301"/>
    </row>
    <row r="946" spans="1:1" x14ac:dyDescent="0.2">
      <c r="A946" s="301"/>
    </row>
    <row r="947" spans="1:1" x14ac:dyDescent="0.2">
      <c r="A947" s="301"/>
    </row>
    <row r="948" spans="1:1" x14ac:dyDescent="0.2">
      <c r="A948" s="301"/>
    </row>
    <row r="949" spans="1:1" x14ac:dyDescent="0.2">
      <c r="A949" s="301"/>
    </row>
  </sheetData>
  <mergeCells count="8">
    <mergeCell ref="U2:W2"/>
    <mergeCell ref="U3:W4"/>
    <mergeCell ref="X3:X4"/>
    <mergeCell ref="Y3:Y4"/>
    <mergeCell ref="Z3:Z4"/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7" tint="0.59999389629810485"/>
  </sheetPr>
  <dimension ref="B1:K30"/>
  <sheetViews>
    <sheetView showGridLines="0" workbookViewId="0">
      <selection activeCell="J45" sqref="J45"/>
    </sheetView>
  </sheetViews>
  <sheetFormatPr defaultRowHeight="14.25" x14ac:dyDescent="0.2"/>
  <cols>
    <col min="1" max="1" width="4.375" customWidth="1"/>
    <col min="3" max="3" width="12.875" customWidth="1"/>
    <col min="4" max="4" width="10.875" customWidth="1"/>
    <col min="5" max="5" width="9" customWidth="1"/>
    <col min="6" max="6" width="14.375" customWidth="1"/>
    <col min="7" max="7" width="13.125" customWidth="1"/>
    <col min="8" max="8" width="13.625" customWidth="1"/>
    <col min="10" max="10" width="16.5" customWidth="1"/>
    <col min="11" max="11" width="32.875" customWidth="1"/>
  </cols>
  <sheetData>
    <row r="1" spans="2:11" ht="15" thickBot="1" x14ac:dyDescent="0.25"/>
    <row r="2" spans="2:11" x14ac:dyDescent="0.2">
      <c r="B2" s="469" t="s">
        <v>444</v>
      </c>
      <c r="C2" s="471" t="s">
        <v>1840</v>
      </c>
      <c r="D2" s="472"/>
      <c r="E2" s="472"/>
      <c r="F2" s="472"/>
      <c r="G2" s="473" t="s">
        <v>1839</v>
      </c>
      <c r="H2" s="472"/>
      <c r="I2" s="472"/>
      <c r="J2" s="472"/>
      <c r="K2" s="365"/>
    </row>
    <row r="3" spans="2:11" x14ac:dyDescent="0.2">
      <c r="B3" s="470"/>
      <c r="C3" s="366" t="s">
        <v>201</v>
      </c>
      <c r="D3" s="367" t="s">
        <v>202</v>
      </c>
      <c r="E3" s="367" t="s">
        <v>203</v>
      </c>
      <c r="F3" s="177" t="s">
        <v>1838</v>
      </c>
      <c r="G3" s="368" t="s">
        <v>201</v>
      </c>
      <c r="H3" s="369" t="s">
        <v>202</v>
      </c>
      <c r="I3" s="369" t="s">
        <v>203</v>
      </c>
      <c r="J3" s="370" t="s">
        <v>1841</v>
      </c>
      <c r="K3" s="371"/>
    </row>
    <row r="4" spans="2:11" x14ac:dyDescent="0.2">
      <c r="B4" s="3"/>
      <c r="C4" s="19">
        <v>7203</v>
      </c>
      <c r="D4" s="3" t="s">
        <v>2672</v>
      </c>
      <c r="E4" s="3" t="s">
        <v>1842</v>
      </c>
      <c r="F4" s="3"/>
      <c r="G4" s="19">
        <v>7267</v>
      </c>
      <c r="H4" s="3" t="s">
        <v>2673</v>
      </c>
      <c r="I4" s="3" t="s">
        <v>2674</v>
      </c>
      <c r="J4" s="372"/>
      <c r="K4" s="3"/>
    </row>
    <row r="5" spans="2:11" x14ac:dyDescent="0.2">
      <c r="B5" s="3"/>
      <c r="C5" s="19">
        <v>8308</v>
      </c>
      <c r="D5" s="3" t="s">
        <v>1859</v>
      </c>
      <c r="E5" s="3" t="s">
        <v>2675</v>
      </c>
      <c r="F5" s="372"/>
      <c r="G5" s="19">
        <v>8309</v>
      </c>
      <c r="H5" s="3" t="s">
        <v>2676</v>
      </c>
      <c r="I5" s="3" t="s">
        <v>2675</v>
      </c>
      <c r="J5" s="372"/>
      <c r="K5" s="3"/>
    </row>
    <row r="6" spans="2:11" x14ac:dyDescent="0.2">
      <c r="B6" s="3"/>
      <c r="C6" s="19">
        <v>8964</v>
      </c>
      <c r="D6" s="3" t="s">
        <v>2678</v>
      </c>
      <c r="E6" s="3" t="s">
        <v>2679</v>
      </c>
      <c r="F6" s="372"/>
      <c r="G6" s="19">
        <v>8801</v>
      </c>
      <c r="H6" s="3" t="s">
        <v>2677</v>
      </c>
      <c r="I6" s="3" t="s">
        <v>2452</v>
      </c>
      <c r="J6" s="372"/>
      <c r="K6" s="374" t="s">
        <v>1883</v>
      </c>
    </row>
    <row r="7" spans="2:11" x14ac:dyDescent="0.2">
      <c r="B7" s="3"/>
      <c r="C7" s="19">
        <v>3116</v>
      </c>
      <c r="D7" s="3" t="s">
        <v>2680</v>
      </c>
      <c r="E7" s="3" t="s">
        <v>2674</v>
      </c>
      <c r="F7" s="3"/>
      <c r="G7" s="19">
        <v>4204</v>
      </c>
      <c r="H7" s="3" t="s">
        <v>2681</v>
      </c>
      <c r="I7" s="3" t="s">
        <v>2682</v>
      </c>
      <c r="J7" s="3"/>
      <c r="K7" s="374" t="s">
        <v>1883</v>
      </c>
    </row>
    <row r="8" spans="2:11" x14ac:dyDescent="0.2">
      <c r="B8" s="3"/>
      <c r="C8" s="19">
        <v>4042</v>
      </c>
      <c r="D8" s="3" t="s">
        <v>2683</v>
      </c>
      <c r="E8" s="3" t="s">
        <v>2405</v>
      </c>
      <c r="F8" s="3"/>
      <c r="G8" s="19">
        <v>5332</v>
      </c>
      <c r="H8" s="3" t="s">
        <v>2684</v>
      </c>
      <c r="I8" s="3" t="s">
        <v>2685</v>
      </c>
      <c r="J8" s="3"/>
      <c r="K8" s="374" t="s">
        <v>1883</v>
      </c>
    </row>
    <row r="9" spans="2:11" x14ac:dyDescent="0.2">
      <c r="B9" s="3"/>
      <c r="C9" s="19">
        <v>5019</v>
      </c>
      <c r="D9" s="3" t="s">
        <v>2686</v>
      </c>
      <c r="E9" s="3" t="s">
        <v>2687</v>
      </c>
      <c r="F9" s="3"/>
      <c r="G9" s="19">
        <v>9503</v>
      </c>
      <c r="H9" s="3" t="s">
        <v>2688</v>
      </c>
      <c r="I9" s="3" t="s">
        <v>2689</v>
      </c>
      <c r="J9" s="3"/>
      <c r="K9" s="3" t="s">
        <v>1943</v>
      </c>
    </row>
    <row r="10" spans="2:11" x14ac:dyDescent="0.2">
      <c r="B10" s="3"/>
      <c r="C10" s="19">
        <v>6301</v>
      </c>
      <c r="D10" s="3" t="s">
        <v>1942</v>
      </c>
      <c r="E10" s="3" t="s">
        <v>2691</v>
      </c>
      <c r="F10" s="3"/>
      <c r="G10" s="19">
        <v>4208</v>
      </c>
      <c r="H10" s="3" t="s">
        <v>2690</v>
      </c>
      <c r="I10" s="3" t="s">
        <v>2682</v>
      </c>
      <c r="J10" s="3"/>
      <c r="K10" s="3" t="s">
        <v>1943</v>
      </c>
    </row>
    <row r="11" spans="2:11" x14ac:dyDescent="0.2">
      <c r="B11" s="3"/>
      <c r="C11" s="19">
        <v>2501</v>
      </c>
      <c r="D11" s="3" t="s">
        <v>2694</v>
      </c>
      <c r="E11" s="3" t="s">
        <v>2695</v>
      </c>
      <c r="F11" s="3"/>
      <c r="G11" s="19">
        <v>1925</v>
      </c>
      <c r="H11" s="3" t="s">
        <v>2692</v>
      </c>
      <c r="I11" s="3" t="s">
        <v>2693</v>
      </c>
      <c r="J11" s="3"/>
      <c r="K11" s="3" t="s">
        <v>1943</v>
      </c>
    </row>
    <row r="12" spans="2:11" x14ac:dyDescent="0.2">
      <c r="B12" s="3"/>
      <c r="C12" s="19">
        <v>6479</v>
      </c>
      <c r="D12" s="3" t="s">
        <v>2697</v>
      </c>
      <c r="E12" s="3" t="s">
        <v>2698</v>
      </c>
      <c r="F12" s="3"/>
      <c r="G12" s="19">
        <v>1802</v>
      </c>
      <c r="H12" s="3" t="s">
        <v>2696</v>
      </c>
      <c r="I12" s="3" t="s">
        <v>1962</v>
      </c>
      <c r="J12" s="3"/>
      <c r="K12" s="3" t="s">
        <v>1943</v>
      </c>
    </row>
    <row r="13" spans="2:11" x14ac:dyDescent="0.2">
      <c r="B13" s="3"/>
      <c r="C13" s="19">
        <v>6506</v>
      </c>
      <c r="D13" s="3" t="s">
        <v>2699</v>
      </c>
      <c r="E13" s="3" t="s">
        <v>2341</v>
      </c>
      <c r="F13" s="3"/>
      <c r="G13" s="19">
        <v>6963</v>
      </c>
      <c r="H13" s="3" t="s">
        <v>2700</v>
      </c>
      <c r="I13" s="3" t="s">
        <v>2698</v>
      </c>
      <c r="J13" s="3"/>
      <c r="K13" s="374" t="s">
        <v>1945</v>
      </c>
    </row>
    <row r="14" spans="2:11" x14ac:dyDescent="0.2">
      <c r="B14" s="3"/>
      <c r="C14" s="19">
        <v>5802</v>
      </c>
      <c r="D14" s="3" t="s">
        <v>2701</v>
      </c>
      <c r="E14" s="3" t="s">
        <v>2702</v>
      </c>
      <c r="F14" s="3"/>
      <c r="G14" s="19">
        <v>5991</v>
      </c>
      <c r="H14" s="3" t="s">
        <v>2703</v>
      </c>
      <c r="I14" s="3" t="s">
        <v>2704</v>
      </c>
      <c r="J14" s="3"/>
      <c r="K14" s="3" t="s">
        <v>1944</v>
      </c>
    </row>
    <row r="15" spans="2:11" x14ac:dyDescent="0.2">
      <c r="B15" s="3"/>
      <c r="C15" s="19">
        <v>1941</v>
      </c>
      <c r="D15" s="3" t="s">
        <v>2705</v>
      </c>
      <c r="E15" s="3" t="s">
        <v>2693</v>
      </c>
      <c r="F15" s="3"/>
      <c r="G15" s="19">
        <v>1942</v>
      </c>
      <c r="H15" s="3" t="s">
        <v>2706</v>
      </c>
      <c r="I15" s="3" t="s">
        <v>2693</v>
      </c>
      <c r="J15" s="3"/>
      <c r="K15" s="3" t="s">
        <v>1963</v>
      </c>
    </row>
    <row r="16" spans="2:11" x14ac:dyDescent="0.2">
      <c r="B16" s="3"/>
      <c r="C16" s="19">
        <v>1719</v>
      </c>
      <c r="D16" s="3" t="s">
        <v>2707</v>
      </c>
      <c r="E16" s="3" t="s">
        <v>1962</v>
      </c>
      <c r="F16" s="3"/>
      <c r="G16" s="19">
        <v>5333</v>
      </c>
      <c r="H16" s="3" t="s">
        <v>2708</v>
      </c>
      <c r="I16" s="3" t="s">
        <v>2685</v>
      </c>
      <c r="J16" s="3"/>
      <c r="K16" s="3"/>
    </row>
    <row r="17" spans="2:11" x14ac:dyDescent="0.2">
      <c r="B17" s="3"/>
      <c r="C17" s="19">
        <v>1605</v>
      </c>
      <c r="D17" s="3" t="s">
        <v>2709</v>
      </c>
      <c r="E17" s="3" t="s">
        <v>2710</v>
      </c>
      <c r="F17" s="372"/>
      <c r="G17" s="19">
        <v>1963</v>
      </c>
      <c r="H17" s="3" t="s">
        <v>2711</v>
      </c>
      <c r="I17" s="3" t="s">
        <v>2693</v>
      </c>
      <c r="J17" s="372"/>
      <c r="K17" s="3"/>
    </row>
    <row r="18" spans="2:11" x14ac:dyDescent="0.2">
      <c r="B18" s="3"/>
      <c r="C18" s="19">
        <v>6724</v>
      </c>
      <c r="D18" s="3" t="s">
        <v>2712</v>
      </c>
      <c r="E18" s="3" t="s">
        <v>2341</v>
      </c>
      <c r="F18" s="3"/>
      <c r="G18" s="19">
        <v>7751</v>
      </c>
      <c r="H18" s="3" t="s">
        <v>2713</v>
      </c>
      <c r="I18" s="3" t="s">
        <v>2698</v>
      </c>
      <c r="J18" s="3"/>
      <c r="K18" s="3"/>
    </row>
    <row r="19" spans="2:11" x14ac:dyDescent="0.2">
      <c r="B19" s="3"/>
      <c r="C19" s="19">
        <v>3099</v>
      </c>
      <c r="D19" s="3" t="s">
        <v>2714</v>
      </c>
      <c r="E19" s="3" t="s">
        <v>2715</v>
      </c>
      <c r="F19" s="3"/>
      <c r="G19" s="19">
        <v>7189</v>
      </c>
      <c r="H19" s="3" t="s">
        <v>2716</v>
      </c>
      <c r="I19" s="3" t="s">
        <v>2675</v>
      </c>
      <c r="J19" s="372"/>
      <c r="K19" s="3"/>
    </row>
    <row r="20" spans="2:11" x14ac:dyDescent="0.2">
      <c r="B20" s="3"/>
      <c r="C20" s="19"/>
      <c r="D20" s="3"/>
      <c r="E20" s="3"/>
      <c r="F20" s="372"/>
      <c r="G20" s="19"/>
      <c r="H20" s="3"/>
      <c r="I20" s="3"/>
      <c r="J20" s="372"/>
      <c r="K20" s="3"/>
    </row>
    <row r="21" spans="2:11" x14ac:dyDescent="0.2">
      <c r="B21" s="3"/>
      <c r="C21" s="19"/>
      <c r="D21" s="3"/>
      <c r="E21" s="3"/>
      <c r="F21" s="3"/>
      <c r="G21" s="19"/>
      <c r="H21" s="3"/>
      <c r="I21" s="3"/>
      <c r="J21" s="3"/>
      <c r="K21" s="3"/>
    </row>
    <row r="22" spans="2:11" x14ac:dyDescent="0.2">
      <c r="B22" s="3"/>
      <c r="C22" s="19"/>
      <c r="D22" s="3"/>
      <c r="E22" s="3"/>
      <c r="F22" s="3"/>
      <c r="G22" s="19"/>
      <c r="H22" s="3"/>
      <c r="I22" s="3"/>
      <c r="J22" s="3"/>
      <c r="K22" s="3"/>
    </row>
    <row r="23" spans="2:11" x14ac:dyDescent="0.2">
      <c r="B23" s="3"/>
      <c r="C23" s="19"/>
      <c r="D23" s="3"/>
      <c r="E23" s="3"/>
      <c r="F23" s="3"/>
      <c r="G23" s="19"/>
      <c r="H23" s="3"/>
      <c r="I23" s="3"/>
      <c r="J23" s="3"/>
      <c r="K23" s="3"/>
    </row>
    <row r="24" spans="2:11" x14ac:dyDescent="0.2">
      <c r="B24" s="3"/>
      <c r="C24" s="19"/>
      <c r="D24" s="3"/>
      <c r="E24" s="3"/>
      <c r="F24" s="3"/>
      <c r="G24" s="19"/>
      <c r="H24" s="3"/>
      <c r="I24" s="3"/>
      <c r="J24" s="3"/>
      <c r="K24" s="3"/>
    </row>
    <row r="25" spans="2:11" x14ac:dyDescent="0.2">
      <c r="B25" s="3"/>
      <c r="C25" s="19"/>
      <c r="D25" s="3"/>
      <c r="E25" s="3"/>
      <c r="F25" s="3"/>
      <c r="G25" s="19"/>
      <c r="H25" s="3"/>
      <c r="I25" s="3"/>
      <c r="J25" s="3"/>
      <c r="K25" s="3"/>
    </row>
    <row r="26" spans="2:11" x14ac:dyDescent="0.2">
      <c r="B26" s="3"/>
      <c r="C26" s="19"/>
      <c r="D26" s="3"/>
      <c r="E26" s="3"/>
      <c r="F26" s="3"/>
      <c r="G26" s="19"/>
      <c r="H26" s="3"/>
      <c r="I26" s="3"/>
      <c r="J26" s="3"/>
      <c r="K26" s="3"/>
    </row>
    <row r="27" spans="2:11" x14ac:dyDescent="0.2">
      <c r="B27" s="3"/>
      <c r="C27" s="19"/>
      <c r="D27" s="3"/>
      <c r="E27" s="3"/>
      <c r="F27" s="3"/>
      <c r="G27" s="19"/>
      <c r="H27" s="3"/>
      <c r="I27" s="3"/>
      <c r="J27" s="3"/>
      <c r="K27" s="3"/>
    </row>
    <row r="28" spans="2:11" x14ac:dyDescent="0.2">
      <c r="B28" s="3"/>
      <c r="C28" s="19"/>
      <c r="D28" s="3"/>
      <c r="E28" s="3"/>
      <c r="F28" s="3"/>
      <c r="G28" s="19"/>
      <c r="H28" s="3"/>
      <c r="I28" s="3"/>
      <c r="J28" s="3"/>
      <c r="K28" s="3"/>
    </row>
    <row r="29" spans="2:11" x14ac:dyDescent="0.2">
      <c r="B29" s="3"/>
      <c r="C29" s="19"/>
      <c r="D29" s="3"/>
      <c r="E29" s="3"/>
      <c r="F29" s="3"/>
      <c r="G29" s="19"/>
      <c r="H29" s="3"/>
      <c r="I29" s="3"/>
      <c r="J29" s="3"/>
      <c r="K29" s="3"/>
    </row>
    <row r="30" spans="2:11" x14ac:dyDescent="0.2">
      <c r="B30" s="3"/>
      <c r="C30" s="19"/>
      <c r="D30" s="3"/>
      <c r="E30" s="3"/>
      <c r="F30" s="3"/>
      <c r="G30" s="19"/>
      <c r="H30" s="3"/>
      <c r="I30" s="3"/>
      <c r="J30" s="3"/>
      <c r="K30" s="3"/>
    </row>
  </sheetData>
  <mergeCells count="3">
    <mergeCell ref="B2:B3"/>
    <mergeCell ref="C2:F2"/>
    <mergeCell ref="G2:J2"/>
  </mergeCells>
  <phoneticPr fontId="5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Sheet22.watching_list_update">
                <anchor moveWithCells="1" sizeWithCells="1">
                  <from>
                    <xdr:col>11</xdr:col>
                    <xdr:colOff>161925</xdr:colOff>
                    <xdr:row>0</xdr:row>
                    <xdr:rowOff>152400</xdr:rowOff>
                  </from>
                  <to>
                    <xdr:col>12</xdr:col>
                    <xdr:colOff>638175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eet24.update_watching_stock_name">
                <anchor moveWithCells="1" sizeWithCells="1">
                  <from>
                    <xdr:col>11</xdr:col>
                    <xdr:colOff>161925</xdr:colOff>
                    <xdr:row>4</xdr:row>
                    <xdr:rowOff>9525</xdr:rowOff>
                  </from>
                  <to>
                    <xdr:col>12</xdr:col>
                    <xdr:colOff>638175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7" tint="0.59999389629810485"/>
  </sheetPr>
  <dimension ref="A1:AZ300"/>
  <sheetViews>
    <sheetView showGridLines="0" zoomScaleNormal="100" workbookViewId="0">
      <selection activeCell="P40" sqref="P40"/>
    </sheetView>
  </sheetViews>
  <sheetFormatPr defaultRowHeight="14.25" x14ac:dyDescent="0.2"/>
  <cols>
    <col min="1" max="1" width="4" style="106" customWidth="1"/>
    <col min="2" max="2" width="4.5" style="106" customWidth="1"/>
    <col min="3" max="3" width="4.875" style="106" customWidth="1"/>
    <col min="4" max="4" width="5.12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style="106" customWidth="1"/>
    <col min="10" max="10" width="5.5" style="106" customWidth="1"/>
    <col min="11" max="12" width="7.75" style="106" customWidth="1"/>
    <col min="13" max="13" width="3.75" style="106" hidden="1" customWidth="1"/>
    <col min="14" max="14" width="3.8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6" style="22" hidden="1" customWidth="1"/>
    <col min="23" max="23" width="5.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16384" width="9" style="106"/>
  </cols>
  <sheetData>
    <row r="1" spans="1:52" ht="15" thickBot="1" x14ac:dyDescent="0.25">
      <c r="F1" s="363"/>
      <c r="L1" s="100"/>
      <c r="M1" s="100"/>
      <c r="N1" s="100"/>
      <c r="O1" s="364"/>
    </row>
    <row r="2" spans="1:52" x14ac:dyDescent="0.2">
      <c r="E2" s="469" t="s">
        <v>444</v>
      </c>
      <c r="F2" s="471" t="s">
        <v>706</v>
      </c>
      <c r="G2" s="472"/>
      <c r="H2" s="472"/>
      <c r="I2" s="472"/>
      <c r="J2" s="472"/>
      <c r="K2" s="472"/>
      <c r="L2" s="177"/>
      <c r="M2" s="177"/>
      <c r="N2" s="176"/>
      <c r="O2" s="473" t="s">
        <v>199</v>
      </c>
      <c r="P2" s="472"/>
      <c r="Q2" s="472"/>
      <c r="R2" s="472"/>
      <c r="S2" s="472"/>
      <c r="T2" s="472"/>
      <c r="U2" s="472"/>
      <c r="V2" s="472"/>
      <c r="W2" s="475"/>
      <c r="X2" s="476" t="s">
        <v>433</v>
      </c>
      <c r="Y2" s="472"/>
      <c r="Z2" s="472"/>
      <c r="AA2" s="472"/>
      <c r="AB2" s="472"/>
      <c r="AC2" s="472"/>
      <c r="AD2" s="472"/>
      <c r="AE2" s="475"/>
      <c r="AF2" s="477" t="s">
        <v>200</v>
      </c>
      <c r="AG2" s="472"/>
      <c r="AH2" s="472"/>
      <c r="AI2" s="472"/>
      <c r="AJ2" s="472"/>
      <c r="AK2" s="472"/>
      <c r="AL2" s="472"/>
      <c r="AM2" s="472"/>
      <c r="AN2" s="472"/>
      <c r="AO2" s="475"/>
      <c r="AP2" s="111" t="s">
        <v>763</v>
      </c>
      <c r="AQ2" s="112"/>
      <c r="AR2" s="112"/>
      <c r="AS2" s="113"/>
    </row>
    <row r="3" spans="1:52" s="17" customFormat="1" ht="27.75" customHeight="1" thickBot="1" x14ac:dyDescent="0.25">
      <c r="A3" s="107"/>
      <c r="B3" s="107"/>
      <c r="C3" s="107"/>
      <c r="D3" s="107"/>
      <c r="E3" s="474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1267</v>
      </c>
      <c r="L3" s="175" t="s">
        <v>443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711</v>
      </c>
      <c r="U3" s="178" t="s">
        <v>443</v>
      </c>
      <c r="V3" s="178"/>
      <c r="W3" s="115"/>
      <c r="X3" s="116" t="s">
        <v>434</v>
      </c>
      <c r="Y3" s="117" t="s">
        <v>435</v>
      </c>
      <c r="Z3" s="179" t="s">
        <v>712</v>
      </c>
      <c r="AA3" s="179" t="s">
        <v>713</v>
      </c>
      <c r="AB3" s="179" t="s">
        <v>702</v>
      </c>
      <c r="AC3" s="179" t="s">
        <v>787</v>
      </c>
      <c r="AD3" s="117" t="s">
        <v>788</v>
      </c>
      <c r="AE3" s="118"/>
      <c r="AF3" s="119" t="s">
        <v>703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436</v>
      </c>
      <c r="AQ3" s="123" t="s">
        <v>1113</v>
      </c>
      <c r="AR3" s="123" t="s">
        <v>437</v>
      </c>
      <c r="AS3" s="148" t="s">
        <v>212</v>
      </c>
    </row>
    <row r="4" spans="1:52" s="278" customFormat="1" ht="15" customHeight="1" x14ac:dyDescent="0.2">
      <c r="A4" s="124" t="s">
        <v>933</v>
      </c>
      <c r="B4" s="124" t="s">
        <v>934</v>
      </c>
      <c r="C4" s="124" t="s">
        <v>935</v>
      </c>
      <c r="D4" s="124" t="s">
        <v>1814</v>
      </c>
      <c r="E4">
        <v>1</v>
      </c>
      <c r="F4">
        <v>7189</v>
      </c>
      <c r="G4" t="s">
        <v>41</v>
      </c>
      <c r="H4" t="s">
        <v>940</v>
      </c>
      <c r="I4">
        <v>721</v>
      </c>
      <c r="J4">
        <v>1500</v>
      </c>
      <c r="K4"/>
      <c r="L4" s="183">
        <v>0.05</v>
      </c>
      <c r="M4"/>
      <c r="N4"/>
      <c r="O4">
        <v>3099</v>
      </c>
      <c r="P4" t="s">
        <v>33</v>
      </c>
      <c r="Q4" t="s">
        <v>921</v>
      </c>
      <c r="R4">
        <v>689</v>
      </c>
      <c r="S4">
        <v>1600</v>
      </c>
      <c r="T4"/>
      <c r="U4"/>
      <c r="V4"/>
      <c r="W4"/>
      <c r="X4">
        <v>-1.2162604563283099</v>
      </c>
      <c r="Y4">
        <v>-9.5500000000000007</v>
      </c>
      <c r="Z4">
        <v>1081500</v>
      </c>
      <c r="AA4">
        <v>1102400</v>
      </c>
      <c r="AB4">
        <v>1.93</v>
      </c>
      <c r="AC4">
        <v>1.3158004102333001</v>
      </c>
      <c r="AD4" t="s">
        <v>932</v>
      </c>
      <c r="AE4"/>
      <c r="AF4">
        <v>722233</v>
      </c>
      <c r="AG4">
        <v>51588</v>
      </c>
      <c r="AH4" s="272">
        <v>14</v>
      </c>
      <c r="AI4" s="272">
        <v>10</v>
      </c>
      <c r="AJ4" s="272" t="s">
        <v>2376</v>
      </c>
      <c r="AK4">
        <v>71.430000000000007</v>
      </c>
      <c r="AL4">
        <v>17</v>
      </c>
      <c r="AM4"/>
      <c r="AN4"/>
      <c r="AO4"/>
      <c r="AP4">
        <v>0.859033942383024</v>
      </c>
      <c r="AQ4">
        <v>0.91620029776055201</v>
      </c>
      <c r="AR4">
        <v>9.0197439763943704E-2</v>
      </c>
      <c r="AS4">
        <v>3.61470110064602E-2</v>
      </c>
      <c r="AT4"/>
      <c r="AU4"/>
      <c r="AV4"/>
      <c r="AW4"/>
      <c r="AX4"/>
      <c r="AY4"/>
      <c r="AZ4"/>
    </row>
    <row r="5" spans="1:52" x14ac:dyDescent="0.2">
      <c r="A5" s="124" t="s">
        <v>933</v>
      </c>
      <c r="B5" s="124" t="s">
        <v>934</v>
      </c>
      <c r="C5" s="124" t="s">
        <v>935</v>
      </c>
      <c r="D5" s="124" t="s">
        <v>1814</v>
      </c>
      <c r="E5">
        <v>2</v>
      </c>
      <c r="F5">
        <v>6479</v>
      </c>
      <c r="G5" t="s">
        <v>449</v>
      </c>
      <c r="H5" t="s">
        <v>903</v>
      </c>
      <c r="I5">
        <v>2002</v>
      </c>
      <c r="J5">
        <v>500</v>
      </c>
      <c r="K5" t="s">
        <v>1777</v>
      </c>
      <c r="L5"/>
      <c r="M5"/>
      <c r="N5"/>
      <c r="O5">
        <v>1802</v>
      </c>
      <c r="P5" t="s">
        <v>1041</v>
      </c>
      <c r="Q5" t="s">
        <v>907</v>
      </c>
      <c r="R5">
        <v>1031</v>
      </c>
      <c r="S5">
        <v>1000</v>
      </c>
      <c r="T5" t="s">
        <v>1752</v>
      </c>
      <c r="U5"/>
      <c r="V5"/>
      <c r="W5"/>
      <c r="X5">
        <v>1.13548106223746</v>
      </c>
      <c r="Y5">
        <v>6.08</v>
      </c>
      <c r="Z5">
        <v>1001000</v>
      </c>
      <c r="AA5">
        <v>1031000</v>
      </c>
      <c r="AB5">
        <v>3</v>
      </c>
      <c r="AC5">
        <v>1.2440076388810799</v>
      </c>
      <c r="AD5" t="s">
        <v>932</v>
      </c>
      <c r="AE5"/>
      <c r="AF5">
        <v>603454</v>
      </c>
      <c r="AG5">
        <v>40230</v>
      </c>
      <c r="AH5" s="272">
        <v>15</v>
      </c>
      <c r="AI5" s="272">
        <v>10</v>
      </c>
      <c r="AJ5" s="272" t="s">
        <v>2551</v>
      </c>
      <c r="AK5">
        <v>66.67</v>
      </c>
      <c r="AL5">
        <v>20</v>
      </c>
      <c r="AM5"/>
      <c r="AN5"/>
      <c r="AO5"/>
      <c r="AP5">
        <v>0.892097521868083</v>
      </c>
      <c r="AQ5">
        <v>0.92984607218703297</v>
      </c>
      <c r="AR5">
        <v>0.33423155974309299</v>
      </c>
      <c r="AS5">
        <v>8.0222532606813293E-2</v>
      </c>
      <c r="AT5"/>
      <c r="AU5"/>
      <c r="AV5"/>
      <c r="AW5"/>
      <c r="AX5"/>
      <c r="AY5"/>
      <c r="AZ5"/>
    </row>
    <row r="6" spans="1:52" s="343" customFormat="1" x14ac:dyDescent="0.2">
      <c r="A6" s="390" t="s">
        <v>933</v>
      </c>
      <c r="B6" s="390" t="s">
        <v>934</v>
      </c>
      <c r="C6" s="390" t="s">
        <v>935</v>
      </c>
      <c r="D6" s="390" t="s">
        <v>1814</v>
      </c>
      <c r="E6" s="343">
        <v>3</v>
      </c>
      <c r="F6" s="388">
        <v>4204</v>
      </c>
      <c r="G6" s="343" t="s">
        <v>226</v>
      </c>
      <c r="H6" s="343" t="s">
        <v>920</v>
      </c>
      <c r="I6" s="343">
        <v>1542</v>
      </c>
      <c r="J6" s="343">
        <v>700</v>
      </c>
      <c r="O6" s="343">
        <v>3116</v>
      </c>
      <c r="P6" s="343" t="s">
        <v>1023</v>
      </c>
      <c r="Q6" s="343" t="s">
        <v>913</v>
      </c>
      <c r="R6" s="343">
        <v>1380</v>
      </c>
      <c r="S6" s="343">
        <v>800</v>
      </c>
      <c r="X6" s="343">
        <v>-1.2022168962654101</v>
      </c>
      <c r="Y6" s="343">
        <v>-5.36</v>
      </c>
      <c r="Z6" s="343">
        <v>1079400</v>
      </c>
      <c r="AA6" s="343">
        <v>1104000</v>
      </c>
      <c r="AB6" s="343">
        <v>2.2799999999999998</v>
      </c>
      <c r="AC6" s="343">
        <v>0.73002270462347496</v>
      </c>
      <c r="AF6" s="343">
        <v>557134</v>
      </c>
      <c r="AG6" s="343">
        <v>42856</v>
      </c>
      <c r="AH6" s="389">
        <v>13</v>
      </c>
      <c r="AI6" s="389">
        <v>12</v>
      </c>
      <c r="AJ6" s="389" t="s">
        <v>2550</v>
      </c>
      <c r="AK6" s="343">
        <v>92.31</v>
      </c>
      <c r="AL6" s="343">
        <v>20</v>
      </c>
      <c r="AP6" s="343">
        <v>0.87451859653418296</v>
      </c>
      <c r="AQ6" s="343">
        <v>0.94821117543210398</v>
      </c>
      <c r="AR6" s="343">
        <v>0.91286476237748504</v>
      </c>
      <c r="AS6" s="343">
        <v>0.234784456161646</v>
      </c>
    </row>
    <row r="7" spans="1:52" x14ac:dyDescent="0.2">
      <c r="A7" s="124" t="s">
        <v>933</v>
      </c>
      <c r="B7" s="124" t="s">
        <v>934</v>
      </c>
      <c r="C7" s="124" t="s">
        <v>935</v>
      </c>
      <c r="D7" s="124" t="s">
        <v>1814</v>
      </c>
      <c r="E7">
        <v>4</v>
      </c>
      <c r="F7">
        <v>6301</v>
      </c>
      <c r="G7" t="s">
        <v>52</v>
      </c>
      <c r="H7" t="s">
        <v>909</v>
      </c>
      <c r="I7">
        <v>2186.5</v>
      </c>
      <c r="J7">
        <v>500</v>
      </c>
      <c r="K7" t="s">
        <v>1669</v>
      </c>
      <c r="L7"/>
      <c r="M7"/>
      <c r="N7"/>
      <c r="O7">
        <v>4208</v>
      </c>
      <c r="P7" t="s">
        <v>1026</v>
      </c>
      <c r="Q7" t="s">
        <v>920</v>
      </c>
      <c r="R7">
        <v>1858</v>
      </c>
      <c r="S7">
        <v>600</v>
      </c>
      <c r="T7" t="s">
        <v>1655</v>
      </c>
      <c r="U7"/>
      <c r="V7"/>
      <c r="W7"/>
      <c r="X7">
        <v>1.1354354852435999</v>
      </c>
      <c r="Y7">
        <v>3.98</v>
      </c>
      <c r="Z7">
        <v>1093250</v>
      </c>
      <c r="AA7">
        <v>1114800</v>
      </c>
      <c r="AB7">
        <v>1.97</v>
      </c>
      <c r="AC7">
        <v>0.541817046433271</v>
      </c>
      <c r="AD7"/>
      <c r="AE7"/>
      <c r="AF7">
        <v>335996</v>
      </c>
      <c r="AG7">
        <v>42000</v>
      </c>
      <c r="AH7" s="272">
        <v>8</v>
      </c>
      <c r="AI7" s="272">
        <v>7</v>
      </c>
      <c r="AJ7" s="272" t="s">
        <v>2342</v>
      </c>
      <c r="AK7">
        <v>87.5</v>
      </c>
      <c r="AL7">
        <v>19</v>
      </c>
      <c r="AM7"/>
      <c r="AN7"/>
      <c r="AO7"/>
      <c r="AP7">
        <v>0.94169797079309803</v>
      </c>
      <c r="AQ7">
        <v>0.97588074664195801</v>
      </c>
      <c r="AR7">
        <v>8.2253950475882506E-2</v>
      </c>
      <c r="AS7">
        <v>1.1721333873981701E-3</v>
      </c>
      <c r="AT7"/>
      <c r="AU7"/>
      <c r="AV7"/>
      <c r="AW7"/>
      <c r="AX7"/>
      <c r="AY7"/>
      <c r="AZ7"/>
    </row>
    <row r="8" spans="1:52" s="343" customFormat="1" x14ac:dyDescent="0.2">
      <c r="A8" s="124" t="s">
        <v>933</v>
      </c>
      <c r="B8" s="124" t="s">
        <v>934</v>
      </c>
      <c r="C8" s="124" t="s">
        <v>935</v>
      </c>
      <c r="D8" s="124" t="s">
        <v>1814</v>
      </c>
      <c r="E8">
        <v>5</v>
      </c>
      <c r="F8">
        <v>1963</v>
      </c>
      <c r="G8" t="s">
        <v>1077</v>
      </c>
      <c r="H8" t="s">
        <v>907</v>
      </c>
      <c r="I8">
        <v>1186</v>
      </c>
      <c r="J8">
        <v>900</v>
      </c>
      <c r="K8"/>
      <c r="L8"/>
      <c r="M8"/>
      <c r="N8"/>
      <c r="O8">
        <v>1605</v>
      </c>
      <c r="P8" t="s">
        <v>1062</v>
      </c>
      <c r="Q8" t="s">
        <v>1045</v>
      </c>
      <c r="R8">
        <v>713.2</v>
      </c>
      <c r="S8">
        <v>1500</v>
      </c>
      <c r="T8" t="s">
        <v>1752</v>
      </c>
      <c r="U8"/>
      <c r="V8"/>
      <c r="W8"/>
      <c r="X8">
        <v>-2.2700836604100898</v>
      </c>
      <c r="Y8">
        <v>-10.84</v>
      </c>
      <c r="Z8">
        <v>1067400</v>
      </c>
      <c r="AA8">
        <v>1069800</v>
      </c>
      <c r="AB8">
        <v>0.22</v>
      </c>
      <c r="AC8">
        <v>2.7444214759501802</v>
      </c>
      <c r="AD8" t="s">
        <v>932</v>
      </c>
      <c r="AE8"/>
      <c r="AF8">
        <v>329655</v>
      </c>
      <c r="AG8">
        <v>21977</v>
      </c>
      <c r="AH8" s="272">
        <v>15</v>
      </c>
      <c r="AI8" s="272">
        <v>7</v>
      </c>
      <c r="AJ8" s="272" t="s">
        <v>2427</v>
      </c>
      <c r="AK8">
        <v>46.67</v>
      </c>
      <c r="AL8">
        <v>15</v>
      </c>
      <c r="AM8"/>
      <c r="AN8"/>
      <c r="AO8"/>
      <c r="AP8">
        <v>0.940955172564378</v>
      </c>
      <c r="AQ8">
        <v>0.96718160918459095</v>
      </c>
      <c r="AR8">
        <v>0.27841970592788501</v>
      </c>
      <c r="AS8">
        <v>3.1736771660217301E-2</v>
      </c>
      <c r="AT8"/>
      <c r="AU8"/>
      <c r="AV8"/>
      <c r="AW8"/>
      <c r="AX8"/>
      <c r="AY8"/>
      <c r="AZ8"/>
    </row>
    <row r="9" spans="1:52" s="343" customFormat="1" x14ac:dyDescent="0.2">
      <c r="A9" s="124" t="s">
        <v>933</v>
      </c>
      <c r="B9" s="124" t="s">
        <v>934</v>
      </c>
      <c r="C9" s="124" t="s">
        <v>935</v>
      </c>
      <c r="D9" s="124" t="s">
        <v>1814</v>
      </c>
      <c r="E9">
        <v>6</v>
      </c>
      <c r="F9">
        <v>5333</v>
      </c>
      <c r="G9" t="s">
        <v>232</v>
      </c>
      <c r="H9" t="s">
        <v>897</v>
      </c>
      <c r="I9">
        <v>1556</v>
      </c>
      <c r="J9">
        <v>700</v>
      </c>
      <c r="K9"/>
      <c r="L9"/>
      <c r="M9"/>
      <c r="N9"/>
      <c r="O9">
        <v>1719</v>
      </c>
      <c r="P9" t="s">
        <v>447</v>
      </c>
      <c r="Q9" t="s">
        <v>907</v>
      </c>
      <c r="R9">
        <v>654</v>
      </c>
      <c r="S9">
        <v>1700</v>
      </c>
      <c r="T9"/>
      <c r="U9"/>
      <c r="V9"/>
      <c r="W9"/>
      <c r="X9">
        <v>-1.54260499787615</v>
      </c>
      <c r="Y9">
        <v>-12.33</v>
      </c>
      <c r="Z9">
        <v>1089200</v>
      </c>
      <c r="AA9">
        <v>1111800</v>
      </c>
      <c r="AB9">
        <v>2.0699999999999998</v>
      </c>
      <c r="AC9">
        <v>1.43924608215076</v>
      </c>
      <c r="AD9"/>
      <c r="AE9"/>
      <c r="AF9">
        <v>324611</v>
      </c>
      <c r="AG9">
        <v>19095</v>
      </c>
      <c r="AH9" s="272">
        <v>17</v>
      </c>
      <c r="AI9" s="272">
        <v>8</v>
      </c>
      <c r="AJ9" s="272" t="s">
        <v>2717</v>
      </c>
      <c r="AK9">
        <v>47.06</v>
      </c>
      <c r="AL9">
        <v>19</v>
      </c>
      <c r="AM9"/>
      <c r="AN9"/>
      <c r="AO9"/>
      <c r="AP9">
        <v>0.58541239503906495</v>
      </c>
      <c r="AQ9">
        <v>0.92271544791683102</v>
      </c>
      <c r="AR9">
        <v>6.1619933469622802E-3</v>
      </c>
      <c r="AS9">
        <v>8.1120627540377202E-2</v>
      </c>
      <c r="AT9"/>
      <c r="AU9"/>
      <c r="AV9"/>
      <c r="AW9"/>
      <c r="AX9"/>
      <c r="AY9"/>
      <c r="AZ9"/>
    </row>
    <row r="10" spans="1:52" s="343" customFormat="1" x14ac:dyDescent="0.2">
      <c r="A10" s="390" t="s">
        <v>933</v>
      </c>
      <c r="B10" s="390" t="s">
        <v>934</v>
      </c>
      <c r="C10" s="390" t="s">
        <v>935</v>
      </c>
      <c r="D10" s="390" t="s">
        <v>1814</v>
      </c>
      <c r="E10" s="343">
        <v>7</v>
      </c>
      <c r="F10" s="388">
        <v>1925</v>
      </c>
      <c r="G10" s="343" t="s">
        <v>1459</v>
      </c>
      <c r="H10" s="343" t="s">
        <v>907</v>
      </c>
      <c r="I10" s="343">
        <v>2689.5</v>
      </c>
      <c r="J10" s="343">
        <v>400</v>
      </c>
      <c r="O10" s="388">
        <v>2501</v>
      </c>
      <c r="P10" s="343" t="s">
        <v>480</v>
      </c>
      <c r="Q10" s="343" t="s">
        <v>923</v>
      </c>
      <c r="R10" s="343">
        <v>2034</v>
      </c>
      <c r="S10" s="343">
        <v>500</v>
      </c>
      <c r="X10" s="343">
        <v>-4.1573593462827199E-2</v>
      </c>
      <c r="Y10" s="343">
        <v>-0.17</v>
      </c>
      <c r="Z10" s="343">
        <v>1075800</v>
      </c>
      <c r="AA10" s="343">
        <v>1017000</v>
      </c>
      <c r="AB10" s="343">
        <v>5.47</v>
      </c>
      <c r="AC10" s="343">
        <v>4.9745062230297102E-3</v>
      </c>
      <c r="AF10" s="343">
        <v>281947</v>
      </c>
      <c r="AG10" s="343">
        <v>35243</v>
      </c>
      <c r="AH10" s="389">
        <v>8</v>
      </c>
      <c r="AI10" s="389">
        <v>6</v>
      </c>
      <c r="AJ10" s="389" t="s">
        <v>2343</v>
      </c>
      <c r="AK10" s="343">
        <v>75</v>
      </c>
      <c r="AL10" s="343">
        <v>19</v>
      </c>
      <c r="AP10" s="343">
        <v>0.69227588658379502</v>
      </c>
      <c r="AQ10" s="343">
        <v>0.95440266234710902</v>
      </c>
      <c r="AR10" s="343">
        <v>0.63750314695849097</v>
      </c>
      <c r="AS10" s="343">
        <v>2.46071318696502E-2</v>
      </c>
    </row>
    <row r="11" spans="1:52" x14ac:dyDescent="0.2">
      <c r="A11" s="124" t="s">
        <v>933</v>
      </c>
      <c r="B11" s="124" t="s">
        <v>934</v>
      </c>
      <c r="C11" s="124" t="s">
        <v>935</v>
      </c>
      <c r="D11" s="124" t="s">
        <v>1814</v>
      </c>
      <c r="E11">
        <v>8</v>
      </c>
      <c r="F11">
        <v>6506</v>
      </c>
      <c r="G11" t="s">
        <v>1005</v>
      </c>
      <c r="H11" t="s">
        <v>903</v>
      </c>
      <c r="I11">
        <v>3765</v>
      </c>
      <c r="J11">
        <v>200</v>
      </c>
      <c r="K11" t="s">
        <v>1642</v>
      </c>
      <c r="L11"/>
      <c r="M11"/>
      <c r="N11"/>
      <c r="O11">
        <v>6963</v>
      </c>
      <c r="P11" t="s">
        <v>1347</v>
      </c>
      <c r="Q11" t="s">
        <v>903</v>
      </c>
      <c r="R11">
        <v>7410</v>
      </c>
      <c r="S11">
        <v>100</v>
      </c>
      <c r="T11" t="s">
        <v>1819</v>
      </c>
      <c r="U11"/>
      <c r="V11"/>
      <c r="W11"/>
      <c r="X11">
        <v>0.61564439208464605</v>
      </c>
      <c r="Y11">
        <v>3.21</v>
      </c>
      <c r="Z11">
        <v>753000</v>
      </c>
      <c r="AA11">
        <v>741000</v>
      </c>
      <c r="AB11">
        <v>1.62</v>
      </c>
      <c r="AC11">
        <v>0.556282872950709</v>
      </c>
      <c r="AD11"/>
      <c r="AE11"/>
      <c r="AF11">
        <v>247047</v>
      </c>
      <c r="AG11">
        <v>35292</v>
      </c>
      <c r="AH11" s="272">
        <v>7</v>
      </c>
      <c r="AI11" s="272">
        <v>5</v>
      </c>
      <c r="AJ11" s="272" t="s">
        <v>2718</v>
      </c>
      <c r="AK11">
        <v>71.430000000000007</v>
      </c>
      <c r="AL11">
        <v>19</v>
      </c>
      <c r="AM11"/>
      <c r="AN11"/>
      <c r="AO11"/>
      <c r="AP11">
        <v>0.955874907730346</v>
      </c>
      <c r="AQ11">
        <v>0.91177789730800696</v>
      </c>
      <c r="AR11">
        <v>7.1344686794839601E-2</v>
      </c>
      <c r="AS11">
        <v>7.0534367048829399E-2</v>
      </c>
      <c r="AT11"/>
      <c r="AU11"/>
      <c r="AV11"/>
      <c r="AW11"/>
      <c r="AX11"/>
      <c r="AY11"/>
      <c r="AZ11"/>
    </row>
    <row r="12" spans="1:52" x14ac:dyDescent="0.2">
      <c r="A12" s="124" t="s">
        <v>933</v>
      </c>
      <c r="B12" s="124" t="s">
        <v>934</v>
      </c>
      <c r="C12" s="124" t="s">
        <v>935</v>
      </c>
      <c r="D12" s="124" t="s">
        <v>1814</v>
      </c>
      <c r="E12">
        <v>9</v>
      </c>
      <c r="F12">
        <v>6724</v>
      </c>
      <c r="G12" t="s">
        <v>583</v>
      </c>
      <c r="H12" t="s">
        <v>903</v>
      </c>
      <c r="I12">
        <v>1312</v>
      </c>
      <c r="J12">
        <v>700</v>
      </c>
      <c r="K12" t="s">
        <v>1669</v>
      </c>
      <c r="L12"/>
      <c r="M12"/>
      <c r="N12"/>
      <c r="O12">
        <v>7751</v>
      </c>
      <c r="P12" t="s">
        <v>1190</v>
      </c>
      <c r="Q12" t="s">
        <v>903</v>
      </c>
      <c r="R12">
        <v>2252.5</v>
      </c>
      <c r="S12">
        <v>400</v>
      </c>
      <c r="T12"/>
      <c r="U12"/>
      <c r="V12"/>
      <c r="W12"/>
      <c r="X12">
        <v>1.3079777804434001</v>
      </c>
      <c r="Y12">
        <v>10.36</v>
      </c>
      <c r="Z12">
        <v>918400</v>
      </c>
      <c r="AA12">
        <v>901000</v>
      </c>
      <c r="AB12">
        <v>1.93</v>
      </c>
      <c r="AC12">
        <v>1.69543808806417</v>
      </c>
      <c r="AD12" t="s">
        <v>932</v>
      </c>
      <c r="AE12"/>
      <c r="AF12">
        <v>218389</v>
      </c>
      <c r="AG12">
        <v>16799</v>
      </c>
      <c r="AH12" s="272">
        <v>13</v>
      </c>
      <c r="AI12" s="272">
        <v>9</v>
      </c>
      <c r="AJ12" s="272" t="s">
        <v>2340</v>
      </c>
      <c r="AK12">
        <v>69.23</v>
      </c>
      <c r="AL12">
        <v>21</v>
      </c>
      <c r="AM12"/>
      <c r="AN12"/>
      <c r="AO12"/>
      <c r="AP12">
        <v>0.455763808336764</v>
      </c>
      <c r="AQ12">
        <v>0.93021473980800895</v>
      </c>
      <c r="AR12">
        <v>0.59732262832748695</v>
      </c>
      <c r="AS12">
        <v>1.2600112653846999E-2</v>
      </c>
      <c r="AT12"/>
      <c r="AU12"/>
      <c r="AV12"/>
      <c r="AW12"/>
      <c r="AX12"/>
      <c r="AY12"/>
      <c r="AZ12"/>
    </row>
    <row r="13" spans="1:52" x14ac:dyDescent="0.2">
      <c r="A13" s="124" t="s">
        <v>933</v>
      </c>
      <c r="B13" s="124" t="s">
        <v>934</v>
      </c>
      <c r="C13" s="124" t="s">
        <v>935</v>
      </c>
      <c r="D13" s="124" t="s">
        <v>1814</v>
      </c>
      <c r="E13">
        <v>10</v>
      </c>
      <c r="F13">
        <v>5332</v>
      </c>
      <c r="G13" t="s">
        <v>555</v>
      </c>
      <c r="H13" t="s">
        <v>897</v>
      </c>
      <c r="I13">
        <v>4290</v>
      </c>
      <c r="J13">
        <v>200</v>
      </c>
      <c r="K13"/>
      <c r="L13"/>
      <c r="M13"/>
      <c r="N13"/>
      <c r="O13">
        <v>4042</v>
      </c>
      <c r="P13" t="s">
        <v>1108</v>
      </c>
      <c r="Q13" t="s">
        <v>920</v>
      </c>
      <c r="R13">
        <v>1496</v>
      </c>
      <c r="S13">
        <v>600</v>
      </c>
      <c r="T13"/>
      <c r="U13"/>
      <c r="V13"/>
      <c r="W13"/>
      <c r="X13">
        <v>-0.20972489568351699</v>
      </c>
      <c r="Y13">
        <v>-0.73</v>
      </c>
      <c r="Z13">
        <v>858000</v>
      </c>
      <c r="AA13">
        <v>897600</v>
      </c>
      <c r="AB13">
        <v>4.62</v>
      </c>
      <c r="AC13">
        <v>0.293606865362397</v>
      </c>
      <c r="AD13" t="s">
        <v>932</v>
      </c>
      <c r="AE13"/>
      <c r="AF13">
        <v>212903</v>
      </c>
      <c r="AG13">
        <v>21290</v>
      </c>
      <c r="AH13" s="272">
        <v>10</v>
      </c>
      <c r="AI13" s="272">
        <v>7</v>
      </c>
      <c r="AJ13" s="272" t="s">
        <v>2017</v>
      </c>
      <c r="AK13">
        <v>70</v>
      </c>
      <c r="AL13">
        <v>18</v>
      </c>
      <c r="AM13"/>
      <c r="AN13"/>
      <c r="AO13"/>
      <c r="AP13">
        <v>0.93545143341009795</v>
      </c>
      <c r="AQ13">
        <v>0.96464308234792895</v>
      </c>
      <c r="AR13">
        <v>0.35504141568074299</v>
      </c>
      <c r="AS13">
        <v>2.2061097306249802E-3</v>
      </c>
      <c r="AT13"/>
      <c r="AU13"/>
      <c r="AV13"/>
      <c r="AW13"/>
      <c r="AX13"/>
      <c r="AY13"/>
      <c r="AZ13"/>
    </row>
    <row r="14" spans="1:52" x14ac:dyDescent="0.2">
      <c r="A14" s="124" t="s">
        <v>933</v>
      </c>
      <c r="B14" s="124" t="s">
        <v>934</v>
      </c>
      <c r="C14" s="124" t="s">
        <v>935</v>
      </c>
      <c r="D14" s="124" t="s">
        <v>1814</v>
      </c>
      <c r="E14">
        <v>11</v>
      </c>
      <c r="F14">
        <v>5802</v>
      </c>
      <c r="G14" t="s">
        <v>1056</v>
      </c>
      <c r="H14" t="s">
        <v>911</v>
      </c>
      <c r="I14">
        <v>1278</v>
      </c>
      <c r="J14">
        <v>800</v>
      </c>
      <c r="K14"/>
      <c r="L14"/>
      <c r="M14"/>
      <c r="N14"/>
      <c r="O14">
        <v>5991</v>
      </c>
      <c r="P14" t="s">
        <v>789</v>
      </c>
      <c r="Q14" t="s">
        <v>1032</v>
      </c>
      <c r="R14">
        <v>716</v>
      </c>
      <c r="S14">
        <v>1400</v>
      </c>
      <c r="T14"/>
      <c r="U14"/>
      <c r="V14"/>
      <c r="W14"/>
      <c r="X14">
        <v>2.2953581213547398</v>
      </c>
      <c r="Y14">
        <v>9.64</v>
      </c>
      <c r="Z14">
        <v>1022400</v>
      </c>
      <c r="AA14">
        <v>1002400</v>
      </c>
      <c r="AB14">
        <v>1.96</v>
      </c>
      <c r="AC14">
        <v>2.1485096947398801</v>
      </c>
      <c r="AD14"/>
      <c r="AE14"/>
      <c r="AF14">
        <v>208307</v>
      </c>
      <c r="AG14">
        <v>14879</v>
      </c>
      <c r="AH14" s="272">
        <v>14</v>
      </c>
      <c r="AI14" s="272">
        <v>9</v>
      </c>
      <c r="AJ14" s="272" t="s">
        <v>2022</v>
      </c>
      <c r="AK14">
        <v>64.290000000000006</v>
      </c>
      <c r="AL14">
        <v>20</v>
      </c>
      <c r="AM14"/>
      <c r="AN14"/>
      <c r="AO14"/>
      <c r="AP14">
        <v>0.91012640269203804</v>
      </c>
      <c r="AQ14">
        <v>0.97744808916355597</v>
      </c>
      <c r="AR14">
        <v>7.4716239317756505E-2</v>
      </c>
      <c r="AS14">
        <v>9.5409899228482906E-3</v>
      </c>
      <c r="AT14"/>
      <c r="AU14"/>
      <c r="AV14"/>
      <c r="AW14"/>
      <c r="AX14"/>
      <c r="AY14"/>
      <c r="AZ14"/>
    </row>
    <row r="15" spans="1:52" s="343" customFormat="1" x14ac:dyDescent="0.2">
      <c r="A15" s="124" t="s">
        <v>933</v>
      </c>
      <c r="B15" s="124" t="s">
        <v>934</v>
      </c>
      <c r="C15" s="124" t="s">
        <v>935</v>
      </c>
      <c r="D15" s="124" t="s">
        <v>1814</v>
      </c>
      <c r="E15">
        <v>12</v>
      </c>
      <c r="F15">
        <v>7267</v>
      </c>
      <c r="G15" t="s">
        <v>57</v>
      </c>
      <c r="H15" t="s">
        <v>913</v>
      </c>
      <c r="I15">
        <v>2873</v>
      </c>
      <c r="J15">
        <v>200</v>
      </c>
      <c r="K15"/>
      <c r="L15" s="183">
        <v>0.05</v>
      </c>
      <c r="M15"/>
      <c r="N15"/>
      <c r="O15">
        <v>7203</v>
      </c>
      <c r="P15" t="s">
        <v>1355</v>
      </c>
      <c r="Q15" t="s">
        <v>913</v>
      </c>
      <c r="R15">
        <v>6851</v>
      </c>
      <c r="S15">
        <v>100</v>
      </c>
      <c r="T15"/>
      <c r="U15" s="183">
        <v>0.15</v>
      </c>
      <c r="V15"/>
      <c r="W15"/>
      <c r="X15">
        <v>-1.3272596328125901</v>
      </c>
      <c r="Y15">
        <v>-8.8800000000000008</v>
      </c>
      <c r="Z15">
        <v>574600</v>
      </c>
      <c r="AA15">
        <v>685100</v>
      </c>
      <c r="AB15">
        <v>16.13</v>
      </c>
      <c r="AC15">
        <v>1.4179577181276799</v>
      </c>
      <c r="AD15" t="s">
        <v>932</v>
      </c>
      <c r="AE15"/>
      <c r="AF15">
        <v>33297</v>
      </c>
      <c r="AG15">
        <v>6659</v>
      </c>
      <c r="AH15" s="272">
        <v>5</v>
      </c>
      <c r="AI15" s="272">
        <v>2</v>
      </c>
      <c r="AJ15" s="272" t="s">
        <v>1995</v>
      </c>
      <c r="AK15">
        <v>40</v>
      </c>
      <c r="AL15">
        <v>20</v>
      </c>
      <c r="AM15"/>
      <c r="AN15"/>
      <c r="AO15"/>
      <c r="AP15">
        <v>0.77198275048301501</v>
      </c>
      <c r="AQ15">
        <v>0.87929765632225498</v>
      </c>
      <c r="AR15">
        <v>0.69413727743681197</v>
      </c>
      <c r="AS15">
        <v>0.44715993878397298</v>
      </c>
      <c r="AT15"/>
      <c r="AU15"/>
      <c r="AV15"/>
      <c r="AW15"/>
      <c r="AX15"/>
      <c r="AY15"/>
      <c r="AZ15"/>
    </row>
    <row r="16" spans="1:52" x14ac:dyDescent="0.2">
      <c r="A16" s="124" t="s">
        <v>933</v>
      </c>
      <c r="B16" s="124" t="s">
        <v>934</v>
      </c>
      <c r="C16" s="124" t="s">
        <v>935</v>
      </c>
      <c r="D16" s="124" t="s">
        <v>1814</v>
      </c>
      <c r="E16">
        <v>13</v>
      </c>
      <c r="F16">
        <v>8964</v>
      </c>
      <c r="G16" t="s">
        <v>1882</v>
      </c>
      <c r="H16" t="s">
        <v>1881</v>
      </c>
      <c r="I16">
        <v>358500</v>
      </c>
      <c r="J16">
        <v>1</v>
      </c>
      <c r="K16"/>
      <c r="L16"/>
      <c r="M16"/>
      <c r="N16"/>
      <c r="O16">
        <v>8801</v>
      </c>
      <c r="P16" t="s">
        <v>1458</v>
      </c>
      <c r="Q16" t="s">
        <v>917</v>
      </c>
      <c r="R16">
        <v>2070</v>
      </c>
      <c r="S16">
        <v>1</v>
      </c>
      <c r="T16"/>
      <c r="U16"/>
      <c r="V16"/>
      <c r="W16"/>
      <c r="X16">
        <v>1.2198866368496999</v>
      </c>
      <c r="Y16">
        <v>4.6399999999999997</v>
      </c>
      <c r="Z16">
        <v>358500</v>
      </c>
      <c r="AA16">
        <v>2070</v>
      </c>
      <c r="AB16">
        <v>100</v>
      </c>
      <c r="AC16">
        <v>1.27245542410157</v>
      </c>
      <c r="AD16" t="s">
        <v>932</v>
      </c>
      <c r="AE16"/>
      <c r="AF16">
        <v>0</v>
      </c>
      <c r="AG16">
        <v>0</v>
      </c>
      <c r="AH16" s="272">
        <v>0</v>
      </c>
      <c r="AI16" s="272">
        <v>0</v>
      </c>
      <c r="AJ16" s="272" t="s">
        <v>1884</v>
      </c>
      <c r="AK16">
        <v>0</v>
      </c>
      <c r="AL16">
        <v>0</v>
      </c>
      <c r="AM16"/>
      <c r="AN16"/>
      <c r="AO16"/>
      <c r="AP16">
        <v>0.90352956005049501</v>
      </c>
      <c r="AQ16">
        <v>0.91958988591197099</v>
      </c>
      <c r="AR16">
        <v>9.0567620393039699E-2</v>
      </c>
      <c r="AS16">
        <v>0.43466130641476203</v>
      </c>
      <c r="AT16"/>
      <c r="AU16"/>
      <c r="AV16"/>
      <c r="AW16"/>
      <c r="AX16"/>
      <c r="AY16"/>
      <c r="AZ16"/>
    </row>
    <row r="17" spans="1:52" x14ac:dyDescent="0.2">
      <c r="A17" s="124" t="s">
        <v>933</v>
      </c>
      <c r="B17" s="124" t="s">
        <v>934</v>
      </c>
      <c r="C17" s="124" t="s">
        <v>935</v>
      </c>
      <c r="D17" s="124" t="s">
        <v>1814</v>
      </c>
      <c r="E17">
        <v>14</v>
      </c>
      <c r="F17">
        <v>8308</v>
      </c>
      <c r="G17" t="s">
        <v>48</v>
      </c>
      <c r="H17" t="s">
        <v>940</v>
      </c>
      <c r="I17">
        <v>378</v>
      </c>
      <c r="J17">
        <v>2400</v>
      </c>
      <c r="K17"/>
      <c r="L17"/>
      <c r="M17"/>
      <c r="N17"/>
      <c r="O17">
        <v>8309</v>
      </c>
      <c r="P17" t="s">
        <v>641</v>
      </c>
      <c r="Q17" t="s">
        <v>940</v>
      </c>
      <c r="R17">
        <v>3081</v>
      </c>
      <c r="S17">
        <v>300</v>
      </c>
      <c r="T17" t="s">
        <v>1669</v>
      </c>
      <c r="U17"/>
      <c r="V17"/>
      <c r="W17"/>
      <c r="X17">
        <v>1.5312334808738</v>
      </c>
      <c r="Y17">
        <v>8.7799999999999994</v>
      </c>
      <c r="Z17">
        <v>907200</v>
      </c>
      <c r="AA17">
        <v>924300</v>
      </c>
      <c r="AB17">
        <v>1.85</v>
      </c>
      <c r="AC17">
        <v>1.7495586706386499</v>
      </c>
      <c r="AD17" t="s">
        <v>932</v>
      </c>
      <c r="AE17"/>
      <c r="AF17">
        <v>-68765</v>
      </c>
      <c r="AG17">
        <v>-4045</v>
      </c>
      <c r="AH17" s="272">
        <v>17</v>
      </c>
      <c r="AI17" s="272">
        <v>9</v>
      </c>
      <c r="AJ17" s="272" t="s">
        <v>2403</v>
      </c>
      <c r="AK17">
        <v>52.94</v>
      </c>
      <c r="AL17">
        <v>21</v>
      </c>
      <c r="AM17"/>
      <c r="AN17"/>
      <c r="AO17"/>
      <c r="AP17">
        <v>0.49796317430485698</v>
      </c>
      <c r="AQ17">
        <v>0.94520241539817595</v>
      </c>
      <c r="AR17">
        <v>0.829358095719813</v>
      </c>
      <c r="AS17">
        <v>0.32939692597799902</v>
      </c>
      <c r="AT17"/>
      <c r="AU17"/>
      <c r="AV17"/>
      <c r="AW17"/>
      <c r="AX17"/>
      <c r="AY17"/>
      <c r="AZ17"/>
    </row>
    <row r="18" spans="1:52" x14ac:dyDescent="0.2">
      <c r="A18" s="124" t="s">
        <v>933</v>
      </c>
      <c r="B18" s="124" t="s">
        <v>934</v>
      </c>
      <c r="C18" s="124" t="s">
        <v>935</v>
      </c>
      <c r="D18" s="124" t="s">
        <v>1814</v>
      </c>
      <c r="E18">
        <v>15</v>
      </c>
      <c r="F18">
        <v>1942</v>
      </c>
      <c r="G18" t="s">
        <v>1188</v>
      </c>
      <c r="H18" t="s">
        <v>907</v>
      </c>
      <c r="I18">
        <v>948</v>
      </c>
      <c r="J18">
        <v>900</v>
      </c>
      <c r="K18"/>
      <c r="L18"/>
      <c r="M18"/>
      <c r="N18"/>
      <c r="O18">
        <v>1941</v>
      </c>
      <c r="P18" t="s">
        <v>1159</v>
      </c>
      <c r="Q18" t="s">
        <v>907</v>
      </c>
      <c r="R18">
        <v>2241</v>
      </c>
      <c r="S18">
        <v>400</v>
      </c>
      <c r="T18" t="s">
        <v>1669</v>
      </c>
      <c r="U18"/>
      <c r="V18"/>
      <c r="W18"/>
      <c r="X18">
        <v>-0.93440172559819601</v>
      </c>
      <c r="Y18">
        <v>-4.12</v>
      </c>
      <c r="Z18">
        <v>853200</v>
      </c>
      <c r="AA18">
        <v>896400</v>
      </c>
      <c r="AB18">
        <v>4.82</v>
      </c>
      <c r="AC18">
        <v>0.54740031885882001</v>
      </c>
      <c r="AD18"/>
      <c r="AE18"/>
      <c r="AF18">
        <v>-94965</v>
      </c>
      <c r="AG18">
        <v>-5586</v>
      </c>
      <c r="AH18" s="272">
        <v>17</v>
      </c>
      <c r="AI18" s="272">
        <v>8</v>
      </c>
      <c r="AJ18" s="272" t="s">
        <v>2552</v>
      </c>
      <c r="AK18">
        <v>47.06</v>
      </c>
      <c r="AL18">
        <v>20</v>
      </c>
      <c r="AM18"/>
      <c r="AN18"/>
      <c r="AO18"/>
      <c r="AP18">
        <v>0.84210072360112298</v>
      </c>
      <c r="AQ18">
        <v>0.95143208562866199</v>
      </c>
      <c r="AR18">
        <v>1.74660792442677E-3</v>
      </c>
      <c r="AS18">
        <v>0.325917041690928</v>
      </c>
      <c r="AT18"/>
      <c r="AU18"/>
      <c r="AV18"/>
      <c r="AW18"/>
      <c r="AX18"/>
      <c r="AY18"/>
      <c r="AZ18"/>
    </row>
    <row r="19" spans="1:52" x14ac:dyDescent="0.2">
      <c r="A19" s="124" t="s">
        <v>933</v>
      </c>
      <c r="B19" s="124" t="s">
        <v>934</v>
      </c>
      <c r="C19" s="124" t="s">
        <v>935</v>
      </c>
      <c r="D19" s="124" t="s">
        <v>1814</v>
      </c>
      <c r="E19">
        <v>16</v>
      </c>
      <c r="F19">
        <v>9503</v>
      </c>
      <c r="G19" t="s">
        <v>1941</v>
      </c>
      <c r="H19" t="s">
        <v>942</v>
      </c>
      <c r="I19">
        <v>1055</v>
      </c>
      <c r="J19">
        <v>900</v>
      </c>
      <c r="K19"/>
      <c r="L19"/>
      <c r="M19"/>
      <c r="N19"/>
      <c r="O19">
        <v>5019</v>
      </c>
      <c r="P19" t="s">
        <v>1089</v>
      </c>
      <c r="Q19" t="s">
        <v>1090</v>
      </c>
      <c r="R19">
        <v>2349</v>
      </c>
      <c r="S19">
        <v>400</v>
      </c>
      <c r="T19"/>
      <c r="U19"/>
      <c r="V19"/>
      <c r="W19"/>
      <c r="X19">
        <v>-0.122008007202735</v>
      </c>
      <c r="Y19">
        <v>-0.65</v>
      </c>
      <c r="Z19">
        <v>949500</v>
      </c>
      <c r="AA19">
        <v>939600</v>
      </c>
      <c r="AB19">
        <v>1.05</v>
      </c>
      <c r="AC19">
        <v>1.0126614971218501E-2</v>
      </c>
      <c r="AD19"/>
      <c r="AE19"/>
      <c r="AF19">
        <v>-119272</v>
      </c>
      <c r="AG19">
        <v>-7016</v>
      </c>
      <c r="AH19" s="272">
        <v>17</v>
      </c>
      <c r="AI19" s="272">
        <v>8</v>
      </c>
      <c r="AJ19" s="272" t="s">
        <v>2023</v>
      </c>
      <c r="AK19">
        <v>47.06</v>
      </c>
      <c r="AL19">
        <v>16</v>
      </c>
      <c r="AM19"/>
      <c r="AN19"/>
      <c r="AO19"/>
      <c r="AP19">
        <v>6.6769915370211194E-2</v>
      </c>
      <c r="AQ19">
        <v>0.78257454193493603</v>
      </c>
      <c r="AR19">
        <v>6.2516464432733301E-2</v>
      </c>
      <c r="AS19">
        <v>0.13342654034051399</v>
      </c>
      <c r="AT19"/>
      <c r="AU19"/>
      <c r="AV19"/>
      <c r="AW19"/>
      <c r="AX19"/>
      <c r="AY19"/>
      <c r="AZ19"/>
    </row>
    <row r="20" spans="1:52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:52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:52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:52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:52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:52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:52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:52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:52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:52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:52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:52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:52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:52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:52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:52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:52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:52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:52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:52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:52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:52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:52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:52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:52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:52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:52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:52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:52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:52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:52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:52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:52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:52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:52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:52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:52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:52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:52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:52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:52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:52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:52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:52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:52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:52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:52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:52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:52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:52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:52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:52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:52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:52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:52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:52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:52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:52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:52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:52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:52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:52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:52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:52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:52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:52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:52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:52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:52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:52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:52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:52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1:52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1:52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1:52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1:52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1:52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:52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:52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:52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:52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:52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52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52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:52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:52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:52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1:52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:52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1:52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1:52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1:52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1:52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1:52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1:52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1:52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1:52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1:52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1:52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1:52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1:52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1:52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1:52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1:52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1:52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1:52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1:52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1:52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1:52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1:52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1:52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1:52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1:52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1:52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1:52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E2:E3"/>
    <mergeCell ref="F2:K2"/>
    <mergeCell ref="O2:W2"/>
    <mergeCell ref="X2:AE2"/>
    <mergeCell ref="AF2:AO2"/>
  </mergeCells>
  <phoneticPr fontId="53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  <hyperlink ref="A17" display="CHT"/>
    <hyperlink ref="B17" display="MOR"/>
    <hyperlink ref="C17" display="NEW"/>
    <hyperlink ref="D17" display="DryR"/>
    <hyperlink ref="A18" display="CHT"/>
    <hyperlink ref="B18" display="MOR"/>
    <hyperlink ref="C18" display="NEW"/>
    <hyperlink ref="D18" display="DryR"/>
    <hyperlink ref="A19" display="CHT"/>
    <hyperlink ref="B19" display="MOR"/>
    <hyperlink ref="C19" display="NEW"/>
    <hyperlink ref="D19" display="DryR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Sheet22.watching_list_update">
                <anchor moveWithCells="1" sizeWithCells="1">
                  <from>
                    <xdr:col>0</xdr:col>
                    <xdr:colOff>133350</xdr:colOff>
                    <xdr:row>0</xdr:row>
                    <xdr:rowOff>104775</xdr:rowOff>
                  </from>
                  <to>
                    <xdr:col>3</xdr:col>
                    <xdr:colOff>276225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X17"/>
  <sheetViews>
    <sheetView showGridLines="0" zoomScaleNormal="100" workbookViewId="0">
      <selection activeCell="B8" sqref="B8"/>
    </sheetView>
  </sheetViews>
  <sheetFormatPr defaultRowHeight="14.25" x14ac:dyDescent="0.2"/>
  <cols>
    <col min="1" max="1" width="1" style="106" customWidth="1"/>
    <col min="2" max="2" width="8.375" style="106" customWidth="1"/>
    <col min="3" max="3" width="3" style="106" customWidth="1"/>
    <col min="4" max="4" width="9.5" style="106" customWidth="1"/>
    <col min="5" max="5" width="3.125" style="106" customWidth="1"/>
    <col min="6" max="6" width="6.875" style="106" customWidth="1"/>
    <col min="7" max="7" width="21.75" style="106" customWidth="1"/>
    <col min="8" max="8" width="9.625" style="106" customWidth="1"/>
    <col min="9" max="9" width="8.125" style="106" customWidth="1"/>
    <col min="10" max="10" width="13.375" style="106" customWidth="1"/>
    <col min="11" max="11" width="4.75" style="106" customWidth="1"/>
    <col min="12" max="12" width="8.375" style="106" customWidth="1"/>
    <col min="13" max="13" width="8.75" style="106" customWidth="1"/>
    <col min="14" max="14" width="8" style="106" customWidth="1"/>
    <col min="15" max="15" width="8.25" style="106" customWidth="1"/>
    <col min="16" max="16" width="10.625" style="106" customWidth="1"/>
    <col min="17" max="17" width="7.375" style="106" customWidth="1"/>
    <col min="18" max="18" width="10.875" style="106" customWidth="1"/>
    <col min="19" max="19" width="11.375" style="106" customWidth="1"/>
    <col min="20" max="20" width="7.375" style="106" customWidth="1"/>
    <col min="21" max="21" width="10.5" style="106" customWidth="1"/>
    <col min="22" max="22" width="6.125" style="106" customWidth="1"/>
    <col min="23" max="23" width="19.375" style="106" customWidth="1"/>
    <col min="24" max="16384" width="9" style="106"/>
  </cols>
  <sheetData>
    <row r="1" spans="1:24" ht="18.75" customHeight="1" thickBot="1" x14ac:dyDescent="0.25">
      <c r="A1" s="352"/>
      <c r="B1" s="358" t="s">
        <v>1827</v>
      </c>
      <c r="C1" s="354" t="s">
        <v>83</v>
      </c>
      <c r="D1" s="354"/>
      <c r="E1" s="353"/>
      <c r="F1" s="353"/>
      <c r="G1" s="353"/>
      <c r="H1" s="355"/>
      <c r="I1" s="354" t="s">
        <v>20</v>
      </c>
      <c r="J1" s="356"/>
      <c r="K1" s="478">
        <v>44011</v>
      </c>
      <c r="L1" s="479"/>
      <c r="M1" s="357"/>
      <c r="N1" s="354" t="s">
        <v>185</v>
      </c>
      <c r="O1" s="353"/>
      <c r="P1" s="478">
        <f ca="1">TODAY()</f>
        <v>44012</v>
      </c>
      <c r="Q1" s="480"/>
      <c r="R1" s="353"/>
      <c r="S1" s="353"/>
      <c r="T1" s="353"/>
      <c r="U1" s="354" t="s">
        <v>19</v>
      </c>
      <c r="V1" s="354"/>
      <c r="W1" s="353"/>
      <c r="X1" s="353"/>
    </row>
    <row r="2" spans="1:24" ht="16.5" customHeight="1" thickBot="1" x14ac:dyDescent="0.25">
      <c r="J2" s="173">
        <f>SUM(J4:J60)</f>
        <v>13652570</v>
      </c>
      <c r="M2" s="280">
        <f>SUM(M4:M58)</f>
        <v>10780</v>
      </c>
      <c r="N2" s="282">
        <f ca="1">SUM(N4:N58)</f>
        <v>11145.069095890414</v>
      </c>
      <c r="O2" s="281">
        <f>SUM(O4:O58)</f>
        <v>0</v>
      </c>
      <c r="R2" s="127">
        <f ca="1">SUM(R4:R58)</f>
        <v>50044.930904109649</v>
      </c>
      <c r="S2" s="91">
        <f ca="1">SUM(S4:S58)</f>
        <v>2.2701131658036208E-2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x14ac:dyDescent="0.2">
      <c r="B4" s="124" t="s">
        <v>193</v>
      </c>
      <c r="C4" s="417">
        <f>ROW()/2-1</f>
        <v>1</v>
      </c>
      <c r="D4" s="419">
        <v>43994</v>
      </c>
      <c r="E4" s="33" t="s">
        <v>181</v>
      </c>
      <c r="F4" s="33">
        <v>5991</v>
      </c>
      <c r="G4" s="55" t="s">
        <v>2430</v>
      </c>
      <c r="H4" s="49">
        <v>749</v>
      </c>
      <c r="I4" s="49">
        <v>1400</v>
      </c>
      <c r="J4" s="50">
        <f t="shared" ref="J4:J11" si="0">H4*I4</f>
        <v>1048600</v>
      </c>
      <c r="K4" s="52" t="s">
        <v>2432</v>
      </c>
      <c r="L4" s="49">
        <v>693</v>
      </c>
      <c r="M4" s="33">
        <v>770</v>
      </c>
      <c r="N4" s="143">
        <f ca="1">IF(OR(K4="現物",J4=0),0,IF(E4="売",J4*Fee_Refer!$B$12/365*V4, J4*Fee_Refer!$B$11/365*#REF!))</f>
        <v>568.8295890410958</v>
      </c>
      <c r="O4" s="52">
        <v>0</v>
      </c>
      <c r="P4" s="146">
        <f ca="1">IF(L4 &gt;0,(H4-L4)*I4-M4-N4-O4,0)</f>
        <v>77061.170410958905</v>
      </c>
      <c r="Q4" s="51">
        <f t="shared" ref="Q4:Q11" ca="1" si="1">IF(L4&gt;0,P4/J4,0)</f>
        <v>7.3489576970206846E-2</v>
      </c>
      <c r="R4" s="421">
        <f ca="1">P4+P5</f>
        <v>-1949.3030136986345</v>
      </c>
      <c r="S4" s="422">
        <f ca="1">IF(L4&gt;0,R4/(J4+J5),0)</f>
        <v>-9.3187829319181298E-4</v>
      </c>
      <c r="U4" s="424">
        <f ca="1">$P$1</f>
        <v>44012</v>
      </c>
      <c r="V4" s="415">
        <f ca="1">IF(U4&gt;D4,DATEDIF(D4,U4,"d"),0)</f>
        <v>18</v>
      </c>
      <c r="W4" s="425"/>
      <c r="X4" s="267" t="s">
        <v>2434</v>
      </c>
    </row>
    <row r="5" spans="1:24" x14ac:dyDescent="0.2">
      <c r="B5" s="124" t="s">
        <v>386</v>
      </c>
      <c r="C5" s="418"/>
      <c r="D5" s="420"/>
      <c r="E5" s="306" t="s">
        <v>183</v>
      </c>
      <c r="F5" s="306">
        <v>1719</v>
      </c>
      <c r="G5" s="319" t="s">
        <v>2431</v>
      </c>
      <c r="H5" s="316">
        <v>652</v>
      </c>
      <c r="I5" s="316">
        <v>1600</v>
      </c>
      <c r="J5" s="317">
        <f t="shared" si="0"/>
        <v>1043200</v>
      </c>
      <c r="K5" s="144" t="s">
        <v>2432</v>
      </c>
      <c r="L5" s="313">
        <v>604</v>
      </c>
      <c r="M5" s="306">
        <v>770</v>
      </c>
      <c r="N5" s="145">
        <f ca="1">IF(OR(K5="現物",J5=0),0,IF(E5="売",J5*Fee_Refer!$B$12/365*V5, J5*Fee_Refer!$B$11/365*V4))</f>
        <v>1440.4734246575345</v>
      </c>
      <c r="O5" s="400">
        <v>0</v>
      </c>
      <c r="P5" s="147">
        <f ca="1">IF(L5&gt;0,(L5-H5)*I5-M5-N5-O5,0)</f>
        <v>-79010.473424657539</v>
      </c>
      <c r="Q5" s="48">
        <f t="shared" ca="1" si="1"/>
        <v>-7.5738567316581226E-2</v>
      </c>
      <c r="R5" s="421"/>
      <c r="S5" s="423"/>
      <c r="U5" s="415"/>
      <c r="V5" s="415"/>
      <c r="W5" s="415"/>
      <c r="X5" s="267" t="s">
        <v>2433</v>
      </c>
    </row>
    <row r="6" spans="1:24" x14ac:dyDescent="0.2">
      <c r="B6" s="124" t="s">
        <v>193</v>
      </c>
      <c r="C6" s="417">
        <f>ROW()/2-1</f>
        <v>2</v>
      </c>
      <c r="D6" s="419">
        <v>43994</v>
      </c>
      <c r="E6" s="33" t="s">
        <v>181</v>
      </c>
      <c r="F6" s="33">
        <v>5333</v>
      </c>
      <c r="G6" s="55" t="s">
        <v>2435</v>
      </c>
      <c r="H6" s="49">
        <v>1550</v>
      </c>
      <c r="I6" s="49">
        <v>600</v>
      </c>
      <c r="J6" s="50">
        <f t="shared" si="0"/>
        <v>930000</v>
      </c>
      <c r="K6" s="52" t="s">
        <v>2437</v>
      </c>
      <c r="L6" s="49">
        <v>1459</v>
      </c>
      <c r="M6" s="33">
        <v>770</v>
      </c>
      <c r="N6" s="143">
        <f ca="1">IF(OR(K6="現物",J6=0),0,IF(E6="売",J6*Fee_Refer!$B$12/365*V6, J6*Fee_Refer!$B$11/365*#REF!))</f>
        <v>504.49315068493149</v>
      </c>
      <c r="O6" s="52">
        <v>0</v>
      </c>
      <c r="P6" s="146">
        <f ca="1">IF(L6 &gt;0,(H6-L6)*I6-M6-N6-O6,0)</f>
        <v>53325.506849315068</v>
      </c>
      <c r="Q6" s="51">
        <f t="shared" ca="1" si="1"/>
        <v>5.7339254676682869E-2</v>
      </c>
      <c r="R6" s="421">
        <f ca="1">P6+P7</f>
        <v>-15904.907397260271</v>
      </c>
      <c r="S6" s="422">
        <f ca="1">IF(L6&gt;0,R6/(J6+J7),0)</f>
        <v>-8.630837528359166E-3</v>
      </c>
      <c r="U6" s="424">
        <f ca="1">$P$1</f>
        <v>44012</v>
      </c>
      <c r="V6" s="415">
        <f ca="1">IF(U6&gt;D6,DATEDIF(D6,U6,"d"),0)</f>
        <v>18</v>
      </c>
      <c r="W6" s="425"/>
      <c r="X6" s="267" t="s">
        <v>2439</v>
      </c>
    </row>
    <row r="7" spans="1:24" x14ac:dyDescent="0.2">
      <c r="B7" s="124" t="s">
        <v>386</v>
      </c>
      <c r="C7" s="418"/>
      <c r="D7" s="420"/>
      <c r="E7" s="306" t="s">
        <v>183</v>
      </c>
      <c r="F7" s="306">
        <v>1719</v>
      </c>
      <c r="G7" s="319" t="s">
        <v>2436</v>
      </c>
      <c r="H7" s="316">
        <v>652</v>
      </c>
      <c r="I7" s="316">
        <v>1400</v>
      </c>
      <c r="J7" s="317">
        <f t="shared" si="0"/>
        <v>912800</v>
      </c>
      <c r="K7" s="144" t="s">
        <v>2437</v>
      </c>
      <c r="L7" s="313">
        <v>604</v>
      </c>
      <c r="M7" s="306">
        <v>770</v>
      </c>
      <c r="N7" s="145">
        <f ca="1">IF(OR(K7="現物",J7=0),0,IF(E7="売",J7*Fee_Refer!$B$12/365*V7, J7*Fee_Refer!$B$11/365*V6))</f>
        <v>1260.4142465753425</v>
      </c>
      <c r="O7" s="400">
        <v>0</v>
      </c>
      <c r="P7" s="147">
        <f ca="1">IF(L7&gt;0,(L7-H7)*I7-M7-N7-O7,0)</f>
        <v>-69230.414246575339</v>
      </c>
      <c r="Q7" s="48">
        <f t="shared" ca="1" si="1"/>
        <v>-7.5844012101857289E-2</v>
      </c>
      <c r="R7" s="421"/>
      <c r="S7" s="423"/>
      <c r="U7" s="415"/>
      <c r="V7" s="415"/>
      <c r="W7" s="415"/>
      <c r="X7" s="267" t="s">
        <v>2438</v>
      </c>
    </row>
    <row r="8" spans="1:24" x14ac:dyDescent="0.2">
      <c r="B8" s="124" t="s">
        <v>193</v>
      </c>
      <c r="C8" s="417">
        <f>ROW()/2-1</f>
        <v>3</v>
      </c>
      <c r="D8" s="419">
        <v>43994</v>
      </c>
      <c r="E8" s="33" t="s">
        <v>181</v>
      </c>
      <c r="F8" s="33">
        <v>6395</v>
      </c>
      <c r="G8" s="55" t="s">
        <v>2440</v>
      </c>
      <c r="H8" s="49">
        <v>906</v>
      </c>
      <c r="I8" s="49">
        <v>1200</v>
      </c>
      <c r="J8" s="50">
        <f t="shared" si="0"/>
        <v>1087200</v>
      </c>
      <c r="K8" s="52" t="s">
        <v>2442</v>
      </c>
      <c r="L8" s="49">
        <v>892</v>
      </c>
      <c r="M8" s="33">
        <v>770</v>
      </c>
      <c r="N8" s="143">
        <f ca="1">IF(OR(K8="現物",J8=0),0,IF(E8="売",J8*Fee_Refer!$B$12/365*V8, J8*Fee_Refer!$B$11/365*#REF!))</f>
        <v>589.76876712328772</v>
      </c>
      <c r="O8" s="52">
        <v>0</v>
      </c>
      <c r="P8" s="146">
        <f ca="1">IF(L8 &gt;0,(H8-L8)*I8-M8-N8-O8,0)</f>
        <v>15440.231232876713</v>
      </c>
      <c r="Q8" s="51">
        <f t="shared" ca="1" si="1"/>
        <v>1.4201831523985204E-2</v>
      </c>
      <c r="R8" s="421">
        <f ca="1">P8+P9</f>
        <v>40700.346301369864</v>
      </c>
      <c r="S8" s="422">
        <f ca="1">IF(L8&gt;0,R8/(J8+J9),0)</f>
        <v>1.8915437236310759E-2</v>
      </c>
      <c r="U8" s="424">
        <f ca="1">$P$1</f>
        <v>44012</v>
      </c>
      <c r="V8" s="415">
        <f ca="1">IF(U8&gt;D8,DATEDIF(D8,U8,"d"),0)</f>
        <v>18</v>
      </c>
      <c r="W8" s="425"/>
    </row>
    <row r="9" spans="1:24" x14ac:dyDescent="0.2">
      <c r="B9" s="124" t="s">
        <v>386</v>
      </c>
      <c r="C9" s="418"/>
      <c r="D9" s="420"/>
      <c r="E9" s="306" t="s">
        <v>183</v>
      </c>
      <c r="F9" s="306">
        <v>8850</v>
      </c>
      <c r="G9" s="319" t="s">
        <v>2441</v>
      </c>
      <c r="H9" s="316">
        <v>2129</v>
      </c>
      <c r="I9" s="316">
        <v>500</v>
      </c>
      <c r="J9" s="317">
        <f t="shared" si="0"/>
        <v>1064500</v>
      </c>
      <c r="K9" s="144" t="s">
        <v>2442</v>
      </c>
      <c r="L9" s="313">
        <v>2184</v>
      </c>
      <c r="M9" s="306">
        <v>770</v>
      </c>
      <c r="N9" s="145">
        <f ca="1">IF(OR(K9="現物",J9=0),0,IF(E9="売",J9*Fee_Refer!$B$12/365*V9, J9*Fee_Refer!$B$11/365*V8))</f>
        <v>1469.8849315068492</v>
      </c>
      <c r="O9" s="400">
        <v>0</v>
      </c>
      <c r="P9" s="147">
        <f ca="1">IF(L9&gt;0,(L9-H9)*I9-M9-N9-O9,0)</f>
        <v>25260.115068493149</v>
      </c>
      <c r="Q9" s="48">
        <f t="shared" ca="1" si="1"/>
        <v>2.3729558542501784E-2</v>
      </c>
      <c r="R9" s="421"/>
      <c r="S9" s="423"/>
      <c r="U9" s="415"/>
      <c r="V9" s="415"/>
      <c r="W9" s="415"/>
    </row>
    <row r="10" spans="1:24" x14ac:dyDescent="0.2">
      <c r="B10" s="124" t="s">
        <v>193</v>
      </c>
      <c r="C10" s="417">
        <f>ROW()/2-1</f>
        <v>4</v>
      </c>
      <c r="D10" s="419">
        <v>43995</v>
      </c>
      <c r="E10" s="33" t="s">
        <v>181</v>
      </c>
      <c r="F10" s="33">
        <v>5110</v>
      </c>
      <c r="G10" s="55" t="s">
        <v>2444</v>
      </c>
      <c r="H10" s="49">
        <v>1135</v>
      </c>
      <c r="I10" s="49">
        <v>900</v>
      </c>
      <c r="J10" s="50">
        <f t="shared" si="0"/>
        <v>1021500</v>
      </c>
      <c r="K10" s="52" t="s">
        <v>2443</v>
      </c>
      <c r="L10" s="49">
        <v>1049</v>
      </c>
      <c r="M10" s="33">
        <v>770</v>
      </c>
      <c r="N10" s="143">
        <f ca="1">IF(OR(K10="現物",J10=0),0,IF(E10="売",J10*Fee_Refer!$B$12/365*V10, J10*Fee_Refer!$B$11/365*#REF!))</f>
        <v>523.34383561643835</v>
      </c>
      <c r="O10" s="52">
        <v>0</v>
      </c>
      <c r="P10" s="146">
        <f ca="1">IF(L10 &gt;0,(H10-L10)*I10-M10-N10-O10,0)</f>
        <v>76106.656164383559</v>
      </c>
      <c r="Q10" s="51">
        <f t="shared" ca="1" si="1"/>
        <v>7.4504802901990755E-2</v>
      </c>
      <c r="R10" s="421">
        <f ca="1">P10+P11</f>
        <v>49960.298904109586</v>
      </c>
      <c r="S10" s="422">
        <f ca="1">IF(L10&gt;0,R10/(J10+J11),0)</f>
        <v>2.405522601189734E-2</v>
      </c>
      <c r="U10" s="424">
        <f ca="1">$P$1</f>
        <v>44012</v>
      </c>
      <c r="V10" s="415">
        <f ca="1">IF(U10&gt;D10,DATEDIF(D10,U10,"d"),0)</f>
        <v>17</v>
      </c>
      <c r="W10" s="425"/>
      <c r="X10" s="267" t="s">
        <v>2446</v>
      </c>
    </row>
    <row r="11" spans="1:24" x14ac:dyDescent="0.2">
      <c r="B11" s="124" t="s">
        <v>386</v>
      </c>
      <c r="C11" s="418"/>
      <c r="D11" s="420"/>
      <c r="E11" s="306" t="s">
        <v>183</v>
      </c>
      <c r="F11" s="306">
        <v>3087</v>
      </c>
      <c r="G11" s="319" t="s">
        <v>2445</v>
      </c>
      <c r="H11" s="316">
        <v>1759</v>
      </c>
      <c r="I11" s="316">
        <v>600</v>
      </c>
      <c r="J11" s="317">
        <f t="shared" si="0"/>
        <v>1055400</v>
      </c>
      <c r="K11" s="144" t="s">
        <v>2443</v>
      </c>
      <c r="L11" s="313">
        <v>1719</v>
      </c>
      <c r="M11" s="306">
        <v>770</v>
      </c>
      <c r="N11" s="145">
        <f ca="1">IF(OR(K11="現物",J11=0),0,IF(E11="売",J11*Fee_Refer!$B$12/365*V11, J11*Fee_Refer!$B$11/365*V10))</f>
        <v>1376.3572602739728</v>
      </c>
      <c r="O11" s="400">
        <v>0</v>
      </c>
      <c r="P11" s="147">
        <f ca="1">IF(L11&gt;0,(L11-H11)*I11-M11-N11-O11,0)</f>
        <v>-26146.357260273973</v>
      </c>
      <c r="Q11" s="48">
        <f t="shared" ca="1" si="1"/>
        <v>-2.4773884082124286E-2</v>
      </c>
      <c r="R11" s="421"/>
      <c r="S11" s="423"/>
      <c r="U11" s="415"/>
      <c r="V11" s="415"/>
      <c r="W11" s="415"/>
      <c r="X11" s="267" t="s">
        <v>2447</v>
      </c>
    </row>
    <row r="12" spans="1:24" x14ac:dyDescent="0.2">
      <c r="B12" s="124" t="s">
        <v>193</v>
      </c>
      <c r="C12" s="417">
        <f>ROW()/2-1</f>
        <v>5</v>
      </c>
      <c r="D12" s="419">
        <v>43995</v>
      </c>
      <c r="E12" s="33" t="s">
        <v>181</v>
      </c>
      <c r="F12" s="33">
        <v>1963</v>
      </c>
      <c r="G12" s="55" t="s">
        <v>2448</v>
      </c>
      <c r="H12" s="49">
        <v>1156</v>
      </c>
      <c r="I12" s="49">
        <v>600</v>
      </c>
      <c r="J12" s="50">
        <f t="shared" ref="J12:J17" si="2">H12*I12</f>
        <v>693600</v>
      </c>
      <c r="K12" s="52" t="s">
        <v>2443</v>
      </c>
      <c r="L12" s="49">
        <v>1093</v>
      </c>
      <c r="M12" s="33">
        <v>770</v>
      </c>
      <c r="N12" s="143">
        <f ca="1">IF(OR(K12="現物",J12=0),0,IF(E12="売",J12*Fee_Refer!$B$12/365*V12, J12*Fee_Refer!$B$11/365*#REF!))</f>
        <v>355.35123287671234</v>
      </c>
      <c r="O12" s="52">
        <v>0</v>
      </c>
      <c r="P12" s="146">
        <f ca="1">IF(L12 &gt;0,(H12-L12)*I12-M12-N12-O12,0)</f>
        <v>36674.64876712329</v>
      </c>
      <c r="Q12" s="51">
        <f t="shared" ref="Q12:Q17" ca="1" si="3">IF(L12&gt;0,P12/J12,0)</f>
        <v>5.2875791186740614E-2</v>
      </c>
      <c r="R12" s="421">
        <f ca="1">P12+P13</f>
        <v>-646.11868493144721</v>
      </c>
      <c r="S12" s="422">
        <f ca="1">IF(L12&gt;0,R12/(J12+J13),0)</f>
        <v>-4.8838498600228819E-4</v>
      </c>
      <c r="U12" s="424">
        <f ca="1">$P$1</f>
        <v>44012</v>
      </c>
      <c r="V12" s="415">
        <f ca="1">IF(U12&gt;D12,DATEDIF(D12,U12,"d"),0)</f>
        <v>17</v>
      </c>
      <c r="W12" s="425"/>
      <c r="X12" s="267" t="s">
        <v>2450</v>
      </c>
    </row>
    <row r="13" spans="1:24" x14ac:dyDescent="0.2">
      <c r="B13" s="124" t="s">
        <v>386</v>
      </c>
      <c r="C13" s="418"/>
      <c r="D13" s="420"/>
      <c r="E13" s="306" t="s">
        <v>183</v>
      </c>
      <c r="F13" s="306">
        <v>1605</v>
      </c>
      <c r="G13" s="319" t="s">
        <v>2449</v>
      </c>
      <c r="H13" s="316">
        <v>699.3</v>
      </c>
      <c r="I13" s="316">
        <v>900</v>
      </c>
      <c r="J13" s="317">
        <f t="shared" si="2"/>
        <v>629370</v>
      </c>
      <c r="K13" s="144" t="s">
        <v>2443</v>
      </c>
      <c r="L13" s="313">
        <v>659.6</v>
      </c>
      <c r="M13" s="306">
        <v>770</v>
      </c>
      <c r="N13" s="145">
        <f ca="1">IF(OR(K13="現物",J13=0),0,IF(E13="売",J13*Fee_Refer!$B$12/365*V13, J13*Fee_Refer!$B$11/365*V12))</f>
        <v>820.76745205479449</v>
      </c>
      <c r="O13" s="400">
        <v>0</v>
      </c>
      <c r="P13" s="147">
        <f ca="1">IF(L13&gt;0,(L13-H13)*I13-M13-N13-O13,0)</f>
        <v>-37320.767452054737</v>
      </c>
      <c r="Q13" s="48">
        <f t="shared" ca="1" si="3"/>
        <v>-5.929861202798789E-2</v>
      </c>
      <c r="R13" s="421"/>
      <c r="S13" s="423"/>
      <c r="U13" s="415"/>
      <c r="V13" s="415"/>
      <c r="W13" s="415"/>
      <c r="X13" s="267"/>
    </row>
    <row r="14" spans="1:24" x14ac:dyDescent="0.2">
      <c r="B14" s="124" t="s">
        <v>193</v>
      </c>
      <c r="C14" s="417">
        <f>ROW()/2-1</f>
        <v>6</v>
      </c>
      <c r="D14" s="419">
        <v>43998</v>
      </c>
      <c r="E14" s="33" t="s">
        <v>181</v>
      </c>
      <c r="F14" s="33">
        <v>6326</v>
      </c>
      <c r="G14" s="55" t="s">
        <v>2509</v>
      </c>
      <c r="H14" s="49">
        <v>1595</v>
      </c>
      <c r="I14" s="49">
        <v>700</v>
      </c>
      <c r="J14" s="50">
        <f t="shared" si="2"/>
        <v>1116500</v>
      </c>
      <c r="K14" s="52" t="s">
        <v>2511</v>
      </c>
      <c r="L14" s="49">
        <v>1599</v>
      </c>
      <c r="M14" s="33">
        <v>770</v>
      </c>
      <c r="N14" s="143">
        <f ca="1">IF(OR(K14="現物",J14=0),0,IF(E14="売",J14*Fee_Refer!$B$12/365*V14, J14*Fee_Refer!$B$11/365*#REF!))</f>
        <v>471.07123287671232</v>
      </c>
      <c r="O14" s="52">
        <v>0</v>
      </c>
      <c r="P14" s="146">
        <f ca="1">IF(L14 &gt;0,(H14-L14)*I14-M14-N14-O14,0)</f>
        <v>-4041.0712328767122</v>
      </c>
      <c r="Q14" s="51">
        <f t="shared" ca="1" si="3"/>
        <v>-3.6194099712285824E-3</v>
      </c>
      <c r="R14" s="421">
        <f ca="1">P14+P15</f>
        <v>-22136.16493150685</v>
      </c>
      <c r="S14" s="422">
        <f ca="1">IF(L14&gt;0,R14/(J14+J15),0)</f>
        <v>-1.0228808711014671E-2</v>
      </c>
      <c r="U14" s="424">
        <f ca="1">$P$1</f>
        <v>44012</v>
      </c>
      <c r="V14" s="415">
        <f ca="1">IF(U14&gt;D14,DATEDIF(D14,U14,"d"),0)</f>
        <v>14</v>
      </c>
      <c r="W14" s="425"/>
    </row>
    <row r="15" spans="1:24" x14ac:dyDescent="0.2">
      <c r="B15" s="124" t="s">
        <v>386</v>
      </c>
      <c r="C15" s="418"/>
      <c r="D15" s="420"/>
      <c r="E15" s="306" t="s">
        <v>183</v>
      </c>
      <c r="F15" s="306">
        <v>3087</v>
      </c>
      <c r="G15" s="319" t="s">
        <v>2510</v>
      </c>
      <c r="H15" s="316">
        <v>1746</v>
      </c>
      <c r="I15" s="316">
        <v>600</v>
      </c>
      <c r="J15" s="317">
        <f t="shared" si="2"/>
        <v>1047600</v>
      </c>
      <c r="K15" s="144" t="s">
        <v>2511</v>
      </c>
      <c r="L15" s="313">
        <v>1719</v>
      </c>
      <c r="M15" s="306">
        <v>770</v>
      </c>
      <c r="N15" s="145">
        <f ca="1">IF(OR(K15="現物",J15=0),0,IF(E15="売",J15*Fee_Refer!$B$12/365*V15, J15*Fee_Refer!$B$11/365*V14))</f>
        <v>1125.0936986301369</v>
      </c>
      <c r="O15" s="402">
        <v>0</v>
      </c>
      <c r="P15" s="147">
        <f ca="1">IF(L15&gt;0,(L15-H15)*I15-M15-N15-O15,0)</f>
        <v>-18095.093698630139</v>
      </c>
      <c r="Q15" s="48">
        <f t="shared" ca="1" si="3"/>
        <v>-1.7272903492392265E-2</v>
      </c>
      <c r="R15" s="421"/>
      <c r="S15" s="423"/>
      <c r="U15" s="415"/>
      <c r="V15" s="415"/>
      <c r="W15" s="415"/>
    </row>
    <row r="16" spans="1:24" x14ac:dyDescent="0.2">
      <c r="B16" s="124" t="s">
        <v>193</v>
      </c>
      <c r="C16" s="417">
        <f>ROW()/2-1</f>
        <v>7</v>
      </c>
      <c r="D16" s="419">
        <v>44006</v>
      </c>
      <c r="E16" s="33" t="s">
        <v>181</v>
      </c>
      <c r="F16" s="33">
        <v>3231</v>
      </c>
      <c r="G16" s="55" t="s">
        <v>2894</v>
      </c>
      <c r="H16" s="49">
        <v>2021</v>
      </c>
      <c r="I16" s="49">
        <v>500</v>
      </c>
      <c r="J16" s="50">
        <f t="shared" si="2"/>
        <v>1010500</v>
      </c>
      <c r="K16" s="52" t="s">
        <v>2896</v>
      </c>
      <c r="L16" s="49">
        <v>1914</v>
      </c>
      <c r="M16" s="33">
        <v>770</v>
      </c>
      <c r="N16" s="143">
        <f ca="1">IF(OR(K16="現物",J16=0),0,IF(E16="売",J16*Fee_Refer!$B$12/365*V16, J16*Fee_Refer!$B$11/365*#REF!))</f>
        <v>182.72054794520548</v>
      </c>
      <c r="O16" s="52">
        <v>0</v>
      </c>
      <c r="P16" s="146">
        <f ca="1">IF(L16 &gt;0,(H16-L16)*I16-M16-N16-O16,0)</f>
        <v>52547.279452054798</v>
      </c>
      <c r="Q16" s="51">
        <f t="shared" ca="1" si="3"/>
        <v>5.2001266157402075E-2</v>
      </c>
      <c r="R16" s="421">
        <f ca="1">P16+P17</f>
        <v>20.779726027401921</v>
      </c>
      <c r="S16" s="422">
        <f ca="1">IF(L16&gt;0,R16/(J16+J17),0)</f>
        <v>1.0377928396045509E-5</v>
      </c>
      <c r="U16" s="424">
        <f ca="1">$P$1</f>
        <v>44012</v>
      </c>
      <c r="V16" s="415">
        <f ca="1">IF(U16&gt;D16,DATEDIF(D16,U16,"d"),0)</f>
        <v>6</v>
      </c>
      <c r="W16" s="425"/>
      <c r="X16" s="106" t="s">
        <v>2893</v>
      </c>
    </row>
    <row r="17" spans="2:23" x14ac:dyDescent="0.2">
      <c r="B17" s="124" t="s">
        <v>386</v>
      </c>
      <c r="C17" s="418"/>
      <c r="D17" s="420"/>
      <c r="E17" s="306" t="s">
        <v>183</v>
      </c>
      <c r="F17" s="306">
        <v>3289</v>
      </c>
      <c r="G17" s="319" t="s">
        <v>2895</v>
      </c>
      <c r="H17" s="316">
        <v>522</v>
      </c>
      <c r="I17" s="316">
        <v>1900</v>
      </c>
      <c r="J17" s="317">
        <f t="shared" si="2"/>
        <v>991800</v>
      </c>
      <c r="K17" s="144" t="s">
        <v>2896</v>
      </c>
      <c r="L17" s="313">
        <v>495</v>
      </c>
      <c r="M17" s="306">
        <v>770</v>
      </c>
      <c r="N17" s="145">
        <f ca="1">IF(OR(K17="現物",J17=0),0,IF(E17="売",J17*Fee_Refer!$B$12/365*V17, J17*Fee_Refer!$B$11/365*V16))</f>
        <v>456.49972602739729</v>
      </c>
      <c r="O17" s="412">
        <v>0</v>
      </c>
      <c r="P17" s="147">
        <f ca="1">IF(L17&gt;0,(L17-H17)*I17-M17-N17-O17,0)</f>
        <v>-52526.499726027396</v>
      </c>
      <c r="Q17" s="48">
        <f t="shared" ca="1" si="3"/>
        <v>-5.2960778106500704E-2</v>
      </c>
      <c r="R17" s="421"/>
      <c r="S17" s="423"/>
      <c r="U17" s="415"/>
      <c r="V17" s="415"/>
      <c r="W17" s="415"/>
    </row>
  </sheetData>
  <mergeCells count="51">
    <mergeCell ref="V16:V17"/>
    <mergeCell ref="W16:W17"/>
    <mergeCell ref="C16:C17"/>
    <mergeCell ref="D16:D17"/>
    <mergeCell ref="R16:R17"/>
    <mergeCell ref="S16:S17"/>
    <mergeCell ref="U16:U17"/>
    <mergeCell ref="C14:C15"/>
    <mergeCell ref="D14:D15"/>
    <mergeCell ref="R14:R15"/>
    <mergeCell ref="S14:S15"/>
    <mergeCell ref="U14:U15"/>
    <mergeCell ref="V14:V15"/>
    <mergeCell ref="W14:W15"/>
    <mergeCell ref="V10:V11"/>
    <mergeCell ref="W10:W11"/>
    <mergeCell ref="C12:C13"/>
    <mergeCell ref="D12:D13"/>
    <mergeCell ref="R12:R13"/>
    <mergeCell ref="S12:S13"/>
    <mergeCell ref="U12:U13"/>
    <mergeCell ref="V12:V13"/>
    <mergeCell ref="W12:W13"/>
    <mergeCell ref="C10:C11"/>
    <mergeCell ref="D10:D11"/>
    <mergeCell ref="R10:R11"/>
    <mergeCell ref="S10:S11"/>
    <mergeCell ref="U10:U11"/>
    <mergeCell ref="W8:W9"/>
    <mergeCell ref="C8:C9"/>
    <mergeCell ref="D8:D9"/>
    <mergeCell ref="R8:R9"/>
    <mergeCell ref="S8:S9"/>
    <mergeCell ref="U8:U9"/>
    <mergeCell ref="V8:V9"/>
    <mergeCell ref="K1:L1"/>
    <mergeCell ref="P1:Q1"/>
    <mergeCell ref="W6:W7"/>
    <mergeCell ref="C4:C5"/>
    <mergeCell ref="D4:D5"/>
    <mergeCell ref="R4:R5"/>
    <mergeCell ref="S4:S5"/>
    <mergeCell ref="U4:U5"/>
    <mergeCell ref="W4:W5"/>
    <mergeCell ref="C6:C7"/>
    <mergeCell ref="D6:D7"/>
    <mergeCell ref="V4:V5"/>
    <mergeCell ref="R6:R7"/>
    <mergeCell ref="S6:S7"/>
    <mergeCell ref="U6:U7"/>
    <mergeCell ref="V6:V7"/>
  </mergeCells>
  <phoneticPr fontId="53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  <hyperlink ref="B14" display="Select"/>
    <hyperlink ref="B15" display="Close"/>
    <hyperlink ref="B16" display="Select"/>
    <hyperlink ref="B17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Sheet20.update_price_for_dry_run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647700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B1:AC43"/>
  <sheetViews>
    <sheetView showGridLines="0" zoomScale="130" zoomScaleNormal="130" workbookViewId="0">
      <selection activeCell="B4" sqref="B4"/>
    </sheetView>
  </sheetViews>
  <sheetFormatPr defaultRowHeight="14.25" x14ac:dyDescent="0.2"/>
  <cols>
    <col min="1" max="1" width="0.5" style="106" customWidth="1"/>
    <col min="2" max="2" width="6.125" style="106" customWidth="1"/>
    <col min="3" max="3" width="3.625" style="106" customWidth="1"/>
    <col min="4" max="4" width="10" style="106" customWidth="1"/>
    <col min="5" max="5" width="3.5" style="106" customWidth="1"/>
    <col min="6" max="6" width="7.125" style="106" customWidth="1"/>
    <col min="7" max="7" width="22" style="106" customWidth="1"/>
    <col min="8" max="8" width="8" style="106" customWidth="1"/>
    <col min="9" max="9" width="8.25" style="106" customWidth="1"/>
    <col min="10" max="10" width="10.125" style="106" customWidth="1"/>
    <col min="11" max="11" width="11" style="106" customWidth="1"/>
    <col min="12" max="12" width="8.125" style="106" customWidth="1"/>
    <col min="13" max="13" width="9.125" style="106" customWidth="1"/>
    <col min="14" max="14" width="7.375" style="106" customWidth="1"/>
    <col min="15" max="15" width="7.5" style="106" customWidth="1"/>
    <col min="16" max="16" width="9.5" style="106" customWidth="1"/>
    <col min="17" max="17" width="8" style="106" customWidth="1"/>
    <col min="18" max="18" width="10.375" style="106" customWidth="1"/>
    <col min="19" max="19" width="10.625" style="106" customWidth="1"/>
    <col min="20" max="20" width="4.25" style="106" customWidth="1"/>
    <col min="21" max="21" width="10.125" style="106" customWidth="1"/>
    <col min="22" max="22" width="5.25" style="106" bestFit="1" customWidth="1"/>
    <col min="23" max="23" width="13.875" style="106" bestFit="1" customWidth="1"/>
    <col min="24" max="24" width="9" style="106"/>
    <col min="25" max="25" width="15.125" style="106" customWidth="1"/>
    <col min="26" max="26" width="5.5" style="106" customWidth="1"/>
    <col min="27" max="28" width="6.25" style="106" customWidth="1"/>
    <col min="29" max="29" width="5.5" style="106" customWidth="1"/>
    <col min="30" max="16384" width="9" style="106"/>
  </cols>
  <sheetData>
    <row r="1" spans="2:29" ht="13.5" customHeight="1" x14ac:dyDescent="0.2">
      <c r="I1" s="393" t="s">
        <v>20</v>
      </c>
      <c r="K1" s="301">
        <v>44008</v>
      </c>
    </row>
    <row r="2" spans="2:29" ht="15" thickBot="1" x14ac:dyDescent="0.25">
      <c r="C2" s="57" t="s">
        <v>179</v>
      </c>
      <c r="R2" s="93">
        <f>SUM(R4:R991)</f>
        <v>491153.46969863004</v>
      </c>
      <c r="S2" s="174"/>
      <c r="U2" s="57" t="s">
        <v>64</v>
      </c>
      <c r="X2" s="359"/>
      <c r="Y2" s="360"/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178</v>
      </c>
      <c r="Q3" s="62" t="s">
        <v>72</v>
      </c>
      <c r="R3" s="63" t="s">
        <v>87</v>
      </c>
      <c r="S3" s="66" t="s">
        <v>88</v>
      </c>
      <c r="T3" s="65"/>
      <c r="U3" s="67" t="s">
        <v>180</v>
      </c>
      <c r="V3" s="67" t="s">
        <v>89</v>
      </c>
      <c r="W3" s="67" t="s">
        <v>86</v>
      </c>
      <c r="X3" s="360"/>
      <c r="Y3" s="360"/>
      <c r="AA3" s="67" t="s">
        <v>186</v>
      </c>
      <c r="AB3" s="67" t="s">
        <v>187</v>
      </c>
      <c r="AC3" s="67" t="s">
        <v>86</v>
      </c>
    </row>
    <row r="4" spans="2:29" x14ac:dyDescent="0.2">
      <c r="B4" s="124" t="s">
        <v>193</v>
      </c>
      <c r="C4" s="417">
        <f>ROW()/2-1</f>
        <v>1</v>
      </c>
      <c r="D4" s="419">
        <v>43977</v>
      </c>
      <c r="E4" s="33" t="s">
        <v>181</v>
      </c>
      <c r="F4" s="33">
        <v>7189</v>
      </c>
      <c r="G4" s="55" t="s">
        <v>41</v>
      </c>
      <c r="H4" s="49">
        <v>637</v>
      </c>
      <c r="I4" s="49">
        <v>1700</v>
      </c>
      <c r="J4" s="50">
        <f t="shared" ref="J4:J43" si="0">H4*I4</f>
        <v>1082900</v>
      </c>
      <c r="K4" s="52" t="s">
        <v>79</v>
      </c>
      <c r="L4" s="49">
        <v>728</v>
      </c>
      <c r="M4" s="33">
        <v>770</v>
      </c>
      <c r="N4" s="143">
        <f>IF(OR(K4="現物",J4=0),0,IF(E4="売",J4*Fee_Refer!$B$12/365*V4, J4*Fee_Refer!$B$11/365*#REF!))</f>
        <v>195.81205479452055</v>
      </c>
      <c r="O4" s="52">
        <v>0</v>
      </c>
      <c r="P4" s="146">
        <f>IF(L4 &gt;0,(H4-L4)*I4-M4-N4-O4,0)</f>
        <v>-155665.81205479451</v>
      </c>
      <c r="Q4" s="51">
        <f t="shared" ref="Q4:Q43" si="1">IF(L4&gt;0,P4/J4,0)</f>
        <v>-0.14374901842718119</v>
      </c>
      <c r="R4" s="421">
        <f>P4+P5</f>
        <v>-89923.70246575342</v>
      </c>
      <c r="S4" s="422">
        <f>IF(L4&gt;0,R4/(J4+J5),0)</f>
        <v>-4.1963555212914005E-2</v>
      </c>
      <c r="U4" s="424">
        <v>43983</v>
      </c>
      <c r="V4" s="415">
        <f>IF(U4&gt;D4,DATEDIF(D4,U4,"d"),0)</f>
        <v>6</v>
      </c>
      <c r="W4" s="425" t="s">
        <v>1975</v>
      </c>
      <c r="AA4" s="430">
        <f>YEAR(U4)</f>
        <v>2020</v>
      </c>
      <c r="AB4" s="430">
        <f>MONTH(U4)</f>
        <v>6</v>
      </c>
      <c r="AC4" s="430" t="str">
        <f>IF(R4&gt;0,"○","☓")</f>
        <v>☓</v>
      </c>
    </row>
    <row r="5" spans="2:29" x14ac:dyDescent="0.2">
      <c r="B5" s="124"/>
      <c r="C5" s="418"/>
      <c r="D5" s="420"/>
      <c r="E5" s="306" t="s">
        <v>183</v>
      </c>
      <c r="F5" s="306">
        <v>7327</v>
      </c>
      <c r="G5" s="319" t="s">
        <v>1078</v>
      </c>
      <c r="H5" s="316">
        <v>2120</v>
      </c>
      <c r="I5" s="316">
        <v>500</v>
      </c>
      <c r="J5" s="317">
        <f t="shared" si="0"/>
        <v>1060000</v>
      </c>
      <c r="K5" s="144" t="s">
        <v>79</v>
      </c>
      <c r="L5" s="313">
        <v>2254</v>
      </c>
      <c r="M5" s="306">
        <v>770</v>
      </c>
      <c r="N5" s="145">
        <f>IF(OR(K5="現物",J5=0),0,IF(E5="売",J5*Fee_Refer!$B$12/365*V5, J5*Fee_Refer!$B$11/365*V4))</f>
        <v>487.89041095890411</v>
      </c>
      <c r="O5" s="391">
        <v>0</v>
      </c>
      <c r="P5" s="147">
        <f>IF(L5&gt;0,(L5-H5)*I5-M5-N5-O5,0)</f>
        <v>65742.109589041094</v>
      </c>
      <c r="Q5" s="48">
        <f t="shared" si="1"/>
        <v>6.2020858102868955E-2</v>
      </c>
      <c r="R5" s="421"/>
      <c r="S5" s="423"/>
      <c r="U5" s="415"/>
      <c r="V5" s="415"/>
      <c r="W5" s="415"/>
      <c r="AA5" s="423"/>
      <c r="AB5" s="423"/>
      <c r="AC5" s="423"/>
    </row>
    <row r="6" spans="2:29" x14ac:dyDescent="0.2">
      <c r="B6" s="124" t="s">
        <v>193</v>
      </c>
      <c r="C6" s="417">
        <v>2</v>
      </c>
      <c r="D6" s="419">
        <v>43977</v>
      </c>
      <c r="E6" s="33" t="s">
        <v>181</v>
      </c>
      <c r="F6" s="33">
        <v>5201</v>
      </c>
      <c r="G6" s="55" t="s">
        <v>1161</v>
      </c>
      <c r="H6" s="49">
        <v>3070</v>
      </c>
      <c r="I6" s="49">
        <v>300</v>
      </c>
      <c r="J6" s="50">
        <f t="shared" si="0"/>
        <v>921000</v>
      </c>
      <c r="K6" s="52" t="s">
        <v>79</v>
      </c>
      <c r="L6" s="49">
        <v>3085</v>
      </c>
      <c r="M6" s="33">
        <v>770</v>
      </c>
      <c r="N6" s="143">
        <f>IF(OR(K6="現物",J6=0),0,IF(E6="売",J6*Fee_Refer!$B$12/365*V6, J6*Fee_Refer!$B$11/365*#REF!))</f>
        <v>166.53698630136986</v>
      </c>
      <c r="O6" s="52">
        <v>0</v>
      </c>
      <c r="P6" s="146">
        <f>IF(L6 &gt;0,(H6-L6)*I6-M6-N6-O6,0)</f>
        <v>-5436.5369863013702</v>
      </c>
      <c r="Q6" s="51">
        <f t="shared" si="1"/>
        <v>-5.9028631773087627E-3</v>
      </c>
      <c r="R6" s="421">
        <f>P6+P7</f>
        <v>74581.057534246575</v>
      </c>
      <c r="S6" s="422">
        <f>IF(L6&gt;0,R6/(J6+J7),0)</f>
        <v>4.1046261713949685E-2</v>
      </c>
      <c r="U6" s="424">
        <v>43983</v>
      </c>
      <c r="V6" s="415">
        <f>IF(U6&gt;D6,DATEDIF(D6,U6,"d"),0)</f>
        <v>6</v>
      </c>
      <c r="W6" s="429" t="s">
        <v>403</v>
      </c>
      <c r="AA6" s="430">
        <f>YEAR(U6)</f>
        <v>2020</v>
      </c>
      <c r="AB6" s="430">
        <f>MONTH(U6)</f>
        <v>6</v>
      </c>
      <c r="AC6" s="430" t="str">
        <f>IF(R6&gt;0,"○","☓")</f>
        <v>○</v>
      </c>
    </row>
    <row r="7" spans="2:29" x14ac:dyDescent="0.2">
      <c r="B7" s="124"/>
      <c r="C7" s="418"/>
      <c r="D7" s="420"/>
      <c r="E7" s="306" t="s">
        <v>183</v>
      </c>
      <c r="F7" s="306">
        <v>7186</v>
      </c>
      <c r="G7" s="319" t="s">
        <v>445</v>
      </c>
      <c r="H7" s="316">
        <v>320</v>
      </c>
      <c r="I7" s="316">
        <v>2800</v>
      </c>
      <c r="J7" s="317">
        <f t="shared" si="0"/>
        <v>896000</v>
      </c>
      <c r="K7" s="144" t="s">
        <v>79</v>
      </c>
      <c r="L7" s="313">
        <v>349</v>
      </c>
      <c r="M7" s="306">
        <v>770</v>
      </c>
      <c r="N7" s="145">
        <f>IF(OR(K7="現物",J7=0),0,IF(E7="売",J7*Fee_Refer!$B$12/365*V7, J7*Fee_Refer!$B$11/365*V6))</f>
        <v>412.40547945205481</v>
      </c>
      <c r="O7" s="391">
        <v>0</v>
      </c>
      <c r="P7" s="147">
        <f>IF(L7&gt;0,(L7-H7)*I7-M7-N7-O7,0)</f>
        <v>80017.594520547951</v>
      </c>
      <c r="Q7" s="48">
        <f t="shared" si="1"/>
        <v>8.930535102739727E-2</v>
      </c>
      <c r="R7" s="421"/>
      <c r="S7" s="423"/>
      <c r="U7" s="415"/>
      <c r="V7" s="415"/>
      <c r="W7" s="415"/>
      <c r="AA7" s="423"/>
      <c r="AB7" s="423"/>
      <c r="AC7" s="423"/>
    </row>
    <row r="8" spans="2:29" x14ac:dyDescent="0.2">
      <c r="B8" s="124" t="s">
        <v>193</v>
      </c>
      <c r="C8" s="417">
        <v>3</v>
      </c>
      <c r="D8" s="419">
        <v>43969</v>
      </c>
      <c r="E8" s="33" t="s">
        <v>181</v>
      </c>
      <c r="F8" s="33">
        <v>9474</v>
      </c>
      <c r="G8" s="55" t="s">
        <v>1046</v>
      </c>
      <c r="H8" s="49">
        <v>1282</v>
      </c>
      <c r="I8" s="49">
        <v>900</v>
      </c>
      <c r="J8" s="50">
        <f t="shared" si="0"/>
        <v>1153800</v>
      </c>
      <c r="K8" s="52" t="s">
        <v>79</v>
      </c>
      <c r="L8" s="49">
        <v>1389</v>
      </c>
      <c r="M8" s="33">
        <v>770</v>
      </c>
      <c r="N8" s="143">
        <f>IF(OR(K8="現物",J8=0),0,IF(E8="売",J8*Fee_Refer!$B$12/365*V8, J8*Fee_Refer!$B$11/365*#REF!))</f>
        <v>486.80876712328757</v>
      </c>
      <c r="O8" s="52">
        <v>0</v>
      </c>
      <c r="P8" s="146">
        <f>IF(L8 &gt;0,(H8-L8)*I8-M8-N8-O8,0)</f>
        <v>-97556.808767123293</v>
      </c>
      <c r="Q8" s="51">
        <f t="shared" si="1"/>
        <v>-8.4552616369494973E-2</v>
      </c>
      <c r="R8" s="421">
        <f>P8+P9</f>
        <v>175673.77863013701</v>
      </c>
      <c r="S8" s="422">
        <f>IF(L8&gt;0,R8/(J8+J9),0)</f>
        <v>7.7368879868817492E-2</v>
      </c>
      <c r="U8" s="424">
        <v>43983</v>
      </c>
      <c r="V8" s="415">
        <f>IF(U8&gt;D8,DATEDIF(D8,U8,"d"),0)</f>
        <v>14</v>
      </c>
      <c r="W8" s="429" t="s">
        <v>403</v>
      </c>
      <c r="AA8" s="430">
        <f>YEAR(U8)</f>
        <v>2020</v>
      </c>
      <c r="AB8" s="430">
        <f>MONTH(U8)</f>
        <v>6</v>
      </c>
      <c r="AC8" s="430" t="str">
        <f>IF(R8&gt;0,"○","☓")</f>
        <v>○</v>
      </c>
    </row>
    <row r="9" spans="2:29" x14ac:dyDescent="0.2">
      <c r="B9" s="124"/>
      <c r="C9" s="418"/>
      <c r="D9" s="420"/>
      <c r="E9" s="306" t="s">
        <v>183</v>
      </c>
      <c r="F9" s="306">
        <v>6269</v>
      </c>
      <c r="G9" s="319" t="s">
        <v>1176</v>
      </c>
      <c r="H9" s="316">
        <v>1396</v>
      </c>
      <c r="I9" s="316">
        <v>800</v>
      </c>
      <c r="J9" s="317">
        <f t="shared" si="0"/>
        <v>1116800</v>
      </c>
      <c r="K9" s="144" t="s">
        <v>79</v>
      </c>
      <c r="L9" s="313">
        <v>1740</v>
      </c>
      <c r="M9" s="306">
        <v>770</v>
      </c>
      <c r="N9" s="145">
        <f>IF(OR(K9="現物",J9=0),0,IF(E9="売",J9*Fee_Refer!$B$12/365*V9, J9*Fee_Refer!$B$11/365*V8))</f>
        <v>1199.412602739726</v>
      </c>
      <c r="O9" s="394">
        <v>0</v>
      </c>
      <c r="P9" s="147">
        <f>IF(L9&gt;0,(L9-H9)*I9-M9-N9-O9,0)</f>
        <v>273230.5873972603</v>
      </c>
      <c r="Q9" s="48">
        <f t="shared" si="1"/>
        <v>0.24465489559210271</v>
      </c>
      <c r="R9" s="421"/>
      <c r="S9" s="423"/>
      <c r="U9" s="415"/>
      <c r="V9" s="415"/>
      <c r="W9" s="415"/>
      <c r="AA9" s="423"/>
      <c r="AB9" s="423"/>
      <c r="AC9" s="423"/>
    </row>
    <row r="10" spans="2:29" x14ac:dyDescent="0.2">
      <c r="B10" s="124" t="s">
        <v>193</v>
      </c>
      <c r="C10" s="417">
        <v>4</v>
      </c>
      <c r="D10" s="419">
        <v>43969</v>
      </c>
      <c r="E10" s="33" t="s">
        <v>181</v>
      </c>
      <c r="F10" s="33">
        <v>9715</v>
      </c>
      <c r="G10" s="55" t="s">
        <v>1135</v>
      </c>
      <c r="H10" s="49">
        <v>2170</v>
      </c>
      <c r="I10" s="49">
        <v>500</v>
      </c>
      <c r="J10" s="50">
        <f t="shared" si="0"/>
        <v>1085000</v>
      </c>
      <c r="K10" s="52" t="s">
        <v>79</v>
      </c>
      <c r="L10" s="49">
        <v>2560</v>
      </c>
      <c r="M10" s="33">
        <v>770</v>
      </c>
      <c r="N10" s="143">
        <f>IF(OR(K10="現物",J10=0),0,IF(E10="売",J10*Fee_Refer!$B$12/365*V10, J10*Fee_Refer!$B$11/365*#REF!))</f>
        <v>457.78082191780823</v>
      </c>
      <c r="O10" s="52">
        <v>0</v>
      </c>
      <c r="P10" s="146">
        <f>IF(L10 &gt;0,(H10-L10)*I10-M10-N10-O10,0)</f>
        <v>-196227.78082191781</v>
      </c>
      <c r="Q10" s="51">
        <f t="shared" si="1"/>
        <v>-0.18085509753172149</v>
      </c>
      <c r="R10" s="421">
        <f>P10+P11</f>
        <v>205844.47671232879</v>
      </c>
      <c r="S10" s="422">
        <f>IF(L10&gt;0,R10/(J10+J11),0)</f>
        <v>9.5166193579440034E-2</v>
      </c>
      <c r="U10" s="424">
        <v>43983</v>
      </c>
      <c r="V10" s="415">
        <f>IF(U10&gt;D10,DATEDIF(D10,U10,"d"),0)</f>
        <v>14</v>
      </c>
      <c r="W10" s="429" t="s">
        <v>403</v>
      </c>
      <c r="AA10" s="430">
        <f>YEAR(U10)</f>
        <v>2020</v>
      </c>
      <c r="AB10" s="430">
        <f>MONTH(U10)</f>
        <v>6</v>
      </c>
      <c r="AC10" s="430" t="str">
        <f>IF(R10&gt;0,"○","☓")</f>
        <v>○</v>
      </c>
    </row>
    <row r="11" spans="2:29" x14ac:dyDescent="0.2">
      <c r="B11" s="124"/>
      <c r="C11" s="418"/>
      <c r="D11" s="420"/>
      <c r="E11" s="306" t="s">
        <v>183</v>
      </c>
      <c r="F11" s="306">
        <v>6925</v>
      </c>
      <c r="G11" s="319" t="s">
        <v>1177</v>
      </c>
      <c r="H11" s="316">
        <v>1078</v>
      </c>
      <c r="I11" s="316">
        <v>1000</v>
      </c>
      <c r="J11" s="317">
        <f t="shared" si="0"/>
        <v>1078000</v>
      </c>
      <c r="K11" s="144" t="s">
        <v>79</v>
      </c>
      <c r="L11" s="313">
        <v>1482</v>
      </c>
      <c r="M11" s="306">
        <v>770</v>
      </c>
      <c r="N11" s="145">
        <f>IF(OR(K11="現物",J11=0),0,IF(E11="売",J11*Fee_Refer!$B$12/365*V11, J11*Fee_Refer!$B$11/365*V10))</f>
        <v>1157.7424657534248</v>
      </c>
      <c r="O11" s="394">
        <v>0</v>
      </c>
      <c r="P11" s="147">
        <f>IF(L11&gt;0,(L11-H11)*I11-M11-N11-O11,0)</f>
        <v>402072.2575342466</v>
      </c>
      <c r="Q11" s="48">
        <f t="shared" si="1"/>
        <v>0.37297983073677793</v>
      </c>
      <c r="R11" s="421"/>
      <c r="S11" s="423"/>
      <c r="U11" s="415"/>
      <c r="V11" s="415"/>
      <c r="W11" s="415"/>
      <c r="AA11" s="423"/>
      <c r="AB11" s="423"/>
      <c r="AC11" s="423"/>
    </row>
    <row r="12" spans="2:29" x14ac:dyDescent="0.2">
      <c r="B12" s="124" t="s">
        <v>193</v>
      </c>
      <c r="C12" s="417">
        <v>5</v>
      </c>
      <c r="D12" s="419">
        <v>43976</v>
      </c>
      <c r="E12" s="33" t="s">
        <v>181</v>
      </c>
      <c r="F12" s="33">
        <v>6028</v>
      </c>
      <c r="G12" s="55" t="s">
        <v>451</v>
      </c>
      <c r="H12" s="49">
        <v>6520</v>
      </c>
      <c r="I12" s="49">
        <v>100</v>
      </c>
      <c r="J12" s="50">
        <f t="shared" si="0"/>
        <v>652000</v>
      </c>
      <c r="K12" s="52" t="s">
        <v>79</v>
      </c>
      <c r="L12" s="49">
        <v>6500</v>
      </c>
      <c r="M12" s="33">
        <v>770</v>
      </c>
      <c r="N12" s="143">
        <f>IF(OR(K12="現物",J12=0),0,IF(E12="売",J12*Fee_Refer!$B$12/365*V12, J12*Fee_Refer!$B$11/365*#REF!))</f>
        <v>137.54520547945208</v>
      </c>
      <c r="O12" s="52">
        <v>0</v>
      </c>
      <c r="P12" s="146">
        <f>IF(L12 &gt;0,(H12-L12)*I12-M12-N12-O12,0)</f>
        <v>1092.4547945205479</v>
      </c>
      <c r="Q12" s="51">
        <f t="shared" si="1"/>
        <v>1.6755441633750734E-3</v>
      </c>
      <c r="R12" s="421">
        <f>P12+P13</f>
        <v>101477.70958904109</v>
      </c>
      <c r="S12" s="422">
        <f>IF(L12&gt;0,R12/(J12+J13),0)</f>
        <v>7.8421723020897283E-2</v>
      </c>
      <c r="U12" s="424">
        <v>43983</v>
      </c>
      <c r="V12" s="415">
        <f>IF(U12&gt;D12,DATEDIF(D12,U12,"d"),0)</f>
        <v>7</v>
      </c>
      <c r="W12" s="429" t="s">
        <v>403</v>
      </c>
      <c r="AA12" s="430">
        <f>YEAR(U12)</f>
        <v>2020</v>
      </c>
      <c r="AB12" s="430">
        <f>MONTH(U12)</f>
        <v>6</v>
      </c>
      <c r="AC12" s="430" t="str">
        <f>IF(R12&gt;0,"○","☓")</f>
        <v>○</v>
      </c>
    </row>
    <row r="13" spans="2:29" x14ac:dyDescent="0.2">
      <c r="B13" s="124"/>
      <c r="C13" s="418"/>
      <c r="D13" s="420"/>
      <c r="E13" s="306" t="s">
        <v>183</v>
      </c>
      <c r="F13" s="306">
        <v>8804</v>
      </c>
      <c r="G13" s="319" t="s">
        <v>670</v>
      </c>
      <c r="H13" s="316">
        <v>1284</v>
      </c>
      <c r="I13" s="316">
        <v>500</v>
      </c>
      <c r="J13" s="317">
        <f t="shared" si="0"/>
        <v>642000</v>
      </c>
      <c r="K13" s="144" t="s">
        <v>79</v>
      </c>
      <c r="L13" s="313">
        <v>1487</v>
      </c>
      <c r="M13" s="306">
        <v>770</v>
      </c>
      <c r="N13" s="145">
        <f>IF(OR(K13="現物",J13=0),0,IF(E13="売",J13*Fee_Refer!$B$12/365*V13, J13*Fee_Refer!$B$11/365*V12))</f>
        <v>344.74520547945207</v>
      </c>
      <c r="O13" s="394">
        <v>0</v>
      </c>
      <c r="P13" s="147">
        <f>IF(L13&gt;0,(L13-H13)*I13-M13-N13-O13,0)</f>
        <v>100385.25479452054</v>
      </c>
      <c r="Q13" s="48">
        <f t="shared" si="1"/>
        <v>0.15636332522510987</v>
      </c>
      <c r="R13" s="421"/>
      <c r="S13" s="423"/>
      <c r="U13" s="415"/>
      <c r="V13" s="415"/>
      <c r="W13" s="415"/>
      <c r="AA13" s="423"/>
      <c r="AB13" s="423"/>
      <c r="AC13" s="423"/>
    </row>
    <row r="14" spans="2:29" x14ac:dyDescent="0.2">
      <c r="B14" s="124" t="s">
        <v>193</v>
      </c>
      <c r="C14" s="417">
        <v>6</v>
      </c>
      <c r="D14" s="419">
        <v>43970</v>
      </c>
      <c r="E14" s="33" t="s">
        <v>181</v>
      </c>
      <c r="F14" s="33">
        <v>9716</v>
      </c>
      <c r="G14" s="55" t="s">
        <v>1034</v>
      </c>
      <c r="H14" s="49">
        <v>904</v>
      </c>
      <c r="I14" s="49">
        <v>1200</v>
      </c>
      <c r="J14" s="50">
        <f t="shared" si="0"/>
        <v>1084800</v>
      </c>
      <c r="K14" s="52" t="s">
        <v>79</v>
      </c>
      <c r="L14" s="49">
        <v>1013</v>
      </c>
      <c r="M14" s="33">
        <v>770</v>
      </c>
      <c r="N14" s="143">
        <f>IF(OR(K14="現物",J14=0),0,IF(E14="売",J14*Fee_Refer!$B$12/365*V14, J14*Fee_Refer!$B$11/365*#REF!))</f>
        <v>686.54465753424654</v>
      </c>
      <c r="O14" s="52">
        <v>0</v>
      </c>
      <c r="P14" s="146">
        <f>IF(L14 &gt;0,(H14-L14)*I14-M14-N14-O14,0)</f>
        <v>-132256.54465753425</v>
      </c>
      <c r="Q14" s="51">
        <f t="shared" si="1"/>
        <v>-0.12191790621085384</v>
      </c>
      <c r="R14" s="421">
        <f>P14+P15</f>
        <v>207413.28109589042</v>
      </c>
      <c r="S14" s="422">
        <f>IF(L14&gt;0,R14/(J14+J15),0)</f>
        <v>9.2615887964228802E-2</v>
      </c>
      <c r="U14" s="424">
        <v>43991</v>
      </c>
      <c r="V14" s="415">
        <f>IF(U14&gt;D14,DATEDIF(D14,U14,"d"),0)</f>
        <v>21</v>
      </c>
      <c r="W14" s="429" t="s">
        <v>403</v>
      </c>
      <c r="AA14" s="430">
        <f>YEAR(U14)</f>
        <v>2020</v>
      </c>
      <c r="AB14" s="430">
        <f>MONTH(U14)</f>
        <v>6</v>
      </c>
      <c r="AC14" s="430" t="str">
        <f>IF(R14&gt;0,"○","☓")</f>
        <v>○</v>
      </c>
    </row>
    <row r="15" spans="2:29" x14ac:dyDescent="0.2">
      <c r="B15" s="124"/>
      <c r="C15" s="418"/>
      <c r="D15" s="420"/>
      <c r="E15" s="306" t="s">
        <v>183</v>
      </c>
      <c r="F15" s="306">
        <v>9201</v>
      </c>
      <c r="G15" s="319" t="s">
        <v>1086</v>
      </c>
      <c r="H15" s="316">
        <v>1924.5</v>
      </c>
      <c r="I15" s="316">
        <v>600</v>
      </c>
      <c r="J15" s="317">
        <f t="shared" si="0"/>
        <v>1154700</v>
      </c>
      <c r="K15" s="144" t="s">
        <v>79</v>
      </c>
      <c r="L15" s="313">
        <v>2495</v>
      </c>
      <c r="M15" s="306">
        <v>770</v>
      </c>
      <c r="N15" s="145">
        <f>IF(OR(K15="現物",J15=0),0,IF(E15="売",J15*Fee_Refer!$B$12/365*V15, J15*Fee_Refer!$B$11/365*V14))</f>
        <v>1860.1742465753427</v>
      </c>
      <c r="O15" s="397">
        <v>0</v>
      </c>
      <c r="P15" s="147">
        <f>IF(L15&gt;0,(L15-H15)*I15-M15-N15-O15,0)</f>
        <v>339669.82575342467</v>
      </c>
      <c r="Q15" s="48">
        <f t="shared" si="1"/>
        <v>0.29416283515495339</v>
      </c>
      <c r="R15" s="421"/>
      <c r="S15" s="423"/>
      <c r="U15" s="415"/>
      <c r="V15" s="415"/>
      <c r="W15" s="415"/>
      <c r="AA15" s="423"/>
      <c r="AB15" s="423"/>
      <c r="AC15" s="423"/>
    </row>
    <row r="16" spans="2:29" x14ac:dyDescent="0.2">
      <c r="B16" s="124" t="s">
        <v>193</v>
      </c>
      <c r="C16" s="417">
        <v>7</v>
      </c>
      <c r="D16" s="419">
        <v>43970</v>
      </c>
      <c r="E16" s="33" t="s">
        <v>181</v>
      </c>
      <c r="F16" s="33">
        <v>8308</v>
      </c>
      <c r="G16" s="55" t="s">
        <v>48</v>
      </c>
      <c r="H16" s="49">
        <v>348</v>
      </c>
      <c r="I16" s="49">
        <v>3000</v>
      </c>
      <c r="J16" s="50">
        <f t="shared" si="0"/>
        <v>1044000</v>
      </c>
      <c r="K16" s="52" t="s">
        <v>79</v>
      </c>
      <c r="L16" s="49">
        <v>405.5</v>
      </c>
      <c r="M16" s="33">
        <v>770</v>
      </c>
      <c r="N16" s="143">
        <f>IF(OR(K16="現物",J16=0),0,IF(E16="売",J16*Fee_Refer!$B$12/365*V16, J16*Fee_Refer!$B$11/365*#REF!))</f>
        <v>660.72328767123292</v>
      </c>
      <c r="O16" s="52">
        <v>0</v>
      </c>
      <c r="P16" s="146">
        <f>IF(L16 &gt;0,(H16-L16)*I16-M16-N16-O16,0)</f>
        <v>-173930.72328767122</v>
      </c>
      <c r="Q16" s="51">
        <f t="shared" si="1"/>
        <v>-0.16660030966252032</v>
      </c>
      <c r="R16" s="421">
        <f>P16+P17</f>
        <v>-57368.065753424642</v>
      </c>
      <c r="S16" s="422">
        <f>IF(L16&gt;0,R16/(J16+J17),0)</f>
        <v>-2.7594067221464475E-2</v>
      </c>
      <c r="U16" s="424">
        <v>43991</v>
      </c>
      <c r="V16" s="415">
        <f>IF(U16&gt;D16,DATEDIF(D16,U16,"d"),0)</f>
        <v>21</v>
      </c>
      <c r="W16" s="416" t="s">
        <v>427</v>
      </c>
      <c r="AA16" s="430">
        <f>YEAR(U16)</f>
        <v>2020</v>
      </c>
      <c r="AB16" s="430">
        <f>MONTH(U16)</f>
        <v>6</v>
      </c>
      <c r="AC16" s="430" t="str">
        <f>IF(R16&gt;0,"○","☓")</f>
        <v>☓</v>
      </c>
    </row>
    <row r="17" spans="2:29" x14ac:dyDescent="0.2">
      <c r="B17" s="124"/>
      <c r="C17" s="418"/>
      <c r="D17" s="420"/>
      <c r="E17" s="306" t="s">
        <v>183</v>
      </c>
      <c r="F17" s="306">
        <v>4676</v>
      </c>
      <c r="G17" s="319" t="s">
        <v>1206</v>
      </c>
      <c r="H17" s="316">
        <v>1035</v>
      </c>
      <c r="I17" s="316">
        <v>1000</v>
      </c>
      <c r="J17" s="317">
        <f t="shared" si="0"/>
        <v>1035000</v>
      </c>
      <c r="K17" s="144" t="s">
        <v>79</v>
      </c>
      <c r="L17" s="313">
        <v>1154</v>
      </c>
      <c r="M17" s="306">
        <v>770</v>
      </c>
      <c r="N17" s="145">
        <f>IF(OR(K17="現物",J17=0),0,IF(E17="売",J17*Fee_Refer!$B$12/365*V17, J17*Fee_Refer!$B$11/365*V16))</f>
        <v>1667.3424657534247</v>
      </c>
      <c r="O17" s="397">
        <v>0</v>
      </c>
      <c r="P17" s="147">
        <f>IF(L17&gt;0,(L17-H17)*I17-M17-N17-O17,0)</f>
        <v>116562.65753424658</v>
      </c>
      <c r="Q17" s="48">
        <f t="shared" si="1"/>
        <v>0.11262092515386143</v>
      </c>
      <c r="R17" s="421"/>
      <c r="S17" s="423"/>
      <c r="U17" s="415"/>
      <c r="V17" s="415"/>
      <c r="W17" s="415"/>
      <c r="AA17" s="423"/>
      <c r="AB17" s="423"/>
      <c r="AC17" s="423"/>
    </row>
    <row r="18" spans="2:29" x14ac:dyDescent="0.2">
      <c r="B18" s="124" t="s">
        <v>193</v>
      </c>
      <c r="C18" s="417">
        <v>8</v>
      </c>
      <c r="D18" s="419">
        <v>43970</v>
      </c>
      <c r="E18" s="33" t="s">
        <v>181</v>
      </c>
      <c r="F18" s="33">
        <v>4182</v>
      </c>
      <c r="G18" s="55" t="s">
        <v>44</v>
      </c>
      <c r="H18" s="49">
        <v>1488</v>
      </c>
      <c r="I18" s="49">
        <v>700</v>
      </c>
      <c r="J18" s="50">
        <f t="shared" si="0"/>
        <v>1041600</v>
      </c>
      <c r="K18" s="52" t="s">
        <v>79</v>
      </c>
      <c r="L18" s="49">
        <v>1701</v>
      </c>
      <c r="M18" s="33">
        <v>770</v>
      </c>
      <c r="N18" s="143">
        <f>IF(OR(K18="現物",J18=0),0,IF(E18="売",J18*Fee_Refer!$B$12/365*V18, J18*Fee_Refer!$B$11/365*#REF!))</f>
        <v>659.20438356164379</v>
      </c>
      <c r="O18" s="52">
        <v>0</v>
      </c>
      <c r="P18" s="146">
        <f>IF(L18 &gt;0,(H18-L18)*I18-M18-N18-O18,0)</f>
        <v>-150529.20438356165</v>
      </c>
      <c r="Q18" s="51">
        <f t="shared" si="1"/>
        <v>-0.1445172853144793</v>
      </c>
      <c r="R18" s="421">
        <f>P18+P19</f>
        <v>93587.05753424656</v>
      </c>
      <c r="S18" s="422">
        <f>IF(L18&gt;0,R18/(J18+J19),0)</f>
        <v>4.4450963016171068E-2</v>
      </c>
      <c r="U18" s="424">
        <v>43991</v>
      </c>
      <c r="V18" s="415">
        <f>IF(U18&gt;D18,DATEDIF(D18,U18,"d"),0)</f>
        <v>21</v>
      </c>
      <c r="W18" s="416" t="s">
        <v>427</v>
      </c>
      <c r="AA18" s="430">
        <f>YEAR(U18)</f>
        <v>2020</v>
      </c>
      <c r="AB18" s="430">
        <f>MONTH(U18)</f>
        <v>6</v>
      </c>
      <c r="AC18" s="430" t="str">
        <f>IF(R18&gt;0,"○","☓")</f>
        <v>○</v>
      </c>
    </row>
    <row r="19" spans="2:29" x14ac:dyDescent="0.2">
      <c r="B19" s="124"/>
      <c r="C19" s="418"/>
      <c r="D19" s="420"/>
      <c r="E19" s="306" t="s">
        <v>183</v>
      </c>
      <c r="F19" s="306">
        <v>8253</v>
      </c>
      <c r="G19" s="319" t="s">
        <v>429</v>
      </c>
      <c r="H19" s="316">
        <v>1182</v>
      </c>
      <c r="I19" s="316">
        <v>900</v>
      </c>
      <c r="J19" s="317">
        <f t="shared" si="0"/>
        <v>1063800</v>
      </c>
      <c r="K19" s="144" t="s">
        <v>79</v>
      </c>
      <c r="L19" s="313">
        <v>1456</v>
      </c>
      <c r="M19" s="306">
        <v>770</v>
      </c>
      <c r="N19" s="145">
        <f>IF(OR(K19="現物",J19=0),0,IF(E19="売",J19*Fee_Refer!$B$12/365*V19, J19*Fee_Refer!$B$11/365*V18))</f>
        <v>1713.7380821917809</v>
      </c>
      <c r="O19" s="397">
        <v>0</v>
      </c>
      <c r="P19" s="147">
        <f>IF(L19&gt;0,(L19-H19)*I19-M19-N19-O19,0)</f>
        <v>244116.26191780821</v>
      </c>
      <c r="Q19" s="48">
        <f t="shared" si="1"/>
        <v>0.22947571152266236</v>
      </c>
      <c r="R19" s="421"/>
      <c r="S19" s="423"/>
      <c r="U19" s="415"/>
      <c r="V19" s="415"/>
      <c r="W19" s="415"/>
      <c r="AA19" s="423"/>
      <c r="AB19" s="423"/>
      <c r="AC19" s="423"/>
    </row>
    <row r="20" spans="2:29" x14ac:dyDescent="0.2">
      <c r="B20" s="124" t="s">
        <v>193</v>
      </c>
      <c r="C20" s="417">
        <v>9</v>
      </c>
      <c r="D20" s="419">
        <v>43976</v>
      </c>
      <c r="E20" s="33" t="s">
        <v>181</v>
      </c>
      <c r="F20" s="33">
        <v>8316</v>
      </c>
      <c r="G20" s="55" t="s">
        <v>1051</v>
      </c>
      <c r="H20" s="49">
        <v>2884</v>
      </c>
      <c r="I20" s="49">
        <v>300</v>
      </c>
      <c r="J20" s="50">
        <f t="shared" si="0"/>
        <v>865200</v>
      </c>
      <c r="K20" s="52" t="s">
        <v>79</v>
      </c>
      <c r="L20" s="49">
        <v>3238</v>
      </c>
      <c r="M20" s="33">
        <v>770</v>
      </c>
      <c r="N20" s="143">
        <f>IF(OR(K20="現物",J20=0),0,IF(E20="売",J20*Fee_Refer!$B$12/365*V20, J20*Fee_Refer!$B$11/365*#REF!))</f>
        <v>599.71397260273966</v>
      </c>
      <c r="O20" s="52">
        <v>0</v>
      </c>
      <c r="P20" s="146">
        <f>IF(L20 &gt;0,(H20-L20)*I20-M20-N20-O20,0)</f>
        <v>-107569.71397260274</v>
      </c>
      <c r="Q20" s="51">
        <f t="shared" si="1"/>
        <v>-0.12432930417545393</v>
      </c>
      <c r="R20" s="421">
        <f>P20+P21</f>
        <v>-70604.858082191786</v>
      </c>
      <c r="S20" s="422">
        <f>IF(L20&gt;0,R20/(J20+J21),0)</f>
        <v>-4.1640043690842052E-2</v>
      </c>
      <c r="U20" s="424">
        <v>43999</v>
      </c>
      <c r="V20" s="415">
        <f>IF(U20&gt;D20,DATEDIF(D20,U20,"d"),0)</f>
        <v>23</v>
      </c>
      <c r="W20" s="425" t="s">
        <v>1975</v>
      </c>
      <c r="AA20" s="430">
        <f>YEAR(U20)</f>
        <v>2020</v>
      </c>
      <c r="AB20" s="430">
        <f>MONTH(U20)</f>
        <v>6</v>
      </c>
      <c r="AC20" s="430" t="str">
        <f>IF(R20&gt;0,"○","☓")</f>
        <v>☓</v>
      </c>
    </row>
    <row r="21" spans="2:29" x14ac:dyDescent="0.2">
      <c r="B21" s="124"/>
      <c r="C21" s="418"/>
      <c r="D21" s="420"/>
      <c r="E21" s="306" t="s">
        <v>183</v>
      </c>
      <c r="F21" s="306">
        <v>4676</v>
      </c>
      <c r="G21" s="319" t="s">
        <v>1206</v>
      </c>
      <c r="H21" s="316">
        <v>1038</v>
      </c>
      <c r="I21" s="316">
        <v>800</v>
      </c>
      <c r="J21" s="317">
        <f t="shared" si="0"/>
        <v>830400</v>
      </c>
      <c r="K21" s="144" t="s">
        <v>79</v>
      </c>
      <c r="L21" s="313">
        <v>1087</v>
      </c>
      <c r="M21" s="306">
        <v>770</v>
      </c>
      <c r="N21" s="145">
        <f>IF(OR(K21="現物",J21=0),0,IF(E21="売",J21*Fee_Refer!$B$12/365*V21, J21*Fee_Refer!$B$11/365*V20))</f>
        <v>1465.1441095890411</v>
      </c>
      <c r="O21" s="402">
        <v>0</v>
      </c>
      <c r="P21" s="147">
        <f>IF(L21&gt;0,(L21-H21)*I21-M21-N21-O21,0)</f>
        <v>36964.85589041096</v>
      </c>
      <c r="Q21" s="48">
        <f t="shared" si="1"/>
        <v>4.4514518172460209E-2</v>
      </c>
      <c r="R21" s="421"/>
      <c r="S21" s="423"/>
      <c r="U21" s="415"/>
      <c r="V21" s="415"/>
      <c r="W21" s="415"/>
      <c r="AA21" s="423"/>
      <c r="AB21" s="423"/>
      <c r="AC21" s="423"/>
    </row>
    <row r="22" spans="2:29" x14ac:dyDescent="0.2">
      <c r="B22" s="124" t="s">
        <v>193</v>
      </c>
      <c r="C22" s="417">
        <v>10</v>
      </c>
      <c r="D22" s="419">
        <v>43978</v>
      </c>
      <c r="E22" s="33" t="s">
        <v>181</v>
      </c>
      <c r="F22" s="33">
        <v>6479</v>
      </c>
      <c r="G22" s="55" t="s">
        <v>449</v>
      </c>
      <c r="H22" s="49">
        <v>1876</v>
      </c>
      <c r="I22" s="49">
        <v>500</v>
      </c>
      <c r="J22" s="50">
        <f t="shared" si="0"/>
        <v>938000</v>
      </c>
      <c r="K22" s="52" t="s">
        <v>79</v>
      </c>
      <c r="L22" s="49">
        <v>1970</v>
      </c>
      <c r="M22" s="33">
        <v>770</v>
      </c>
      <c r="N22" s="143">
        <f>IF(OR(K22="現物",J22=0),0,IF(E22="売",J22*Fee_Refer!$B$12/365*V22, J22*Fee_Refer!$B$11/365*#REF!))</f>
        <v>621.90684931506848</v>
      </c>
      <c r="O22" s="52">
        <v>0</v>
      </c>
      <c r="P22" s="146">
        <f>IF(L22 &gt;0,(H22-L22)*I22-M22-N22-O22,0)</f>
        <v>-48391.90684931507</v>
      </c>
      <c r="Q22" s="51">
        <f t="shared" si="1"/>
        <v>-5.1590519029120541E-2</v>
      </c>
      <c r="R22" s="421">
        <f>P22+P23</f>
        <v>-30925.027945205482</v>
      </c>
      <c r="S22" s="422">
        <f>IF(L22&gt;0,R22/(J22+J23),0)</f>
        <v>-1.6588900303189293E-2</v>
      </c>
      <c r="U22" s="424">
        <v>44000</v>
      </c>
      <c r="V22" s="415">
        <f>IF(U22&gt;D22,DATEDIF(D22,U22,"d"),0)</f>
        <v>22</v>
      </c>
      <c r="W22" s="425" t="s">
        <v>1975</v>
      </c>
      <c r="AA22" s="430">
        <f>YEAR(U22)</f>
        <v>2020</v>
      </c>
      <c r="AB22" s="430">
        <f>MONTH(U22)</f>
        <v>6</v>
      </c>
      <c r="AC22" s="430" t="str">
        <f>IF(R22&gt;0,"○","☓")</f>
        <v>☓</v>
      </c>
    </row>
    <row r="23" spans="2:29" x14ac:dyDescent="0.2">
      <c r="B23" s="124"/>
      <c r="C23" s="418"/>
      <c r="D23" s="420"/>
      <c r="E23" s="306" t="s">
        <v>183</v>
      </c>
      <c r="F23" s="306">
        <v>1824</v>
      </c>
      <c r="G23" s="319" t="s">
        <v>221</v>
      </c>
      <c r="H23" s="316">
        <v>842</v>
      </c>
      <c r="I23" s="316">
        <v>1100</v>
      </c>
      <c r="J23" s="317">
        <f t="shared" si="0"/>
        <v>926200</v>
      </c>
      <c r="K23" s="144" t="s">
        <v>79</v>
      </c>
      <c r="L23" s="313">
        <v>860</v>
      </c>
      <c r="M23" s="306">
        <v>770</v>
      </c>
      <c r="N23" s="145">
        <f>IF(OR(K23="現物",J23=0),0,IF(E23="売",J23*Fee_Refer!$B$12/365*V23, J23*Fee_Refer!$B$11/365*V22))</f>
        <v>1563.121095890411</v>
      </c>
      <c r="O23" s="404">
        <v>0</v>
      </c>
      <c r="P23" s="147">
        <f>IF(L23&gt;0,(L23-H23)*I23-M23-N23-O23,0)</f>
        <v>17466.878904109588</v>
      </c>
      <c r="Q23" s="48">
        <f t="shared" si="1"/>
        <v>1.8858647056909511E-2</v>
      </c>
      <c r="R23" s="421"/>
      <c r="S23" s="423"/>
      <c r="U23" s="415"/>
      <c r="V23" s="415"/>
      <c r="W23" s="415"/>
      <c r="AA23" s="423"/>
      <c r="AB23" s="423"/>
      <c r="AC23" s="423"/>
    </row>
    <row r="24" spans="2:29" x14ac:dyDescent="0.2">
      <c r="B24" s="124" t="s">
        <v>193</v>
      </c>
      <c r="C24" s="417">
        <v>11</v>
      </c>
      <c r="D24" s="419">
        <v>43978</v>
      </c>
      <c r="E24" s="33" t="s">
        <v>181</v>
      </c>
      <c r="F24" s="33">
        <v>5333</v>
      </c>
      <c r="G24" s="55" t="s">
        <v>232</v>
      </c>
      <c r="H24" s="49">
        <v>1550</v>
      </c>
      <c r="I24" s="49">
        <v>700</v>
      </c>
      <c r="J24" s="50">
        <f t="shared" si="0"/>
        <v>1085000</v>
      </c>
      <c r="K24" s="52" t="s">
        <v>79</v>
      </c>
      <c r="L24" s="49">
        <v>1570</v>
      </c>
      <c r="M24" s="33">
        <v>770</v>
      </c>
      <c r="N24" s="143">
        <f>IF(OR(K24="現物",J24=0),0,IF(E24="売",J24*Fee_Refer!$B$12/365*V24, J24*Fee_Refer!$B$11/365*#REF!))</f>
        <v>719.3698630136987</v>
      </c>
      <c r="O24" s="52">
        <v>0</v>
      </c>
      <c r="P24" s="146">
        <f>IF(L24 &gt;0,(H24-L24)*I24-M24-N24-O24,0)</f>
        <v>-15489.369863013699</v>
      </c>
      <c r="Q24" s="51">
        <f t="shared" si="1"/>
        <v>-1.4275916924436589E-2</v>
      </c>
      <c r="R24" s="421">
        <f>P24+P25</f>
        <v>-67690.155616438351</v>
      </c>
      <c r="S24" s="422">
        <f>IF(L24&gt;0,R24/(J24+J25),0)</f>
        <v>-3.1196495352769079E-2</v>
      </c>
      <c r="U24" s="424">
        <v>44000</v>
      </c>
      <c r="V24" s="415">
        <f>IF(U24&gt;D24,DATEDIF(D24,U24,"d"),0)</f>
        <v>22</v>
      </c>
      <c r="W24" s="425" t="s">
        <v>1975</v>
      </c>
      <c r="AA24" s="430">
        <f>YEAR(U24)</f>
        <v>2020</v>
      </c>
      <c r="AB24" s="430">
        <f>MONTH(U24)</f>
        <v>6</v>
      </c>
      <c r="AC24" s="430" t="str">
        <f>IF(R24&gt;0,"○","☓")</f>
        <v>☓</v>
      </c>
    </row>
    <row r="25" spans="2:29" x14ac:dyDescent="0.2">
      <c r="B25" s="124"/>
      <c r="C25" s="418"/>
      <c r="D25" s="420"/>
      <c r="E25" s="306" t="s">
        <v>183</v>
      </c>
      <c r="F25" s="306">
        <v>1719</v>
      </c>
      <c r="G25" s="319" t="s">
        <v>447</v>
      </c>
      <c r="H25" s="316">
        <v>678</v>
      </c>
      <c r="I25" s="316">
        <v>1600</v>
      </c>
      <c r="J25" s="317">
        <f t="shared" si="0"/>
        <v>1084800</v>
      </c>
      <c r="K25" s="144" t="s">
        <v>79</v>
      </c>
      <c r="L25" s="313">
        <v>647</v>
      </c>
      <c r="M25" s="306">
        <v>770</v>
      </c>
      <c r="N25" s="145">
        <f>IF(OR(K25="現物",J25=0),0,IF(E25="売",J25*Fee_Refer!$B$12/365*V25, J25*Fee_Refer!$B$11/365*V24))</f>
        <v>1830.7857534246575</v>
      </c>
      <c r="O25" s="404">
        <v>0</v>
      </c>
      <c r="P25" s="147">
        <f>IF(L25&gt;0,(L25-H25)*I25-M25-N25-O25,0)</f>
        <v>-52200.785753424658</v>
      </c>
      <c r="Q25" s="48">
        <f t="shared" si="1"/>
        <v>-4.8120193356770515E-2</v>
      </c>
      <c r="R25" s="421"/>
      <c r="S25" s="423"/>
      <c r="U25" s="415"/>
      <c r="V25" s="415"/>
      <c r="W25" s="415"/>
      <c r="AA25" s="423"/>
      <c r="AB25" s="423"/>
      <c r="AC25" s="423"/>
    </row>
    <row r="26" spans="2:29" x14ac:dyDescent="0.2">
      <c r="B26" s="124" t="s">
        <v>193</v>
      </c>
      <c r="C26" s="417">
        <v>12</v>
      </c>
      <c r="D26" s="419">
        <v>43979</v>
      </c>
      <c r="E26" s="33" t="s">
        <v>181</v>
      </c>
      <c r="F26" s="33">
        <v>4681</v>
      </c>
      <c r="G26" s="55" t="s">
        <v>774</v>
      </c>
      <c r="H26" s="49">
        <v>1420</v>
      </c>
      <c r="I26" s="49">
        <v>700</v>
      </c>
      <c r="J26" s="50">
        <f t="shared" si="0"/>
        <v>994000</v>
      </c>
      <c r="K26" s="52" t="s">
        <v>79</v>
      </c>
      <c r="L26" s="49">
        <v>1411</v>
      </c>
      <c r="M26" s="33">
        <v>770</v>
      </c>
      <c r="N26" s="143">
        <f>IF(OR(K26="現物",J26=0),0,IF(E26="売",J26*Fee_Refer!$B$12/365*V26, J26*Fee_Refer!$B$11/365*#REF!))</f>
        <v>629.0794520547945</v>
      </c>
      <c r="O26" s="52">
        <v>0</v>
      </c>
      <c r="P26" s="146">
        <f>IF(L26 &gt;0,(H26-L26)*I26-M26-N26-O26,0)</f>
        <v>4900.9205479452057</v>
      </c>
      <c r="Q26" s="51">
        <f t="shared" si="1"/>
        <v>4.9305035693613742E-3</v>
      </c>
      <c r="R26" s="421">
        <f>P26+P27</f>
        <v>-25447.819178082191</v>
      </c>
      <c r="S26" s="422">
        <f>IF(L26&gt;0,R26/(J26+J27),0)</f>
        <v>-1.2891499077042649E-2</v>
      </c>
      <c r="U26" s="424">
        <v>44000</v>
      </c>
      <c r="V26" s="415">
        <f>IF(U26&gt;D26,DATEDIF(D26,U26,"d"),0)</f>
        <v>21</v>
      </c>
      <c r="W26" s="416" t="s">
        <v>427</v>
      </c>
      <c r="X26" s="106" t="s">
        <v>2553</v>
      </c>
      <c r="AA26" s="430">
        <f>YEAR(U26)</f>
        <v>2020</v>
      </c>
      <c r="AB26" s="430">
        <f>MONTH(U26)</f>
        <v>6</v>
      </c>
      <c r="AC26" s="430" t="str">
        <f>IF(R26&gt;0,"○","☓")</f>
        <v>☓</v>
      </c>
    </row>
    <row r="27" spans="2:29" x14ac:dyDescent="0.2">
      <c r="B27" s="124"/>
      <c r="C27" s="418"/>
      <c r="D27" s="420"/>
      <c r="E27" s="306" t="s">
        <v>183</v>
      </c>
      <c r="F27" s="306">
        <v>4005</v>
      </c>
      <c r="G27" s="319" t="s">
        <v>1072</v>
      </c>
      <c r="H27" s="316">
        <v>350</v>
      </c>
      <c r="I27" s="316">
        <v>2800</v>
      </c>
      <c r="J27" s="317">
        <f t="shared" si="0"/>
        <v>980000</v>
      </c>
      <c r="K27" s="144" t="s">
        <v>79</v>
      </c>
      <c r="L27" s="313">
        <v>340</v>
      </c>
      <c r="M27" s="306">
        <v>770</v>
      </c>
      <c r="N27" s="145">
        <f>IF(OR(K27="現物",J27=0),0,IF(E27="売",J27*Fee_Refer!$B$12/365*V27, J27*Fee_Refer!$B$11/365*V26))</f>
        <v>1578.7397260273972</v>
      </c>
      <c r="O27" s="404">
        <v>0</v>
      </c>
      <c r="P27" s="147">
        <f>IF(L27&gt;0,(L27-H27)*I27-M27-N27-O27,0)</f>
        <v>-30348.739726027397</v>
      </c>
      <c r="Q27" s="48">
        <f t="shared" si="1"/>
        <v>-3.0968101761252448E-2</v>
      </c>
      <c r="R27" s="421"/>
      <c r="S27" s="423"/>
      <c r="U27" s="415"/>
      <c r="V27" s="415"/>
      <c r="W27" s="415"/>
      <c r="AA27" s="423"/>
      <c r="AB27" s="423"/>
      <c r="AC27" s="423"/>
    </row>
    <row r="28" spans="2:29" x14ac:dyDescent="0.2">
      <c r="B28" s="124" t="s">
        <v>193</v>
      </c>
      <c r="C28" s="417">
        <v>13</v>
      </c>
      <c r="D28" s="419">
        <v>43988</v>
      </c>
      <c r="E28" s="33" t="s">
        <v>181</v>
      </c>
      <c r="F28" s="33">
        <v>4042</v>
      </c>
      <c r="G28" s="55" t="s">
        <v>1108</v>
      </c>
      <c r="H28" s="49">
        <v>1593</v>
      </c>
      <c r="I28" s="49">
        <v>600</v>
      </c>
      <c r="J28" s="50">
        <f t="shared" si="0"/>
        <v>955800</v>
      </c>
      <c r="K28" s="52" t="s">
        <v>79</v>
      </c>
      <c r="L28" s="49">
        <v>1494</v>
      </c>
      <c r="M28" s="33">
        <v>770</v>
      </c>
      <c r="N28" s="143">
        <f>IF(OR(K28="現物",J28=0),0,IF(E28="売",J28*Fee_Refer!$B$12/365*V28, J28*Fee_Refer!$B$11/365*#REF!))</f>
        <v>345.65917808219177</v>
      </c>
      <c r="O28" s="52">
        <v>0</v>
      </c>
      <c r="P28" s="146">
        <f>IF(L28 &gt;0,(H28-L28)*I28-M28-N28-O28,0)</f>
        <v>58284.340821917809</v>
      </c>
      <c r="Q28" s="51">
        <f t="shared" si="1"/>
        <v>6.0979640951996032E-2</v>
      </c>
      <c r="R28" s="421">
        <f>P28+P29</f>
        <v>-46353.735890410957</v>
      </c>
      <c r="S28" s="422">
        <f>IF(L28&gt;0,R28/(J28+J29),0)</f>
        <v>-2.4412121282078657E-2</v>
      </c>
      <c r="U28" s="424">
        <v>44000</v>
      </c>
      <c r="V28" s="415">
        <f>IF(U28&gt;D28,DATEDIF(D28,U28,"d"),0)</f>
        <v>12</v>
      </c>
      <c r="W28" s="425" t="s">
        <v>1975</v>
      </c>
      <c r="AA28" s="430">
        <f>YEAR(U28)</f>
        <v>2020</v>
      </c>
      <c r="AB28" s="430">
        <f>MONTH(U28)</f>
        <v>6</v>
      </c>
      <c r="AC28" s="430" t="str">
        <f>IF(R28&gt;0,"○","☓")</f>
        <v>☓</v>
      </c>
    </row>
    <row r="29" spans="2:29" x14ac:dyDescent="0.2">
      <c r="B29" s="124"/>
      <c r="C29" s="418"/>
      <c r="D29" s="420"/>
      <c r="E29" s="306" t="s">
        <v>183</v>
      </c>
      <c r="F29" s="306">
        <v>4202</v>
      </c>
      <c r="G29" s="319" t="s">
        <v>45</v>
      </c>
      <c r="H29" s="316">
        <v>943</v>
      </c>
      <c r="I29" s="316">
        <v>1000</v>
      </c>
      <c r="J29" s="317">
        <f t="shared" si="0"/>
        <v>943000</v>
      </c>
      <c r="K29" s="144" t="s">
        <v>79</v>
      </c>
      <c r="L29" s="313">
        <v>840</v>
      </c>
      <c r="M29" s="306">
        <v>770</v>
      </c>
      <c r="N29" s="145">
        <f>IF(OR(K29="現物",J29=0),0,IF(E29="売",J29*Fee_Refer!$B$12/365*V29, J29*Fee_Refer!$B$11/365*V28))</f>
        <v>868.07671232876714</v>
      </c>
      <c r="O29" s="404">
        <v>0</v>
      </c>
      <c r="P29" s="147">
        <f>IF(L29&gt;0,(L29-H29)*I29-M29-N29-O29,0)</f>
        <v>-104638.07671232877</v>
      </c>
      <c r="Q29" s="48">
        <f t="shared" si="1"/>
        <v>-0.11096296576068798</v>
      </c>
      <c r="R29" s="421"/>
      <c r="S29" s="423"/>
      <c r="U29" s="415"/>
      <c r="V29" s="415"/>
      <c r="W29" s="415"/>
      <c r="AA29" s="423"/>
      <c r="AB29" s="423"/>
      <c r="AC29" s="423"/>
    </row>
    <row r="30" spans="2:29" x14ac:dyDescent="0.2">
      <c r="B30" s="124" t="s">
        <v>193</v>
      </c>
      <c r="C30" s="417">
        <v>14</v>
      </c>
      <c r="D30" s="419">
        <v>43980</v>
      </c>
      <c r="E30" s="33" t="s">
        <v>181</v>
      </c>
      <c r="F30" s="33">
        <v>5714</v>
      </c>
      <c r="G30" s="55" t="s">
        <v>559</v>
      </c>
      <c r="H30" s="49">
        <v>3440</v>
      </c>
      <c r="I30" s="49">
        <v>300</v>
      </c>
      <c r="J30" s="50">
        <f t="shared" si="0"/>
        <v>1032000</v>
      </c>
      <c r="K30" s="52" t="s">
        <v>79</v>
      </c>
      <c r="L30" s="49">
        <v>3395</v>
      </c>
      <c r="M30" s="33">
        <v>770</v>
      </c>
      <c r="N30" s="143">
        <f>IF(OR(K30="現物",J30=0),0,IF(E30="売",J30*Fee_Refer!$B$12/365*V30, J30*Fee_Refer!$B$11/365*#REF!))</f>
        <v>653.12876712328762</v>
      </c>
      <c r="O30" s="52">
        <v>0</v>
      </c>
      <c r="P30" s="146">
        <f>IF(L30 &gt;0,(H30-L30)*I30-M30-N30-O30,0)</f>
        <v>12076.871232876712</v>
      </c>
      <c r="Q30" s="51">
        <f t="shared" si="1"/>
        <v>1.1702394605500691E-2</v>
      </c>
      <c r="R30" s="421">
        <f>P30+P31</f>
        <v>4129.53282191773</v>
      </c>
      <c r="S30" s="422">
        <f>IF(L30&gt;0,R30/(J30+J31),0)</f>
        <v>2.0038591132127631E-3</v>
      </c>
      <c r="U30" s="424">
        <v>44001</v>
      </c>
      <c r="V30" s="415">
        <f>IF(U30&gt;D30,DATEDIF(D30,U30,"d"),0)</f>
        <v>21</v>
      </c>
      <c r="W30" s="416" t="s">
        <v>427</v>
      </c>
      <c r="X30" s="106" t="s">
        <v>2604</v>
      </c>
      <c r="AA30" s="430">
        <f>YEAR(U30)</f>
        <v>2020</v>
      </c>
      <c r="AB30" s="430">
        <f>MONTH(U30)</f>
        <v>6</v>
      </c>
      <c r="AC30" s="430" t="str">
        <f>IF(R30&gt;0,"○","☓")</f>
        <v>○</v>
      </c>
    </row>
    <row r="31" spans="2:29" x14ac:dyDescent="0.2">
      <c r="B31" s="124"/>
      <c r="C31" s="418"/>
      <c r="D31" s="420"/>
      <c r="E31" s="306" t="s">
        <v>183</v>
      </c>
      <c r="F31" s="306">
        <v>8306</v>
      </c>
      <c r="G31" s="319" t="s">
        <v>1029</v>
      </c>
      <c r="H31" s="316">
        <v>447.3</v>
      </c>
      <c r="I31" s="316">
        <v>2300</v>
      </c>
      <c r="J31" s="317">
        <f t="shared" si="0"/>
        <v>1028790</v>
      </c>
      <c r="K31" s="144" t="s">
        <v>79</v>
      </c>
      <c r="L31" s="313">
        <v>444.9</v>
      </c>
      <c r="M31" s="306">
        <v>770</v>
      </c>
      <c r="N31" s="145">
        <f>IF(OR(K31="現物",J31=0),0,IF(E31="売",J31*Fee_Refer!$B$12/365*V31, J31*Fee_Refer!$B$11/365*V30))</f>
        <v>1657.338410958904</v>
      </c>
      <c r="O31" s="405">
        <v>0</v>
      </c>
      <c r="P31" s="147">
        <f>IF(L31&gt;0,(L31-H31)*I31-M31-N31-O31,0)</f>
        <v>-7947.3384109589824</v>
      </c>
      <c r="Q31" s="48">
        <f t="shared" si="1"/>
        <v>-7.7249374614440092E-3</v>
      </c>
      <c r="R31" s="421"/>
      <c r="S31" s="423"/>
      <c r="U31" s="415"/>
      <c r="V31" s="415"/>
      <c r="W31" s="415"/>
      <c r="AA31" s="423"/>
      <c r="AB31" s="423"/>
      <c r="AC31" s="423"/>
    </row>
    <row r="32" spans="2:29" x14ac:dyDescent="0.2">
      <c r="B32" s="124" t="s">
        <v>193</v>
      </c>
      <c r="C32" s="417">
        <v>15</v>
      </c>
      <c r="D32" s="419">
        <v>43995</v>
      </c>
      <c r="E32" s="33" t="s">
        <v>181</v>
      </c>
      <c r="F32" s="33">
        <v>2531</v>
      </c>
      <c r="G32" s="55" t="s">
        <v>922</v>
      </c>
      <c r="H32" s="49">
        <v>939</v>
      </c>
      <c r="I32" s="49">
        <v>1100</v>
      </c>
      <c r="J32" s="50">
        <f t="shared" si="0"/>
        <v>1032900</v>
      </c>
      <c r="K32" s="52" t="s">
        <v>79</v>
      </c>
      <c r="L32" s="49">
        <v>1006</v>
      </c>
      <c r="M32" s="33">
        <v>770</v>
      </c>
      <c r="N32" s="143">
        <f>IF(OR(K32="現物",J32=0),0,IF(E32="売",J32*Fee_Refer!$B$12/365*V32, J32*Fee_Refer!$B$11/365*#REF!))</f>
        <v>186.77095890410959</v>
      </c>
      <c r="O32" s="52">
        <v>0</v>
      </c>
      <c r="P32" s="146">
        <f>IF(L32 &gt;0,(H32-L32)*I32-M32-N32-O32,0)</f>
        <v>-74656.770958904104</v>
      </c>
      <c r="Q32" s="51">
        <f t="shared" si="1"/>
        <v>-7.227879848862824E-2</v>
      </c>
      <c r="R32" s="421">
        <f>P32+P33</f>
        <v>-65236.839561643923</v>
      </c>
      <c r="S32" s="422">
        <f>IF(L32&gt;0,R32/(J32+J33),0)</f>
        <v>-3.1758093040358648E-2</v>
      </c>
      <c r="U32" s="424">
        <v>44001</v>
      </c>
      <c r="V32" s="415">
        <f>IF(U32&gt;D32,DATEDIF(D32,U32,"d"),0)</f>
        <v>6</v>
      </c>
      <c r="W32" s="425" t="s">
        <v>1975</v>
      </c>
      <c r="X32" s="267" t="s">
        <v>2605</v>
      </c>
      <c r="AA32" s="430">
        <f>YEAR(U32)</f>
        <v>2020</v>
      </c>
      <c r="AB32" s="430">
        <f>MONTH(U32)</f>
        <v>6</v>
      </c>
      <c r="AC32" s="430" t="str">
        <f>IF(R32&gt;0,"○","☓")</f>
        <v>☓</v>
      </c>
    </row>
    <row r="33" spans="2:29" x14ac:dyDescent="0.2">
      <c r="B33" s="124"/>
      <c r="C33" s="418"/>
      <c r="D33" s="420"/>
      <c r="E33" s="306" t="s">
        <v>183</v>
      </c>
      <c r="F33" s="306">
        <v>5020</v>
      </c>
      <c r="G33" s="319" t="s">
        <v>1138</v>
      </c>
      <c r="H33" s="316">
        <v>392.8</v>
      </c>
      <c r="I33" s="316">
        <v>2600</v>
      </c>
      <c r="J33" s="317">
        <f t="shared" si="0"/>
        <v>1021280</v>
      </c>
      <c r="K33" s="144" t="s">
        <v>79</v>
      </c>
      <c r="L33" s="313">
        <v>396.9</v>
      </c>
      <c r="M33" s="306">
        <v>770</v>
      </c>
      <c r="N33" s="145">
        <f>IF(OR(K33="現物",J33=0),0,IF(E33="売",J33*Fee_Refer!$B$12/365*V33, J33*Fee_Refer!$B$11/365*V32))</f>
        <v>470.06860273972597</v>
      </c>
      <c r="O33" s="406">
        <v>0</v>
      </c>
      <c r="P33" s="147">
        <f>IF(L33&gt;0,(L33-H33)*I33-M33-N33-O33,0)</f>
        <v>9419.9313972601849</v>
      </c>
      <c r="Q33" s="48">
        <f t="shared" si="1"/>
        <v>9.2236520809769948E-3</v>
      </c>
      <c r="R33" s="421"/>
      <c r="S33" s="423"/>
      <c r="U33" s="415"/>
      <c r="V33" s="415"/>
      <c r="W33" s="415"/>
      <c r="X33" s="267" t="s">
        <v>2606</v>
      </c>
      <c r="AA33" s="423"/>
      <c r="AB33" s="423"/>
      <c r="AC33" s="423"/>
    </row>
    <row r="34" spans="2:29" x14ac:dyDescent="0.2">
      <c r="B34" s="124" t="s">
        <v>193</v>
      </c>
      <c r="C34" s="417">
        <v>16</v>
      </c>
      <c r="D34" s="419">
        <v>43995</v>
      </c>
      <c r="E34" s="33" t="s">
        <v>181</v>
      </c>
      <c r="F34" s="33">
        <v>7272</v>
      </c>
      <c r="G34" s="55" t="s">
        <v>1039</v>
      </c>
      <c r="H34" s="49">
        <v>1634</v>
      </c>
      <c r="I34" s="49">
        <v>600</v>
      </c>
      <c r="J34" s="50">
        <f t="shared" si="0"/>
        <v>980400</v>
      </c>
      <c r="K34" s="52" t="s">
        <v>79</v>
      </c>
      <c r="L34" s="49">
        <v>1666</v>
      </c>
      <c r="M34" s="33">
        <v>770</v>
      </c>
      <c r="N34" s="143">
        <f>IF(OR(K34="現物",J34=0),0,IF(E34="売",J34*Fee_Refer!$B$12/365*V34, J34*Fee_Refer!$B$11/365*#REF!))</f>
        <v>265.91671232876712</v>
      </c>
      <c r="O34" s="52">
        <v>0</v>
      </c>
      <c r="P34" s="146">
        <f>IF(L34 &gt;0,(H34-L34)*I34-M34-N34-O34,0)</f>
        <v>-20235.916712328766</v>
      </c>
      <c r="Q34" s="51">
        <f t="shared" si="1"/>
        <v>-2.0640469922815961E-2</v>
      </c>
      <c r="R34" s="421">
        <f>P34+P35</f>
        <v>-60103.507945205478</v>
      </c>
      <c r="S34" s="422">
        <f>IF(L34&gt;0,R34/(J34+J35),0)</f>
        <v>-3.0190630874626017E-2</v>
      </c>
      <c r="U34" s="424">
        <v>44004</v>
      </c>
      <c r="V34" s="415">
        <f>IF(U34&gt;D34,DATEDIF(D34,U34,"d"),0)</f>
        <v>9</v>
      </c>
      <c r="W34" s="425" t="s">
        <v>1975</v>
      </c>
      <c r="AA34" s="430">
        <f>YEAR(U34)</f>
        <v>2020</v>
      </c>
      <c r="AB34" s="430">
        <f>MONTH(U34)</f>
        <v>6</v>
      </c>
      <c r="AC34" s="430" t="str">
        <f>IF(R34&gt;0,"○","☓")</f>
        <v>☓</v>
      </c>
    </row>
    <row r="35" spans="2:29" x14ac:dyDescent="0.2">
      <c r="B35" s="124"/>
      <c r="C35" s="418"/>
      <c r="D35" s="420"/>
      <c r="E35" s="306" t="s">
        <v>183</v>
      </c>
      <c r="F35" s="306">
        <v>7278</v>
      </c>
      <c r="G35" s="319" t="s">
        <v>42</v>
      </c>
      <c r="H35" s="316">
        <v>1684</v>
      </c>
      <c r="I35" s="316">
        <v>600</v>
      </c>
      <c r="J35" s="317">
        <f t="shared" si="0"/>
        <v>1010400</v>
      </c>
      <c r="K35" s="144" t="s">
        <v>79</v>
      </c>
      <c r="L35" s="313">
        <v>1620</v>
      </c>
      <c r="M35" s="306">
        <v>770</v>
      </c>
      <c r="N35" s="145">
        <f>IF(OR(K35="現物",J35=0),0,IF(E35="売",J35*Fee_Refer!$B$12/365*V35, J35*Fee_Refer!$B$11/365*V34))</f>
        <v>697.59123287671241</v>
      </c>
      <c r="O35" s="407">
        <v>0</v>
      </c>
      <c r="P35" s="147">
        <f>IF(L35&gt;0,(L35-H35)*I35-M35-N35-O35,0)</f>
        <v>-39867.591232876715</v>
      </c>
      <c r="Q35" s="48">
        <f t="shared" si="1"/>
        <v>-3.9457235978698255E-2</v>
      </c>
      <c r="R35" s="421"/>
      <c r="S35" s="423"/>
      <c r="U35" s="415"/>
      <c r="V35" s="415"/>
      <c r="W35" s="415"/>
      <c r="AA35" s="423"/>
      <c r="AB35" s="423"/>
      <c r="AC35" s="423"/>
    </row>
    <row r="36" spans="2:29" x14ac:dyDescent="0.2">
      <c r="B36" s="124" t="s">
        <v>193</v>
      </c>
      <c r="C36" s="417">
        <v>17</v>
      </c>
      <c r="D36" s="419">
        <v>43984</v>
      </c>
      <c r="E36" s="33" t="s">
        <v>181</v>
      </c>
      <c r="F36" s="33">
        <v>7202</v>
      </c>
      <c r="G36" s="55" t="s">
        <v>596</v>
      </c>
      <c r="H36" s="49">
        <v>1000</v>
      </c>
      <c r="I36" s="49">
        <v>1100</v>
      </c>
      <c r="J36" s="50">
        <f t="shared" si="0"/>
        <v>1100000</v>
      </c>
      <c r="K36" s="52" t="s">
        <v>79</v>
      </c>
      <c r="L36" s="49">
        <v>972.3</v>
      </c>
      <c r="M36" s="33">
        <v>770</v>
      </c>
      <c r="N36" s="143">
        <f>IF(OR(K36="現物",J36=0),0,IF(E36="売",J36*Fee_Refer!$B$12/365*V36, J36*Fee_Refer!$B$11/365*#REF!))</f>
        <v>729.31506849315076</v>
      </c>
      <c r="O36" s="52">
        <v>0</v>
      </c>
      <c r="P36" s="146">
        <f>IF(L36 &gt;0,(H36-L36)*I36-M36-N36-O36,0)</f>
        <v>28970.684931506901</v>
      </c>
      <c r="Q36" s="51">
        <f t="shared" si="1"/>
        <v>2.6336986301369911E-2</v>
      </c>
      <c r="R36" s="421">
        <f>P36+P37</f>
        <v>26369.899178082243</v>
      </c>
      <c r="S36" s="422">
        <f>IF(L36&gt;0,R36/(J36+J37),0)</f>
        <v>1.2069708521641452E-2</v>
      </c>
      <c r="U36" s="424">
        <v>44006</v>
      </c>
      <c r="V36" s="415">
        <f>IF(U36&gt;D36,DATEDIF(D36,U36,"d"),0)</f>
        <v>22</v>
      </c>
      <c r="W36" s="416" t="s">
        <v>427</v>
      </c>
      <c r="X36" s="106" t="s">
        <v>2893</v>
      </c>
      <c r="AA36" s="430">
        <f>YEAR(U36)</f>
        <v>2020</v>
      </c>
      <c r="AB36" s="430">
        <f>MONTH(U36)</f>
        <v>6</v>
      </c>
      <c r="AC36" s="430" t="str">
        <f>IF(R36&gt;0,"○","☓")</f>
        <v>○</v>
      </c>
    </row>
    <row r="37" spans="2:29" x14ac:dyDescent="0.2">
      <c r="B37" s="124"/>
      <c r="C37" s="418"/>
      <c r="D37" s="420"/>
      <c r="E37" s="306" t="s">
        <v>183</v>
      </c>
      <c r="F37" s="306">
        <v>4005</v>
      </c>
      <c r="G37" s="319" t="s">
        <v>1072</v>
      </c>
      <c r="H37" s="316">
        <v>339</v>
      </c>
      <c r="I37" s="316">
        <v>3200</v>
      </c>
      <c r="J37" s="317">
        <f t="shared" si="0"/>
        <v>1084800</v>
      </c>
      <c r="K37" s="144" t="s">
        <v>79</v>
      </c>
      <c r="L37" s="313">
        <v>339</v>
      </c>
      <c r="M37" s="306">
        <v>770</v>
      </c>
      <c r="N37" s="145">
        <f>IF(OR(K37="現物",J37=0),0,IF(E37="売",J37*Fee_Refer!$B$12/365*V37, J37*Fee_Refer!$B$11/365*V36))</f>
        <v>1830.7857534246575</v>
      </c>
      <c r="O37" s="412">
        <v>0</v>
      </c>
      <c r="P37" s="147">
        <f>IF(L37&gt;0,(L37-H37)*I37-M37-N37-O37,0)</f>
        <v>-2600.7857534246577</v>
      </c>
      <c r="Q37" s="48">
        <f t="shared" si="1"/>
        <v>-2.3974794924637331E-3</v>
      </c>
      <c r="R37" s="421"/>
      <c r="S37" s="423"/>
      <c r="U37" s="415"/>
      <c r="V37" s="415"/>
      <c r="W37" s="415"/>
      <c r="AA37" s="423"/>
      <c r="AB37" s="423"/>
      <c r="AC37" s="423"/>
    </row>
    <row r="38" spans="2:29" x14ac:dyDescent="0.2">
      <c r="B38" s="124" t="s">
        <v>193</v>
      </c>
      <c r="C38" s="417">
        <v>18</v>
      </c>
      <c r="D38" s="419">
        <v>43985</v>
      </c>
      <c r="E38" s="33" t="s">
        <v>181</v>
      </c>
      <c r="F38" s="33">
        <v>5714</v>
      </c>
      <c r="G38" s="55" t="s">
        <v>559</v>
      </c>
      <c r="H38" s="49">
        <v>3620</v>
      </c>
      <c r="I38" s="49">
        <v>300</v>
      </c>
      <c r="J38" s="50">
        <f t="shared" si="0"/>
        <v>1086000</v>
      </c>
      <c r="K38" s="52" t="s">
        <v>79</v>
      </c>
      <c r="L38" s="49">
        <v>3275</v>
      </c>
      <c r="M38" s="33">
        <v>770</v>
      </c>
      <c r="N38" s="143">
        <f>IF(OR(K38="現物",J38=0),0,IF(E38="売",J38*Fee_Refer!$B$12/365*V38, J38*Fee_Refer!$B$11/365*#REF!))</f>
        <v>720.03287671232886</v>
      </c>
      <c r="O38" s="52">
        <v>0</v>
      </c>
      <c r="P38" s="146">
        <f>IF(L38 &gt;0,(H38-L38)*I38-M38-N38-O38,0)</f>
        <v>102009.96712328767</v>
      </c>
      <c r="Q38" s="51">
        <f t="shared" si="1"/>
        <v>9.3931829763616637E-2</v>
      </c>
      <c r="R38" s="421">
        <f>P38+P39</f>
        <v>93816.021917808219</v>
      </c>
      <c r="S38" s="422">
        <f>IF(L38&gt;0,R38/(J38+J39),0)</f>
        <v>4.2145562406921931E-2</v>
      </c>
      <c r="U38" s="424">
        <v>44007</v>
      </c>
      <c r="V38" s="415">
        <f>IF(U38&gt;D38,DATEDIF(D38,U38,"d"),0)</f>
        <v>22</v>
      </c>
      <c r="W38" s="416" t="s">
        <v>427</v>
      </c>
      <c r="AA38" s="430">
        <f>YEAR(U38)</f>
        <v>2020</v>
      </c>
      <c r="AB38" s="430">
        <f>MONTH(U38)</f>
        <v>6</v>
      </c>
      <c r="AC38" s="430" t="str">
        <f>IF(R38&gt;0,"○","☓")</f>
        <v>○</v>
      </c>
    </row>
    <row r="39" spans="2:29" x14ac:dyDescent="0.2">
      <c r="B39" s="124"/>
      <c r="C39" s="418"/>
      <c r="D39" s="420"/>
      <c r="E39" s="306" t="s">
        <v>183</v>
      </c>
      <c r="F39" s="306">
        <v>8850</v>
      </c>
      <c r="G39" s="319" t="s">
        <v>1345</v>
      </c>
      <c r="H39" s="316">
        <v>2280</v>
      </c>
      <c r="I39" s="316">
        <v>500</v>
      </c>
      <c r="J39" s="317">
        <f t="shared" si="0"/>
        <v>1140000</v>
      </c>
      <c r="K39" s="144" t="s">
        <v>79</v>
      </c>
      <c r="L39" s="313">
        <v>2269</v>
      </c>
      <c r="M39" s="306">
        <v>770</v>
      </c>
      <c r="N39" s="145">
        <f>IF(OR(K39="現物",J39=0),0,IF(E39="売",J39*Fee_Refer!$B$12/365*V39, J39*Fee_Refer!$B$11/365*V38))</f>
        <v>1923.9452054794522</v>
      </c>
      <c r="O39" s="413">
        <v>0</v>
      </c>
      <c r="P39" s="147">
        <f>IF(L39&gt;0,(L39-H39)*I39-M39-N39-O39,0)</f>
        <v>-8193.9452054794529</v>
      </c>
      <c r="Q39" s="48">
        <f t="shared" si="1"/>
        <v>-7.1876712328767132E-3</v>
      </c>
      <c r="R39" s="421"/>
      <c r="S39" s="423"/>
      <c r="U39" s="415"/>
      <c r="V39" s="415"/>
      <c r="W39" s="415"/>
      <c r="X39" s="106" t="s">
        <v>2897</v>
      </c>
      <c r="AA39" s="423"/>
      <c r="AB39" s="423"/>
      <c r="AC39" s="423"/>
    </row>
    <row r="40" spans="2:29" x14ac:dyDescent="0.2">
      <c r="B40" s="124" t="s">
        <v>193</v>
      </c>
      <c r="C40" s="417">
        <v>19</v>
      </c>
      <c r="D40" s="419">
        <v>43987</v>
      </c>
      <c r="E40" s="33" t="s">
        <v>181</v>
      </c>
      <c r="F40" s="33">
        <v>6925</v>
      </c>
      <c r="G40" s="55" t="s">
        <v>1177</v>
      </c>
      <c r="H40" s="49">
        <v>1504</v>
      </c>
      <c r="I40" s="49">
        <v>700</v>
      </c>
      <c r="J40" s="50">
        <f t="shared" si="0"/>
        <v>1052800</v>
      </c>
      <c r="K40" s="52" t="s">
        <v>79</v>
      </c>
      <c r="L40" s="49">
        <v>1329</v>
      </c>
      <c r="M40" s="33">
        <v>770</v>
      </c>
      <c r="N40" s="143">
        <f>IF(OR(K40="現物",J40=0),0,IF(E40="売",J40*Fee_Refer!$B$12/365*V40, J40*Fee_Refer!$B$11/365*#REF!))</f>
        <v>634.56438356164381</v>
      </c>
      <c r="O40" s="52">
        <v>0</v>
      </c>
      <c r="P40" s="146">
        <f>IF(L40 &gt;0,(H40-L40)*I40-M40-N40-O40,0)</f>
        <v>121095.43561643835</v>
      </c>
      <c r="Q40" s="51">
        <f t="shared" si="1"/>
        <v>0.1150222602739726</v>
      </c>
      <c r="R40" s="421">
        <f>P40+P41</f>
        <v>74754.367123287666</v>
      </c>
      <c r="S40" s="422">
        <f>IF(L40&gt;0,R40/(J40+J41),0)</f>
        <v>3.5994976465373488E-2</v>
      </c>
      <c r="U40" s="424">
        <v>44007</v>
      </c>
      <c r="V40" s="415">
        <f>IF(U40&gt;D40,DATEDIF(D40,U40,"d"),0)</f>
        <v>20</v>
      </c>
      <c r="W40" s="416" t="s">
        <v>427</v>
      </c>
      <c r="X40" s="106" t="s">
        <v>2898</v>
      </c>
      <c r="AA40" s="430">
        <f>YEAR(U40)</f>
        <v>2020</v>
      </c>
      <c r="AB40" s="430">
        <f>MONTH(U40)</f>
        <v>6</v>
      </c>
      <c r="AC40" s="430" t="str">
        <f>IF(R40&gt;0,"○","☓")</f>
        <v>○</v>
      </c>
    </row>
    <row r="41" spans="2:29" x14ac:dyDescent="0.2">
      <c r="B41" s="124"/>
      <c r="C41" s="418"/>
      <c r="D41" s="420"/>
      <c r="E41" s="306" t="s">
        <v>183</v>
      </c>
      <c r="F41" s="306">
        <v>9613</v>
      </c>
      <c r="G41" s="319" t="s">
        <v>1183</v>
      </c>
      <c r="H41" s="316">
        <v>1280</v>
      </c>
      <c r="I41" s="316">
        <v>800</v>
      </c>
      <c r="J41" s="317">
        <f t="shared" si="0"/>
        <v>1024000</v>
      </c>
      <c r="K41" s="144" t="s">
        <v>79</v>
      </c>
      <c r="L41" s="313">
        <v>1225</v>
      </c>
      <c r="M41" s="306">
        <v>770</v>
      </c>
      <c r="N41" s="145">
        <f>IF(OR(K41="現物",J41=0),0,IF(E41="売",J41*Fee_Refer!$B$12/365*V41, J41*Fee_Refer!$B$11/365*V40))</f>
        <v>1571.0684931506851</v>
      </c>
      <c r="O41" s="413">
        <v>0</v>
      </c>
      <c r="P41" s="147">
        <f>IF(L41&gt;0,(L41-H41)*I41-M41-N41-O41,0)</f>
        <v>-46341.068493150684</v>
      </c>
      <c r="Q41" s="48">
        <f t="shared" si="1"/>
        <v>-4.5254949700342467E-2</v>
      </c>
      <c r="R41" s="421"/>
      <c r="S41" s="423"/>
      <c r="U41" s="415"/>
      <c r="V41" s="415"/>
      <c r="W41" s="415"/>
      <c r="X41" s="267" t="s">
        <v>2899</v>
      </c>
      <c r="AA41" s="423"/>
      <c r="AB41" s="423"/>
      <c r="AC41" s="423"/>
    </row>
    <row r="42" spans="2:29" x14ac:dyDescent="0.2">
      <c r="B42" s="124" t="s">
        <v>193</v>
      </c>
      <c r="C42" s="417">
        <v>20</v>
      </c>
      <c r="D42" s="419">
        <v>43986</v>
      </c>
      <c r="E42" s="33" t="s">
        <v>181</v>
      </c>
      <c r="F42" s="33">
        <v>6925</v>
      </c>
      <c r="G42" s="55" t="s">
        <v>1177</v>
      </c>
      <c r="H42" s="49">
        <v>1482</v>
      </c>
      <c r="I42" s="49">
        <v>700</v>
      </c>
      <c r="J42" s="50">
        <f t="shared" si="0"/>
        <v>1037400</v>
      </c>
      <c r="K42" s="52" t="s">
        <v>79</v>
      </c>
      <c r="L42" s="49">
        <v>1329</v>
      </c>
      <c r="M42" s="33">
        <v>770</v>
      </c>
      <c r="N42" s="143">
        <f>IF(OR(K42="現物",J42=0),0,IF(E42="売",J42*Fee_Refer!$B$12/365*V42, J42*Fee_Refer!$B$11/365*#REF!))</f>
        <v>0</v>
      </c>
      <c r="O42" s="52">
        <v>0</v>
      </c>
      <c r="P42" s="146">
        <f>IF(L42 &gt;0,(H42-L42)*I42-M42-N42-O42,0)</f>
        <v>106330</v>
      </c>
      <c r="Q42" s="51">
        <f t="shared" si="1"/>
        <v>0.10249662618083671</v>
      </c>
      <c r="R42" s="421">
        <f>P42+P43</f>
        <v>-52840</v>
      </c>
      <c r="S42" s="422">
        <f>IF(L42&gt;0,R42/(J42+J43),0)</f>
        <v>-2.5018939393939395E-2</v>
      </c>
      <c r="U42" s="424">
        <f>$P$1</f>
        <v>0</v>
      </c>
      <c r="V42" s="415">
        <f>IF(U42&gt;D42,DATEDIF(D42,U42,"d"),0)</f>
        <v>0</v>
      </c>
      <c r="W42" s="425" t="s">
        <v>427</v>
      </c>
      <c r="AA42" s="430">
        <f>YEAR(U42)</f>
        <v>1900</v>
      </c>
      <c r="AB42" s="430">
        <f>MONTH(U42)</f>
        <v>1</v>
      </c>
      <c r="AC42" s="430" t="str">
        <f>IF(R42&gt;0,"○","☓")</f>
        <v>☓</v>
      </c>
    </row>
    <row r="43" spans="2:29" x14ac:dyDescent="0.2">
      <c r="B43" s="124"/>
      <c r="C43" s="418"/>
      <c r="D43" s="420"/>
      <c r="E43" s="306" t="s">
        <v>183</v>
      </c>
      <c r="F43" s="306">
        <v>3289</v>
      </c>
      <c r="G43" s="319" t="s">
        <v>511</v>
      </c>
      <c r="H43" s="316">
        <v>597</v>
      </c>
      <c r="I43" s="316">
        <v>1800</v>
      </c>
      <c r="J43" s="317">
        <f t="shared" si="0"/>
        <v>1074600</v>
      </c>
      <c r="K43" s="144" t="s">
        <v>79</v>
      </c>
      <c r="L43" s="313">
        <v>509</v>
      </c>
      <c r="M43" s="306">
        <v>770</v>
      </c>
      <c r="N43" s="145">
        <f>IF(OR(K43="現物",J43=0),0,IF(E43="売",J43*Fee_Refer!$B$12/365*V43, J43*Fee_Refer!$B$11/365*V42))</f>
        <v>0</v>
      </c>
      <c r="O43" s="413">
        <v>0</v>
      </c>
      <c r="P43" s="147">
        <f>IF(L43&gt;0,(L43-H43)*I43-M43-N43-O43,0)</f>
        <v>-159170</v>
      </c>
      <c r="Q43" s="48">
        <f t="shared" si="1"/>
        <v>-0.14812023078354736</v>
      </c>
      <c r="R43" s="421"/>
      <c r="S43" s="423"/>
      <c r="U43" s="415"/>
      <c r="V43" s="415"/>
      <c r="W43" s="415"/>
      <c r="X43" s="106" t="s">
        <v>2901</v>
      </c>
      <c r="AA43" s="423"/>
      <c r="AB43" s="423"/>
      <c r="AC43" s="423"/>
    </row>
  </sheetData>
  <mergeCells count="200">
    <mergeCell ref="AA38:AA39"/>
    <mergeCell ref="AB38:AB39"/>
    <mergeCell ref="AC38:AC39"/>
    <mergeCell ref="AA40:AA41"/>
    <mergeCell ref="AB40:AB41"/>
    <mergeCell ref="AC40:AC41"/>
    <mergeCell ref="AA42:AA43"/>
    <mergeCell ref="AB42:AB43"/>
    <mergeCell ref="AC42:AC43"/>
    <mergeCell ref="C36:C37"/>
    <mergeCell ref="D36:D37"/>
    <mergeCell ref="R36:R37"/>
    <mergeCell ref="S36:S37"/>
    <mergeCell ref="U36:U37"/>
    <mergeCell ref="V36:V37"/>
    <mergeCell ref="W36:W37"/>
    <mergeCell ref="V26:V27"/>
    <mergeCell ref="W26:W27"/>
    <mergeCell ref="C28:C29"/>
    <mergeCell ref="D28:D29"/>
    <mergeCell ref="R28:R29"/>
    <mergeCell ref="S28:S29"/>
    <mergeCell ref="U28:U29"/>
    <mergeCell ref="V28:V29"/>
    <mergeCell ref="W28:W29"/>
    <mergeCell ref="C26:C27"/>
    <mergeCell ref="D26:D27"/>
    <mergeCell ref="R26:R27"/>
    <mergeCell ref="S26:S27"/>
    <mergeCell ref="U26:U27"/>
    <mergeCell ref="C34:C35"/>
    <mergeCell ref="D34:D35"/>
    <mergeCell ref="R34:R35"/>
    <mergeCell ref="C24:C25"/>
    <mergeCell ref="D24:D25"/>
    <mergeCell ref="R24:R25"/>
    <mergeCell ref="S24:S25"/>
    <mergeCell ref="U24:U25"/>
    <mergeCell ref="V24:V25"/>
    <mergeCell ref="W24:W25"/>
    <mergeCell ref="C22:C23"/>
    <mergeCell ref="D22:D23"/>
    <mergeCell ref="R22:R23"/>
    <mergeCell ref="S22:S23"/>
    <mergeCell ref="U22:U23"/>
    <mergeCell ref="C18:C19"/>
    <mergeCell ref="D18:D19"/>
    <mergeCell ref="R18:R19"/>
    <mergeCell ref="S18:S19"/>
    <mergeCell ref="U18:U19"/>
    <mergeCell ref="C14:C15"/>
    <mergeCell ref="D14:D15"/>
    <mergeCell ref="R14:R15"/>
    <mergeCell ref="S14:S15"/>
    <mergeCell ref="U14:U15"/>
    <mergeCell ref="AA8:AA9"/>
    <mergeCell ref="AB8:AB9"/>
    <mergeCell ref="AC8:AC9"/>
    <mergeCell ref="AA10:AA11"/>
    <mergeCell ref="AB10:AB11"/>
    <mergeCell ref="AC10:AC11"/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  <mergeCell ref="AA4:AA5"/>
    <mergeCell ref="AB4:AB5"/>
    <mergeCell ref="AC4:AC5"/>
    <mergeCell ref="AA6:AA7"/>
    <mergeCell ref="AB6:AB7"/>
    <mergeCell ref="AC6:AC7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  <mergeCell ref="V18:V19"/>
    <mergeCell ref="W18:W19"/>
    <mergeCell ref="AA18:AA19"/>
    <mergeCell ref="AB18:AB19"/>
    <mergeCell ref="V20:V21"/>
    <mergeCell ref="W20:W21"/>
    <mergeCell ref="AC18:AC19"/>
    <mergeCell ref="AA14:AA15"/>
    <mergeCell ref="AB14:AB15"/>
    <mergeCell ref="AC14:AC15"/>
    <mergeCell ref="AA16:AA17"/>
    <mergeCell ref="AB16:AB17"/>
    <mergeCell ref="AC16:AC17"/>
    <mergeCell ref="V12:V13"/>
    <mergeCell ref="W12:W13"/>
    <mergeCell ref="AA12:AA13"/>
    <mergeCell ref="AB12:AB13"/>
    <mergeCell ref="AC12:AC13"/>
    <mergeCell ref="V14:V15"/>
    <mergeCell ref="W14:W15"/>
    <mergeCell ref="V16:V17"/>
    <mergeCell ref="W16:W17"/>
    <mergeCell ref="C20:C21"/>
    <mergeCell ref="D20:D21"/>
    <mergeCell ref="R20:R21"/>
    <mergeCell ref="S20:S21"/>
    <mergeCell ref="U20:U21"/>
    <mergeCell ref="V22:V23"/>
    <mergeCell ref="AA20:AA21"/>
    <mergeCell ref="AB20:AB21"/>
    <mergeCell ref="AC20:AC21"/>
    <mergeCell ref="W22:W23"/>
    <mergeCell ref="AA22:AA23"/>
    <mergeCell ref="AB22:AB23"/>
    <mergeCell ref="AC22:AC23"/>
    <mergeCell ref="C12:C13"/>
    <mergeCell ref="D12:D13"/>
    <mergeCell ref="R12:R13"/>
    <mergeCell ref="S12:S13"/>
    <mergeCell ref="U12:U13"/>
    <mergeCell ref="C16:C17"/>
    <mergeCell ref="D16:D17"/>
    <mergeCell ref="R16:R17"/>
    <mergeCell ref="S16:S17"/>
    <mergeCell ref="U16:U17"/>
    <mergeCell ref="S34:S35"/>
    <mergeCell ref="U34:U35"/>
    <mergeCell ref="V34:V35"/>
    <mergeCell ref="W34:W35"/>
    <mergeCell ref="S30:S31"/>
    <mergeCell ref="U30:U31"/>
    <mergeCell ref="V30:V31"/>
    <mergeCell ref="W30:W31"/>
    <mergeCell ref="C32:C33"/>
    <mergeCell ref="D32:D33"/>
    <mergeCell ref="R32:R33"/>
    <mergeCell ref="S32:S33"/>
    <mergeCell ref="U32:U33"/>
    <mergeCell ref="V32:V33"/>
    <mergeCell ref="W32:W33"/>
    <mergeCell ref="C30:C31"/>
    <mergeCell ref="D30:D31"/>
    <mergeCell ref="R30:R31"/>
    <mergeCell ref="AA24:AA25"/>
    <mergeCell ref="AB24:AB25"/>
    <mergeCell ref="AC24:AC25"/>
    <mergeCell ref="AA26:AA27"/>
    <mergeCell ref="AB26:AB27"/>
    <mergeCell ref="AC26:AC27"/>
    <mergeCell ref="AA28:AA29"/>
    <mergeCell ref="AB28:AB29"/>
    <mergeCell ref="AC28:AC29"/>
    <mergeCell ref="AA30:AA31"/>
    <mergeCell ref="AB30:AB31"/>
    <mergeCell ref="AC30:AC31"/>
    <mergeCell ref="AA32:AA33"/>
    <mergeCell ref="AB32:AB33"/>
    <mergeCell ref="AC32:AC33"/>
    <mergeCell ref="AA34:AA35"/>
    <mergeCell ref="AB34:AB35"/>
    <mergeCell ref="AC34:AC35"/>
    <mergeCell ref="AA36:AA37"/>
    <mergeCell ref="AB36:AB37"/>
    <mergeCell ref="AC36:AC37"/>
    <mergeCell ref="C42:C43"/>
    <mergeCell ref="D42:D43"/>
    <mergeCell ref="R42:R43"/>
    <mergeCell ref="S42:S43"/>
    <mergeCell ref="U42:U43"/>
    <mergeCell ref="V42:V43"/>
    <mergeCell ref="W42:W43"/>
    <mergeCell ref="C38:C39"/>
    <mergeCell ref="D38:D39"/>
    <mergeCell ref="R38:R39"/>
    <mergeCell ref="S38:S39"/>
    <mergeCell ref="U38:U39"/>
    <mergeCell ref="V38:V39"/>
    <mergeCell ref="W38:W39"/>
    <mergeCell ref="C40:C41"/>
    <mergeCell ref="D40:D41"/>
    <mergeCell ref="R40:R41"/>
    <mergeCell ref="S40:S41"/>
    <mergeCell ref="U40:U41"/>
    <mergeCell ref="V40:V41"/>
    <mergeCell ref="W40:W41"/>
  </mergeCells>
  <phoneticPr fontId="53"/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Sheet21.update_price_for_dry_run_history">
                <anchor moveWithCells="1" sizeWithCells="1">
                  <from>
                    <xdr:col>3</xdr:col>
                    <xdr:colOff>276225</xdr:colOff>
                    <xdr:row>0</xdr:row>
                    <xdr:rowOff>47625</xdr:rowOff>
                  </from>
                  <to>
                    <xdr:col>6</xdr:col>
                    <xdr:colOff>552450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42"/>
  <sheetViews>
    <sheetView showGridLines="0" zoomScale="115" zoomScaleNormal="115" workbookViewId="0">
      <selection activeCell="E27" sqref="E27"/>
    </sheetView>
  </sheetViews>
  <sheetFormatPr defaultRowHeight="14.25" x14ac:dyDescent="0.2"/>
  <cols>
    <col min="2" max="2" width="33" customWidth="1"/>
    <col min="3" max="3" width="17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  <c r="C1" s="275" t="s">
        <v>2512</v>
      </c>
      <c r="D1" s="481" t="s">
        <v>722</v>
      </c>
      <c r="E1" s="482"/>
      <c r="F1" s="482"/>
      <c r="G1" s="482"/>
      <c r="H1" s="483"/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5</v>
      </c>
    </row>
    <row r="8" spans="1:8" x14ac:dyDescent="0.2">
      <c r="B8" s="4" t="s">
        <v>7</v>
      </c>
      <c r="C8" s="19">
        <v>1.8</v>
      </c>
      <c r="D8" s="19">
        <v>3</v>
      </c>
      <c r="F8" s="4" t="s">
        <v>39</v>
      </c>
      <c r="G8" s="149">
        <v>-2.5</v>
      </c>
    </row>
    <row r="9" spans="1:8" x14ac:dyDescent="0.2">
      <c r="B9" s="277" t="s">
        <v>1114</v>
      </c>
      <c r="C9" s="19">
        <v>0.9</v>
      </c>
      <c r="D9" s="18">
        <v>1</v>
      </c>
      <c r="E9" s="1"/>
      <c r="F9" s="4" t="s">
        <v>40</v>
      </c>
      <c r="G9" s="20">
        <v>20</v>
      </c>
      <c r="H9" s="1"/>
    </row>
    <row r="10" spans="1:8" x14ac:dyDescent="0.2">
      <c r="B10" s="277" t="s">
        <v>1117</v>
      </c>
      <c r="C10" s="19">
        <v>0.7</v>
      </c>
      <c r="D10" s="18">
        <v>1</v>
      </c>
      <c r="E10" s="12"/>
      <c r="F10" s="4" t="s">
        <v>1109</v>
      </c>
      <c r="G10" s="19">
        <v>2</v>
      </c>
      <c r="H10" s="1"/>
    </row>
    <row r="11" spans="1:8" x14ac:dyDescent="0.2">
      <c r="B11" s="276" t="s">
        <v>1115</v>
      </c>
      <c r="C11" s="18">
        <v>0</v>
      </c>
      <c r="D11" s="19">
        <v>0.1</v>
      </c>
      <c r="E11" s="1"/>
    </row>
    <row r="12" spans="1:8" x14ac:dyDescent="0.2">
      <c r="B12" s="276" t="s">
        <v>1116</v>
      </c>
      <c r="C12" s="18">
        <v>0</v>
      </c>
      <c r="D12" s="19">
        <v>0.6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1744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5" t="s">
        <v>36</v>
      </c>
      <c r="C17" s="486" t="str">
        <f>D1&amp;"\stock_data\input_data"</f>
        <v>G:\Stock\pairs_trade\pair_trade\stock_data\stock_data\input_data</v>
      </c>
      <c r="D17" s="487"/>
      <c r="E17" s="487"/>
      <c r="F17" s="487"/>
      <c r="G17" s="488"/>
    </row>
    <row r="18" spans="2:9" x14ac:dyDescent="0.2">
      <c r="B18" s="275" t="s">
        <v>35</v>
      </c>
      <c r="C18" s="489" t="str">
        <f>D1 &amp; "\master\" &amp; H18</f>
        <v>G:\Stock\pairs_trade\pair_trade\stock_data\master\master.csv</v>
      </c>
      <c r="D18" s="490"/>
      <c r="E18" s="490"/>
      <c r="F18" s="490"/>
      <c r="G18" s="490"/>
      <c r="H18" s="484" t="s">
        <v>396</v>
      </c>
      <c r="I18" s="485"/>
    </row>
    <row r="19" spans="2:9" x14ac:dyDescent="0.2">
      <c r="B19" s="275" t="s">
        <v>235</v>
      </c>
      <c r="C19" s="491" t="str">
        <f>D1 &amp; "\master\" &amp; H19</f>
        <v>G:\Stock\pairs_trade\pair_trade\stock_data\master\fiscal_data.csv</v>
      </c>
      <c r="D19" s="492"/>
      <c r="E19" s="492"/>
      <c r="F19" s="492"/>
      <c r="G19" s="492"/>
      <c r="H19" s="484" t="s">
        <v>395</v>
      </c>
      <c r="I19" s="485"/>
    </row>
    <row r="20" spans="2:9" x14ac:dyDescent="0.2">
      <c r="B20" s="275" t="s">
        <v>455</v>
      </c>
      <c r="C20" s="180" t="str">
        <f>D1 &amp; "\master\" &amp; H20</f>
        <v>G:\Stock\pairs_trade\pair_trade\stock_data\master\gyakunipo_data.csv</v>
      </c>
      <c r="D20" s="181"/>
      <c r="E20" s="181"/>
      <c r="F20" s="181"/>
      <c r="G20" s="181"/>
      <c r="H20" s="484" t="s">
        <v>456</v>
      </c>
      <c r="I20" s="485"/>
    </row>
    <row r="21" spans="2:9" x14ac:dyDescent="0.2">
      <c r="B21" s="275" t="s">
        <v>720</v>
      </c>
      <c r="C21" s="180" t="str">
        <f>D1 &amp; "\" &amp; H21</f>
        <v>G:\Stock\pairs_trade\pair_trade\stock_data\trade</v>
      </c>
      <c r="D21" s="181"/>
      <c r="E21" s="181"/>
      <c r="F21" s="181"/>
      <c r="G21" s="181"/>
      <c r="H21" s="484" t="s">
        <v>721</v>
      </c>
      <c r="I21" s="485"/>
    </row>
    <row r="22" spans="2:9" x14ac:dyDescent="0.2">
      <c r="B22" s="275" t="s">
        <v>780</v>
      </c>
      <c r="C22" s="254" t="str">
        <f>D1 &amp; "\" &amp; H22</f>
        <v>G:\Stock\pairs_trade\pair_trade\stock_data\result</v>
      </c>
      <c r="D22" s="255"/>
      <c r="E22" s="255"/>
      <c r="F22" s="255"/>
      <c r="G22" s="255"/>
      <c r="H22" s="484" t="s">
        <v>779</v>
      </c>
      <c r="I22" s="485"/>
    </row>
    <row r="23" spans="2:9" s="106" customFormat="1" x14ac:dyDescent="0.2">
      <c r="B23" s="275" t="s">
        <v>1367</v>
      </c>
      <c r="C23" s="330" t="str">
        <f>D1 &amp; "\"  &amp; H23</f>
        <v>G:\Stock\pairs_trade\pair_trade\stock_data\$MNK.csv</v>
      </c>
      <c r="D23" s="331"/>
      <c r="E23" s="331"/>
      <c r="F23" s="331"/>
      <c r="G23" s="331"/>
      <c r="H23" s="484" t="s">
        <v>1368</v>
      </c>
      <c r="I23" s="485"/>
    </row>
    <row r="24" spans="2:9" x14ac:dyDescent="0.2">
      <c r="B24" s="4" t="s">
        <v>1110</v>
      </c>
      <c r="C24" s="274" t="s">
        <v>1112</v>
      </c>
      <c r="D24" t="s">
        <v>1111</v>
      </c>
    </row>
    <row r="26" spans="2:9" x14ac:dyDescent="0.2">
      <c r="B26" s="267" t="s">
        <v>1118</v>
      </c>
    </row>
    <row r="27" spans="2:9" x14ac:dyDescent="0.2">
      <c r="B27" s="4" t="s">
        <v>1119</v>
      </c>
      <c r="C27" s="274" t="s">
        <v>1112</v>
      </c>
      <c r="D27" s="106" t="s">
        <v>1111</v>
      </c>
    </row>
    <row r="29" spans="2:9" x14ac:dyDescent="0.2">
      <c r="B29" s="106" t="s">
        <v>1829</v>
      </c>
    </row>
    <row r="30" spans="2:9" x14ac:dyDescent="0.2">
      <c r="B30" s="275" t="s">
        <v>1830</v>
      </c>
      <c r="C30" s="344" t="str">
        <f>C21 &amp; "\" &amp; H30</f>
        <v>G:\Stock\pairs_trade\pair_trade\stock_data\trade\dry-run</v>
      </c>
      <c r="D30" s="345"/>
      <c r="E30" s="345"/>
      <c r="F30" s="345"/>
      <c r="G30" s="345"/>
      <c r="H30" s="484" t="s">
        <v>1828</v>
      </c>
      <c r="I30" s="485"/>
    </row>
    <row r="31" spans="2:9" x14ac:dyDescent="0.2">
      <c r="B31" s="275" t="s">
        <v>1831</v>
      </c>
      <c r="C31" s="344" t="str">
        <f>C30 &amp; "\" &amp; H31</f>
        <v>G:\Stock\pairs_trade\pair_trade\stock_data\trade\dry-run\open</v>
      </c>
      <c r="D31" s="345"/>
      <c r="E31" s="345"/>
      <c r="F31" s="345"/>
      <c r="G31" s="345"/>
      <c r="H31" s="484" t="s">
        <v>1833</v>
      </c>
      <c r="I31" s="485"/>
    </row>
    <row r="32" spans="2:9" x14ac:dyDescent="0.2">
      <c r="B32" s="275" t="s">
        <v>1832</v>
      </c>
      <c r="C32" s="344" t="str">
        <f>C30 &amp; "\" &amp; H32</f>
        <v>G:\Stock\pairs_trade\pair_trade\stock_data\trade\dry-run\history</v>
      </c>
      <c r="D32" s="345"/>
      <c r="E32" s="345"/>
      <c r="F32" s="345"/>
      <c r="G32" s="345"/>
      <c r="H32" s="484" t="s">
        <v>1834</v>
      </c>
      <c r="I32" s="485"/>
    </row>
    <row r="34" spans="2:9" x14ac:dyDescent="0.2">
      <c r="B34" s="106" t="s">
        <v>1835</v>
      </c>
      <c r="C34" s="106"/>
      <c r="D34" s="106"/>
      <c r="E34" s="106"/>
      <c r="F34" s="106"/>
      <c r="G34" s="106"/>
      <c r="H34" s="106"/>
      <c r="I34" s="106"/>
    </row>
    <row r="35" spans="2:9" x14ac:dyDescent="0.2">
      <c r="B35" s="275" t="s">
        <v>1836</v>
      </c>
      <c r="C35" s="361" t="str">
        <f>D1 &amp; "\" &amp; H35</f>
        <v>G:\Stock\pairs_trade\pair_trade\stock_data\watching</v>
      </c>
      <c r="D35" s="362"/>
      <c r="E35" s="362"/>
      <c r="F35" s="362"/>
      <c r="G35" s="362"/>
      <c r="H35" s="484" t="s">
        <v>1837</v>
      </c>
      <c r="I35" s="485"/>
    </row>
    <row r="38" spans="2:9" x14ac:dyDescent="0.2">
      <c r="B38" s="267" t="s">
        <v>1917</v>
      </c>
      <c r="C38" s="106"/>
      <c r="D38" s="106"/>
    </row>
    <row r="39" spans="2:9" x14ac:dyDescent="0.2">
      <c r="B39" s="385" t="s">
        <v>1918</v>
      </c>
      <c r="C39" s="274" t="s">
        <v>2377</v>
      </c>
      <c r="D39" s="106" t="s">
        <v>1111</v>
      </c>
    </row>
    <row r="40" spans="2:9" x14ac:dyDescent="0.2">
      <c r="B40" s="385" t="s">
        <v>1919</v>
      </c>
      <c r="C40" s="274" t="s">
        <v>1112</v>
      </c>
      <c r="D40" s="106" t="s">
        <v>1111</v>
      </c>
    </row>
    <row r="41" spans="2:9" x14ac:dyDescent="0.2">
      <c r="B41" s="385" t="s">
        <v>1920</v>
      </c>
      <c r="C41" s="274" t="s">
        <v>1112</v>
      </c>
      <c r="D41" s="106" t="s">
        <v>1111</v>
      </c>
    </row>
    <row r="42" spans="2:9" x14ac:dyDescent="0.2">
      <c r="B42" s="385" t="s">
        <v>1921</v>
      </c>
      <c r="C42" s="274" t="s">
        <v>2378</v>
      </c>
      <c r="D42" s="106" t="s">
        <v>1111</v>
      </c>
    </row>
  </sheetData>
  <mergeCells count="14">
    <mergeCell ref="D1:H1"/>
    <mergeCell ref="H35:I35"/>
    <mergeCell ref="H30:I30"/>
    <mergeCell ref="H31:I31"/>
    <mergeCell ref="H32:I32"/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BC300"/>
  <sheetViews>
    <sheetView showGridLines="0" tabSelected="1" zoomScaleNormal="100" workbookViewId="0">
      <selection activeCell="Q41" sqref="Q41"/>
    </sheetView>
  </sheetViews>
  <sheetFormatPr defaultRowHeight="14.25" x14ac:dyDescent="0.2"/>
  <cols>
    <col min="1" max="1" width="4" customWidth="1"/>
    <col min="2" max="2" width="4.5" style="106" customWidth="1"/>
    <col min="3" max="3" width="4.875" style="106" customWidth="1"/>
    <col min="4" max="4" width="4.7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0.125" style="106" customWidth="1"/>
    <col min="14" max="14" width="6.3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1.75" style="22" customWidth="1"/>
    <col min="23" max="23" width="0.125" style="22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0.125" style="22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0.875" style="22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46" width="0.375" style="22" customWidth="1"/>
    <col min="47" max="47" width="0.375" style="22" hidden="1" customWidth="1"/>
    <col min="48" max="48" width="7" style="22" hidden="1" customWidth="1"/>
    <col min="49" max="49" width="8.25" style="378" customWidth="1"/>
    <col min="50" max="52" width="9" style="378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69" t="s">
        <v>444</v>
      </c>
      <c r="F2" s="471" t="s">
        <v>706</v>
      </c>
      <c r="G2" s="472"/>
      <c r="H2" s="472"/>
      <c r="I2" s="472"/>
      <c r="J2" s="472"/>
      <c r="K2" s="472"/>
      <c r="L2" s="177"/>
      <c r="M2" s="177"/>
      <c r="N2" s="176"/>
      <c r="O2" s="473" t="s">
        <v>199</v>
      </c>
      <c r="P2" s="472"/>
      <c r="Q2" s="472"/>
      <c r="R2" s="472"/>
      <c r="S2" s="472"/>
      <c r="T2" s="472"/>
      <c r="U2" s="472"/>
      <c r="V2" s="472"/>
      <c r="W2" s="475"/>
      <c r="X2" s="476" t="s">
        <v>433</v>
      </c>
      <c r="Y2" s="472"/>
      <c r="Z2" s="472"/>
      <c r="AA2" s="472"/>
      <c r="AB2" s="472"/>
      <c r="AC2" s="472"/>
      <c r="AD2" s="472"/>
      <c r="AE2" s="475"/>
      <c r="AF2" s="477" t="s">
        <v>200</v>
      </c>
      <c r="AG2" s="472"/>
      <c r="AH2" s="472"/>
      <c r="AI2" s="472"/>
      <c r="AJ2" s="472"/>
      <c r="AK2" s="472"/>
      <c r="AL2" s="472"/>
      <c r="AM2" s="472"/>
      <c r="AN2" s="472"/>
      <c r="AO2" s="475"/>
      <c r="AP2" s="111" t="s">
        <v>763</v>
      </c>
      <c r="AQ2" s="112"/>
      <c r="AR2" s="112"/>
      <c r="AS2" s="113"/>
      <c r="AT2" s="112"/>
      <c r="AU2" s="112"/>
      <c r="AV2" s="112"/>
      <c r="AW2" s="379" t="s">
        <v>1913</v>
      </c>
      <c r="AX2" s="381"/>
      <c r="AY2" s="381"/>
      <c r="AZ2" s="382"/>
    </row>
    <row r="3" spans="1:52" s="17" customFormat="1" ht="27.75" customHeight="1" thickBot="1" x14ac:dyDescent="0.25">
      <c r="A3" s="107"/>
      <c r="B3" s="107"/>
      <c r="C3" s="107"/>
      <c r="D3" s="107"/>
      <c r="E3" s="474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1267</v>
      </c>
      <c r="L3" s="175" t="s">
        <v>443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711</v>
      </c>
      <c r="U3" s="178" t="s">
        <v>443</v>
      </c>
      <c r="V3" s="178"/>
      <c r="W3" s="115"/>
      <c r="X3" s="116" t="s">
        <v>434</v>
      </c>
      <c r="Y3" s="117" t="s">
        <v>435</v>
      </c>
      <c r="Z3" s="179" t="s">
        <v>712</v>
      </c>
      <c r="AA3" s="179" t="s">
        <v>713</v>
      </c>
      <c r="AB3" s="179" t="s">
        <v>702</v>
      </c>
      <c r="AC3" s="179" t="s">
        <v>787</v>
      </c>
      <c r="AD3" s="117" t="s">
        <v>788</v>
      </c>
      <c r="AE3" s="118"/>
      <c r="AF3" s="119" t="s">
        <v>703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436</v>
      </c>
      <c r="AQ3" s="123" t="s">
        <v>1113</v>
      </c>
      <c r="AR3" s="123" t="s">
        <v>437</v>
      </c>
      <c r="AS3" s="148" t="s">
        <v>212</v>
      </c>
      <c r="AT3" s="123"/>
      <c r="AU3" s="123"/>
      <c r="AV3" s="123"/>
      <c r="AW3" s="380" t="s">
        <v>1914</v>
      </c>
      <c r="AX3" s="383" t="s">
        <v>1915</v>
      </c>
      <c r="AY3" s="383" t="s">
        <v>1826</v>
      </c>
      <c r="AZ3" s="384" t="s">
        <v>1916</v>
      </c>
    </row>
    <row r="4" spans="1:52" s="343" customFormat="1" ht="15" customHeight="1" x14ac:dyDescent="0.2">
      <c r="A4" s="124" t="s">
        <v>933</v>
      </c>
      <c r="B4" s="124" t="s">
        <v>934</v>
      </c>
      <c r="C4" s="124" t="s">
        <v>935</v>
      </c>
      <c r="D4" s="124" t="s">
        <v>1814</v>
      </c>
      <c r="E4">
        <v>1</v>
      </c>
      <c r="F4">
        <v>9715</v>
      </c>
      <c r="G4" t="s">
        <v>1135</v>
      </c>
      <c r="H4" t="s">
        <v>910</v>
      </c>
      <c r="I4">
        <v>2541</v>
      </c>
      <c r="J4">
        <v>400</v>
      </c>
      <c r="K4"/>
      <c r="L4"/>
      <c r="M4"/>
      <c r="N4"/>
      <c r="O4">
        <v>4091</v>
      </c>
      <c r="P4" t="s">
        <v>1334</v>
      </c>
      <c r="Q4" t="s">
        <v>920</v>
      </c>
      <c r="R4">
        <v>1751</v>
      </c>
      <c r="S4">
        <v>600</v>
      </c>
      <c r="T4"/>
      <c r="U4" s="183">
        <v>0.05</v>
      </c>
      <c r="V4"/>
      <c r="W4"/>
      <c r="X4">
        <v>-2.0633609691988899</v>
      </c>
      <c r="Y4">
        <v>-16.440000000000001</v>
      </c>
      <c r="Z4">
        <v>1016400</v>
      </c>
      <c r="AA4">
        <v>1050600</v>
      </c>
      <c r="AB4">
        <v>3.36</v>
      </c>
      <c r="AC4">
        <v>2.2248323265910201</v>
      </c>
      <c r="AD4" t="s">
        <v>932</v>
      </c>
      <c r="AE4"/>
      <c r="AF4">
        <v>724814</v>
      </c>
      <c r="AG4">
        <v>51772</v>
      </c>
      <c r="AH4" s="272">
        <v>14</v>
      </c>
      <c r="AI4" s="272">
        <v>10</v>
      </c>
      <c r="AJ4" s="272" t="s">
        <v>3262</v>
      </c>
      <c r="AK4">
        <v>71.430000000000007</v>
      </c>
      <c r="AL4">
        <v>16</v>
      </c>
      <c r="AM4"/>
      <c r="AN4"/>
      <c r="AO4"/>
      <c r="AP4">
        <v>0.80355215980775396</v>
      </c>
      <c r="AQ4">
        <v>0.91690825065959103</v>
      </c>
      <c r="AR4">
        <v>0.31025876122512303</v>
      </c>
      <c r="AS4">
        <v>2.0223332193253899E-2</v>
      </c>
      <c r="AT4"/>
      <c r="AU4"/>
      <c r="AV4"/>
      <c r="AW4">
        <v>2018.6016847172082</v>
      </c>
      <c r="AX4">
        <v>2140.4316309719934</v>
      </c>
      <c r="AY4">
        <v>1882.0376367614881</v>
      </c>
      <c r="AZ4">
        <v>2971.880733944954</v>
      </c>
    </row>
    <row r="5" spans="1:52" s="278" customFormat="1" x14ac:dyDescent="0.2">
      <c r="A5" s="409" t="s">
        <v>933</v>
      </c>
      <c r="B5" s="409" t="s">
        <v>934</v>
      </c>
      <c r="C5" s="409" t="s">
        <v>935</v>
      </c>
      <c r="D5" s="409" t="s">
        <v>1814</v>
      </c>
      <c r="E5" s="278">
        <v>2</v>
      </c>
      <c r="F5" s="278">
        <v>4530</v>
      </c>
      <c r="G5" s="278" t="s">
        <v>752</v>
      </c>
      <c r="H5" s="278" t="s">
        <v>918</v>
      </c>
      <c r="I5" s="278">
        <v>5810</v>
      </c>
      <c r="J5" s="278">
        <v>100</v>
      </c>
      <c r="K5" s="410" t="s">
        <v>1641</v>
      </c>
      <c r="L5" s="410">
        <v>0.1</v>
      </c>
      <c r="O5" s="278">
        <v>1860</v>
      </c>
      <c r="P5" s="278" t="s">
        <v>53</v>
      </c>
      <c r="Q5" s="278" t="s">
        <v>907</v>
      </c>
      <c r="R5" s="278">
        <v>683</v>
      </c>
      <c r="S5" s="278">
        <v>900</v>
      </c>
      <c r="U5" s="410">
        <v>0.05</v>
      </c>
      <c r="X5" s="278">
        <v>-2.0404804095250402</v>
      </c>
      <c r="Y5" s="278">
        <v>-7.22</v>
      </c>
      <c r="Z5" s="278">
        <v>581000</v>
      </c>
      <c r="AA5" s="278">
        <v>614700</v>
      </c>
      <c r="AB5" s="278">
        <v>5.8</v>
      </c>
      <c r="AC5" s="278">
        <v>2.6606271190128998</v>
      </c>
      <c r="AD5" s="278" t="s">
        <v>932</v>
      </c>
      <c r="AF5" s="278">
        <v>677605</v>
      </c>
      <c r="AG5" s="278">
        <v>45174</v>
      </c>
      <c r="AH5" s="411">
        <v>15</v>
      </c>
      <c r="AI5" s="411">
        <v>13</v>
      </c>
      <c r="AJ5" s="411" t="s">
        <v>3263</v>
      </c>
      <c r="AK5" s="278">
        <v>86.67</v>
      </c>
      <c r="AL5" s="278">
        <v>20</v>
      </c>
      <c r="AP5" s="278">
        <v>0.86371440136709299</v>
      </c>
      <c r="AQ5" s="278">
        <v>0.90743043632015696</v>
      </c>
      <c r="AR5" s="278">
        <v>0.109807599007088</v>
      </c>
      <c r="AS5" s="278">
        <v>4.8004827844515003E-3</v>
      </c>
      <c r="AW5" s="278">
        <v>5721.8564742589706</v>
      </c>
      <c r="AX5" s="278">
        <v>5033.1267217630857</v>
      </c>
      <c r="AY5" s="278">
        <v>4891.9051446945341</v>
      </c>
      <c r="AZ5" s="278">
        <v>6625.6837606837598</v>
      </c>
    </row>
    <row r="6" spans="1:52" s="278" customFormat="1" x14ac:dyDescent="0.2">
      <c r="A6" s="124" t="s">
        <v>933</v>
      </c>
      <c r="B6" s="124" t="s">
        <v>934</v>
      </c>
      <c r="C6" s="124" t="s">
        <v>935</v>
      </c>
      <c r="D6" s="124" t="s">
        <v>1814</v>
      </c>
      <c r="E6">
        <v>3</v>
      </c>
      <c r="F6">
        <v>3632</v>
      </c>
      <c r="G6" t="s">
        <v>1451</v>
      </c>
      <c r="H6" t="s">
        <v>900</v>
      </c>
      <c r="I6">
        <v>469</v>
      </c>
      <c r="J6">
        <v>2100</v>
      </c>
      <c r="K6"/>
      <c r="L6"/>
      <c r="M6"/>
      <c r="N6"/>
      <c r="O6">
        <v>2914</v>
      </c>
      <c r="P6" t="s">
        <v>994</v>
      </c>
      <c r="Q6" t="s">
        <v>923</v>
      </c>
      <c r="R6">
        <v>1997</v>
      </c>
      <c r="S6">
        <v>500</v>
      </c>
      <c r="T6" t="s">
        <v>1655</v>
      </c>
      <c r="U6" s="183">
        <v>9.9499999999999993</v>
      </c>
      <c r="V6"/>
      <c r="W6"/>
      <c r="X6">
        <v>-2.5022004587640798</v>
      </c>
      <c r="Y6">
        <v>-12.89</v>
      </c>
      <c r="Z6">
        <v>984900</v>
      </c>
      <c r="AA6">
        <v>998500</v>
      </c>
      <c r="AB6">
        <v>1.36</v>
      </c>
      <c r="AC6">
        <v>2.5986917748418699</v>
      </c>
      <c r="AD6" t="s">
        <v>932</v>
      </c>
      <c r="AE6"/>
      <c r="AF6">
        <v>651108</v>
      </c>
      <c r="AG6">
        <v>38300</v>
      </c>
      <c r="AH6" s="272">
        <v>17</v>
      </c>
      <c r="AI6" s="272">
        <v>12</v>
      </c>
      <c r="AJ6" s="272" t="s">
        <v>3264</v>
      </c>
      <c r="AK6">
        <v>70.59</v>
      </c>
      <c r="AL6">
        <v>18</v>
      </c>
      <c r="AM6"/>
      <c r="AN6"/>
      <c r="AO6"/>
      <c r="AP6">
        <v>0.70154080015721898</v>
      </c>
      <c r="AQ6">
        <v>0.91992837642565795</v>
      </c>
      <c r="AR6">
        <v>0.13244424351939699</v>
      </c>
      <c r="AS6">
        <v>7.9750566111321604E-4</v>
      </c>
      <c r="AT6"/>
      <c r="AU6"/>
      <c r="AV6"/>
      <c r="AW6">
        <v>392.88434380326271</v>
      </c>
      <c r="AX6">
        <v>404.73627954779033</v>
      </c>
      <c r="AY6">
        <v>424.18575593502709</v>
      </c>
      <c r="AZ6">
        <v>389.06040491204777</v>
      </c>
    </row>
    <row r="7" spans="1:52" s="278" customFormat="1" x14ac:dyDescent="0.2">
      <c r="A7" s="124" t="s">
        <v>933</v>
      </c>
      <c r="B7" s="124" t="s">
        <v>934</v>
      </c>
      <c r="C7" s="124" t="s">
        <v>935</v>
      </c>
      <c r="D7" s="124" t="s">
        <v>1814</v>
      </c>
      <c r="E7">
        <v>4</v>
      </c>
      <c r="F7">
        <v>6504</v>
      </c>
      <c r="G7" t="s">
        <v>1444</v>
      </c>
      <c r="H7" t="s">
        <v>903</v>
      </c>
      <c r="I7">
        <v>2906</v>
      </c>
      <c r="J7">
        <v>300</v>
      </c>
      <c r="K7"/>
      <c r="L7"/>
      <c r="M7"/>
      <c r="N7"/>
      <c r="O7">
        <v>5020</v>
      </c>
      <c r="P7" t="s">
        <v>1138</v>
      </c>
      <c r="Q7" t="s">
        <v>1090</v>
      </c>
      <c r="R7">
        <v>378.3</v>
      </c>
      <c r="S7">
        <v>2300</v>
      </c>
      <c r="T7"/>
      <c r="U7"/>
      <c r="V7"/>
      <c r="W7"/>
      <c r="X7">
        <v>-1.9455138216069701</v>
      </c>
      <c r="Y7">
        <v>-13.11</v>
      </c>
      <c r="Z7">
        <v>871800</v>
      </c>
      <c r="AA7">
        <v>870090</v>
      </c>
      <c r="AB7">
        <v>0.2</v>
      </c>
      <c r="AC7">
        <v>1.9949891636315</v>
      </c>
      <c r="AD7" t="s">
        <v>932</v>
      </c>
      <c r="AE7"/>
      <c r="AF7">
        <v>638493</v>
      </c>
      <c r="AG7">
        <v>45607</v>
      </c>
      <c r="AH7" s="272">
        <v>14</v>
      </c>
      <c r="AI7" s="272">
        <v>10</v>
      </c>
      <c r="AJ7" s="272" t="s">
        <v>2888</v>
      </c>
      <c r="AK7">
        <v>71.430000000000007</v>
      </c>
      <c r="AL7">
        <v>16</v>
      </c>
      <c r="AM7"/>
      <c r="AN7"/>
      <c r="AO7"/>
      <c r="AP7">
        <v>0.84360152772937402</v>
      </c>
      <c r="AQ7">
        <v>0.95143050648599004</v>
      </c>
      <c r="AR7">
        <v>0.14141475939390899</v>
      </c>
      <c r="AS7">
        <v>1.37534092904941E-3</v>
      </c>
      <c r="AT7"/>
      <c r="AU7"/>
      <c r="AV7"/>
      <c r="AW7">
        <v>2498.3433931484501</v>
      </c>
      <c r="AX7">
        <v>2541.5013054830288</v>
      </c>
      <c r="AY7">
        <v>2678.8741297178458</v>
      </c>
      <c r="AZ7">
        <v>2073.9365351629503</v>
      </c>
    </row>
    <row r="8" spans="1:52" s="343" customFormat="1" x14ac:dyDescent="0.2">
      <c r="A8" s="124" t="s">
        <v>933</v>
      </c>
      <c r="B8" s="124" t="s">
        <v>934</v>
      </c>
      <c r="C8" s="124" t="s">
        <v>935</v>
      </c>
      <c r="D8" s="124" t="s">
        <v>1814</v>
      </c>
      <c r="E8">
        <v>5</v>
      </c>
      <c r="F8">
        <v>1417</v>
      </c>
      <c r="G8" t="s">
        <v>1462</v>
      </c>
      <c r="H8" t="s">
        <v>907</v>
      </c>
      <c r="I8">
        <v>1595</v>
      </c>
      <c r="J8">
        <v>600</v>
      </c>
      <c r="K8"/>
      <c r="L8"/>
      <c r="M8"/>
      <c r="N8"/>
      <c r="O8">
        <v>9303</v>
      </c>
      <c r="P8" t="s">
        <v>1166</v>
      </c>
      <c r="Q8" t="s">
        <v>1184</v>
      </c>
      <c r="R8">
        <v>1286</v>
      </c>
      <c r="S8">
        <v>700</v>
      </c>
      <c r="T8"/>
      <c r="U8"/>
      <c r="V8"/>
      <c r="W8"/>
      <c r="X8">
        <v>2.2377090253821899</v>
      </c>
      <c r="Y8">
        <v>8.32</v>
      </c>
      <c r="Z8">
        <v>957000</v>
      </c>
      <c r="AA8">
        <v>900200</v>
      </c>
      <c r="AB8">
        <v>5.94</v>
      </c>
      <c r="AC8">
        <v>2.2732500433891798</v>
      </c>
      <c r="AD8" t="s">
        <v>932</v>
      </c>
      <c r="AE8"/>
      <c r="AF8">
        <v>620124</v>
      </c>
      <c r="AG8">
        <v>38758</v>
      </c>
      <c r="AH8" s="272">
        <v>16</v>
      </c>
      <c r="AI8" s="272">
        <v>12</v>
      </c>
      <c r="AJ8" s="272" t="s">
        <v>2887</v>
      </c>
      <c r="AK8">
        <v>75</v>
      </c>
      <c r="AL8">
        <v>20</v>
      </c>
      <c r="AM8"/>
      <c r="AN8"/>
      <c r="AO8"/>
      <c r="AP8">
        <v>0.85075884511240796</v>
      </c>
      <c r="AQ8">
        <v>0.93692281174773195</v>
      </c>
      <c r="AR8">
        <v>0.160505131973111</v>
      </c>
      <c r="AS8">
        <v>1.91685169847486E-3</v>
      </c>
      <c r="AT8"/>
      <c r="AU8"/>
      <c r="AV8"/>
      <c r="AW8">
        <v>1452.9580936729665</v>
      </c>
      <c r="AX8">
        <v>1443.3623385452074</v>
      </c>
      <c r="AY8">
        <v>1499.2745236414962</v>
      </c>
      <c r="AZ8">
        <v>1631.1894736842105</v>
      </c>
    </row>
    <row r="9" spans="1:52" s="343" customFormat="1" x14ac:dyDescent="0.2">
      <c r="A9" s="124" t="s">
        <v>933</v>
      </c>
      <c r="B9" s="124" t="s">
        <v>934</v>
      </c>
      <c r="C9" s="124" t="s">
        <v>935</v>
      </c>
      <c r="D9" s="124" t="s">
        <v>1814</v>
      </c>
      <c r="E9">
        <v>6</v>
      </c>
      <c r="F9">
        <v>7186</v>
      </c>
      <c r="G9" t="s">
        <v>445</v>
      </c>
      <c r="H9" t="s">
        <v>940</v>
      </c>
      <c r="I9">
        <v>347</v>
      </c>
      <c r="J9">
        <v>3000</v>
      </c>
      <c r="K9"/>
      <c r="L9"/>
      <c r="M9"/>
      <c r="N9"/>
      <c r="O9">
        <v>8750</v>
      </c>
      <c r="P9" t="s">
        <v>27</v>
      </c>
      <c r="Q9" t="s">
        <v>1018</v>
      </c>
      <c r="R9">
        <v>1283</v>
      </c>
      <c r="S9">
        <v>800</v>
      </c>
      <c r="T9"/>
      <c r="U9"/>
      <c r="V9"/>
      <c r="W9"/>
      <c r="X9">
        <v>1.90895482703347</v>
      </c>
      <c r="Y9">
        <v>8.2899999999999991</v>
      </c>
      <c r="Z9">
        <v>1041000</v>
      </c>
      <c r="AA9">
        <v>1026400</v>
      </c>
      <c r="AB9">
        <v>1.42</v>
      </c>
      <c r="AC9">
        <v>1.9313483355785901</v>
      </c>
      <c r="AD9" t="s">
        <v>932</v>
      </c>
      <c r="AE9"/>
      <c r="AF9">
        <v>579825</v>
      </c>
      <c r="AG9">
        <v>44602</v>
      </c>
      <c r="AH9" s="272">
        <v>13</v>
      </c>
      <c r="AI9" s="272">
        <v>11</v>
      </c>
      <c r="AJ9" s="272" t="s">
        <v>3265</v>
      </c>
      <c r="AK9">
        <v>84.62</v>
      </c>
      <c r="AL9">
        <v>21</v>
      </c>
      <c r="AM9"/>
      <c r="AN9"/>
      <c r="AO9"/>
      <c r="AP9">
        <v>0.75697676572071304</v>
      </c>
      <c r="AQ9">
        <v>0.97786499533631499</v>
      </c>
      <c r="AR9">
        <v>0.30389619745800101</v>
      </c>
      <c r="AS9">
        <v>7.7859888793181398E-3</v>
      </c>
      <c r="AT9"/>
      <c r="AU9"/>
      <c r="AV9"/>
      <c r="AW9">
        <v>334.26819923371647</v>
      </c>
      <c r="AX9">
        <v>319.24910542251587</v>
      </c>
      <c r="AY9">
        <v>319.20048309178742</v>
      </c>
      <c r="AZ9">
        <v>363.00793041698643</v>
      </c>
    </row>
    <row r="10" spans="1:52" s="343" customFormat="1" x14ac:dyDescent="0.2">
      <c r="A10" s="124" t="s">
        <v>933</v>
      </c>
      <c r="B10" s="124" t="s">
        <v>934</v>
      </c>
      <c r="C10" s="124" t="s">
        <v>935</v>
      </c>
      <c r="D10" s="124" t="s">
        <v>1814</v>
      </c>
      <c r="E10">
        <v>7</v>
      </c>
      <c r="F10">
        <v>2531</v>
      </c>
      <c r="G10" t="s">
        <v>922</v>
      </c>
      <c r="H10" t="s">
        <v>923</v>
      </c>
      <c r="I10">
        <v>951</v>
      </c>
      <c r="J10">
        <v>900</v>
      </c>
      <c r="K10"/>
      <c r="L10"/>
      <c r="M10"/>
      <c r="N10"/>
      <c r="O10">
        <v>5711</v>
      </c>
      <c r="P10" t="s">
        <v>1266</v>
      </c>
      <c r="Q10" t="s">
        <v>911</v>
      </c>
      <c r="R10">
        <v>2250</v>
      </c>
      <c r="S10">
        <v>400</v>
      </c>
      <c r="T10"/>
      <c r="U10"/>
      <c r="V10"/>
      <c r="W10"/>
      <c r="X10">
        <v>1.9355604888671101</v>
      </c>
      <c r="Y10">
        <v>12.77</v>
      </c>
      <c r="Z10">
        <v>855900</v>
      </c>
      <c r="AA10">
        <v>900000</v>
      </c>
      <c r="AB10">
        <v>4.9000000000000004</v>
      </c>
      <c r="AC10">
        <v>1.98072236532964</v>
      </c>
      <c r="AD10" t="s">
        <v>932</v>
      </c>
      <c r="AE10"/>
      <c r="AF10">
        <v>574492</v>
      </c>
      <c r="AG10">
        <v>38299</v>
      </c>
      <c r="AH10" s="272">
        <v>15</v>
      </c>
      <c r="AI10" s="272">
        <v>11</v>
      </c>
      <c r="AJ10" s="272" t="s">
        <v>2781</v>
      </c>
      <c r="AK10">
        <v>73.33</v>
      </c>
      <c r="AL10">
        <v>16</v>
      </c>
      <c r="AM10"/>
      <c r="AN10"/>
      <c r="AO10"/>
      <c r="AP10">
        <v>0.75984616341875399</v>
      </c>
      <c r="AQ10">
        <v>0.90019013505631795</v>
      </c>
      <c r="AR10">
        <v>0.35924310306129698</v>
      </c>
      <c r="AS10">
        <v>5.7596000967679598E-2</v>
      </c>
      <c r="AT10"/>
      <c r="AU10"/>
      <c r="AV10"/>
      <c r="AW10">
        <v>834.95695514272768</v>
      </c>
      <c r="AX10">
        <v>759.57339603627815</v>
      </c>
      <c r="AY10">
        <v>816.4799999999999</v>
      </c>
      <c r="AZ10">
        <v>1058.4677419354839</v>
      </c>
    </row>
    <row r="11" spans="1:52" s="343" customFormat="1" x14ac:dyDescent="0.2">
      <c r="A11" s="390" t="s">
        <v>933</v>
      </c>
      <c r="B11" s="390" t="s">
        <v>934</v>
      </c>
      <c r="C11" s="390" t="s">
        <v>935</v>
      </c>
      <c r="D11" s="390" t="s">
        <v>1814</v>
      </c>
      <c r="E11" s="343">
        <v>8</v>
      </c>
      <c r="F11" s="343">
        <v>7272</v>
      </c>
      <c r="G11" s="343" t="s">
        <v>1039</v>
      </c>
      <c r="H11" s="343" t="s">
        <v>913</v>
      </c>
      <c r="I11" s="343">
        <v>1639</v>
      </c>
      <c r="J11" s="343">
        <v>600</v>
      </c>
      <c r="L11" s="388">
        <v>0.05</v>
      </c>
      <c r="O11" s="388">
        <v>5991</v>
      </c>
      <c r="P11" s="343" t="s">
        <v>789</v>
      </c>
      <c r="Q11" s="343" t="s">
        <v>1032</v>
      </c>
      <c r="R11" s="343">
        <v>693</v>
      </c>
      <c r="S11" s="343">
        <v>1400</v>
      </c>
      <c r="X11" s="343">
        <v>-1.8343506907732099</v>
      </c>
      <c r="Y11" s="343">
        <v>-18.18</v>
      </c>
      <c r="Z11" s="343">
        <v>983400</v>
      </c>
      <c r="AA11" s="343">
        <v>970200</v>
      </c>
      <c r="AB11" s="343">
        <v>1.34</v>
      </c>
      <c r="AC11" s="343">
        <v>2.1395442669212299</v>
      </c>
      <c r="AD11" s="343" t="s">
        <v>932</v>
      </c>
      <c r="AF11" s="343">
        <v>485280</v>
      </c>
      <c r="AG11" s="343">
        <v>30330</v>
      </c>
      <c r="AH11" s="389">
        <v>16</v>
      </c>
      <c r="AI11" s="389">
        <v>14</v>
      </c>
      <c r="AJ11" s="389" t="s">
        <v>3266</v>
      </c>
      <c r="AK11" s="343">
        <v>87.5</v>
      </c>
      <c r="AL11" s="343">
        <v>20</v>
      </c>
      <c r="AP11" s="343">
        <v>0.79033072405744298</v>
      </c>
      <c r="AQ11" s="343">
        <v>0.93518428214400096</v>
      </c>
      <c r="AR11" s="343">
        <v>9.4142709487805704E-2</v>
      </c>
      <c r="AS11" s="343">
        <v>4.41417125599902E-2</v>
      </c>
      <c r="AW11" s="343">
        <v>1252.4096385542168</v>
      </c>
      <c r="AX11" s="343">
        <v>1534.3507537688442</v>
      </c>
      <c r="AY11" s="343">
        <v>1584.924154025671</v>
      </c>
      <c r="AZ11" s="343">
        <v>1889.6926829268293</v>
      </c>
    </row>
    <row r="12" spans="1:52" s="343" customFormat="1" ht="17.25" hidden="1" customHeight="1" x14ac:dyDescent="0.2">
      <c r="A12" s="124" t="s">
        <v>933</v>
      </c>
      <c r="B12" s="124" t="s">
        <v>934</v>
      </c>
      <c r="C12" s="124" t="s">
        <v>935</v>
      </c>
      <c r="D12" s="124" t="s">
        <v>1814</v>
      </c>
      <c r="E12">
        <v>9</v>
      </c>
      <c r="F12">
        <v>3076</v>
      </c>
      <c r="G12" t="s">
        <v>1126</v>
      </c>
      <c r="H12" t="s">
        <v>905</v>
      </c>
      <c r="I12">
        <v>1532</v>
      </c>
      <c r="J12">
        <v>700</v>
      </c>
      <c r="K12"/>
      <c r="L12"/>
      <c r="M12"/>
      <c r="N12"/>
      <c r="O12">
        <v>6371</v>
      </c>
      <c r="P12" t="s">
        <v>1003</v>
      </c>
      <c r="Q12" t="s">
        <v>909</v>
      </c>
      <c r="R12">
        <v>2563</v>
      </c>
      <c r="S12">
        <v>400</v>
      </c>
      <c r="T12" t="s">
        <v>1655</v>
      </c>
      <c r="U12"/>
      <c r="V12"/>
      <c r="W12"/>
      <c r="X12">
        <v>2.0393552255344698</v>
      </c>
      <c r="Y12">
        <v>9.5399999999999991</v>
      </c>
      <c r="Z12">
        <v>1072400</v>
      </c>
      <c r="AA12">
        <v>1025200</v>
      </c>
      <c r="AB12">
        <v>4.5999999999999996</v>
      </c>
      <c r="AC12">
        <v>2.4980303529033501</v>
      </c>
      <c r="AD12" t="s">
        <v>932</v>
      </c>
      <c r="AE12"/>
      <c r="AF12">
        <v>451635</v>
      </c>
      <c r="AG12">
        <v>37636</v>
      </c>
      <c r="AH12" s="272">
        <v>12</v>
      </c>
      <c r="AI12" s="272">
        <v>10</v>
      </c>
      <c r="AJ12" s="272" t="s">
        <v>2886</v>
      </c>
      <c r="AK12">
        <v>83.33</v>
      </c>
      <c r="AL12">
        <v>18</v>
      </c>
      <c r="AM12"/>
      <c r="AN12"/>
      <c r="AO12"/>
      <c r="AP12">
        <v>0.78689493500039298</v>
      </c>
      <c r="AQ12">
        <v>0.95755773256801602</v>
      </c>
      <c r="AR12">
        <v>0.382412389096072</v>
      </c>
      <c r="AS12">
        <v>3.6972476750132897E-2</v>
      </c>
      <c r="AT12"/>
      <c r="AU12"/>
      <c r="AV12"/>
      <c r="AW12">
        <v>1320.8098159509202</v>
      </c>
      <c r="AX12">
        <v>1291.1153945666235</v>
      </c>
      <c r="AY12">
        <v>1264.5545454545454</v>
      </c>
      <c r="AZ12">
        <v>1348.0562642369021</v>
      </c>
    </row>
    <row r="13" spans="1:52" s="343" customFormat="1" ht="17.25" hidden="1" customHeight="1" x14ac:dyDescent="0.2">
      <c r="A13" s="124" t="s">
        <v>933</v>
      </c>
      <c r="B13" s="124" t="s">
        <v>934</v>
      </c>
      <c r="C13" s="124" t="s">
        <v>935</v>
      </c>
      <c r="D13" s="124" t="s">
        <v>1814</v>
      </c>
      <c r="E13">
        <v>10</v>
      </c>
      <c r="F13">
        <v>7321</v>
      </c>
      <c r="G13" t="s">
        <v>1037</v>
      </c>
      <c r="H13" t="s">
        <v>940</v>
      </c>
      <c r="I13">
        <v>406</v>
      </c>
      <c r="J13">
        <v>2300</v>
      </c>
      <c r="K13"/>
      <c r="L13"/>
      <c r="M13"/>
      <c r="N13"/>
      <c r="O13">
        <v>9201</v>
      </c>
      <c r="P13" t="s">
        <v>1086</v>
      </c>
      <c r="Q13" t="s">
        <v>1087</v>
      </c>
      <c r="R13">
        <v>1899</v>
      </c>
      <c r="S13">
        <v>500</v>
      </c>
      <c r="T13"/>
      <c r="U13"/>
      <c r="V13"/>
      <c r="W13"/>
      <c r="X13">
        <v>2.2786101173377502</v>
      </c>
      <c r="Y13">
        <v>12.82</v>
      </c>
      <c r="Z13">
        <v>933800</v>
      </c>
      <c r="AA13">
        <v>949500</v>
      </c>
      <c r="AB13">
        <v>1.65</v>
      </c>
      <c r="AC13">
        <v>2.6997608434186899</v>
      </c>
      <c r="AD13" t="s">
        <v>932</v>
      </c>
      <c r="AE13"/>
      <c r="AF13">
        <v>450782</v>
      </c>
      <c r="AG13">
        <v>37565</v>
      </c>
      <c r="AH13" s="272">
        <v>12</v>
      </c>
      <c r="AI13" s="272">
        <v>8</v>
      </c>
      <c r="AJ13" s="272" t="s">
        <v>3267</v>
      </c>
      <c r="AK13">
        <v>66.67</v>
      </c>
      <c r="AL13">
        <v>19</v>
      </c>
      <c r="AM13"/>
      <c r="AN13"/>
      <c r="AO13"/>
      <c r="AP13">
        <v>0.76155052803649304</v>
      </c>
      <c r="AQ13">
        <v>0.98656941152851796</v>
      </c>
      <c r="AR13">
        <v>0.32759271950869201</v>
      </c>
      <c r="AS13">
        <v>6.1478418528900099E-4</v>
      </c>
      <c r="AT13"/>
      <c r="AU13"/>
      <c r="AV13"/>
      <c r="AW13">
        <v>376.31222812953121</v>
      </c>
      <c r="AX13">
        <v>394.67000294377397</v>
      </c>
      <c r="AY13">
        <v>386.62275449101793</v>
      </c>
      <c r="AZ13">
        <v>411.27677873338547</v>
      </c>
    </row>
    <row r="14" spans="1:52" s="343" customFormat="1" ht="17.25" hidden="1" customHeight="1" x14ac:dyDescent="0.2">
      <c r="A14" s="390" t="s">
        <v>933</v>
      </c>
      <c r="B14" s="390" t="s">
        <v>934</v>
      </c>
      <c r="C14" s="390" t="s">
        <v>935</v>
      </c>
      <c r="D14" s="390" t="s">
        <v>1814</v>
      </c>
      <c r="E14" s="343">
        <v>11</v>
      </c>
      <c r="F14" s="343">
        <v>7186</v>
      </c>
      <c r="G14" s="343" t="s">
        <v>445</v>
      </c>
      <c r="H14" s="343" t="s">
        <v>940</v>
      </c>
      <c r="I14" s="343">
        <v>347</v>
      </c>
      <c r="J14" s="343">
        <v>3000</v>
      </c>
      <c r="O14" s="388">
        <v>5991</v>
      </c>
      <c r="P14" s="343" t="s">
        <v>789</v>
      </c>
      <c r="Q14" s="343" t="s">
        <v>1032</v>
      </c>
      <c r="R14" s="343">
        <v>693</v>
      </c>
      <c r="S14" s="343">
        <v>1500</v>
      </c>
      <c r="X14" s="343">
        <v>-2.0261906269703598</v>
      </c>
      <c r="Y14" s="343">
        <v>-9.01</v>
      </c>
      <c r="Z14" s="343">
        <v>1041000</v>
      </c>
      <c r="AA14" s="343">
        <v>1039500</v>
      </c>
      <c r="AB14" s="343">
        <v>0.14000000000000001</v>
      </c>
      <c r="AC14" s="343">
        <v>2.1597529655096399</v>
      </c>
      <c r="AD14" s="343" t="s">
        <v>932</v>
      </c>
      <c r="AF14" s="343">
        <v>391600</v>
      </c>
      <c r="AG14" s="343">
        <v>27971</v>
      </c>
      <c r="AH14" s="389">
        <v>14</v>
      </c>
      <c r="AI14" s="389">
        <v>8</v>
      </c>
      <c r="AJ14" s="389" t="s">
        <v>2782</v>
      </c>
      <c r="AK14" s="343">
        <v>57.14</v>
      </c>
      <c r="AL14" s="343">
        <v>19</v>
      </c>
      <c r="AP14" s="343">
        <v>0.82472969603788304</v>
      </c>
      <c r="AQ14" s="343">
        <v>0.943485051694538</v>
      </c>
      <c r="AR14" s="343">
        <v>6.2750258652258306E-2</v>
      </c>
      <c r="AS14" s="343">
        <v>8.5226567464885106E-2</v>
      </c>
      <c r="AW14" s="343">
        <v>315.42168674698797</v>
      </c>
      <c r="AX14" s="343">
        <v>314.81005025125631</v>
      </c>
      <c r="AY14" s="343">
        <v>333.15752625437574</v>
      </c>
      <c r="AZ14" s="343">
        <v>373.88195121951225</v>
      </c>
    </row>
    <row r="15" spans="1:52" s="343" customFormat="1" x14ac:dyDescent="0.2">
      <c r="A15" s="124" t="s">
        <v>933</v>
      </c>
      <c r="B15" s="124" t="s">
        <v>934</v>
      </c>
      <c r="C15" s="124" t="s">
        <v>935</v>
      </c>
      <c r="D15" s="124" t="s">
        <v>1814</v>
      </c>
      <c r="E15">
        <v>12</v>
      </c>
      <c r="F15">
        <v>2531</v>
      </c>
      <c r="G15" t="s">
        <v>922</v>
      </c>
      <c r="H15" t="s">
        <v>923</v>
      </c>
      <c r="I15">
        <v>951</v>
      </c>
      <c r="J15">
        <v>1100</v>
      </c>
      <c r="K15"/>
      <c r="L15"/>
      <c r="M15"/>
      <c r="N15"/>
      <c r="O15">
        <v>4118</v>
      </c>
      <c r="P15" t="s">
        <v>1075</v>
      </c>
      <c r="Q15" t="s">
        <v>920</v>
      </c>
      <c r="R15">
        <v>2716</v>
      </c>
      <c r="S15">
        <v>400</v>
      </c>
      <c r="T15"/>
      <c r="U15"/>
      <c r="V15"/>
      <c r="W15"/>
      <c r="X15">
        <v>1.9565685867148199</v>
      </c>
      <c r="Y15">
        <v>13.51</v>
      </c>
      <c r="Z15">
        <v>1046100</v>
      </c>
      <c r="AA15">
        <v>1086400</v>
      </c>
      <c r="AB15">
        <v>3.71</v>
      </c>
      <c r="AC15">
        <v>2.0735467808483201</v>
      </c>
      <c r="AD15" t="s">
        <v>932</v>
      </c>
      <c r="AE15"/>
      <c r="AF15">
        <v>342487</v>
      </c>
      <c r="AG15">
        <v>26345</v>
      </c>
      <c r="AH15" s="272">
        <v>13</v>
      </c>
      <c r="AI15" s="272">
        <v>8</v>
      </c>
      <c r="AJ15" s="272" t="s">
        <v>2783</v>
      </c>
      <c r="AK15">
        <v>61.54</v>
      </c>
      <c r="AL15">
        <v>17</v>
      </c>
      <c r="AM15"/>
      <c r="AN15"/>
      <c r="AO15"/>
      <c r="AP15">
        <v>0.71811237861503396</v>
      </c>
      <c r="AQ15">
        <v>0.90302409575717801</v>
      </c>
      <c r="AR15">
        <v>0.27230151584073298</v>
      </c>
      <c r="AS15">
        <v>8.6423168844615206E-2</v>
      </c>
      <c r="AT15"/>
      <c r="AU15"/>
      <c r="AV15"/>
      <c r="AW15">
        <v>835.30003755163352</v>
      </c>
      <c r="AX15">
        <v>775.44886363636363</v>
      </c>
      <c r="AY15">
        <v>741.26209386281585</v>
      </c>
      <c r="AZ15">
        <v>782.38683127572017</v>
      </c>
    </row>
    <row r="16" spans="1:52" s="343" customFormat="1" x14ac:dyDescent="0.2">
      <c r="A16" s="124" t="s">
        <v>933</v>
      </c>
      <c r="B16" s="124" t="s">
        <v>934</v>
      </c>
      <c r="C16" s="124" t="s">
        <v>935</v>
      </c>
      <c r="D16" s="124" t="s">
        <v>1814</v>
      </c>
      <c r="E16">
        <v>13</v>
      </c>
      <c r="F16">
        <v>3076</v>
      </c>
      <c r="G16" t="s">
        <v>1126</v>
      </c>
      <c r="H16" t="s">
        <v>905</v>
      </c>
      <c r="I16">
        <v>1532</v>
      </c>
      <c r="J16">
        <v>600</v>
      </c>
      <c r="K16"/>
      <c r="L16"/>
      <c r="M16"/>
      <c r="N16"/>
      <c r="O16">
        <v>6287</v>
      </c>
      <c r="P16" t="s">
        <v>963</v>
      </c>
      <c r="Q16" t="s">
        <v>909</v>
      </c>
      <c r="R16">
        <v>2245</v>
      </c>
      <c r="S16">
        <v>400</v>
      </c>
      <c r="T16"/>
      <c r="U16"/>
      <c r="V16"/>
      <c r="W16"/>
      <c r="X16">
        <v>1.8886913686599101</v>
      </c>
      <c r="Y16">
        <v>9.3699999999999992</v>
      </c>
      <c r="Z16">
        <v>919200</v>
      </c>
      <c r="AA16">
        <v>898000</v>
      </c>
      <c r="AB16">
        <v>2.36</v>
      </c>
      <c r="AC16">
        <v>2.3497560464749299</v>
      </c>
      <c r="AD16" t="s">
        <v>932</v>
      </c>
      <c r="AE16"/>
      <c r="AF16">
        <v>341201</v>
      </c>
      <c r="AG16">
        <v>21325</v>
      </c>
      <c r="AH16" s="272">
        <v>16</v>
      </c>
      <c r="AI16" s="272">
        <v>10</v>
      </c>
      <c r="AJ16" s="272" t="s">
        <v>3268</v>
      </c>
      <c r="AK16">
        <v>62.5</v>
      </c>
      <c r="AL16">
        <v>18</v>
      </c>
      <c r="AM16"/>
      <c r="AN16"/>
      <c r="AO16"/>
      <c r="AP16">
        <v>0.74225724646032099</v>
      </c>
      <c r="AQ16">
        <v>0.96012615978995997</v>
      </c>
      <c r="AR16">
        <v>0.17282526802463999</v>
      </c>
      <c r="AS16">
        <v>8.4157774546046005E-2</v>
      </c>
      <c r="AT16"/>
      <c r="AU16"/>
      <c r="AV16"/>
      <c r="AW16">
        <v>1382.1713238662392</v>
      </c>
      <c r="AX16">
        <v>1274.3483965014577</v>
      </c>
      <c r="AY16">
        <v>1453.1243223707988</v>
      </c>
      <c r="AZ16">
        <v>1624.9858934169279</v>
      </c>
    </row>
    <row r="17" spans="1:52" s="343" customFormat="1" x14ac:dyDescent="0.2">
      <c r="A17" s="124" t="s">
        <v>933</v>
      </c>
      <c r="B17" s="124" t="s">
        <v>934</v>
      </c>
      <c r="C17" s="124" t="s">
        <v>935</v>
      </c>
      <c r="D17" s="124" t="s">
        <v>1814</v>
      </c>
      <c r="E17">
        <v>14</v>
      </c>
      <c r="F17">
        <v>2730</v>
      </c>
      <c r="G17" t="s">
        <v>489</v>
      </c>
      <c r="H17" t="s">
        <v>921</v>
      </c>
      <c r="I17">
        <v>1074</v>
      </c>
      <c r="J17">
        <v>800</v>
      </c>
      <c r="K17"/>
      <c r="L17" s="183">
        <v>0.05</v>
      </c>
      <c r="M17"/>
      <c r="N17"/>
      <c r="O17">
        <v>6287</v>
      </c>
      <c r="P17" t="s">
        <v>963</v>
      </c>
      <c r="Q17" t="s">
        <v>909</v>
      </c>
      <c r="R17">
        <v>2245</v>
      </c>
      <c r="S17">
        <v>400</v>
      </c>
      <c r="T17"/>
      <c r="U17"/>
      <c r="V17"/>
      <c r="W17"/>
      <c r="X17">
        <v>2.1654723396838498</v>
      </c>
      <c r="Y17">
        <v>10.88</v>
      </c>
      <c r="Z17">
        <v>859200</v>
      </c>
      <c r="AA17">
        <v>898000</v>
      </c>
      <c r="AB17">
        <v>4.32</v>
      </c>
      <c r="AC17">
        <v>2.33846713797463</v>
      </c>
      <c r="AD17" t="s">
        <v>932</v>
      </c>
      <c r="AE17"/>
      <c r="AF17">
        <v>326472</v>
      </c>
      <c r="AG17">
        <v>21765</v>
      </c>
      <c r="AH17" s="272">
        <v>15</v>
      </c>
      <c r="AI17" s="272">
        <v>10</v>
      </c>
      <c r="AJ17" s="272" t="s">
        <v>3263</v>
      </c>
      <c r="AK17">
        <v>66.67</v>
      </c>
      <c r="AL17">
        <v>17</v>
      </c>
      <c r="AM17"/>
      <c r="AN17"/>
      <c r="AO17"/>
      <c r="AP17">
        <v>0.733880816451148</v>
      </c>
      <c r="AQ17">
        <v>0.93607279638139096</v>
      </c>
      <c r="AR17">
        <v>3.6533996612501597E-2</v>
      </c>
      <c r="AS17">
        <v>7.1228961793993204E-4</v>
      </c>
      <c r="AT17"/>
      <c r="AU17"/>
      <c r="AV17"/>
      <c r="AW17">
        <v>930.70316078790654</v>
      </c>
      <c r="AX17">
        <v>793.93148688046642</v>
      </c>
      <c r="AY17">
        <v>828.38633899530168</v>
      </c>
      <c r="AZ17">
        <v>756.54388714733534</v>
      </c>
    </row>
    <row r="18" spans="1:52" s="343" customFormat="1" x14ac:dyDescent="0.2">
      <c r="A18" s="390" t="s">
        <v>933</v>
      </c>
      <c r="B18" s="390" t="s">
        <v>934</v>
      </c>
      <c r="C18" s="390" t="s">
        <v>935</v>
      </c>
      <c r="D18" s="390" t="s">
        <v>1814</v>
      </c>
      <c r="E18" s="343">
        <v>15</v>
      </c>
      <c r="F18" s="343">
        <v>5101</v>
      </c>
      <c r="G18" s="343" t="s">
        <v>1263</v>
      </c>
      <c r="H18" s="343" t="s">
        <v>984</v>
      </c>
      <c r="I18" s="343">
        <v>1495</v>
      </c>
      <c r="J18" s="343">
        <v>700</v>
      </c>
      <c r="L18" s="388">
        <v>0.05</v>
      </c>
      <c r="O18" s="388">
        <v>9024</v>
      </c>
      <c r="P18" s="343" t="s">
        <v>1463</v>
      </c>
      <c r="Q18" s="343" t="s">
        <v>976</v>
      </c>
      <c r="R18" s="343">
        <v>1180</v>
      </c>
      <c r="S18" s="343">
        <v>900</v>
      </c>
      <c r="X18" s="343">
        <v>1.9469064020769999</v>
      </c>
      <c r="Y18" s="343">
        <v>11.79</v>
      </c>
      <c r="Z18" s="343">
        <v>1046500</v>
      </c>
      <c r="AA18" s="343">
        <v>1062000</v>
      </c>
      <c r="AB18" s="343">
        <v>1.48</v>
      </c>
      <c r="AC18" s="343">
        <v>1.9992926780187701</v>
      </c>
      <c r="AD18" s="343" t="s">
        <v>932</v>
      </c>
      <c r="AF18" s="343">
        <v>307833</v>
      </c>
      <c r="AG18" s="343">
        <v>27985</v>
      </c>
      <c r="AH18" s="389">
        <v>11</v>
      </c>
      <c r="AI18" s="389">
        <v>7</v>
      </c>
      <c r="AJ18" s="389" t="s">
        <v>3269</v>
      </c>
      <c r="AK18" s="343">
        <v>63.64</v>
      </c>
      <c r="AL18" s="343">
        <v>17</v>
      </c>
      <c r="AP18" s="343">
        <v>0.75099205957192094</v>
      </c>
      <c r="AQ18" s="343">
        <v>0.95782660201049097</v>
      </c>
      <c r="AR18" s="343">
        <v>0.46927540956101599</v>
      </c>
      <c r="AS18" s="343">
        <v>3.5026089069644099E-2</v>
      </c>
      <c r="AW18" s="343">
        <v>1376.5092073658925</v>
      </c>
      <c r="AX18" s="343">
        <v>1400.8802228412255</v>
      </c>
      <c r="AY18" s="343">
        <v>1318.9375684556408</v>
      </c>
      <c r="AZ18" s="343">
        <v>1442.7218290691346</v>
      </c>
    </row>
    <row r="19" spans="1:52" s="278" customFormat="1" x14ac:dyDescent="0.2">
      <c r="A19" s="124" t="s">
        <v>933</v>
      </c>
      <c r="B19" s="124" t="s">
        <v>934</v>
      </c>
      <c r="C19" s="124" t="s">
        <v>935</v>
      </c>
      <c r="D19" s="124" t="s">
        <v>1814</v>
      </c>
      <c r="E19">
        <v>16</v>
      </c>
      <c r="F19">
        <v>4681</v>
      </c>
      <c r="G19" t="s">
        <v>774</v>
      </c>
      <c r="H19" t="s">
        <v>910</v>
      </c>
      <c r="I19">
        <v>1389</v>
      </c>
      <c r="J19">
        <v>700</v>
      </c>
      <c r="K19"/>
      <c r="L19" s="183">
        <v>0.05</v>
      </c>
      <c r="M19"/>
      <c r="N19"/>
      <c r="O19">
        <v>6472</v>
      </c>
      <c r="P19" t="s">
        <v>59</v>
      </c>
      <c r="Q19" t="s">
        <v>909</v>
      </c>
      <c r="R19">
        <v>211</v>
      </c>
      <c r="S19">
        <v>4600</v>
      </c>
      <c r="T19"/>
      <c r="U19"/>
      <c r="V19"/>
      <c r="W19"/>
      <c r="X19">
        <v>2.1133844870715399</v>
      </c>
      <c r="Y19">
        <v>10.97</v>
      </c>
      <c r="Z19">
        <v>972300</v>
      </c>
      <c r="AA19">
        <v>970600</v>
      </c>
      <c r="AB19">
        <v>0.17</v>
      </c>
      <c r="AC19">
        <v>2.27440303545057</v>
      </c>
      <c r="AD19" t="s">
        <v>932</v>
      </c>
      <c r="AE19"/>
      <c r="AF19">
        <v>297349</v>
      </c>
      <c r="AG19">
        <v>24779</v>
      </c>
      <c r="AH19" s="272">
        <v>12</v>
      </c>
      <c r="AI19" s="272">
        <v>8</v>
      </c>
      <c r="AJ19" s="272" t="s">
        <v>2784</v>
      </c>
      <c r="AK19">
        <v>66.67</v>
      </c>
      <c r="AL19">
        <v>18</v>
      </c>
      <c r="AM19"/>
      <c r="AN19"/>
      <c r="AO19"/>
      <c r="AP19">
        <v>0.92864950061316798</v>
      </c>
      <c r="AQ19">
        <v>0.95734712897143404</v>
      </c>
      <c r="AR19">
        <v>9.1396975962352703E-2</v>
      </c>
      <c r="AS19">
        <v>4.8488236884399197E-2</v>
      </c>
      <c r="AT19"/>
      <c r="AU19"/>
      <c r="AV19"/>
      <c r="AW19">
        <v>1169.112244897959</v>
      </c>
      <c r="AX19">
        <v>1134.5072463768115</v>
      </c>
      <c r="AY19">
        <v>1048.0508982035929</v>
      </c>
      <c r="AZ19">
        <v>874.07675438596482</v>
      </c>
    </row>
    <row r="20" spans="1:52" s="278" customFormat="1" x14ac:dyDescent="0.2">
      <c r="A20" s="124" t="s">
        <v>933</v>
      </c>
      <c r="B20" s="124" t="s">
        <v>934</v>
      </c>
      <c r="C20" s="124" t="s">
        <v>935</v>
      </c>
      <c r="D20" s="124" t="s">
        <v>1814</v>
      </c>
      <c r="E20">
        <v>17</v>
      </c>
      <c r="F20">
        <v>6902</v>
      </c>
      <c r="G20" t="s">
        <v>588</v>
      </c>
      <c r="H20" t="s">
        <v>913</v>
      </c>
      <c r="I20">
        <v>4151</v>
      </c>
      <c r="J20">
        <v>200</v>
      </c>
      <c r="K20" t="s">
        <v>1669</v>
      </c>
      <c r="L20" s="183">
        <v>0.1</v>
      </c>
      <c r="M20"/>
      <c r="N20"/>
      <c r="O20">
        <v>7867</v>
      </c>
      <c r="P20" t="s">
        <v>1178</v>
      </c>
      <c r="Q20" t="s">
        <v>919</v>
      </c>
      <c r="R20">
        <v>837</v>
      </c>
      <c r="S20">
        <v>1000</v>
      </c>
      <c r="T20"/>
      <c r="U20"/>
      <c r="V20"/>
      <c r="W20"/>
      <c r="X20">
        <v>2.2735595050447501</v>
      </c>
      <c r="Y20">
        <v>9.81</v>
      </c>
      <c r="Z20">
        <v>830200</v>
      </c>
      <c r="AA20">
        <v>837000</v>
      </c>
      <c r="AB20">
        <v>0.82</v>
      </c>
      <c r="AC20">
        <v>2.3822906563262198</v>
      </c>
      <c r="AD20" t="s">
        <v>932</v>
      </c>
      <c r="AE20"/>
      <c r="AF20">
        <v>266104</v>
      </c>
      <c r="AG20">
        <v>24191</v>
      </c>
      <c r="AH20" s="272">
        <v>11</v>
      </c>
      <c r="AI20" s="272">
        <v>7</v>
      </c>
      <c r="AJ20" s="272" t="s">
        <v>3270</v>
      </c>
      <c r="AK20">
        <v>63.64</v>
      </c>
      <c r="AL20">
        <v>21</v>
      </c>
      <c r="AM20"/>
      <c r="AN20"/>
      <c r="AO20"/>
      <c r="AP20">
        <v>0.77207387304509001</v>
      </c>
      <c r="AQ20">
        <v>0.91118102378972099</v>
      </c>
      <c r="AR20">
        <v>0.23645361832102799</v>
      </c>
      <c r="AS20">
        <v>2.41867673649654E-2</v>
      </c>
      <c r="AT20"/>
      <c r="AU20"/>
      <c r="AV20"/>
      <c r="AW20">
        <v>3842.4936061381077</v>
      </c>
      <c r="AX20">
        <v>2933.3394495412845</v>
      </c>
      <c r="AY20">
        <v>2972.7268553940321</v>
      </c>
      <c r="AZ20">
        <v>4949.3404735062013</v>
      </c>
    </row>
    <row r="21" spans="1:52" s="343" customFormat="1" x14ac:dyDescent="0.2">
      <c r="A21" s="390" t="s">
        <v>933</v>
      </c>
      <c r="B21" s="390" t="s">
        <v>934</v>
      </c>
      <c r="C21" s="390" t="s">
        <v>935</v>
      </c>
      <c r="D21" s="390" t="s">
        <v>1814</v>
      </c>
      <c r="E21" s="343">
        <v>18</v>
      </c>
      <c r="F21" s="388">
        <v>5929</v>
      </c>
      <c r="G21" s="343" t="s">
        <v>1207</v>
      </c>
      <c r="H21" s="343" t="s">
        <v>1032</v>
      </c>
      <c r="I21" s="343">
        <v>939</v>
      </c>
      <c r="J21" s="343">
        <v>1100</v>
      </c>
      <c r="L21" s="388">
        <v>0.05</v>
      </c>
      <c r="O21" s="343">
        <v>4005</v>
      </c>
      <c r="P21" s="343" t="s">
        <v>1072</v>
      </c>
      <c r="Q21" s="343" t="s">
        <v>920</v>
      </c>
      <c r="R21" s="343">
        <v>312</v>
      </c>
      <c r="S21" s="343">
        <v>3300</v>
      </c>
      <c r="X21" s="343">
        <v>-1.9364274364635401</v>
      </c>
      <c r="Y21" s="343">
        <v>-12.72</v>
      </c>
      <c r="Z21" s="343">
        <v>1032900</v>
      </c>
      <c r="AA21" s="343">
        <v>1029600</v>
      </c>
      <c r="AB21" s="343">
        <v>0.32</v>
      </c>
      <c r="AC21" s="343">
        <v>2.1262490749527698</v>
      </c>
      <c r="AD21" s="343" t="s">
        <v>932</v>
      </c>
      <c r="AF21" s="343">
        <v>262200</v>
      </c>
      <c r="AG21" s="343">
        <v>17480</v>
      </c>
      <c r="AH21" s="389">
        <v>15</v>
      </c>
      <c r="AI21" s="389">
        <v>9</v>
      </c>
      <c r="AJ21" s="389" t="s">
        <v>2788</v>
      </c>
      <c r="AK21" s="343">
        <v>60</v>
      </c>
      <c r="AL21" s="343">
        <v>20</v>
      </c>
      <c r="AP21" s="343">
        <v>0.80071478043165001</v>
      </c>
      <c r="AQ21" s="343">
        <v>0.96651145863775201</v>
      </c>
      <c r="AR21" s="343">
        <v>0.21955109234595899</v>
      </c>
      <c r="AS21" s="343">
        <v>9.9692570390197299E-2</v>
      </c>
      <c r="AW21" s="343">
        <v>812.71732522796344</v>
      </c>
      <c r="AX21" s="343">
        <v>769.97590361445782</v>
      </c>
      <c r="AY21" s="343">
        <v>715.47961165048537</v>
      </c>
      <c r="AZ21" s="343">
        <v>580.43017656500808</v>
      </c>
    </row>
    <row r="22" spans="1:52" s="343" customFormat="1" x14ac:dyDescent="0.2">
      <c r="A22" s="124" t="s">
        <v>933</v>
      </c>
      <c r="B22" s="124" t="s">
        <v>934</v>
      </c>
      <c r="C22" s="124" t="s">
        <v>935</v>
      </c>
      <c r="D22" s="124" t="s">
        <v>1814</v>
      </c>
      <c r="E22">
        <v>19</v>
      </c>
      <c r="F22">
        <v>6995</v>
      </c>
      <c r="G22" t="s">
        <v>47</v>
      </c>
      <c r="H22" t="s">
        <v>913</v>
      </c>
      <c r="I22">
        <v>1535</v>
      </c>
      <c r="J22">
        <v>600</v>
      </c>
      <c r="K22"/>
      <c r="L22"/>
      <c r="M22"/>
      <c r="N22"/>
      <c r="O22">
        <v>6287</v>
      </c>
      <c r="P22" t="s">
        <v>963</v>
      </c>
      <c r="Q22" t="s">
        <v>909</v>
      </c>
      <c r="R22">
        <v>2245</v>
      </c>
      <c r="S22">
        <v>400</v>
      </c>
      <c r="T22"/>
      <c r="U22"/>
      <c r="V22"/>
      <c r="W22"/>
      <c r="X22">
        <v>-1.8842102216729899</v>
      </c>
      <c r="Y22">
        <v>-6.87</v>
      </c>
      <c r="Z22">
        <v>921000</v>
      </c>
      <c r="AA22">
        <v>898000</v>
      </c>
      <c r="AB22">
        <v>2.56</v>
      </c>
      <c r="AC22">
        <v>2.1087684897456702</v>
      </c>
      <c r="AD22" t="s">
        <v>932</v>
      </c>
      <c r="AE22"/>
      <c r="AF22">
        <v>258184</v>
      </c>
      <c r="AG22">
        <v>19860</v>
      </c>
      <c r="AH22" s="272">
        <v>13</v>
      </c>
      <c r="AI22" s="272">
        <v>9</v>
      </c>
      <c r="AJ22" s="272" t="s">
        <v>2785</v>
      </c>
      <c r="AK22">
        <v>69.23</v>
      </c>
      <c r="AL22">
        <v>18</v>
      </c>
      <c r="AM22"/>
      <c r="AN22"/>
      <c r="AO22"/>
      <c r="AP22">
        <v>0.94346322394951398</v>
      </c>
      <c r="AQ22">
        <v>0.98258265759191599</v>
      </c>
      <c r="AR22">
        <v>0.15988274903531299</v>
      </c>
      <c r="AS22">
        <v>1.19858052190609E-2</v>
      </c>
      <c r="AT22"/>
      <c r="AU22"/>
      <c r="AV22"/>
      <c r="AW22">
        <v>1407.8813559322034</v>
      </c>
      <c r="AX22">
        <v>1405.2521865889212</v>
      </c>
      <c r="AY22">
        <v>1492.0690278279726</v>
      </c>
      <c r="AZ22">
        <v>1425.8213166144201</v>
      </c>
    </row>
    <row r="23" spans="1:52" s="343" customFormat="1" ht="13.5" customHeight="1" x14ac:dyDescent="0.2">
      <c r="A23" s="124" t="s">
        <v>933</v>
      </c>
      <c r="B23" s="124" t="s">
        <v>934</v>
      </c>
      <c r="C23" s="124" t="s">
        <v>935</v>
      </c>
      <c r="D23" s="124" t="s">
        <v>1814</v>
      </c>
      <c r="E23">
        <v>20</v>
      </c>
      <c r="F23">
        <v>3076</v>
      </c>
      <c r="G23" t="s">
        <v>1126</v>
      </c>
      <c r="H23" t="s">
        <v>905</v>
      </c>
      <c r="I23">
        <v>1532</v>
      </c>
      <c r="J23">
        <v>700</v>
      </c>
      <c r="K23"/>
      <c r="L23"/>
      <c r="M23"/>
      <c r="N23"/>
      <c r="O23">
        <v>5110</v>
      </c>
      <c r="P23" t="s">
        <v>808</v>
      </c>
      <c r="Q23" t="s">
        <v>984</v>
      </c>
      <c r="R23">
        <v>1049</v>
      </c>
      <c r="S23">
        <v>1000</v>
      </c>
      <c r="T23"/>
      <c r="U23"/>
      <c r="V23"/>
      <c r="W23"/>
      <c r="X23">
        <v>2.1552820567112598</v>
      </c>
      <c r="Y23">
        <v>9.59</v>
      </c>
      <c r="Z23">
        <v>1072400</v>
      </c>
      <c r="AA23">
        <v>1049000</v>
      </c>
      <c r="AB23">
        <v>2.1800000000000002</v>
      </c>
      <c r="AC23">
        <v>2.4715661970799498</v>
      </c>
      <c r="AD23" t="s">
        <v>932</v>
      </c>
      <c r="AE23"/>
      <c r="AF23">
        <v>248061</v>
      </c>
      <c r="AG23">
        <v>27562</v>
      </c>
      <c r="AH23" s="272">
        <v>9</v>
      </c>
      <c r="AI23" s="272">
        <v>5</v>
      </c>
      <c r="AJ23" s="272" t="s">
        <v>3271</v>
      </c>
      <c r="AK23">
        <v>55.56</v>
      </c>
      <c r="AL23">
        <v>18</v>
      </c>
      <c r="AM23"/>
      <c r="AN23"/>
      <c r="AO23"/>
      <c r="AP23">
        <v>0.79484264974431895</v>
      </c>
      <c r="AQ23">
        <v>0.94551851630725203</v>
      </c>
      <c r="AR23">
        <v>0.40050220546635901</v>
      </c>
      <c r="AS23">
        <v>3.4603941187461601E-2</v>
      </c>
      <c r="AT23"/>
      <c r="AU23"/>
      <c r="AV23"/>
      <c r="AW23">
        <v>1318.8550046772684</v>
      </c>
      <c r="AX23">
        <v>1527.6013462976814</v>
      </c>
      <c r="AY23">
        <v>1487.5368171021378</v>
      </c>
      <c r="AZ23">
        <v>1415.6288720046755</v>
      </c>
    </row>
    <row r="24" spans="1:52" s="278" customFormat="1" x14ac:dyDescent="0.2">
      <c r="A24" s="409" t="s">
        <v>933</v>
      </c>
      <c r="B24" s="409" t="s">
        <v>934</v>
      </c>
      <c r="C24" s="409" t="s">
        <v>935</v>
      </c>
      <c r="D24" s="409" t="s">
        <v>1814</v>
      </c>
      <c r="E24" s="278">
        <v>21</v>
      </c>
      <c r="F24" s="278">
        <v>7164</v>
      </c>
      <c r="G24" s="278" t="s">
        <v>1042</v>
      </c>
      <c r="H24" s="278" t="s">
        <v>904</v>
      </c>
      <c r="I24" s="278">
        <v>4095</v>
      </c>
      <c r="J24" s="278">
        <v>200</v>
      </c>
      <c r="K24" s="278" t="s">
        <v>1752</v>
      </c>
      <c r="O24" s="278">
        <v>8905</v>
      </c>
      <c r="P24" s="278" t="s">
        <v>1095</v>
      </c>
      <c r="Q24" s="278" t="s">
        <v>917</v>
      </c>
      <c r="R24" s="278">
        <v>1390</v>
      </c>
      <c r="S24" s="278">
        <v>600</v>
      </c>
      <c r="T24" s="410" t="s">
        <v>1639</v>
      </c>
      <c r="X24" s="278">
        <v>1.91011633005542</v>
      </c>
      <c r="Y24" s="278">
        <v>14.65</v>
      </c>
      <c r="Z24" s="278">
        <v>819000</v>
      </c>
      <c r="AA24" s="278">
        <v>834000</v>
      </c>
      <c r="AB24" s="278">
        <v>1.83</v>
      </c>
      <c r="AC24" s="278">
        <v>1.9625930092633299</v>
      </c>
      <c r="AD24" s="278" t="s">
        <v>932</v>
      </c>
      <c r="AF24" s="278">
        <v>245638</v>
      </c>
      <c r="AG24" s="278">
        <v>20470</v>
      </c>
      <c r="AH24" s="411">
        <v>12</v>
      </c>
      <c r="AI24" s="411">
        <v>7</v>
      </c>
      <c r="AJ24" s="411" t="s">
        <v>2784</v>
      </c>
      <c r="AK24" s="278">
        <v>58.33</v>
      </c>
      <c r="AL24" s="278">
        <v>19</v>
      </c>
      <c r="AP24" s="278">
        <v>0.85327081991050202</v>
      </c>
      <c r="AQ24" s="278">
        <v>0.90759204045233499</v>
      </c>
      <c r="AR24" s="278">
        <v>0.33993811773710803</v>
      </c>
      <c r="AS24" s="278">
        <v>5.7919931943139297E-2</v>
      </c>
      <c r="AW24" s="278">
        <v>3489.8504273504273</v>
      </c>
      <c r="AX24" s="278">
        <v>3335.139318885449</v>
      </c>
      <c r="AY24" s="278">
        <v>3540.1693889897156</v>
      </c>
      <c r="AZ24" s="278">
        <v>3553.4102564102564</v>
      </c>
    </row>
    <row r="25" spans="1:52" s="278" customFormat="1" x14ac:dyDescent="0.2">
      <c r="A25" s="124" t="s">
        <v>933</v>
      </c>
      <c r="B25" s="124" t="s">
        <v>934</v>
      </c>
      <c r="C25" s="124" t="s">
        <v>935</v>
      </c>
      <c r="D25" s="124" t="s">
        <v>1814</v>
      </c>
      <c r="E25">
        <v>22</v>
      </c>
      <c r="F25">
        <v>7272</v>
      </c>
      <c r="G25" t="s">
        <v>1039</v>
      </c>
      <c r="H25" t="s">
        <v>913</v>
      </c>
      <c r="I25">
        <v>1639</v>
      </c>
      <c r="J25">
        <v>600</v>
      </c>
      <c r="K25"/>
      <c r="L25" s="183">
        <v>0.05</v>
      </c>
      <c r="M25"/>
      <c r="N25"/>
      <c r="O25">
        <v>7278</v>
      </c>
      <c r="P25" t="s">
        <v>42</v>
      </c>
      <c r="Q25" t="s">
        <v>913</v>
      </c>
      <c r="R25">
        <v>1574</v>
      </c>
      <c r="S25">
        <v>600</v>
      </c>
      <c r="T25" t="s">
        <v>1669</v>
      </c>
      <c r="U25"/>
      <c r="V25"/>
      <c r="W25"/>
      <c r="X25">
        <v>2.1797101849093798</v>
      </c>
      <c r="Y25">
        <v>16.28</v>
      </c>
      <c r="Z25">
        <v>983400</v>
      </c>
      <c r="AA25">
        <v>944400</v>
      </c>
      <c r="AB25">
        <v>3.97</v>
      </c>
      <c r="AC25">
        <v>2.3289578405669098</v>
      </c>
      <c r="AD25" t="s">
        <v>932</v>
      </c>
      <c r="AE25"/>
      <c r="AF25">
        <v>238351</v>
      </c>
      <c r="AG25">
        <v>21668</v>
      </c>
      <c r="AH25" s="272">
        <v>11</v>
      </c>
      <c r="AI25" s="272">
        <v>6</v>
      </c>
      <c r="AJ25" s="272" t="s">
        <v>3272</v>
      </c>
      <c r="AK25">
        <v>54.55</v>
      </c>
      <c r="AL25">
        <v>19</v>
      </c>
      <c r="AM25"/>
      <c r="AN25"/>
      <c r="AO25"/>
      <c r="AP25">
        <v>0.74831900040761701</v>
      </c>
      <c r="AQ25">
        <v>0.95752607020937097</v>
      </c>
      <c r="AR25">
        <v>0.456436946173917</v>
      </c>
      <c r="AS25">
        <v>2.1453471722097502E-2</v>
      </c>
      <c r="AT25"/>
      <c r="AU25"/>
      <c r="AV25"/>
      <c r="AW25">
        <v>1270.8732057416266</v>
      </c>
      <c r="AX25">
        <v>1395.3810865191147</v>
      </c>
      <c r="AY25">
        <v>1328.0413258717176</v>
      </c>
      <c r="AZ25">
        <v>1305.439169139466</v>
      </c>
    </row>
    <row r="26" spans="1:52" s="343" customFormat="1" x14ac:dyDescent="0.2">
      <c r="A26" s="124" t="s">
        <v>933</v>
      </c>
      <c r="B26" s="124" t="s">
        <v>934</v>
      </c>
      <c r="C26" s="124" t="s">
        <v>935</v>
      </c>
      <c r="D26" s="124" t="s">
        <v>1814</v>
      </c>
      <c r="E26">
        <v>23</v>
      </c>
      <c r="F26">
        <v>3076</v>
      </c>
      <c r="G26" t="s">
        <v>1126</v>
      </c>
      <c r="H26" t="s">
        <v>905</v>
      </c>
      <c r="I26">
        <v>1532</v>
      </c>
      <c r="J26">
        <v>700</v>
      </c>
      <c r="K26"/>
      <c r="L26"/>
      <c r="M26"/>
      <c r="N26"/>
      <c r="O26">
        <v>8306</v>
      </c>
      <c r="P26" t="s">
        <v>1029</v>
      </c>
      <c r="Q26" t="s">
        <v>940</v>
      </c>
      <c r="R26">
        <v>422.5</v>
      </c>
      <c r="S26">
        <v>2500</v>
      </c>
      <c r="T26"/>
      <c r="U26"/>
      <c r="V26"/>
      <c r="W26"/>
      <c r="X26">
        <v>1.86725477565853</v>
      </c>
      <c r="Y26">
        <v>10.67</v>
      </c>
      <c r="Z26">
        <v>1072400</v>
      </c>
      <c r="AA26">
        <v>1056250</v>
      </c>
      <c r="AB26">
        <v>1.51</v>
      </c>
      <c r="AC26">
        <v>2.3127756447316701</v>
      </c>
      <c r="AD26" t="s">
        <v>932</v>
      </c>
      <c r="AE26"/>
      <c r="AF26">
        <v>208319</v>
      </c>
      <c r="AG26">
        <v>14880</v>
      </c>
      <c r="AH26" s="272">
        <v>14</v>
      </c>
      <c r="AI26" s="272">
        <v>8</v>
      </c>
      <c r="AJ26" s="272" t="s">
        <v>3273</v>
      </c>
      <c r="AK26">
        <v>57.14</v>
      </c>
      <c r="AL26">
        <v>19</v>
      </c>
      <c r="AM26"/>
      <c r="AN26"/>
      <c r="AO26"/>
      <c r="AP26">
        <v>0.74466272063981498</v>
      </c>
      <c r="AQ26">
        <v>0.94682370009905203</v>
      </c>
      <c r="AR26">
        <v>0.32887476055910803</v>
      </c>
      <c r="AS26">
        <v>6.6267003301222704E-2</v>
      </c>
      <c r="AT26"/>
      <c r="AU26"/>
      <c r="AV26"/>
      <c r="AW26">
        <v>1332.6449190330909</v>
      </c>
      <c r="AX26">
        <v>1386.7287592717464</v>
      </c>
      <c r="AY26">
        <v>1443.2529086400916</v>
      </c>
      <c r="AZ26">
        <v>1569.4216537966538</v>
      </c>
    </row>
    <row r="27" spans="1:52" s="343" customFormat="1" x14ac:dyDescent="0.2">
      <c r="A27" s="124" t="s">
        <v>933</v>
      </c>
      <c r="B27" s="124" t="s">
        <v>934</v>
      </c>
      <c r="C27" s="124" t="s">
        <v>935</v>
      </c>
      <c r="D27" s="124" t="s">
        <v>1814</v>
      </c>
      <c r="E27">
        <v>24</v>
      </c>
      <c r="F27">
        <v>2531</v>
      </c>
      <c r="G27" t="s">
        <v>922</v>
      </c>
      <c r="H27" t="s">
        <v>923</v>
      </c>
      <c r="I27">
        <v>951</v>
      </c>
      <c r="J27">
        <v>1000</v>
      </c>
      <c r="K27"/>
      <c r="L27"/>
      <c r="M27"/>
      <c r="N27"/>
      <c r="O27">
        <v>6302</v>
      </c>
      <c r="P27" t="s">
        <v>1085</v>
      </c>
      <c r="Q27" t="s">
        <v>909</v>
      </c>
      <c r="R27">
        <v>2311</v>
      </c>
      <c r="S27">
        <v>400</v>
      </c>
      <c r="T27"/>
      <c r="U27" s="183">
        <v>0.05</v>
      </c>
      <c r="V27"/>
      <c r="W27"/>
      <c r="X27">
        <v>1.88286992514895</v>
      </c>
      <c r="Y27">
        <v>10.41</v>
      </c>
      <c r="Z27">
        <v>951000</v>
      </c>
      <c r="AA27">
        <v>924400</v>
      </c>
      <c r="AB27">
        <v>2.88</v>
      </c>
      <c r="AC27">
        <v>1.9466275556749699</v>
      </c>
      <c r="AD27" t="s">
        <v>932</v>
      </c>
      <c r="AE27"/>
      <c r="AF27">
        <v>205166</v>
      </c>
      <c r="AG27">
        <v>20517</v>
      </c>
      <c r="AH27" s="272">
        <v>10</v>
      </c>
      <c r="AI27" s="272">
        <v>4</v>
      </c>
      <c r="AJ27" s="272" t="s">
        <v>2786</v>
      </c>
      <c r="AK27">
        <v>40</v>
      </c>
      <c r="AL27">
        <v>18</v>
      </c>
      <c r="AM27"/>
      <c r="AN27"/>
      <c r="AO27"/>
      <c r="AP27">
        <v>0.82669364803205303</v>
      </c>
      <c r="AQ27">
        <v>0.94985094009242599</v>
      </c>
      <c r="AR27">
        <v>0.47013301458943102</v>
      </c>
      <c r="AS27">
        <v>1.2064323769815999E-3</v>
      </c>
      <c r="AT27"/>
      <c r="AU27"/>
      <c r="AV27"/>
      <c r="AW27">
        <v>938.84375</v>
      </c>
      <c r="AX27">
        <v>742.03035143769966</v>
      </c>
      <c r="AY27">
        <v>689.65105263157886</v>
      </c>
      <c r="AZ27">
        <v>875.615696887686</v>
      </c>
    </row>
    <row r="28" spans="1:52" s="343" customFormat="1" x14ac:dyDescent="0.2">
      <c r="A28" s="124" t="s">
        <v>933</v>
      </c>
      <c r="B28" s="124" t="s">
        <v>934</v>
      </c>
      <c r="C28" s="124" t="s">
        <v>935</v>
      </c>
      <c r="D28" s="124" t="s">
        <v>1814</v>
      </c>
      <c r="E28">
        <v>25</v>
      </c>
      <c r="F28">
        <v>6902</v>
      </c>
      <c r="G28" t="s">
        <v>588</v>
      </c>
      <c r="H28" t="s">
        <v>913</v>
      </c>
      <c r="I28">
        <v>4151</v>
      </c>
      <c r="J28">
        <v>200</v>
      </c>
      <c r="K28" t="s">
        <v>1669</v>
      </c>
      <c r="L28" s="183">
        <v>0.1</v>
      </c>
      <c r="M28"/>
      <c r="N28"/>
      <c r="O28">
        <v>5110</v>
      </c>
      <c r="P28" t="s">
        <v>808</v>
      </c>
      <c r="Q28" t="s">
        <v>984</v>
      </c>
      <c r="R28">
        <v>1049</v>
      </c>
      <c r="S28">
        <v>800</v>
      </c>
      <c r="T28"/>
      <c r="U28"/>
      <c r="V28"/>
      <c r="W28"/>
      <c r="X28">
        <v>-2.2558141003723602</v>
      </c>
      <c r="Y28">
        <v>-9.19</v>
      </c>
      <c r="Z28">
        <v>830200</v>
      </c>
      <c r="AA28">
        <v>839200</v>
      </c>
      <c r="AB28">
        <v>1.08</v>
      </c>
      <c r="AC28">
        <v>2.2801602529501501</v>
      </c>
      <c r="AD28" t="s">
        <v>932</v>
      </c>
      <c r="AE28"/>
      <c r="AF28">
        <v>203616</v>
      </c>
      <c r="AG28">
        <v>22624</v>
      </c>
      <c r="AH28" s="272">
        <v>9</v>
      </c>
      <c r="AI28" s="272">
        <v>6</v>
      </c>
      <c r="AJ28" s="272" t="s">
        <v>3274</v>
      </c>
      <c r="AK28">
        <v>66.67</v>
      </c>
      <c r="AL28">
        <v>21</v>
      </c>
      <c r="AM28"/>
      <c r="AN28"/>
      <c r="AO28"/>
      <c r="AP28">
        <v>0.90024105217436201</v>
      </c>
      <c r="AQ28">
        <v>0.95132555150758502</v>
      </c>
      <c r="AR28">
        <v>0.36118540672111099</v>
      </c>
      <c r="AS28">
        <v>5.1919362924187702E-2</v>
      </c>
      <c r="AT28"/>
      <c r="AU28"/>
      <c r="AV28"/>
      <c r="AW28">
        <v>3522.8344246959773</v>
      </c>
      <c r="AX28">
        <v>3896.2857142857142</v>
      </c>
      <c r="AY28">
        <v>3855.4695170229611</v>
      </c>
      <c r="AZ28">
        <v>3215.6662770309763</v>
      </c>
    </row>
    <row r="29" spans="1:52" s="343" customFormat="1" x14ac:dyDescent="0.2">
      <c r="A29" s="124" t="s">
        <v>933</v>
      </c>
      <c r="B29" s="124" t="s">
        <v>934</v>
      </c>
      <c r="C29" s="124" t="s">
        <v>935</v>
      </c>
      <c r="D29" s="124" t="s">
        <v>1814</v>
      </c>
      <c r="E29">
        <v>26</v>
      </c>
      <c r="F29">
        <v>8595</v>
      </c>
      <c r="G29" t="s">
        <v>1010</v>
      </c>
      <c r="H29" t="s">
        <v>1025</v>
      </c>
      <c r="I29">
        <v>3575</v>
      </c>
      <c r="J29">
        <v>300</v>
      </c>
      <c r="K29" t="s">
        <v>1747</v>
      </c>
      <c r="L29" s="183">
        <v>0.1</v>
      </c>
      <c r="M29"/>
      <c r="N29"/>
      <c r="O29">
        <v>8801</v>
      </c>
      <c r="P29" t="s">
        <v>1458</v>
      </c>
      <c r="Q29" t="s">
        <v>917</v>
      </c>
      <c r="R29">
        <v>1885.5</v>
      </c>
      <c r="S29">
        <v>600</v>
      </c>
      <c r="T29"/>
      <c r="U29"/>
      <c r="V29"/>
      <c r="W29"/>
      <c r="X29">
        <v>2.2000147225114</v>
      </c>
      <c r="Y29">
        <v>10.92</v>
      </c>
      <c r="Z29">
        <v>1072500</v>
      </c>
      <c r="AA29">
        <v>1131300</v>
      </c>
      <c r="AB29">
        <v>5.48</v>
      </c>
      <c r="AC29">
        <v>2.42204601475727</v>
      </c>
      <c r="AD29" t="s">
        <v>932</v>
      </c>
      <c r="AE29"/>
      <c r="AF29">
        <v>186737</v>
      </c>
      <c r="AG29">
        <v>20749</v>
      </c>
      <c r="AH29" s="272">
        <v>9</v>
      </c>
      <c r="AI29" s="272">
        <v>6</v>
      </c>
      <c r="AJ29" s="272" t="s">
        <v>3275</v>
      </c>
      <c r="AK29">
        <v>66.67</v>
      </c>
      <c r="AL29">
        <v>18</v>
      </c>
      <c r="AM29"/>
      <c r="AN29"/>
      <c r="AO29"/>
      <c r="AP29">
        <v>0.77471786243736296</v>
      </c>
      <c r="AQ29">
        <v>0.93372346537871198</v>
      </c>
      <c r="AR29">
        <v>0.47011263808149001</v>
      </c>
      <c r="AS29">
        <v>2.0396995442973201E-2</v>
      </c>
      <c r="AT29"/>
      <c r="AU29"/>
      <c r="AV29"/>
      <c r="AW29">
        <v>3015.7876510067117</v>
      </c>
      <c r="AX29">
        <v>3034.3001497005989</v>
      </c>
      <c r="AY29">
        <v>2877.1544869367663</v>
      </c>
      <c r="AZ29">
        <v>3107.4579474579473</v>
      </c>
    </row>
    <row r="30" spans="1:52" s="343" customFormat="1" x14ac:dyDescent="0.2">
      <c r="A30" s="124" t="s">
        <v>933</v>
      </c>
      <c r="B30" s="124" t="s">
        <v>934</v>
      </c>
      <c r="C30" s="124" t="s">
        <v>935</v>
      </c>
      <c r="D30" s="124" t="s">
        <v>1814</v>
      </c>
      <c r="E30">
        <v>27</v>
      </c>
      <c r="F30">
        <v>7181</v>
      </c>
      <c r="G30" t="s">
        <v>60</v>
      </c>
      <c r="H30" t="s">
        <v>1018</v>
      </c>
      <c r="I30">
        <v>1395</v>
      </c>
      <c r="J30">
        <v>700</v>
      </c>
      <c r="K30"/>
      <c r="L30"/>
      <c r="M30"/>
      <c r="N30"/>
      <c r="O30">
        <v>4676</v>
      </c>
      <c r="P30" t="s">
        <v>1206</v>
      </c>
      <c r="Q30" t="s">
        <v>900</v>
      </c>
      <c r="R30">
        <v>1031</v>
      </c>
      <c r="S30">
        <v>900</v>
      </c>
      <c r="T30"/>
      <c r="U30"/>
      <c r="V30"/>
      <c r="W30"/>
      <c r="X30">
        <v>-1.85737797094978</v>
      </c>
      <c r="Y30">
        <v>-6.59</v>
      </c>
      <c r="Z30">
        <v>976500</v>
      </c>
      <c r="AA30">
        <v>927900</v>
      </c>
      <c r="AB30">
        <v>4.9800000000000004</v>
      </c>
      <c r="AC30">
        <v>2.1775619651828699</v>
      </c>
      <c r="AD30" t="s">
        <v>932</v>
      </c>
      <c r="AE30"/>
      <c r="AF30">
        <v>176334</v>
      </c>
      <c r="AG30">
        <v>12595</v>
      </c>
      <c r="AH30" s="272">
        <v>14</v>
      </c>
      <c r="AI30" s="272">
        <v>9</v>
      </c>
      <c r="AJ30" s="272" t="s">
        <v>2022</v>
      </c>
      <c r="AK30">
        <v>64.290000000000006</v>
      </c>
      <c r="AL30">
        <v>20</v>
      </c>
      <c r="AM30"/>
      <c r="AN30"/>
      <c r="AO30"/>
      <c r="AP30">
        <v>0.71709978441507605</v>
      </c>
      <c r="AQ30">
        <v>0.94489233777639103</v>
      </c>
      <c r="AR30">
        <v>5.7192835530623001E-2</v>
      </c>
      <c r="AS30">
        <v>7.0895196991813694E-2</v>
      </c>
      <c r="AT30"/>
      <c r="AU30"/>
      <c r="AV30"/>
      <c r="AW30">
        <v>1269.9242560865646</v>
      </c>
      <c r="AX30">
        <v>1233.7544987146528</v>
      </c>
      <c r="AY30">
        <v>1341.5744957709824</v>
      </c>
      <c r="AZ30">
        <v>1250.8578352180937</v>
      </c>
    </row>
    <row r="31" spans="1:52" s="343" customFormat="1" x14ac:dyDescent="0.2">
      <c r="A31" s="124" t="s">
        <v>933</v>
      </c>
      <c r="B31" s="124" t="s">
        <v>934</v>
      </c>
      <c r="C31" s="124" t="s">
        <v>935</v>
      </c>
      <c r="D31" s="124" t="s">
        <v>1814</v>
      </c>
      <c r="E31">
        <v>28</v>
      </c>
      <c r="F31">
        <v>7272</v>
      </c>
      <c r="G31" t="s">
        <v>1039</v>
      </c>
      <c r="H31" t="s">
        <v>913</v>
      </c>
      <c r="I31">
        <v>1639</v>
      </c>
      <c r="J31">
        <v>600</v>
      </c>
      <c r="K31"/>
      <c r="L31" s="183">
        <v>0.05</v>
      </c>
      <c r="M31"/>
      <c r="N31"/>
      <c r="O31">
        <v>6371</v>
      </c>
      <c r="P31" t="s">
        <v>1003</v>
      </c>
      <c r="Q31" t="s">
        <v>909</v>
      </c>
      <c r="R31">
        <v>2563</v>
      </c>
      <c r="S31">
        <v>400</v>
      </c>
      <c r="T31" t="s">
        <v>1655</v>
      </c>
      <c r="U31"/>
      <c r="V31"/>
      <c r="W31"/>
      <c r="X31">
        <v>-2.3368800866035202</v>
      </c>
      <c r="Y31">
        <v>-14.74</v>
      </c>
      <c r="Z31">
        <v>983400</v>
      </c>
      <c r="AA31">
        <v>1025200</v>
      </c>
      <c r="AB31">
        <v>4.08</v>
      </c>
      <c r="AC31">
        <v>2.6962444481815102</v>
      </c>
      <c r="AD31" t="s">
        <v>932</v>
      </c>
      <c r="AE31"/>
      <c r="AF31">
        <v>167160</v>
      </c>
      <c r="AG31">
        <v>16716</v>
      </c>
      <c r="AH31" s="272">
        <v>10</v>
      </c>
      <c r="AI31" s="272">
        <v>8</v>
      </c>
      <c r="AJ31" s="272" t="s">
        <v>3276</v>
      </c>
      <c r="AK31">
        <v>80</v>
      </c>
      <c r="AL31">
        <v>20</v>
      </c>
      <c r="AM31"/>
      <c r="AN31"/>
      <c r="AO31"/>
      <c r="AP31">
        <v>0.92271524233694402</v>
      </c>
      <c r="AQ31">
        <v>0.96773677422711202</v>
      </c>
      <c r="AR31">
        <v>0.159182470760172</v>
      </c>
      <c r="AS31">
        <v>5.0038880843968299E-2</v>
      </c>
      <c r="AT31"/>
      <c r="AU31"/>
      <c r="AV31"/>
      <c r="AW31">
        <v>1326.7062883435581</v>
      </c>
      <c r="AX31">
        <v>1460.8768434670117</v>
      </c>
      <c r="AY31">
        <v>1383.878787878788</v>
      </c>
      <c r="AZ31">
        <v>1631.7961275626424</v>
      </c>
    </row>
    <row r="32" spans="1:52" s="343" customFormat="1" x14ac:dyDescent="0.2">
      <c r="A32" s="124" t="s">
        <v>933</v>
      </c>
      <c r="B32" s="124" t="s">
        <v>934</v>
      </c>
      <c r="C32" s="124" t="s">
        <v>935</v>
      </c>
      <c r="D32" s="124" t="s">
        <v>1814</v>
      </c>
      <c r="E32">
        <v>29</v>
      </c>
      <c r="F32">
        <v>7272</v>
      </c>
      <c r="G32" t="s">
        <v>1039</v>
      </c>
      <c r="H32" t="s">
        <v>913</v>
      </c>
      <c r="I32">
        <v>1639</v>
      </c>
      <c r="J32">
        <v>600</v>
      </c>
      <c r="K32"/>
      <c r="L32" s="183">
        <v>0.05</v>
      </c>
      <c r="M32"/>
      <c r="N32"/>
      <c r="O32">
        <v>5471</v>
      </c>
      <c r="P32" t="s">
        <v>1052</v>
      </c>
      <c r="Q32" t="s">
        <v>939</v>
      </c>
      <c r="R32">
        <v>3280</v>
      </c>
      <c r="S32">
        <v>300</v>
      </c>
      <c r="T32"/>
      <c r="U32"/>
      <c r="V32"/>
      <c r="W32"/>
      <c r="X32">
        <v>-1.9690534565587701</v>
      </c>
      <c r="Y32">
        <v>-21.96</v>
      </c>
      <c r="Z32">
        <v>983400</v>
      </c>
      <c r="AA32">
        <v>984000</v>
      </c>
      <c r="AB32">
        <v>0.06</v>
      </c>
      <c r="AC32">
        <v>2.0655774084780001</v>
      </c>
      <c r="AD32" t="s">
        <v>932</v>
      </c>
      <c r="AE32"/>
      <c r="AF32">
        <v>148903</v>
      </c>
      <c r="AG32">
        <v>14890</v>
      </c>
      <c r="AH32" s="272">
        <v>10</v>
      </c>
      <c r="AI32" s="272">
        <v>8</v>
      </c>
      <c r="AJ32" s="272" t="s">
        <v>3276</v>
      </c>
      <c r="AK32">
        <v>80</v>
      </c>
      <c r="AL32">
        <v>20</v>
      </c>
      <c r="AM32"/>
      <c r="AN32"/>
      <c r="AO32"/>
      <c r="AP32">
        <v>0.72313555288208498</v>
      </c>
      <c r="AQ32">
        <v>0.95205801380483401</v>
      </c>
      <c r="AR32">
        <v>3.2636642248560097E-2</v>
      </c>
      <c r="AS32">
        <v>1.81132488809361E-2</v>
      </c>
      <c r="AT32"/>
      <c r="AU32"/>
      <c r="AV32"/>
      <c r="AW32">
        <v>1211.4911080711356</v>
      </c>
      <c r="AX32">
        <v>1503.8168574401664</v>
      </c>
      <c r="AY32">
        <v>1547.2442839951866</v>
      </c>
      <c r="AZ32">
        <v>1835.3553553553554</v>
      </c>
    </row>
    <row r="33" spans="1:52" s="343" customFormat="1" x14ac:dyDescent="0.2">
      <c r="A33" s="124" t="s">
        <v>933</v>
      </c>
      <c r="B33" s="124" t="s">
        <v>934</v>
      </c>
      <c r="C33" s="124" t="s">
        <v>935</v>
      </c>
      <c r="D33" s="124" t="s">
        <v>1814</v>
      </c>
      <c r="E33">
        <v>30</v>
      </c>
      <c r="F33">
        <v>6326</v>
      </c>
      <c r="G33" t="s">
        <v>1450</v>
      </c>
      <c r="H33" t="s">
        <v>909</v>
      </c>
      <c r="I33">
        <v>1599</v>
      </c>
      <c r="J33">
        <v>700</v>
      </c>
      <c r="K33"/>
      <c r="L33" s="183">
        <v>0.05</v>
      </c>
      <c r="M33"/>
      <c r="N33"/>
      <c r="O33">
        <v>4208</v>
      </c>
      <c r="P33" t="s">
        <v>1026</v>
      </c>
      <c r="Q33" t="s">
        <v>920</v>
      </c>
      <c r="R33">
        <v>1797</v>
      </c>
      <c r="S33">
        <v>600</v>
      </c>
      <c r="T33" t="s">
        <v>1655</v>
      </c>
      <c r="U33"/>
      <c r="V33"/>
      <c r="W33"/>
      <c r="X33">
        <v>-2.0830349704862599</v>
      </c>
      <c r="Y33">
        <v>-12.36</v>
      </c>
      <c r="Z33">
        <v>1119300</v>
      </c>
      <c r="AA33">
        <v>1078200</v>
      </c>
      <c r="AB33">
        <v>3.81</v>
      </c>
      <c r="AC33">
        <v>2.1519954273479698</v>
      </c>
      <c r="AD33" t="s">
        <v>932</v>
      </c>
      <c r="AE33"/>
      <c r="AF33">
        <v>146488</v>
      </c>
      <c r="AG33">
        <v>11268</v>
      </c>
      <c r="AH33" s="272">
        <v>13</v>
      </c>
      <c r="AI33" s="272">
        <v>9</v>
      </c>
      <c r="AJ33" s="272" t="s">
        <v>3277</v>
      </c>
      <c r="AK33">
        <v>69.23</v>
      </c>
      <c r="AL33">
        <v>20</v>
      </c>
      <c r="AM33"/>
      <c r="AN33"/>
      <c r="AO33"/>
      <c r="AP33">
        <v>0.819704359058817</v>
      </c>
      <c r="AQ33">
        <v>0.92586328150991604</v>
      </c>
      <c r="AR33">
        <v>0.47043401414718999</v>
      </c>
      <c r="AS33">
        <v>7.5834175330303398E-3</v>
      </c>
      <c r="AT33"/>
      <c r="AU33"/>
      <c r="AV33"/>
      <c r="AW33">
        <v>1486.1646954464813</v>
      </c>
      <c r="AX33">
        <v>1303.750315258512</v>
      </c>
      <c r="AY33">
        <v>1417.7375979112271</v>
      </c>
      <c r="AZ33">
        <v>1103.2981212336051</v>
      </c>
    </row>
    <row r="34" spans="1:52" s="343" customFormat="1" x14ac:dyDescent="0.2">
      <c r="A34" s="124" t="s">
        <v>933</v>
      </c>
      <c r="B34" s="124" t="s">
        <v>934</v>
      </c>
      <c r="C34" s="124" t="s">
        <v>935</v>
      </c>
      <c r="D34" s="124" t="s">
        <v>1814</v>
      </c>
      <c r="E34">
        <v>31</v>
      </c>
      <c r="F34">
        <v>4045</v>
      </c>
      <c r="G34" t="s">
        <v>1127</v>
      </c>
      <c r="H34" t="s">
        <v>920</v>
      </c>
      <c r="I34">
        <v>1022</v>
      </c>
      <c r="J34">
        <v>1000</v>
      </c>
      <c r="K34"/>
      <c r="L34" s="183">
        <v>0.05</v>
      </c>
      <c r="M34"/>
      <c r="N34"/>
      <c r="O34">
        <v>5334</v>
      </c>
      <c r="P34" t="s">
        <v>1074</v>
      </c>
      <c r="Q34" t="s">
        <v>897</v>
      </c>
      <c r="R34">
        <v>1527</v>
      </c>
      <c r="S34">
        <v>700</v>
      </c>
      <c r="T34"/>
      <c r="U34"/>
      <c r="V34"/>
      <c r="W34"/>
      <c r="X34">
        <v>1.8723054103218</v>
      </c>
      <c r="Y34">
        <v>6.54</v>
      </c>
      <c r="Z34">
        <v>1022000</v>
      </c>
      <c r="AA34">
        <v>1068900</v>
      </c>
      <c r="AB34">
        <v>4.3899999999999997</v>
      </c>
      <c r="AC34">
        <v>2.2457379870239098</v>
      </c>
      <c r="AD34" t="s">
        <v>932</v>
      </c>
      <c r="AE34"/>
      <c r="AF34">
        <v>138208</v>
      </c>
      <c r="AG34">
        <v>9214</v>
      </c>
      <c r="AH34" s="272">
        <v>15</v>
      </c>
      <c r="AI34" s="272">
        <v>8</v>
      </c>
      <c r="AJ34" s="272" t="s">
        <v>3278</v>
      </c>
      <c r="AK34">
        <v>53.33</v>
      </c>
      <c r="AL34">
        <v>20</v>
      </c>
      <c r="AM34"/>
      <c r="AN34"/>
      <c r="AO34"/>
      <c r="AP34">
        <v>0.83375780786179898</v>
      </c>
      <c r="AQ34">
        <v>0.91772884289732304</v>
      </c>
      <c r="AR34">
        <v>0.44202718656921702</v>
      </c>
      <c r="AS34">
        <v>4.9518154385945597E-2</v>
      </c>
      <c r="AT34"/>
      <c r="AU34"/>
      <c r="AV34"/>
      <c r="AW34">
        <v>928.73507462686575</v>
      </c>
      <c r="AX34">
        <v>908.7582005623243</v>
      </c>
      <c r="AY34">
        <v>853.97254335260118</v>
      </c>
      <c r="AZ34">
        <v>629.47735537190079</v>
      </c>
    </row>
    <row r="35" spans="1:52" s="343" customFormat="1" x14ac:dyDescent="0.2">
      <c r="A35" s="124" t="s">
        <v>933</v>
      </c>
      <c r="B35" s="124" t="s">
        <v>934</v>
      </c>
      <c r="C35" s="124" t="s">
        <v>935</v>
      </c>
      <c r="D35" s="124" t="s">
        <v>1814</v>
      </c>
      <c r="E35">
        <v>32</v>
      </c>
      <c r="F35">
        <v>6395</v>
      </c>
      <c r="G35" t="s">
        <v>1004</v>
      </c>
      <c r="H35" t="s">
        <v>909</v>
      </c>
      <c r="I35">
        <v>892</v>
      </c>
      <c r="J35">
        <v>1200</v>
      </c>
      <c r="K35" t="s">
        <v>1669</v>
      </c>
      <c r="L35" s="183">
        <v>0.05</v>
      </c>
      <c r="M35"/>
      <c r="N35"/>
      <c r="O35">
        <v>5020</v>
      </c>
      <c r="P35" t="s">
        <v>1138</v>
      </c>
      <c r="Q35" t="s">
        <v>1090</v>
      </c>
      <c r="R35">
        <v>378.3</v>
      </c>
      <c r="S35">
        <v>2800</v>
      </c>
      <c r="T35"/>
      <c r="U35"/>
      <c r="V35"/>
      <c r="W35"/>
      <c r="X35">
        <v>-2.1233296813582299</v>
      </c>
      <c r="Y35">
        <v>-11.45</v>
      </c>
      <c r="Z35">
        <v>1070400</v>
      </c>
      <c r="AA35">
        <v>1059240</v>
      </c>
      <c r="AB35">
        <v>1.04</v>
      </c>
      <c r="AC35">
        <v>2.17797367443867</v>
      </c>
      <c r="AD35" t="s">
        <v>932</v>
      </c>
      <c r="AE35"/>
      <c r="AF35">
        <v>133985</v>
      </c>
      <c r="AG35">
        <v>10307</v>
      </c>
      <c r="AH35" s="272">
        <v>13</v>
      </c>
      <c r="AI35" s="272">
        <v>6</v>
      </c>
      <c r="AJ35" s="272" t="s">
        <v>2638</v>
      </c>
      <c r="AK35">
        <v>46.15</v>
      </c>
      <c r="AL35">
        <v>15</v>
      </c>
      <c r="AM35"/>
      <c r="AN35"/>
      <c r="AO35"/>
      <c r="AP35">
        <v>0.74816017326551199</v>
      </c>
      <c r="AQ35">
        <v>0.92080565363926903</v>
      </c>
      <c r="AR35">
        <v>0.46950354161588898</v>
      </c>
      <c r="AS35">
        <v>6.9645902769283601E-3</v>
      </c>
      <c r="AT35"/>
      <c r="AU35"/>
      <c r="AV35"/>
      <c r="AW35">
        <v>818.72430668841764</v>
      </c>
      <c r="AX35">
        <v>760.5509138381201</v>
      </c>
      <c r="AY35">
        <v>800.54323928178826</v>
      </c>
      <c r="AZ35">
        <v>663.85934819897091</v>
      </c>
    </row>
    <row r="36" spans="1:52" s="343" customFormat="1" x14ac:dyDescent="0.2">
      <c r="A36" s="124" t="s">
        <v>933</v>
      </c>
      <c r="B36" s="124" t="s">
        <v>934</v>
      </c>
      <c r="C36" s="124" t="s">
        <v>935</v>
      </c>
      <c r="D36" s="124" t="s">
        <v>1814</v>
      </c>
      <c r="E36">
        <v>33</v>
      </c>
      <c r="F36">
        <v>4849</v>
      </c>
      <c r="G36" t="s">
        <v>448</v>
      </c>
      <c r="H36" t="s">
        <v>910</v>
      </c>
      <c r="I36">
        <v>2667</v>
      </c>
      <c r="J36">
        <v>400</v>
      </c>
      <c r="K36"/>
      <c r="L36"/>
      <c r="M36"/>
      <c r="N36"/>
      <c r="O36">
        <v>9603</v>
      </c>
      <c r="P36" t="s">
        <v>1013</v>
      </c>
      <c r="Q36" t="s">
        <v>910</v>
      </c>
      <c r="R36">
        <v>1540</v>
      </c>
      <c r="S36">
        <v>700</v>
      </c>
      <c r="T36" t="s">
        <v>2526</v>
      </c>
      <c r="U36" s="183">
        <v>0.05</v>
      </c>
      <c r="V36"/>
      <c r="W36"/>
      <c r="X36">
        <v>1.82412437511091</v>
      </c>
      <c r="Y36">
        <v>10.02</v>
      </c>
      <c r="Z36">
        <v>1066800</v>
      </c>
      <c r="AA36">
        <v>1078000</v>
      </c>
      <c r="AB36">
        <v>1.05</v>
      </c>
      <c r="AC36">
        <v>1.92142129490171</v>
      </c>
      <c r="AD36" t="s">
        <v>932</v>
      </c>
      <c r="AE36"/>
      <c r="AF36">
        <v>132406</v>
      </c>
      <c r="AG36">
        <v>22068</v>
      </c>
      <c r="AH36" s="272">
        <v>6</v>
      </c>
      <c r="AI36" s="272">
        <v>4</v>
      </c>
      <c r="AJ36" s="272" t="s">
        <v>3279</v>
      </c>
      <c r="AK36">
        <v>66.67</v>
      </c>
      <c r="AL36">
        <v>10</v>
      </c>
      <c r="AM36"/>
      <c r="AN36"/>
      <c r="AO36"/>
      <c r="AP36">
        <v>0.96085945845675502</v>
      </c>
      <c r="AQ36">
        <v>0.96908008830007097</v>
      </c>
      <c r="AR36">
        <v>0.18129378524647999</v>
      </c>
      <c r="AS36">
        <v>2.2531399141843898E-2</v>
      </c>
      <c r="AT36"/>
      <c r="AU36"/>
      <c r="AV36"/>
      <c r="AW36">
        <v>2279.0697674418607</v>
      </c>
      <c r="AX36">
        <v>2345.6140350877195</v>
      </c>
      <c r="AY36">
        <v>2415.630746598014</v>
      </c>
      <c r="AZ36">
        <v>2542.9012345679012</v>
      </c>
    </row>
    <row r="37" spans="1:52" s="343" customFormat="1" x14ac:dyDescent="0.2">
      <c r="A37" s="124" t="s">
        <v>933</v>
      </c>
      <c r="B37" s="124" t="s">
        <v>934</v>
      </c>
      <c r="C37" s="124" t="s">
        <v>935</v>
      </c>
      <c r="D37" s="124" t="s">
        <v>1814</v>
      </c>
      <c r="E37">
        <v>34</v>
      </c>
      <c r="F37">
        <v>2181</v>
      </c>
      <c r="G37" t="s">
        <v>1392</v>
      </c>
      <c r="H37" t="s">
        <v>910</v>
      </c>
      <c r="I37">
        <v>1459</v>
      </c>
      <c r="J37">
        <v>700</v>
      </c>
      <c r="K37"/>
      <c r="L37"/>
      <c r="M37"/>
      <c r="N37"/>
      <c r="O37">
        <v>7261</v>
      </c>
      <c r="P37" t="s">
        <v>1153</v>
      </c>
      <c r="Q37" t="s">
        <v>913</v>
      </c>
      <c r="R37">
        <v>623</v>
      </c>
      <c r="S37">
        <v>1600</v>
      </c>
      <c r="T37"/>
      <c r="U37"/>
      <c r="V37"/>
      <c r="W37"/>
      <c r="X37">
        <v>2.1359328123691399</v>
      </c>
      <c r="Y37">
        <v>17.07</v>
      </c>
      <c r="Z37">
        <v>1021300</v>
      </c>
      <c r="AA37">
        <v>996800</v>
      </c>
      <c r="AB37">
        <v>2.4</v>
      </c>
      <c r="AC37">
        <v>2.2939958009411598</v>
      </c>
      <c r="AD37" t="s">
        <v>932</v>
      </c>
      <c r="AE37"/>
      <c r="AF37">
        <v>113954</v>
      </c>
      <c r="AG37">
        <v>6331</v>
      </c>
      <c r="AH37" s="272">
        <v>18</v>
      </c>
      <c r="AI37" s="272">
        <v>8</v>
      </c>
      <c r="AJ37" s="272" t="s">
        <v>3280</v>
      </c>
      <c r="AK37">
        <v>44.44</v>
      </c>
      <c r="AL37">
        <v>16</v>
      </c>
      <c r="AM37"/>
      <c r="AN37"/>
      <c r="AO37"/>
      <c r="AP37">
        <v>0.87046007594748498</v>
      </c>
      <c r="AQ37">
        <v>0.946153899993461</v>
      </c>
      <c r="AR37">
        <v>0.31322180330911198</v>
      </c>
      <c r="AS37">
        <v>7.0123625591810596E-2</v>
      </c>
      <c r="AT37"/>
      <c r="AU37"/>
      <c r="AV37"/>
      <c r="AW37">
        <v>1130.8580858085809</v>
      </c>
      <c r="AX37">
        <v>1362.2313432835822</v>
      </c>
      <c r="AY37">
        <v>1404.196335078534</v>
      </c>
      <c r="AZ37">
        <v>1088.859375</v>
      </c>
    </row>
    <row r="38" spans="1:52" s="343" customFormat="1" x14ac:dyDescent="0.2">
      <c r="A38" s="124" t="s">
        <v>933</v>
      </c>
      <c r="B38" s="124" t="s">
        <v>934</v>
      </c>
      <c r="C38" s="124" t="s">
        <v>935</v>
      </c>
      <c r="D38" s="124" t="s">
        <v>1814</v>
      </c>
      <c r="E38">
        <v>35</v>
      </c>
      <c r="F38">
        <v>2531</v>
      </c>
      <c r="G38" t="s">
        <v>922</v>
      </c>
      <c r="H38" t="s">
        <v>923</v>
      </c>
      <c r="I38">
        <v>951</v>
      </c>
      <c r="J38">
        <v>1100</v>
      </c>
      <c r="K38"/>
      <c r="L38"/>
      <c r="M38"/>
      <c r="N38"/>
      <c r="O38">
        <v>7261</v>
      </c>
      <c r="P38" t="s">
        <v>1153</v>
      </c>
      <c r="Q38" t="s">
        <v>913</v>
      </c>
      <c r="R38">
        <v>623</v>
      </c>
      <c r="S38">
        <v>1700</v>
      </c>
      <c r="T38"/>
      <c r="U38"/>
      <c r="V38"/>
      <c r="W38"/>
      <c r="X38">
        <v>2.2245588694474199</v>
      </c>
      <c r="Y38">
        <v>14.74</v>
      </c>
      <c r="Z38">
        <v>1046100</v>
      </c>
      <c r="AA38">
        <v>1059100</v>
      </c>
      <c r="AB38">
        <v>1.24</v>
      </c>
      <c r="AC38">
        <v>2.3876185768240799</v>
      </c>
      <c r="AD38" t="s">
        <v>932</v>
      </c>
      <c r="AE38"/>
      <c r="AF38">
        <v>106816</v>
      </c>
      <c r="AG38">
        <v>5086</v>
      </c>
      <c r="AH38" s="272">
        <v>21</v>
      </c>
      <c r="AI38" s="272">
        <v>10</v>
      </c>
      <c r="AJ38" s="272" t="s">
        <v>3281</v>
      </c>
      <c r="AK38">
        <v>47.62</v>
      </c>
      <c r="AL38">
        <v>18</v>
      </c>
      <c r="AM38"/>
      <c r="AN38"/>
      <c r="AO38"/>
      <c r="AP38">
        <v>0.85764741699742097</v>
      </c>
      <c r="AQ38">
        <v>0.93089903146442798</v>
      </c>
      <c r="AR38">
        <v>0.108343196270046</v>
      </c>
      <c r="AS38">
        <v>9.7915880842915498E-2</v>
      </c>
      <c r="AT38"/>
      <c r="AU38"/>
      <c r="AV38"/>
      <c r="AW38">
        <v>841.97524752475249</v>
      </c>
      <c r="AX38">
        <v>667.5</v>
      </c>
      <c r="AY38">
        <v>616.47643979057591</v>
      </c>
      <c r="AZ38">
        <v>648.95833333333337</v>
      </c>
    </row>
    <row r="39" spans="1:52" s="343" customFormat="1" x14ac:dyDescent="0.2">
      <c r="A39" s="124" t="s">
        <v>933</v>
      </c>
      <c r="B39" s="124" t="s">
        <v>934</v>
      </c>
      <c r="C39" s="124" t="s">
        <v>935</v>
      </c>
      <c r="D39" s="124" t="s">
        <v>1814</v>
      </c>
      <c r="E39">
        <v>36</v>
      </c>
      <c r="F39">
        <v>7272</v>
      </c>
      <c r="G39" t="s">
        <v>1039</v>
      </c>
      <c r="H39" t="s">
        <v>913</v>
      </c>
      <c r="I39">
        <v>1639</v>
      </c>
      <c r="J39">
        <v>600</v>
      </c>
      <c r="K39"/>
      <c r="L39" s="183">
        <v>0.05</v>
      </c>
      <c r="M39"/>
      <c r="N39"/>
      <c r="O39">
        <v>3099</v>
      </c>
      <c r="P39" t="s">
        <v>33</v>
      </c>
      <c r="Q39" t="s">
        <v>921</v>
      </c>
      <c r="R39">
        <v>623</v>
      </c>
      <c r="S39">
        <v>1600</v>
      </c>
      <c r="T39"/>
      <c r="U39"/>
      <c r="V39"/>
      <c r="W39"/>
      <c r="X39">
        <v>-2.0805477147939699</v>
      </c>
      <c r="Y39">
        <v>-21.97</v>
      </c>
      <c r="Z39">
        <v>983400</v>
      </c>
      <c r="AA39">
        <v>996800</v>
      </c>
      <c r="AB39">
        <v>1.36</v>
      </c>
      <c r="AC39">
        <v>2.0835043570620999</v>
      </c>
      <c r="AD39" t="s">
        <v>932</v>
      </c>
      <c r="AE39"/>
      <c r="AF39">
        <v>51150</v>
      </c>
      <c r="AG39">
        <v>3654</v>
      </c>
      <c r="AH39" s="272">
        <v>14</v>
      </c>
      <c r="AI39" s="272">
        <v>8</v>
      </c>
      <c r="AJ39" s="272" t="s">
        <v>3282</v>
      </c>
      <c r="AK39">
        <v>57.14</v>
      </c>
      <c r="AL39">
        <v>15</v>
      </c>
      <c r="AM39"/>
      <c r="AN39"/>
      <c r="AO39"/>
      <c r="AP39">
        <v>0.81346440411334198</v>
      </c>
      <c r="AQ39">
        <v>0.94567627593276404</v>
      </c>
      <c r="AR39">
        <v>7.6444037911231402E-2</v>
      </c>
      <c r="AS39">
        <v>2.3559018854773101E-3</v>
      </c>
      <c r="AT39"/>
      <c r="AU39"/>
      <c r="AV39"/>
      <c r="AW39">
        <v>1312.0904836193447</v>
      </c>
      <c r="AX39">
        <v>1394.7855691056911</v>
      </c>
      <c r="AY39">
        <v>1358.2647385984428</v>
      </c>
      <c r="AZ39">
        <v>1295.5989583333335</v>
      </c>
    </row>
    <row r="40" spans="1:52" s="343" customFormat="1" x14ac:dyDescent="0.2">
      <c r="A40" s="124" t="s">
        <v>933</v>
      </c>
      <c r="B40" s="124" t="s">
        <v>934</v>
      </c>
      <c r="C40" s="124" t="s">
        <v>935</v>
      </c>
      <c r="D40" s="124" t="s">
        <v>1814</v>
      </c>
      <c r="E40">
        <v>37</v>
      </c>
      <c r="F40">
        <v>3765</v>
      </c>
      <c r="G40" t="s">
        <v>1947</v>
      </c>
      <c r="H40" t="s">
        <v>900</v>
      </c>
      <c r="I40">
        <v>1884</v>
      </c>
      <c r="J40">
        <v>500</v>
      </c>
      <c r="K40"/>
      <c r="L40"/>
      <c r="M40"/>
      <c r="N40"/>
      <c r="O40">
        <v>5406</v>
      </c>
      <c r="P40" t="s">
        <v>1134</v>
      </c>
      <c r="Q40" t="s">
        <v>939</v>
      </c>
      <c r="R40">
        <v>363</v>
      </c>
      <c r="S40">
        <v>2600</v>
      </c>
      <c r="T40"/>
      <c r="U40"/>
      <c r="V40"/>
      <c r="W40"/>
      <c r="X40">
        <v>2.2931301685812402</v>
      </c>
      <c r="Y40">
        <v>12.01</v>
      </c>
      <c r="Z40">
        <v>942000</v>
      </c>
      <c r="AA40">
        <v>943800</v>
      </c>
      <c r="AB40">
        <v>0.19</v>
      </c>
      <c r="AC40">
        <v>2.61889204756186</v>
      </c>
      <c r="AD40" t="s">
        <v>932</v>
      </c>
      <c r="AE40"/>
      <c r="AF40">
        <v>38335</v>
      </c>
      <c r="AG40">
        <v>2130</v>
      </c>
      <c r="AH40" s="272">
        <v>18</v>
      </c>
      <c r="AI40" s="272">
        <v>10</v>
      </c>
      <c r="AJ40" s="272" t="s">
        <v>3283</v>
      </c>
      <c r="AK40">
        <v>55.56</v>
      </c>
      <c r="AL40">
        <v>14</v>
      </c>
      <c r="AM40"/>
      <c r="AN40"/>
      <c r="AO40"/>
      <c r="AP40">
        <v>0.79606237044512396</v>
      </c>
      <c r="AQ40">
        <v>0.95899955693384598</v>
      </c>
      <c r="AR40">
        <v>0.17591104046120301</v>
      </c>
      <c r="AS40">
        <v>1.05506286172996E-3</v>
      </c>
      <c r="AT40"/>
      <c r="AU40"/>
      <c r="AV40"/>
      <c r="AW40">
        <v>1567.8728813559321</v>
      </c>
      <c r="AX40">
        <v>1427.3480475382003</v>
      </c>
      <c r="AY40">
        <v>1554.6309192200556</v>
      </c>
      <c r="AZ40">
        <v>971.4084507042254</v>
      </c>
    </row>
    <row r="41" spans="1:52" s="278" customFormat="1" x14ac:dyDescent="0.2">
      <c r="A41" s="124" t="s">
        <v>933</v>
      </c>
      <c r="B41" s="124" t="s">
        <v>934</v>
      </c>
      <c r="C41" s="124" t="s">
        <v>935</v>
      </c>
      <c r="D41" s="124" t="s">
        <v>1814</v>
      </c>
      <c r="E41">
        <v>38</v>
      </c>
      <c r="F41">
        <v>3405</v>
      </c>
      <c r="G41" t="s">
        <v>1265</v>
      </c>
      <c r="H41" t="s">
        <v>920</v>
      </c>
      <c r="I41">
        <v>1104</v>
      </c>
      <c r="J41">
        <v>900</v>
      </c>
      <c r="K41"/>
      <c r="L41" s="183">
        <v>0.05</v>
      </c>
      <c r="M41"/>
      <c r="N41"/>
      <c r="O41">
        <v>7762</v>
      </c>
      <c r="P41" t="s">
        <v>1040</v>
      </c>
      <c r="Q41" t="s">
        <v>906</v>
      </c>
      <c r="R41">
        <v>343</v>
      </c>
      <c r="S41">
        <v>2900</v>
      </c>
      <c r="T41" t="s">
        <v>1679</v>
      </c>
      <c r="U41"/>
      <c r="V41"/>
      <c r="W41"/>
      <c r="X41">
        <v>1.8788164217269101</v>
      </c>
      <c r="Y41">
        <v>7.2</v>
      </c>
      <c r="Z41">
        <v>993600</v>
      </c>
      <c r="AA41">
        <v>994700</v>
      </c>
      <c r="AB41">
        <v>0.11</v>
      </c>
      <c r="AC41">
        <v>2.0637745471504099</v>
      </c>
      <c r="AD41" t="s">
        <v>932</v>
      </c>
      <c r="AE41"/>
      <c r="AF41">
        <v>30351</v>
      </c>
      <c r="AG41">
        <v>1597</v>
      </c>
      <c r="AH41" s="272">
        <v>19</v>
      </c>
      <c r="AI41" s="272">
        <v>10</v>
      </c>
      <c r="AJ41" s="272" t="s">
        <v>2789</v>
      </c>
      <c r="AK41">
        <v>52.63</v>
      </c>
      <c r="AL41">
        <v>20</v>
      </c>
      <c r="AM41"/>
      <c r="AN41"/>
      <c r="AO41"/>
      <c r="AP41">
        <v>0.71128146279256099</v>
      </c>
      <c r="AQ41">
        <v>0.92017267639199196</v>
      </c>
      <c r="AR41">
        <v>0.37267495639937598</v>
      </c>
      <c r="AS41">
        <v>5.6406735967317503E-2</v>
      </c>
      <c r="AT41"/>
      <c r="AU41"/>
      <c r="AV41"/>
      <c r="AW41">
        <v>1003.2305699481866</v>
      </c>
      <c r="AX41">
        <v>764.71189279731993</v>
      </c>
      <c r="AY41">
        <v>794.06017699115046</v>
      </c>
      <c r="AZ41">
        <v>724.21861777150923</v>
      </c>
    </row>
    <row r="42" spans="1:52" s="343" customFormat="1" x14ac:dyDescent="0.2">
      <c r="A42" s="124" t="s">
        <v>933</v>
      </c>
      <c r="B42" s="124" t="s">
        <v>934</v>
      </c>
      <c r="C42" s="124" t="s">
        <v>935</v>
      </c>
      <c r="D42" s="124" t="s">
        <v>1814</v>
      </c>
      <c r="E42">
        <v>39</v>
      </c>
      <c r="F42">
        <v>8850</v>
      </c>
      <c r="G42" t="s">
        <v>1345</v>
      </c>
      <c r="H42" t="s">
        <v>917</v>
      </c>
      <c r="I42">
        <v>2184</v>
      </c>
      <c r="J42">
        <v>500</v>
      </c>
      <c r="K42"/>
      <c r="L42" s="183">
        <v>0.05</v>
      </c>
      <c r="M42"/>
      <c r="N42"/>
      <c r="O42">
        <v>5334</v>
      </c>
      <c r="P42" t="s">
        <v>1074</v>
      </c>
      <c r="Q42" t="s">
        <v>897</v>
      </c>
      <c r="R42">
        <v>1527</v>
      </c>
      <c r="S42">
        <v>700</v>
      </c>
      <c r="T42"/>
      <c r="U42"/>
      <c r="V42"/>
      <c r="W42"/>
      <c r="X42">
        <v>-2.0450002216695902</v>
      </c>
      <c r="Y42">
        <v>-8.2200000000000006</v>
      </c>
      <c r="Z42">
        <v>1092000</v>
      </c>
      <c r="AA42">
        <v>1068900</v>
      </c>
      <c r="AB42">
        <v>2.12</v>
      </c>
      <c r="AC42">
        <v>2.2384189727071302</v>
      </c>
      <c r="AD42" t="s">
        <v>932</v>
      </c>
      <c r="AE42"/>
      <c r="AF42">
        <v>10194</v>
      </c>
      <c r="AG42">
        <v>784</v>
      </c>
      <c r="AH42" s="272">
        <v>13</v>
      </c>
      <c r="AI42" s="272">
        <v>7</v>
      </c>
      <c r="AJ42" s="272" t="s">
        <v>2787</v>
      </c>
      <c r="AK42">
        <v>53.85</v>
      </c>
      <c r="AL42">
        <v>19</v>
      </c>
      <c r="AM42"/>
      <c r="AN42"/>
      <c r="AO42"/>
      <c r="AP42">
        <v>0.83217741321984395</v>
      </c>
      <c r="AQ42">
        <v>0.95503860847662203</v>
      </c>
      <c r="AR42">
        <v>0.17402413880717801</v>
      </c>
      <c r="AS42">
        <v>5.2122877255020997E-3</v>
      </c>
      <c r="AT42"/>
      <c r="AU42"/>
      <c r="AV42"/>
      <c r="AW42">
        <v>1962.8787313432836</v>
      </c>
      <c r="AX42">
        <v>1992.8280224929708</v>
      </c>
      <c r="AY42">
        <v>1927.8742774566474</v>
      </c>
      <c r="AZ42">
        <v>1317.510743801653</v>
      </c>
    </row>
    <row r="43" spans="1:52" s="343" customFormat="1" x14ac:dyDescent="0.2">
      <c r="A43" s="124" t="s">
        <v>933</v>
      </c>
      <c r="B43" s="124" t="s">
        <v>934</v>
      </c>
      <c r="C43" s="124" t="s">
        <v>935</v>
      </c>
      <c r="D43" s="124" t="s">
        <v>1814</v>
      </c>
      <c r="E43">
        <v>40</v>
      </c>
      <c r="F43">
        <v>6902</v>
      </c>
      <c r="G43" t="s">
        <v>588</v>
      </c>
      <c r="H43" t="s">
        <v>913</v>
      </c>
      <c r="I43">
        <v>4151</v>
      </c>
      <c r="J43">
        <v>200</v>
      </c>
      <c r="K43" t="s">
        <v>1669</v>
      </c>
      <c r="L43" s="183">
        <v>0.1</v>
      </c>
      <c r="M43"/>
      <c r="N43"/>
      <c r="O43">
        <v>2501</v>
      </c>
      <c r="P43" t="s">
        <v>480</v>
      </c>
      <c r="Q43" t="s">
        <v>923</v>
      </c>
      <c r="R43">
        <v>2003</v>
      </c>
      <c r="S43">
        <v>400</v>
      </c>
      <c r="T43"/>
      <c r="U43"/>
      <c r="V43"/>
      <c r="W43"/>
      <c r="X43">
        <v>-2.1834763272658901</v>
      </c>
      <c r="Y43">
        <v>-10.39</v>
      </c>
      <c r="Z43">
        <v>830200</v>
      </c>
      <c r="AA43">
        <v>801200</v>
      </c>
      <c r="AB43">
        <v>3.49</v>
      </c>
      <c r="AC43">
        <v>2.6879895116029</v>
      </c>
      <c r="AD43" t="s">
        <v>932</v>
      </c>
      <c r="AE43"/>
      <c r="AF43">
        <v>-8975</v>
      </c>
      <c r="AG43">
        <v>-1795</v>
      </c>
      <c r="AH43" s="272">
        <v>5</v>
      </c>
      <c r="AI43" s="272">
        <v>3</v>
      </c>
      <c r="AJ43" s="272" t="s">
        <v>3284</v>
      </c>
      <c r="AK43">
        <v>60</v>
      </c>
      <c r="AL43">
        <v>21</v>
      </c>
      <c r="AM43"/>
      <c r="AN43"/>
      <c r="AO43"/>
      <c r="AP43">
        <v>0.79175197457604596</v>
      </c>
      <c r="AQ43">
        <v>0.91986289240417896</v>
      </c>
      <c r="AR43">
        <v>7.0978594078678806E-2</v>
      </c>
      <c r="AS43">
        <v>5.0595588807781901E-2</v>
      </c>
      <c r="AT43"/>
      <c r="AU43"/>
      <c r="AV43"/>
      <c r="AW43">
        <v>3504.2738791423003</v>
      </c>
      <c r="AX43">
        <v>3856.881737107406</v>
      </c>
      <c r="AY43">
        <v>3995.6708207993124</v>
      </c>
      <c r="AZ43">
        <v>3896.7859792284867</v>
      </c>
    </row>
    <row r="44" spans="1:52" s="343" customFormat="1" x14ac:dyDescent="0.2">
      <c r="A44" s="124" t="s">
        <v>933</v>
      </c>
      <c r="B44" s="124" t="s">
        <v>934</v>
      </c>
      <c r="C44" s="124" t="s">
        <v>935</v>
      </c>
      <c r="D44" s="124" t="s">
        <v>1814</v>
      </c>
      <c r="E44">
        <v>41</v>
      </c>
      <c r="F44">
        <v>7272</v>
      </c>
      <c r="G44" t="s">
        <v>1039</v>
      </c>
      <c r="H44" t="s">
        <v>913</v>
      </c>
      <c r="I44">
        <v>1639</v>
      </c>
      <c r="J44">
        <v>600</v>
      </c>
      <c r="K44"/>
      <c r="L44" s="183">
        <v>0.05</v>
      </c>
      <c r="M44"/>
      <c r="N44"/>
      <c r="O44">
        <v>7458</v>
      </c>
      <c r="P44" t="s">
        <v>1193</v>
      </c>
      <c r="Q44" t="s">
        <v>905</v>
      </c>
      <c r="R44">
        <v>3135</v>
      </c>
      <c r="S44">
        <v>300</v>
      </c>
      <c r="T44"/>
      <c r="U44" s="183">
        <v>0.05</v>
      </c>
      <c r="V44"/>
      <c r="W44"/>
      <c r="X44">
        <v>2.5469175955009402</v>
      </c>
      <c r="Y44">
        <v>17.670000000000002</v>
      </c>
      <c r="Z44">
        <v>983400</v>
      </c>
      <c r="AA44">
        <v>940500</v>
      </c>
      <c r="AB44">
        <v>4.5599999999999996</v>
      </c>
      <c r="AC44">
        <v>2.6217190632512399</v>
      </c>
      <c r="AD44" t="s">
        <v>932</v>
      </c>
      <c r="AE44"/>
      <c r="AF44">
        <v>-102546</v>
      </c>
      <c r="AG44">
        <v>-14649</v>
      </c>
      <c r="AH44" s="272">
        <v>7</v>
      </c>
      <c r="AI44" s="272">
        <v>4</v>
      </c>
      <c r="AJ44" s="272" t="s">
        <v>3285</v>
      </c>
      <c r="AK44">
        <v>57.14</v>
      </c>
      <c r="AL44">
        <v>17</v>
      </c>
      <c r="AM44"/>
      <c r="AN44"/>
      <c r="AO44"/>
      <c r="AP44">
        <v>0.762453665107932</v>
      </c>
      <c r="AQ44">
        <v>0.94841101439235098</v>
      </c>
      <c r="AR44">
        <v>0.41079092365519998</v>
      </c>
      <c r="AS44">
        <v>1.6189405603188801E-2</v>
      </c>
      <c r="AT44"/>
      <c r="AU44"/>
      <c r="AV44"/>
      <c r="AW44">
        <v>1414.9949849548645</v>
      </c>
      <c r="AX44">
        <v>1205.3062827225131</v>
      </c>
      <c r="AY44">
        <v>1221.5904572564611</v>
      </c>
      <c r="AZ44">
        <v>1688.3092485549134</v>
      </c>
    </row>
    <row r="45" spans="1:52" s="343" customFormat="1" x14ac:dyDescent="0.2">
      <c r="A45" s="390" t="s">
        <v>933</v>
      </c>
      <c r="B45" s="390" t="s">
        <v>934</v>
      </c>
      <c r="C45" s="390" t="s">
        <v>935</v>
      </c>
      <c r="D45" s="390" t="s">
        <v>1814</v>
      </c>
      <c r="E45" s="343">
        <v>42</v>
      </c>
      <c r="F45" s="343">
        <v>6326</v>
      </c>
      <c r="G45" s="343" t="s">
        <v>1450</v>
      </c>
      <c r="H45" s="343" t="s">
        <v>909</v>
      </c>
      <c r="I45" s="343">
        <v>1599</v>
      </c>
      <c r="J45" s="343">
        <v>600</v>
      </c>
      <c r="L45" s="388">
        <v>0.05</v>
      </c>
      <c r="O45" s="388">
        <v>1861</v>
      </c>
      <c r="P45" s="343" t="s">
        <v>1204</v>
      </c>
      <c r="Q45" s="343" t="s">
        <v>907</v>
      </c>
      <c r="R45" s="343">
        <v>2521</v>
      </c>
      <c r="S45" s="343">
        <v>400</v>
      </c>
      <c r="X45" s="343">
        <v>-1.8743283303862499</v>
      </c>
      <c r="Y45" s="343">
        <v>-12.1</v>
      </c>
      <c r="Z45" s="343">
        <v>959400</v>
      </c>
      <c r="AA45" s="343">
        <v>1008400</v>
      </c>
      <c r="AB45" s="343">
        <v>4.8600000000000003</v>
      </c>
      <c r="AC45" s="343">
        <v>1.97140850168537</v>
      </c>
      <c r="AD45" s="343" t="s">
        <v>932</v>
      </c>
      <c r="AF45" s="343">
        <v>-174862</v>
      </c>
      <c r="AG45" s="343">
        <v>-14572</v>
      </c>
      <c r="AH45" s="389">
        <v>12</v>
      </c>
      <c r="AI45" s="389">
        <v>7</v>
      </c>
      <c r="AJ45" s="389" t="s">
        <v>3286</v>
      </c>
      <c r="AK45" s="343">
        <v>58.33</v>
      </c>
      <c r="AL45" s="343">
        <v>21</v>
      </c>
      <c r="AP45" s="343">
        <v>0.89679984918921596</v>
      </c>
      <c r="AQ45" s="343">
        <v>0.90600991070402304</v>
      </c>
      <c r="AR45" s="343">
        <v>0.118435959076462</v>
      </c>
      <c r="AS45" s="343">
        <v>4.1105353634543901E-2</v>
      </c>
      <c r="AW45" s="343">
        <v>1421.0473599355098</v>
      </c>
      <c r="AX45" s="343">
        <v>1306.6804804804806</v>
      </c>
      <c r="AY45" s="343">
        <v>1380.8377643504532</v>
      </c>
      <c r="AZ45" s="343">
        <v>1167.4791443850268</v>
      </c>
    </row>
    <row r="46" spans="1:52" s="343" customFormat="1" x14ac:dyDescent="0.2">
      <c r="A46" s="124" t="s">
        <v>933</v>
      </c>
      <c r="B46" s="124" t="s">
        <v>934</v>
      </c>
      <c r="C46" s="124" t="s">
        <v>935</v>
      </c>
      <c r="D46" s="124" t="s">
        <v>1814</v>
      </c>
      <c r="E46">
        <v>43</v>
      </c>
      <c r="F46">
        <v>3076</v>
      </c>
      <c r="G46" t="s">
        <v>1126</v>
      </c>
      <c r="H46" t="s">
        <v>905</v>
      </c>
      <c r="I46">
        <v>1532</v>
      </c>
      <c r="J46">
        <v>700</v>
      </c>
      <c r="K46"/>
      <c r="L46"/>
      <c r="M46"/>
      <c r="N46"/>
      <c r="O46">
        <v>5803</v>
      </c>
      <c r="P46" t="s">
        <v>23</v>
      </c>
      <c r="Q46" t="s">
        <v>911</v>
      </c>
      <c r="R46">
        <v>308</v>
      </c>
      <c r="S46">
        <v>3500</v>
      </c>
      <c r="T46"/>
      <c r="U46"/>
      <c r="V46"/>
      <c r="W46"/>
      <c r="X46">
        <v>1.80850971851262</v>
      </c>
      <c r="Y46">
        <v>9.58</v>
      </c>
      <c r="Z46">
        <v>1072400</v>
      </c>
      <c r="AA46">
        <v>1078000</v>
      </c>
      <c r="AB46">
        <v>0.52</v>
      </c>
      <c r="AC46">
        <v>2.43726436692452</v>
      </c>
      <c r="AD46" t="s">
        <v>932</v>
      </c>
      <c r="AE46"/>
      <c r="AF46">
        <v>-221217</v>
      </c>
      <c r="AG46">
        <v>-15801</v>
      </c>
      <c r="AH46" s="272">
        <v>14</v>
      </c>
      <c r="AI46" s="272">
        <v>6</v>
      </c>
      <c r="AJ46" s="272" t="s">
        <v>3287</v>
      </c>
      <c r="AK46">
        <v>42.86</v>
      </c>
      <c r="AL46">
        <v>17</v>
      </c>
      <c r="AM46"/>
      <c r="AN46"/>
      <c r="AO46"/>
      <c r="AP46">
        <v>0.74826628247196003</v>
      </c>
      <c r="AQ46">
        <v>0.933941672643261</v>
      </c>
      <c r="AR46">
        <v>0.249819886641236</v>
      </c>
      <c r="AS46">
        <v>5.2300615035055897E-2</v>
      </c>
      <c r="AT46"/>
      <c r="AU46"/>
      <c r="AV46"/>
      <c r="AW46">
        <v>1305.8422712933755</v>
      </c>
      <c r="AX46">
        <v>1326.716814159292</v>
      </c>
      <c r="AY46">
        <v>1310.2802850356293</v>
      </c>
      <c r="AZ46">
        <v>1032.1799709724239</v>
      </c>
    </row>
    <row r="47" spans="1:52" s="343" customFormat="1" x14ac:dyDescent="0.2">
      <c r="A47" s="124" t="s">
        <v>933</v>
      </c>
      <c r="B47" s="124" t="s">
        <v>934</v>
      </c>
      <c r="C47" s="124" t="s">
        <v>935</v>
      </c>
      <c r="D47" s="124" t="s">
        <v>1814</v>
      </c>
      <c r="E47">
        <v>44</v>
      </c>
      <c r="F47">
        <v>1417</v>
      </c>
      <c r="G47" t="s">
        <v>1462</v>
      </c>
      <c r="H47" t="s">
        <v>907</v>
      </c>
      <c r="I47">
        <v>1595</v>
      </c>
      <c r="J47">
        <v>700</v>
      </c>
      <c r="K47"/>
      <c r="L47"/>
      <c r="M47"/>
      <c r="N47"/>
      <c r="O47">
        <v>4208</v>
      </c>
      <c r="P47" t="s">
        <v>1026</v>
      </c>
      <c r="Q47" t="s">
        <v>920</v>
      </c>
      <c r="R47">
        <v>1797</v>
      </c>
      <c r="S47">
        <v>600</v>
      </c>
      <c r="T47" t="s">
        <v>1655</v>
      </c>
      <c r="U47"/>
      <c r="V47"/>
      <c r="W47"/>
      <c r="X47">
        <v>2.5657832008717998</v>
      </c>
      <c r="Y47">
        <v>9.5</v>
      </c>
      <c r="Z47">
        <v>1116500</v>
      </c>
      <c r="AA47">
        <v>1078200</v>
      </c>
      <c r="AB47">
        <v>3.55</v>
      </c>
      <c r="AC47">
        <v>2.58001734287184</v>
      </c>
      <c r="AD47" t="s">
        <v>932</v>
      </c>
      <c r="AE47"/>
      <c r="AF47">
        <v>-228774</v>
      </c>
      <c r="AG47">
        <v>-19064</v>
      </c>
      <c r="AH47" s="272">
        <v>12</v>
      </c>
      <c r="AI47" s="272">
        <v>4</v>
      </c>
      <c r="AJ47" s="272" t="s">
        <v>3288</v>
      </c>
      <c r="AK47">
        <v>33.33</v>
      </c>
      <c r="AL47">
        <v>19</v>
      </c>
      <c r="AM47"/>
      <c r="AN47"/>
      <c r="AO47"/>
      <c r="AP47">
        <v>0.84773926971736702</v>
      </c>
      <c r="AQ47">
        <v>0.92814353819901696</v>
      </c>
      <c r="AR47">
        <v>0.18172481987202799</v>
      </c>
      <c r="AS47">
        <v>2.1763305287677902E-3</v>
      </c>
      <c r="AT47"/>
      <c r="AU47"/>
      <c r="AV47"/>
      <c r="AW47">
        <v>1461.1916026020106</v>
      </c>
      <c r="AX47">
        <v>1247.0983606557377</v>
      </c>
      <c r="AY47">
        <v>1291.8381201044388</v>
      </c>
      <c r="AZ47">
        <v>1074.6327543424318</v>
      </c>
    </row>
    <row r="48" spans="1:52" s="343" customFormat="1" x14ac:dyDescent="0.2">
      <c r="A48" s="124" t="s">
        <v>933</v>
      </c>
      <c r="B48" s="124" t="s">
        <v>934</v>
      </c>
      <c r="C48" s="124" t="s">
        <v>935</v>
      </c>
      <c r="D48" s="124" t="s">
        <v>1814</v>
      </c>
      <c r="E48">
        <v>45</v>
      </c>
      <c r="F48">
        <v>5703</v>
      </c>
      <c r="G48" t="s">
        <v>218</v>
      </c>
      <c r="H48" t="s">
        <v>911</v>
      </c>
      <c r="I48">
        <v>182</v>
      </c>
      <c r="J48">
        <v>5900</v>
      </c>
      <c r="K48"/>
      <c r="L48"/>
      <c r="M48"/>
      <c r="N48"/>
      <c r="O48">
        <v>5021</v>
      </c>
      <c r="P48" t="s">
        <v>1391</v>
      </c>
      <c r="Q48" t="s">
        <v>1090</v>
      </c>
      <c r="R48">
        <v>1538</v>
      </c>
      <c r="S48">
        <v>700</v>
      </c>
      <c r="T48"/>
      <c r="U48"/>
      <c r="V48"/>
      <c r="W48"/>
      <c r="X48">
        <v>-2.13592184492849</v>
      </c>
      <c r="Y48">
        <v>-9.58</v>
      </c>
      <c r="Z48">
        <v>1073800</v>
      </c>
      <c r="AA48">
        <v>1076600</v>
      </c>
      <c r="AB48">
        <v>0.26</v>
      </c>
      <c r="AC48">
        <v>2.3319461419870602</v>
      </c>
      <c r="AD48" t="s">
        <v>932</v>
      </c>
      <c r="AE48"/>
      <c r="AF48">
        <v>-303250</v>
      </c>
      <c r="AG48">
        <v>-16847</v>
      </c>
      <c r="AH48" s="272">
        <v>18</v>
      </c>
      <c r="AI48" s="272">
        <v>8</v>
      </c>
      <c r="AJ48" s="272" t="s">
        <v>2889</v>
      </c>
      <c r="AK48">
        <v>44.44</v>
      </c>
      <c r="AL48">
        <v>17</v>
      </c>
      <c r="AM48"/>
      <c r="AN48"/>
      <c r="AO48"/>
      <c r="AP48">
        <v>0.72083632776554196</v>
      </c>
      <c r="AQ48">
        <v>0.94032824872574206</v>
      </c>
      <c r="AR48">
        <v>9.3229844931134995E-2</v>
      </c>
      <c r="AS48">
        <v>2.81192990164035E-2</v>
      </c>
      <c r="AT48"/>
      <c r="AU48"/>
      <c r="AV48"/>
      <c r="AW48">
        <v>171.34217506631299</v>
      </c>
      <c r="AX48">
        <v>144.32127236580516</v>
      </c>
      <c r="AY48">
        <v>144.53053132434576</v>
      </c>
      <c r="AZ48">
        <v>97.115979381443296</v>
      </c>
    </row>
    <row r="49" spans="1:55" s="278" customFormat="1" x14ac:dyDescent="0.2">
      <c r="A49" s="409" t="s">
        <v>933</v>
      </c>
      <c r="B49" s="409" t="s">
        <v>934</v>
      </c>
      <c r="C49" s="409" t="s">
        <v>935</v>
      </c>
      <c r="D49" s="409" t="s">
        <v>1814</v>
      </c>
      <c r="E49" s="278">
        <v>46</v>
      </c>
      <c r="F49" s="278">
        <v>2685</v>
      </c>
      <c r="G49" s="278" t="s">
        <v>1479</v>
      </c>
      <c r="H49" s="278" t="s">
        <v>921</v>
      </c>
      <c r="I49" s="278">
        <v>1726</v>
      </c>
      <c r="J49" s="278">
        <v>600</v>
      </c>
      <c r="K49" s="410" t="s">
        <v>1633</v>
      </c>
      <c r="O49" s="278">
        <v>6472</v>
      </c>
      <c r="P49" s="278" t="s">
        <v>59</v>
      </c>
      <c r="Q49" s="278" t="s">
        <v>909</v>
      </c>
      <c r="R49" s="278">
        <v>211</v>
      </c>
      <c r="S49" s="278">
        <v>4900</v>
      </c>
      <c r="X49" s="278">
        <v>1.8355810928518801</v>
      </c>
      <c r="Y49" s="278">
        <v>9.84</v>
      </c>
      <c r="Z49" s="278">
        <v>1035600</v>
      </c>
      <c r="AA49" s="278">
        <v>1033900</v>
      </c>
      <c r="AB49" s="278">
        <v>0.16</v>
      </c>
      <c r="AC49" s="278">
        <v>2.31509662116382</v>
      </c>
      <c r="AD49" s="278" t="s">
        <v>932</v>
      </c>
      <c r="AF49" s="278">
        <v>-306310</v>
      </c>
      <c r="AG49" s="278">
        <v>-15316</v>
      </c>
      <c r="AH49" s="411">
        <v>20</v>
      </c>
      <c r="AI49" s="411">
        <v>9</v>
      </c>
      <c r="AJ49" s="411" t="s">
        <v>3289</v>
      </c>
      <c r="AK49" s="278">
        <v>45</v>
      </c>
      <c r="AL49" s="278">
        <v>16</v>
      </c>
      <c r="AP49" s="278">
        <v>0.89168992129999902</v>
      </c>
      <c r="AQ49" s="278">
        <v>0.95293611886824503</v>
      </c>
      <c r="AR49" s="278">
        <v>0.36348510217760699</v>
      </c>
      <c r="AS49" s="278">
        <v>5.2953007166089902E-2</v>
      </c>
      <c r="AW49" s="278">
        <v>1389.8010204081631</v>
      </c>
      <c r="AX49" s="278">
        <v>1522.2579710144928</v>
      </c>
      <c r="AY49" s="278">
        <v>1465.6287425149701</v>
      </c>
      <c r="AZ49" s="278">
        <v>559.42763157894728</v>
      </c>
    </row>
    <row r="50" spans="1:55" s="343" customFormat="1" x14ac:dyDescent="0.2">
      <c r="A50" s="124" t="s">
        <v>933</v>
      </c>
      <c r="B50" s="124" t="s">
        <v>934</v>
      </c>
      <c r="C50" s="124" t="s">
        <v>935</v>
      </c>
      <c r="D50" s="124" t="s">
        <v>1814</v>
      </c>
      <c r="E50">
        <v>47</v>
      </c>
      <c r="F50">
        <v>3048</v>
      </c>
      <c r="G50" t="s">
        <v>1125</v>
      </c>
      <c r="H50" t="s">
        <v>921</v>
      </c>
      <c r="I50">
        <v>1132</v>
      </c>
      <c r="J50">
        <v>800</v>
      </c>
      <c r="K50"/>
      <c r="L50" s="183">
        <v>0.05</v>
      </c>
      <c r="M50"/>
      <c r="N50"/>
      <c r="O50">
        <v>6287</v>
      </c>
      <c r="P50" t="s">
        <v>963</v>
      </c>
      <c r="Q50" t="s">
        <v>909</v>
      </c>
      <c r="R50">
        <v>2245</v>
      </c>
      <c r="S50">
        <v>400</v>
      </c>
      <c r="T50"/>
      <c r="U50"/>
      <c r="V50"/>
      <c r="W50"/>
      <c r="X50">
        <v>2.3693593102553399</v>
      </c>
      <c r="Y50">
        <v>12.17</v>
      </c>
      <c r="Z50">
        <v>905600</v>
      </c>
      <c r="AA50">
        <v>898000</v>
      </c>
      <c r="AB50">
        <v>0.85</v>
      </c>
      <c r="AC50">
        <v>2.61514352455454</v>
      </c>
      <c r="AD50" t="s">
        <v>932</v>
      </c>
      <c r="AE50"/>
      <c r="AF50">
        <v>-351266</v>
      </c>
      <c r="AG50">
        <v>-18488</v>
      </c>
      <c r="AH50" s="272">
        <v>19</v>
      </c>
      <c r="AI50" s="272">
        <v>7</v>
      </c>
      <c r="AJ50" s="272" t="s">
        <v>2789</v>
      </c>
      <c r="AK50">
        <v>36.840000000000003</v>
      </c>
      <c r="AL50">
        <v>20</v>
      </c>
      <c r="AM50"/>
      <c r="AN50"/>
      <c r="AO50"/>
      <c r="AP50">
        <v>0.91191164480215003</v>
      </c>
      <c r="AQ50">
        <v>0.9003430418867</v>
      </c>
      <c r="AR50">
        <v>0.18539826965040701</v>
      </c>
      <c r="AS50">
        <v>3.6596354302943702E-2</v>
      </c>
      <c r="AT50"/>
      <c r="AU50"/>
      <c r="AV50"/>
      <c r="AW50">
        <v>926.58955565735232</v>
      </c>
      <c r="AX50">
        <v>815.53061224489807</v>
      </c>
      <c r="AY50">
        <v>885.18070112034684</v>
      </c>
      <c r="AZ50">
        <v>1165.4294670846396</v>
      </c>
    </row>
    <row r="51" spans="1:55" s="278" customFormat="1" x14ac:dyDescent="0.2">
      <c r="A51" s="409" t="s">
        <v>933</v>
      </c>
      <c r="B51" s="409" t="s">
        <v>934</v>
      </c>
      <c r="C51" s="409" t="s">
        <v>935</v>
      </c>
      <c r="D51" s="409" t="s">
        <v>1814</v>
      </c>
      <c r="E51" s="278">
        <v>48</v>
      </c>
      <c r="F51" s="278">
        <v>2685</v>
      </c>
      <c r="G51" s="278" t="s">
        <v>1479</v>
      </c>
      <c r="H51" s="278" t="s">
        <v>921</v>
      </c>
      <c r="I51" s="278">
        <v>1726</v>
      </c>
      <c r="J51" s="278">
        <v>600</v>
      </c>
      <c r="K51" s="410" t="s">
        <v>1633</v>
      </c>
      <c r="O51" s="278">
        <v>3099</v>
      </c>
      <c r="P51" s="278" t="s">
        <v>33</v>
      </c>
      <c r="Q51" s="278" t="s">
        <v>921</v>
      </c>
      <c r="R51" s="278">
        <v>623</v>
      </c>
      <c r="S51" s="278">
        <v>1700</v>
      </c>
      <c r="X51" s="278">
        <v>2.3553785736628998</v>
      </c>
      <c r="Y51" s="278">
        <v>16.64</v>
      </c>
      <c r="Z51" s="278">
        <v>1035600</v>
      </c>
      <c r="AA51" s="278">
        <v>1059100</v>
      </c>
      <c r="AB51" s="278">
        <v>2.27</v>
      </c>
      <c r="AC51" s="278">
        <v>2.4616003303629799</v>
      </c>
      <c r="AD51" s="278" t="s">
        <v>932</v>
      </c>
      <c r="AF51" s="278">
        <v>-365686</v>
      </c>
      <c r="AG51" s="278">
        <v>-26120</v>
      </c>
      <c r="AH51" s="411">
        <v>14</v>
      </c>
      <c r="AI51" s="411">
        <v>6</v>
      </c>
      <c r="AJ51" s="411" t="s">
        <v>3290</v>
      </c>
      <c r="AK51" s="278">
        <v>42.86</v>
      </c>
      <c r="AL51" s="278">
        <v>17</v>
      </c>
      <c r="AP51" s="278">
        <v>0.841594861769007</v>
      </c>
      <c r="AQ51" s="278">
        <v>0.91393768030712097</v>
      </c>
      <c r="AR51" s="278">
        <v>0.17312811645687101</v>
      </c>
      <c r="AS51" s="278">
        <v>6.9577546549436195E-2</v>
      </c>
      <c r="AW51" s="278">
        <v>1254.7472698907957</v>
      </c>
      <c r="AX51" s="278">
        <v>1575.8607723577236</v>
      </c>
      <c r="AY51" s="278">
        <v>1607.741935483871</v>
      </c>
      <c r="AZ51" s="278">
        <v>560.421875</v>
      </c>
    </row>
    <row r="52" spans="1:55" s="343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5" s="343" customForma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5" s="343" customForma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5" s="343" customForma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5" s="343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5" s="343" customForma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5" s="343" customForma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5" s="343" customForma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5" s="343" customForma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5" s="343" customForma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5" s="343" customForma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5" s="343" customForma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5" s="343" customForma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 s="278" customForma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 s="278" customForma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5" s="278" customForma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 s="278" customForma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 s="343" customForma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 s="278" customForma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 s="278" customForma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5" s="343" customForma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5" s="278" customForma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 s="278" customForma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5" s="343" customForma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5" s="278" customForma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 s="343" customForma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 s="278" customForma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5" s="278" customForma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5" s="278" customForma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 s="278" customForma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 s="343" customForma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 s="343" customForma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5" s="278" customForma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 s="343" customForma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 s="278" customForma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 s="278" customForma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 s="278" customForma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 s="278" customForma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 s="278" customForma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 s="278" customForma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 s="278" customForma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 s="278" customForma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 s="278" customForma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 s="278" customForma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 s="278" customForma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 s="278" customForma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 s="278" customForma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 s="278" customForma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 s="278" customForma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5" s="278" customForma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 s="278" customForma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 s="278" customForma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 s="343" customForma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 s="278" customForma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 s="343" customForma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 s="343" customForma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 s="343" customForma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 s="278" customForma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 s="278" customForma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 s="278" customForma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 s="278" customForma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 s="278" customForma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 s="343" customForma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 s="278" customForma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 s="278" customForma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 s="278" customForma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 s="278" customForma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 s="343" customForma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 s="278" customForma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 s="278" customForma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 s="278" customForma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 s="278" customForma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 s="343" customForma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 s="278" customForma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5" s="278" customForma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2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s="343" customForma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s="278" customForma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s="278" customForma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s="278" customForma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s="278" customForma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s="278" customForma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s="343" customForma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s="343" customForma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s="343" customForma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s="278" customForma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s="278" customForma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s="278" customForma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s="278" customForma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2:52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2:52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2:52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2:52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2:52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2:52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2:52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2:52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2:52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2:52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2:52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2:52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2:52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2:52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2:52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2:52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2:52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2:52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2:52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2:52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2:52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2:52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2:52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2:52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2:52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2:52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2:52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2:52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2:52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2:52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2:52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2:52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2:52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2:52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2:52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2:52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2:52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2:52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2:52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2:52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2:52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2:52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2:52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2:52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2:52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2:52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2:52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2:52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2:52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2:52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2:52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2:52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2:52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2:52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2:52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2:52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2:52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2:52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2:52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2:52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2:52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2:52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2:52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2:52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2:52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2:52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2:52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2:52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2:52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2:52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2:52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2:52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2:52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2:52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2:52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2:52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2:52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2:52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2:52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2:52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2:52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2:52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2:52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2:52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2:52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2:52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2:52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2:52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2:52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2:52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2:52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2:52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2:52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2:52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2:52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2:52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2:52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2:52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2:52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2:52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2:52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2:52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2:52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2:52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2:52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2:52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2:52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2:52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2:52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2:52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2:52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2:52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2:52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2:52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2:52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2:52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2:52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2:52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2:52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2:52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2:52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2:52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2:52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2:52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2:52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2:52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2:52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2:52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2:52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2:52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2:52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2:52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2:52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2:52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2:52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2:52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2:52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2:52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2:52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2:52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  <hyperlink ref="A17" display="CHT"/>
    <hyperlink ref="B17" display="MOR"/>
    <hyperlink ref="C17" display="NEW"/>
    <hyperlink ref="D17" display="DryR"/>
    <hyperlink ref="A18" display="CHT"/>
    <hyperlink ref="B18" display="MOR"/>
    <hyperlink ref="C18" display="NEW"/>
    <hyperlink ref="D18" display="DryR"/>
    <hyperlink ref="A19" display="CHT"/>
    <hyperlink ref="B19" display="MOR"/>
    <hyperlink ref="C19" display="NEW"/>
    <hyperlink ref="D19" display="DryR"/>
    <hyperlink ref="A20" display="CHT"/>
    <hyperlink ref="B20" display="MOR"/>
    <hyperlink ref="C20" display="NEW"/>
    <hyperlink ref="D20" display="DryR"/>
    <hyperlink ref="A21" display="CHT"/>
    <hyperlink ref="B21" display="MOR"/>
    <hyperlink ref="C21" display="NEW"/>
    <hyperlink ref="D21" display="DryR"/>
    <hyperlink ref="A22" display="CHT"/>
    <hyperlink ref="B22" display="MOR"/>
    <hyperlink ref="C22" display="NEW"/>
    <hyperlink ref="D22" display="DryR"/>
    <hyperlink ref="A23" display="CHT"/>
    <hyperlink ref="B23" display="MOR"/>
    <hyperlink ref="C23" display="NEW"/>
    <hyperlink ref="D23" display="DryR"/>
    <hyperlink ref="A24" display="CHT"/>
    <hyperlink ref="B24" display="MOR"/>
    <hyperlink ref="C24" display="NEW"/>
    <hyperlink ref="D24" display="DryR"/>
    <hyperlink ref="A25" display="CHT"/>
    <hyperlink ref="B25" display="MOR"/>
    <hyperlink ref="C25" display="NEW"/>
    <hyperlink ref="D25" display="DryR"/>
    <hyperlink ref="A26" display="CHT"/>
    <hyperlink ref="B26" display="MOR"/>
    <hyperlink ref="C26" display="NEW"/>
    <hyperlink ref="D26" display="DryR"/>
    <hyperlink ref="A27" display="CHT"/>
    <hyperlink ref="B27" display="MOR"/>
    <hyperlink ref="C27" display="NEW"/>
    <hyperlink ref="D27" display="DryR"/>
    <hyperlink ref="A28" display="CHT"/>
    <hyperlink ref="B28" display="MOR"/>
    <hyperlink ref="C28" display="NEW"/>
    <hyperlink ref="D28" display="DryR"/>
    <hyperlink ref="A29" display="CHT"/>
    <hyperlink ref="B29" display="MOR"/>
    <hyperlink ref="C29" display="NEW"/>
    <hyperlink ref="D29" display="DryR"/>
    <hyperlink ref="A30" display="CHT"/>
    <hyperlink ref="B30" display="MOR"/>
    <hyperlink ref="C30" display="NEW"/>
    <hyperlink ref="D30" display="DryR"/>
    <hyperlink ref="A31" display="CHT"/>
    <hyperlink ref="B31" display="MOR"/>
    <hyperlink ref="C31" display="NEW"/>
    <hyperlink ref="D31" display="DryR"/>
    <hyperlink ref="A32" display="CHT"/>
    <hyperlink ref="B32" display="MOR"/>
    <hyperlink ref="C32" display="NEW"/>
    <hyperlink ref="D32" display="DryR"/>
    <hyperlink ref="A33" display="CHT"/>
    <hyperlink ref="B33" display="MOR"/>
    <hyperlink ref="C33" display="NEW"/>
    <hyperlink ref="D33" display="DryR"/>
    <hyperlink ref="A34" display="CHT"/>
    <hyperlink ref="B34" display="MOR"/>
    <hyperlink ref="C34" display="NEW"/>
    <hyperlink ref="D34" display="DryR"/>
    <hyperlink ref="A35" display="CHT"/>
    <hyperlink ref="B35" display="MOR"/>
    <hyperlink ref="C35" display="NEW"/>
    <hyperlink ref="D35" display="DryR"/>
    <hyperlink ref="A36" display="CHT"/>
    <hyperlink ref="B36" display="MOR"/>
    <hyperlink ref="C36" display="NEW"/>
    <hyperlink ref="D36" display="DryR"/>
    <hyperlink ref="A37" display="CHT"/>
    <hyperlink ref="B37" display="MOR"/>
    <hyperlink ref="C37" display="NEW"/>
    <hyperlink ref="D37" display="DryR"/>
    <hyperlink ref="A38" display="CHT"/>
    <hyperlink ref="B38" display="MOR"/>
    <hyperlink ref="C38" display="NEW"/>
    <hyperlink ref="D38" display="DryR"/>
    <hyperlink ref="A39" display="CHT"/>
    <hyperlink ref="B39" display="MOR"/>
    <hyperlink ref="C39" display="NEW"/>
    <hyperlink ref="D39" display="DryR"/>
    <hyperlink ref="A40" display="CHT"/>
    <hyperlink ref="B40" display="MOR"/>
    <hyperlink ref="C40" display="NEW"/>
    <hyperlink ref="D40" display="DryR"/>
    <hyperlink ref="A41" display="CHT"/>
    <hyperlink ref="B41" display="MOR"/>
    <hyperlink ref="C41" display="NEW"/>
    <hyperlink ref="D41" display="DryR"/>
    <hyperlink ref="A42" display="CHT"/>
    <hyperlink ref="B42" display="MOR"/>
    <hyperlink ref="C42" display="NEW"/>
    <hyperlink ref="D42" display="DryR"/>
    <hyperlink ref="A43" display="CHT"/>
    <hyperlink ref="B43" display="MOR"/>
    <hyperlink ref="C43" display="NEW"/>
    <hyperlink ref="D43" display="DryR"/>
    <hyperlink ref="A44" display="CHT"/>
    <hyperlink ref="B44" display="MOR"/>
    <hyperlink ref="C44" display="NEW"/>
    <hyperlink ref="D44" display="DryR"/>
    <hyperlink ref="A45" display="CHT"/>
    <hyperlink ref="B45" display="MOR"/>
    <hyperlink ref="C45" display="NEW"/>
    <hyperlink ref="D45" display="DryR"/>
    <hyperlink ref="A46" display="CHT"/>
    <hyperlink ref="B46" display="MOR"/>
    <hyperlink ref="C46" display="NEW"/>
    <hyperlink ref="D46" display="DryR"/>
    <hyperlink ref="A47" display="CHT"/>
    <hyperlink ref="B47" display="MOR"/>
    <hyperlink ref="C47" display="NEW"/>
    <hyperlink ref="D47" display="DryR"/>
    <hyperlink ref="A48" display="CHT"/>
    <hyperlink ref="B48" display="MOR"/>
    <hyperlink ref="C48" display="NEW"/>
    <hyperlink ref="D48" display="DryR"/>
    <hyperlink ref="A49" display="CHT"/>
    <hyperlink ref="B49" display="MOR"/>
    <hyperlink ref="C49" display="NEW"/>
    <hyperlink ref="D49" display="DryR"/>
    <hyperlink ref="A50" display="CHT"/>
    <hyperlink ref="B50" display="MOR"/>
    <hyperlink ref="C50" display="NEW"/>
    <hyperlink ref="D50" display="DryR"/>
    <hyperlink ref="A51" display="CHT"/>
    <hyperlink ref="B51" display="MOR"/>
    <hyperlink ref="C51" display="NEW"/>
    <hyperlink ref="D51" display="DryR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W24" sqref="W24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3"/>
      <c r="B1" s="186" t="s">
        <v>3305</v>
      </c>
      <c r="C1" s="184">
        <v>7186</v>
      </c>
      <c r="D1" s="185" t="s">
        <v>3306</v>
      </c>
      <c r="E1" s="183"/>
      <c r="F1" s="183"/>
      <c r="G1" s="183"/>
      <c r="H1" s="187" t="s">
        <v>3307</v>
      </c>
      <c r="I1" s="135">
        <v>8750</v>
      </c>
      <c r="J1" s="136" t="s">
        <v>3308</v>
      </c>
      <c r="N1" s="168"/>
      <c r="O1" s="188">
        <v>6</v>
      </c>
      <c r="P1" s="134" t="s">
        <v>3317</v>
      </c>
      <c r="Q1" s="189">
        <v>48</v>
      </c>
      <c r="R1" s="134"/>
      <c r="T1" s="168"/>
      <c r="U1" s="134" t="s">
        <v>1826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0" t="s">
        <v>3309</v>
      </c>
      <c r="X2" s="373">
        <v>1.90895482703347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1" t="s">
        <v>3310</v>
      </c>
      <c r="X3" s="169">
        <v>8.2899999999999991</v>
      </c>
    </row>
    <row r="4" spans="1:24" x14ac:dyDescent="0.2">
      <c r="A4" s="195" t="s">
        <v>777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1" t="s">
        <v>3311</v>
      </c>
      <c r="X4" s="169">
        <v>1.42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0" t="s">
        <v>3312</v>
      </c>
      <c r="X5" s="169">
        <v>579825</v>
      </c>
    </row>
    <row r="6" spans="1:24" ht="15" customHeight="1" x14ac:dyDescent="0.2">
      <c r="A6" s="195" t="s">
        <v>704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2" t="s">
        <v>3313</v>
      </c>
      <c r="X6" s="373">
        <v>0.75697676572071304</v>
      </c>
    </row>
    <row r="7" spans="1:24" x14ac:dyDescent="0.2">
      <c r="A7" s="196">
        <v>0.284536977588142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2" t="s">
        <v>3314</v>
      </c>
      <c r="X7" s="373">
        <v>0.97786499533631499</v>
      </c>
    </row>
    <row r="8" spans="1:24" x14ac:dyDescent="0.2">
      <c r="A8" s="195" t="s">
        <v>705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0" t="s">
        <v>3315</v>
      </c>
      <c r="X8" s="373">
        <v>0.30389619745800101</v>
      </c>
    </row>
    <row r="9" spans="1:24" x14ac:dyDescent="0.2">
      <c r="A9" s="196">
        <v>0.2245528978421818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0" t="s">
        <v>3316</v>
      </c>
      <c r="X9" s="373">
        <v>7.7859888793181398E-3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397</v>
      </c>
      <c r="B41" s="106" t="s">
        <v>3301</v>
      </c>
      <c r="C41" s="106" t="s">
        <v>3302</v>
      </c>
      <c r="D41" s="106" t="s">
        <v>3303</v>
      </c>
      <c r="E41" s="106" t="s">
        <v>3304</v>
      </c>
      <c r="F41" s="106" t="s">
        <v>398</v>
      </c>
      <c r="G41" s="106" t="s">
        <v>399</v>
      </c>
      <c r="H41" s="106" t="s">
        <v>400</v>
      </c>
      <c r="I41" s="106" t="s">
        <v>401</v>
      </c>
      <c r="J41" s="106" t="s">
        <v>402</v>
      </c>
      <c r="L41" s="106" t="s">
        <v>194</v>
      </c>
      <c r="M41" s="106" t="s">
        <v>195</v>
      </c>
      <c r="N41" s="106" t="s">
        <v>196</v>
      </c>
      <c r="O41" s="106" t="s">
        <v>197</v>
      </c>
    </row>
    <row r="42" spans="1:20" x14ac:dyDescent="0.2">
      <c r="A42" s="14">
        <v>44011</v>
      </c>
      <c r="B42">
        <v>353</v>
      </c>
      <c r="C42">
        <v>347</v>
      </c>
      <c r="D42">
        <v>1277.5</v>
      </c>
      <c r="E42">
        <v>1283</v>
      </c>
      <c r="F42">
        <v>0.27045985970381903</v>
      </c>
      <c r="G42">
        <v>0.248040998315564</v>
      </c>
      <c r="H42">
        <v>1.17440502366911E-2</v>
      </c>
      <c r="I42">
        <v>1.90895482703347</v>
      </c>
      <c r="J42">
        <v>8.2899999999999991</v>
      </c>
      <c r="L42">
        <v>0.25978504855225509</v>
      </c>
      <c r="M42">
        <v>0.23629694807887291</v>
      </c>
      <c r="N42">
        <v>0.27152909878894621</v>
      </c>
      <c r="O42">
        <v>0.2245528978421818</v>
      </c>
    </row>
    <row r="43" spans="1:20" x14ac:dyDescent="0.2">
      <c r="A43" s="14">
        <v>44008</v>
      </c>
      <c r="B43">
        <v>357</v>
      </c>
      <c r="C43">
        <v>355</v>
      </c>
      <c r="D43">
        <v>1334</v>
      </c>
      <c r="E43">
        <v>1314.5</v>
      </c>
      <c r="F43">
        <v>0.27006466337010199</v>
      </c>
      <c r="G43">
        <v>0.24785829027626899</v>
      </c>
      <c r="H43">
        <v>1.1497860165748001E-2</v>
      </c>
      <c r="I43">
        <v>1.9313483355785901</v>
      </c>
      <c r="J43">
        <v>8.2200000000000006</v>
      </c>
      <c r="L43">
        <v>0.25935615044201699</v>
      </c>
      <c r="M43">
        <v>0.23636043011052099</v>
      </c>
      <c r="N43">
        <v>0.27085401060776498</v>
      </c>
      <c r="O43">
        <v>0.22486256994477299</v>
      </c>
    </row>
    <row r="44" spans="1:20" x14ac:dyDescent="0.2">
      <c r="A44" s="14">
        <v>44007</v>
      </c>
      <c r="B44">
        <v>350</v>
      </c>
      <c r="C44">
        <v>349</v>
      </c>
      <c r="D44">
        <v>1328</v>
      </c>
      <c r="E44">
        <v>1313</v>
      </c>
      <c r="F44">
        <v>0.265803503427265</v>
      </c>
      <c r="G44">
        <v>0.247598240862898</v>
      </c>
      <c r="H44">
        <v>1.1209620038431E-2</v>
      </c>
      <c r="I44">
        <v>1.62407490191037</v>
      </c>
      <c r="J44">
        <v>6.85</v>
      </c>
      <c r="L44">
        <v>0.25880786090132901</v>
      </c>
      <c r="M44">
        <v>0.23638862082446699</v>
      </c>
      <c r="N44">
        <v>0.27001748093976002</v>
      </c>
      <c r="O44">
        <v>0.225179000786036</v>
      </c>
    </row>
    <row r="45" spans="1:20" x14ac:dyDescent="0.2">
      <c r="A45" s="14">
        <v>44006</v>
      </c>
      <c r="B45">
        <v>361</v>
      </c>
      <c r="C45">
        <v>355</v>
      </c>
      <c r="D45">
        <v>1356</v>
      </c>
      <c r="E45">
        <v>1351.5</v>
      </c>
      <c r="F45">
        <v>0.26267110617832001</v>
      </c>
      <c r="G45">
        <v>0.24738158571322</v>
      </c>
      <c r="H45">
        <v>1.1010929716497199E-2</v>
      </c>
      <c r="I45">
        <v>1.3885767014017101</v>
      </c>
      <c r="J45">
        <v>5.82</v>
      </c>
      <c r="L45">
        <v>0.2583925154297172</v>
      </c>
      <c r="M45">
        <v>0.2363706559967228</v>
      </c>
      <c r="N45">
        <v>0.26940344514621439</v>
      </c>
      <c r="O45">
        <v>0.2253597262802256</v>
      </c>
    </row>
    <row r="46" spans="1:20" x14ac:dyDescent="0.2">
      <c r="A46" s="14">
        <v>44005</v>
      </c>
      <c r="B46">
        <v>356</v>
      </c>
      <c r="C46">
        <v>360</v>
      </c>
      <c r="D46">
        <v>1370.5</v>
      </c>
      <c r="E46">
        <v>1358.5</v>
      </c>
      <c r="F46">
        <v>0.26499815973500102</v>
      </c>
      <c r="G46">
        <v>0.247212637630842</v>
      </c>
      <c r="H46">
        <v>1.08713623125821E-2</v>
      </c>
      <c r="I46">
        <v>1.6359975495963901</v>
      </c>
      <c r="J46">
        <v>6.71</v>
      </c>
      <c r="L46">
        <v>0.25808399994342412</v>
      </c>
      <c r="M46">
        <v>0.23634127531825991</v>
      </c>
      <c r="N46">
        <v>0.26895536225600619</v>
      </c>
      <c r="O46">
        <v>0.22546991300567781</v>
      </c>
    </row>
    <row r="47" spans="1:20" x14ac:dyDescent="0.2">
      <c r="A47" s="14">
        <v>44004</v>
      </c>
      <c r="B47">
        <v>356</v>
      </c>
      <c r="C47">
        <v>357</v>
      </c>
      <c r="D47">
        <v>1366</v>
      </c>
      <c r="E47">
        <v>1367.5</v>
      </c>
      <c r="F47">
        <v>0.26106032906764098</v>
      </c>
      <c r="G47">
        <v>0.24704185072579399</v>
      </c>
      <c r="H47">
        <v>1.0689709740447501E-2</v>
      </c>
      <c r="I47">
        <v>1.3113993440630101</v>
      </c>
      <c r="J47">
        <v>5.37</v>
      </c>
      <c r="L47">
        <v>0.25773156046624146</v>
      </c>
      <c r="M47">
        <v>0.23635214098534649</v>
      </c>
      <c r="N47">
        <v>0.26842127020668899</v>
      </c>
      <c r="O47">
        <v>0.22566243124489899</v>
      </c>
    </row>
    <row r="48" spans="1:20" x14ac:dyDescent="0.2">
      <c r="A48" s="14">
        <v>44001</v>
      </c>
      <c r="B48">
        <v>361</v>
      </c>
      <c r="C48">
        <v>357</v>
      </c>
      <c r="D48">
        <v>1406</v>
      </c>
      <c r="E48">
        <v>1373.5</v>
      </c>
      <c r="F48">
        <v>0.25991991263196201</v>
      </c>
      <c r="G48">
        <v>0.24697254059109899</v>
      </c>
      <c r="H48">
        <v>1.0615184280262001E-2</v>
      </c>
      <c r="I48">
        <v>1.2197029932807499</v>
      </c>
      <c r="J48">
        <v>4.9800000000000004</v>
      </c>
      <c r="L48">
        <v>0.257587724871361</v>
      </c>
      <c r="M48">
        <v>0.23635735631083699</v>
      </c>
      <c r="N48">
        <v>0.26820290915162298</v>
      </c>
      <c r="O48">
        <v>0.22574217203057501</v>
      </c>
    </row>
    <row r="49" spans="1:15" x14ac:dyDescent="0.2">
      <c r="A49" s="14">
        <v>44000</v>
      </c>
      <c r="B49">
        <v>358</v>
      </c>
      <c r="C49">
        <v>357</v>
      </c>
      <c r="D49">
        <v>1415</v>
      </c>
      <c r="E49">
        <v>1399</v>
      </c>
      <c r="F49">
        <v>0.25518227305218</v>
      </c>
      <c r="G49">
        <v>0.246861693193274</v>
      </c>
      <c r="H49">
        <v>1.05224056698007E-2</v>
      </c>
      <c r="I49">
        <v>0.79074881923491602</v>
      </c>
      <c r="J49">
        <v>3.26</v>
      </c>
      <c r="L49">
        <v>0.25738409886307467</v>
      </c>
      <c r="M49">
        <v>0.2363392875234733</v>
      </c>
      <c r="N49">
        <v>0.2679065045328754</v>
      </c>
      <c r="O49">
        <v>0.2258168818536726</v>
      </c>
    </row>
    <row r="50" spans="1:15" x14ac:dyDescent="0.2">
      <c r="A50" s="14">
        <v>43999</v>
      </c>
      <c r="B50">
        <v>363</v>
      </c>
      <c r="C50">
        <v>361</v>
      </c>
      <c r="D50">
        <v>1434</v>
      </c>
      <c r="E50">
        <v>1427</v>
      </c>
      <c r="F50">
        <v>0.25297827610371398</v>
      </c>
      <c r="G50">
        <v>0.24681004822622599</v>
      </c>
      <c r="H50">
        <v>1.04908990047835E-2</v>
      </c>
      <c r="I50">
        <v>0.58795989501714097</v>
      </c>
      <c r="J50">
        <v>2.44</v>
      </c>
      <c r="L50">
        <v>0.25730094723100949</v>
      </c>
      <c r="M50">
        <v>0.23631914922144248</v>
      </c>
      <c r="N50">
        <v>0.267791846235793</v>
      </c>
      <c r="O50">
        <v>0.22582825021665898</v>
      </c>
    </row>
    <row r="51" spans="1:15" x14ac:dyDescent="0.2">
      <c r="A51" s="14">
        <v>43998</v>
      </c>
      <c r="B51">
        <v>358</v>
      </c>
      <c r="C51">
        <v>361</v>
      </c>
      <c r="D51">
        <v>1402</v>
      </c>
      <c r="E51">
        <v>1442.5</v>
      </c>
      <c r="F51">
        <v>0.25025996533795403</v>
      </c>
      <c r="G51">
        <v>0.246813710352523</v>
      </c>
      <c r="H51">
        <v>1.0493099256850101E-2</v>
      </c>
      <c r="I51">
        <v>0.32843060959150899</v>
      </c>
      <c r="J51">
        <v>1.38</v>
      </c>
      <c r="L51">
        <v>0.25730680960937308</v>
      </c>
      <c r="M51">
        <v>0.2363206110956729</v>
      </c>
      <c r="N51">
        <v>0.26779990886622318</v>
      </c>
      <c r="O51">
        <v>0.2258275118388228</v>
      </c>
    </row>
    <row r="52" spans="1:15" x14ac:dyDescent="0.2">
      <c r="A52" s="14">
        <v>43997</v>
      </c>
      <c r="B52">
        <v>356</v>
      </c>
      <c r="C52">
        <v>345</v>
      </c>
      <c r="D52">
        <v>1377</v>
      </c>
      <c r="E52">
        <v>1342</v>
      </c>
      <c r="F52">
        <v>0.25707898658718298</v>
      </c>
      <c r="G52">
        <v>0.246857310354481</v>
      </c>
      <c r="H52">
        <v>1.0514100841962901E-2</v>
      </c>
      <c r="I52">
        <v>0.97218738780841596</v>
      </c>
      <c r="J52">
        <v>3.98</v>
      </c>
      <c r="L52">
        <v>0.25737141119644391</v>
      </c>
      <c r="M52">
        <v>0.23634320951251808</v>
      </c>
      <c r="N52">
        <v>0.26788551203840683</v>
      </c>
      <c r="O52">
        <v>0.2258291086705552</v>
      </c>
    </row>
    <row r="53" spans="1:15" x14ac:dyDescent="0.2">
      <c r="A53" s="14">
        <v>43994</v>
      </c>
      <c r="B53">
        <v>349</v>
      </c>
      <c r="C53">
        <v>352</v>
      </c>
      <c r="D53">
        <v>1335.5</v>
      </c>
      <c r="E53">
        <v>1378</v>
      </c>
      <c r="F53">
        <v>0.25544267053700997</v>
      </c>
      <c r="G53">
        <v>0.24683591656738099</v>
      </c>
      <c r="H53">
        <v>1.0494895194811799E-2</v>
      </c>
      <c r="I53">
        <v>0.82008955876786704</v>
      </c>
      <c r="J53">
        <v>3.37</v>
      </c>
      <c r="L53">
        <v>0.2573308117621928</v>
      </c>
      <c r="M53">
        <v>0.23634102137256918</v>
      </c>
      <c r="N53">
        <v>0.26782570695700458</v>
      </c>
      <c r="O53">
        <v>0.2258461261777574</v>
      </c>
    </row>
    <row r="54" spans="1:15" x14ac:dyDescent="0.2">
      <c r="A54" s="14">
        <v>43993</v>
      </c>
      <c r="B54">
        <v>360</v>
      </c>
      <c r="C54">
        <v>359</v>
      </c>
      <c r="D54">
        <v>1453.5</v>
      </c>
      <c r="E54">
        <v>1420</v>
      </c>
      <c r="F54">
        <v>0.25281690140844998</v>
      </c>
      <c r="G54">
        <v>0.246866651298771</v>
      </c>
      <c r="H54">
        <v>1.05233920314542E-2</v>
      </c>
      <c r="I54">
        <v>0.56543081279250096</v>
      </c>
      <c r="J54">
        <v>2.35</v>
      </c>
      <c r="L54">
        <v>0.25739004333022519</v>
      </c>
      <c r="M54">
        <v>0.23634325926731681</v>
      </c>
      <c r="N54">
        <v>0.26791343536167939</v>
      </c>
      <c r="O54">
        <v>0.22581986723586261</v>
      </c>
    </row>
    <row r="55" spans="1:15" x14ac:dyDescent="0.2">
      <c r="A55" s="14">
        <v>43992</v>
      </c>
      <c r="B55">
        <v>374</v>
      </c>
      <c r="C55">
        <v>373</v>
      </c>
      <c r="D55">
        <v>1529.5</v>
      </c>
      <c r="E55">
        <v>1523.5</v>
      </c>
      <c r="F55">
        <v>0.24483098129307501</v>
      </c>
      <c r="G55">
        <v>0.246921060731044</v>
      </c>
      <c r="H55">
        <v>1.05644852168043E-2</v>
      </c>
      <c r="I55">
        <v>-0.197840159276749</v>
      </c>
      <c r="J55">
        <v>-0.85</v>
      </c>
      <c r="L55">
        <v>0.25748554594784828</v>
      </c>
      <c r="M55">
        <v>0.23635657551423969</v>
      </c>
      <c r="N55">
        <v>0.26805003116465259</v>
      </c>
      <c r="O55">
        <v>0.22579209029743541</v>
      </c>
    </row>
    <row r="56" spans="1:15" x14ac:dyDescent="0.2">
      <c r="A56" s="14">
        <v>43991</v>
      </c>
      <c r="B56">
        <v>383</v>
      </c>
      <c r="C56">
        <v>374</v>
      </c>
      <c r="D56">
        <v>1579.5</v>
      </c>
      <c r="E56">
        <v>1565.5</v>
      </c>
      <c r="F56">
        <v>0.238901309485787</v>
      </c>
      <c r="G56">
        <v>0.24710142981532299</v>
      </c>
      <c r="H56">
        <v>1.06424536152706E-2</v>
      </c>
      <c r="I56">
        <v>-0.77051031895219102</v>
      </c>
      <c r="J56">
        <v>-3.43</v>
      </c>
      <c r="L56">
        <v>0.25774388343059357</v>
      </c>
      <c r="M56">
        <v>0.23645897620005238</v>
      </c>
      <c r="N56">
        <v>0.26838633704586418</v>
      </c>
      <c r="O56">
        <v>0.2258165225847818</v>
      </c>
    </row>
    <row r="57" spans="1:15" x14ac:dyDescent="0.2">
      <c r="A57" s="14">
        <v>43990</v>
      </c>
      <c r="B57">
        <v>372</v>
      </c>
      <c r="C57">
        <v>379</v>
      </c>
      <c r="D57">
        <v>1556.5</v>
      </c>
      <c r="E57">
        <v>1582.5</v>
      </c>
      <c r="F57">
        <v>0.239494470774091</v>
      </c>
      <c r="G57">
        <v>0.247341228722778</v>
      </c>
      <c r="H57">
        <v>1.06575944446376E-2</v>
      </c>
      <c r="I57">
        <v>-0.73625976194232001</v>
      </c>
      <c r="J57">
        <v>-3.28</v>
      </c>
      <c r="L57">
        <v>0.25799882316741563</v>
      </c>
      <c r="M57">
        <v>0.2366836342781404</v>
      </c>
      <c r="N57">
        <v>0.26865641761205322</v>
      </c>
      <c r="O57">
        <v>0.22602603983350281</v>
      </c>
    </row>
    <row r="58" spans="1:15" x14ac:dyDescent="0.2">
      <c r="A58" s="14">
        <v>43987</v>
      </c>
      <c r="B58">
        <v>361</v>
      </c>
      <c r="C58">
        <v>363</v>
      </c>
      <c r="D58">
        <v>1431</v>
      </c>
      <c r="E58">
        <v>1486.5</v>
      </c>
      <c r="F58">
        <v>0.244197780020181</v>
      </c>
      <c r="G58">
        <v>0.247489000675197</v>
      </c>
      <c r="H58">
        <v>1.0624554699191199E-2</v>
      </c>
      <c r="I58">
        <v>-0.30977492687449998</v>
      </c>
      <c r="J58">
        <v>-1.35</v>
      </c>
      <c r="L58">
        <v>0.25811355537438818</v>
      </c>
      <c r="M58">
        <v>0.23686444597600581</v>
      </c>
      <c r="N58">
        <v>0.26873811007357939</v>
      </c>
      <c r="O58">
        <v>0.2262398912768146</v>
      </c>
    </row>
    <row r="59" spans="1:15" x14ac:dyDescent="0.2">
      <c r="A59" s="14">
        <v>43986</v>
      </c>
      <c r="B59">
        <v>363</v>
      </c>
      <c r="C59">
        <v>355</v>
      </c>
      <c r="D59">
        <v>1454.5</v>
      </c>
      <c r="E59">
        <v>1392</v>
      </c>
      <c r="F59">
        <v>0.25502873563218298</v>
      </c>
      <c r="G59">
        <v>0.24751695273787</v>
      </c>
      <c r="H59">
        <v>1.0618615129188699E-2</v>
      </c>
      <c r="I59">
        <v>0.70741643829474499</v>
      </c>
      <c r="J59">
        <v>2.95</v>
      </c>
      <c r="L59">
        <v>0.25813556786705871</v>
      </c>
      <c r="M59">
        <v>0.23689833760868129</v>
      </c>
      <c r="N59">
        <v>0.26875418299624743</v>
      </c>
      <c r="O59">
        <v>0.2262797224794926</v>
      </c>
    </row>
    <row r="60" spans="1:15" x14ac:dyDescent="0.2">
      <c r="A60" s="14">
        <v>43985</v>
      </c>
      <c r="B60">
        <v>361</v>
      </c>
      <c r="C60">
        <v>355</v>
      </c>
      <c r="D60">
        <v>1419</v>
      </c>
      <c r="E60">
        <v>1412</v>
      </c>
      <c r="F60">
        <v>0.25141643059489999</v>
      </c>
      <c r="G60">
        <v>0.24739327778787801</v>
      </c>
      <c r="H60">
        <v>1.05843665382079E-2</v>
      </c>
      <c r="I60">
        <v>0.38010331487476101</v>
      </c>
      <c r="J60">
        <v>1.6</v>
      </c>
      <c r="L60">
        <v>0.25797764432608589</v>
      </c>
      <c r="M60">
        <v>0.2368089112496701</v>
      </c>
      <c r="N60">
        <v>0.26856201086429382</v>
      </c>
      <c r="O60">
        <v>0.22622454471146219</v>
      </c>
    </row>
    <row r="61" spans="1:15" x14ac:dyDescent="0.2">
      <c r="A61" s="14">
        <v>43984</v>
      </c>
      <c r="B61">
        <v>356</v>
      </c>
      <c r="C61">
        <v>353</v>
      </c>
      <c r="D61">
        <v>1382</v>
      </c>
      <c r="E61">
        <v>1385</v>
      </c>
      <c r="F61">
        <v>0.25487364620938602</v>
      </c>
      <c r="G61">
        <v>0.24730605918131299</v>
      </c>
      <c r="H61">
        <v>1.0577804676112501E-2</v>
      </c>
      <c r="I61">
        <v>0.715421324158376</v>
      </c>
      <c r="J61">
        <v>2.97</v>
      </c>
      <c r="L61">
        <v>0.25788386385742551</v>
      </c>
      <c r="M61">
        <v>0.23672825450520049</v>
      </c>
      <c r="N61">
        <v>0.26846166853353798</v>
      </c>
      <c r="O61">
        <v>0.226150449829088</v>
      </c>
    </row>
    <row r="62" spans="1:15" x14ac:dyDescent="0.2">
      <c r="A62" s="14">
        <v>43983</v>
      </c>
      <c r="B62">
        <v>349</v>
      </c>
      <c r="C62">
        <v>353</v>
      </c>
      <c r="D62">
        <v>1401</v>
      </c>
      <c r="E62">
        <v>1371</v>
      </c>
      <c r="F62">
        <v>0.25747629467541899</v>
      </c>
      <c r="G62">
        <v>0.247197787188564</v>
      </c>
      <c r="H62">
        <v>1.0541286701202499E-2</v>
      </c>
      <c r="I62">
        <v>0.97507142896342403</v>
      </c>
      <c r="J62">
        <v>3.99</v>
      </c>
      <c r="L62">
        <v>0.25773907388976652</v>
      </c>
      <c r="M62">
        <v>0.2366565004873615</v>
      </c>
      <c r="N62">
        <v>0.26828036059096899</v>
      </c>
      <c r="O62">
        <v>0.22611521378615901</v>
      </c>
    </row>
    <row r="63" spans="1:15" x14ac:dyDescent="0.2">
      <c r="A63" s="14">
        <v>43980</v>
      </c>
      <c r="B63">
        <v>348</v>
      </c>
      <c r="C63">
        <v>352</v>
      </c>
      <c r="D63">
        <v>1387</v>
      </c>
      <c r="E63">
        <v>1403</v>
      </c>
      <c r="F63">
        <v>0.25089094796863798</v>
      </c>
      <c r="G63">
        <v>0.24708016688648199</v>
      </c>
      <c r="H63">
        <v>1.0474949099161E-2</v>
      </c>
      <c r="I63">
        <v>0.363799484473041</v>
      </c>
      <c r="J63">
        <v>1.52</v>
      </c>
      <c r="L63">
        <v>0.25755511598564301</v>
      </c>
      <c r="M63">
        <v>0.23660521778732099</v>
      </c>
      <c r="N63">
        <v>0.26803006508480398</v>
      </c>
      <c r="O63">
        <v>0.22613026868816</v>
      </c>
    </row>
    <row r="64" spans="1:15" x14ac:dyDescent="0.2">
      <c r="A64" s="14">
        <v>43979</v>
      </c>
      <c r="B64">
        <v>348</v>
      </c>
      <c r="C64">
        <v>356</v>
      </c>
      <c r="D64">
        <v>1401</v>
      </c>
      <c r="E64">
        <v>1423</v>
      </c>
      <c r="F64">
        <v>0.25017568517217098</v>
      </c>
      <c r="G64">
        <v>0.24709874243827501</v>
      </c>
      <c r="H64">
        <v>1.04829226428484E-2</v>
      </c>
      <c r="I64">
        <v>0.29351954972171401</v>
      </c>
      <c r="J64">
        <v>1.23</v>
      </c>
      <c r="L64">
        <v>0.2575816650811234</v>
      </c>
      <c r="M64">
        <v>0.23661581979542662</v>
      </c>
      <c r="N64">
        <v>0.26806458772397179</v>
      </c>
      <c r="O64">
        <v>0.2261328971525782</v>
      </c>
    </row>
    <row r="65" spans="1:15" x14ac:dyDescent="0.2">
      <c r="A65" s="14">
        <v>43978</v>
      </c>
      <c r="B65">
        <v>333</v>
      </c>
      <c r="C65">
        <v>340</v>
      </c>
      <c r="D65">
        <v>1304.5</v>
      </c>
      <c r="E65">
        <v>1357.5</v>
      </c>
      <c r="F65">
        <v>0.250460405156537</v>
      </c>
      <c r="G65">
        <v>0.247160812207638</v>
      </c>
      <c r="H65">
        <v>1.0514691338860399E-2</v>
      </c>
      <c r="I65">
        <v>0.31380787533962001</v>
      </c>
      <c r="J65">
        <v>1.32</v>
      </c>
      <c r="L65">
        <v>0.25767550354649837</v>
      </c>
      <c r="M65">
        <v>0.23664612086877759</v>
      </c>
      <c r="N65">
        <v>0.26819019488535878</v>
      </c>
      <c r="O65">
        <v>0.22613142952991719</v>
      </c>
    </row>
    <row r="66" spans="1:15" x14ac:dyDescent="0.2">
      <c r="A66" s="14">
        <v>43977</v>
      </c>
      <c r="B66">
        <v>320</v>
      </c>
      <c r="C66">
        <v>326</v>
      </c>
      <c r="D66">
        <v>1248</v>
      </c>
      <c r="E66">
        <v>1277</v>
      </c>
      <c r="F66">
        <v>0.25528582615505002</v>
      </c>
      <c r="G66">
        <v>0.24721852266650099</v>
      </c>
      <c r="H66">
        <v>1.05444787818269E-2</v>
      </c>
      <c r="I66">
        <v>0.76507370875961001</v>
      </c>
      <c r="J66">
        <v>3.16</v>
      </c>
      <c r="L66">
        <v>0.25776300144832787</v>
      </c>
      <c r="M66">
        <v>0.23667404388467408</v>
      </c>
      <c r="N66">
        <v>0.26830748023015477</v>
      </c>
      <c r="O66">
        <v>0.22612956510284718</v>
      </c>
    </row>
    <row r="67" spans="1:15" x14ac:dyDescent="0.2">
      <c r="A67" s="14">
        <v>43976</v>
      </c>
      <c r="B67">
        <v>318</v>
      </c>
      <c r="C67">
        <v>318</v>
      </c>
      <c r="D67">
        <v>1234.5</v>
      </c>
      <c r="E67">
        <v>1230</v>
      </c>
      <c r="F67">
        <v>0.258536585365853</v>
      </c>
      <c r="G67">
        <v>0.24718830263338701</v>
      </c>
      <c r="H67">
        <v>1.05245439308776E-2</v>
      </c>
      <c r="I67">
        <v>1.07826836079535</v>
      </c>
      <c r="J67">
        <v>4.3899999999999997</v>
      </c>
      <c r="L67">
        <v>0.25771284656426463</v>
      </c>
      <c r="M67">
        <v>0.23666375870250941</v>
      </c>
      <c r="N67">
        <v>0.26823739049514222</v>
      </c>
      <c r="O67">
        <v>0.22613921477163182</v>
      </c>
    </row>
    <row r="68" spans="1:15" x14ac:dyDescent="0.2">
      <c r="A68" s="14">
        <v>43973</v>
      </c>
      <c r="B68">
        <v>319</v>
      </c>
      <c r="C68">
        <v>313</v>
      </c>
      <c r="D68">
        <v>1256</v>
      </c>
      <c r="E68">
        <v>1212</v>
      </c>
      <c r="F68">
        <v>0.25825082508250802</v>
      </c>
      <c r="G68">
        <v>0.24711585802156599</v>
      </c>
      <c r="H68">
        <v>1.0464709718384599E-2</v>
      </c>
      <c r="I68">
        <v>1.0640493009930101</v>
      </c>
      <c r="J68">
        <v>4.3099999999999996</v>
      </c>
      <c r="L68">
        <v>0.25758056773995058</v>
      </c>
      <c r="M68">
        <v>0.2366511483031814</v>
      </c>
      <c r="N68">
        <v>0.26804527745833517</v>
      </c>
      <c r="O68">
        <v>0.22618643858479678</v>
      </c>
    </row>
    <row r="69" spans="1:15" x14ac:dyDescent="0.2">
      <c r="A69" s="14">
        <v>43972</v>
      </c>
      <c r="B69">
        <v>316</v>
      </c>
      <c r="C69">
        <v>319</v>
      </c>
      <c r="D69">
        <v>1273.5</v>
      </c>
      <c r="E69">
        <v>1266</v>
      </c>
      <c r="F69">
        <v>0.25197472353870398</v>
      </c>
      <c r="G69">
        <v>0.24703089461088701</v>
      </c>
      <c r="H69">
        <v>1.0399625461375E-2</v>
      </c>
      <c r="I69">
        <v>0.47538528634308402</v>
      </c>
      <c r="J69">
        <v>1.96</v>
      </c>
      <c r="L69">
        <v>0.25743052007226203</v>
      </c>
      <c r="M69">
        <v>0.23663126914951202</v>
      </c>
      <c r="N69">
        <v>0.26783014553363699</v>
      </c>
      <c r="O69">
        <v>0.226231643688137</v>
      </c>
    </row>
    <row r="70" spans="1:15" x14ac:dyDescent="0.2">
      <c r="A70" s="14">
        <v>43971</v>
      </c>
      <c r="B70">
        <v>315</v>
      </c>
      <c r="C70">
        <v>315</v>
      </c>
      <c r="D70">
        <v>1257</v>
      </c>
      <c r="E70">
        <v>1271</v>
      </c>
      <c r="F70">
        <v>0.247836349331235</v>
      </c>
      <c r="G70">
        <v>0.24704696351003999</v>
      </c>
      <c r="H70">
        <v>1.0408179524695801E-2</v>
      </c>
      <c r="I70">
        <v>7.5842832968190305E-2</v>
      </c>
      <c r="J70">
        <v>0.32</v>
      </c>
      <c r="L70">
        <v>0.25745514303473577</v>
      </c>
      <c r="M70">
        <v>0.23663878398534419</v>
      </c>
      <c r="N70">
        <v>0.26786332255943157</v>
      </c>
      <c r="O70">
        <v>0.22623060446064838</v>
      </c>
    </row>
    <row r="71" spans="1:15" x14ac:dyDescent="0.2">
      <c r="A71" s="14">
        <v>43970</v>
      </c>
      <c r="B71">
        <v>323</v>
      </c>
      <c r="C71">
        <v>321</v>
      </c>
      <c r="D71">
        <v>1284</v>
      </c>
      <c r="E71">
        <v>1268</v>
      </c>
      <c r="F71">
        <v>0.25315457413249198</v>
      </c>
      <c r="G71">
        <v>0.247128210412145</v>
      </c>
      <c r="H71">
        <v>1.04377655509643E-2</v>
      </c>
      <c r="I71">
        <v>0.57736147558798101</v>
      </c>
      <c r="J71">
        <v>2.38</v>
      </c>
      <c r="L71">
        <v>0.25756597596310932</v>
      </c>
      <c r="M71">
        <v>0.23669044486118071</v>
      </c>
      <c r="N71">
        <v>0.26800374151407358</v>
      </c>
      <c r="O71">
        <v>0.22625267931021639</v>
      </c>
    </row>
    <row r="72" spans="1:15" x14ac:dyDescent="0.2">
      <c r="A72" s="14">
        <v>43969</v>
      </c>
      <c r="B72">
        <v>309</v>
      </c>
      <c r="C72">
        <v>312</v>
      </c>
      <c r="D72">
        <v>1257.5</v>
      </c>
      <c r="E72">
        <v>1233</v>
      </c>
      <c r="F72">
        <v>0.25304136253041298</v>
      </c>
      <c r="G72">
        <v>0.247098883285991</v>
      </c>
      <c r="H72">
        <v>1.04238727823704E-2</v>
      </c>
      <c r="I72">
        <v>0.57008363095843695</v>
      </c>
      <c r="J72">
        <v>2.35</v>
      </c>
      <c r="L72">
        <v>0.25752275606836139</v>
      </c>
      <c r="M72">
        <v>0.23667501050362061</v>
      </c>
      <c r="N72">
        <v>0.26794662885073178</v>
      </c>
      <c r="O72">
        <v>0.22625113772125019</v>
      </c>
    </row>
    <row r="73" spans="1:15" x14ac:dyDescent="0.2">
      <c r="A73" s="14">
        <v>43966</v>
      </c>
      <c r="B73">
        <v>318</v>
      </c>
      <c r="C73">
        <v>312</v>
      </c>
      <c r="D73">
        <v>1320</v>
      </c>
      <c r="E73">
        <v>1289.5</v>
      </c>
      <c r="F73">
        <v>0.24195424583171701</v>
      </c>
      <c r="G73">
        <v>0.24702087860206401</v>
      </c>
      <c r="H73">
        <v>1.04009764650014E-2</v>
      </c>
      <c r="I73">
        <v>-0.48713049081459903</v>
      </c>
      <c r="J73">
        <v>-2.09</v>
      </c>
      <c r="L73">
        <v>0.25742185506706539</v>
      </c>
      <c r="M73">
        <v>0.2366199021370626</v>
      </c>
      <c r="N73">
        <v>0.26782283153206682</v>
      </c>
      <c r="O73">
        <v>0.2262189256720612</v>
      </c>
    </row>
    <row r="74" spans="1:15" x14ac:dyDescent="0.2">
      <c r="A74" s="14">
        <v>43965</v>
      </c>
      <c r="B74">
        <v>311</v>
      </c>
      <c r="C74">
        <v>302</v>
      </c>
      <c r="D74">
        <v>1314.5</v>
      </c>
      <c r="E74">
        <v>1299</v>
      </c>
      <c r="F74">
        <v>0.23248652809853701</v>
      </c>
      <c r="G74">
        <v>0.24710806924109399</v>
      </c>
      <c r="H74">
        <v>1.0385535560822501E-2</v>
      </c>
      <c r="I74">
        <v>-1.4078755069420399</v>
      </c>
      <c r="J74">
        <v>-6.29</v>
      </c>
      <c r="L74">
        <v>0.25749360480191652</v>
      </c>
      <c r="M74">
        <v>0.23672253368027149</v>
      </c>
      <c r="N74">
        <v>0.26787914036273897</v>
      </c>
      <c r="O74">
        <v>0.22633699811944899</v>
      </c>
    </row>
    <row r="75" spans="1:15" x14ac:dyDescent="0.2">
      <c r="A75" s="14">
        <v>43964</v>
      </c>
      <c r="B75">
        <v>311</v>
      </c>
      <c r="C75">
        <v>315</v>
      </c>
      <c r="D75">
        <v>1301</v>
      </c>
      <c r="E75">
        <v>1316.5</v>
      </c>
      <c r="F75">
        <v>0.23927079377136301</v>
      </c>
      <c r="G75">
        <v>0.24733581851101999</v>
      </c>
      <c r="H75">
        <v>1.02487861847499E-2</v>
      </c>
      <c r="I75">
        <v>-0.786924870347818</v>
      </c>
      <c r="J75">
        <v>-3.37</v>
      </c>
      <c r="L75">
        <v>0.25758460469576988</v>
      </c>
      <c r="M75">
        <v>0.2370870323262701</v>
      </c>
      <c r="N75">
        <v>0.26783339088051977</v>
      </c>
      <c r="O75">
        <v>0.22683824614152018</v>
      </c>
    </row>
    <row r="76" spans="1:15" x14ac:dyDescent="0.2">
      <c r="A76" s="14">
        <v>43963</v>
      </c>
      <c r="B76">
        <v>325</v>
      </c>
      <c r="C76">
        <v>316</v>
      </c>
      <c r="D76">
        <v>1345.5</v>
      </c>
      <c r="E76">
        <v>1324.5</v>
      </c>
      <c r="F76">
        <v>0.23858059645149099</v>
      </c>
      <c r="G76">
        <v>0.247476003505926</v>
      </c>
      <c r="H76">
        <v>1.02093419466483E-2</v>
      </c>
      <c r="I76">
        <v>-0.87130072642493595</v>
      </c>
      <c r="J76">
        <v>-3.73</v>
      </c>
      <c r="L76">
        <v>0.25768534545257432</v>
      </c>
      <c r="M76">
        <v>0.2372666615592777</v>
      </c>
      <c r="N76">
        <v>0.26789468739922262</v>
      </c>
      <c r="O76">
        <v>0.2270573196126294</v>
      </c>
    </row>
    <row r="77" spans="1:15" x14ac:dyDescent="0.2">
      <c r="A77" s="14">
        <v>43962</v>
      </c>
      <c r="B77">
        <v>325</v>
      </c>
      <c r="C77">
        <v>326</v>
      </c>
      <c r="D77">
        <v>1299.5</v>
      </c>
      <c r="E77">
        <v>1332</v>
      </c>
      <c r="F77">
        <v>0.244744744744744</v>
      </c>
      <c r="G77">
        <v>0.24765523717173599</v>
      </c>
      <c r="H77">
        <v>1.0169522037349501E-2</v>
      </c>
      <c r="I77">
        <v>-0.28619756329774698</v>
      </c>
      <c r="J77">
        <v>-1.19</v>
      </c>
      <c r="L77">
        <v>0.25782475920908549</v>
      </c>
      <c r="M77">
        <v>0.23748571513438649</v>
      </c>
      <c r="N77">
        <v>0.26799428124643498</v>
      </c>
      <c r="O77">
        <v>0.22731619309703699</v>
      </c>
    </row>
    <row r="78" spans="1:15" x14ac:dyDescent="0.2">
      <c r="A78" s="14">
        <v>43959</v>
      </c>
      <c r="B78">
        <v>319</v>
      </c>
      <c r="C78">
        <v>324</v>
      </c>
      <c r="D78">
        <v>1301.5</v>
      </c>
      <c r="E78">
        <v>1296.5</v>
      </c>
      <c r="F78">
        <v>0.24990358657925099</v>
      </c>
      <c r="G78">
        <v>0.24769546798875</v>
      </c>
      <c r="H78">
        <v>1.0163895211522901E-2</v>
      </c>
      <c r="I78">
        <v>0.21725121565574201</v>
      </c>
      <c r="J78">
        <v>0.88</v>
      </c>
      <c r="L78">
        <v>0.25785936320027292</v>
      </c>
      <c r="M78">
        <v>0.23753157277722711</v>
      </c>
      <c r="N78">
        <v>0.26802325841179581</v>
      </c>
      <c r="O78">
        <v>0.2273676775657042</v>
      </c>
    </row>
    <row r="79" spans="1:15" x14ac:dyDescent="0.2">
      <c r="A79" s="14">
        <v>43958</v>
      </c>
      <c r="B79">
        <v>312</v>
      </c>
      <c r="C79">
        <v>316</v>
      </c>
      <c r="D79">
        <v>1262.5</v>
      </c>
      <c r="E79">
        <v>1279</v>
      </c>
      <c r="F79">
        <v>0.247068021892103</v>
      </c>
      <c r="G79">
        <v>0.24763666766411699</v>
      </c>
      <c r="H79">
        <v>1.01637071522164E-2</v>
      </c>
      <c r="I79">
        <v>-5.5948657659865897E-2</v>
      </c>
      <c r="J79">
        <v>-0.23</v>
      </c>
      <c r="L79">
        <v>0.25780037481633339</v>
      </c>
      <c r="M79">
        <v>0.23747296051190059</v>
      </c>
      <c r="N79">
        <v>0.26796408196854982</v>
      </c>
      <c r="O79">
        <v>0.22730925335968419</v>
      </c>
    </row>
    <row r="80" spans="1:15" x14ac:dyDescent="0.2">
      <c r="A80" s="14">
        <v>43952</v>
      </c>
      <c r="B80">
        <v>328</v>
      </c>
      <c r="C80">
        <v>321</v>
      </c>
      <c r="D80">
        <v>1338</v>
      </c>
      <c r="E80">
        <v>1322.5</v>
      </c>
      <c r="F80">
        <v>0.242722117202268</v>
      </c>
      <c r="G80">
        <v>0.24767003660710099</v>
      </c>
      <c r="H80">
        <v>1.01658935096557E-2</v>
      </c>
      <c r="I80">
        <v>-0.48671761120984902</v>
      </c>
      <c r="J80">
        <v>-2.04</v>
      </c>
      <c r="L80">
        <v>0.25783593011675671</v>
      </c>
      <c r="M80">
        <v>0.2375041430974453</v>
      </c>
      <c r="N80">
        <v>0.26800182362641239</v>
      </c>
      <c r="O80">
        <v>0.22733824958778959</v>
      </c>
    </row>
    <row r="81" spans="1:15" x14ac:dyDescent="0.2">
      <c r="A81" s="14">
        <v>43951</v>
      </c>
      <c r="B81">
        <v>334</v>
      </c>
      <c r="C81">
        <v>332</v>
      </c>
      <c r="D81">
        <v>1378</v>
      </c>
      <c r="E81">
        <v>1361</v>
      </c>
      <c r="F81">
        <v>0.24393828067597301</v>
      </c>
      <c r="G81">
        <v>0.24775666724801901</v>
      </c>
      <c r="H81">
        <v>1.0151032864647301E-2</v>
      </c>
      <c r="I81">
        <v>-0.37615744357835501</v>
      </c>
      <c r="J81">
        <v>-1.57</v>
      </c>
      <c r="L81">
        <v>0.25790770011266628</v>
      </c>
      <c r="M81">
        <v>0.23760563438337171</v>
      </c>
      <c r="N81">
        <v>0.26805873297731359</v>
      </c>
      <c r="O81">
        <v>0.2274546015187244</v>
      </c>
    </row>
    <row r="82" spans="1:15" x14ac:dyDescent="0.2">
      <c r="A82" s="14">
        <v>43949</v>
      </c>
      <c r="B82">
        <v>324</v>
      </c>
      <c r="C82">
        <v>326</v>
      </c>
      <c r="D82">
        <v>1319</v>
      </c>
      <c r="E82">
        <v>1333</v>
      </c>
      <c r="F82">
        <v>0.244561140285071</v>
      </c>
      <c r="G82">
        <v>0.24789920098597201</v>
      </c>
      <c r="H82">
        <v>1.01714475132447E-2</v>
      </c>
      <c r="I82">
        <v>-0.32817951393397699</v>
      </c>
      <c r="J82">
        <v>-1.36</v>
      </c>
      <c r="L82">
        <v>0.25807064849921674</v>
      </c>
      <c r="M82">
        <v>0.23772775347272732</v>
      </c>
      <c r="N82">
        <v>0.26824209601246141</v>
      </c>
      <c r="O82">
        <v>0.22755630595948262</v>
      </c>
    </row>
    <row r="83" spans="1:15" x14ac:dyDescent="0.2">
      <c r="A83" s="14">
        <v>43948</v>
      </c>
      <c r="B83">
        <v>313</v>
      </c>
      <c r="C83">
        <v>322</v>
      </c>
      <c r="D83">
        <v>1262</v>
      </c>
      <c r="E83">
        <v>1323.5</v>
      </c>
      <c r="F83">
        <v>0.243294295428787</v>
      </c>
      <c r="G83">
        <v>0.24800640119643</v>
      </c>
      <c r="H83">
        <v>1.0178067714179E-2</v>
      </c>
      <c r="I83">
        <v>-0.46296663570810798</v>
      </c>
      <c r="J83">
        <v>-1.94</v>
      </c>
      <c r="L83">
        <v>0.25818446891060898</v>
      </c>
      <c r="M83">
        <v>0.23782833348225099</v>
      </c>
      <c r="N83">
        <v>0.26836253662478798</v>
      </c>
      <c r="O83">
        <v>0.22765026576807201</v>
      </c>
    </row>
    <row r="84" spans="1:15" x14ac:dyDescent="0.2">
      <c r="A84" s="14">
        <v>43945</v>
      </c>
      <c r="B84">
        <v>312</v>
      </c>
      <c r="C84">
        <v>310</v>
      </c>
      <c r="D84">
        <v>1245</v>
      </c>
      <c r="E84">
        <v>1259.5</v>
      </c>
      <c r="F84">
        <v>0.24612941643509301</v>
      </c>
      <c r="G84">
        <v>0.24814634399891</v>
      </c>
      <c r="H84">
        <v>1.0184469889517401E-2</v>
      </c>
      <c r="I84">
        <v>-0.19803952348008599</v>
      </c>
      <c r="J84">
        <v>-0.82</v>
      </c>
      <c r="L84">
        <v>0.25833081388842738</v>
      </c>
      <c r="M84">
        <v>0.2379618741093926</v>
      </c>
      <c r="N84">
        <v>0.26851528377794481</v>
      </c>
      <c r="O84">
        <v>0.22777740421987519</v>
      </c>
    </row>
    <row r="85" spans="1:15" x14ac:dyDescent="0.2">
      <c r="A85" s="14">
        <v>43944</v>
      </c>
      <c r="B85">
        <v>305</v>
      </c>
      <c r="C85">
        <v>311</v>
      </c>
      <c r="D85">
        <v>1225</v>
      </c>
      <c r="E85">
        <v>1250</v>
      </c>
      <c r="F85">
        <v>0.24879999999999999</v>
      </c>
      <c r="G85">
        <v>0.24821398195422201</v>
      </c>
      <c r="H85">
        <v>1.01876948962725E-2</v>
      </c>
      <c r="I85">
        <v>5.7522143305677002E-2</v>
      </c>
      <c r="J85">
        <v>0.24</v>
      </c>
      <c r="L85">
        <v>0.25840167685049453</v>
      </c>
      <c r="M85">
        <v>0.23802628705794951</v>
      </c>
      <c r="N85">
        <v>0.268589371746767</v>
      </c>
      <c r="O85">
        <v>0.22783859216167701</v>
      </c>
    </row>
    <row r="86" spans="1:15" x14ac:dyDescent="0.2">
      <c r="A86" s="14">
        <v>43943</v>
      </c>
      <c r="B86">
        <v>297</v>
      </c>
      <c r="C86">
        <v>305</v>
      </c>
      <c r="D86">
        <v>1245.5</v>
      </c>
      <c r="E86">
        <v>1224.5</v>
      </c>
      <c r="F86">
        <v>0.24908125765618599</v>
      </c>
      <c r="G86">
        <v>0.24821438419295899</v>
      </c>
      <c r="H86">
        <v>1.01877186214951E-2</v>
      </c>
      <c r="I86">
        <v>8.5090047677366096E-2</v>
      </c>
      <c r="J86">
        <v>0.35</v>
      </c>
      <c r="L86">
        <v>0.25840210281445408</v>
      </c>
      <c r="M86">
        <v>0.2380266655714639</v>
      </c>
      <c r="N86">
        <v>0.26858982143594917</v>
      </c>
      <c r="O86">
        <v>0.22783894694996878</v>
      </c>
    </row>
    <row r="87" spans="1:15" x14ac:dyDescent="0.2">
      <c r="A87" s="14">
        <v>43942</v>
      </c>
      <c r="B87">
        <v>299</v>
      </c>
      <c r="C87">
        <v>304</v>
      </c>
      <c r="D87">
        <v>1300</v>
      </c>
      <c r="E87">
        <v>1273.5</v>
      </c>
      <c r="F87">
        <v>0.23871221044365901</v>
      </c>
      <c r="G87">
        <v>0.24824203682712701</v>
      </c>
      <c r="H87">
        <v>1.0192847434613799E-2</v>
      </c>
      <c r="I87">
        <v>-0.93495232265582395</v>
      </c>
      <c r="J87">
        <v>-3.99</v>
      </c>
      <c r="L87">
        <v>0.25843488426174083</v>
      </c>
      <c r="M87">
        <v>0.23804918939251321</v>
      </c>
      <c r="N87">
        <v>0.26862773169635462</v>
      </c>
      <c r="O87">
        <v>0.22785634195789942</v>
      </c>
    </row>
    <row r="88" spans="1:15" x14ac:dyDescent="0.2">
      <c r="A88" s="14">
        <v>43941</v>
      </c>
      <c r="B88">
        <v>302</v>
      </c>
      <c r="C88">
        <v>305</v>
      </c>
      <c r="D88">
        <v>1322</v>
      </c>
      <c r="E88">
        <v>1324</v>
      </c>
      <c r="F88">
        <v>0.23036253776435001</v>
      </c>
      <c r="G88">
        <v>0.24834707787645799</v>
      </c>
      <c r="H88">
        <v>1.01345242083724E-2</v>
      </c>
      <c r="I88">
        <v>-1.7745815928142601</v>
      </c>
      <c r="J88">
        <v>-7.81</v>
      </c>
      <c r="L88">
        <v>0.2584816020848304</v>
      </c>
      <c r="M88">
        <v>0.23821255366808558</v>
      </c>
      <c r="N88">
        <v>0.26861612629320281</v>
      </c>
      <c r="O88">
        <v>0.2280780294597132</v>
      </c>
    </row>
    <row r="89" spans="1:15" x14ac:dyDescent="0.2">
      <c r="A89" s="14">
        <v>43938</v>
      </c>
      <c r="B89">
        <v>312</v>
      </c>
      <c r="C89">
        <v>306</v>
      </c>
      <c r="D89">
        <v>1328</v>
      </c>
      <c r="E89">
        <v>1327</v>
      </c>
      <c r="F89">
        <v>0.230595327807083</v>
      </c>
      <c r="G89">
        <v>0.248544300641657</v>
      </c>
      <c r="H89">
        <v>9.9243651726923093E-3</v>
      </c>
      <c r="I89">
        <v>-1.8085764199771499</v>
      </c>
      <c r="J89">
        <v>-7.78</v>
      </c>
      <c r="L89">
        <v>0.2584686658143493</v>
      </c>
      <c r="M89">
        <v>0.23861993546896471</v>
      </c>
      <c r="N89">
        <v>0.26839303098704159</v>
      </c>
      <c r="O89">
        <v>0.22869557029627238</v>
      </c>
    </row>
    <row r="90" spans="1:15" x14ac:dyDescent="0.2">
      <c r="A90" s="14">
        <v>43937</v>
      </c>
      <c r="B90">
        <v>298</v>
      </c>
      <c r="C90">
        <v>307</v>
      </c>
      <c r="D90">
        <v>1315</v>
      </c>
      <c r="E90">
        <v>1328</v>
      </c>
      <c r="F90">
        <v>0.23117469879517999</v>
      </c>
      <c r="G90">
        <v>0.24876671878360501</v>
      </c>
      <c r="H90">
        <v>9.7040938327939402E-3</v>
      </c>
      <c r="I90">
        <v>-1.8128452065224301</v>
      </c>
      <c r="J90">
        <v>-7.61</v>
      </c>
      <c r="L90">
        <v>0.25847081261639893</v>
      </c>
      <c r="M90">
        <v>0.23906262495081107</v>
      </c>
      <c r="N90">
        <v>0.2681749064491929</v>
      </c>
      <c r="O90">
        <v>0.22935853111801713</v>
      </c>
    </row>
    <row r="91" spans="1:15" x14ac:dyDescent="0.2">
      <c r="A91" s="14">
        <v>43936</v>
      </c>
      <c r="B91">
        <v>305</v>
      </c>
      <c r="C91">
        <v>303</v>
      </c>
      <c r="D91">
        <v>1330</v>
      </c>
      <c r="E91">
        <v>1342</v>
      </c>
      <c r="F91">
        <v>0.22578241430700399</v>
      </c>
      <c r="G91">
        <v>0.24893537407070401</v>
      </c>
      <c r="H91">
        <v>9.5047547883250604E-3</v>
      </c>
      <c r="I91">
        <v>-2.4359344643103298</v>
      </c>
      <c r="J91">
        <v>-10.25</v>
      </c>
      <c r="L91">
        <v>0.25844012885902906</v>
      </c>
      <c r="M91">
        <v>0.23943061928237896</v>
      </c>
      <c r="N91">
        <v>0.26794488364735414</v>
      </c>
      <c r="O91">
        <v>0.22992586449405389</v>
      </c>
    </row>
    <row r="92" spans="1:15" x14ac:dyDescent="0.2">
      <c r="A92" s="14">
        <v>43935</v>
      </c>
      <c r="B92">
        <v>309</v>
      </c>
      <c r="C92">
        <v>311</v>
      </c>
      <c r="D92">
        <v>1327.5</v>
      </c>
      <c r="E92">
        <v>1348.5</v>
      </c>
      <c r="F92">
        <v>0.23062662217278401</v>
      </c>
      <c r="G92">
        <v>0.24917767338630201</v>
      </c>
      <c r="H92">
        <v>9.13591450779082E-3</v>
      </c>
      <c r="I92">
        <v>-2.0305631360383498</v>
      </c>
      <c r="J92">
        <v>-8.0399999999999991</v>
      </c>
      <c r="L92">
        <v>0.25831358789409281</v>
      </c>
      <c r="M92">
        <v>0.24004175887851117</v>
      </c>
      <c r="N92">
        <v>0.26744950240188364</v>
      </c>
      <c r="O92">
        <v>0.23090584437072037</v>
      </c>
    </row>
    <row r="93" spans="1:15" x14ac:dyDescent="0.2">
      <c r="A93" s="14">
        <v>43934</v>
      </c>
      <c r="B93">
        <v>311</v>
      </c>
      <c r="C93">
        <v>306</v>
      </c>
      <c r="D93">
        <v>1356.5</v>
      </c>
      <c r="E93">
        <v>1331.5</v>
      </c>
      <c r="F93">
        <v>0.22981599699586899</v>
      </c>
      <c r="G93">
        <v>0.24939554292296501</v>
      </c>
      <c r="H93">
        <v>8.8822341794780497E-3</v>
      </c>
      <c r="I93">
        <v>-2.2043492134370299</v>
      </c>
      <c r="J93">
        <v>-8.52</v>
      </c>
      <c r="L93">
        <v>0.25827777710244304</v>
      </c>
      <c r="M93">
        <v>0.24051330874348695</v>
      </c>
      <c r="N93">
        <v>0.26716001128192113</v>
      </c>
      <c r="O93">
        <v>0.23163107456400892</v>
      </c>
    </row>
    <row r="94" spans="1:15" x14ac:dyDescent="0.2">
      <c r="A94" s="14">
        <v>43931</v>
      </c>
      <c r="B94">
        <v>310</v>
      </c>
      <c r="C94">
        <v>317</v>
      </c>
      <c r="D94">
        <v>1354</v>
      </c>
      <c r="E94">
        <v>1383.5</v>
      </c>
      <c r="F94">
        <v>0.22912902059992701</v>
      </c>
      <c r="G94">
        <v>0.249614591432262</v>
      </c>
      <c r="H94">
        <v>8.5945930549661004E-3</v>
      </c>
      <c r="I94">
        <v>-2.3835416873516202</v>
      </c>
      <c r="J94">
        <v>-8.94</v>
      </c>
      <c r="L94">
        <v>0.25820918448722813</v>
      </c>
      <c r="M94">
        <v>0.2410199983772959</v>
      </c>
      <c r="N94">
        <v>0.2668037775421942</v>
      </c>
      <c r="O94">
        <v>0.2324254053223298</v>
      </c>
    </row>
    <row r="95" spans="1:15" x14ac:dyDescent="0.2">
      <c r="A95" s="14">
        <v>43930</v>
      </c>
      <c r="B95">
        <v>317</v>
      </c>
      <c r="C95">
        <v>311</v>
      </c>
      <c r="D95">
        <v>1360</v>
      </c>
      <c r="E95">
        <v>1359</v>
      </c>
      <c r="F95">
        <v>0.228844738778513</v>
      </c>
      <c r="G95">
        <v>0.249841260550726</v>
      </c>
      <c r="H95">
        <v>8.2693515478845098E-3</v>
      </c>
      <c r="I95">
        <v>-2.53907717559603</v>
      </c>
      <c r="J95">
        <v>-9.18</v>
      </c>
      <c r="L95">
        <v>0.25811061209861053</v>
      </c>
      <c r="M95">
        <v>0.24157190900284148</v>
      </c>
      <c r="N95">
        <v>0.26637996364649502</v>
      </c>
      <c r="O95">
        <v>0.23330255745495698</v>
      </c>
    </row>
    <row r="96" spans="1:15" x14ac:dyDescent="0.2">
      <c r="A96" s="14">
        <v>43929</v>
      </c>
      <c r="B96">
        <v>312</v>
      </c>
      <c r="C96">
        <v>317</v>
      </c>
      <c r="D96">
        <v>1390</v>
      </c>
      <c r="E96">
        <v>1368</v>
      </c>
      <c r="F96">
        <v>0.23172514619883</v>
      </c>
      <c r="G96">
        <v>0.25006434946710199</v>
      </c>
      <c r="H96">
        <v>7.9181357416990093E-3</v>
      </c>
      <c r="I96">
        <v>-2.3161011463460102</v>
      </c>
      <c r="J96">
        <v>-7.91</v>
      </c>
      <c r="L96">
        <v>0.25798248520880102</v>
      </c>
      <c r="M96">
        <v>0.24214621372540299</v>
      </c>
      <c r="N96">
        <v>0.26590062095049999</v>
      </c>
      <c r="O96">
        <v>0.23422807798370396</v>
      </c>
    </row>
    <row r="97" spans="1:15" x14ac:dyDescent="0.2">
      <c r="A97" s="14">
        <v>43928</v>
      </c>
      <c r="B97">
        <v>309</v>
      </c>
      <c r="C97">
        <v>308</v>
      </c>
      <c r="D97">
        <v>1354.5</v>
      </c>
      <c r="E97">
        <v>1364.5</v>
      </c>
      <c r="F97">
        <v>0.22572370831806499</v>
      </c>
      <c r="G97">
        <v>0.250257279872035</v>
      </c>
      <c r="H97">
        <v>7.6403489608463998E-3</v>
      </c>
      <c r="I97">
        <v>-3.2110537986804299</v>
      </c>
      <c r="J97">
        <v>-10.87</v>
      </c>
      <c r="L97">
        <v>0.25789762883288142</v>
      </c>
      <c r="M97">
        <v>0.24261693091118861</v>
      </c>
      <c r="N97">
        <v>0.26553797779372779</v>
      </c>
      <c r="O97">
        <v>0.23497658195034221</v>
      </c>
    </row>
    <row r="98" spans="1:15" x14ac:dyDescent="0.2">
      <c r="A98" s="14">
        <v>43927</v>
      </c>
      <c r="B98">
        <v>284</v>
      </c>
      <c r="C98">
        <v>301</v>
      </c>
      <c r="D98">
        <v>1267.5</v>
      </c>
      <c r="E98">
        <v>1314</v>
      </c>
      <c r="F98">
        <v>0.229071537290715</v>
      </c>
      <c r="G98">
        <v>0.25056529700230301</v>
      </c>
      <c r="H98">
        <v>7.0909892483912102E-3</v>
      </c>
      <c r="I98">
        <v>-3.0311369766164402</v>
      </c>
      <c r="J98">
        <v>-9.3800000000000008</v>
      </c>
      <c r="L98">
        <v>0.2576562862506942</v>
      </c>
      <c r="M98">
        <v>0.2434743077539118</v>
      </c>
      <c r="N98">
        <v>0.26474727549908544</v>
      </c>
      <c r="O98">
        <v>0.23638331850552058</v>
      </c>
    </row>
    <row r="99" spans="1:15" x14ac:dyDescent="0.2">
      <c r="A99" s="14">
        <v>43924</v>
      </c>
      <c r="B99">
        <v>293</v>
      </c>
      <c r="C99">
        <v>292</v>
      </c>
      <c r="D99">
        <v>1241</v>
      </c>
      <c r="E99">
        <v>1260</v>
      </c>
      <c r="F99">
        <v>0.23174603174603101</v>
      </c>
      <c r="G99">
        <v>0.25081510340567797</v>
      </c>
      <c r="H99">
        <v>6.64540522481893E-3</v>
      </c>
      <c r="I99">
        <v>-2.86951224410346</v>
      </c>
      <c r="J99">
        <v>-8.23</v>
      </c>
      <c r="L99">
        <v>0.25746050863049691</v>
      </c>
      <c r="M99">
        <v>0.24416969818085904</v>
      </c>
      <c r="N99">
        <v>0.26410591385531584</v>
      </c>
      <c r="O99">
        <v>0.23752429295604011</v>
      </c>
    </row>
    <row r="100" spans="1:15" x14ac:dyDescent="0.2">
      <c r="A100" s="14">
        <v>43923</v>
      </c>
      <c r="B100">
        <v>295</v>
      </c>
      <c r="C100">
        <v>291</v>
      </c>
      <c r="D100">
        <v>1248.5</v>
      </c>
      <c r="E100">
        <v>1245.5</v>
      </c>
      <c r="F100">
        <v>0.23364110798875901</v>
      </c>
      <c r="G100">
        <v>0.25101192706347197</v>
      </c>
      <c r="H100">
        <v>6.2866245792372903E-3</v>
      </c>
      <c r="I100">
        <v>-2.7631392420159502</v>
      </c>
      <c r="J100">
        <v>-7.43</v>
      </c>
      <c r="L100">
        <v>0.25729855164270926</v>
      </c>
      <c r="M100">
        <v>0.24472530248423469</v>
      </c>
      <c r="N100">
        <v>0.26358517622194655</v>
      </c>
      <c r="O100">
        <v>0.2384386779049974</v>
      </c>
    </row>
    <row r="101" spans="1:15" x14ac:dyDescent="0.2">
      <c r="A101" s="14">
        <v>43922</v>
      </c>
      <c r="B101">
        <v>309</v>
      </c>
      <c r="C101">
        <v>302</v>
      </c>
      <c r="D101">
        <v>1275.5</v>
      </c>
      <c r="E101">
        <v>1277</v>
      </c>
      <c r="F101">
        <v>0.236491777603758</v>
      </c>
      <c r="G101">
        <v>0.25120640496168301</v>
      </c>
      <c r="H101">
        <v>5.9635534831684904E-3</v>
      </c>
      <c r="I101">
        <v>-2.4674260739767302</v>
      </c>
      <c r="J101">
        <v>-6.22</v>
      </c>
      <c r="L101">
        <v>0.25716995844485152</v>
      </c>
      <c r="M101">
        <v>0.24524285147851452</v>
      </c>
      <c r="N101">
        <v>0.26313351192801998</v>
      </c>
      <c r="O101">
        <v>0.23927929799534603</v>
      </c>
    </row>
    <row r="102" spans="1:15" x14ac:dyDescent="0.2">
      <c r="A102" s="14">
        <v>43921</v>
      </c>
      <c r="B102">
        <v>337</v>
      </c>
      <c r="C102">
        <v>315</v>
      </c>
      <c r="D102">
        <v>1306</v>
      </c>
      <c r="E102">
        <v>1295.5</v>
      </c>
      <c r="F102">
        <v>0.243149363180239</v>
      </c>
      <c r="G102">
        <v>0.25135321825623003</v>
      </c>
      <c r="H102">
        <v>5.7304773729105101E-3</v>
      </c>
      <c r="I102">
        <v>-1.4316180908021601</v>
      </c>
      <c r="J102">
        <v>-3.37</v>
      </c>
      <c r="L102">
        <v>0.25708369562914052</v>
      </c>
      <c r="M102">
        <v>0.24562274088331951</v>
      </c>
      <c r="N102">
        <v>0.26281417300205107</v>
      </c>
      <c r="O102">
        <v>0.23989226351040902</v>
      </c>
    </row>
    <row r="103" spans="1:15" x14ac:dyDescent="0.2">
      <c r="A103" s="14">
        <v>43920</v>
      </c>
      <c r="B103">
        <v>333</v>
      </c>
      <c r="C103">
        <v>340</v>
      </c>
      <c r="D103">
        <v>1251</v>
      </c>
      <c r="E103">
        <v>1305</v>
      </c>
      <c r="F103">
        <v>0.26053639846743198</v>
      </c>
      <c r="G103">
        <v>0.25141952530997902</v>
      </c>
      <c r="H103">
        <v>5.6635478527494697E-3</v>
      </c>
      <c r="I103">
        <v>1.60974593920446</v>
      </c>
      <c r="J103">
        <v>3.5</v>
      </c>
      <c r="L103">
        <v>0.25708307316272849</v>
      </c>
      <c r="M103">
        <v>0.24575597745722955</v>
      </c>
      <c r="N103">
        <v>0.26274662101547797</v>
      </c>
      <c r="O103">
        <v>0.24009242960448007</v>
      </c>
    </row>
    <row r="104" spans="1:15" x14ac:dyDescent="0.2">
      <c r="A104" s="14">
        <v>43917</v>
      </c>
      <c r="B104">
        <v>347</v>
      </c>
      <c r="C104">
        <v>353</v>
      </c>
      <c r="D104">
        <v>1364.5</v>
      </c>
      <c r="E104">
        <v>1353</v>
      </c>
      <c r="F104">
        <v>0.26090169992609002</v>
      </c>
      <c r="G104">
        <v>0.25125842916702501</v>
      </c>
      <c r="H104">
        <v>5.5730452766661999E-3</v>
      </c>
      <c r="I104">
        <v>1.7303413628164399</v>
      </c>
      <c r="J104">
        <v>3.7</v>
      </c>
      <c r="L104">
        <v>0.2568314744436912</v>
      </c>
      <c r="M104">
        <v>0.24568538389035882</v>
      </c>
      <c r="N104">
        <v>0.26240451972035739</v>
      </c>
      <c r="O104">
        <v>0.24011233861369261</v>
      </c>
    </row>
    <row r="105" spans="1:15" x14ac:dyDescent="0.2">
      <c r="A105" s="14">
        <v>43916</v>
      </c>
      <c r="B105">
        <v>325</v>
      </c>
      <c r="C105">
        <v>331</v>
      </c>
      <c r="D105">
        <v>1337</v>
      </c>
      <c r="E105">
        <v>1340.5</v>
      </c>
      <c r="F105">
        <v>0.24692279000372899</v>
      </c>
      <c r="G105">
        <v>0.251098158924909</v>
      </c>
      <c r="H105">
        <v>5.46521543167971E-3</v>
      </c>
      <c r="I105">
        <v>-0.76398981401103006</v>
      </c>
      <c r="J105">
        <v>-1.69</v>
      </c>
      <c r="L105">
        <v>0.25656337435658871</v>
      </c>
      <c r="M105">
        <v>0.24563294349322928</v>
      </c>
      <c r="N105">
        <v>0.26202858978826843</v>
      </c>
      <c r="O105">
        <v>0.24016772806154957</v>
      </c>
    </row>
    <row r="106" spans="1:15" x14ac:dyDescent="0.2">
      <c r="A106" s="14">
        <v>43915</v>
      </c>
      <c r="B106">
        <v>323</v>
      </c>
      <c r="C106">
        <v>333</v>
      </c>
      <c r="D106">
        <v>1362</v>
      </c>
      <c r="E106">
        <v>1362</v>
      </c>
      <c r="F106">
        <v>0.24449339207048401</v>
      </c>
      <c r="G106">
        <v>0.25118933504683799</v>
      </c>
      <c r="H106">
        <v>5.4518217256713502E-3</v>
      </c>
      <c r="I106">
        <v>-1.22820284911823</v>
      </c>
      <c r="J106">
        <v>-2.74</v>
      </c>
      <c r="L106">
        <v>0.25664115677250932</v>
      </c>
      <c r="M106">
        <v>0.24573751332116664</v>
      </c>
      <c r="N106">
        <v>0.2620929784981807</v>
      </c>
      <c r="O106">
        <v>0.24028569159549529</v>
      </c>
    </row>
    <row r="107" spans="1:15" x14ac:dyDescent="0.2">
      <c r="A107" s="14">
        <v>43914</v>
      </c>
      <c r="B107">
        <v>334</v>
      </c>
      <c r="C107">
        <v>320</v>
      </c>
      <c r="D107">
        <v>1214.5</v>
      </c>
      <c r="E107">
        <v>1247</v>
      </c>
      <c r="F107">
        <v>0.25661587810745701</v>
      </c>
      <c r="G107">
        <v>0.25128733580145901</v>
      </c>
      <c r="H107">
        <v>5.3963554501536698E-3</v>
      </c>
      <c r="I107">
        <v>0.98743352902124504</v>
      </c>
      <c r="J107">
        <v>2.08</v>
      </c>
      <c r="L107">
        <v>0.25668369125161267</v>
      </c>
      <c r="M107">
        <v>0.24589098035130535</v>
      </c>
      <c r="N107">
        <v>0.26208004670176632</v>
      </c>
      <c r="O107">
        <v>0.24049462490115167</v>
      </c>
    </row>
    <row r="108" spans="1:15" x14ac:dyDescent="0.2">
      <c r="A108" s="14">
        <v>43913</v>
      </c>
      <c r="B108">
        <v>313</v>
      </c>
      <c r="C108">
        <v>318</v>
      </c>
      <c r="D108">
        <v>1155.5</v>
      </c>
      <c r="E108">
        <v>1162.5</v>
      </c>
      <c r="F108">
        <v>0.27354838709677398</v>
      </c>
      <c r="G108">
        <v>0.25121417300231402</v>
      </c>
      <c r="H108">
        <v>5.3606955562399399E-3</v>
      </c>
      <c r="I108">
        <v>4.1662903367945301</v>
      </c>
      <c r="J108">
        <v>8.16</v>
      </c>
      <c r="L108">
        <v>0.25657486855855394</v>
      </c>
      <c r="M108">
        <v>0.24585347744607408</v>
      </c>
      <c r="N108">
        <v>0.26193556411479391</v>
      </c>
      <c r="O108">
        <v>0.24049278188983414</v>
      </c>
    </row>
    <row r="109" spans="1:15" x14ac:dyDescent="0.2">
      <c r="A109" s="14">
        <v>43909</v>
      </c>
      <c r="B109">
        <v>290</v>
      </c>
      <c r="C109">
        <v>317</v>
      </c>
      <c r="D109">
        <v>1140.5</v>
      </c>
      <c r="E109">
        <v>1144</v>
      </c>
      <c r="F109">
        <v>0.27709790209790203</v>
      </c>
      <c r="G109">
        <v>0.25090864283210601</v>
      </c>
      <c r="H109">
        <v>4.6901286829199897E-3</v>
      </c>
      <c r="I109">
        <v>5.5839105995468703</v>
      </c>
      <c r="J109">
        <v>9.4499999999999993</v>
      </c>
      <c r="L109">
        <v>0.25559877151502602</v>
      </c>
      <c r="M109">
        <v>0.24621851414918602</v>
      </c>
      <c r="N109">
        <v>0.26028890019794598</v>
      </c>
      <c r="O109">
        <v>0.24152838546626604</v>
      </c>
    </row>
    <row r="110" spans="1:15" x14ac:dyDescent="0.2">
      <c r="A110" s="14">
        <v>43908</v>
      </c>
      <c r="B110">
        <v>271</v>
      </c>
      <c r="C110">
        <v>279</v>
      </c>
      <c r="D110">
        <v>1082</v>
      </c>
      <c r="E110">
        <v>1080.5</v>
      </c>
      <c r="F110">
        <v>0.258213789912077</v>
      </c>
      <c r="G110">
        <v>0.25053606351364099</v>
      </c>
      <c r="H110">
        <v>3.5713429012321002E-3</v>
      </c>
      <c r="I110">
        <v>2.1498149605816201</v>
      </c>
      <c r="J110">
        <v>2.97</v>
      </c>
      <c r="L110">
        <v>0.25410740641487312</v>
      </c>
      <c r="M110">
        <v>0.2469647206124089</v>
      </c>
      <c r="N110">
        <v>0.25767874931610518</v>
      </c>
      <c r="O110">
        <v>0.24339337771117681</v>
      </c>
    </row>
    <row r="111" spans="1:15" x14ac:dyDescent="0.2">
      <c r="A111" s="14">
        <v>43907</v>
      </c>
      <c r="B111">
        <v>263</v>
      </c>
      <c r="C111">
        <v>269</v>
      </c>
      <c r="D111">
        <v>1050</v>
      </c>
      <c r="E111">
        <v>1067.5</v>
      </c>
      <c r="F111">
        <v>0.251990632318501</v>
      </c>
      <c r="G111">
        <v>0.25047370722784901</v>
      </c>
      <c r="H111">
        <v>3.4763077808310202E-3</v>
      </c>
      <c r="I111">
        <v>0.436360985933479</v>
      </c>
      <c r="J111">
        <v>0.6</v>
      </c>
      <c r="L111">
        <v>0.25395001500868003</v>
      </c>
      <c r="M111">
        <v>0.24699739944701798</v>
      </c>
      <c r="N111">
        <v>0.25742632278951105</v>
      </c>
      <c r="O111">
        <v>0.24352109166618696</v>
      </c>
    </row>
    <row r="112" spans="1:15" x14ac:dyDescent="0.2">
      <c r="A112" s="14">
        <v>43906</v>
      </c>
      <c r="B112">
        <v>272</v>
      </c>
      <c r="C112">
        <v>271</v>
      </c>
      <c r="D112">
        <v>1101.5</v>
      </c>
      <c r="E112">
        <v>1070</v>
      </c>
      <c r="F112">
        <v>0.25327102803738299</v>
      </c>
      <c r="G112">
        <v>0.25051515358962001</v>
      </c>
      <c r="H112">
        <v>3.5124884492532E-3</v>
      </c>
      <c r="I112">
        <v>0.78459317022063302</v>
      </c>
      <c r="J112">
        <v>1.0900000000000001</v>
      </c>
      <c r="L112">
        <v>0.25402764203887324</v>
      </c>
      <c r="M112">
        <v>0.24700266514036681</v>
      </c>
      <c r="N112">
        <v>0.25754013048812641</v>
      </c>
      <c r="O112">
        <v>0.24349017669111361</v>
      </c>
    </row>
    <row r="113" spans="1:15" x14ac:dyDescent="0.2">
      <c r="A113" s="14">
        <v>43903</v>
      </c>
      <c r="B113">
        <v>261</v>
      </c>
      <c r="C113">
        <v>270</v>
      </c>
      <c r="D113">
        <v>1035.5</v>
      </c>
      <c r="E113">
        <v>1080</v>
      </c>
      <c r="F113">
        <v>0.25</v>
      </c>
      <c r="G113">
        <v>0.25058982570754701</v>
      </c>
      <c r="H113">
        <v>3.6279150395412902E-3</v>
      </c>
      <c r="I113">
        <v>-0.162579801654303</v>
      </c>
      <c r="J113">
        <v>-0.24</v>
      </c>
      <c r="L113">
        <v>0.25421774074708831</v>
      </c>
      <c r="M113">
        <v>0.24696191066800571</v>
      </c>
      <c r="N113">
        <v>0.2578456557866296</v>
      </c>
      <c r="O113">
        <v>0.24333399562846442</v>
      </c>
    </row>
    <row r="114" spans="1:15" x14ac:dyDescent="0.2">
      <c r="A114" s="14">
        <v>43902</v>
      </c>
      <c r="B114">
        <v>295</v>
      </c>
      <c r="C114">
        <v>288</v>
      </c>
      <c r="D114">
        <v>1172</v>
      </c>
      <c r="E114">
        <v>1150.5</v>
      </c>
      <c r="F114">
        <v>0.250325945241199</v>
      </c>
      <c r="G114">
        <v>0.25066841493507203</v>
      </c>
      <c r="H114">
        <v>3.6777851181401498E-3</v>
      </c>
      <c r="I114">
        <v>-9.3118462028668803E-2</v>
      </c>
      <c r="J114">
        <v>-0.14000000000000001</v>
      </c>
      <c r="L114">
        <v>0.25434620005321218</v>
      </c>
      <c r="M114">
        <v>0.24699062981693187</v>
      </c>
      <c r="N114">
        <v>0.25802398517135233</v>
      </c>
      <c r="O114">
        <v>0.24331284469879172</v>
      </c>
    </row>
    <row r="115" spans="1:15" x14ac:dyDescent="0.2">
      <c r="A115" s="14">
        <v>43901</v>
      </c>
      <c r="B115">
        <v>305</v>
      </c>
      <c r="C115">
        <v>305</v>
      </c>
      <c r="D115">
        <v>1211</v>
      </c>
      <c r="E115">
        <v>1218</v>
      </c>
      <c r="F115">
        <v>0.25041050903119799</v>
      </c>
      <c r="G115">
        <v>0.25065575644656901</v>
      </c>
      <c r="H115">
        <v>3.6805748511727098E-3</v>
      </c>
      <c r="I115">
        <v>-6.6632910696813805E-2</v>
      </c>
      <c r="J115">
        <v>-0.1</v>
      </c>
      <c r="L115">
        <v>0.25433633129774175</v>
      </c>
      <c r="M115">
        <v>0.2469751815953963</v>
      </c>
      <c r="N115">
        <v>0.25801690614891443</v>
      </c>
      <c r="O115">
        <v>0.2432946067442236</v>
      </c>
    </row>
    <row r="116" spans="1:15" x14ac:dyDescent="0.2">
      <c r="A116" s="14">
        <v>43900</v>
      </c>
      <c r="B116">
        <v>305</v>
      </c>
      <c r="C116">
        <v>309</v>
      </c>
      <c r="D116">
        <v>1184</v>
      </c>
      <c r="E116">
        <v>1211.5</v>
      </c>
      <c r="F116">
        <v>0.25505571605447702</v>
      </c>
      <c r="G116">
        <v>0.25069266368196702</v>
      </c>
      <c r="H116">
        <v>3.6917918528449798E-3</v>
      </c>
      <c r="I116">
        <v>1.1818251262319199</v>
      </c>
      <c r="J116">
        <v>1.71</v>
      </c>
      <c r="L116">
        <v>0.25438445553481198</v>
      </c>
      <c r="M116">
        <v>0.24700087182912203</v>
      </c>
      <c r="N116">
        <v>0.258076247387657</v>
      </c>
      <c r="O116">
        <v>0.24330907997627707</v>
      </c>
    </row>
    <row r="117" spans="1:15" x14ac:dyDescent="0.2">
      <c r="A117" s="14">
        <v>43899</v>
      </c>
      <c r="B117">
        <v>323</v>
      </c>
      <c r="C117">
        <v>304</v>
      </c>
      <c r="D117">
        <v>1250</v>
      </c>
      <c r="E117">
        <v>1184</v>
      </c>
      <c r="F117">
        <v>0.25675675675675602</v>
      </c>
      <c r="G117">
        <v>0.25058723132088601</v>
      </c>
      <c r="H117">
        <v>3.6785725469123398E-3</v>
      </c>
      <c r="I117">
        <v>1.6771520357941601</v>
      </c>
      <c r="J117">
        <v>2.4</v>
      </c>
      <c r="L117">
        <v>0.25426580386779835</v>
      </c>
      <c r="M117">
        <v>0.24690865877397367</v>
      </c>
      <c r="N117">
        <v>0.25794437641471069</v>
      </c>
      <c r="O117">
        <v>0.24323008622706133</v>
      </c>
    </row>
    <row r="118" spans="1:15" x14ac:dyDescent="0.2">
      <c r="A118" s="14">
        <v>43896</v>
      </c>
      <c r="B118">
        <v>341</v>
      </c>
      <c r="C118">
        <v>335</v>
      </c>
      <c r="D118">
        <v>1361</v>
      </c>
      <c r="E118">
        <v>1337</v>
      </c>
      <c r="F118">
        <v>0.25056095736723999</v>
      </c>
      <c r="G118">
        <v>0.25042086147709602</v>
      </c>
      <c r="H118">
        <v>3.67794650057874E-3</v>
      </c>
      <c r="I118">
        <v>3.8090790641214498E-2</v>
      </c>
      <c r="J118">
        <v>0.06</v>
      </c>
      <c r="L118">
        <v>0.25409880797767476</v>
      </c>
      <c r="M118">
        <v>0.24674291497651729</v>
      </c>
      <c r="N118">
        <v>0.25777675447825349</v>
      </c>
      <c r="O118">
        <v>0.24306496847593853</v>
      </c>
    </row>
    <row r="119" spans="1:15" x14ac:dyDescent="0.2">
      <c r="A119" s="14">
        <v>43895</v>
      </c>
      <c r="B119">
        <v>354</v>
      </c>
      <c r="C119">
        <v>350</v>
      </c>
      <c r="D119">
        <v>1409</v>
      </c>
      <c r="E119">
        <v>1402.5</v>
      </c>
      <c r="F119">
        <v>0.24955436720142599</v>
      </c>
      <c r="G119">
        <v>0.25035007945916998</v>
      </c>
      <c r="H119">
        <v>3.7253462768001501E-3</v>
      </c>
      <c r="I119">
        <v>-0.21359417316458901</v>
      </c>
      <c r="J119">
        <v>-0.32</v>
      </c>
      <c r="L119">
        <v>0.25407542573597014</v>
      </c>
      <c r="M119">
        <v>0.24662473318236983</v>
      </c>
      <c r="N119">
        <v>0.2578007720127703</v>
      </c>
      <c r="O119">
        <v>0.24289938690556967</v>
      </c>
    </row>
    <row r="120" spans="1:15" x14ac:dyDescent="0.2">
      <c r="A120" s="14">
        <v>43894</v>
      </c>
      <c r="B120">
        <v>350</v>
      </c>
      <c r="C120">
        <v>351</v>
      </c>
      <c r="D120">
        <v>1400</v>
      </c>
      <c r="E120">
        <v>1404</v>
      </c>
      <c r="F120">
        <v>0.25</v>
      </c>
      <c r="G120">
        <v>0.25023827001246501</v>
      </c>
      <c r="H120">
        <v>3.8705608446560802E-3</v>
      </c>
      <c r="I120">
        <v>-6.1559557394557998E-2</v>
      </c>
      <c r="J120">
        <v>-0.1</v>
      </c>
      <c r="L120">
        <v>0.2541088308571211</v>
      </c>
      <c r="M120">
        <v>0.24636770916780892</v>
      </c>
      <c r="N120">
        <v>0.25797939170177719</v>
      </c>
      <c r="O120">
        <v>0.24249714832315286</v>
      </c>
    </row>
    <row r="121" spans="1:15" x14ac:dyDescent="0.2">
      <c r="A121" s="14">
        <v>43893</v>
      </c>
      <c r="B121">
        <v>376</v>
      </c>
      <c r="C121">
        <v>360</v>
      </c>
      <c r="D121">
        <v>1475</v>
      </c>
      <c r="E121">
        <v>1427.5</v>
      </c>
      <c r="F121">
        <v>0.25218914185639202</v>
      </c>
      <c r="G121">
        <v>0.250243597662971</v>
      </c>
      <c r="H121">
        <v>3.8705042073499301E-3</v>
      </c>
      <c r="I121">
        <v>0.50265910826965499</v>
      </c>
      <c r="J121">
        <v>0.77</v>
      </c>
      <c r="L121">
        <v>0.25411410187032091</v>
      </c>
      <c r="M121">
        <v>0.24637309345562106</v>
      </c>
      <c r="N121">
        <v>0.25798460607767087</v>
      </c>
      <c r="O121">
        <v>0.24250258924827114</v>
      </c>
    </row>
    <row r="122" spans="1:15" x14ac:dyDescent="0.2">
      <c r="A122" s="14">
        <v>43892</v>
      </c>
      <c r="B122">
        <v>364</v>
      </c>
      <c r="C122">
        <v>371</v>
      </c>
      <c r="D122">
        <v>1433</v>
      </c>
      <c r="E122">
        <v>1450</v>
      </c>
      <c r="F122">
        <v>0.255862068965517</v>
      </c>
      <c r="G122">
        <v>0.25017695592136602</v>
      </c>
      <c r="H122">
        <v>3.8794505951058799E-3</v>
      </c>
      <c r="I122">
        <v>1.4654428261886401</v>
      </c>
      <c r="J122">
        <v>2.2200000000000002</v>
      </c>
      <c r="L122">
        <v>0.25405640651647188</v>
      </c>
      <c r="M122">
        <v>0.24629750532626013</v>
      </c>
      <c r="N122">
        <v>0.25793585711157779</v>
      </c>
      <c r="O122">
        <v>0.24241805473115427</v>
      </c>
    </row>
    <row r="123" spans="1:15" x14ac:dyDescent="0.2">
      <c r="A123" s="14">
        <v>43889</v>
      </c>
      <c r="B123">
        <v>370</v>
      </c>
      <c r="C123">
        <v>372</v>
      </c>
      <c r="D123">
        <v>1478.5</v>
      </c>
      <c r="E123">
        <v>1478.5</v>
      </c>
      <c r="F123">
        <v>0.25160635779506202</v>
      </c>
      <c r="G123">
        <v>0.25005728624889301</v>
      </c>
      <c r="H123">
        <v>3.8404696517041598E-3</v>
      </c>
      <c r="I123">
        <v>0.40335471613009999</v>
      </c>
      <c r="J123">
        <v>0.62</v>
      </c>
      <c r="L123">
        <v>0.25389775590059716</v>
      </c>
      <c r="M123">
        <v>0.24621681659718886</v>
      </c>
      <c r="N123">
        <v>0.2577382255523013</v>
      </c>
      <c r="O123">
        <v>0.24237634694548468</v>
      </c>
    </row>
    <row r="124" spans="1:15" x14ac:dyDescent="0.2">
      <c r="A124" s="14">
        <v>43888</v>
      </c>
      <c r="B124">
        <v>391</v>
      </c>
      <c r="C124">
        <v>384</v>
      </c>
      <c r="D124">
        <v>1550</v>
      </c>
      <c r="E124">
        <v>1528</v>
      </c>
      <c r="F124">
        <v>0.25130890052355997</v>
      </c>
      <c r="G124">
        <v>0.25002593407108498</v>
      </c>
      <c r="H124">
        <v>3.8372923504078902E-3</v>
      </c>
      <c r="I124">
        <v>0.33434159696958599</v>
      </c>
      <c r="J124">
        <v>0.51</v>
      </c>
      <c r="L124">
        <v>0.25386322642149289</v>
      </c>
      <c r="M124">
        <v>0.24618864172067709</v>
      </c>
      <c r="N124">
        <v>0.25770051877190076</v>
      </c>
      <c r="O124">
        <v>0.2423513493702692</v>
      </c>
    </row>
    <row r="125" spans="1:15" x14ac:dyDescent="0.2">
      <c r="A125" s="14">
        <v>43887</v>
      </c>
      <c r="B125">
        <v>399</v>
      </c>
      <c r="C125">
        <v>399</v>
      </c>
      <c r="D125">
        <v>1566.5</v>
      </c>
      <c r="E125">
        <v>1575.5</v>
      </c>
      <c r="F125">
        <v>0.25325293557600698</v>
      </c>
      <c r="G125">
        <v>0.250032357178889</v>
      </c>
      <c r="H125">
        <v>3.8398368211929202E-3</v>
      </c>
      <c r="I125" s="15">
        <v>0.83872793222448805</v>
      </c>
      <c r="J125">
        <v>1.27</v>
      </c>
      <c r="L125">
        <v>0.25387219400008193</v>
      </c>
      <c r="M125">
        <v>0.24619252035769607</v>
      </c>
      <c r="N125">
        <v>0.25771203082127486</v>
      </c>
      <c r="O125">
        <v>0.24235268353650316</v>
      </c>
    </row>
    <row r="126" spans="1:15" x14ac:dyDescent="0.2">
      <c r="A126" s="14">
        <v>43886</v>
      </c>
      <c r="B126">
        <v>401</v>
      </c>
      <c r="C126">
        <v>404</v>
      </c>
      <c r="D126">
        <v>1566.5</v>
      </c>
      <c r="E126">
        <v>1593.5</v>
      </c>
      <c r="F126">
        <v>0.25352996548478102</v>
      </c>
      <c r="G126">
        <v>0.25009948725090497</v>
      </c>
      <c r="H126">
        <v>3.9383015601846903E-3</v>
      </c>
      <c r="I126">
        <v>0.87105524588516203</v>
      </c>
      <c r="J126">
        <v>1.35</v>
      </c>
      <c r="L126">
        <v>0.25403778881108968</v>
      </c>
      <c r="M126">
        <v>0.24616118569072029</v>
      </c>
      <c r="N126">
        <v>0.25797609037127434</v>
      </c>
      <c r="O126">
        <v>0.24222288413053558</v>
      </c>
    </row>
    <row r="127" spans="1:15" x14ac:dyDescent="0.2">
      <c r="A127" s="14">
        <v>43882</v>
      </c>
      <c r="B127">
        <v>419</v>
      </c>
      <c r="C127">
        <v>420</v>
      </c>
      <c r="D127">
        <v>1632</v>
      </c>
      <c r="E127">
        <v>1644</v>
      </c>
      <c r="F127">
        <v>0.25547445255474399</v>
      </c>
      <c r="G127">
        <v>0.25004962070840098</v>
      </c>
      <c r="H127">
        <v>3.9181756895489504E-3</v>
      </c>
      <c r="I127">
        <v>1.38453001503049</v>
      </c>
      <c r="J127">
        <v>2.12</v>
      </c>
      <c r="L127">
        <v>0.25396779639794992</v>
      </c>
      <c r="M127">
        <v>0.24613144501885204</v>
      </c>
      <c r="N127">
        <v>0.25788597208749886</v>
      </c>
      <c r="O127">
        <v>0.24221326932930307</v>
      </c>
    </row>
    <row r="128" spans="1:15" x14ac:dyDescent="0.2">
      <c r="A128" s="14">
        <v>43881</v>
      </c>
      <c r="B128">
        <v>422</v>
      </c>
      <c r="C128">
        <v>420</v>
      </c>
      <c r="D128">
        <v>1645.5</v>
      </c>
      <c r="E128">
        <v>1629.5</v>
      </c>
      <c r="F128">
        <v>0.25774777539122401</v>
      </c>
      <c r="G128">
        <v>0.249911448534615</v>
      </c>
      <c r="H128">
        <v>3.9071413831540001E-3</v>
      </c>
      <c r="I128">
        <v>2.0056419996461101</v>
      </c>
      <c r="J128">
        <v>3.04</v>
      </c>
      <c r="L128">
        <v>0.25381858991776901</v>
      </c>
      <c r="M128">
        <v>0.24600430715146099</v>
      </c>
      <c r="N128">
        <v>0.25772573130092302</v>
      </c>
      <c r="O128">
        <v>0.242097165768307</v>
      </c>
    </row>
    <row r="129" spans="1:15" x14ac:dyDescent="0.2">
      <c r="A129" s="14">
        <v>43880</v>
      </c>
      <c r="B129">
        <v>426</v>
      </c>
      <c r="C129">
        <v>419</v>
      </c>
      <c r="D129">
        <v>1658.5</v>
      </c>
      <c r="E129">
        <v>1631</v>
      </c>
      <c r="F129">
        <v>0.25689760882893897</v>
      </c>
      <c r="G129">
        <v>0.249684418516298</v>
      </c>
      <c r="H129">
        <v>3.9397646491157101E-3</v>
      </c>
      <c r="I129">
        <v>1.83086832718798</v>
      </c>
      <c r="J129">
        <v>2.81</v>
      </c>
      <c r="L129">
        <v>0.25362418316541369</v>
      </c>
      <c r="M129">
        <v>0.24574465386718228</v>
      </c>
      <c r="N129">
        <v>0.2575639478145294</v>
      </c>
      <c r="O129">
        <v>0.24180488921806659</v>
      </c>
    </row>
    <row r="130" spans="1:15" x14ac:dyDescent="0.2">
      <c r="A130" s="14">
        <v>43879</v>
      </c>
      <c r="B130">
        <v>428</v>
      </c>
      <c r="C130">
        <v>425</v>
      </c>
      <c r="D130">
        <v>1650.5</v>
      </c>
      <c r="E130">
        <v>1645</v>
      </c>
      <c r="F130">
        <v>0.25835866261398099</v>
      </c>
      <c r="G130">
        <v>0.249478269919757</v>
      </c>
      <c r="H130">
        <v>3.9613840279222696E-3</v>
      </c>
      <c r="I130">
        <v>2.2417399150472002</v>
      </c>
      <c r="J130">
        <v>3.44</v>
      </c>
      <c r="L130">
        <v>0.25343965394767926</v>
      </c>
      <c r="M130">
        <v>0.24551688589183474</v>
      </c>
      <c r="N130">
        <v>0.25740103797560154</v>
      </c>
      <c r="O130">
        <v>0.24155550186391245</v>
      </c>
    </row>
    <row r="131" spans="1:15" x14ac:dyDescent="0.2">
      <c r="A131" s="14">
        <v>43878</v>
      </c>
      <c r="B131">
        <v>427</v>
      </c>
      <c r="C131">
        <v>429</v>
      </c>
      <c r="D131">
        <v>1680</v>
      </c>
      <c r="E131">
        <v>1670</v>
      </c>
      <c r="F131">
        <v>0.25688622754490997</v>
      </c>
      <c r="G131">
        <v>0.249270783788867</v>
      </c>
      <c r="H131">
        <v>3.8978434253741099E-3</v>
      </c>
      <c r="I131">
        <v>1.95375825167008</v>
      </c>
      <c r="J131">
        <v>2.96</v>
      </c>
      <c r="L131">
        <v>0.2531686272142411</v>
      </c>
      <c r="M131">
        <v>0.24537294036349289</v>
      </c>
      <c r="N131">
        <v>0.25706647063961524</v>
      </c>
      <c r="O131">
        <v>0.24147509693811878</v>
      </c>
    </row>
    <row r="132" spans="1:15" x14ac:dyDescent="0.2">
      <c r="A132" s="14">
        <v>43875</v>
      </c>
      <c r="B132">
        <v>430</v>
      </c>
      <c r="C132">
        <v>434</v>
      </c>
      <c r="D132">
        <v>1741</v>
      </c>
      <c r="E132">
        <v>1732</v>
      </c>
      <c r="F132">
        <v>0.25057736720554202</v>
      </c>
      <c r="G132">
        <v>0.249079534283417</v>
      </c>
      <c r="H132">
        <v>3.8712963321421399E-3</v>
      </c>
      <c r="I132" s="15">
        <v>0.38690732860950899</v>
      </c>
      <c r="J132">
        <v>0.6</v>
      </c>
      <c r="L132">
        <v>0.25295083061555912</v>
      </c>
      <c r="M132">
        <v>0.24520823795127486</v>
      </c>
      <c r="N132">
        <v>0.25682212694770129</v>
      </c>
      <c r="O132">
        <v>0.24133694161913272</v>
      </c>
    </row>
    <row r="133" spans="1:15" x14ac:dyDescent="0.2">
      <c r="A133" s="14">
        <v>43874</v>
      </c>
      <c r="B133">
        <v>432</v>
      </c>
      <c r="C133">
        <v>432</v>
      </c>
      <c r="D133">
        <v>1757</v>
      </c>
      <c r="E133">
        <v>1754</v>
      </c>
      <c r="F133">
        <v>0.24629418472063799</v>
      </c>
      <c r="G133">
        <v>0.24894747887776</v>
      </c>
      <c r="H133">
        <v>3.9851976180705299E-3</v>
      </c>
      <c r="I133" s="15">
        <v>-0.66578734893605196</v>
      </c>
      <c r="J133">
        <v>-1.08</v>
      </c>
      <c r="L133">
        <v>0.25293267649583051</v>
      </c>
      <c r="M133">
        <v>0.24496228125968947</v>
      </c>
      <c r="N133">
        <v>0.25691787411390105</v>
      </c>
      <c r="O133">
        <v>0.24097708364161893</v>
      </c>
    </row>
    <row r="134" spans="1:15" x14ac:dyDescent="0.2">
      <c r="A134" s="14">
        <v>43873</v>
      </c>
      <c r="B134">
        <v>436</v>
      </c>
      <c r="C134">
        <v>434</v>
      </c>
      <c r="D134">
        <v>1791.5</v>
      </c>
      <c r="E134">
        <v>1766</v>
      </c>
      <c r="F134">
        <v>0.24575311438278499</v>
      </c>
      <c r="G134">
        <v>0.24887146215407999</v>
      </c>
      <c r="H134">
        <v>4.0881293572095304E-3</v>
      </c>
      <c r="I134">
        <v>-0.76278109101306402</v>
      </c>
      <c r="J134">
        <v>-1.27</v>
      </c>
      <c r="L134">
        <v>0.25295959151128949</v>
      </c>
      <c r="M134">
        <v>0.24478333279687045</v>
      </c>
      <c r="N134">
        <v>0.25704772086849903</v>
      </c>
      <c r="O134">
        <v>0.24069520343966092</v>
      </c>
    </row>
    <row r="135" spans="1:15" x14ac:dyDescent="0.2">
      <c r="A135" s="14">
        <v>43871</v>
      </c>
      <c r="B135">
        <v>429</v>
      </c>
      <c r="C135">
        <v>436</v>
      </c>
      <c r="D135">
        <v>1756</v>
      </c>
      <c r="E135">
        <v>1780.5</v>
      </c>
      <c r="F135">
        <v>0.244875035102499</v>
      </c>
      <c r="G135">
        <v>0.248803351160544</v>
      </c>
      <c r="H135">
        <v>4.1810146043346399E-3</v>
      </c>
      <c r="I135" s="15">
        <v>-0.939560472707478</v>
      </c>
      <c r="J135">
        <v>-1.6</v>
      </c>
      <c r="L135">
        <v>0.25298436576487865</v>
      </c>
      <c r="M135">
        <v>0.24462233655620935</v>
      </c>
      <c r="N135">
        <v>0.25716538036921327</v>
      </c>
      <c r="O135">
        <v>0.24044132195187473</v>
      </c>
    </row>
    <row r="136" spans="1:15" x14ac:dyDescent="0.2">
      <c r="A136" s="14">
        <v>43868</v>
      </c>
      <c r="B136">
        <v>447</v>
      </c>
      <c r="C136">
        <v>437</v>
      </c>
      <c r="D136">
        <v>1775</v>
      </c>
      <c r="E136">
        <v>1771</v>
      </c>
      <c r="F136">
        <v>0.246753246753246</v>
      </c>
      <c r="G136">
        <v>0.24877538989103301</v>
      </c>
      <c r="H136">
        <v>4.2140740550651304E-3</v>
      </c>
      <c r="I136">
        <v>-0.47985467539559701</v>
      </c>
      <c r="J136">
        <v>-0.82</v>
      </c>
      <c r="L136">
        <v>0.25298946394609811</v>
      </c>
      <c r="M136">
        <v>0.24456131583596788</v>
      </c>
      <c r="N136">
        <v>0.25720353800116325</v>
      </c>
      <c r="O136">
        <v>0.24034724178090275</v>
      </c>
    </row>
    <row r="137" spans="1:15" x14ac:dyDescent="0.2">
      <c r="A137" s="14">
        <v>43867</v>
      </c>
      <c r="B137">
        <v>438</v>
      </c>
      <c r="C137">
        <v>439</v>
      </c>
      <c r="D137">
        <v>1757</v>
      </c>
      <c r="E137">
        <v>1765.5</v>
      </c>
      <c r="F137">
        <v>0.24865477201925801</v>
      </c>
      <c r="G137">
        <v>0.24872984254536901</v>
      </c>
      <c r="H137">
        <v>4.2539562924533E-3</v>
      </c>
      <c r="I137">
        <v>-1.7647225535675898E-2</v>
      </c>
      <c r="J137">
        <v>-0.03</v>
      </c>
      <c r="L137">
        <v>0.25298379883782229</v>
      </c>
      <c r="M137">
        <v>0.24447588625291572</v>
      </c>
      <c r="N137">
        <v>0.25723775513027558</v>
      </c>
      <c r="O137">
        <v>0.2402219299604624</v>
      </c>
    </row>
    <row r="138" spans="1:15" x14ac:dyDescent="0.2">
      <c r="A138" s="14">
        <v>43866</v>
      </c>
      <c r="B138">
        <v>429</v>
      </c>
      <c r="C138">
        <v>428</v>
      </c>
      <c r="D138">
        <v>1686</v>
      </c>
      <c r="E138">
        <v>1696.5</v>
      </c>
      <c r="F138">
        <v>0.25228411435307901</v>
      </c>
      <c r="G138">
        <v>0.248665342685297</v>
      </c>
      <c r="H138">
        <v>4.2911170316382898E-3</v>
      </c>
      <c r="I138">
        <v>0.84331693615005299</v>
      </c>
      <c r="J138">
        <v>1.43</v>
      </c>
      <c r="L138">
        <v>0.25295645971693531</v>
      </c>
      <c r="M138">
        <v>0.24437422565365871</v>
      </c>
      <c r="N138">
        <v>0.25724757674857357</v>
      </c>
      <c r="O138">
        <v>0.24008310862202042</v>
      </c>
    </row>
    <row r="139" spans="1:15" x14ac:dyDescent="0.2">
      <c r="A139" s="14">
        <v>43865</v>
      </c>
      <c r="B139">
        <v>417</v>
      </c>
      <c r="C139">
        <v>422</v>
      </c>
      <c r="D139">
        <v>1635.5</v>
      </c>
      <c r="E139">
        <v>1656</v>
      </c>
      <c r="F139">
        <v>0.25483091787439599</v>
      </c>
      <c r="G139">
        <v>0.248584837777206</v>
      </c>
      <c r="H139">
        <v>4.2790915618810101E-3</v>
      </c>
      <c r="I139">
        <v>1.4596743273341499</v>
      </c>
      <c r="J139">
        <v>2.4500000000000002</v>
      </c>
      <c r="L139">
        <v>0.25286392933908702</v>
      </c>
      <c r="M139">
        <v>0.244305746215325</v>
      </c>
      <c r="N139">
        <v>0.25714302090096802</v>
      </c>
      <c r="O139">
        <v>0.24002665465344397</v>
      </c>
    </row>
    <row r="140" spans="1:15" x14ac:dyDescent="0.2">
      <c r="A140" s="14">
        <v>43864</v>
      </c>
      <c r="B140">
        <v>412</v>
      </c>
      <c r="C140">
        <v>419</v>
      </c>
      <c r="D140">
        <v>1625</v>
      </c>
      <c r="E140">
        <v>1644.5</v>
      </c>
      <c r="F140">
        <v>0.25478868957129802</v>
      </c>
      <c r="G140">
        <v>0.24850094435360401</v>
      </c>
      <c r="H140">
        <v>4.2170409519971998E-3</v>
      </c>
      <c r="I140">
        <v>1.4910325247649601</v>
      </c>
      <c r="J140">
        <v>2.4700000000000002</v>
      </c>
      <c r="L140">
        <v>0.25271798530560119</v>
      </c>
      <c r="M140">
        <v>0.2442839034016068</v>
      </c>
      <c r="N140">
        <v>0.2569350262575984</v>
      </c>
      <c r="O140">
        <v>0.24006686244960962</v>
      </c>
    </row>
    <row r="141" spans="1:15" x14ac:dyDescent="0.2">
      <c r="A141" s="14">
        <v>43861</v>
      </c>
      <c r="B141">
        <v>422</v>
      </c>
      <c r="C141">
        <v>419</v>
      </c>
      <c r="D141">
        <v>1671</v>
      </c>
      <c r="E141">
        <v>1656</v>
      </c>
      <c r="F141">
        <v>0.25301932367149699</v>
      </c>
      <c r="G141">
        <v>0.248412704915418</v>
      </c>
      <c r="H141">
        <v>4.1533069794191602E-3</v>
      </c>
      <c r="I141">
        <v>1.10914478002866</v>
      </c>
      <c r="J141">
        <v>1.82</v>
      </c>
      <c r="L141">
        <v>0.25256601189483718</v>
      </c>
      <c r="M141">
        <v>0.24425939793599885</v>
      </c>
      <c r="N141">
        <v>0.25671931887425631</v>
      </c>
      <c r="O141">
        <v>0.24010609095657967</v>
      </c>
    </row>
    <row r="142" spans="1:15" x14ac:dyDescent="0.2">
      <c r="A142" s="14">
        <v>43860</v>
      </c>
      <c r="B142">
        <v>415</v>
      </c>
      <c r="C142">
        <v>418</v>
      </c>
      <c r="D142">
        <v>1660.5</v>
      </c>
      <c r="E142">
        <v>1651.5</v>
      </c>
      <c r="F142">
        <v>0.253103239479261</v>
      </c>
      <c r="G142">
        <v>0.248334179391339</v>
      </c>
      <c r="H142">
        <v>4.1210177927479396E-3</v>
      </c>
      <c r="I142">
        <v>1.1572529719028899</v>
      </c>
      <c r="J142">
        <v>1.88</v>
      </c>
      <c r="L142">
        <v>0.25245519718408693</v>
      </c>
      <c r="M142">
        <v>0.24421316159859108</v>
      </c>
      <c r="N142">
        <v>0.25657621497683486</v>
      </c>
      <c r="O142">
        <v>0.24009214380584312</v>
      </c>
    </row>
    <row r="143" spans="1:15" x14ac:dyDescent="0.2">
      <c r="A143" s="14">
        <v>43859</v>
      </c>
      <c r="B143">
        <v>420</v>
      </c>
      <c r="C143">
        <v>419</v>
      </c>
      <c r="D143">
        <v>1666</v>
      </c>
      <c r="E143">
        <v>1663.5</v>
      </c>
      <c r="F143">
        <v>0.25187856928163499</v>
      </c>
      <c r="G143">
        <v>0.24831743340682</v>
      </c>
      <c r="H143">
        <v>4.1041215999481897E-3</v>
      </c>
      <c r="I143">
        <v>0.867697456834437</v>
      </c>
      <c r="J143">
        <v>1.41</v>
      </c>
      <c r="L143">
        <v>0.25242155500676816</v>
      </c>
      <c r="M143">
        <v>0.24421331180687181</v>
      </c>
      <c r="N143">
        <v>0.25652567660671638</v>
      </c>
      <c r="O143">
        <v>0.24010919020692362</v>
      </c>
    </row>
    <row r="144" spans="1:15" x14ac:dyDescent="0.2">
      <c r="A144" s="14">
        <v>43858</v>
      </c>
      <c r="B144">
        <v>412</v>
      </c>
      <c r="C144">
        <v>418</v>
      </c>
      <c r="D144">
        <v>1647.5</v>
      </c>
      <c r="E144">
        <v>1651</v>
      </c>
      <c r="F144">
        <v>0.25317989097516602</v>
      </c>
      <c r="G144">
        <v>0.24832522653889399</v>
      </c>
      <c r="H144">
        <v>4.11142471008901E-3</v>
      </c>
      <c r="I144">
        <v>1.1807742518934801</v>
      </c>
      <c r="J144">
        <v>1.92</v>
      </c>
      <c r="L144">
        <v>0.25243665124898301</v>
      </c>
      <c r="M144">
        <v>0.24421380182880498</v>
      </c>
      <c r="N144">
        <v>0.25654807595907203</v>
      </c>
      <c r="O144">
        <v>0.24010237711871599</v>
      </c>
    </row>
    <row r="145" spans="1:15" x14ac:dyDescent="0.2">
      <c r="A145" s="14">
        <v>43857</v>
      </c>
      <c r="B145">
        <v>419</v>
      </c>
      <c r="C145">
        <v>420</v>
      </c>
      <c r="D145">
        <v>1655</v>
      </c>
      <c r="E145">
        <v>1654</v>
      </c>
      <c r="F145">
        <v>0.25392986698911701</v>
      </c>
      <c r="G145">
        <v>0.248286868396599</v>
      </c>
      <c r="H145">
        <v>4.0792476036876999E-3</v>
      </c>
      <c r="I145">
        <v>1.3833429937952699</v>
      </c>
      <c r="J145">
        <v>2.2200000000000002</v>
      </c>
      <c r="L145">
        <v>0.25236611600028669</v>
      </c>
      <c r="M145">
        <v>0.24420762079291131</v>
      </c>
      <c r="N145">
        <v>0.25644536360397441</v>
      </c>
      <c r="O145">
        <v>0.24012837318922359</v>
      </c>
    </row>
    <row r="146" spans="1:15" x14ac:dyDescent="0.2">
      <c r="A146" s="14">
        <v>43854</v>
      </c>
      <c r="B146">
        <v>427</v>
      </c>
      <c r="C146">
        <v>427</v>
      </c>
      <c r="D146">
        <v>1724</v>
      </c>
      <c r="E146">
        <v>1701.5</v>
      </c>
      <c r="F146">
        <v>0.25095503967087801</v>
      </c>
      <c r="G146">
        <v>0.24823051603801</v>
      </c>
      <c r="H146">
        <v>4.0297967675004204E-3</v>
      </c>
      <c r="I146">
        <v>0.67609455018706999</v>
      </c>
      <c r="J146">
        <v>1.0900000000000001</v>
      </c>
      <c r="L146">
        <v>0.25226031280551042</v>
      </c>
      <c r="M146">
        <v>0.24420071927050957</v>
      </c>
      <c r="N146">
        <v>0.25629010957301085</v>
      </c>
      <c r="O146">
        <v>0.24017092250300914</v>
      </c>
    </row>
    <row r="147" spans="1:15" x14ac:dyDescent="0.2">
      <c r="A147" s="14">
        <v>43853</v>
      </c>
      <c r="B147">
        <v>429</v>
      </c>
      <c r="C147">
        <v>429</v>
      </c>
      <c r="D147">
        <v>1740</v>
      </c>
      <c r="E147">
        <v>1735.5</v>
      </c>
      <c r="F147">
        <v>0.24719101123595499</v>
      </c>
      <c r="G147">
        <v>0.24815667434998701</v>
      </c>
      <c r="H147">
        <v>4.0299363718303899E-3</v>
      </c>
      <c r="I147">
        <v>-0.23962242202695899</v>
      </c>
      <c r="J147">
        <v>-0.39</v>
      </c>
      <c r="L147">
        <v>0.25218661072181742</v>
      </c>
      <c r="M147">
        <v>0.24412673797815662</v>
      </c>
      <c r="N147">
        <v>0.25621654709364777</v>
      </c>
      <c r="O147">
        <v>0.24009680160632624</v>
      </c>
    </row>
    <row r="148" spans="1:15" x14ac:dyDescent="0.2">
      <c r="A148" s="14">
        <v>43852</v>
      </c>
      <c r="B148">
        <v>432</v>
      </c>
      <c r="C148">
        <v>433</v>
      </c>
      <c r="D148">
        <v>1729.5</v>
      </c>
      <c r="E148">
        <v>1742.5</v>
      </c>
      <c r="F148">
        <v>0.24849354375896701</v>
      </c>
      <c r="G148">
        <v>0.24824937615229201</v>
      </c>
      <c r="H148">
        <v>4.0862302830318399E-3</v>
      </c>
      <c r="I148">
        <v>5.9753755848813102E-2</v>
      </c>
      <c r="J148">
        <v>0.1</v>
      </c>
      <c r="L148">
        <v>0.25233560643532382</v>
      </c>
      <c r="M148">
        <v>0.24416314586926016</v>
      </c>
      <c r="N148">
        <v>0.25642183671835567</v>
      </c>
      <c r="O148">
        <v>0.24007691558622832</v>
      </c>
    </row>
    <row r="149" spans="1:15" x14ac:dyDescent="0.2">
      <c r="A149" s="14">
        <v>43851</v>
      </c>
      <c r="B149">
        <v>434</v>
      </c>
      <c r="C149">
        <v>433</v>
      </c>
      <c r="D149">
        <v>1739.5</v>
      </c>
      <c r="E149">
        <v>1735</v>
      </c>
      <c r="F149">
        <v>0.249567723342939</v>
      </c>
      <c r="G149">
        <v>0.248334502885912</v>
      </c>
      <c r="H149">
        <v>4.1563317727387897E-3</v>
      </c>
      <c r="I149">
        <v>0.296708858786292</v>
      </c>
      <c r="J149">
        <v>0.49</v>
      </c>
      <c r="L149">
        <v>0.2524908346586508</v>
      </c>
      <c r="M149">
        <v>0.24417817111317319</v>
      </c>
      <c r="N149">
        <v>0.25664716643138957</v>
      </c>
      <c r="O149">
        <v>0.24002183934043442</v>
      </c>
    </row>
    <row r="150" spans="1:15" x14ac:dyDescent="0.2">
      <c r="A150" s="14">
        <v>43850</v>
      </c>
      <c r="B150">
        <v>436</v>
      </c>
      <c r="C150">
        <v>435</v>
      </c>
      <c r="D150">
        <v>1748.5</v>
      </c>
      <c r="E150">
        <v>1741.5</v>
      </c>
      <c r="F150">
        <v>0.24978466838931901</v>
      </c>
      <c r="G150">
        <v>0.24852171407722201</v>
      </c>
      <c r="H150">
        <v>4.50892374942143E-3</v>
      </c>
      <c r="I150">
        <v>0.28010105787648698</v>
      </c>
      <c r="J150">
        <v>0.51</v>
      </c>
      <c r="L150">
        <v>0.25303063782664342</v>
      </c>
      <c r="M150">
        <v>0.24401279032780057</v>
      </c>
      <c r="N150">
        <v>0.25753956157606489</v>
      </c>
      <c r="O150">
        <v>0.23950386657837916</v>
      </c>
    </row>
    <row r="151" spans="1:15" x14ac:dyDescent="0.2">
      <c r="A151" s="14">
        <v>43847</v>
      </c>
      <c r="B151">
        <v>429</v>
      </c>
      <c r="C151">
        <v>436</v>
      </c>
      <c r="D151">
        <v>1736</v>
      </c>
      <c r="E151">
        <v>1730</v>
      </c>
      <c r="F151">
        <v>0.252023121387283</v>
      </c>
      <c r="G151">
        <v>0.24868703632719799</v>
      </c>
      <c r="H151">
        <v>4.7718454819961897E-3</v>
      </c>
      <c r="I151">
        <v>0.69911841711370704</v>
      </c>
      <c r="J151">
        <v>1.32</v>
      </c>
      <c r="L151">
        <v>0.25345888180919418</v>
      </c>
      <c r="M151">
        <v>0.2439151908452018</v>
      </c>
      <c r="N151">
        <v>0.25823072729119034</v>
      </c>
      <c r="O151">
        <v>0.23914334536320561</v>
      </c>
    </row>
    <row r="152" spans="1:15" x14ac:dyDescent="0.2">
      <c r="A152" s="14">
        <v>43846</v>
      </c>
      <c r="B152">
        <v>430</v>
      </c>
      <c r="C152">
        <v>429</v>
      </c>
      <c r="D152">
        <v>1739.5</v>
      </c>
      <c r="E152">
        <v>1731.5</v>
      </c>
      <c r="F152">
        <v>0.24776205602079099</v>
      </c>
      <c r="G152">
        <v>0.24879216583005301</v>
      </c>
      <c r="H152">
        <v>4.9284698383125899E-3</v>
      </c>
      <c r="I152">
        <v>-0.209012095651784</v>
      </c>
      <c r="J152">
        <v>-0.42</v>
      </c>
      <c r="L152">
        <v>0.25372063566836561</v>
      </c>
      <c r="M152">
        <v>0.24386369599174043</v>
      </c>
      <c r="N152">
        <v>0.25864910550667819</v>
      </c>
      <c r="O152">
        <v>0.23893522615342783</v>
      </c>
    </row>
    <row r="153" spans="1:15" x14ac:dyDescent="0.2">
      <c r="A153" s="14">
        <v>43845</v>
      </c>
      <c r="B153">
        <v>431</v>
      </c>
      <c r="C153">
        <v>429</v>
      </c>
      <c r="D153">
        <v>1735.5</v>
      </c>
      <c r="E153">
        <v>1747.5</v>
      </c>
      <c r="F153">
        <v>0.245493562231759</v>
      </c>
      <c r="G153">
        <v>0.24896012093551101</v>
      </c>
      <c r="H153">
        <v>5.1020829506300503E-3</v>
      </c>
      <c r="I153">
        <v>-0.67943989490086798</v>
      </c>
      <c r="J153">
        <v>-1.41</v>
      </c>
      <c r="L153">
        <v>0.25406220388614104</v>
      </c>
      <c r="M153">
        <v>0.24385803798488095</v>
      </c>
      <c r="N153">
        <v>0.25916428683677112</v>
      </c>
      <c r="O153">
        <v>0.2387559550342509</v>
      </c>
    </row>
    <row r="154" spans="1:15" x14ac:dyDescent="0.2">
      <c r="A154" s="14">
        <v>43844</v>
      </c>
      <c r="B154">
        <v>436</v>
      </c>
      <c r="C154">
        <v>436</v>
      </c>
      <c r="D154">
        <v>1777.5</v>
      </c>
      <c r="E154">
        <v>1747</v>
      </c>
      <c r="F154">
        <v>0.249570692615913</v>
      </c>
      <c r="G154">
        <v>0.24912667687889101</v>
      </c>
      <c r="H154">
        <v>5.1893471470988699E-3</v>
      </c>
      <c r="I154">
        <v>8.5562928136350497E-2</v>
      </c>
      <c r="J154">
        <v>0.18</v>
      </c>
      <c r="L154">
        <v>0.25431602402598985</v>
      </c>
      <c r="M154">
        <v>0.24393732973179214</v>
      </c>
      <c r="N154">
        <v>0.25950537117308875</v>
      </c>
      <c r="O154">
        <v>0.23874798258469326</v>
      </c>
    </row>
    <row r="155" spans="1:15" x14ac:dyDescent="0.2">
      <c r="A155" s="14">
        <v>43840</v>
      </c>
      <c r="B155">
        <v>447</v>
      </c>
      <c r="C155">
        <v>439</v>
      </c>
      <c r="D155">
        <v>1760.5</v>
      </c>
      <c r="E155">
        <v>1761.5</v>
      </c>
      <c r="F155">
        <v>0.249219415271075</v>
      </c>
      <c r="G155">
        <v>0.24921390056984699</v>
      </c>
      <c r="H155">
        <v>5.2506924441921704E-3</v>
      </c>
      <c r="I155">
        <v>1.0502807556614601E-3</v>
      </c>
      <c r="J155">
        <v>0</v>
      </c>
      <c r="L155">
        <v>0.25446459301403918</v>
      </c>
      <c r="M155">
        <v>0.24396320812565481</v>
      </c>
      <c r="N155">
        <v>0.2597152854582313</v>
      </c>
      <c r="O155">
        <v>0.23871251568146265</v>
      </c>
    </row>
    <row r="156" spans="1:15" x14ac:dyDescent="0.2">
      <c r="A156" s="14">
        <v>43839</v>
      </c>
      <c r="B156">
        <v>443</v>
      </c>
      <c r="C156">
        <v>447</v>
      </c>
      <c r="D156">
        <v>1758</v>
      </c>
      <c r="E156">
        <v>1755.5</v>
      </c>
      <c r="F156">
        <v>0.2546283110225</v>
      </c>
      <c r="G156">
        <v>0.249319661171613</v>
      </c>
      <c r="H156">
        <v>5.3290383918008803E-3</v>
      </c>
      <c r="I156">
        <v>0.99617406754943405</v>
      </c>
      <c r="J156">
        <v>2.08</v>
      </c>
      <c r="L156">
        <v>0.25464869956341391</v>
      </c>
      <c r="M156">
        <v>0.24399062277981212</v>
      </c>
      <c r="N156">
        <v>0.25997773795521478</v>
      </c>
      <c r="O156">
        <v>0.23866158438801124</v>
      </c>
    </row>
    <row r="157" spans="1:15" x14ac:dyDescent="0.2">
      <c r="A157" s="14">
        <v>43838</v>
      </c>
      <c r="B157">
        <v>436</v>
      </c>
      <c r="C157">
        <v>437</v>
      </c>
      <c r="D157">
        <v>1741</v>
      </c>
      <c r="E157">
        <v>1730</v>
      </c>
      <c r="F157">
        <v>0.25260115606936401</v>
      </c>
      <c r="G157">
        <v>0.24929497627612199</v>
      </c>
      <c r="H157">
        <v>5.3086396288121703E-3</v>
      </c>
      <c r="I157">
        <v>0.62279228284728405</v>
      </c>
      <c r="J157">
        <v>1.31</v>
      </c>
      <c r="L157">
        <v>0.25460361590493413</v>
      </c>
      <c r="M157">
        <v>0.24398633664730981</v>
      </c>
      <c r="N157">
        <v>0.25991225553374631</v>
      </c>
      <c r="O157">
        <v>0.23867769701849764</v>
      </c>
    </row>
    <row r="158" spans="1:15" x14ac:dyDescent="0.2">
      <c r="A158" s="14">
        <v>43837</v>
      </c>
      <c r="B158">
        <v>449</v>
      </c>
      <c r="C158">
        <v>452</v>
      </c>
      <c r="D158">
        <v>1755</v>
      </c>
      <c r="E158">
        <v>1781</v>
      </c>
      <c r="F158">
        <v>0.25379000561482301</v>
      </c>
      <c r="G158">
        <v>0.24932207886044599</v>
      </c>
      <c r="H158">
        <v>5.3305931609500196E-3</v>
      </c>
      <c r="I158">
        <v>0.83816690178252595</v>
      </c>
      <c r="J158">
        <v>1.76</v>
      </c>
      <c r="L158">
        <v>0.25465267202139602</v>
      </c>
      <c r="M158">
        <v>0.24399148569949597</v>
      </c>
      <c r="N158">
        <v>0.25998326518234605</v>
      </c>
      <c r="O158">
        <v>0.23866089253854594</v>
      </c>
    </row>
    <row r="159" spans="1:15" x14ac:dyDescent="0.2">
      <c r="A159" s="14">
        <v>43836</v>
      </c>
      <c r="B159">
        <v>440</v>
      </c>
      <c r="C159">
        <v>444</v>
      </c>
      <c r="D159">
        <v>1786.5</v>
      </c>
      <c r="E159">
        <v>1767.5</v>
      </c>
      <c r="F159">
        <v>0.25120226308345101</v>
      </c>
      <c r="G159">
        <v>0.24933215151285401</v>
      </c>
      <c r="H159">
        <v>5.3397321196945197E-3</v>
      </c>
      <c r="I159">
        <v>0.35022572830925303</v>
      </c>
      <c r="J159">
        <v>0.74</v>
      </c>
      <c r="L159">
        <v>0.25467188363254856</v>
      </c>
      <c r="M159">
        <v>0.24399241939315949</v>
      </c>
      <c r="N159">
        <v>0.26001161575224307</v>
      </c>
      <c r="O159">
        <v>0.23865268727346498</v>
      </c>
    </row>
    <row r="160" spans="1:15" x14ac:dyDescent="0.2">
      <c r="A160" s="14">
        <v>43829</v>
      </c>
      <c r="B160">
        <v>456</v>
      </c>
      <c r="C160">
        <v>452</v>
      </c>
      <c r="D160">
        <v>1831.5</v>
      </c>
      <c r="E160">
        <v>1816.5</v>
      </c>
      <c r="F160">
        <v>0.24883016790531201</v>
      </c>
      <c r="G160">
        <v>0.24937080129981101</v>
      </c>
      <c r="H160">
        <v>5.3635659391886598E-3</v>
      </c>
      <c r="I160">
        <v>-0.10079738006923999</v>
      </c>
      <c r="J160">
        <v>-0.22</v>
      </c>
      <c r="L160">
        <v>0.25473436723899967</v>
      </c>
      <c r="M160">
        <v>0.24400723536062235</v>
      </c>
      <c r="N160">
        <v>0.26009793317818836</v>
      </c>
      <c r="O160">
        <v>0.2386436694214337</v>
      </c>
    </row>
    <row r="161" spans="1:15" x14ac:dyDescent="0.2">
      <c r="A161" s="14">
        <v>43826</v>
      </c>
      <c r="B161">
        <v>457</v>
      </c>
      <c r="C161">
        <v>462</v>
      </c>
      <c r="D161">
        <v>1849</v>
      </c>
      <c r="E161">
        <v>1839.5</v>
      </c>
      <c r="F161">
        <v>0.25115520521880902</v>
      </c>
      <c r="G161">
        <v>0.249390814072111</v>
      </c>
      <c r="H161">
        <v>5.3643115360743898E-3</v>
      </c>
      <c r="I161">
        <v>0.32891287816392101</v>
      </c>
      <c r="J161">
        <v>0.7</v>
      </c>
      <c r="L161">
        <v>0.25475512560818536</v>
      </c>
      <c r="M161">
        <v>0.24402650253603661</v>
      </c>
      <c r="N161">
        <v>0.26011943714425978</v>
      </c>
      <c r="O161">
        <v>0.23866219099996222</v>
      </c>
    </row>
    <row r="162" spans="1:15" x14ac:dyDescent="0.2">
      <c r="A162" s="14">
        <v>43825</v>
      </c>
      <c r="B162">
        <v>448</v>
      </c>
      <c r="C162">
        <v>452</v>
      </c>
      <c r="D162">
        <v>1840</v>
      </c>
      <c r="E162">
        <v>1833</v>
      </c>
      <c r="F162">
        <v>0.24659028914348</v>
      </c>
      <c r="G162">
        <v>0.24941096689141601</v>
      </c>
      <c r="H162">
        <v>5.3737330824394601E-3</v>
      </c>
      <c r="I162">
        <v>-0.52490097752584097</v>
      </c>
      <c r="J162">
        <v>-1.1399999999999999</v>
      </c>
      <c r="L162">
        <v>0.25478469997385544</v>
      </c>
      <c r="M162">
        <v>0.24403723380897654</v>
      </c>
      <c r="N162">
        <v>0.26015843305629494</v>
      </c>
      <c r="O162">
        <v>0.23866350072653708</v>
      </c>
    </row>
    <row r="163" spans="1:15" x14ac:dyDescent="0.2">
      <c r="A163" s="14">
        <v>43824</v>
      </c>
      <c r="B163">
        <v>454</v>
      </c>
      <c r="C163">
        <v>449</v>
      </c>
      <c r="D163">
        <v>1840</v>
      </c>
      <c r="E163">
        <v>1831.5</v>
      </c>
      <c r="F163">
        <v>0.245154245154245</v>
      </c>
      <c r="G163">
        <v>0.24949691553279499</v>
      </c>
      <c r="H163">
        <v>5.3794786832523003E-3</v>
      </c>
      <c r="I163">
        <v>-0.80726602599439501</v>
      </c>
      <c r="J163">
        <v>-1.77</v>
      </c>
      <c r="L163">
        <v>0.2548763942160473</v>
      </c>
      <c r="M163">
        <v>0.24411743684954268</v>
      </c>
      <c r="N163">
        <v>0.26025587289929958</v>
      </c>
      <c r="O163">
        <v>0.2387379581662904</v>
      </c>
    </row>
    <row r="164" spans="1:15" x14ac:dyDescent="0.2">
      <c r="A164" s="14">
        <v>43823</v>
      </c>
      <c r="B164">
        <v>458</v>
      </c>
      <c r="C164">
        <v>454</v>
      </c>
      <c r="D164">
        <v>1847</v>
      </c>
      <c r="E164">
        <v>1836</v>
      </c>
      <c r="F164">
        <v>0.247276688453159</v>
      </c>
      <c r="G164">
        <v>0.249562673834861</v>
      </c>
      <c r="H164">
        <v>5.3560848630336798E-3</v>
      </c>
      <c r="I164">
        <v>-0.42680156124479302</v>
      </c>
      <c r="J164">
        <v>-0.92</v>
      </c>
      <c r="L164">
        <v>0.25491875869789465</v>
      </c>
      <c r="M164">
        <v>0.24420658897182732</v>
      </c>
      <c r="N164">
        <v>0.26027484356092834</v>
      </c>
      <c r="O164">
        <v>0.23885050410879363</v>
      </c>
    </row>
    <row r="165" spans="1:15" x14ac:dyDescent="0.2">
      <c r="A165" s="14">
        <v>43822</v>
      </c>
      <c r="B165">
        <v>457</v>
      </c>
      <c r="C165">
        <v>454</v>
      </c>
      <c r="D165">
        <v>1868</v>
      </c>
      <c r="E165">
        <v>1862</v>
      </c>
      <c r="F165">
        <v>0.24382384532760401</v>
      </c>
      <c r="G165">
        <v>0.24960811707557701</v>
      </c>
      <c r="H165">
        <v>5.3509528509837799E-3</v>
      </c>
      <c r="I165">
        <v>-1.0809797636152001</v>
      </c>
      <c r="J165">
        <v>-2.37</v>
      </c>
      <c r="L165">
        <v>0.25495906992656081</v>
      </c>
      <c r="M165">
        <v>0.24425716422459323</v>
      </c>
      <c r="N165">
        <v>0.26031002277754456</v>
      </c>
      <c r="O165">
        <v>0.23890621137360946</v>
      </c>
    </row>
    <row r="166" spans="1:15" x14ac:dyDescent="0.2">
      <c r="A166" s="14">
        <v>43819</v>
      </c>
      <c r="B166">
        <v>460</v>
      </c>
      <c r="C166">
        <v>454</v>
      </c>
      <c r="D166">
        <v>1857</v>
      </c>
      <c r="E166">
        <v>1861</v>
      </c>
      <c r="F166">
        <v>0.243954862976894</v>
      </c>
      <c r="G166">
        <v>0.249666402552565</v>
      </c>
      <c r="H166">
        <v>5.3112908885677703E-3</v>
      </c>
      <c r="I166">
        <v>-1.07535808064391</v>
      </c>
      <c r="J166">
        <v>-2.34</v>
      </c>
      <c r="L166">
        <v>0.25497769344113275</v>
      </c>
      <c r="M166">
        <v>0.24435511166399723</v>
      </c>
      <c r="N166">
        <v>0.26028898432970055</v>
      </c>
      <c r="O166">
        <v>0.23904382077542946</v>
      </c>
    </row>
    <row r="167" spans="1:15" x14ac:dyDescent="0.2">
      <c r="A167" s="14">
        <v>43818</v>
      </c>
      <c r="B167">
        <v>457</v>
      </c>
      <c r="C167">
        <v>458</v>
      </c>
      <c r="D167">
        <v>1863.5</v>
      </c>
      <c r="E167">
        <v>1854.5</v>
      </c>
      <c r="F167">
        <v>0.24696683742248501</v>
      </c>
      <c r="G167">
        <v>0.24977462868893199</v>
      </c>
      <c r="H167">
        <v>5.27638981964898E-3</v>
      </c>
      <c r="I167">
        <v>-0.53214249940196401</v>
      </c>
      <c r="J167">
        <v>-1.1399999999999999</v>
      </c>
      <c r="L167">
        <v>0.25505101850858097</v>
      </c>
      <c r="M167">
        <v>0.24449823886928301</v>
      </c>
      <c r="N167">
        <v>0.26032740832822998</v>
      </c>
      <c r="O167">
        <v>0.23922184904963403</v>
      </c>
    </row>
    <row r="168" spans="1:15" x14ac:dyDescent="0.2">
      <c r="A168" s="14">
        <v>43817</v>
      </c>
      <c r="B168">
        <v>464</v>
      </c>
      <c r="C168">
        <v>459</v>
      </c>
      <c r="D168">
        <v>1865.5</v>
      </c>
      <c r="E168">
        <v>1864</v>
      </c>
      <c r="F168">
        <v>0.246244635193133</v>
      </c>
      <c r="G168">
        <v>0.24984316074427301</v>
      </c>
      <c r="H168">
        <v>5.27285441379361E-3</v>
      </c>
      <c r="I168">
        <v>-0.682462527644772</v>
      </c>
      <c r="J168">
        <v>-1.46</v>
      </c>
      <c r="L168">
        <v>0.25511601515806664</v>
      </c>
      <c r="M168">
        <v>0.24457030633047941</v>
      </c>
      <c r="N168">
        <v>0.26038886957186025</v>
      </c>
      <c r="O168">
        <v>0.2392974519166858</v>
      </c>
    </row>
    <row r="169" spans="1:15" x14ac:dyDescent="0.2">
      <c r="A169" s="14">
        <v>43816</v>
      </c>
      <c r="B169">
        <v>462</v>
      </c>
      <c r="C169">
        <v>461</v>
      </c>
      <c r="D169">
        <v>1882</v>
      </c>
      <c r="E169">
        <v>1873</v>
      </c>
      <c r="F169">
        <v>0.24612920448478301</v>
      </c>
      <c r="G169">
        <v>0.249881503445568</v>
      </c>
      <c r="H169">
        <v>5.2569792972195304E-3</v>
      </c>
      <c r="I169">
        <v>-0.71377472663242403</v>
      </c>
      <c r="J169">
        <v>-1.52</v>
      </c>
      <c r="L169">
        <v>0.25513848274278755</v>
      </c>
      <c r="M169">
        <v>0.24462452414834848</v>
      </c>
      <c r="N169">
        <v>0.26039546204000708</v>
      </c>
      <c r="O169">
        <v>0.23936754485112893</v>
      </c>
    </row>
    <row r="170" spans="1:15" x14ac:dyDescent="0.2">
      <c r="A170" s="14">
        <v>43815</v>
      </c>
      <c r="B170">
        <v>461</v>
      </c>
      <c r="C170">
        <v>458</v>
      </c>
      <c r="D170">
        <v>1871</v>
      </c>
      <c r="E170">
        <v>1865</v>
      </c>
      <c r="F170">
        <v>0.24557640750670201</v>
      </c>
      <c r="G170">
        <v>0.24994247734831801</v>
      </c>
      <c r="H170">
        <v>5.2395958958656799E-3</v>
      </c>
      <c r="I170">
        <v>-0.83328369751974096</v>
      </c>
      <c r="J170">
        <v>-1.78</v>
      </c>
      <c r="L170">
        <v>0.25518207324418368</v>
      </c>
      <c r="M170">
        <v>0.24470288145245234</v>
      </c>
      <c r="N170">
        <v>0.26042166914004938</v>
      </c>
      <c r="O170">
        <v>0.23946328555658664</v>
      </c>
    </row>
    <row r="171" spans="1:15" x14ac:dyDescent="0.2">
      <c r="A171" s="14">
        <v>43812</v>
      </c>
      <c r="B171">
        <v>463</v>
      </c>
      <c r="C171">
        <v>461</v>
      </c>
      <c r="D171">
        <v>1860.5</v>
      </c>
      <c r="E171">
        <v>1872.5</v>
      </c>
      <c r="F171">
        <v>0.24619492656875799</v>
      </c>
      <c r="G171">
        <v>0.24995566781016401</v>
      </c>
      <c r="H171">
        <v>5.2298240247301104E-3</v>
      </c>
      <c r="I171">
        <v>-0.719095178656594</v>
      </c>
      <c r="J171">
        <v>-1.53</v>
      </c>
      <c r="L171">
        <v>0.25518549183489414</v>
      </c>
      <c r="M171">
        <v>0.24472584378543391</v>
      </c>
      <c r="N171">
        <v>0.26041531585962424</v>
      </c>
      <c r="O171">
        <v>0.23949601976070378</v>
      </c>
    </row>
    <row r="172" spans="1:15" x14ac:dyDescent="0.2">
      <c r="A172" s="14">
        <v>43811</v>
      </c>
      <c r="B172">
        <v>456</v>
      </c>
      <c r="C172">
        <v>450</v>
      </c>
      <c r="D172">
        <v>1812.5</v>
      </c>
      <c r="E172">
        <v>1808.5</v>
      </c>
      <c r="F172">
        <v>0.248824993088194</v>
      </c>
      <c r="G172">
        <v>0.24998662318133499</v>
      </c>
      <c r="H172">
        <v>5.2143205154604197E-3</v>
      </c>
      <c r="I172">
        <v>-0.222776887170057</v>
      </c>
      <c r="J172">
        <v>-0.47</v>
      </c>
      <c r="L172">
        <v>0.25520094369679541</v>
      </c>
      <c r="M172">
        <v>0.24477230266587457</v>
      </c>
      <c r="N172">
        <v>0.26041526421225586</v>
      </c>
      <c r="O172">
        <v>0.23955798215041416</v>
      </c>
    </row>
    <row r="173" spans="1:15" x14ac:dyDescent="0.2">
      <c r="A173" s="14">
        <v>43810</v>
      </c>
      <c r="B173">
        <v>454</v>
      </c>
      <c r="C173">
        <v>452</v>
      </c>
      <c r="D173">
        <v>1831.5</v>
      </c>
      <c r="E173">
        <v>1824</v>
      </c>
      <c r="F173">
        <v>0.247807017543859</v>
      </c>
      <c r="G173">
        <v>0.25001291693272099</v>
      </c>
      <c r="H173">
        <v>5.21336858019757E-3</v>
      </c>
      <c r="I173">
        <v>-0.423123620539754</v>
      </c>
      <c r="J173">
        <v>-0.89</v>
      </c>
      <c r="L173">
        <v>0.25522628551291854</v>
      </c>
      <c r="M173">
        <v>0.24479954835252341</v>
      </c>
      <c r="N173">
        <v>0.26043965409311615</v>
      </c>
      <c r="O173">
        <v>0.23958617977232585</v>
      </c>
    </row>
    <row r="174" spans="1:15" x14ac:dyDescent="0.2">
      <c r="A174" s="14">
        <v>43809</v>
      </c>
      <c r="B174">
        <v>454</v>
      </c>
      <c r="C174">
        <v>450</v>
      </c>
      <c r="D174">
        <v>1830</v>
      </c>
      <c r="E174">
        <v>1825.5</v>
      </c>
      <c r="F174">
        <v>0.246507806080525</v>
      </c>
      <c r="G174">
        <v>0.25005410413010498</v>
      </c>
      <c r="H174">
        <v>5.2079779984954503E-3</v>
      </c>
      <c r="I174">
        <v>-0.68093568187189202</v>
      </c>
      <c r="J174">
        <v>-1.44</v>
      </c>
      <c r="L174">
        <v>0.25526208212860041</v>
      </c>
      <c r="M174">
        <v>0.24484612613160953</v>
      </c>
      <c r="N174">
        <v>0.26047006012709589</v>
      </c>
      <c r="O174">
        <v>0.23963814813311407</v>
      </c>
    </row>
    <row r="175" spans="1:15" x14ac:dyDescent="0.2">
      <c r="A175" s="14">
        <v>43808</v>
      </c>
      <c r="B175">
        <v>455</v>
      </c>
      <c r="C175">
        <v>455</v>
      </c>
      <c r="D175">
        <v>1839</v>
      </c>
      <c r="E175">
        <v>1833</v>
      </c>
      <c r="F175">
        <v>0.24822695035460901</v>
      </c>
      <c r="G175">
        <v>0.25016790975123998</v>
      </c>
      <c r="H175">
        <v>5.2224787949821001E-3</v>
      </c>
      <c r="I175">
        <v>-0.37165481619493101</v>
      </c>
      <c r="J175">
        <v>-0.78</v>
      </c>
      <c r="L175">
        <v>0.25539038854622209</v>
      </c>
      <c r="M175">
        <v>0.24494543095625787</v>
      </c>
      <c r="N175">
        <v>0.2606128673412042</v>
      </c>
      <c r="O175">
        <v>0.23972295216127579</v>
      </c>
    </row>
    <row r="176" spans="1:15" x14ac:dyDescent="0.2">
      <c r="A176" s="14">
        <v>43805</v>
      </c>
      <c r="B176">
        <v>445</v>
      </c>
      <c r="C176">
        <v>446</v>
      </c>
      <c r="D176">
        <v>1815</v>
      </c>
      <c r="E176">
        <v>1802</v>
      </c>
      <c r="F176">
        <v>0.24750277469478299</v>
      </c>
      <c r="G176">
        <v>0.25027652249378102</v>
      </c>
      <c r="H176">
        <v>5.2655120147905698E-3</v>
      </c>
      <c r="I176">
        <v>-0.52677646375256004</v>
      </c>
      <c r="J176">
        <v>-1.1200000000000001</v>
      </c>
      <c r="L176">
        <v>0.2555420345085716</v>
      </c>
      <c r="M176">
        <v>0.24501101047899046</v>
      </c>
      <c r="N176">
        <v>0.26080754652336213</v>
      </c>
      <c r="O176">
        <v>0.23974549846419987</v>
      </c>
    </row>
    <row r="177" spans="1:15" x14ac:dyDescent="0.2">
      <c r="A177" s="14">
        <v>43804</v>
      </c>
      <c r="B177">
        <v>446</v>
      </c>
      <c r="C177">
        <v>446</v>
      </c>
      <c r="D177">
        <v>1799</v>
      </c>
      <c r="E177">
        <v>1797.5</v>
      </c>
      <c r="F177">
        <v>0.248122392211404</v>
      </c>
      <c r="G177">
        <v>0.25040281932066</v>
      </c>
      <c r="H177">
        <v>5.3108710617234597E-3</v>
      </c>
      <c r="I177">
        <v>-0.42938852831346203</v>
      </c>
      <c r="J177">
        <v>-0.92</v>
      </c>
      <c r="L177">
        <v>0.25571369038238345</v>
      </c>
      <c r="M177">
        <v>0.24509194825893654</v>
      </c>
      <c r="N177">
        <v>0.26102456144410691</v>
      </c>
      <c r="O177">
        <v>0.23978107719721309</v>
      </c>
    </row>
    <row r="178" spans="1:15" x14ac:dyDescent="0.2">
      <c r="A178" s="14">
        <v>43803</v>
      </c>
      <c r="B178">
        <v>438</v>
      </c>
      <c r="C178">
        <v>442</v>
      </c>
      <c r="D178">
        <v>1759</v>
      </c>
      <c r="E178">
        <v>1779</v>
      </c>
      <c r="F178">
        <v>0.24845418774592401</v>
      </c>
      <c r="G178">
        <v>0.25051307444666598</v>
      </c>
      <c r="H178">
        <v>5.3480886441484698E-3</v>
      </c>
      <c r="I178">
        <v>-0.38497617330894601</v>
      </c>
      <c r="J178">
        <v>-0.83</v>
      </c>
      <c r="L178">
        <v>0.25586116309081447</v>
      </c>
      <c r="M178">
        <v>0.24516498580251753</v>
      </c>
      <c r="N178">
        <v>0.2612092517349629</v>
      </c>
      <c r="O178">
        <v>0.23981689715836904</v>
      </c>
    </row>
    <row r="179" spans="1:15" x14ac:dyDescent="0.2">
      <c r="A179" s="14">
        <v>43802</v>
      </c>
      <c r="B179">
        <v>439</v>
      </c>
      <c r="C179">
        <v>445</v>
      </c>
      <c r="D179">
        <v>1775</v>
      </c>
      <c r="E179">
        <v>1788</v>
      </c>
      <c r="F179">
        <v>0.24888143176733701</v>
      </c>
      <c r="G179">
        <v>0.25063193593571798</v>
      </c>
      <c r="H179">
        <v>5.3998225371297498E-3</v>
      </c>
      <c r="I179">
        <v>-0.32417809221398802</v>
      </c>
      <c r="J179">
        <v>-0.7</v>
      </c>
      <c r="L179">
        <v>0.2560317584728477</v>
      </c>
      <c r="M179">
        <v>0.24523211339858822</v>
      </c>
      <c r="N179">
        <v>0.26143158100997749</v>
      </c>
      <c r="O179">
        <v>0.23983229086145846</v>
      </c>
    </row>
    <row r="180" spans="1:15" x14ac:dyDescent="0.2">
      <c r="A180" s="14">
        <v>43801</v>
      </c>
      <c r="B180">
        <v>444</v>
      </c>
      <c r="C180">
        <v>447</v>
      </c>
      <c r="D180">
        <v>1785</v>
      </c>
      <c r="E180">
        <v>1761.5</v>
      </c>
      <c r="F180">
        <v>0.25376099914845301</v>
      </c>
      <c r="G180">
        <v>0.25083000036197001</v>
      </c>
      <c r="H180">
        <v>5.6006823226302099E-3</v>
      </c>
      <c r="I180">
        <v>0.52332887631191305</v>
      </c>
      <c r="J180">
        <v>1.1599999999999999</v>
      </c>
      <c r="L180">
        <v>0.25643068268460023</v>
      </c>
      <c r="M180">
        <v>0.24522931803933978</v>
      </c>
      <c r="N180">
        <v>0.26203136500723045</v>
      </c>
      <c r="O180">
        <v>0.23962863571670959</v>
      </c>
    </row>
    <row r="181" spans="1:15" x14ac:dyDescent="0.2">
      <c r="A181" s="14">
        <v>43798</v>
      </c>
      <c r="B181">
        <v>443</v>
      </c>
      <c r="C181">
        <v>444</v>
      </c>
      <c r="D181">
        <v>1770.5</v>
      </c>
      <c r="E181">
        <v>1763</v>
      </c>
      <c r="F181">
        <v>0.251843448667044</v>
      </c>
      <c r="G181">
        <v>0.25086604052240402</v>
      </c>
      <c r="H181">
        <v>5.6280572053025698E-3</v>
      </c>
      <c r="I181">
        <v>0.17366705933961499</v>
      </c>
      <c r="J181">
        <v>0.39</v>
      </c>
      <c r="L181">
        <v>0.25649409772770659</v>
      </c>
      <c r="M181">
        <v>0.24523798331710145</v>
      </c>
      <c r="N181">
        <v>0.26212215493300917</v>
      </c>
      <c r="O181">
        <v>0.23960992611179888</v>
      </c>
    </row>
    <row r="182" spans="1:15" x14ac:dyDescent="0.2">
      <c r="A182" s="14">
        <v>43797</v>
      </c>
      <c r="B182">
        <v>447</v>
      </c>
      <c r="C182">
        <v>445</v>
      </c>
      <c r="D182">
        <v>1781</v>
      </c>
      <c r="E182">
        <v>1772</v>
      </c>
      <c r="F182">
        <v>0.25112866817155699</v>
      </c>
      <c r="G182">
        <v>0.25095048463528302</v>
      </c>
      <c r="H182">
        <v>5.6892688845168503E-3</v>
      </c>
      <c r="I182">
        <v>3.13192327329418E-2</v>
      </c>
      <c r="J182">
        <v>7.0000000000000007E-2</v>
      </c>
      <c r="L182">
        <v>0.2566397535197999</v>
      </c>
      <c r="M182">
        <v>0.24526121575076618</v>
      </c>
      <c r="N182">
        <v>0.26232902240431671</v>
      </c>
      <c r="O182">
        <v>0.23957194686624933</v>
      </c>
    </row>
    <row r="183" spans="1:15" x14ac:dyDescent="0.2">
      <c r="A183" s="14">
        <v>43796</v>
      </c>
      <c r="B183">
        <v>443</v>
      </c>
      <c r="C183">
        <v>445</v>
      </c>
      <c r="D183">
        <v>1780</v>
      </c>
      <c r="E183">
        <v>1775.5</v>
      </c>
      <c r="F183">
        <v>0.25063362433117398</v>
      </c>
      <c r="G183">
        <v>0.25098661279899998</v>
      </c>
      <c r="H183">
        <v>5.6988808901465501E-3</v>
      </c>
      <c r="I183">
        <v>-6.1939962359352299E-2</v>
      </c>
      <c r="J183">
        <v>-0.14000000000000001</v>
      </c>
      <c r="L183">
        <v>0.2566854936891465</v>
      </c>
      <c r="M183">
        <v>0.24528773190885342</v>
      </c>
      <c r="N183">
        <v>0.26238437457929309</v>
      </c>
      <c r="O183">
        <v>0.23958885101870686</v>
      </c>
    </row>
    <row r="184" spans="1:15" x14ac:dyDescent="0.2">
      <c r="A184" s="14">
        <v>43795</v>
      </c>
      <c r="B184">
        <v>447</v>
      </c>
      <c r="C184">
        <v>442</v>
      </c>
      <c r="D184">
        <v>1777</v>
      </c>
      <c r="E184">
        <v>1774</v>
      </c>
      <c r="F184">
        <v>0.249154453213077</v>
      </c>
      <c r="G184">
        <v>0.25097475266973901</v>
      </c>
      <c r="H184">
        <v>5.7005285206793502E-3</v>
      </c>
      <c r="I184">
        <v>-0.31932117347694899</v>
      </c>
      <c r="J184">
        <v>-0.73</v>
      </c>
      <c r="L184">
        <v>0.25667528119041838</v>
      </c>
      <c r="M184">
        <v>0.24527422414905967</v>
      </c>
      <c r="N184">
        <v>0.2623758097110977</v>
      </c>
      <c r="O184">
        <v>0.23957369562838032</v>
      </c>
    </row>
    <row r="185" spans="1:15" x14ac:dyDescent="0.2">
      <c r="A185" s="14">
        <v>43794</v>
      </c>
      <c r="B185">
        <v>451</v>
      </c>
      <c r="C185">
        <v>448</v>
      </c>
      <c r="D185">
        <v>1750</v>
      </c>
      <c r="E185">
        <v>1767</v>
      </c>
      <c r="F185">
        <v>0.25353706847764501</v>
      </c>
      <c r="G185">
        <v>0.25093778248912202</v>
      </c>
      <c r="H185">
        <v>5.72116786935329E-3</v>
      </c>
      <c r="I185">
        <v>0.45432786589722302</v>
      </c>
      <c r="J185">
        <v>1.03</v>
      </c>
      <c r="L185">
        <v>0.2566589503584753</v>
      </c>
      <c r="M185">
        <v>0.24521661461976874</v>
      </c>
      <c r="N185">
        <v>0.26238011822782858</v>
      </c>
      <c r="O185">
        <v>0.23949544675041545</v>
      </c>
    </row>
    <row r="186" spans="1:15" x14ac:dyDescent="0.2">
      <c r="A186" s="14">
        <v>43791</v>
      </c>
      <c r="B186">
        <v>445</v>
      </c>
      <c r="C186">
        <v>444</v>
      </c>
      <c r="D186">
        <v>1745</v>
      </c>
      <c r="E186">
        <v>1740.5</v>
      </c>
      <c r="F186">
        <v>0.25509910945130698</v>
      </c>
      <c r="G186">
        <v>0.25078149137619499</v>
      </c>
      <c r="H186">
        <v>5.8074833341059196E-3</v>
      </c>
      <c r="I186">
        <v>0.743457678088422</v>
      </c>
      <c r="J186">
        <v>1.69</v>
      </c>
      <c r="L186">
        <v>0.2565889747103009</v>
      </c>
      <c r="M186">
        <v>0.24497400804208908</v>
      </c>
      <c r="N186">
        <v>0.26239645804440681</v>
      </c>
      <c r="O186">
        <v>0.23916652470798314</v>
      </c>
    </row>
    <row r="187" spans="1:15" x14ac:dyDescent="0.2">
      <c r="A187" s="14">
        <v>43790</v>
      </c>
      <c r="B187">
        <v>440</v>
      </c>
      <c r="C187">
        <v>445</v>
      </c>
      <c r="D187">
        <v>1721.5</v>
      </c>
      <c r="E187">
        <v>1719</v>
      </c>
      <c r="F187">
        <v>0.258871436881908</v>
      </c>
      <c r="G187">
        <v>0.250614265811548</v>
      </c>
      <c r="H187">
        <v>5.8610745819966297E-3</v>
      </c>
      <c r="I187">
        <v>1.4088152189229799</v>
      </c>
      <c r="J187">
        <v>3.19</v>
      </c>
      <c r="L187">
        <v>0.25647534039354464</v>
      </c>
      <c r="M187">
        <v>0.24475319122955136</v>
      </c>
      <c r="N187">
        <v>0.26233641497554128</v>
      </c>
      <c r="O187">
        <v>0.23889211664755475</v>
      </c>
    </row>
    <row r="188" spans="1:15" x14ac:dyDescent="0.2">
      <c r="A188" s="14">
        <v>43789</v>
      </c>
      <c r="B188">
        <v>450</v>
      </c>
      <c r="C188">
        <v>445</v>
      </c>
      <c r="D188">
        <v>1777</v>
      </c>
      <c r="E188">
        <v>1739</v>
      </c>
      <c r="F188">
        <v>0.255894192064404</v>
      </c>
      <c r="G188">
        <v>0.250357004670132</v>
      </c>
      <c r="H188">
        <v>5.9161863195981096E-3</v>
      </c>
      <c r="I188">
        <v>0.93593864275879002</v>
      </c>
      <c r="J188">
        <v>2.16</v>
      </c>
      <c r="L188">
        <v>0.25627319098973012</v>
      </c>
      <c r="M188">
        <v>0.24444081835053388</v>
      </c>
      <c r="N188">
        <v>0.26218937730932823</v>
      </c>
      <c r="O188">
        <v>0.23852463203093577</v>
      </c>
    </row>
    <row r="189" spans="1:15" x14ac:dyDescent="0.2">
      <c r="A189" s="14">
        <v>43788</v>
      </c>
      <c r="B189">
        <v>451</v>
      </c>
      <c r="C189">
        <v>450</v>
      </c>
      <c r="D189">
        <v>1800</v>
      </c>
      <c r="E189">
        <v>1804.5</v>
      </c>
      <c r="F189">
        <v>0.24937655860349101</v>
      </c>
      <c r="G189">
        <v>0.25019406680155698</v>
      </c>
      <c r="H189">
        <v>5.9297076632428497E-3</v>
      </c>
      <c r="I189">
        <v>-0.137866526394434</v>
      </c>
      <c r="J189">
        <v>-0.33</v>
      </c>
      <c r="L189">
        <v>0.25612377446479984</v>
      </c>
      <c r="M189">
        <v>0.24426435913831412</v>
      </c>
      <c r="N189">
        <v>0.26205348212804269</v>
      </c>
      <c r="O189">
        <v>0.23833465147507127</v>
      </c>
    </row>
    <row r="190" spans="1:15" x14ac:dyDescent="0.2">
      <c r="A190" s="14">
        <v>43787</v>
      </c>
      <c r="B190">
        <v>455</v>
      </c>
      <c r="C190">
        <v>458</v>
      </c>
      <c r="D190">
        <v>1823</v>
      </c>
      <c r="E190">
        <v>1809</v>
      </c>
      <c r="F190">
        <v>0.253178551686014</v>
      </c>
      <c r="G190">
        <v>0.25019183750236101</v>
      </c>
      <c r="H190">
        <v>5.9300460095686102E-3</v>
      </c>
      <c r="I190">
        <v>0.50365784326692797</v>
      </c>
      <c r="J190">
        <v>1.18</v>
      </c>
      <c r="L190">
        <v>0.2561218835119296</v>
      </c>
      <c r="M190">
        <v>0.2442617914927924</v>
      </c>
      <c r="N190">
        <v>0.26205192952149825</v>
      </c>
      <c r="O190">
        <v>0.23833174548322381</v>
      </c>
    </row>
    <row r="191" spans="1:15" x14ac:dyDescent="0.2">
      <c r="A191" s="14">
        <v>43784</v>
      </c>
      <c r="B191">
        <v>445</v>
      </c>
      <c r="C191">
        <v>455</v>
      </c>
      <c r="D191">
        <v>1795</v>
      </c>
      <c r="E191">
        <v>1841</v>
      </c>
      <c r="F191">
        <v>0.24714828897338401</v>
      </c>
      <c r="G191">
        <v>0.25014003766093801</v>
      </c>
      <c r="H191">
        <v>5.9206909713064703E-3</v>
      </c>
      <c r="I191">
        <v>-0.50530397584558995</v>
      </c>
      <c r="J191">
        <v>-1.21</v>
      </c>
      <c r="L191">
        <v>0.25606072863224449</v>
      </c>
      <c r="M191">
        <v>0.24421934668963155</v>
      </c>
      <c r="N191">
        <v>0.26198141960355092</v>
      </c>
      <c r="O191">
        <v>0.23829865571832506</v>
      </c>
    </row>
    <row r="192" spans="1:15" x14ac:dyDescent="0.2">
      <c r="A192" s="14">
        <v>43783</v>
      </c>
      <c r="B192">
        <v>454</v>
      </c>
      <c r="C192">
        <v>443</v>
      </c>
      <c r="D192">
        <v>1838</v>
      </c>
      <c r="E192">
        <v>1813.5</v>
      </c>
      <c r="F192">
        <v>0.244279018472566</v>
      </c>
      <c r="G192">
        <v>0.25020207133170902</v>
      </c>
      <c r="H192">
        <v>5.9133889030212302E-3</v>
      </c>
      <c r="I192">
        <v>-1.00163425005187</v>
      </c>
      <c r="J192">
        <v>-2.42</v>
      </c>
      <c r="L192">
        <v>0.25611546023473025</v>
      </c>
      <c r="M192">
        <v>0.24428868242868779</v>
      </c>
      <c r="N192">
        <v>0.26202884913775149</v>
      </c>
      <c r="O192">
        <v>0.23837529352566655</v>
      </c>
    </row>
    <row r="193" spans="1:15" x14ac:dyDescent="0.2">
      <c r="A193" s="14">
        <v>43782</v>
      </c>
      <c r="B193">
        <v>456</v>
      </c>
      <c r="C193">
        <v>452</v>
      </c>
      <c r="D193">
        <v>1869</v>
      </c>
      <c r="E193">
        <v>1843</v>
      </c>
      <c r="F193">
        <v>0.245252306022788</v>
      </c>
      <c r="G193">
        <v>0.25032001775207502</v>
      </c>
      <c r="H193">
        <v>5.8822107282325096E-3</v>
      </c>
      <c r="I193">
        <v>-0.86153182254475402</v>
      </c>
      <c r="J193">
        <v>-2.0699999999999998</v>
      </c>
      <c r="L193">
        <v>0.25620222848030755</v>
      </c>
      <c r="M193">
        <v>0.24443780702384252</v>
      </c>
      <c r="N193">
        <v>0.26208443920854002</v>
      </c>
      <c r="O193">
        <v>0.23855559629560999</v>
      </c>
    </row>
    <row r="194" spans="1:15" x14ac:dyDescent="0.2">
      <c r="A194" s="14">
        <v>43781</v>
      </c>
      <c r="B194">
        <v>462</v>
      </c>
      <c r="C194">
        <v>454</v>
      </c>
      <c r="D194">
        <v>1865.5</v>
      </c>
      <c r="E194">
        <v>1882.5</v>
      </c>
      <c r="F194">
        <v>0.24116865869853901</v>
      </c>
      <c r="G194">
        <v>0.25040727118713102</v>
      </c>
      <c r="H194">
        <v>5.8548634929925601E-3</v>
      </c>
      <c r="I194">
        <v>-1.5779381534086001</v>
      </c>
      <c r="J194">
        <v>-3.83</v>
      </c>
      <c r="L194">
        <v>0.2562621346801236</v>
      </c>
      <c r="M194">
        <v>0.24455240769413847</v>
      </c>
      <c r="N194">
        <v>0.26211699817311612</v>
      </c>
      <c r="O194">
        <v>0.23869754420114589</v>
      </c>
    </row>
    <row r="195" spans="1:15" x14ac:dyDescent="0.2">
      <c r="A195" s="14">
        <v>43780</v>
      </c>
      <c r="B195">
        <v>472</v>
      </c>
      <c r="C195">
        <v>470</v>
      </c>
      <c r="D195">
        <v>1887</v>
      </c>
      <c r="E195">
        <v>1877</v>
      </c>
      <c r="F195">
        <v>0.25039957378795902</v>
      </c>
      <c r="G195">
        <v>0.25054891354398701</v>
      </c>
      <c r="H195">
        <v>5.7573342845951003E-3</v>
      </c>
      <c r="I195">
        <v>-2.5939045510652899E-2</v>
      </c>
      <c r="J195">
        <v>-0.06</v>
      </c>
      <c r="L195">
        <v>0.25630624782858213</v>
      </c>
      <c r="M195">
        <v>0.24479157925939191</v>
      </c>
      <c r="N195">
        <v>0.26206358211317721</v>
      </c>
      <c r="O195">
        <v>0.23903424497479681</v>
      </c>
    </row>
    <row r="196" spans="1:15" x14ac:dyDescent="0.2">
      <c r="A196" s="14">
        <v>43777</v>
      </c>
      <c r="B196">
        <v>464</v>
      </c>
      <c r="C196">
        <v>462</v>
      </c>
      <c r="D196">
        <v>1881</v>
      </c>
      <c r="E196">
        <v>1869</v>
      </c>
      <c r="F196">
        <v>0.24719101123595499</v>
      </c>
      <c r="G196">
        <v>0.25053119431975102</v>
      </c>
      <c r="H196">
        <v>5.75981113240529E-3</v>
      </c>
      <c r="I196">
        <v>-0.57991191152161403</v>
      </c>
      <c r="J196">
        <v>-1.35</v>
      </c>
      <c r="L196">
        <v>0.25629100545215633</v>
      </c>
      <c r="M196">
        <v>0.24477138318734573</v>
      </c>
      <c r="N196">
        <v>0.26205081658456159</v>
      </c>
      <c r="O196">
        <v>0.23901157205494045</v>
      </c>
    </row>
    <row r="197" spans="1:15" x14ac:dyDescent="0.2">
      <c r="A197" s="14">
        <v>43776</v>
      </c>
      <c r="B197">
        <v>458</v>
      </c>
      <c r="C197">
        <v>456</v>
      </c>
      <c r="D197">
        <v>1831</v>
      </c>
      <c r="E197">
        <v>1847</v>
      </c>
      <c r="F197">
        <v>0.246886843530048</v>
      </c>
      <c r="G197">
        <v>0.25057807257395998</v>
      </c>
      <c r="H197">
        <v>5.7467278176954496E-3</v>
      </c>
      <c r="I197">
        <v>-0.64231840466595003</v>
      </c>
      <c r="J197">
        <v>-1.5</v>
      </c>
      <c r="L197">
        <v>0.25632480039165545</v>
      </c>
      <c r="M197">
        <v>0.24483134475626453</v>
      </c>
      <c r="N197">
        <v>0.26207152820935087</v>
      </c>
      <c r="O197">
        <v>0.23908461693856908</v>
      </c>
    </row>
    <row r="198" spans="1:15" x14ac:dyDescent="0.2">
      <c r="A198" s="14">
        <v>43775</v>
      </c>
      <c r="B198">
        <v>462</v>
      </c>
      <c r="C198">
        <v>460</v>
      </c>
      <c r="D198">
        <v>1840</v>
      </c>
      <c r="E198">
        <v>1845.5</v>
      </c>
      <c r="F198">
        <v>0.249254944459496</v>
      </c>
      <c r="G198">
        <v>0.25062060038324602</v>
      </c>
      <c r="H198">
        <v>5.7310346638884202E-3</v>
      </c>
      <c r="I198">
        <v>-0.238291338971619</v>
      </c>
      <c r="J198">
        <v>-0.55000000000000004</v>
      </c>
      <c r="L198">
        <v>0.25635163504713443</v>
      </c>
      <c r="M198">
        <v>0.2448895657193576</v>
      </c>
      <c r="N198">
        <v>0.26208266971102284</v>
      </c>
      <c r="O198">
        <v>0.23915853105546916</v>
      </c>
    </row>
    <row r="199" spans="1:15" x14ac:dyDescent="0.2">
      <c r="A199" s="14">
        <v>43774</v>
      </c>
      <c r="B199">
        <v>458</v>
      </c>
      <c r="C199">
        <v>457</v>
      </c>
      <c r="D199">
        <v>1814.5</v>
      </c>
      <c r="E199">
        <v>1815</v>
      </c>
      <c r="F199">
        <v>0.25179063360881498</v>
      </c>
      <c r="G199">
        <v>0.25068668555461798</v>
      </c>
      <c r="H199">
        <v>5.7434689515961203E-3</v>
      </c>
      <c r="I199">
        <v>0.19220928388404801</v>
      </c>
      <c r="J199">
        <v>0.44</v>
      </c>
      <c r="L199">
        <v>0.25643015450621409</v>
      </c>
      <c r="M199">
        <v>0.24494321660302187</v>
      </c>
      <c r="N199">
        <v>0.2621736234578102</v>
      </c>
      <c r="O199">
        <v>0.23919974765142574</v>
      </c>
    </row>
    <row r="200" spans="1:15" x14ac:dyDescent="0.2">
      <c r="A200" s="14">
        <v>43770</v>
      </c>
      <c r="B200">
        <v>438</v>
      </c>
      <c r="C200">
        <v>448</v>
      </c>
      <c r="D200">
        <v>1752</v>
      </c>
      <c r="E200">
        <v>1734.5</v>
      </c>
      <c r="F200">
        <v>0.25828769097722598</v>
      </c>
      <c r="G200">
        <v>0.25072356378126798</v>
      </c>
      <c r="H200">
        <v>5.7592967589379504E-3</v>
      </c>
      <c r="I200">
        <v>1.3133768778661199</v>
      </c>
      <c r="J200">
        <v>2.93</v>
      </c>
      <c r="L200">
        <v>0.25648286054020591</v>
      </c>
      <c r="M200">
        <v>0.24496426702233004</v>
      </c>
      <c r="N200">
        <v>0.26224215729914385</v>
      </c>
      <c r="O200">
        <v>0.23920497026339207</v>
      </c>
    </row>
    <row r="201" spans="1:15" x14ac:dyDescent="0.2">
      <c r="A201" s="14">
        <v>43769</v>
      </c>
      <c r="B201">
        <v>446</v>
      </c>
      <c r="C201">
        <v>446</v>
      </c>
      <c r="D201">
        <v>1810</v>
      </c>
      <c r="E201">
        <v>1785.5</v>
      </c>
      <c r="F201">
        <v>0.24978997479697501</v>
      </c>
      <c r="G201">
        <v>0.250691432736177</v>
      </c>
      <c r="H201">
        <v>5.7236186485334802E-3</v>
      </c>
      <c r="I201">
        <v>-0.157497903783822</v>
      </c>
      <c r="J201">
        <v>-0.36</v>
      </c>
      <c r="L201">
        <v>0.25641505138471049</v>
      </c>
      <c r="M201">
        <v>0.24496781408764351</v>
      </c>
      <c r="N201">
        <v>0.26213867003324398</v>
      </c>
      <c r="O201">
        <v>0.23924419543911005</v>
      </c>
    </row>
    <row r="202" spans="1:15" x14ac:dyDescent="0.2">
      <c r="A202" s="14">
        <v>43768</v>
      </c>
      <c r="B202">
        <v>447</v>
      </c>
      <c r="C202">
        <v>445</v>
      </c>
      <c r="D202">
        <v>1843</v>
      </c>
      <c r="E202">
        <v>1815.5</v>
      </c>
      <c r="F202">
        <v>0.24511153952079301</v>
      </c>
      <c r="G202">
        <v>0.25080439219094502</v>
      </c>
      <c r="H202">
        <v>5.7879514581934402E-3</v>
      </c>
      <c r="I202">
        <v>-0.98356952563814004</v>
      </c>
      <c r="J202">
        <v>-2.3199999999999998</v>
      </c>
      <c r="L202">
        <v>0.25659234364913847</v>
      </c>
      <c r="M202">
        <v>0.24501644073275158</v>
      </c>
      <c r="N202">
        <v>0.26238029510733191</v>
      </c>
      <c r="O202">
        <v>0.23922848927455814</v>
      </c>
    </row>
    <row r="203" spans="1:15" x14ac:dyDescent="0.2">
      <c r="A203" s="14">
        <v>43767</v>
      </c>
      <c r="B203">
        <v>444</v>
      </c>
      <c r="C203">
        <v>441</v>
      </c>
      <c r="D203">
        <v>1825</v>
      </c>
      <c r="E203">
        <v>1832</v>
      </c>
      <c r="F203">
        <v>0.24072052401746699</v>
      </c>
      <c r="G203">
        <v>0.25093165817799601</v>
      </c>
      <c r="H203">
        <v>5.7662743415521503E-3</v>
      </c>
      <c r="I203">
        <v>-1.77083738228455</v>
      </c>
      <c r="J203">
        <v>-4.24</v>
      </c>
      <c r="L203">
        <v>0.25669793251954814</v>
      </c>
      <c r="M203">
        <v>0.24516538383644385</v>
      </c>
      <c r="N203">
        <v>0.26246420686110034</v>
      </c>
      <c r="O203">
        <v>0.23939910949489171</v>
      </c>
    </row>
    <row r="204" spans="1:15" x14ac:dyDescent="0.2">
      <c r="A204" s="14">
        <v>43766</v>
      </c>
      <c r="B204">
        <v>439</v>
      </c>
      <c r="C204">
        <v>437</v>
      </c>
      <c r="D204">
        <v>1792</v>
      </c>
      <c r="E204">
        <v>1810</v>
      </c>
      <c r="F204">
        <v>0.241436464088397</v>
      </c>
      <c r="G204">
        <v>0.25112474396955398</v>
      </c>
      <c r="H204">
        <v>5.6626448796105802E-3</v>
      </c>
      <c r="I204">
        <v>-1.7109107293732999</v>
      </c>
      <c r="J204">
        <v>-4.01</v>
      </c>
      <c r="L204">
        <v>0.25678738884916458</v>
      </c>
      <c r="M204">
        <v>0.2454620990899434</v>
      </c>
      <c r="N204">
        <v>0.26245003372877512</v>
      </c>
      <c r="O204">
        <v>0.23979945421033283</v>
      </c>
    </row>
    <row r="205" spans="1:15" x14ac:dyDescent="0.2">
      <c r="A205" s="14">
        <v>43763</v>
      </c>
      <c r="B205">
        <v>436</v>
      </c>
      <c r="C205">
        <v>434</v>
      </c>
      <c r="D205">
        <v>1782.5</v>
      </c>
      <c r="E205">
        <v>1787.5</v>
      </c>
      <c r="F205">
        <v>0.24279720279720199</v>
      </c>
      <c r="G205">
        <v>0.25130741059781803</v>
      </c>
      <c r="H205">
        <v>5.5673388057009198E-3</v>
      </c>
      <c r="I205">
        <v>-1.52859527641848</v>
      </c>
      <c r="J205">
        <v>-3.51</v>
      </c>
      <c r="L205">
        <v>0.25687474940351895</v>
      </c>
      <c r="M205">
        <v>0.2457400717921171</v>
      </c>
      <c r="N205">
        <v>0.26244208820921988</v>
      </c>
      <c r="O205">
        <v>0.2401727329864162</v>
      </c>
    </row>
    <row r="206" spans="1:15" x14ac:dyDescent="0.2">
      <c r="A206" s="14">
        <v>43762</v>
      </c>
      <c r="B206">
        <v>432</v>
      </c>
      <c r="C206">
        <v>435</v>
      </c>
      <c r="D206">
        <v>1798.5</v>
      </c>
      <c r="E206">
        <v>1793.5</v>
      </c>
      <c r="F206">
        <v>0.24254251463618601</v>
      </c>
      <c r="G206">
        <v>0.25142675791716501</v>
      </c>
      <c r="H206">
        <v>5.4788648747982399E-3</v>
      </c>
      <c r="I206">
        <v>-1.6215481644465299</v>
      </c>
      <c r="J206">
        <v>-3.66</v>
      </c>
      <c r="L206">
        <v>0.25690562279196327</v>
      </c>
      <c r="M206">
        <v>0.24594789304236678</v>
      </c>
      <c r="N206">
        <v>0.26238448766676148</v>
      </c>
      <c r="O206">
        <v>0.24046902816756854</v>
      </c>
    </row>
    <row r="207" spans="1:15" x14ac:dyDescent="0.2">
      <c r="A207" s="14">
        <v>43761</v>
      </c>
      <c r="B207">
        <v>430</v>
      </c>
      <c r="C207">
        <v>429</v>
      </c>
      <c r="D207">
        <v>1776.5</v>
      </c>
      <c r="E207">
        <v>1782.5</v>
      </c>
      <c r="F207">
        <v>0.24067321178120599</v>
      </c>
      <c r="G207">
        <v>0.25151603464665601</v>
      </c>
      <c r="H207">
        <v>5.3871562717041797E-3</v>
      </c>
      <c r="I207">
        <v>-2.01271734447384</v>
      </c>
      <c r="J207">
        <v>-4.51</v>
      </c>
      <c r="L207">
        <v>0.25690319091836017</v>
      </c>
      <c r="M207">
        <v>0.24612887837495181</v>
      </c>
      <c r="N207">
        <v>0.26229034719006439</v>
      </c>
      <c r="O207">
        <v>0.24074172210324765</v>
      </c>
    </row>
    <row r="208" spans="1:15" x14ac:dyDescent="0.2">
      <c r="A208" s="14">
        <v>43759</v>
      </c>
      <c r="B208">
        <v>419</v>
      </c>
      <c r="C208">
        <v>422</v>
      </c>
      <c r="D208">
        <v>1741.5</v>
      </c>
      <c r="E208">
        <v>1754</v>
      </c>
      <c r="F208">
        <v>0.24059293044469701</v>
      </c>
      <c r="G208">
        <v>0.25160925794724098</v>
      </c>
      <c r="H208">
        <v>5.2576561721487097E-3</v>
      </c>
      <c r="I208">
        <v>-2.0952924919092499</v>
      </c>
      <c r="J208">
        <v>-4.58</v>
      </c>
      <c r="L208">
        <v>0.25686691411938967</v>
      </c>
      <c r="M208">
        <v>0.24635160177509227</v>
      </c>
      <c r="N208">
        <v>0.26212457029153841</v>
      </c>
      <c r="O208">
        <v>0.24109394560294356</v>
      </c>
    </row>
    <row r="209" spans="1:15" x14ac:dyDescent="0.2">
      <c r="A209" s="14">
        <v>43756</v>
      </c>
      <c r="B209">
        <v>419</v>
      </c>
      <c r="C209">
        <v>418</v>
      </c>
      <c r="D209">
        <v>1716</v>
      </c>
      <c r="E209">
        <v>1737</v>
      </c>
      <c r="F209">
        <v>0.240644789867587</v>
      </c>
      <c r="G209">
        <v>0.25171858248173001</v>
      </c>
      <c r="H209">
        <v>5.1106433897108198E-3</v>
      </c>
      <c r="I209">
        <v>-2.1668098847275501</v>
      </c>
      <c r="J209">
        <v>-4.5999999999999996</v>
      </c>
      <c r="L209">
        <v>0.25682922587144086</v>
      </c>
      <c r="M209">
        <v>0.2466079390920192</v>
      </c>
      <c r="N209">
        <v>0.26193986926115165</v>
      </c>
      <c r="O209">
        <v>0.24149729570230838</v>
      </c>
    </row>
    <row r="210" spans="1:15" x14ac:dyDescent="0.2">
      <c r="A210" s="14">
        <v>43755</v>
      </c>
      <c r="B210">
        <v>421</v>
      </c>
      <c r="C210">
        <v>416</v>
      </c>
      <c r="D210">
        <v>1713.5</v>
      </c>
      <c r="E210">
        <v>1713.5</v>
      </c>
      <c r="F210">
        <v>0.242777939889115</v>
      </c>
      <c r="G210">
        <v>0.25180024169375198</v>
      </c>
      <c r="H210">
        <v>4.9803182920431796E-3</v>
      </c>
      <c r="I210">
        <v>-1.81159140351558</v>
      </c>
      <c r="J210">
        <v>-3.72</v>
      </c>
      <c r="L210">
        <v>0.25678055998579519</v>
      </c>
      <c r="M210">
        <v>0.2468199234017088</v>
      </c>
      <c r="N210">
        <v>0.26176087827783834</v>
      </c>
      <c r="O210">
        <v>0.24183960510966562</v>
      </c>
    </row>
    <row r="211" spans="1:15" x14ac:dyDescent="0.2">
      <c r="A211" s="14">
        <v>43754</v>
      </c>
      <c r="B211">
        <v>426</v>
      </c>
      <c r="C211">
        <v>420</v>
      </c>
      <c r="D211">
        <v>1748.5</v>
      </c>
      <c r="E211">
        <v>1726</v>
      </c>
      <c r="F211">
        <v>0.24333719582850499</v>
      </c>
      <c r="G211">
        <v>0.25190480712715801</v>
      </c>
      <c r="H211">
        <v>4.8709177064397199E-3</v>
      </c>
      <c r="I211">
        <v>-1.7589316459455</v>
      </c>
      <c r="J211">
        <v>-3.52</v>
      </c>
      <c r="L211">
        <v>0.25677572483359773</v>
      </c>
      <c r="M211">
        <v>0.2470338894207183</v>
      </c>
      <c r="N211">
        <v>0.26164664254003744</v>
      </c>
      <c r="O211">
        <v>0.24216297171427859</v>
      </c>
    </row>
    <row r="212" spans="1:15" x14ac:dyDescent="0.2">
      <c r="A212" s="14">
        <v>43753</v>
      </c>
      <c r="B212">
        <v>421</v>
      </c>
      <c r="C212">
        <v>419</v>
      </c>
      <c r="D212">
        <v>1702</v>
      </c>
      <c r="E212">
        <v>1718.5</v>
      </c>
      <c r="F212">
        <v>0.24381728251382001</v>
      </c>
      <c r="G212">
        <v>0.25196205891914297</v>
      </c>
      <c r="H212">
        <v>4.7945147733501302E-3</v>
      </c>
      <c r="I212">
        <v>-1.69876969627784</v>
      </c>
      <c r="J212">
        <v>-3.34</v>
      </c>
      <c r="L212">
        <v>0.25675657369249311</v>
      </c>
      <c r="M212">
        <v>0.24716754414579284</v>
      </c>
      <c r="N212">
        <v>0.26155108846584324</v>
      </c>
      <c r="O212">
        <v>0.24237302937244271</v>
      </c>
    </row>
    <row r="213" spans="1:15" x14ac:dyDescent="0.2">
      <c r="A213" s="14">
        <v>43749</v>
      </c>
      <c r="B213">
        <v>410</v>
      </c>
      <c r="C213">
        <v>410</v>
      </c>
      <c r="D213">
        <v>1645.5</v>
      </c>
      <c r="E213">
        <v>1665</v>
      </c>
      <c r="F213">
        <v>0.246246246246246</v>
      </c>
      <c r="G213">
        <v>0.25203293202814703</v>
      </c>
      <c r="H213">
        <v>4.71217385935771E-3</v>
      </c>
      <c r="I213">
        <v>-1.2280289213882101</v>
      </c>
      <c r="J213">
        <v>-2.35</v>
      </c>
      <c r="L213">
        <v>0.25674510588750477</v>
      </c>
      <c r="M213">
        <v>0.24732075816878932</v>
      </c>
      <c r="N213">
        <v>0.26145727974686245</v>
      </c>
      <c r="O213">
        <v>0.24260858430943161</v>
      </c>
    </row>
    <row r="214" spans="1:15" x14ac:dyDescent="0.2">
      <c r="A214" s="14">
        <v>43748</v>
      </c>
      <c r="B214">
        <v>403</v>
      </c>
      <c r="C214">
        <v>404</v>
      </c>
      <c r="D214">
        <v>1622</v>
      </c>
      <c r="E214">
        <v>1625.5</v>
      </c>
      <c r="F214">
        <v>0.24853891110427501</v>
      </c>
      <c r="G214">
        <v>0.25207361000696898</v>
      </c>
      <c r="H214">
        <v>4.6750667125248797E-3</v>
      </c>
      <c r="I214">
        <v>-0.75607453755129395</v>
      </c>
      <c r="J214">
        <v>-1.42</v>
      </c>
      <c r="L214">
        <v>0.25674867671949386</v>
      </c>
      <c r="M214">
        <v>0.24739854329444411</v>
      </c>
      <c r="N214">
        <v>0.26142374343201874</v>
      </c>
      <c r="O214">
        <v>0.24272347658191923</v>
      </c>
    </row>
    <row r="215" spans="1:15" x14ac:dyDescent="0.2">
      <c r="A215" s="14">
        <v>43747</v>
      </c>
      <c r="B215">
        <v>403</v>
      </c>
      <c r="C215">
        <v>407</v>
      </c>
      <c r="D215">
        <v>1622</v>
      </c>
      <c r="E215">
        <v>1640</v>
      </c>
      <c r="F215">
        <v>0.24817073170731699</v>
      </c>
      <c r="G215">
        <v>0.25203592457754798</v>
      </c>
      <c r="H215">
        <v>4.7146321422043003E-3</v>
      </c>
      <c r="I215">
        <v>-0.81982915180830096</v>
      </c>
      <c r="J215">
        <v>-1.56</v>
      </c>
      <c r="L215">
        <v>0.25675055671975228</v>
      </c>
      <c r="M215">
        <v>0.24732129243534368</v>
      </c>
      <c r="N215">
        <v>0.26146518886195658</v>
      </c>
      <c r="O215">
        <v>0.24260666029313938</v>
      </c>
    </row>
    <row r="216" spans="1:15" x14ac:dyDescent="0.2">
      <c r="A216" s="14">
        <v>43746</v>
      </c>
      <c r="B216">
        <v>414</v>
      </c>
      <c r="C216">
        <v>409</v>
      </c>
      <c r="D216">
        <v>1651</v>
      </c>
      <c r="E216">
        <v>1655</v>
      </c>
      <c r="F216">
        <v>0.24712990936555801</v>
      </c>
      <c r="G216">
        <v>0.25204593815273002</v>
      </c>
      <c r="H216">
        <v>4.7072037923181799E-3</v>
      </c>
      <c r="I216">
        <v>-1.0443628540566301</v>
      </c>
      <c r="J216">
        <v>-1.99</v>
      </c>
      <c r="L216">
        <v>0.25675314194504822</v>
      </c>
      <c r="M216">
        <v>0.24733873436041184</v>
      </c>
      <c r="N216">
        <v>0.26146034573736637</v>
      </c>
      <c r="O216">
        <v>0.24263153056809367</v>
      </c>
    </row>
    <row r="217" spans="1:15" x14ac:dyDescent="0.2">
      <c r="A217" s="14">
        <v>43745</v>
      </c>
      <c r="B217">
        <v>407</v>
      </c>
      <c r="C217">
        <v>409</v>
      </c>
      <c r="D217">
        <v>1653</v>
      </c>
      <c r="E217">
        <v>1624</v>
      </c>
      <c r="F217">
        <v>0.25184729064039402</v>
      </c>
      <c r="G217">
        <v>0.25205018190165701</v>
      </c>
      <c r="H217">
        <v>4.7029113806872098E-3</v>
      </c>
      <c r="I217" s="15">
        <v>-4.3141629692834901E-2</v>
      </c>
      <c r="J217">
        <v>-0.08</v>
      </c>
      <c r="L217">
        <v>0.25675309328234425</v>
      </c>
      <c r="M217">
        <v>0.2473472705209698</v>
      </c>
      <c r="N217">
        <v>0.26145600466303143</v>
      </c>
      <c r="O217">
        <v>0.24264435914028259</v>
      </c>
    </row>
    <row r="218" spans="1:15" x14ac:dyDescent="0.2">
      <c r="A218" s="14">
        <v>43742</v>
      </c>
      <c r="B218">
        <v>407</v>
      </c>
      <c r="C218">
        <v>410</v>
      </c>
      <c r="D218">
        <v>1635</v>
      </c>
      <c r="E218">
        <v>1624</v>
      </c>
      <c r="F218">
        <v>0.252463054187192</v>
      </c>
      <c r="G218">
        <v>0.25199642110593601</v>
      </c>
      <c r="H218">
        <v>4.7279030404065404E-3</v>
      </c>
      <c r="I218">
        <v>9.8697684209578598E-2</v>
      </c>
      <c r="J218">
        <v>0.18</v>
      </c>
      <c r="L218">
        <v>0.25672432414634255</v>
      </c>
      <c r="M218">
        <v>0.24726851806552946</v>
      </c>
      <c r="N218">
        <v>0.2614522271867491</v>
      </c>
      <c r="O218">
        <v>0.24254061502512292</v>
      </c>
    </row>
    <row r="219" spans="1:15" x14ac:dyDescent="0.2">
      <c r="A219" s="14">
        <v>43741</v>
      </c>
      <c r="B219">
        <v>410</v>
      </c>
      <c r="C219">
        <v>413</v>
      </c>
      <c r="D219">
        <v>1636.5</v>
      </c>
      <c r="E219">
        <v>1650</v>
      </c>
      <c r="F219">
        <v>0.25030303030303003</v>
      </c>
      <c r="G219">
        <v>0.25187526656129999</v>
      </c>
      <c r="H219">
        <v>4.8297206001281703E-3</v>
      </c>
      <c r="I219">
        <v>-0.32553358432961299</v>
      </c>
      <c r="J219">
        <v>-0.63</v>
      </c>
      <c r="L219">
        <v>0.25670498716142814</v>
      </c>
      <c r="M219">
        <v>0.24704554596117181</v>
      </c>
      <c r="N219">
        <v>0.26153470776155635</v>
      </c>
      <c r="O219">
        <v>0.24221582536104366</v>
      </c>
    </row>
    <row r="220" spans="1:15" x14ac:dyDescent="0.2">
      <c r="A220" s="14">
        <v>43740</v>
      </c>
      <c r="B220">
        <v>414</v>
      </c>
      <c r="C220">
        <v>421</v>
      </c>
      <c r="D220">
        <v>1670</v>
      </c>
      <c r="E220">
        <v>1686</v>
      </c>
      <c r="F220">
        <v>0.249703440094899</v>
      </c>
      <c r="G220">
        <v>0.25181994410597802</v>
      </c>
      <c r="H220">
        <v>4.8710002562375697E-3</v>
      </c>
      <c r="I220">
        <v>-0.43451116808476198</v>
      </c>
      <c r="J220">
        <v>-0.85</v>
      </c>
      <c r="L220">
        <v>0.25669094436221557</v>
      </c>
      <c r="M220">
        <v>0.24694894384974045</v>
      </c>
      <c r="N220">
        <v>0.26156194461845317</v>
      </c>
      <c r="O220">
        <v>0.24207794359350288</v>
      </c>
    </row>
    <row r="221" spans="1:15" x14ac:dyDescent="0.2">
      <c r="A221" s="14">
        <v>43739</v>
      </c>
      <c r="B221">
        <v>412</v>
      </c>
      <c r="C221">
        <v>415</v>
      </c>
      <c r="D221">
        <v>1648.5</v>
      </c>
      <c r="E221">
        <v>1691</v>
      </c>
      <c r="F221">
        <v>0.245416913069189</v>
      </c>
      <c r="G221">
        <v>0.25184553656880299</v>
      </c>
      <c r="H221">
        <v>4.8648513320734199E-3</v>
      </c>
      <c r="I221">
        <v>-1.3214429508319201</v>
      </c>
      <c r="J221">
        <v>-2.62</v>
      </c>
      <c r="L221">
        <v>0.25671038790087641</v>
      </c>
      <c r="M221">
        <v>0.24698068523672956</v>
      </c>
      <c r="N221">
        <v>0.26157523923294984</v>
      </c>
      <c r="O221">
        <v>0.24211583390465616</v>
      </c>
    </row>
    <row r="222" spans="1:15" x14ac:dyDescent="0.2">
      <c r="A222" s="14">
        <v>43738</v>
      </c>
      <c r="B222">
        <v>417</v>
      </c>
      <c r="C222">
        <v>414</v>
      </c>
      <c r="D222">
        <v>1617.5</v>
      </c>
      <c r="E222">
        <v>1629</v>
      </c>
      <c r="F222">
        <v>0.25414364640883902</v>
      </c>
      <c r="G222">
        <v>0.25192920849711098</v>
      </c>
      <c r="H222">
        <v>4.8071884934377598E-3</v>
      </c>
      <c r="I222">
        <v>0.46065135884538</v>
      </c>
      <c r="J222">
        <v>0.87</v>
      </c>
      <c r="L222">
        <v>0.25673639699054873</v>
      </c>
      <c r="M222">
        <v>0.24712202000367323</v>
      </c>
      <c r="N222">
        <v>0.26154358548398648</v>
      </c>
      <c r="O222">
        <v>0.24231483151023547</v>
      </c>
    </row>
    <row r="223" spans="1:15" x14ac:dyDescent="0.2">
      <c r="A223" s="14">
        <v>43735</v>
      </c>
      <c r="B223">
        <v>419</v>
      </c>
      <c r="C223">
        <v>418</v>
      </c>
      <c r="D223">
        <v>1633.5</v>
      </c>
      <c r="E223">
        <v>1640</v>
      </c>
      <c r="F223">
        <v>0.25487804878048698</v>
      </c>
      <c r="G223">
        <v>0.25188509460856301</v>
      </c>
      <c r="H223">
        <v>4.8018426545464897E-3</v>
      </c>
      <c r="I223">
        <v>0.62329284552689201</v>
      </c>
      <c r="J223">
        <v>1.17</v>
      </c>
      <c r="L223">
        <v>0.25668693726310948</v>
      </c>
      <c r="M223">
        <v>0.24708325195401651</v>
      </c>
      <c r="N223">
        <v>0.26148877991765601</v>
      </c>
      <c r="O223">
        <v>0.24228140929947004</v>
      </c>
    </row>
    <row r="224" spans="1:15" x14ac:dyDescent="0.2">
      <c r="A224" s="14">
        <v>43734</v>
      </c>
      <c r="B224">
        <v>433</v>
      </c>
      <c r="C224">
        <v>431</v>
      </c>
      <c r="D224">
        <v>1652.5</v>
      </c>
      <c r="E224">
        <v>1635</v>
      </c>
      <c r="F224">
        <v>0.26360856269113098</v>
      </c>
      <c r="G224">
        <v>0.25181390767665601</v>
      </c>
      <c r="H224">
        <v>4.7965169962842598E-3</v>
      </c>
      <c r="I224">
        <v>2.4590041114440999</v>
      </c>
      <c r="J224">
        <v>4.47</v>
      </c>
      <c r="L224">
        <v>0.25661042467294026</v>
      </c>
      <c r="M224">
        <v>0.24701739068037176</v>
      </c>
      <c r="N224">
        <v>0.26140694166922451</v>
      </c>
      <c r="O224">
        <v>0.24222087368408748</v>
      </c>
    </row>
    <row r="225" spans="1:15" x14ac:dyDescent="0.2">
      <c r="A225" s="14">
        <v>43733</v>
      </c>
      <c r="B225">
        <v>419</v>
      </c>
      <c r="C225">
        <v>425</v>
      </c>
      <c r="D225">
        <v>1605</v>
      </c>
      <c r="E225">
        <v>1621</v>
      </c>
      <c r="F225">
        <v>0.26218383713756899</v>
      </c>
      <c r="G225">
        <v>0.25161413396763299</v>
      </c>
      <c r="H225">
        <v>4.60948553683759E-3</v>
      </c>
      <c r="I225">
        <v>2.2930331564045998</v>
      </c>
      <c r="J225">
        <v>4.03</v>
      </c>
      <c r="L225">
        <v>0.25622361950447059</v>
      </c>
      <c r="M225">
        <v>0.24700464843079539</v>
      </c>
      <c r="N225">
        <v>0.26083310504130819</v>
      </c>
      <c r="O225">
        <v>0.24239516289395782</v>
      </c>
    </row>
    <row r="226" spans="1:15" x14ac:dyDescent="0.2">
      <c r="A226" s="14">
        <v>43732</v>
      </c>
      <c r="B226">
        <v>420</v>
      </c>
      <c r="C226">
        <v>423</v>
      </c>
      <c r="D226">
        <v>1615.5</v>
      </c>
      <c r="E226">
        <v>1627.5</v>
      </c>
      <c r="F226">
        <v>0.25990783410138202</v>
      </c>
      <c r="G226">
        <v>0.25150887234828201</v>
      </c>
      <c r="H226">
        <v>4.45444827116498E-3</v>
      </c>
      <c r="I226">
        <v>1.8855223457120001</v>
      </c>
      <c r="J226">
        <v>3.23</v>
      </c>
      <c r="L226">
        <v>0.25596332061944699</v>
      </c>
      <c r="M226">
        <v>0.24705442407711703</v>
      </c>
      <c r="N226">
        <v>0.26041776889061197</v>
      </c>
      <c r="O226">
        <v>0.24259997580595205</v>
      </c>
    </row>
    <row r="227" spans="1:15" x14ac:dyDescent="0.2">
      <c r="A227" s="14">
        <v>43728</v>
      </c>
      <c r="B227">
        <v>422</v>
      </c>
      <c r="C227">
        <v>421</v>
      </c>
      <c r="D227">
        <v>1642.5</v>
      </c>
      <c r="E227">
        <v>1617</v>
      </c>
      <c r="F227">
        <v>0.26035868893011699</v>
      </c>
      <c r="G227">
        <v>0.25151561392877098</v>
      </c>
      <c r="H227">
        <v>4.4675180103731097E-3</v>
      </c>
      <c r="I227">
        <v>1.97941563544073</v>
      </c>
      <c r="J227">
        <v>3.4</v>
      </c>
      <c r="L227">
        <v>0.25598313193914407</v>
      </c>
      <c r="M227">
        <v>0.24704809591839785</v>
      </c>
      <c r="N227">
        <v>0.26045064994951722</v>
      </c>
      <c r="O227">
        <v>0.24258057790802476</v>
      </c>
    </row>
    <row r="228" spans="1:15" x14ac:dyDescent="0.2">
      <c r="A228" s="14">
        <v>43727</v>
      </c>
      <c r="B228">
        <v>424</v>
      </c>
      <c r="C228">
        <v>420</v>
      </c>
      <c r="D228">
        <v>1658</v>
      </c>
      <c r="E228">
        <v>1628</v>
      </c>
      <c r="F228">
        <v>0.25798525798525801</v>
      </c>
      <c r="G228">
        <v>0.251504080354851</v>
      </c>
      <c r="H228">
        <v>4.44573687714514E-3</v>
      </c>
      <c r="I228">
        <v>1.45784103052194</v>
      </c>
      <c r="J228">
        <v>2.5099999999999998</v>
      </c>
      <c r="L228">
        <v>0.25594981723199617</v>
      </c>
      <c r="M228">
        <v>0.24705834347770586</v>
      </c>
      <c r="N228">
        <v>0.26039555410914128</v>
      </c>
      <c r="O228">
        <v>0.24261260660056072</v>
      </c>
    </row>
    <row r="229" spans="1:15" x14ac:dyDescent="0.2">
      <c r="A229" s="14">
        <v>43726</v>
      </c>
      <c r="B229">
        <v>425</v>
      </c>
      <c r="C229">
        <v>419</v>
      </c>
      <c r="D229">
        <v>1646.5</v>
      </c>
      <c r="E229">
        <v>1636</v>
      </c>
      <c r="F229">
        <v>0.25611246943765198</v>
      </c>
      <c r="G229">
        <v>0.25154104848430497</v>
      </c>
      <c r="H229">
        <v>4.5105323366723604E-3</v>
      </c>
      <c r="I229">
        <v>1.0134992085480301</v>
      </c>
      <c r="J229">
        <v>1.78</v>
      </c>
      <c r="L229">
        <v>0.25605158082097734</v>
      </c>
      <c r="M229">
        <v>0.24703051614763261</v>
      </c>
      <c r="N229">
        <v>0.26056211315764971</v>
      </c>
      <c r="O229">
        <v>0.24251998381096027</v>
      </c>
    </row>
    <row r="230" spans="1:15" x14ac:dyDescent="0.2">
      <c r="A230" s="14">
        <v>43725</v>
      </c>
      <c r="B230">
        <v>419</v>
      </c>
      <c r="C230">
        <v>427</v>
      </c>
      <c r="D230">
        <v>1665</v>
      </c>
      <c r="E230">
        <v>1660.5</v>
      </c>
      <c r="F230">
        <v>0.25715146040349202</v>
      </c>
      <c r="G230">
        <v>0.25165014609637698</v>
      </c>
      <c r="H230">
        <v>4.7141418691818097E-3</v>
      </c>
      <c r="I230">
        <v>1.1669810667090501</v>
      </c>
      <c r="J230">
        <v>2.14</v>
      </c>
      <c r="L230">
        <v>0.25636428796555877</v>
      </c>
      <c r="M230">
        <v>0.24693600422719517</v>
      </c>
      <c r="N230">
        <v>0.26107842983474061</v>
      </c>
      <c r="O230">
        <v>0.24222186235801335</v>
      </c>
    </row>
    <row r="231" spans="1:15" x14ac:dyDescent="0.2">
      <c r="A231" s="14">
        <v>43721</v>
      </c>
      <c r="B231">
        <v>424</v>
      </c>
      <c r="C231">
        <v>421</v>
      </c>
      <c r="D231">
        <v>1639.5</v>
      </c>
      <c r="E231">
        <v>1665.5</v>
      </c>
      <c r="F231">
        <v>0.25277694386070199</v>
      </c>
      <c r="G231">
        <v>0.25172740311011799</v>
      </c>
      <c r="H231">
        <v>4.8492106171585201E-3</v>
      </c>
      <c r="I231">
        <v>0.21643538164127099</v>
      </c>
      <c r="J231">
        <v>0.42</v>
      </c>
      <c r="L231">
        <v>0.25657661372727653</v>
      </c>
      <c r="M231">
        <v>0.24687819249295948</v>
      </c>
      <c r="N231">
        <v>0.26142582434443501</v>
      </c>
      <c r="O231">
        <v>0.24202898187580094</v>
      </c>
    </row>
    <row r="232" spans="1:15" x14ac:dyDescent="0.2">
      <c r="A232" s="14">
        <v>43720</v>
      </c>
      <c r="B232">
        <v>425</v>
      </c>
      <c r="C232">
        <v>419</v>
      </c>
      <c r="D232">
        <v>1653</v>
      </c>
      <c r="E232">
        <v>1645.5</v>
      </c>
      <c r="F232">
        <v>0.25463384989364901</v>
      </c>
      <c r="G232">
        <v>0.251864716893406</v>
      </c>
      <c r="H232">
        <v>5.0197960105855897E-3</v>
      </c>
      <c r="I232">
        <v>0.55164253575314304</v>
      </c>
      <c r="J232">
        <v>1.0900000000000001</v>
      </c>
      <c r="L232">
        <v>0.25688451290399161</v>
      </c>
      <c r="M232">
        <v>0.24684492088282042</v>
      </c>
      <c r="N232">
        <v>0.26190430891457717</v>
      </c>
      <c r="O232">
        <v>0.24182512487223481</v>
      </c>
    </row>
    <row r="233" spans="1:15" x14ac:dyDescent="0.2">
      <c r="A233" s="14">
        <v>43719</v>
      </c>
      <c r="B233">
        <v>411</v>
      </c>
      <c r="C233">
        <v>420</v>
      </c>
      <c r="D233">
        <v>1616.5</v>
      </c>
      <c r="E233">
        <v>1650</v>
      </c>
      <c r="F233">
        <v>0.25454545454545402</v>
      </c>
      <c r="G233">
        <v>0.25197534602126098</v>
      </c>
      <c r="H233">
        <v>5.1688216274278602E-3</v>
      </c>
      <c r="I233">
        <v>0.49723296903018099</v>
      </c>
      <c r="J233">
        <v>1.01</v>
      </c>
      <c r="L233">
        <v>0.25714416764868886</v>
      </c>
      <c r="M233">
        <v>0.24680652439383313</v>
      </c>
      <c r="N233">
        <v>0.26231298927611668</v>
      </c>
      <c r="O233">
        <v>0.24163770276640525</v>
      </c>
    </row>
    <row r="234" spans="1:15" x14ac:dyDescent="0.2">
      <c r="A234" s="14">
        <v>43718</v>
      </c>
      <c r="B234">
        <v>389</v>
      </c>
      <c r="C234">
        <v>395</v>
      </c>
      <c r="D234">
        <v>1535</v>
      </c>
      <c r="E234">
        <v>1554.5</v>
      </c>
      <c r="F234">
        <v>0.25410099710517797</v>
      </c>
      <c r="G234">
        <v>0.25210935693788</v>
      </c>
      <c r="H234">
        <v>5.3604591894410502E-3</v>
      </c>
      <c r="I234">
        <v>0.37154282812577799</v>
      </c>
      <c r="J234">
        <v>0.78</v>
      </c>
      <c r="L234">
        <v>0.25746981612732106</v>
      </c>
      <c r="M234">
        <v>0.24674889774843894</v>
      </c>
      <c r="N234">
        <v>0.26283027531676212</v>
      </c>
      <c r="O234">
        <v>0.24138843855899791</v>
      </c>
    </row>
    <row r="235" spans="1:15" x14ac:dyDescent="0.2">
      <c r="A235" s="14">
        <v>43717</v>
      </c>
      <c r="B235">
        <v>380</v>
      </c>
      <c r="C235">
        <v>378</v>
      </c>
      <c r="D235">
        <v>1499.5</v>
      </c>
      <c r="E235">
        <v>1510</v>
      </c>
      <c r="F235">
        <v>0.25033112582781403</v>
      </c>
      <c r="G235">
        <v>0.25225197708031999</v>
      </c>
      <c r="H235">
        <v>5.5504789074949804E-3</v>
      </c>
      <c r="I235">
        <v>-0.34606946256694598</v>
      </c>
      <c r="J235">
        <v>-0.77</v>
      </c>
      <c r="L235">
        <v>0.25780245598781498</v>
      </c>
      <c r="M235">
        <v>0.246701498172825</v>
      </c>
      <c r="N235">
        <v>0.26335293489530998</v>
      </c>
      <c r="O235">
        <v>0.24115101926533003</v>
      </c>
    </row>
    <row r="236" spans="1:15" x14ac:dyDescent="0.2">
      <c r="A236" s="14">
        <v>43714</v>
      </c>
      <c r="B236">
        <v>380</v>
      </c>
      <c r="C236">
        <v>379</v>
      </c>
      <c r="D236">
        <v>1507.5</v>
      </c>
      <c r="E236">
        <v>1500</v>
      </c>
      <c r="F236">
        <v>0.25266666666666598</v>
      </c>
      <c r="G236">
        <v>0.25242779824081801</v>
      </c>
      <c r="H236">
        <v>5.69385031988496E-3</v>
      </c>
      <c r="I236">
        <v>4.1952003025835898E-2</v>
      </c>
      <c r="J236">
        <v>0.09</v>
      </c>
      <c r="L236">
        <v>0.25812164856070297</v>
      </c>
      <c r="M236">
        <v>0.24673394792093306</v>
      </c>
      <c r="N236">
        <v>0.26381549888058792</v>
      </c>
      <c r="O236">
        <v>0.24104009760104808</v>
      </c>
    </row>
    <row r="237" spans="1:15" x14ac:dyDescent="0.2">
      <c r="A237" s="14">
        <v>43713</v>
      </c>
      <c r="B237">
        <v>369</v>
      </c>
      <c r="C237">
        <v>375</v>
      </c>
      <c r="D237">
        <v>1448.5</v>
      </c>
      <c r="E237">
        <v>1482</v>
      </c>
      <c r="F237">
        <v>0.25303643724696301</v>
      </c>
      <c r="G237">
        <v>0.252629446180893</v>
      </c>
      <c r="H237">
        <v>5.9603058735096899E-3</v>
      </c>
      <c r="I237">
        <v>6.8283587236580998E-2</v>
      </c>
      <c r="J237">
        <v>0.16</v>
      </c>
      <c r="L237">
        <v>0.25858975205440271</v>
      </c>
      <c r="M237">
        <v>0.24666914030738332</v>
      </c>
      <c r="N237">
        <v>0.26455005792791236</v>
      </c>
      <c r="O237">
        <v>0.24070883443387361</v>
      </c>
    </row>
    <row r="238" spans="1:15" x14ac:dyDescent="0.2">
      <c r="A238" s="14">
        <v>43712</v>
      </c>
      <c r="B238">
        <v>368</v>
      </c>
      <c r="C238">
        <v>363</v>
      </c>
      <c r="D238">
        <v>1454</v>
      </c>
      <c r="E238">
        <v>1451.5</v>
      </c>
      <c r="F238">
        <v>0.25008611780916201</v>
      </c>
      <c r="G238">
        <v>0.252846336371021</v>
      </c>
      <c r="H238">
        <v>6.2596206820913101E-3</v>
      </c>
      <c r="I238">
        <v>-0.44095620198767399</v>
      </c>
      <c r="J238">
        <v>-1.1000000000000001</v>
      </c>
      <c r="L238">
        <v>0.25910595705311229</v>
      </c>
      <c r="M238">
        <v>0.24658671568892968</v>
      </c>
      <c r="N238">
        <v>0.26536557773520364</v>
      </c>
      <c r="O238">
        <v>0.24032709500683838</v>
      </c>
    </row>
    <row r="239" spans="1:15" x14ac:dyDescent="0.2">
      <c r="A239" s="14">
        <v>43711</v>
      </c>
      <c r="B239">
        <v>360</v>
      </c>
      <c r="C239">
        <v>366</v>
      </c>
      <c r="D239">
        <v>1450</v>
      </c>
      <c r="E239">
        <v>1460</v>
      </c>
      <c r="F239">
        <v>0.25068493150684901</v>
      </c>
      <c r="G239">
        <v>0.25303719316976298</v>
      </c>
      <c r="H239">
        <v>6.38942764501697E-3</v>
      </c>
      <c r="I239">
        <v>-0.36814904144798299</v>
      </c>
      <c r="J239">
        <v>-0.94</v>
      </c>
      <c r="L239">
        <v>0.25942662081477996</v>
      </c>
      <c r="M239">
        <v>0.24664776552474602</v>
      </c>
      <c r="N239">
        <v>0.26581604845979689</v>
      </c>
      <c r="O239">
        <v>0.24025833787972903</v>
      </c>
    </row>
    <row r="240" spans="1:15" x14ac:dyDescent="0.2">
      <c r="A240" s="14">
        <v>43710</v>
      </c>
      <c r="B240">
        <v>361</v>
      </c>
      <c r="C240">
        <v>361</v>
      </c>
      <c r="D240">
        <v>1438</v>
      </c>
      <c r="E240">
        <v>1454.5</v>
      </c>
      <c r="F240">
        <v>0.248195256101753</v>
      </c>
      <c r="G240">
        <v>0.25315760261381098</v>
      </c>
      <c r="H240">
        <v>6.4289346492797297E-3</v>
      </c>
      <c r="I240">
        <v>-0.77187695672316103</v>
      </c>
      <c r="J240">
        <v>-2</v>
      </c>
      <c r="L240">
        <v>0.25958653726309072</v>
      </c>
      <c r="M240">
        <v>0.24672866796453125</v>
      </c>
      <c r="N240">
        <v>0.26601547191237046</v>
      </c>
      <c r="O240">
        <v>0.24029973331525153</v>
      </c>
    </row>
    <row r="241" spans="1:15" x14ac:dyDescent="0.2">
      <c r="A241" s="14">
        <v>43707</v>
      </c>
      <c r="B241">
        <v>364</v>
      </c>
      <c r="C241">
        <v>365</v>
      </c>
      <c r="D241">
        <v>1451.5</v>
      </c>
      <c r="E241">
        <v>1448</v>
      </c>
      <c r="F241">
        <v>0.25207182320441901</v>
      </c>
      <c r="G241">
        <v>0.25335348717162898</v>
      </c>
      <c r="H241">
        <v>6.4981953540645798E-3</v>
      </c>
      <c r="I241">
        <v>-0.19723383145265</v>
      </c>
      <c r="J241">
        <v>-0.51</v>
      </c>
      <c r="L241">
        <v>0.25985168252569357</v>
      </c>
      <c r="M241">
        <v>0.24685529181756441</v>
      </c>
      <c r="N241">
        <v>0.26634987787975811</v>
      </c>
      <c r="O241">
        <v>0.24035709646349981</v>
      </c>
    </row>
    <row r="242" spans="1:15" x14ac:dyDescent="0.2">
      <c r="A242" s="14">
        <v>43706</v>
      </c>
      <c r="B242">
        <v>353</v>
      </c>
      <c r="C242">
        <v>359</v>
      </c>
      <c r="D242">
        <v>1414.5</v>
      </c>
      <c r="E242">
        <v>1424</v>
      </c>
      <c r="F242">
        <v>0.25210674157303298</v>
      </c>
      <c r="G242">
        <v>0.25346213800824602</v>
      </c>
      <c r="H242">
        <v>6.54382193011133E-3</v>
      </c>
      <c r="I242">
        <v>-0.20712611829734201</v>
      </c>
      <c r="J242">
        <v>-0.54</v>
      </c>
      <c r="L242">
        <v>0.26000595993835734</v>
      </c>
      <c r="M242">
        <v>0.24691831607813469</v>
      </c>
      <c r="N242">
        <v>0.26654978186846867</v>
      </c>
      <c r="O242">
        <v>0.24037449414802337</v>
      </c>
    </row>
    <row r="243" spans="1:15" x14ac:dyDescent="0.2">
      <c r="A243" s="14">
        <v>43705</v>
      </c>
      <c r="B243">
        <v>354</v>
      </c>
      <c r="C243">
        <v>354</v>
      </c>
      <c r="D243">
        <v>1422</v>
      </c>
      <c r="E243">
        <v>1421</v>
      </c>
      <c r="F243">
        <v>0.249120337790288</v>
      </c>
      <c r="G243">
        <v>0.25363464003116198</v>
      </c>
      <c r="H243">
        <v>6.67502826544452E-3</v>
      </c>
      <c r="I243">
        <v>-0.67629709738357502</v>
      </c>
      <c r="J243">
        <v>-1.81</v>
      </c>
      <c r="L243">
        <v>0.26030966829660651</v>
      </c>
      <c r="M243">
        <v>0.24695961176571746</v>
      </c>
      <c r="N243">
        <v>0.26698469656205104</v>
      </c>
      <c r="O243">
        <v>0.24028458350027293</v>
      </c>
    </row>
    <row r="244" spans="1:15" x14ac:dyDescent="0.2">
      <c r="A244" s="14">
        <v>43704</v>
      </c>
      <c r="B244">
        <v>358</v>
      </c>
      <c r="C244">
        <v>357</v>
      </c>
      <c r="D244">
        <v>1446.5</v>
      </c>
      <c r="E244">
        <v>1424</v>
      </c>
      <c r="F244">
        <v>0.25070224719101097</v>
      </c>
      <c r="G244">
        <v>0.25388197095486498</v>
      </c>
      <c r="H244">
        <v>6.84468557414769E-3</v>
      </c>
      <c r="I244">
        <v>-0.46455366421273903</v>
      </c>
      <c r="J244">
        <v>-1.27</v>
      </c>
      <c r="L244">
        <v>0.26072665652901267</v>
      </c>
      <c r="M244">
        <v>0.24703728538071729</v>
      </c>
      <c r="N244">
        <v>0.26757134210316036</v>
      </c>
      <c r="O244">
        <v>0.2401925998065696</v>
      </c>
    </row>
    <row r="245" spans="1:15" x14ac:dyDescent="0.2">
      <c r="A245" s="14">
        <v>43703</v>
      </c>
      <c r="B245">
        <v>346</v>
      </c>
      <c r="C245">
        <v>350</v>
      </c>
      <c r="D245">
        <v>1374</v>
      </c>
      <c r="E245">
        <v>1419.5</v>
      </c>
      <c r="F245">
        <v>0.246565692145121</v>
      </c>
      <c r="G245">
        <v>0.25407802011415298</v>
      </c>
      <c r="H245">
        <v>6.9603998778126298E-3</v>
      </c>
      <c r="I245">
        <v>-1.0792954572881099</v>
      </c>
      <c r="J245">
        <v>-3.05</v>
      </c>
      <c r="L245">
        <v>0.26103841999196559</v>
      </c>
      <c r="M245">
        <v>0.24711762023634035</v>
      </c>
      <c r="N245">
        <v>0.26799881986977825</v>
      </c>
      <c r="O245">
        <v>0.24015722035852771</v>
      </c>
    </row>
    <row r="246" spans="1:15" x14ac:dyDescent="0.2">
      <c r="A246" s="14">
        <v>43700</v>
      </c>
      <c r="B246">
        <v>356</v>
      </c>
      <c r="C246">
        <v>356</v>
      </c>
      <c r="D246">
        <v>1420.5</v>
      </c>
      <c r="E246">
        <v>1432.5</v>
      </c>
      <c r="F246">
        <v>0.24851657940663099</v>
      </c>
      <c r="G246">
        <v>0.254242166814107</v>
      </c>
      <c r="H246">
        <v>6.9263832598773396E-3</v>
      </c>
      <c r="I246">
        <v>-0.82663450644477499</v>
      </c>
      <c r="J246">
        <v>-2.2999999999999998</v>
      </c>
      <c r="L246">
        <v>0.26116855007398432</v>
      </c>
      <c r="M246">
        <v>0.24731578355422965</v>
      </c>
      <c r="N246">
        <v>0.2680949333338617</v>
      </c>
      <c r="O246">
        <v>0.24038940029435232</v>
      </c>
    </row>
    <row r="247" spans="1:15" x14ac:dyDescent="0.2">
      <c r="A247" s="14">
        <v>43699</v>
      </c>
      <c r="B247">
        <v>354</v>
      </c>
      <c r="C247">
        <v>354</v>
      </c>
      <c r="D247">
        <v>1404</v>
      </c>
      <c r="E247">
        <v>1411.5</v>
      </c>
      <c r="F247">
        <v>0.25079702444208202</v>
      </c>
      <c r="G247">
        <v>0.25443557919586701</v>
      </c>
      <c r="H247">
        <v>6.9662187680782604E-3</v>
      </c>
      <c r="I247">
        <v>-0.52231416711422296</v>
      </c>
      <c r="J247">
        <v>-1.45</v>
      </c>
      <c r="L247">
        <v>0.26140179796394525</v>
      </c>
      <c r="M247">
        <v>0.24746936042778875</v>
      </c>
      <c r="N247">
        <v>0.26836801673202354</v>
      </c>
      <c r="O247">
        <v>0.24050314165971048</v>
      </c>
    </row>
    <row r="248" spans="1:15" x14ac:dyDescent="0.2">
      <c r="A248" s="14">
        <v>43698</v>
      </c>
      <c r="B248">
        <v>347</v>
      </c>
      <c r="C248">
        <v>350</v>
      </c>
      <c r="D248">
        <v>1361</v>
      </c>
      <c r="E248">
        <v>1395</v>
      </c>
      <c r="F248">
        <v>0.25089605734767001</v>
      </c>
      <c r="G248">
        <v>0.254651695157321</v>
      </c>
      <c r="H248">
        <v>7.1001236931302501E-3</v>
      </c>
      <c r="I248">
        <v>-0.52895385657651595</v>
      </c>
      <c r="J248">
        <v>-1.5</v>
      </c>
      <c r="L248">
        <v>0.26175181885045123</v>
      </c>
      <c r="M248">
        <v>0.24755157146419074</v>
      </c>
      <c r="N248">
        <v>0.26885194254358152</v>
      </c>
      <c r="O248">
        <v>0.24045144777106051</v>
      </c>
    </row>
    <row r="249" spans="1:15" x14ac:dyDescent="0.2">
      <c r="A249" s="14">
        <v>43697</v>
      </c>
      <c r="B249">
        <v>352</v>
      </c>
      <c r="C249">
        <v>354</v>
      </c>
      <c r="D249">
        <v>1378</v>
      </c>
      <c r="E249">
        <v>1388</v>
      </c>
      <c r="F249">
        <v>0.25504322766570597</v>
      </c>
      <c r="G249">
        <v>0.25491769965914302</v>
      </c>
      <c r="H249">
        <v>7.3246054199403599E-3</v>
      </c>
      <c r="I249">
        <v>1.7137852398233101E-2</v>
      </c>
      <c r="J249">
        <v>0.05</v>
      </c>
      <c r="L249">
        <v>0.26224230507908336</v>
      </c>
      <c r="M249">
        <v>0.24759309423920264</v>
      </c>
      <c r="N249">
        <v>0.26956691049902376</v>
      </c>
      <c r="O249">
        <v>0.2402684888192623</v>
      </c>
    </row>
    <row r="250" spans="1:15" x14ac:dyDescent="0.2">
      <c r="A250" s="14">
        <v>43696</v>
      </c>
      <c r="B250">
        <v>354</v>
      </c>
      <c r="C250">
        <v>352</v>
      </c>
      <c r="D250">
        <v>1368</v>
      </c>
      <c r="E250">
        <v>1373</v>
      </c>
      <c r="F250">
        <v>0.256372906045156</v>
      </c>
      <c r="G250">
        <v>0.25510081871753798</v>
      </c>
      <c r="H250">
        <v>7.4951470515963702E-3</v>
      </c>
      <c r="I250">
        <v>0.16972146361652499</v>
      </c>
      <c r="J250">
        <v>0.5</v>
      </c>
      <c r="L250">
        <v>0.26259596576913435</v>
      </c>
      <c r="M250">
        <v>0.24760567166594161</v>
      </c>
      <c r="N250">
        <v>0.27009111282073073</v>
      </c>
      <c r="O250">
        <v>0.24011052461434523</v>
      </c>
    </row>
    <row r="251" spans="1:15" x14ac:dyDescent="0.2">
      <c r="A251" s="14">
        <v>43693</v>
      </c>
      <c r="B251">
        <v>346</v>
      </c>
      <c r="C251">
        <v>350</v>
      </c>
      <c r="D251">
        <v>1355</v>
      </c>
      <c r="E251">
        <v>1362</v>
      </c>
      <c r="F251">
        <v>0.25697503671071897</v>
      </c>
      <c r="G251">
        <v>0.25528498476658301</v>
      </c>
      <c r="H251">
        <v>7.6912708837572098E-3</v>
      </c>
      <c r="I251">
        <v>0.21973636992880999</v>
      </c>
      <c r="J251">
        <v>0.66</v>
      </c>
      <c r="L251">
        <v>0.26297625565034022</v>
      </c>
      <c r="M251">
        <v>0.24759371388282581</v>
      </c>
      <c r="N251">
        <v>0.27066752653409742</v>
      </c>
      <c r="O251">
        <v>0.2399024429990686</v>
      </c>
    </row>
    <row r="252" spans="1:15" x14ac:dyDescent="0.2">
      <c r="A252" s="14">
        <v>43692</v>
      </c>
      <c r="B252">
        <v>350</v>
      </c>
      <c r="C252">
        <v>351</v>
      </c>
      <c r="D252">
        <v>1352</v>
      </c>
      <c r="E252">
        <v>1369</v>
      </c>
      <c r="F252">
        <v>0.25639152666179599</v>
      </c>
      <c r="G252">
        <v>0.25554853485753798</v>
      </c>
      <c r="H252">
        <v>8.0738104156126908E-3</v>
      </c>
      <c r="I252">
        <v>0.104410651336117</v>
      </c>
      <c r="J252">
        <v>0.33</v>
      </c>
      <c r="L252">
        <v>0.26362234527315065</v>
      </c>
      <c r="M252">
        <v>0.24747472444192528</v>
      </c>
      <c r="N252">
        <v>0.27169615568876337</v>
      </c>
      <c r="O252">
        <v>0.23940091402631258</v>
      </c>
    </row>
    <row r="253" spans="1:15" x14ac:dyDescent="0.2">
      <c r="A253" s="14">
        <v>43691</v>
      </c>
      <c r="B253">
        <v>365</v>
      </c>
      <c r="C253">
        <v>358</v>
      </c>
      <c r="D253">
        <v>1386</v>
      </c>
      <c r="E253">
        <v>1391</v>
      </c>
      <c r="F253">
        <v>0.25736879942487401</v>
      </c>
      <c r="G253">
        <v>0.25578798304782502</v>
      </c>
      <c r="H253">
        <v>8.3566107126454604E-3</v>
      </c>
      <c r="I253">
        <v>0.18916956065177901</v>
      </c>
      <c r="J253">
        <v>0.61</v>
      </c>
      <c r="L253">
        <v>0.2641445937604705</v>
      </c>
      <c r="M253">
        <v>0.24743137233517956</v>
      </c>
      <c r="N253">
        <v>0.27250120447311593</v>
      </c>
      <c r="O253">
        <v>0.2390747616225341</v>
      </c>
    </row>
    <row r="254" spans="1:15" x14ac:dyDescent="0.2">
      <c r="A254" s="14">
        <v>43690</v>
      </c>
      <c r="B254">
        <v>361</v>
      </c>
      <c r="C254">
        <v>360</v>
      </c>
      <c r="D254">
        <v>1403.5</v>
      </c>
      <c r="E254">
        <v>1365</v>
      </c>
      <c r="F254">
        <v>0.26373626373626302</v>
      </c>
      <c r="G254">
        <v>0.25595467385524601</v>
      </c>
      <c r="H254">
        <v>8.5097654955877608E-3</v>
      </c>
      <c r="I254">
        <v>0.91443058977964398</v>
      </c>
      <c r="J254">
        <v>2.95</v>
      </c>
      <c r="L254">
        <v>0.26446443935083375</v>
      </c>
      <c r="M254">
        <v>0.24744490835965824</v>
      </c>
      <c r="N254">
        <v>0.27297420484642154</v>
      </c>
      <c r="O254">
        <v>0.23893514286407047</v>
      </c>
    </row>
    <row r="255" spans="1:15" x14ac:dyDescent="0.2">
      <c r="A255" s="14">
        <v>43686</v>
      </c>
      <c r="B255">
        <v>378</v>
      </c>
      <c r="C255">
        <v>367</v>
      </c>
      <c r="D255">
        <v>1449</v>
      </c>
      <c r="E255">
        <v>1431</v>
      </c>
      <c r="F255">
        <v>0.25646401118099199</v>
      </c>
      <c r="G255">
        <v>0.25603433442805801</v>
      </c>
      <c r="H255">
        <v>8.6096149920998101E-3</v>
      </c>
      <c r="I255">
        <v>4.9906616419940403E-2</v>
      </c>
      <c r="J255">
        <v>0.17</v>
      </c>
      <c r="L255">
        <v>0.26464394942015784</v>
      </c>
      <c r="M255">
        <v>0.2474247194359582</v>
      </c>
      <c r="N255">
        <v>0.27325356441225762</v>
      </c>
      <c r="O255">
        <v>0.23881510444385839</v>
      </c>
    </row>
    <row r="256" spans="1:15" x14ac:dyDescent="0.2">
      <c r="A256" s="14">
        <v>43685</v>
      </c>
      <c r="B256">
        <v>370</v>
      </c>
      <c r="C256">
        <v>371</v>
      </c>
      <c r="D256">
        <v>1453.5</v>
      </c>
      <c r="E256">
        <v>1437</v>
      </c>
      <c r="F256">
        <v>0.25817675713291499</v>
      </c>
      <c r="G256">
        <v>0.25620642041295699</v>
      </c>
      <c r="H256">
        <v>8.7444129811741697E-3</v>
      </c>
      <c r="I256">
        <v>0.22532521327622901</v>
      </c>
      <c r="J256">
        <v>0.76</v>
      </c>
      <c r="L256">
        <v>0.26495083339413117</v>
      </c>
      <c r="M256">
        <v>0.24746200743178282</v>
      </c>
      <c r="N256">
        <v>0.27369524637530535</v>
      </c>
      <c r="O256">
        <v>0.23871759445060864</v>
      </c>
    </row>
    <row r="257" spans="1:15" x14ac:dyDescent="0.2">
      <c r="A257" s="14">
        <v>43684</v>
      </c>
      <c r="B257">
        <v>363</v>
      </c>
      <c r="C257">
        <v>372</v>
      </c>
      <c r="D257">
        <v>1465.5</v>
      </c>
      <c r="E257">
        <v>1465.5</v>
      </c>
      <c r="F257">
        <v>0.253838280450358</v>
      </c>
      <c r="G257">
        <v>0.256349704676826</v>
      </c>
      <c r="H257">
        <v>8.8627672325562595E-3</v>
      </c>
      <c r="I257">
        <v>-0.28336795501550999</v>
      </c>
      <c r="J257">
        <v>-0.99</v>
      </c>
      <c r="L257">
        <v>0.26521247190938224</v>
      </c>
      <c r="M257">
        <v>0.24748693744426975</v>
      </c>
      <c r="N257">
        <v>0.27407523914193854</v>
      </c>
      <c r="O257">
        <v>0.23862417021171348</v>
      </c>
    </row>
    <row r="258" spans="1:15" x14ac:dyDescent="0.2">
      <c r="A258" s="14">
        <v>43683</v>
      </c>
      <c r="B258">
        <v>351</v>
      </c>
      <c r="C258">
        <v>366</v>
      </c>
      <c r="D258">
        <v>1420</v>
      </c>
      <c r="E258">
        <v>1465.5</v>
      </c>
      <c r="F258">
        <v>0.24974411463664201</v>
      </c>
      <c r="G258">
        <v>0.25661613475802397</v>
      </c>
      <c r="H258">
        <v>9.0809302508992693E-3</v>
      </c>
      <c r="I258">
        <v>-0.75675288010292396</v>
      </c>
      <c r="J258">
        <v>-2.75</v>
      </c>
      <c r="L258">
        <v>0.26569706500892326</v>
      </c>
      <c r="M258">
        <v>0.24753520450712471</v>
      </c>
      <c r="N258">
        <v>0.27477799525982249</v>
      </c>
      <c r="O258">
        <v>0.23845427425622542</v>
      </c>
    </row>
    <row r="259" spans="1:15" x14ac:dyDescent="0.2">
      <c r="A259" s="14">
        <v>43682</v>
      </c>
      <c r="B259">
        <v>369</v>
      </c>
      <c r="C259">
        <v>366</v>
      </c>
      <c r="D259">
        <v>1513</v>
      </c>
      <c r="E259">
        <v>1485.5</v>
      </c>
      <c r="F259">
        <v>0.24638168966677801</v>
      </c>
      <c r="G259">
        <v>0.25694866048692</v>
      </c>
      <c r="H259">
        <v>9.2776869902973808E-3</v>
      </c>
      <c r="I259">
        <v>-1.13896608402418</v>
      </c>
      <c r="J259">
        <v>-4.29</v>
      </c>
      <c r="L259">
        <v>0.26622634747721741</v>
      </c>
      <c r="M259">
        <v>0.24767097349662262</v>
      </c>
      <c r="N259">
        <v>0.27550403446751476</v>
      </c>
      <c r="O259">
        <v>0.23839328650632524</v>
      </c>
    </row>
    <row r="260" spans="1:15" x14ac:dyDescent="0.2">
      <c r="A260" s="14">
        <v>43679</v>
      </c>
      <c r="B260">
        <v>377</v>
      </c>
      <c r="C260">
        <v>373</v>
      </c>
      <c r="D260">
        <v>1550</v>
      </c>
      <c r="E260">
        <v>1542.5</v>
      </c>
      <c r="F260">
        <v>0.24181523500810301</v>
      </c>
      <c r="G260">
        <v>0.25734550915339499</v>
      </c>
      <c r="H260">
        <v>9.4521254368946095E-3</v>
      </c>
      <c r="I260">
        <v>-1.6430457095577999</v>
      </c>
      <c r="J260">
        <v>-6.42</v>
      </c>
      <c r="L260">
        <v>0.2667976345902896</v>
      </c>
      <c r="M260">
        <v>0.24789338371650038</v>
      </c>
      <c r="N260">
        <v>0.27624976002718421</v>
      </c>
      <c r="O260">
        <v>0.23844125827960577</v>
      </c>
    </row>
    <row r="261" spans="1:15" x14ac:dyDescent="0.2">
      <c r="A261" s="14">
        <v>43678</v>
      </c>
      <c r="B261">
        <v>389</v>
      </c>
      <c r="C261">
        <v>387</v>
      </c>
      <c r="D261">
        <v>1584.5</v>
      </c>
      <c r="E261">
        <v>1595.5</v>
      </c>
      <c r="F261">
        <v>0.242557192102789</v>
      </c>
      <c r="G261">
        <v>0.25777077569352003</v>
      </c>
      <c r="H261">
        <v>9.4613256999190806E-3</v>
      </c>
      <c r="I261">
        <v>-1.6079758876561301</v>
      </c>
      <c r="J261">
        <v>-6.27</v>
      </c>
      <c r="L261">
        <v>0.26723210139343911</v>
      </c>
      <c r="M261">
        <v>0.24830944999360094</v>
      </c>
      <c r="N261">
        <v>0.2766934270933582</v>
      </c>
      <c r="O261">
        <v>0.23884812429368185</v>
      </c>
    </row>
    <row r="262" spans="1:15" x14ac:dyDescent="0.2">
      <c r="A262" s="14">
        <v>43677</v>
      </c>
      <c r="B262">
        <v>385</v>
      </c>
      <c r="C262">
        <v>385</v>
      </c>
      <c r="D262">
        <v>1575.5</v>
      </c>
      <c r="E262">
        <v>1607</v>
      </c>
      <c r="F262">
        <v>0.239576851275668</v>
      </c>
      <c r="G262">
        <v>0.25816673995992501</v>
      </c>
      <c r="H262">
        <v>9.4377382294768501E-3</v>
      </c>
      <c r="I262">
        <v>-1.9697398075944801</v>
      </c>
      <c r="J262">
        <v>-7.76</v>
      </c>
      <c r="L262">
        <v>0.26760447818940186</v>
      </c>
      <c r="M262">
        <v>0.24872900173044815</v>
      </c>
      <c r="N262">
        <v>0.27704221641887872</v>
      </c>
      <c r="O262">
        <v>0.2392912635009713</v>
      </c>
    </row>
    <row r="263" spans="1:15" x14ac:dyDescent="0.2">
      <c r="A263" s="14">
        <v>43676</v>
      </c>
      <c r="B263">
        <v>394</v>
      </c>
      <c r="C263">
        <v>390</v>
      </c>
      <c r="D263">
        <v>1586</v>
      </c>
      <c r="E263">
        <v>1600.5</v>
      </c>
      <c r="F263">
        <v>0.243673851921274</v>
      </c>
      <c r="G263">
        <v>0.25863363436910902</v>
      </c>
      <c r="H263">
        <v>9.3724682720334705E-3</v>
      </c>
      <c r="I263">
        <v>-1.59614116726043</v>
      </c>
      <c r="J263">
        <v>-6.14</v>
      </c>
      <c r="L263">
        <v>0.2680061026411425</v>
      </c>
      <c r="M263">
        <v>0.24926116609707555</v>
      </c>
      <c r="N263">
        <v>0.27737857091317597</v>
      </c>
      <c r="O263">
        <v>0.23988869782504207</v>
      </c>
    </row>
    <row r="264" spans="1:15" x14ac:dyDescent="0.2">
      <c r="A264" s="14">
        <v>43675</v>
      </c>
      <c r="B264">
        <v>397</v>
      </c>
      <c r="C264">
        <v>394</v>
      </c>
      <c r="D264">
        <v>1587.5</v>
      </c>
      <c r="E264">
        <v>1581</v>
      </c>
      <c r="F264">
        <v>0.24920936116382</v>
      </c>
      <c r="G264">
        <v>0.25901073487771398</v>
      </c>
      <c r="H264">
        <v>9.3318611807366395E-3</v>
      </c>
      <c r="I264">
        <v>-1.0503128501446599</v>
      </c>
      <c r="J264">
        <v>-3.93</v>
      </c>
      <c r="L264">
        <v>0.26834259605845062</v>
      </c>
      <c r="M264">
        <v>0.24967887369697733</v>
      </c>
      <c r="N264">
        <v>0.27767445723918727</v>
      </c>
      <c r="O264">
        <v>0.24034701251624069</v>
      </c>
    </row>
    <row r="265" spans="1:15" x14ac:dyDescent="0.2">
      <c r="A265" s="14">
        <v>43672</v>
      </c>
      <c r="B265">
        <v>398</v>
      </c>
      <c r="C265">
        <v>397</v>
      </c>
      <c r="D265">
        <v>1605</v>
      </c>
      <c r="E265">
        <v>1592.5</v>
      </c>
      <c r="F265">
        <v>0.24929356357927701</v>
      </c>
      <c r="G265">
        <v>0.25937684594701998</v>
      </c>
      <c r="H265">
        <v>9.4776374476712097E-3</v>
      </c>
      <c r="I265">
        <v>-1.0639025203713099</v>
      </c>
      <c r="J265">
        <v>-4.04</v>
      </c>
      <c r="L265">
        <v>0.2688544833946912</v>
      </c>
      <c r="M265">
        <v>0.24989920849934877</v>
      </c>
      <c r="N265">
        <v>0.27833212084236242</v>
      </c>
      <c r="O265">
        <v>0.24042157105167755</v>
      </c>
    </row>
    <row r="266" spans="1:15" x14ac:dyDescent="0.2">
      <c r="A266" s="14">
        <v>43671</v>
      </c>
      <c r="B266">
        <v>403</v>
      </c>
      <c r="C266">
        <v>402</v>
      </c>
      <c r="D266">
        <v>1599.5</v>
      </c>
      <c r="E266">
        <v>1596.5</v>
      </c>
      <c r="F266">
        <v>0.25180081428124002</v>
      </c>
      <c r="G266">
        <v>0.25972123241955802</v>
      </c>
      <c r="H266">
        <v>9.5737699282779001E-3</v>
      </c>
      <c r="I266">
        <v>-0.82730399807539901</v>
      </c>
      <c r="J266">
        <v>-3.15</v>
      </c>
      <c r="L266">
        <v>0.26929500234783593</v>
      </c>
      <c r="M266">
        <v>0.25014746249128011</v>
      </c>
      <c r="N266">
        <v>0.27886877227611384</v>
      </c>
      <c r="O266">
        <v>0.24057369256300223</v>
      </c>
    </row>
    <row r="267" spans="1:15" x14ac:dyDescent="0.2">
      <c r="A267" s="14">
        <v>43670</v>
      </c>
      <c r="B267">
        <v>405</v>
      </c>
      <c r="C267">
        <v>405</v>
      </c>
      <c r="D267">
        <v>1611.5</v>
      </c>
      <c r="E267">
        <v>1600</v>
      </c>
      <c r="F267">
        <v>0.25312499999999999</v>
      </c>
      <c r="G267">
        <v>0.26008327386633501</v>
      </c>
      <c r="H267">
        <v>9.7786250585398492E-3</v>
      </c>
      <c r="I267">
        <v>-0.71157998437204795</v>
      </c>
      <c r="J267">
        <v>-2.75</v>
      </c>
      <c r="L267">
        <v>0.26986189892487483</v>
      </c>
      <c r="M267">
        <v>0.25030464880779518</v>
      </c>
      <c r="N267">
        <v>0.27964052398341471</v>
      </c>
      <c r="O267">
        <v>0.2405260237492553</v>
      </c>
    </row>
    <row r="268" spans="1:15" x14ac:dyDescent="0.2">
      <c r="A268" s="14">
        <v>43669</v>
      </c>
      <c r="B268">
        <v>402</v>
      </c>
      <c r="C268">
        <v>403</v>
      </c>
      <c r="D268">
        <v>1595</v>
      </c>
      <c r="E268">
        <v>1600.5</v>
      </c>
      <c r="F268">
        <v>0.25179631365198302</v>
      </c>
      <c r="G268">
        <v>0.26047147386633501</v>
      </c>
      <c r="H268">
        <v>1.0068309091683599E-2</v>
      </c>
      <c r="I268">
        <v>-0.86163030309804001</v>
      </c>
      <c r="J268">
        <v>-3.45</v>
      </c>
      <c r="L268">
        <v>0.27053978295801862</v>
      </c>
      <c r="M268">
        <v>0.25040316477465141</v>
      </c>
      <c r="N268">
        <v>0.28060809204970222</v>
      </c>
      <c r="O268">
        <v>0.24033485568296781</v>
      </c>
    </row>
    <row r="269" spans="1:15" x14ac:dyDescent="0.2">
      <c r="A269" s="14">
        <v>43668</v>
      </c>
      <c r="B269">
        <v>404</v>
      </c>
      <c r="C269">
        <v>404</v>
      </c>
      <c r="D269">
        <v>1603</v>
      </c>
      <c r="E269">
        <v>1604.5</v>
      </c>
      <c r="F269">
        <v>0.25179183546276002</v>
      </c>
      <c r="G269">
        <v>0.260815966884136</v>
      </c>
      <c r="H269">
        <v>1.0206653037629999E-2</v>
      </c>
      <c r="I269">
        <v>-0.88414207753558804</v>
      </c>
      <c r="J269">
        <v>-3.58</v>
      </c>
      <c r="L269">
        <v>0.27102261992176602</v>
      </c>
      <c r="M269">
        <v>0.25060931384650598</v>
      </c>
      <c r="N269">
        <v>0.28122927295939598</v>
      </c>
      <c r="O269">
        <v>0.24040266080887601</v>
      </c>
    </row>
    <row r="270" spans="1:15" x14ac:dyDescent="0.2">
      <c r="A270" s="14">
        <v>43665</v>
      </c>
      <c r="B270">
        <v>399</v>
      </c>
      <c r="C270">
        <v>402</v>
      </c>
      <c r="D270">
        <v>1604</v>
      </c>
      <c r="E270">
        <v>1614</v>
      </c>
      <c r="F270">
        <v>0.24907063197026</v>
      </c>
      <c r="G270">
        <v>0.26120819488611302</v>
      </c>
      <c r="H270">
        <v>1.0415426048231299E-2</v>
      </c>
      <c r="I270">
        <v>-1.1653448317569299</v>
      </c>
      <c r="J270">
        <v>-4.87</v>
      </c>
      <c r="L270">
        <v>0.27162362093434433</v>
      </c>
      <c r="M270">
        <v>0.25079276883788171</v>
      </c>
      <c r="N270">
        <v>0.28203904698257565</v>
      </c>
      <c r="O270">
        <v>0.24037734278965042</v>
      </c>
    </row>
    <row r="271" spans="1:15" x14ac:dyDescent="0.2">
      <c r="A271" s="14">
        <v>43664</v>
      </c>
      <c r="B271">
        <v>406</v>
      </c>
      <c r="C271">
        <v>399</v>
      </c>
      <c r="D271">
        <v>1616</v>
      </c>
      <c r="E271">
        <v>1591.5</v>
      </c>
      <c r="F271">
        <v>0.25070688030160199</v>
      </c>
      <c r="G271">
        <v>0.26160677847710301</v>
      </c>
      <c r="H271">
        <v>1.05148338069089E-2</v>
      </c>
      <c r="I271">
        <v>-1.0366210608425199</v>
      </c>
      <c r="J271">
        <v>-4.3499999999999996</v>
      </c>
      <c r="L271">
        <v>0.27212161228401188</v>
      </c>
      <c r="M271">
        <v>0.25109194467019413</v>
      </c>
      <c r="N271">
        <v>0.28263644609092081</v>
      </c>
      <c r="O271">
        <v>0.2405771108632852</v>
      </c>
    </row>
    <row r="272" spans="1:15" x14ac:dyDescent="0.2">
      <c r="A272" s="14">
        <v>43663</v>
      </c>
      <c r="B272">
        <v>414</v>
      </c>
      <c r="C272">
        <v>409</v>
      </c>
      <c r="D272">
        <v>1627.5</v>
      </c>
      <c r="E272">
        <v>1635.5</v>
      </c>
      <c r="F272">
        <v>0.250076429226536</v>
      </c>
      <c r="G272">
        <v>0.26194707675958301</v>
      </c>
      <c r="H272">
        <v>1.05694234889429E-2</v>
      </c>
      <c r="I272">
        <v>-1.12311211159865</v>
      </c>
      <c r="J272">
        <v>-4.75</v>
      </c>
      <c r="L272">
        <v>0.27251650024852592</v>
      </c>
      <c r="M272">
        <v>0.2513776532706401</v>
      </c>
      <c r="N272">
        <v>0.28308592373746883</v>
      </c>
      <c r="O272">
        <v>0.24080822978169722</v>
      </c>
    </row>
    <row r="273" spans="1:15" x14ac:dyDescent="0.2">
      <c r="A273" s="14">
        <v>43662</v>
      </c>
      <c r="B273">
        <v>419</v>
      </c>
      <c r="C273">
        <v>415</v>
      </c>
      <c r="D273">
        <v>1649.5</v>
      </c>
      <c r="E273">
        <v>1632.5</v>
      </c>
      <c r="F273">
        <v>0.254211332312404</v>
      </c>
      <c r="G273">
        <v>0.26223623866478801</v>
      </c>
      <c r="H273">
        <v>1.05373201396033E-2</v>
      </c>
      <c r="I273">
        <v>-0.76156994815252599</v>
      </c>
      <c r="J273">
        <v>-3.16</v>
      </c>
      <c r="L273">
        <v>0.2727735588043913</v>
      </c>
      <c r="M273">
        <v>0.25169891852518472</v>
      </c>
      <c r="N273">
        <v>0.28331087894399459</v>
      </c>
      <c r="O273">
        <v>0.2411615983855814</v>
      </c>
    </row>
    <row r="274" spans="1:15" x14ac:dyDescent="0.2">
      <c r="A274" s="14">
        <v>43658</v>
      </c>
      <c r="B274">
        <v>422</v>
      </c>
      <c r="C274">
        <v>419</v>
      </c>
      <c r="D274">
        <v>1651.5</v>
      </c>
      <c r="E274">
        <v>1646</v>
      </c>
      <c r="F274">
        <v>0.25455650060753299</v>
      </c>
      <c r="G274">
        <v>0.26247102688565999</v>
      </c>
      <c r="H274">
        <v>1.05520659775736E-2</v>
      </c>
      <c r="I274">
        <v>-0.75004518498537698</v>
      </c>
      <c r="J274">
        <v>-3.11</v>
      </c>
      <c r="L274">
        <v>0.27302309286323356</v>
      </c>
      <c r="M274">
        <v>0.25191896090808641</v>
      </c>
      <c r="N274">
        <v>0.2835751588408072</v>
      </c>
      <c r="O274">
        <v>0.24136689493051278</v>
      </c>
    </row>
    <row r="275" spans="1:15" x14ac:dyDescent="0.2">
      <c r="A275" s="14">
        <v>43657</v>
      </c>
      <c r="B275">
        <v>418</v>
      </c>
      <c r="C275">
        <v>419</v>
      </c>
      <c r="D275">
        <v>1630.5</v>
      </c>
      <c r="E275">
        <v>1637.5</v>
      </c>
      <c r="F275">
        <v>0.255877862595419</v>
      </c>
      <c r="G275">
        <v>0.26265768140789503</v>
      </c>
      <c r="H275">
        <v>1.0534214994122E-2</v>
      </c>
      <c r="I275">
        <v>-0.64359981415406198</v>
      </c>
      <c r="J275">
        <v>-2.65</v>
      </c>
      <c r="L275">
        <v>0.27319189640201702</v>
      </c>
      <c r="M275">
        <v>0.25212346641377303</v>
      </c>
      <c r="N275">
        <v>0.28372611139613901</v>
      </c>
      <c r="O275">
        <v>0.24158925141965104</v>
      </c>
    </row>
    <row r="276" spans="1:15" x14ac:dyDescent="0.2">
      <c r="A276" s="14">
        <v>43656</v>
      </c>
      <c r="B276">
        <v>421</v>
      </c>
      <c r="C276">
        <v>422</v>
      </c>
      <c r="D276">
        <v>1630</v>
      </c>
      <c r="E276">
        <v>1634</v>
      </c>
      <c r="F276">
        <v>0.25826193390452801</v>
      </c>
      <c r="G276">
        <v>0.26282212205738997</v>
      </c>
      <c r="H276">
        <v>1.05233523051206E-2</v>
      </c>
      <c r="I276">
        <v>-0.433339873135554</v>
      </c>
      <c r="J276">
        <v>-1.77</v>
      </c>
      <c r="L276">
        <v>0.27334547436251055</v>
      </c>
      <c r="M276">
        <v>0.25229876975226939</v>
      </c>
      <c r="N276">
        <v>0.28386882666763119</v>
      </c>
      <c r="O276">
        <v>0.24177541744714878</v>
      </c>
    </row>
    <row r="277" spans="1:15" x14ac:dyDescent="0.2">
      <c r="A277" s="14">
        <v>43655</v>
      </c>
      <c r="B277">
        <v>417</v>
      </c>
      <c r="C277">
        <v>417</v>
      </c>
      <c r="D277">
        <v>1630.5</v>
      </c>
      <c r="E277">
        <v>1637.5</v>
      </c>
      <c r="F277">
        <v>0.25465648854961798</v>
      </c>
      <c r="G277">
        <v>0.26300937983688299</v>
      </c>
      <c r="H277">
        <v>1.0565411849289099E-2</v>
      </c>
      <c r="I277">
        <v>-0.79058832787732902</v>
      </c>
      <c r="J277">
        <v>-3.28</v>
      </c>
      <c r="L277">
        <v>0.2735747916861721</v>
      </c>
      <c r="M277">
        <v>0.25244396798759389</v>
      </c>
      <c r="N277">
        <v>0.28414020353546121</v>
      </c>
      <c r="O277">
        <v>0.24187855613830481</v>
      </c>
    </row>
    <row r="278" spans="1:15" x14ac:dyDescent="0.2">
      <c r="A278" s="14">
        <v>43654</v>
      </c>
      <c r="B278">
        <v>420</v>
      </c>
      <c r="C278">
        <v>417</v>
      </c>
      <c r="D278">
        <v>1642.5</v>
      </c>
      <c r="E278">
        <v>1634</v>
      </c>
      <c r="F278">
        <v>0.25520195838433202</v>
      </c>
      <c r="G278">
        <v>0.26324844203446801</v>
      </c>
      <c r="H278">
        <v>1.0576547678222199E-2</v>
      </c>
      <c r="I278">
        <v>-0.76078545617524296</v>
      </c>
      <c r="J278">
        <v>-3.15</v>
      </c>
      <c r="L278">
        <v>0.2738249897126902</v>
      </c>
      <c r="M278">
        <v>0.25267189435624582</v>
      </c>
      <c r="N278">
        <v>0.2844015373909124</v>
      </c>
      <c r="O278">
        <v>0.24209534667802363</v>
      </c>
    </row>
    <row r="279" spans="1:15" x14ac:dyDescent="0.2">
      <c r="A279" s="14">
        <v>43651</v>
      </c>
      <c r="B279">
        <v>415</v>
      </c>
      <c r="C279">
        <v>416</v>
      </c>
      <c r="D279">
        <v>1635.5</v>
      </c>
      <c r="E279">
        <v>1630.5</v>
      </c>
      <c r="F279">
        <v>0.25513646120821798</v>
      </c>
      <c r="G279">
        <v>0.26338375193008201</v>
      </c>
      <c r="H279">
        <v>1.05375837783226E-2</v>
      </c>
      <c r="I279">
        <v>-0.78265481872893805</v>
      </c>
      <c r="J279">
        <v>-3.23</v>
      </c>
      <c r="L279">
        <v>0.2739213357084046</v>
      </c>
      <c r="M279">
        <v>0.25284616815175942</v>
      </c>
      <c r="N279">
        <v>0.28445891948672719</v>
      </c>
      <c r="O279">
        <v>0.2423085843734368</v>
      </c>
    </row>
    <row r="280" spans="1:15" x14ac:dyDescent="0.2">
      <c r="A280" s="14">
        <v>43650</v>
      </c>
      <c r="B280">
        <v>412</v>
      </c>
      <c r="C280">
        <v>414</v>
      </c>
      <c r="D280">
        <v>1649.5</v>
      </c>
      <c r="E280">
        <v>1644.5</v>
      </c>
      <c r="F280">
        <v>0.251748251748251</v>
      </c>
      <c r="G280">
        <v>0.263536938117993</v>
      </c>
      <c r="H280">
        <v>1.0500019735074501E-2</v>
      </c>
      <c r="I280">
        <v>-1.1227299250079299</v>
      </c>
      <c r="J280">
        <v>-4.68</v>
      </c>
      <c r="L280">
        <v>0.27403695785306748</v>
      </c>
      <c r="M280">
        <v>0.25303691838291853</v>
      </c>
      <c r="N280">
        <v>0.284536977588142</v>
      </c>
      <c r="O280">
        <v>0.242536898647844</v>
      </c>
    </row>
    <row r="281" spans="1:15" x14ac:dyDescent="0.2">
      <c r="A281" s="14">
        <v>43649</v>
      </c>
      <c r="B281">
        <v>407</v>
      </c>
      <c r="C281">
        <v>409</v>
      </c>
      <c r="D281">
        <v>1665.5</v>
      </c>
      <c r="E281">
        <v>1641</v>
      </c>
      <c r="F281">
        <v>0.24923826934795801</v>
      </c>
      <c r="G281">
        <v>0.26370552574926798</v>
      </c>
      <c r="H281">
        <v>1.0410512640216901E-2</v>
      </c>
      <c r="I281">
        <v>-1.3896776173558301</v>
      </c>
      <c r="J281">
        <v>-5.8</v>
      </c>
      <c r="L281">
        <v>0.2741160383894849</v>
      </c>
      <c r="M281">
        <v>0.25329501310905106</v>
      </c>
      <c r="N281">
        <v>0.28452655102970176</v>
      </c>
      <c r="O281">
        <v>0.24288450046883417</v>
      </c>
    </row>
    <row r="282" spans="1:15" x14ac:dyDescent="0.2">
      <c r="A282" s="14">
        <v>43648</v>
      </c>
      <c r="B282">
        <v>410</v>
      </c>
      <c r="C282">
        <v>411</v>
      </c>
      <c r="D282">
        <v>1669</v>
      </c>
      <c r="E282">
        <v>1659.5</v>
      </c>
      <c r="F282">
        <v>0.24766495932509699</v>
      </c>
      <c r="G282">
        <v>0.26389417945974603</v>
      </c>
      <c r="H282">
        <v>1.0273940173776299E-2</v>
      </c>
      <c r="I282">
        <v>-1.5796490791403699</v>
      </c>
      <c r="J282">
        <v>-6.55</v>
      </c>
      <c r="L282">
        <v>0.27416811963352233</v>
      </c>
      <c r="M282">
        <v>0.25362023928596972</v>
      </c>
      <c r="N282">
        <v>0.28444205980729864</v>
      </c>
      <c r="O282">
        <v>0.24334629911219344</v>
      </c>
    </row>
    <row r="283" spans="1:15" x14ac:dyDescent="0.2">
      <c r="A283" s="14">
        <v>43647</v>
      </c>
      <c r="B283">
        <v>409</v>
      </c>
      <c r="C283">
        <v>412</v>
      </c>
      <c r="D283">
        <v>1672</v>
      </c>
      <c r="E283">
        <v>1656</v>
      </c>
      <c r="F283">
        <v>0.24879227053139999</v>
      </c>
      <c r="G283">
        <v>0.26408938394808101</v>
      </c>
      <c r="H283">
        <v>1.01013646650891E-2</v>
      </c>
      <c r="I283">
        <v>-1.5143610713855</v>
      </c>
      <c r="J283">
        <v>-6.15</v>
      </c>
      <c r="L283">
        <v>0.27419074861317011</v>
      </c>
      <c r="M283">
        <v>0.25398801928299192</v>
      </c>
      <c r="N283">
        <v>0.28429211327825921</v>
      </c>
      <c r="O283">
        <v>0.24388665461790282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9" x14ac:dyDescent="0.2">
      <c r="A433" s="14"/>
    </row>
    <row r="434" spans="1:9" x14ac:dyDescent="0.2">
      <c r="A434" s="14"/>
    </row>
    <row r="435" spans="1:9" x14ac:dyDescent="0.2">
      <c r="A435" s="14"/>
    </row>
    <row r="436" spans="1:9" x14ac:dyDescent="0.2">
      <c r="A436" s="14"/>
    </row>
    <row r="437" spans="1:9" x14ac:dyDescent="0.2">
      <c r="A437" s="14"/>
    </row>
    <row r="438" spans="1:9" x14ac:dyDescent="0.2">
      <c r="A438" s="14"/>
    </row>
    <row r="439" spans="1:9" x14ac:dyDescent="0.2">
      <c r="A439" s="14"/>
    </row>
    <row r="440" spans="1:9" x14ac:dyDescent="0.2">
      <c r="A440" s="14"/>
    </row>
    <row r="441" spans="1:9" x14ac:dyDescent="0.2">
      <c r="A441" s="14"/>
      <c r="I441" s="15"/>
    </row>
    <row r="442" spans="1:9" x14ac:dyDescent="0.2">
      <c r="A442" s="14"/>
      <c r="I442" s="15"/>
    </row>
    <row r="443" spans="1:9" x14ac:dyDescent="0.2">
      <c r="A443" s="14"/>
    </row>
    <row r="444" spans="1:9" x14ac:dyDescent="0.2">
      <c r="A444" s="14"/>
    </row>
    <row r="445" spans="1:9" x14ac:dyDescent="0.2">
      <c r="A445" s="14"/>
    </row>
    <row r="446" spans="1:9" x14ac:dyDescent="0.2">
      <c r="A446" s="14"/>
    </row>
    <row r="447" spans="1:9" x14ac:dyDescent="0.2">
      <c r="A447" s="14"/>
    </row>
    <row r="448" spans="1:9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9" x14ac:dyDescent="0.2">
      <c r="A465" s="14"/>
    </row>
    <row r="466" spans="1:9" x14ac:dyDescent="0.2">
      <c r="A466" s="14"/>
    </row>
    <row r="467" spans="1:9" x14ac:dyDescent="0.2">
      <c r="A467" s="14"/>
    </row>
    <row r="468" spans="1:9" x14ac:dyDescent="0.2">
      <c r="A468" s="14"/>
      <c r="I468" s="15"/>
    </row>
    <row r="469" spans="1:9" x14ac:dyDescent="0.2">
      <c r="A469" s="14"/>
    </row>
    <row r="470" spans="1:9" x14ac:dyDescent="0.2">
      <c r="A470" s="14"/>
    </row>
    <row r="471" spans="1:9" x14ac:dyDescent="0.2">
      <c r="A471" s="14"/>
    </row>
    <row r="472" spans="1:9" x14ac:dyDescent="0.2">
      <c r="A472" s="14"/>
    </row>
    <row r="473" spans="1:9" x14ac:dyDescent="0.2">
      <c r="A473" s="14"/>
    </row>
    <row r="474" spans="1:9" x14ac:dyDescent="0.2">
      <c r="A474" s="14"/>
    </row>
    <row r="475" spans="1:9" x14ac:dyDescent="0.2">
      <c r="A475" s="14"/>
    </row>
    <row r="476" spans="1:9" x14ac:dyDescent="0.2">
      <c r="A476" s="14"/>
    </row>
    <row r="477" spans="1:9" x14ac:dyDescent="0.2">
      <c r="A477" s="14"/>
    </row>
    <row r="478" spans="1:9" x14ac:dyDescent="0.2">
      <c r="A478" s="14"/>
    </row>
    <row r="479" spans="1:9" x14ac:dyDescent="0.2">
      <c r="A479" s="14"/>
    </row>
    <row r="480" spans="1:9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I36" sqref="I36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6">
        <v>1</v>
      </c>
      <c r="F1" s="257" t="s">
        <v>771</v>
      </c>
      <c r="G1" s="258">
        <v>48</v>
      </c>
      <c r="N1" s="241" t="s">
        <v>770</v>
      </c>
      <c r="O1" s="242" t="s">
        <v>768</v>
      </c>
      <c r="P1" s="243" t="s">
        <v>769</v>
      </c>
    </row>
    <row r="2" spans="1:19" s="106" customFormat="1" x14ac:dyDescent="0.2">
      <c r="B2" s="201"/>
      <c r="C2" s="199" t="s">
        <v>707</v>
      </c>
      <c r="D2" s="199" t="s">
        <v>708</v>
      </c>
      <c r="E2" s="199" t="s">
        <v>709</v>
      </c>
      <c r="F2" s="199" t="s">
        <v>710</v>
      </c>
      <c r="G2" s="200" t="s">
        <v>714</v>
      </c>
      <c r="H2" s="200" t="s">
        <v>711</v>
      </c>
      <c r="I2" s="200" t="s">
        <v>443</v>
      </c>
      <c r="J2" s="244" t="s">
        <v>717</v>
      </c>
      <c r="K2" s="245"/>
      <c r="M2" s="237" t="s">
        <v>760</v>
      </c>
      <c r="N2" s="239">
        <v>-2.0633609691988899</v>
      </c>
      <c r="O2" s="235">
        <f>MAX(I42:I1000)</f>
        <v>3.4527149472343099</v>
      </c>
      <c r="P2" s="236">
        <f>MIN(I42:I1000)</f>
        <v>-2.5603926252632299</v>
      </c>
    </row>
    <row r="3" spans="1:19" s="106" customFormat="1" x14ac:dyDescent="0.2">
      <c r="B3" s="202" t="s">
        <v>718</v>
      </c>
      <c r="C3" s="247">
        <v>9715</v>
      </c>
      <c r="D3" s="248" t="s">
        <v>3295</v>
      </c>
      <c r="E3" s="247" t="s">
        <v>3297</v>
      </c>
      <c r="F3" s="247">
        <v>2541</v>
      </c>
      <c r="G3" s="247">
        <v>400</v>
      </c>
      <c r="H3" s="247"/>
      <c r="I3" s="249"/>
      <c r="J3" s="250">
        <v>1016400</v>
      </c>
      <c r="K3" s="246"/>
      <c r="M3" s="237" t="s">
        <v>761</v>
      </c>
      <c r="N3" s="239">
        <v>-16.440000000000001</v>
      </c>
      <c r="O3" s="236">
        <f>MAX(J42:J1000)</f>
        <v>10.43</v>
      </c>
      <c r="P3" s="236">
        <f>MIN(J42:J1000)</f>
        <v>-17.32</v>
      </c>
    </row>
    <row r="4" spans="1:19" s="106" customFormat="1" x14ac:dyDescent="0.2">
      <c r="B4" s="203" t="s">
        <v>719</v>
      </c>
      <c r="C4" s="251">
        <v>4091</v>
      </c>
      <c r="D4" s="251" t="s">
        <v>3296</v>
      </c>
      <c r="E4" s="251" t="s">
        <v>3298</v>
      </c>
      <c r="F4" s="251">
        <v>1751</v>
      </c>
      <c r="G4" s="251">
        <v>600</v>
      </c>
      <c r="H4" s="251"/>
      <c r="I4" s="252">
        <v>0.05</v>
      </c>
      <c r="J4" s="253">
        <v>1050600</v>
      </c>
      <c r="K4" s="246"/>
      <c r="M4" s="238" t="s">
        <v>762</v>
      </c>
      <c r="N4" s="239">
        <v>3.36</v>
      </c>
      <c r="O4" s="259"/>
      <c r="P4" s="260"/>
    </row>
    <row r="5" spans="1:19" s="106" customFormat="1" x14ac:dyDescent="0.2">
      <c r="M5" s="238" t="s">
        <v>764</v>
      </c>
      <c r="N5" s="239">
        <v>0.80355215980775396</v>
      </c>
      <c r="O5" s="259"/>
      <c r="P5" s="260"/>
    </row>
    <row r="6" spans="1:19" s="106" customFormat="1" ht="15" thickBot="1" x14ac:dyDescent="0.25">
      <c r="M6" s="238" t="s">
        <v>765</v>
      </c>
      <c r="N6" s="239">
        <v>0.91690825065959103</v>
      </c>
      <c r="O6" s="259"/>
      <c r="P6" s="260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8" t="s">
        <v>766</v>
      </c>
      <c r="N7" s="239">
        <v>0.31025876122512303</v>
      </c>
      <c r="O7" s="259"/>
      <c r="P7" s="260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8" t="s">
        <v>767</v>
      </c>
      <c r="N8" s="240">
        <v>2.0223332193253899E-2</v>
      </c>
      <c r="O8" s="261"/>
      <c r="P8" s="262"/>
    </row>
    <row r="9" spans="1:19" s="106" customFormat="1" x14ac:dyDescent="0.2">
      <c r="A9" s="194" t="s">
        <v>716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4" t="s">
        <v>1915</v>
      </c>
      <c r="B10" s="97"/>
      <c r="C10" s="10"/>
      <c r="D10" s="10"/>
      <c r="E10" s="191"/>
      <c r="F10" s="192"/>
      <c r="G10" s="192"/>
      <c r="H10" s="192"/>
      <c r="I10" s="192"/>
      <c r="J10" s="192"/>
      <c r="K10" s="191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7" t="s">
        <v>704</v>
      </c>
      <c r="B11" s="191"/>
      <c r="C11" s="493"/>
      <c r="D11" s="494"/>
      <c r="E11" s="191"/>
      <c r="F11" s="191"/>
      <c r="G11" s="192"/>
      <c r="H11" s="191"/>
      <c r="I11" s="191"/>
      <c r="J11" s="191"/>
      <c r="K11" s="191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3">
        <v>3034.5314168377827</v>
      </c>
      <c r="B12" s="191"/>
      <c r="C12" s="493"/>
      <c r="D12" s="494"/>
      <c r="E12" s="191"/>
      <c r="F12" s="191"/>
      <c r="G12" s="191"/>
      <c r="H12" s="191"/>
      <c r="I12" s="191"/>
      <c r="J12" s="191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7" t="s">
        <v>705</v>
      </c>
      <c r="B13" s="191"/>
      <c r="C13" s="493"/>
      <c r="D13" s="494"/>
      <c r="E13" s="191"/>
      <c r="F13" s="191"/>
      <c r="G13" s="191"/>
      <c r="H13" s="191"/>
      <c r="I13" s="191"/>
      <c r="J13" s="191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3">
        <v>1390</v>
      </c>
      <c r="B14" s="191"/>
      <c r="C14" s="493"/>
      <c r="D14" s="494"/>
      <c r="E14" s="191"/>
      <c r="F14" s="191"/>
      <c r="G14" s="191"/>
      <c r="H14" s="191"/>
      <c r="I14" s="191"/>
      <c r="J14" s="191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7" t="s">
        <v>715</v>
      </c>
      <c r="B15" s="191"/>
      <c r="C15" s="493"/>
      <c r="D15" s="494"/>
      <c r="E15" s="191"/>
      <c r="F15" s="191"/>
      <c r="G15" s="191"/>
      <c r="H15" s="191"/>
      <c r="I15" s="191"/>
      <c r="J15" s="191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3">
        <v>1.2147843942505134</v>
      </c>
      <c r="B16" s="191"/>
      <c r="C16" s="493"/>
      <c r="D16" s="494"/>
      <c r="E16" s="191"/>
      <c r="F16" s="191"/>
      <c r="G16" s="191"/>
      <c r="H16" s="191"/>
      <c r="I16" s="191"/>
      <c r="J16" s="191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5"/>
      <c r="B17" s="191"/>
      <c r="C17" s="493"/>
      <c r="D17" s="494"/>
      <c r="E17" s="191"/>
      <c r="F17" s="191"/>
      <c r="G17" s="191"/>
      <c r="H17" s="191"/>
      <c r="I17" s="191"/>
      <c r="J17" s="191"/>
      <c r="K17" s="190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6"/>
      <c r="B18" s="191"/>
      <c r="C18" s="493"/>
      <c r="D18" s="494"/>
      <c r="E18" s="191"/>
      <c r="F18" s="191"/>
      <c r="G18" s="191"/>
      <c r="H18" s="191"/>
      <c r="I18" s="191"/>
      <c r="J18" s="191"/>
      <c r="K18" s="190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1"/>
      <c r="B19" s="193"/>
      <c r="C19" s="493"/>
      <c r="D19" s="494"/>
      <c r="E19" s="191"/>
      <c r="F19" s="191"/>
      <c r="G19" s="191"/>
      <c r="H19" s="191"/>
      <c r="I19" s="191"/>
      <c r="J19" s="191"/>
      <c r="K19" s="190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1"/>
      <c r="B20" s="193"/>
      <c r="C20" s="191"/>
      <c r="D20" s="191"/>
      <c r="E20" s="191"/>
      <c r="F20" s="191"/>
      <c r="G20" s="191"/>
      <c r="H20" s="191"/>
      <c r="I20" s="191"/>
      <c r="J20" s="191"/>
      <c r="K20" s="190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1"/>
      <c r="B21" s="193"/>
      <c r="C21" s="191"/>
      <c r="E21" s="191"/>
      <c r="F21" s="191"/>
      <c r="G21" s="191"/>
      <c r="H21" s="191"/>
      <c r="I21" s="191"/>
      <c r="J21" s="191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1"/>
      <c r="B22" s="193"/>
      <c r="C22" s="191"/>
      <c r="D22" s="191"/>
      <c r="E22" s="191"/>
      <c r="F22" s="191"/>
      <c r="G22" s="191"/>
      <c r="H22" s="191"/>
      <c r="I22" s="191"/>
      <c r="J22" s="191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1"/>
      <c r="B23" s="193"/>
      <c r="C23" s="191"/>
      <c r="D23" s="191"/>
      <c r="E23" s="191"/>
      <c r="F23" s="191"/>
      <c r="G23" s="191"/>
      <c r="H23" s="191"/>
      <c r="I23" s="191"/>
      <c r="J23" s="191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1"/>
      <c r="B24" s="193"/>
      <c r="C24" s="191"/>
      <c r="D24" s="191"/>
      <c r="E24" s="191"/>
      <c r="F24" s="191"/>
      <c r="G24" s="191"/>
      <c r="H24" s="191"/>
      <c r="I24" s="191"/>
      <c r="J24" s="191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1"/>
      <c r="B25" s="193"/>
      <c r="C25" s="192"/>
      <c r="D25" s="192"/>
      <c r="E25" s="192"/>
      <c r="F25" s="191"/>
      <c r="G25" s="191"/>
      <c r="H25" s="191"/>
      <c r="I25" s="191"/>
      <c r="J25" s="191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1"/>
      <c r="B26" s="193"/>
      <c r="C26" s="191"/>
      <c r="D26" s="191"/>
      <c r="E26" s="191"/>
      <c r="F26" s="191"/>
      <c r="G26" s="191"/>
      <c r="H26" s="191"/>
      <c r="I26" s="191"/>
      <c r="J26" s="191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1"/>
      <c r="B27" s="193"/>
      <c r="C27" s="191"/>
      <c r="D27" s="191"/>
      <c r="E27" s="191"/>
      <c r="F27" s="191"/>
      <c r="G27" s="191"/>
      <c r="H27" s="191"/>
      <c r="I27" s="191"/>
      <c r="J27" s="191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1"/>
      <c r="B28" s="193"/>
      <c r="C28" s="191"/>
      <c r="D28" s="191"/>
      <c r="E28" s="191"/>
      <c r="F28" s="191"/>
      <c r="G28" s="191"/>
      <c r="H28" s="191"/>
      <c r="I28" s="191"/>
      <c r="J28" s="191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1"/>
      <c r="B29" s="193"/>
      <c r="C29" s="191"/>
      <c r="D29" s="191"/>
      <c r="E29" s="191"/>
      <c r="F29" s="191"/>
      <c r="G29" s="191"/>
      <c r="H29" s="191"/>
      <c r="I29" s="191"/>
      <c r="J29" s="191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397</v>
      </c>
      <c r="B41" s="106" t="s">
        <v>3291</v>
      </c>
      <c r="C41" s="106" t="s">
        <v>3292</v>
      </c>
      <c r="D41" s="106" t="s">
        <v>3293</v>
      </c>
      <c r="E41" s="106" t="s">
        <v>3294</v>
      </c>
      <c r="F41" s="106" t="s">
        <v>398</v>
      </c>
      <c r="G41" s="106" t="s">
        <v>399</v>
      </c>
      <c r="H41" s="106" t="s">
        <v>400</v>
      </c>
      <c r="I41" s="106" t="s">
        <v>401</v>
      </c>
      <c r="J41" s="106" t="s">
        <v>402</v>
      </c>
      <c r="K41" s="106" t="s">
        <v>3299</v>
      </c>
      <c r="L41" s="106" t="s">
        <v>3300</v>
      </c>
    </row>
    <row r="42" spans="1:19" x14ac:dyDescent="0.2">
      <c r="A42" s="14">
        <v>44011</v>
      </c>
      <c r="B42">
        <v>1721</v>
      </c>
      <c r="C42">
        <v>1751</v>
      </c>
      <c r="D42">
        <v>2544</v>
      </c>
      <c r="E42">
        <v>2541</v>
      </c>
      <c r="F42">
        <v>0.68909878000787095</v>
      </c>
      <c r="G42">
        <v>0.80237945299125302</v>
      </c>
      <c r="H42">
        <v>5.4901044787797698E-2</v>
      </c>
      <c r="I42">
        <v>-2.0633609691988899</v>
      </c>
      <c r="J42">
        <v>-16.440000000000001</v>
      </c>
      <c r="K42">
        <v>2541</v>
      </c>
      <c r="L42">
        <v>2127.087474332649</v>
      </c>
    </row>
    <row r="43" spans="1:19" x14ac:dyDescent="0.2">
      <c r="A43" s="198">
        <v>44008</v>
      </c>
      <c r="B43" s="10">
        <v>1747</v>
      </c>
      <c r="C43" s="10">
        <v>1748</v>
      </c>
      <c r="D43" s="10">
        <v>2422</v>
      </c>
      <c r="E43" s="10">
        <v>2550</v>
      </c>
      <c r="F43" s="10">
        <v>0.68549019607843098</v>
      </c>
      <c r="G43" s="10">
        <v>0.80419666326942496</v>
      </c>
      <c r="H43" s="10">
        <v>5.3355241998339999E-2</v>
      </c>
      <c r="I43" s="10">
        <v>-2.2248323265910201</v>
      </c>
      <c r="J43" s="10">
        <v>-17.32</v>
      </c>
      <c r="K43" s="10">
        <v>2550</v>
      </c>
      <c r="L43" s="10">
        <v>2123.4431211498977</v>
      </c>
      <c r="M43" s="10"/>
    </row>
    <row r="44" spans="1:19" x14ac:dyDescent="0.2">
      <c r="A44" s="14">
        <v>44007</v>
      </c>
      <c r="B44" s="106">
        <v>1766</v>
      </c>
      <c r="C44" s="106">
        <v>1730</v>
      </c>
      <c r="D44" s="106">
        <v>2407</v>
      </c>
      <c r="E44" s="106">
        <v>2395</v>
      </c>
      <c r="F44" s="106">
        <v>0.72233820459290099</v>
      </c>
      <c r="G44" s="106">
        <v>0.80619099312257803</v>
      </c>
      <c r="H44" s="106">
        <v>5.1649067385713003E-2</v>
      </c>
      <c r="I44" s="106">
        <v>-1.62351021565341</v>
      </c>
      <c r="J44" s="106">
        <v>-11.61</v>
      </c>
      <c r="K44">
        <v>2395</v>
      </c>
      <c r="L44" s="106">
        <v>2101.5770020533882</v>
      </c>
    </row>
    <row r="45" spans="1:19" x14ac:dyDescent="0.2">
      <c r="A45" s="14">
        <v>44006</v>
      </c>
      <c r="B45">
        <v>1819</v>
      </c>
      <c r="C45">
        <v>1798</v>
      </c>
      <c r="D45">
        <v>2452</v>
      </c>
      <c r="E45">
        <v>2407</v>
      </c>
      <c r="F45">
        <v>0.74698795180722799</v>
      </c>
      <c r="G45">
        <v>0.80765328411803305</v>
      </c>
      <c r="H45">
        <v>5.0799858595188901E-2</v>
      </c>
      <c r="I45">
        <v>-1.1942027790713099</v>
      </c>
      <c r="J45">
        <v>-8.1199999999999992</v>
      </c>
      <c r="K45">
        <v>2407</v>
      </c>
      <c r="L45">
        <v>2184.1823408624232</v>
      </c>
    </row>
    <row r="46" spans="1:19" x14ac:dyDescent="0.2">
      <c r="A46" s="14">
        <v>44005</v>
      </c>
      <c r="B46">
        <v>1841</v>
      </c>
      <c r="C46">
        <v>1851</v>
      </c>
      <c r="D46">
        <v>2448</v>
      </c>
      <c r="E46">
        <v>2452</v>
      </c>
      <c r="F46">
        <v>0.75489396411092902</v>
      </c>
      <c r="G46">
        <v>0.80882728960288797</v>
      </c>
      <c r="H46">
        <v>5.0400160163942602E-2</v>
      </c>
      <c r="I46">
        <v>-1.0701022638920701</v>
      </c>
      <c r="J46">
        <v>-7.14</v>
      </c>
      <c r="K46">
        <v>2452</v>
      </c>
      <c r="L46">
        <v>2248.5659137577004</v>
      </c>
    </row>
    <row r="47" spans="1:19" x14ac:dyDescent="0.2">
      <c r="A47" s="14">
        <v>44004</v>
      </c>
      <c r="B47">
        <v>1829</v>
      </c>
      <c r="C47">
        <v>1841</v>
      </c>
      <c r="D47">
        <v>2378</v>
      </c>
      <c r="E47">
        <v>2422</v>
      </c>
      <c r="F47">
        <v>0.760115606936416</v>
      </c>
      <c r="G47">
        <v>0.80980949532712598</v>
      </c>
      <c r="H47">
        <v>5.0056156272430798E-2</v>
      </c>
      <c r="I47">
        <v>-0.99276277068201502</v>
      </c>
      <c r="J47">
        <v>-6.54</v>
      </c>
      <c r="K47">
        <v>2422</v>
      </c>
      <c r="L47">
        <v>2236.4180698151954</v>
      </c>
    </row>
    <row r="48" spans="1:19" x14ac:dyDescent="0.2">
      <c r="A48" s="14">
        <v>44001</v>
      </c>
      <c r="B48">
        <v>1843</v>
      </c>
      <c r="C48">
        <v>1855</v>
      </c>
      <c r="D48">
        <v>2326</v>
      </c>
      <c r="E48">
        <v>2378</v>
      </c>
      <c r="F48">
        <v>0.78006728343145504</v>
      </c>
      <c r="G48">
        <v>0.81055108709661405</v>
      </c>
      <c r="H48">
        <v>4.9725351095910399E-2</v>
      </c>
      <c r="I48">
        <v>-0.61304350785502904</v>
      </c>
      <c r="J48">
        <v>-3.91</v>
      </c>
      <c r="K48">
        <v>2378</v>
      </c>
      <c r="L48">
        <v>2253.4250513347024</v>
      </c>
    </row>
    <row r="49" spans="1:12" x14ac:dyDescent="0.2">
      <c r="A49" s="14">
        <v>44000</v>
      </c>
      <c r="B49">
        <v>1868</v>
      </c>
      <c r="C49">
        <v>1846</v>
      </c>
      <c r="D49">
        <v>2289</v>
      </c>
      <c r="E49">
        <v>2303</v>
      </c>
      <c r="F49">
        <v>0.80156317846287395</v>
      </c>
      <c r="G49">
        <v>0.81100918056482196</v>
      </c>
      <c r="H49">
        <v>4.9600509586260999E-2</v>
      </c>
      <c r="I49">
        <v>-0.190441634183623</v>
      </c>
      <c r="J49">
        <v>-1.18</v>
      </c>
      <c r="K49">
        <v>2303</v>
      </c>
      <c r="L49">
        <v>2242.4919917864477</v>
      </c>
    </row>
    <row r="50" spans="1:12" x14ac:dyDescent="0.2">
      <c r="A50" s="14">
        <v>43999</v>
      </c>
      <c r="B50">
        <v>1900</v>
      </c>
      <c r="C50">
        <v>1890</v>
      </c>
      <c r="D50">
        <v>2295</v>
      </c>
      <c r="E50">
        <v>2299</v>
      </c>
      <c r="F50">
        <v>0.82209656372335704</v>
      </c>
      <c r="G50">
        <v>0.81111888928216003</v>
      </c>
      <c r="H50">
        <v>4.9588593424944503E-2</v>
      </c>
      <c r="I50">
        <v>0.22137499136394101</v>
      </c>
      <c r="J50">
        <v>1.34</v>
      </c>
      <c r="K50">
        <v>2299</v>
      </c>
      <c r="L50">
        <v>2295.9425051334706</v>
      </c>
    </row>
    <row r="51" spans="1:12" x14ac:dyDescent="0.2">
      <c r="A51" s="14">
        <v>43998</v>
      </c>
      <c r="B51">
        <v>1835</v>
      </c>
      <c r="C51">
        <v>1917</v>
      </c>
      <c r="D51">
        <v>2235</v>
      </c>
      <c r="E51">
        <v>2282</v>
      </c>
      <c r="F51">
        <v>0.84005258545135797</v>
      </c>
      <c r="G51">
        <v>0.81100737814048696</v>
      </c>
      <c r="H51">
        <v>4.9573183297159901E-2</v>
      </c>
      <c r="I51">
        <v>0.58590563242152605</v>
      </c>
      <c r="J51">
        <v>3.46</v>
      </c>
      <c r="K51">
        <v>2282</v>
      </c>
      <c r="L51">
        <v>2328.7416837782343</v>
      </c>
    </row>
    <row r="52" spans="1:12" x14ac:dyDescent="0.2">
      <c r="A52" s="14">
        <v>43997</v>
      </c>
      <c r="B52">
        <v>1810</v>
      </c>
      <c r="C52">
        <v>1800</v>
      </c>
      <c r="D52">
        <v>2271</v>
      </c>
      <c r="E52">
        <v>2200</v>
      </c>
      <c r="F52">
        <v>0.81818181818181801</v>
      </c>
      <c r="G52">
        <v>0.81059479581301697</v>
      </c>
      <c r="H52">
        <v>4.9458366459468502E-2</v>
      </c>
      <c r="I52">
        <v>0.15340220294211299</v>
      </c>
      <c r="J52">
        <v>0.93</v>
      </c>
      <c r="K52">
        <v>2200</v>
      </c>
      <c r="L52">
        <v>2186.6119096509242</v>
      </c>
    </row>
    <row r="53" spans="1:12" x14ac:dyDescent="0.2">
      <c r="A53" s="14">
        <v>43994</v>
      </c>
      <c r="B53">
        <v>1796</v>
      </c>
      <c r="C53">
        <v>1821</v>
      </c>
      <c r="D53">
        <v>2280</v>
      </c>
      <c r="E53">
        <v>2280</v>
      </c>
      <c r="F53">
        <v>0.798684210526315</v>
      </c>
      <c r="G53">
        <v>0.81058062697531896</v>
      </c>
      <c r="H53">
        <v>4.9456343073494002E-2</v>
      </c>
      <c r="I53">
        <v>-0.24054379498550399</v>
      </c>
      <c r="J53">
        <v>-1.49</v>
      </c>
      <c r="K53">
        <v>2280</v>
      </c>
      <c r="L53">
        <v>2212.1223819301849</v>
      </c>
    </row>
    <row r="54" spans="1:12" x14ac:dyDescent="0.2">
      <c r="A54" s="14">
        <v>43993</v>
      </c>
      <c r="B54">
        <v>1951</v>
      </c>
      <c r="C54">
        <v>1890</v>
      </c>
      <c r="D54">
        <v>2441</v>
      </c>
      <c r="E54">
        <v>2330</v>
      </c>
      <c r="F54">
        <v>0.81115879828326098</v>
      </c>
      <c r="G54">
        <v>0.81096217284602901</v>
      </c>
      <c r="H54">
        <v>4.9473472989735999E-2</v>
      </c>
      <c r="I54">
        <v>3.9743609120295297E-3</v>
      </c>
      <c r="J54">
        <v>0.02</v>
      </c>
      <c r="K54">
        <v>2330</v>
      </c>
      <c r="L54">
        <v>2295.9425051334706</v>
      </c>
    </row>
    <row r="55" spans="1:12" x14ac:dyDescent="0.2">
      <c r="A55" s="14">
        <v>43992</v>
      </c>
      <c r="B55">
        <v>2001</v>
      </c>
      <c r="C55">
        <v>1979</v>
      </c>
      <c r="D55">
        <v>2462</v>
      </c>
      <c r="E55">
        <v>2478</v>
      </c>
      <c r="F55">
        <v>0.79862792574656905</v>
      </c>
      <c r="G55">
        <v>0.81099781254493097</v>
      </c>
      <c r="H55">
        <v>4.9474564565351202E-2</v>
      </c>
      <c r="I55">
        <v>-0.25002517772586202</v>
      </c>
      <c r="J55">
        <v>-1.55</v>
      </c>
      <c r="K55">
        <v>2478</v>
      </c>
      <c r="L55">
        <v>2404.0583162217663</v>
      </c>
    </row>
    <row r="56" spans="1:12" x14ac:dyDescent="0.2">
      <c r="A56" s="14">
        <v>43991</v>
      </c>
      <c r="B56">
        <v>2069</v>
      </c>
      <c r="C56">
        <v>2048</v>
      </c>
      <c r="D56">
        <v>2467</v>
      </c>
      <c r="E56">
        <v>2489</v>
      </c>
      <c r="F56">
        <v>0.82282040980313298</v>
      </c>
      <c r="G56">
        <v>0.81139980719734095</v>
      </c>
      <c r="H56">
        <v>4.9494905395255299E-2</v>
      </c>
      <c r="I56">
        <v>0.23074299293210601</v>
      </c>
      <c r="J56">
        <v>1.39</v>
      </c>
      <c r="K56">
        <v>2489</v>
      </c>
      <c r="L56">
        <v>2487.8784394250515</v>
      </c>
    </row>
    <row r="57" spans="1:12" x14ac:dyDescent="0.2">
      <c r="A57" s="14">
        <v>43990</v>
      </c>
      <c r="B57">
        <v>2104</v>
      </c>
      <c r="C57">
        <v>2081</v>
      </c>
      <c r="D57">
        <v>2499</v>
      </c>
      <c r="E57">
        <v>2484</v>
      </c>
      <c r="F57">
        <v>0.83776167471819596</v>
      </c>
      <c r="G57">
        <v>0.81157396351372901</v>
      </c>
      <c r="H57">
        <v>4.95577244384224E-2</v>
      </c>
      <c r="I57">
        <v>0.52842844382425702</v>
      </c>
      <c r="J57">
        <v>3.13</v>
      </c>
      <c r="K57">
        <v>2484</v>
      </c>
      <c r="L57">
        <v>2527.9663244353183</v>
      </c>
    </row>
    <row r="58" spans="1:12" x14ac:dyDescent="0.2">
      <c r="A58" s="14">
        <v>43987</v>
      </c>
      <c r="B58">
        <v>1999</v>
      </c>
      <c r="C58">
        <v>2043</v>
      </c>
      <c r="D58">
        <v>2476</v>
      </c>
      <c r="E58">
        <v>2464</v>
      </c>
      <c r="F58">
        <v>0.82913961038961004</v>
      </c>
      <c r="G58">
        <v>0.81148618332974698</v>
      </c>
      <c r="H58">
        <v>4.9517075075080998E-2</v>
      </c>
      <c r="I58">
        <v>0.35651191095386098</v>
      </c>
      <c r="J58">
        <v>2.13</v>
      </c>
      <c r="K58">
        <v>2464</v>
      </c>
      <c r="L58">
        <v>2481.8045174537988</v>
      </c>
    </row>
    <row r="59" spans="1:12" x14ac:dyDescent="0.2">
      <c r="A59" s="14">
        <v>43986</v>
      </c>
      <c r="B59">
        <v>1975</v>
      </c>
      <c r="C59">
        <v>1962</v>
      </c>
      <c r="D59">
        <v>2560</v>
      </c>
      <c r="E59">
        <v>2472</v>
      </c>
      <c r="F59">
        <v>0.79368932038834905</v>
      </c>
      <c r="G59">
        <v>0.81126167074441802</v>
      </c>
      <c r="H59">
        <v>4.9474679661063101E-2</v>
      </c>
      <c r="I59">
        <v>-0.35517865858762199</v>
      </c>
      <c r="J59">
        <v>-2.21</v>
      </c>
      <c r="K59">
        <v>2472</v>
      </c>
      <c r="L59">
        <v>2383.4069815195076</v>
      </c>
    </row>
    <row r="60" spans="1:12" x14ac:dyDescent="0.2">
      <c r="A60" s="14">
        <v>43985</v>
      </c>
      <c r="B60">
        <v>1921</v>
      </c>
      <c r="C60">
        <v>1922</v>
      </c>
      <c r="D60">
        <v>2599</v>
      </c>
      <c r="E60">
        <v>2552</v>
      </c>
      <c r="F60">
        <v>0.75313479623824398</v>
      </c>
      <c r="G60">
        <v>0.81152756677786198</v>
      </c>
      <c r="H60">
        <v>4.9433095623209501E-2</v>
      </c>
      <c r="I60">
        <v>-1.1812485097979999</v>
      </c>
      <c r="J60">
        <v>-7.75</v>
      </c>
      <c r="K60">
        <v>2552</v>
      </c>
      <c r="L60">
        <v>2334.8156057494866</v>
      </c>
    </row>
    <row r="61" spans="1:12" x14ac:dyDescent="0.2">
      <c r="A61" s="14">
        <v>43984</v>
      </c>
      <c r="B61">
        <v>1809</v>
      </c>
      <c r="C61">
        <v>1875</v>
      </c>
      <c r="D61">
        <v>2588</v>
      </c>
      <c r="E61">
        <v>2567</v>
      </c>
      <c r="F61">
        <v>0.73042462017919696</v>
      </c>
      <c r="G61">
        <v>0.81207963252117099</v>
      </c>
      <c r="H61">
        <v>4.9007255724381998E-2</v>
      </c>
      <c r="I61">
        <v>-1.66618210171169</v>
      </c>
      <c r="J61">
        <v>-11.18</v>
      </c>
      <c r="K61">
        <v>2567</v>
      </c>
      <c r="L61">
        <v>2277.7207392197129</v>
      </c>
    </row>
    <row r="62" spans="1:12" x14ac:dyDescent="0.2">
      <c r="A62" s="14">
        <v>43983</v>
      </c>
      <c r="B62">
        <v>1791</v>
      </c>
      <c r="C62">
        <v>1793</v>
      </c>
      <c r="D62">
        <v>2550</v>
      </c>
      <c r="E62">
        <v>2543</v>
      </c>
      <c r="F62">
        <v>0.705072748721981</v>
      </c>
      <c r="G62">
        <v>0.81277144549311597</v>
      </c>
      <c r="H62">
        <v>4.8209417171680903E-2</v>
      </c>
      <c r="I62">
        <v>-2.2339763284754701</v>
      </c>
      <c r="J62">
        <v>-15.27</v>
      </c>
      <c r="K62">
        <v>2543</v>
      </c>
      <c r="L62">
        <v>2178.1084188911705</v>
      </c>
    </row>
    <row r="63" spans="1:12" x14ac:dyDescent="0.2">
      <c r="A63" s="14">
        <v>43980</v>
      </c>
      <c r="B63">
        <v>1849</v>
      </c>
      <c r="C63">
        <v>1812</v>
      </c>
      <c r="D63">
        <v>2474</v>
      </c>
      <c r="E63">
        <v>2535</v>
      </c>
      <c r="F63">
        <v>0.71479289940828405</v>
      </c>
      <c r="G63">
        <v>0.81386960290980703</v>
      </c>
      <c r="H63">
        <v>4.6656703028123102E-2</v>
      </c>
      <c r="I63">
        <v>-2.12352560449466</v>
      </c>
      <c r="J63">
        <v>-13.86</v>
      </c>
      <c r="K63">
        <v>2535</v>
      </c>
      <c r="L63">
        <v>2201.1893223819302</v>
      </c>
    </row>
    <row r="64" spans="1:12" x14ac:dyDescent="0.2">
      <c r="A64" s="14">
        <v>43979</v>
      </c>
      <c r="B64">
        <v>1839</v>
      </c>
      <c r="C64">
        <v>1849</v>
      </c>
      <c r="D64">
        <v>2445</v>
      </c>
      <c r="E64">
        <v>2468</v>
      </c>
      <c r="F64">
        <v>0.749189627228525</v>
      </c>
      <c r="G64">
        <v>0.81578693664631596</v>
      </c>
      <c r="H64">
        <v>4.5485802244578197E-2</v>
      </c>
      <c r="I64">
        <v>-1.46413399635552</v>
      </c>
      <c r="J64">
        <v>-8.89</v>
      </c>
      <c r="K64">
        <v>2468</v>
      </c>
      <c r="L64">
        <v>2246.1363449691994</v>
      </c>
    </row>
    <row r="65" spans="1:12" x14ac:dyDescent="0.2">
      <c r="A65" s="14">
        <v>43978</v>
      </c>
      <c r="B65">
        <v>1808</v>
      </c>
      <c r="C65">
        <v>1817</v>
      </c>
      <c r="D65">
        <v>2423</v>
      </c>
      <c r="E65">
        <v>2430</v>
      </c>
      <c r="F65">
        <v>0.74773662551440301</v>
      </c>
      <c r="G65">
        <v>0.81744343261504404</v>
      </c>
      <c r="H65">
        <v>4.5292121774785303E-2</v>
      </c>
      <c r="I65">
        <v>-1.5390492732324901</v>
      </c>
      <c r="J65">
        <v>-9.32</v>
      </c>
      <c r="K65">
        <v>2430</v>
      </c>
      <c r="L65">
        <v>2207.2632443531829</v>
      </c>
    </row>
    <row r="66" spans="1:12" x14ac:dyDescent="0.2">
      <c r="A66" s="14">
        <v>43977</v>
      </c>
      <c r="B66">
        <v>1807</v>
      </c>
      <c r="C66">
        <v>1793</v>
      </c>
      <c r="D66">
        <v>2500</v>
      </c>
      <c r="E66">
        <v>2473</v>
      </c>
      <c r="F66">
        <v>0.72503032753740304</v>
      </c>
      <c r="G66">
        <v>0.81875239237970499</v>
      </c>
      <c r="H66">
        <v>4.4673026341111401E-2</v>
      </c>
      <c r="I66">
        <v>-2.0979564743759398</v>
      </c>
      <c r="J66">
        <v>-12.93</v>
      </c>
      <c r="K66">
        <v>2473</v>
      </c>
      <c r="L66">
        <v>2178.1084188911705</v>
      </c>
    </row>
    <row r="67" spans="1:12" x14ac:dyDescent="0.2">
      <c r="A67" s="14">
        <v>43976</v>
      </c>
      <c r="B67">
        <v>1790</v>
      </c>
      <c r="C67">
        <v>1781</v>
      </c>
      <c r="D67">
        <v>2450</v>
      </c>
      <c r="E67">
        <v>2473</v>
      </c>
      <c r="F67">
        <v>0.72017792155276905</v>
      </c>
      <c r="G67">
        <v>0.82040881630956497</v>
      </c>
      <c r="H67">
        <v>4.3453758387196E-2</v>
      </c>
      <c r="I67">
        <v>-2.3066104861099599</v>
      </c>
      <c r="J67">
        <v>-13.92</v>
      </c>
      <c r="K67">
        <v>2473</v>
      </c>
      <c r="L67">
        <v>2163.5310061601645</v>
      </c>
    </row>
    <row r="68" spans="1:12" x14ac:dyDescent="0.2">
      <c r="A68" s="14">
        <v>43973</v>
      </c>
      <c r="B68">
        <v>1757</v>
      </c>
      <c r="C68">
        <v>1766</v>
      </c>
      <c r="D68">
        <v>2435</v>
      </c>
      <c r="E68">
        <v>2422</v>
      </c>
      <c r="F68">
        <v>0.72914946325350904</v>
      </c>
      <c r="G68">
        <v>0.82197954845710197</v>
      </c>
      <c r="H68">
        <v>4.1903819662408602E-2</v>
      </c>
      <c r="I68">
        <v>-2.2153132089499898</v>
      </c>
      <c r="J68">
        <v>-12.73</v>
      </c>
      <c r="K68">
        <v>2422</v>
      </c>
      <c r="L68">
        <v>2145.3092402464067</v>
      </c>
    </row>
    <row r="69" spans="1:12" x14ac:dyDescent="0.2">
      <c r="A69" s="14">
        <v>43972</v>
      </c>
      <c r="B69">
        <v>1826</v>
      </c>
      <c r="C69">
        <v>1797</v>
      </c>
      <c r="D69">
        <v>2364</v>
      </c>
      <c r="E69">
        <v>2450</v>
      </c>
      <c r="F69">
        <v>0.73346938775510195</v>
      </c>
      <c r="G69">
        <v>0.82364151586922196</v>
      </c>
      <c r="H69">
        <v>4.0641936341622699E-2</v>
      </c>
      <c r="I69">
        <v>-2.21869665254536</v>
      </c>
      <c r="J69">
        <v>-12.29</v>
      </c>
      <c r="K69">
        <v>2450</v>
      </c>
      <c r="L69">
        <v>2182.9675564681725</v>
      </c>
    </row>
    <row r="70" spans="1:12" x14ac:dyDescent="0.2">
      <c r="A70" s="14">
        <v>43971</v>
      </c>
      <c r="B70">
        <v>1824</v>
      </c>
      <c r="C70">
        <v>1799</v>
      </c>
      <c r="D70">
        <v>2310</v>
      </c>
      <c r="E70">
        <v>2365</v>
      </c>
      <c r="F70">
        <v>0.76067653276955605</v>
      </c>
      <c r="G70">
        <v>0.82522625961407503</v>
      </c>
      <c r="H70">
        <v>3.9393046342541302E-2</v>
      </c>
      <c r="I70">
        <v>-1.63860713597087</v>
      </c>
      <c r="J70">
        <v>-8.49</v>
      </c>
      <c r="K70">
        <v>2365</v>
      </c>
      <c r="L70">
        <v>2185.3971252566735</v>
      </c>
    </row>
    <row r="71" spans="1:12" x14ac:dyDescent="0.2">
      <c r="A71" s="14">
        <v>43970</v>
      </c>
      <c r="B71">
        <v>1825</v>
      </c>
      <c r="C71">
        <v>1823</v>
      </c>
      <c r="D71">
        <v>2238</v>
      </c>
      <c r="E71">
        <v>2309</v>
      </c>
      <c r="F71">
        <v>0.78951927241229902</v>
      </c>
      <c r="G71">
        <v>0.82646035692175801</v>
      </c>
      <c r="H71">
        <v>3.8796810798338403E-2</v>
      </c>
      <c r="I71">
        <v>-0.95216807127458203</v>
      </c>
      <c r="J71">
        <v>-4.68</v>
      </c>
      <c r="K71">
        <v>2309</v>
      </c>
      <c r="L71">
        <v>2214.5519507186859</v>
      </c>
    </row>
    <row r="72" spans="1:12" x14ac:dyDescent="0.2">
      <c r="A72" s="14">
        <v>43969</v>
      </c>
      <c r="B72">
        <v>1787</v>
      </c>
      <c r="C72">
        <v>1764</v>
      </c>
      <c r="D72">
        <v>2170</v>
      </c>
      <c r="E72">
        <v>2208</v>
      </c>
      <c r="F72">
        <v>0.79891304347825998</v>
      </c>
      <c r="G72">
        <v>0.827402716167426</v>
      </c>
      <c r="H72">
        <v>3.8746406455327002E-2</v>
      </c>
      <c r="I72">
        <v>-0.73528554762912501</v>
      </c>
      <c r="J72">
        <v>-3.57</v>
      </c>
      <c r="K72">
        <v>2208</v>
      </c>
      <c r="L72">
        <v>2142.8796714579057</v>
      </c>
    </row>
    <row r="73" spans="1:12" x14ac:dyDescent="0.2">
      <c r="A73" s="14">
        <v>43966</v>
      </c>
      <c r="B73">
        <v>1807</v>
      </c>
      <c r="C73">
        <v>1779</v>
      </c>
      <c r="D73">
        <v>2143</v>
      </c>
      <c r="E73">
        <v>2168</v>
      </c>
      <c r="F73">
        <v>0.82057195571955699</v>
      </c>
      <c r="G73">
        <v>0.82816115677952296</v>
      </c>
      <c r="H73">
        <v>3.8738040007330103E-2</v>
      </c>
      <c r="I73">
        <v>-0.195910816823197</v>
      </c>
      <c r="J73">
        <v>-0.92</v>
      </c>
      <c r="K73">
        <v>2168</v>
      </c>
      <c r="L73">
        <v>2161.1014373716635</v>
      </c>
    </row>
    <row r="74" spans="1:12" x14ac:dyDescent="0.2">
      <c r="A74" s="14">
        <v>43965</v>
      </c>
      <c r="B74">
        <v>1739</v>
      </c>
      <c r="C74">
        <v>1790</v>
      </c>
      <c r="D74">
        <v>2170</v>
      </c>
      <c r="E74">
        <v>2129</v>
      </c>
      <c r="F74">
        <v>0.84077031470173702</v>
      </c>
      <c r="G74">
        <v>0.82882694547929403</v>
      </c>
      <c r="H74">
        <v>3.9029891812052298E-2</v>
      </c>
      <c r="I74">
        <v>0.306005696350793</v>
      </c>
      <c r="J74">
        <v>1.42</v>
      </c>
      <c r="K74">
        <v>2129</v>
      </c>
      <c r="L74">
        <v>2174.4640657084192</v>
      </c>
    </row>
    <row r="75" spans="1:12" x14ac:dyDescent="0.2">
      <c r="A75" s="14">
        <v>43964</v>
      </c>
      <c r="B75">
        <v>1735</v>
      </c>
      <c r="C75">
        <v>1726</v>
      </c>
      <c r="D75">
        <v>2162</v>
      </c>
      <c r="E75">
        <v>2220</v>
      </c>
      <c r="F75">
        <v>0.77747747747747697</v>
      </c>
      <c r="G75">
        <v>0.82899992630776398</v>
      </c>
      <c r="H75">
        <v>3.9111106578892302E-2</v>
      </c>
      <c r="I75">
        <v>-1.3173354920643601</v>
      </c>
      <c r="J75">
        <v>-6.63</v>
      </c>
      <c r="K75">
        <v>2220</v>
      </c>
      <c r="L75">
        <v>2096.7178644763862</v>
      </c>
    </row>
    <row r="76" spans="1:12" x14ac:dyDescent="0.2">
      <c r="A76" s="14">
        <v>43963</v>
      </c>
      <c r="B76">
        <v>1679</v>
      </c>
      <c r="C76">
        <v>1655</v>
      </c>
      <c r="D76">
        <v>2202</v>
      </c>
      <c r="E76">
        <v>2225</v>
      </c>
      <c r="F76">
        <v>0.74382022471910103</v>
      </c>
      <c r="G76">
        <v>0.830226552167874</v>
      </c>
      <c r="H76">
        <v>3.8918149180732303E-2</v>
      </c>
      <c r="I76">
        <v>-2.2202064915140198</v>
      </c>
      <c r="J76">
        <v>-11.62</v>
      </c>
      <c r="K76">
        <v>2225</v>
      </c>
      <c r="L76">
        <v>2010.4681724845998</v>
      </c>
    </row>
    <row r="77" spans="1:12" x14ac:dyDescent="0.2">
      <c r="A77" s="14">
        <v>43962</v>
      </c>
      <c r="B77">
        <v>1649</v>
      </c>
      <c r="C77">
        <v>1661</v>
      </c>
      <c r="D77">
        <v>2193</v>
      </c>
      <c r="E77">
        <v>2202</v>
      </c>
      <c r="F77">
        <v>0.75431425976385102</v>
      </c>
      <c r="G77">
        <v>0.831574030178169</v>
      </c>
      <c r="H77">
        <v>3.7631405240935403E-2</v>
      </c>
      <c r="I77">
        <v>-2.05306631308774</v>
      </c>
      <c r="J77">
        <v>-10.24</v>
      </c>
      <c r="K77">
        <v>2202</v>
      </c>
      <c r="L77">
        <v>2017.7568788501028</v>
      </c>
    </row>
    <row r="78" spans="1:12" x14ac:dyDescent="0.2">
      <c r="A78" s="14">
        <v>43959</v>
      </c>
      <c r="B78">
        <v>1662</v>
      </c>
      <c r="C78">
        <v>1666</v>
      </c>
      <c r="D78">
        <v>2211</v>
      </c>
      <c r="E78">
        <v>2182</v>
      </c>
      <c r="F78">
        <v>0.76351970669110902</v>
      </c>
      <c r="G78">
        <v>0.83294507814322205</v>
      </c>
      <c r="H78">
        <v>3.6652041212689897E-2</v>
      </c>
      <c r="I78">
        <v>-1.894174762307</v>
      </c>
      <c r="J78">
        <v>-9.09</v>
      </c>
      <c r="K78">
        <v>2182</v>
      </c>
      <c r="L78">
        <v>2023.8308008213553</v>
      </c>
    </row>
    <row r="79" spans="1:12" x14ac:dyDescent="0.2">
      <c r="A79" s="14">
        <v>43958</v>
      </c>
      <c r="B79">
        <v>1599</v>
      </c>
      <c r="C79">
        <v>1619</v>
      </c>
      <c r="D79">
        <v>2080</v>
      </c>
      <c r="E79">
        <v>2182</v>
      </c>
      <c r="F79">
        <v>0.74197983501374798</v>
      </c>
      <c r="G79">
        <v>0.834489773750415</v>
      </c>
      <c r="H79">
        <v>3.6131153411346498E-2</v>
      </c>
      <c r="I79">
        <v>-2.5603926252632299</v>
      </c>
      <c r="J79">
        <v>-12.47</v>
      </c>
      <c r="K79">
        <v>2182</v>
      </c>
      <c r="L79">
        <v>1966.7359342915813</v>
      </c>
    </row>
    <row r="80" spans="1:12" x14ac:dyDescent="0.2">
      <c r="A80" s="14">
        <v>43952</v>
      </c>
      <c r="B80">
        <v>1646</v>
      </c>
      <c r="C80">
        <v>1639</v>
      </c>
      <c r="D80">
        <v>2077</v>
      </c>
      <c r="E80">
        <v>2083</v>
      </c>
      <c r="F80">
        <v>0.786845895343254</v>
      </c>
      <c r="G80">
        <v>0.83627992441358801</v>
      </c>
      <c r="H80">
        <v>3.4805029892858601E-2</v>
      </c>
      <c r="I80">
        <v>-1.4203127887695499</v>
      </c>
      <c r="J80">
        <v>-6.28</v>
      </c>
      <c r="K80">
        <v>2083</v>
      </c>
      <c r="L80">
        <v>1991.0316221765916</v>
      </c>
    </row>
    <row r="81" spans="1:12" x14ac:dyDescent="0.2">
      <c r="A81" s="14">
        <v>43951</v>
      </c>
      <c r="B81">
        <v>1670</v>
      </c>
      <c r="C81">
        <v>1682</v>
      </c>
      <c r="D81">
        <v>2196</v>
      </c>
      <c r="E81">
        <v>2177</v>
      </c>
      <c r="F81">
        <v>0.77262287551676601</v>
      </c>
      <c r="G81">
        <v>0.83708403114515595</v>
      </c>
      <c r="H81">
        <v>3.4347301492264698E-2</v>
      </c>
      <c r="I81">
        <v>-1.8767458527391701</v>
      </c>
      <c r="J81">
        <v>-8.34</v>
      </c>
      <c r="K81">
        <v>2177</v>
      </c>
      <c r="L81">
        <v>2043.2673511293635</v>
      </c>
    </row>
    <row r="82" spans="1:12" x14ac:dyDescent="0.2">
      <c r="A82" s="14">
        <v>43949</v>
      </c>
      <c r="B82">
        <v>1646</v>
      </c>
      <c r="C82">
        <v>1630</v>
      </c>
      <c r="D82">
        <v>2177</v>
      </c>
      <c r="E82">
        <v>2110</v>
      </c>
      <c r="F82">
        <v>0.77251184834123199</v>
      </c>
      <c r="G82">
        <v>0.83796098500970195</v>
      </c>
      <c r="H82">
        <v>3.3519960600779497E-2</v>
      </c>
      <c r="I82">
        <v>-1.9525421717514899</v>
      </c>
      <c r="J82">
        <v>-8.4700000000000006</v>
      </c>
      <c r="K82">
        <v>2110</v>
      </c>
      <c r="L82">
        <v>1980.0985626283368</v>
      </c>
    </row>
    <row r="83" spans="1:12" x14ac:dyDescent="0.2">
      <c r="A83" s="14">
        <v>43948</v>
      </c>
      <c r="B83">
        <v>1601</v>
      </c>
      <c r="C83">
        <v>1647</v>
      </c>
      <c r="D83">
        <v>2158</v>
      </c>
      <c r="E83">
        <v>2156</v>
      </c>
      <c r="F83">
        <v>0.76391465677179904</v>
      </c>
      <c r="G83">
        <v>0.838782823766132</v>
      </c>
      <c r="H83">
        <v>3.2649525052838899E-2</v>
      </c>
      <c r="I83">
        <v>-2.2930859445326899</v>
      </c>
      <c r="J83">
        <v>-9.8000000000000007</v>
      </c>
      <c r="K83">
        <v>2156</v>
      </c>
      <c r="L83">
        <v>2000.7498973305956</v>
      </c>
    </row>
    <row r="84" spans="1:12" x14ac:dyDescent="0.2">
      <c r="A84" s="14">
        <v>43945</v>
      </c>
      <c r="B84">
        <v>1614</v>
      </c>
      <c r="C84">
        <v>1590</v>
      </c>
      <c r="D84">
        <v>2068</v>
      </c>
      <c r="E84">
        <v>2088</v>
      </c>
      <c r="F84">
        <v>0.76149425287356298</v>
      </c>
      <c r="G84">
        <v>0.83971984907714603</v>
      </c>
      <c r="H84">
        <v>3.1474719495616199E-2</v>
      </c>
      <c r="I84">
        <v>-2.4853468897309301</v>
      </c>
      <c r="J84">
        <v>-10.27</v>
      </c>
      <c r="K84">
        <v>2088</v>
      </c>
      <c r="L84">
        <v>1931.5071868583163</v>
      </c>
    </row>
    <row r="85" spans="1:12" x14ac:dyDescent="0.2">
      <c r="A85" s="14">
        <v>43944</v>
      </c>
      <c r="B85">
        <v>1583</v>
      </c>
      <c r="C85">
        <v>1610</v>
      </c>
      <c r="D85">
        <v>1970</v>
      </c>
      <c r="E85">
        <v>2074</v>
      </c>
      <c r="F85">
        <v>0.77627772420443497</v>
      </c>
      <c r="G85">
        <v>0.84059347038732701</v>
      </c>
      <c r="H85">
        <v>3.0173775401234799E-2</v>
      </c>
      <c r="I85">
        <v>-2.13151139781665</v>
      </c>
      <c r="J85">
        <v>-8.2899999999999991</v>
      </c>
      <c r="K85">
        <v>2074</v>
      </c>
      <c r="L85">
        <v>1955.8028747433266</v>
      </c>
    </row>
    <row r="86" spans="1:12" x14ac:dyDescent="0.2">
      <c r="A86" s="14">
        <v>43943</v>
      </c>
      <c r="B86">
        <v>1579</v>
      </c>
      <c r="C86">
        <v>1574</v>
      </c>
      <c r="D86">
        <v>1976</v>
      </c>
      <c r="E86">
        <v>1972</v>
      </c>
      <c r="F86">
        <v>0.79817444219066902</v>
      </c>
      <c r="G86">
        <v>0.84115055805382</v>
      </c>
      <c r="H86">
        <v>2.9355806197213501E-2</v>
      </c>
      <c r="I86">
        <v>-1.4639732792359901</v>
      </c>
      <c r="J86">
        <v>-5.38</v>
      </c>
      <c r="K86">
        <v>1972</v>
      </c>
      <c r="L86">
        <v>1912.0706365503081</v>
      </c>
    </row>
    <row r="87" spans="1:12" x14ac:dyDescent="0.2">
      <c r="A87" s="14">
        <v>43942</v>
      </c>
      <c r="B87">
        <v>1641</v>
      </c>
      <c r="C87">
        <v>1605</v>
      </c>
      <c r="D87">
        <v>2053</v>
      </c>
      <c r="E87">
        <v>2009</v>
      </c>
      <c r="F87">
        <v>0.79890492782478795</v>
      </c>
      <c r="G87">
        <v>0.84148411676466095</v>
      </c>
      <c r="H87">
        <v>2.9005630254910899E-2</v>
      </c>
      <c r="I87">
        <v>-1.4679628942957801</v>
      </c>
      <c r="J87">
        <v>-5.33</v>
      </c>
      <c r="K87">
        <v>2009</v>
      </c>
      <c r="L87">
        <v>1949.7289527720741</v>
      </c>
    </row>
    <row r="88" spans="1:12" x14ac:dyDescent="0.2">
      <c r="A88" s="14">
        <v>43941</v>
      </c>
      <c r="B88">
        <v>1686</v>
      </c>
      <c r="C88">
        <v>1676</v>
      </c>
      <c r="D88">
        <v>2025</v>
      </c>
      <c r="E88">
        <v>2054</v>
      </c>
      <c r="F88">
        <v>0.81596884128529701</v>
      </c>
      <c r="G88">
        <v>0.84199643462197404</v>
      </c>
      <c r="H88">
        <v>2.8585331522114801E-2</v>
      </c>
      <c r="I88">
        <v>-0.91052270345513198</v>
      </c>
      <c r="J88">
        <v>-3.19</v>
      </c>
      <c r="K88">
        <v>2054</v>
      </c>
      <c r="L88">
        <v>2035.9786447638605</v>
      </c>
    </row>
    <row r="89" spans="1:12" x14ac:dyDescent="0.2">
      <c r="A89" s="14">
        <v>43938</v>
      </c>
      <c r="B89">
        <v>1688</v>
      </c>
      <c r="C89">
        <v>1704</v>
      </c>
      <c r="D89">
        <v>1983</v>
      </c>
      <c r="E89">
        <v>2017</v>
      </c>
      <c r="F89">
        <v>0.84481903817550796</v>
      </c>
      <c r="G89">
        <v>0.842165384870038</v>
      </c>
      <c r="H89">
        <v>2.8468205270362101E-2</v>
      </c>
      <c r="I89">
        <v>9.3214632965725505E-2</v>
      </c>
      <c r="J89">
        <v>0.31</v>
      </c>
      <c r="K89">
        <v>2017</v>
      </c>
      <c r="L89">
        <v>2069.9926078028748</v>
      </c>
    </row>
    <row r="90" spans="1:12" x14ac:dyDescent="0.2">
      <c r="A90" s="14">
        <v>43937</v>
      </c>
      <c r="B90">
        <v>1716</v>
      </c>
      <c r="C90">
        <v>1693</v>
      </c>
      <c r="D90">
        <v>1887</v>
      </c>
      <c r="E90">
        <v>1948</v>
      </c>
      <c r="F90">
        <v>0.86909650924024595</v>
      </c>
      <c r="G90">
        <v>0.84196116533301502</v>
      </c>
      <c r="H90">
        <v>2.8503351933498601E-2</v>
      </c>
      <c r="I90">
        <v>0.95200536310747996</v>
      </c>
      <c r="J90">
        <v>3.12</v>
      </c>
      <c r="K90">
        <v>1948</v>
      </c>
      <c r="L90">
        <v>2056.629979466119</v>
      </c>
    </row>
    <row r="91" spans="1:12" x14ac:dyDescent="0.2">
      <c r="A91" s="14">
        <v>43936</v>
      </c>
      <c r="B91">
        <v>1729</v>
      </c>
      <c r="C91">
        <v>1735</v>
      </c>
      <c r="D91">
        <v>1940</v>
      </c>
      <c r="E91">
        <v>1847</v>
      </c>
      <c r="F91">
        <v>0.93936112615051404</v>
      </c>
      <c r="G91">
        <v>0.84143045553187901</v>
      </c>
      <c r="H91">
        <v>2.8363381314486898E-2</v>
      </c>
      <c r="I91">
        <v>3.4527149472343099</v>
      </c>
      <c r="J91">
        <v>10.43</v>
      </c>
      <c r="K91">
        <v>1847</v>
      </c>
      <c r="L91">
        <v>2107.650924024641</v>
      </c>
    </row>
    <row r="92" spans="1:12" x14ac:dyDescent="0.2">
      <c r="A92" s="14">
        <v>43935</v>
      </c>
      <c r="B92">
        <v>1645</v>
      </c>
      <c r="C92">
        <v>1712</v>
      </c>
      <c r="D92">
        <v>1859</v>
      </c>
      <c r="E92">
        <v>1921</v>
      </c>
      <c r="F92">
        <v>0.89120249869859403</v>
      </c>
      <c r="G92">
        <v>0.83999474942742902</v>
      </c>
      <c r="H92">
        <v>2.59964367887047E-2</v>
      </c>
      <c r="I92">
        <v>1.9697987723230499</v>
      </c>
      <c r="J92">
        <v>5.75</v>
      </c>
      <c r="K92">
        <v>1921</v>
      </c>
      <c r="L92">
        <v>2079.7108829568788</v>
      </c>
    </row>
    <row r="93" spans="1:12" x14ac:dyDescent="0.2">
      <c r="A93" s="14">
        <v>43934</v>
      </c>
      <c r="B93">
        <v>1649</v>
      </c>
      <c r="C93">
        <v>1638</v>
      </c>
      <c r="D93">
        <v>1877</v>
      </c>
      <c r="E93">
        <v>1862</v>
      </c>
      <c r="F93">
        <v>0.87969924812029998</v>
      </c>
      <c r="G93">
        <v>0.839034937515309</v>
      </c>
      <c r="H93">
        <v>2.5410367752443101E-2</v>
      </c>
      <c r="I93">
        <v>1.6003038996191301</v>
      </c>
      <c r="J93">
        <v>4.62</v>
      </c>
      <c r="K93">
        <v>1862</v>
      </c>
      <c r="L93">
        <v>1989.8168377823411</v>
      </c>
    </row>
    <row r="94" spans="1:12" x14ac:dyDescent="0.2">
      <c r="A94" s="14">
        <v>43931</v>
      </c>
      <c r="B94">
        <v>1621</v>
      </c>
      <c r="C94">
        <v>1634</v>
      </c>
      <c r="D94">
        <v>1866</v>
      </c>
      <c r="E94">
        <v>1875</v>
      </c>
      <c r="F94">
        <v>0.87146666666666595</v>
      </c>
      <c r="G94">
        <v>0.83826519320155202</v>
      </c>
      <c r="H94">
        <v>2.5038570494855601E-2</v>
      </c>
      <c r="I94">
        <v>1.3260131392858601</v>
      </c>
      <c r="J94">
        <v>3.81</v>
      </c>
      <c r="K94">
        <v>1875</v>
      </c>
      <c r="L94">
        <v>1984.9577002053391</v>
      </c>
    </row>
    <row r="95" spans="1:12" x14ac:dyDescent="0.2">
      <c r="A95" s="14">
        <v>43930</v>
      </c>
      <c r="B95">
        <v>1560</v>
      </c>
      <c r="C95">
        <v>1585</v>
      </c>
      <c r="D95">
        <v>1899</v>
      </c>
      <c r="E95">
        <v>1877</v>
      </c>
      <c r="F95">
        <v>0.84443260522109698</v>
      </c>
      <c r="G95">
        <v>0.83762287994854001</v>
      </c>
      <c r="H95">
        <v>2.4795330747605201E-2</v>
      </c>
      <c r="I95">
        <v>0.27463740419009097</v>
      </c>
      <c r="J95">
        <v>0.81</v>
      </c>
      <c r="K95">
        <v>1877</v>
      </c>
      <c r="L95">
        <v>1925.4332648870638</v>
      </c>
    </row>
    <row r="96" spans="1:12" x14ac:dyDescent="0.2">
      <c r="A96" s="14">
        <v>43929</v>
      </c>
      <c r="B96">
        <v>1602</v>
      </c>
      <c r="C96">
        <v>1545</v>
      </c>
      <c r="D96">
        <v>1882</v>
      </c>
      <c r="E96">
        <v>1872</v>
      </c>
      <c r="F96">
        <v>0.825320512820512</v>
      </c>
      <c r="G96">
        <v>0.83739717912842104</v>
      </c>
      <c r="H96">
        <v>2.4809355682494299E-2</v>
      </c>
      <c r="I96">
        <v>-0.48677871616110002</v>
      </c>
      <c r="J96">
        <v>-1.46</v>
      </c>
      <c r="K96">
        <v>1872</v>
      </c>
      <c r="L96">
        <v>1876.8418891170434</v>
      </c>
    </row>
    <row r="97" spans="1:12" x14ac:dyDescent="0.2">
      <c r="A97" s="14">
        <v>43928</v>
      </c>
      <c r="B97">
        <v>1552</v>
      </c>
      <c r="C97">
        <v>1562</v>
      </c>
      <c r="D97">
        <v>1847</v>
      </c>
      <c r="E97">
        <v>1868</v>
      </c>
      <c r="F97">
        <v>0.83618843683083499</v>
      </c>
      <c r="G97">
        <v>0.837466580377068</v>
      </c>
      <c r="H97">
        <v>2.47827416038503E-2</v>
      </c>
      <c r="I97">
        <v>-5.1573936679964502E-2</v>
      </c>
      <c r="J97">
        <v>-0.15</v>
      </c>
      <c r="K97">
        <v>1868</v>
      </c>
      <c r="L97">
        <v>1897.4932238193019</v>
      </c>
    </row>
    <row r="98" spans="1:12" x14ac:dyDescent="0.2">
      <c r="A98" s="14">
        <v>43927</v>
      </c>
      <c r="B98">
        <v>1498</v>
      </c>
      <c r="C98">
        <v>1543</v>
      </c>
      <c r="D98">
        <v>1668</v>
      </c>
      <c r="E98">
        <v>1781</v>
      </c>
      <c r="F98">
        <v>0.86636720943290202</v>
      </c>
      <c r="G98">
        <v>0.83725826143437698</v>
      </c>
      <c r="H98">
        <v>2.4858160959470198E-2</v>
      </c>
      <c r="I98">
        <v>1.1710016700746999</v>
      </c>
      <c r="J98">
        <v>3.36</v>
      </c>
      <c r="K98">
        <v>1781</v>
      </c>
      <c r="L98">
        <v>1874.4123203285421</v>
      </c>
    </row>
    <row r="99" spans="1:12" x14ac:dyDescent="0.2">
      <c r="A99" s="14">
        <v>43924</v>
      </c>
      <c r="B99">
        <v>1472</v>
      </c>
      <c r="C99">
        <v>1483</v>
      </c>
      <c r="D99">
        <v>1728</v>
      </c>
      <c r="E99">
        <v>1700</v>
      </c>
      <c r="F99">
        <v>0.87235294117647</v>
      </c>
      <c r="G99">
        <v>0.83645309952787406</v>
      </c>
      <c r="H99">
        <v>2.4880242676347201E-2</v>
      </c>
      <c r="I99">
        <v>1.4429056064925301</v>
      </c>
      <c r="J99">
        <v>4.12</v>
      </c>
      <c r="K99">
        <v>1700</v>
      </c>
      <c r="L99">
        <v>1801.5252566735114</v>
      </c>
    </row>
    <row r="100" spans="1:12" x14ac:dyDescent="0.2">
      <c r="A100" s="14">
        <v>43923</v>
      </c>
      <c r="B100">
        <v>1490</v>
      </c>
      <c r="C100">
        <v>1486</v>
      </c>
      <c r="D100">
        <v>1774</v>
      </c>
      <c r="E100">
        <v>1758</v>
      </c>
      <c r="F100">
        <v>0.84527872582480001</v>
      </c>
      <c r="G100">
        <v>0.83611649281907496</v>
      </c>
      <c r="H100">
        <v>2.4561000024442701E-2</v>
      </c>
      <c r="I100">
        <v>0.373039900517394</v>
      </c>
      <c r="J100">
        <v>1.08</v>
      </c>
      <c r="K100">
        <v>1758</v>
      </c>
      <c r="L100">
        <v>1805.1696098562629</v>
      </c>
    </row>
    <row r="101" spans="1:12" x14ac:dyDescent="0.2">
      <c r="A101" s="14">
        <v>43922</v>
      </c>
      <c r="B101">
        <v>1575</v>
      </c>
      <c r="C101">
        <v>1530</v>
      </c>
      <c r="D101">
        <v>1899</v>
      </c>
      <c r="E101">
        <v>1808</v>
      </c>
      <c r="F101">
        <v>0.84623893805309702</v>
      </c>
      <c r="G101">
        <v>0.83615756634233196</v>
      </c>
      <c r="H101">
        <v>2.4578857034465901E-2</v>
      </c>
      <c r="I101">
        <v>0.410164382201677</v>
      </c>
      <c r="J101">
        <v>1.19</v>
      </c>
      <c r="K101">
        <v>1808</v>
      </c>
      <c r="L101">
        <v>1858.6201232032856</v>
      </c>
    </row>
    <row r="102" spans="1:12" x14ac:dyDescent="0.2">
      <c r="A102" s="14">
        <v>43921</v>
      </c>
      <c r="B102">
        <v>1633</v>
      </c>
      <c r="C102">
        <v>1601</v>
      </c>
      <c r="D102">
        <v>1886</v>
      </c>
      <c r="E102">
        <v>1914</v>
      </c>
      <c r="F102">
        <v>0.83646812957157701</v>
      </c>
      <c r="G102">
        <v>0.83605365793857001</v>
      </c>
      <c r="H102">
        <v>2.4552476645093701E-2</v>
      </c>
      <c r="I102">
        <v>1.6881051919879202E-2</v>
      </c>
      <c r="J102">
        <v>0.05</v>
      </c>
      <c r="K102">
        <v>1914</v>
      </c>
      <c r="L102">
        <v>1944.8698151950721</v>
      </c>
    </row>
    <row r="103" spans="1:12" x14ac:dyDescent="0.2">
      <c r="A103" s="14">
        <v>43920</v>
      </c>
      <c r="B103">
        <v>1780</v>
      </c>
      <c r="C103">
        <v>1662</v>
      </c>
      <c r="D103">
        <v>1950</v>
      </c>
      <c r="E103">
        <v>1916</v>
      </c>
      <c r="F103">
        <v>0.86743215031315202</v>
      </c>
      <c r="G103">
        <v>0.83625516965782598</v>
      </c>
      <c r="H103">
        <v>2.4616987370358799E-2</v>
      </c>
      <c r="I103">
        <v>1.26648237602239</v>
      </c>
      <c r="J103">
        <v>3.59</v>
      </c>
      <c r="K103">
        <v>1916</v>
      </c>
      <c r="L103">
        <v>2018.9716632443533</v>
      </c>
    </row>
    <row r="104" spans="1:12" x14ac:dyDescent="0.2">
      <c r="A104" s="14">
        <v>43917</v>
      </c>
      <c r="B104">
        <v>1644</v>
      </c>
      <c r="C104">
        <v>1634</v>
      </c>
      <c r="D104">
        <v>1891</v>
      </c>
      <c r="E104">
        <v>1994</v>
      </c>
      <c r="F104">
        <v>0.819458375125376</v>
      </c>
      <c r="G104">
        <v>0.83572799691278299</v>
      </c>
      <c r="H104">
        <v>2.4365758348029402E-2</v>
      </c>
      <c r="I104">
        <v>-0.66772482739997696</v>
      </c>
      <c r="J104">
        <v>-1.99</v>
      </c>
      <c r="K104">
        <v>1994</v>
      </c>
      <c r="L104">
        <v>1984.9577002053391</v>
      </c>
    </row>
    <row r="105" spans="1:12" x14ac:dyDescent="0.2">
      <c r="A105" s="14">
        <v>43916</v>
      </c>
      <c r="B105">
        <v>1534</v>
      </c>
      <c r="C105">
        <v>1579</v>
      </c>
      <c r="D105">
        <v>1820</v>
      </c>
      <c r="E105">
        <v>1851</v>
      </c>
      <c r="F105">
        <v>0.85305240410588801</v>
      </c>
      <c r="G105">
        <v>0.83609773438782797</v>
      </c>
      <c r="H105">
        <v>2.4326434826106798E-2</v>
      </c>
      <c r="I105">
        <v>0.69696483842610202</v>
      </c>
      <c r="J105">
        <v>1.99</v>
      </c>
      <c r="K105">
        <v>1851</v>
      </c>
      <c r="L105">
        <v>1918.1445585215606</v>
      </c>
    </row>
    <row r="106" spans="1:12" x14ac:dyDescent="0.2">
      <c r="A106" s="14">
        <v>43915</v>
      </c>
      <c r="B106">
        <v>1554</v>
      </c>
      <c r="C106">
        <v>1544</v>
      </c>
      <c r="D106">
        <v>1752</v>
      </c>
      <c r="E106">
        <v>1865</v>
      </c>
      <c r="F106">
        <v>0.82788203753351197</v>
      </c>
      <c r="G106">
        <v>0.83608997465968904</v>
      </c>
      <c r="H106">
        <v>2.4321117570613601E-2</v>
      </c>
      <c r="I106">
        <v>-0.33748190650969601</v>
      </c>
      <c r="J106">
        <v>-0.99</v>
      </c>
      <c r="K106">
        <v>1865</v>
      </c>
      <c r="L106">
        <v>1875.6271047227926</v>
      </c>
    </row>
    <row r="107" spans="1:12" x14ac:dyDescent="0.2">
      <c r="A107" s="14">
        <v>43914</v>
      </c>
      <c r="B107">
        <v>1406</v>
      </c>
      <c r="C107">
        <v>1415</v>
      </c>
      <c r="D107">
        <v>1543</v>
      </c>
      <c r="E107">
        <v>1645</v>
      </c>
      <c r="F107">
        <v>0.86018237082066795</v>
      </c>
      <c r="G107">
        <v>0.836381161625537</v>
      </c>
      <c r="H107">
        <v>2.4351819646593699E-2</v>
      </c>
      <c r="I107">
        <v>0.97738935079789302</v>
      </c>
      <c r="J107">
        <v>2.77</v>
      </c>
      <c r="K107">
        <v>1645</v>
      </c>
      <c r="L107">
        <v>1718.9199178644765</v>
      </c>
    </row>
    <row r="108" spans="1:12" x14ac:dyDescent="0.2">
      <c r="A108" s="14">
        <v>43913</v>
      </c>
      <c r="B108">
        <v>1377</v>
      </c>
      <c r="C108">
        <v>1391</v>
      </c>
      <c r="D108">
        <v>1390</v>
      </c>
      <c r="E108">
        <v>1514</v>
      </c>
      <c r="F108">
        <v>0.91875825627476804</v>
      </c>
      <c r="G108">
        <v>0.83631629907536797</v>
      </c>
      <c r="H108">
        <v>2.4294749123625399E-2</v>
      </c>
      <c r="I108">
        <v>3.39340640151865</v>
      </c>
      <c r="J108">
        <v>8.9700000000000006</v>
      </c>
      <c r="K108">
        <v>1514</v>
      </c>
      <c r="L108">
        <v>1689.7650924024642</v>
      </c>
    </row>
    <row r="109" spans="1:12" x14ac:dyDescent="0.2">
      <c r="A109" s="14">
        <v>43909</v>
      </c>
      <c r="B109">
        <v>1325</v>
      </c>
      <c r="C109">
        <v>1167</v>
      </c>
      <c r="D109">
        <v>1630</v>
      </c>
      <c r="E109">
        <v>1390</v>
      </c>
      <c r="F109">
        <v>0.83956834532374103</v>
      </c>
      <c r="G109">
        <v>0.83540613653418305</v>
      </c>
      <c r="H109">
        <v>2.2393413439045499E-2</v>
      </c>
      <c r="I109">
        <v>0.18586754542296699</v>
      </c>
      <c r="J109">
        <v>0.5</v>
      </c>
      <c r="K109">
        <v>1390</v>
      </c>
      <c r="L109">
        <v>1417.6533880903492</v>
      </c>
    </row>
    <row r="110" spans="1:12" x14ac:dyDescent="0.2">
      <c r="A110" s="14">
        <v>43908</v>
      </c>
      <c r="B110">
        <v>1412</v>
      </c>
      <c r="C110">
        <v>1302</v>
      </c>
      <c r="D110">
        <v>1784</v>
      </c>
      <c r="E110">
        <v>1628</v>
      </c>
      <c r="F110">
        <v>0.79975429975429901</v>
      </c>
      <c r="G110">
        <v>0.83558966970764503</v>
      </c>
      <c r="H110">
        <v>2.2483002907392701E-2</v>
      </c>
      <c r="I110">
        <v>-1.5938871733883</v>
      </c>
      <c r="J110">
        <v>-4.4800000000000004</v>
      </c>
      <c r="K110">
        <v>1628</v>
      </c>
      <c r="L110">
        <v>1581.6492813141685</v>
      </c>
    </row>
    <row r="111" spans="1:12" x14ac:dyDescent="0.2">
      <c r="A111" s="14">
        <v>43907</v>
      </c>
      <c r="B111">
        <v>1474</v>
      </c>
      <c r="C111">
        <v>1419</v>
      </c>
      <c r="D111">
        <v>1732</v>
      </c>
      <c r="E111">
        <v>1791</v>
      </c>
      <c r="F111">
        <v>0.79229480737018398</v>
      </c>
      <c r="G111">
        <v>0.83619585209821401</v>
      </c>
      <c r="H111">
        <v>2.21185827753589E-2</v>
      </c>
      <c r="I111">
        <v>-1.9848036908105</v>
      </c>
      <c r="J111">
        <v>-5.54</v>
      </c>
      <c r="K111">
        <v>1791</v>
      </c>
      <c r="L111">
        <v>1723.7790554414785</v>
      </c>
    </row>
    <row r="112" spans="1:12" x14ac:dyDescent="0.2">
      <c r="A112" s="14">
        <v>43906</v>
      </c>
      <c r="B112">
        <v>1623</v>
      </c>
      <c r="C112">
        <v>1486</v>
      </c>
      <c r="D112">
        <v>1959</v>
      </c>
      <c r="E112">
        <v>1852</v>
      </c>
      <c r="F112">
        <v>0.80237580993520496</v>
      </c>
      <c r="G112">
        <v>0.836853312677035</v>
      </c>
      <c r="H112">
        <v>2.1528867085264899E-2</v>
      </c>
      <c r="I112">
        <v>-1.6014545774880899</v>
      </c>
      <c r="J112">
        <v>-4.3</v>
      </c>
      <c r="K112">
        <v>1852</v>
      </c>
      <c r="L112">
        <v>1805.1696098562629</v>
      </c>
    </row>
    <row r="113" spans="1:12" x14ac:dyDescent="0.2">
      <c r="A113" s="14">
        <v>43903</v>
      </c>
      <c r="B113">
        <v>1667</v>
      </c>
      <c r="C113">
        <v>1622</v>
      </c>
      <c r="D113">
        <v>1872</v>
      </c>
      <c r="E113">
        <v>1957</v>
      </c>
      <c r="F113">
        <v>0.82881962187020897</v>
      </c>
      <c r="G113">
        <v>0.83728248532308902</v>
      </c>
      <c r="H113">
        <v>2.11548697387118E-2</v>
      </c>
      <c r="I113">
        <v>-0.40004327880089202</v>
      </c>
      <c r="J113">
        <v>-1.02</v>
      </c>
      <c r="K113">
        <v>1957</v>
      </c>
      <c r="L113">
        <v>1970.3802874743328</v>
      </c>
    </row>
    <row r="114" spans="1:12" x14ac:dyDescent="0.2">
      <c r="A114" s="14">
        <v>43902</v>
      </c>
      <c r="B114">
        <v>1841</v>
      </c>
      <c r="C114">
        <v>1805</v>
      </c>
      <c r="D114">
        <v>2108</v>
      </c>
      <c r="E114">
        <v>2032</v>
      </c>
      <c r="F114">
        <v>0.88828740157480301</v>
      </c>
      <c r="G114">
        <v>0.83747504011523599</v>
      </c>
      <c r="H114">
        <v>2.1142684493365801E-2</v>
      </c>
      <c r="I114">
        <v>2.40330699138564</v>
      </c>
      <c r="J114">
        <v>5.72</v>
      </c>
      <c r="K114">
        <v>2032</v>
      </c>
      <c r="L114">
        <v>2192.6858316221769</v>
      </c>
    </row>
    <row r="115" spans="1:12" x14ac:dyDescent="0.2">
      <c r="A115" s="14">
        <v>43901</v>
      </c>
      <c r="B115">
        <v>1893</v>
      </c>
      <c r="C115">
        <v>1890</v>
      </c>
      <c r="D115">
        <v>2181</v>
      </c>
      <c r="E115">
        <v>2153</v>
      </c>
      <c r="F115">
        <v>0.87784486762656699</v>
      </c>
      <c r="G115">
        <v>0.83723432961040301</v>
      </c>
      <c r="H115">
        <v>2.06600736619405E-2</v>
      </c>
      <c r="I115">
        <v>1.9656531085353901</v>
      </c>
      <c r="J115">
        <v>4.63</v>
      </c>
      <c r="K115">
        <v>2153</v>
      </c>
      <c r="L115">
        <v>2295.9425051334706</v>
      </c>
    </row>
    <row r="116" spans="1:12" x14ac:dyDescent="0.2">
      <c r="A116" s="14">
        <v>43900</v>
      </c>
      <c r="B116">
        <v>1807</v>
      </c>
      <c r="C116">
        <v>1894</v>
      </c>
      <c r="D116">
        <v>2132</v>
      </c>
      <c r="E116">
        <v>2164</v>
      </c>
      <c r="F116">
        <v>0.87523105360443598</v>
      </c>
      <c r="G116">
        <v>0.83734475768822503</v>
      </c>
      <c r="H116">
        <v>2.0897610238713501E-2</v>
      </c>
      <c r="I116">
        <v>1.81294872875103</v>
      </c>
      <c r="J116">
        <v>4.33</v>
      </c>
      <c r="K116">
        <v>2164</v>
      </c>
      <c r="L116">
        <v>2300.8016427104726</v>
      </c>
    </row>
    <row r="117" spans="1:12" x14ac:dyDescent="0.2">
      <c r="A117" s="14">
        <v>43899</v>
      </c>
      <c r="B117">
        <v>1835</v>
      </c>
      <c r="C117">
        <v>1801</v>
      </c>
      <c r="D117">
        <v>2250</v>
      </c>
      <c r="E117">
        <v>2182</v>
      </c>
      <c r="F117">
        <v>0.82538955087076005</v>
      </c>
      <c r="G117">
        <v>0.83766331440039998</v>
      </c>
      <c r="H117">
        <v>2.1641566058231001E-2</v>
      </c>
      <c r="I117">
        <v>-0.56713841764568396</v>
      </c>
      <c r="J117">
        <v>-1.49</v>
      </c>
      <c r="K117">
        <v>2182</v>
      </c>
      <c r="L117">
        <v>2187.8266940451749</v>
      </c>
    </row>
    <row r="118" spans="1:12" x14ac:dyDescent="0.2">
      <c r="A118" s="14">
        <v>43896</v>
      </c>
      <c r="B118">
        <v>1951</v>
      </c>
      <c r="C118">
        <v>1929</v>
      </c>
      <c r="D118">
        <v>2340</v>
      </c>
      <c r="E118">
        <v>2310</v>
      </c>
      <c r="F118">
        <v>0.83506493506493495</v>
      </c>
      <c r="G118">
        <v>0.83849888255279104</v>
      </c>
      <c r="H118">
        <v>2.2349745765479701E-2</v>
      </c>
      <c r="I118">
        <v>-0.15364593064680501</v>
      </c>
      <c r="J118">
        <v>-0.41</v>
      </c>
      <c r="K118">
        <v>2310</v>
      </c>
      <c r="L118">
        <v>2343.3190965092404</v>
      </c>
    </row>
    <row r="119" spans="1:12" x14ac:dyDescent="0.2">
      <c r="A119" s="14">
        <v>43895</v>
      </c>
      <c r="B119">
        <v>1995</v>
      </c>
      <c r="C119">
        <v>1991</v>
      </c>
      <c r="D119">
        <v>2407</v>
      </c>
      <c r="E119">
        <v>2393</v>
      </c>
      <c r="F119">
        <v>0.83201002925198497</v>
      </c>
      <c r="G119">
        <v>0.83927603452670296</v>
      </c>
      <c r="H119">
        <v>2.3213512481864498E-2</v>
      </c>
      <c r="I119">
        <v>-0.31300757610014002</v>
      </c>
      <c r="J119">
        <v>-0.87</v>
      </c>
      <c r="K119">
        <v>2393</v>
      </c>
      <c r="L119">
        <v>2418.6357289527723</v>
      </c>
    </row>
    <row r="120" spans="1:12" x14ac:dyDescent="0.2">
      <c r="A120" s="14">
        <v>43894</v>
      </c>
      <c r="B120">
        <v>1940</v>
      </c>
      <c r="C120">
        <v>1959</v>
      </c>
      <c r="D120">
        <v>2328</v>
      </c>
      <c r="E120">
        <v>2346</v>
      </c>
      <c r="F120">
        <v>0.83503836317135505</v>
      </c>
      <c r="G120">
        <v>0.83983348964724802</v>
      </c>
      <c r="H120">
        <v>2.35321519988777E-2</v>
      </c>
      <c r="I120">
        <v>-0.203769144280636</v>
      </c>
      <c r="J120">
        <v>-0.56999999999999995</v>
      </c>
      <c r="K120">
        <v>2346</v>
      </c>
      <c r="L120">
        <v>2379.7626283367558</v>
      </c>
    </row>
    <row r="121" spans="1:12" x14ac:dyDescent="0.2">
      <c r="A121" s="14">
        <v>43893</v>
      </c>
      <c r="B121">
        <v>2010</v>
      </c>
      <c r="C121">
        <v>1967</v>
      </c>
      <c r="D121">
        <v>2456</v>
      </c>
      <c r="E121">
        <v>2374</v>
      </c>
      <c r="F121">
        <v>0.82855939342881202</v>
      </c>
      <c r="G121">
        <v>0.84052870463402296</v>
      </c>
      <c r="H121">
        <v>2.4142511407870399E-2</v>
      </c>
      <c r="I121">
        <v>-0.495777386328979</v>
      </c>
      <c r="J121">
        <v>-1.44</v>
      </c>
      <c r="K121">
        <v>2374</v>
      </c>
      <c r="L121">
        <v>2389.4809034907598</v>
      </c>
    </row>
    <row r="122" spans="1:12" x14ac:dyDescent="0.2">
      <c r="A122" s="14">
        <v>43892</v>
      </c>
      <c r="B122">
        <v>1909</v>
      </c>
      <c r="C122">
        <v>1970</v>
      </c>
      <c r="D122">
        <v>2346</v>
      </c>
      <c r="E122">
        <v>2415</v>
      </c>
      <c r="F122">
        <v>0.81573498964803304</v>
      </c>
      <c r="G122">
        <v>0.84111408322231596</v>
      </c>
      <c r="H122">
        <v>2.4376323325464501E-2</v>
      </c>
      <c r="I122">
        <v>-1.04113705891695</v>
      </c>
      <c r="J122">
        <v>-3.11</v>
      </c>
      <c r="K122">
        <v>2415</v>
      </c>
      <c r="L122">
        <v>2393.1252566735116</v>
      </c>
    </row>
    <row r="123" spans="1:12" x14ac:dyDescent="0.2">
      <c r="A123" s="14">
        <v>43889</v>
      </c>
      <c r="B123">
        <v>1981</v>
      </c>
      <c r="C123">
        <v>1931</v>
      </c>
      <c r="D123">
        <v>2406</v>
      </c>
      <c r="E123">
        <v>2371</v>
      </c>
      <c r="F123">
        <v>0.81442429354702595</v>
      </c>
      <c r="G123">
        <v>0.84211623926442203</v>
      </c>
      <c r="H123">
        <v>2.4852705147575298E-2</v>
      </c>
      <c r="I123">
        <v>-1.11424271736058</v>
      </c>
      <c r="J123">
        <v>-3.4</v>
      </c>
      <c r="K123">
        <v>2371</v>
      </c>
      <c r="L123">
        <v>2345.7486652977414</v>
      </c>
    </row>
    <row r="124" spans="1:12" x14ac:dyDescent="0.2">
      <c r="A124" s="14">
        <v>43888</v>
      </c>
      <c r="B124">
        <v>2058</v>
      </c>
      <c r="C124">
        <v>2018</v>
      </c>
      <c r="D124">
        <v>2584</v>
      </c>
      <c r="E124">
        <v>2492</v>
      </c>
      <c r="F124">
        <v>0.80979133226324196</v>
      </c>
      <c r="G124">
        <v>0.84323496456123204</v>
      </c>
      <c r="H124">
        <v>2.5461972001554499E-2</v>
      </c>
      <c r="I124">
        <v>-1.3134737677014401</v>
      </c>
      <c r="J124">
        <v>-4.13</v>
      </c>
      <c r="K124">
        <v>2492</v>
      </c>
      <c r="L124">
        <v>2451.434907597536</v>
      </c>
    </row>
    <row r="125" spans="1:12" x14ac:dyDescent="0.2">
      <c r="A125" s="14">
        <v>43887</v>
      </c>
      <c r="B125">
        <v>2008</v>
      </c>
      <c r="C125">
        <v>2062</v>
      </c>
      <c r="D125">
        <v>2506</v>
      </c>
      <c r="E125">
        <v>2534</v>
      </c>
      <c r="F125">
        <v>0.81373322809786897</v>
      </c>
      <c r="G125">
        <v>0.84398935308617096</v>
      </c>
      <c r="H125">
        <v>2.5297560846405099E-2</v>
      </c>
      <c r="I125">
        <v>-1.1960095746781001</v>
      </c>
      <c r="J125">
        <v>-3.72</v>
      </c>
      <c r="K125">
        <v>2534</v>
      </c>
      <c r="L125">
        <v>2504.8854209445585</v>
      </c>
    </row>
    <row r="126" spans="1:12" x14ac:dyDescent="0.2">
      <c r="A126" s="14">
        <v>43886</v>
      </c>
      <c r="B126">
        <v>2013</v>
      </c>
      <c r="C126">
        <v>2043</v>
      </c>
      <c r="D126">
        <v>2523</v>
      </c>
      <c r="E126">
        <v>2525</v>
      </c>
      <c r="F126">
        <v>0.80910891089108905</v>
      </c>
      <c r="G126">
        <v>0.84466696761218296</v>
      </c>
      <c r="H126">
        <v>2.5158309803831502E-2</v>
      </c>
      <c r="I126">
        <v>-1.41337224155171</v>
      </c>
      <c r="J126">
        <v>-4.3899999999999997</v>
      </c>
      <c r="K126">
        <v>2525</v>
      </c>
      <c r="L126">
        <v>2481.8045174537988</v>
      </c>
    </row>
    <row r="127" spans="1:12" x14ac:dyDescent="0.2">
      <c r="A127" s="14">
        <v>43882</v>
      </c>
      <c r="B127">
        <v>2154</v>
      </c>
      <c r="C127">
        <v>2167</v>
      </c>
      <c r="D127">
        <v>2647</v>
      </c>
      <c r="E127">
        <v>2652</v>
      </c>
      <c r="F127">
        <v>0.81711915535444901</v>
      </c>
      <c r="G127">
        <v>0.84635196707987104</v>
      </c>
      <c r="H127">
        <v>2.6892609693810299E-2</v>
      </c>
      <c r="I127">
        <v>-1.0870202653538099</v>
      </c>
      <c r="J127">
        <v>-3.58</v>
      </c>
      <c r="K127">
        <v>2652</v>
      </c>
      <c r="L127">
        <v>2632.4377823408627</v>
      </c>
    </row>
    <row r="128" spans="1:12" x14ac:dyDescent="0.2">
      <c r="A128" s="14">
        <v>43881</v>
      </c>
      <c r="B128">
        <v>2171</v>
      </c>
      <c r="C128">
        <v>2194</v>
      </c>
      <c r="D128">
        <v>2682</v>
      </c>
      <c r="E128">
        <v>2652</v>
      </c>
      <c r="F128">
        <v>0.82730015082956199</v>
      </c>
      <c r="G128">
        <v>0.847664517968164</v>
      </c>
      <c r="H128">
        <v>2.7820132959623201E-2</v>
      </c>
      <c r="I128">
        <v>-0.73200107160369998</v>
      </c>
      <c r="J128">
        <v>-2.46</v>
      </c>
      <c r="K128">
        <v>2652</v>
      </c>
      <c r="L128">
        <v>2665.2369609856264</v>
      </c>
    </row>
    <row r="129" spans="1:12" x14ac:dyDescent="0.2">
      <c r="A129" s="14">
        <v>43880</v>
      </c>
      <c r="B129">
        <v>2207</v>
      </c>
      <c r="C129">
        <v>2177</v>
      </c>
      <c r="D129">
        <v>2674</v>
      </c>
      <c r="E129">
        <v>2675</v>
      </c>
      <c r="F129">
        <v>0.81383177570093401</v>
      </c>
      <c r="G129">
        <v>0.84919615745495403</v>
      </c>
      <c r="H129">
        <v>2.97519092583967E-2</v>
      </c>
      <c r="I129">
        <v>-1.18864243120933</v>
      </c>
      <c r="J129">
        <v>-4.3499999999999996</v>
      </c>
      <c r="K129">
        <v>2675</v>
      </c>
      <c r="L129">
        <v>2644.5856262833677</v>
      </c>
    </row>
    <row r="130" spans="1:12" x14ac:dyDescent="0.2">
      <c r="A130" s="14">
        <v>43879</v>
      </c>
      <c r="B130">
        <v>2218</v>
      </c>
      <c r="C130">
        <v>2183</v>
      </c>
      <c r="D130">
        <v>2669</v>
      </c>
      <c r="E130">
        <v>2634</v>
      </c>
      <c r="F130">
        <v>0.82877752467729604</v>
      </c>
      <c r="G130">
        <v>0.85070450486327898</v>
      </c>
      <c r="H130">
        <v>3.0770941459424401E-2</v>
      </c>
      <c r="I130">
        <v>-0.71258723802443402</v>
      </c>
      <c r="J130">
        <v>-2.65</v>
      </c>
      <c r="K130">
        <v>2634</v>
      </c>
      <c r="L130">
        <v>2651.8743326488707</v>
      </c>
    </row>
    <row r="131" spans="1:12" x14ac:dyDescent="0.2">
      <c r="A131" s="14">
        <v>43878</v>
      </c>
      <c r="B131">
        <v>2297</v>
      </c>
      <c r="C131">
        <v>2241</v>
      </c>
      <c r="D131">
        <v>2755</v>
      </c>
      <c r="E131">
        <v>2681</v>
      </c>
      <c r="F131">
        <v>0.83588213353226404</v>
      </c>
      <c r="G131">
        <v>0.85231755494044803</v>
      </c>
      <c r="H131">
        <v>3.2690290071284898E-2</v>
      </c>
      <c r="I131">
        <v>-0.50276156535610095</v>
      </c>
      <c r="J131">
        <v>-1.97</v>
      </c>
      <c r="K131">
        <v>2681</v>
      </c>
      <c r="L131">
        <v>2722.3318275154006</v>
      </c>
    </row>
    <row r="132" spans="1:12" x14ac:dyDescent="0.2">
      <c r="A132" s="14">
        <v>43875</v>
      </c>
      <c r="B132">
        <v>2306</v>
      </c>
      <c r="C132">
        <v>2314</v>
      </c>
      <c r="D132">
        <v>2808</v>
      </c>
      <c r="E132">
        <v>2784</v>
      </c>
      <c r="F132">
        <v>0.83117816091954</v>
      </c>
      <c r="G132">
        <v>0.85343004679929702</v>
      </c>
      <c r="H132">
        <v>3.3521213313101803E-2</v>
      </c>
      <c r="I132">
        <v>-0.663815049649774</v>
      </c>
      <c r="J132">
        <v>-2.68</v>
      </c>
      <c r="K132">
        <v>2784</v>
      </c>
      <c r="L132">
        <v>2811.0110882956883</v>
      </c>
    </row>
    <row r="133" spans="1:12" x14ac:dyDescent="0.2">
      <c r="A133" s="14">
        <v>43874</v>
      </c>
      <c r="B133">
        <v>2278</v>
      </c>
      <c r="C133">
        <v>2298</v>
      </c>
      <c r="D133">
        <v>2850</v>
      </c>
      <c r="E133">
        <v>2829</v>
      </c>
      <c r="F133">
        <v>0.81230116648992501</v>
      </c>
      <c r="G133">
        <v>0.85468746267655504</v>
      </c>
      <c r="H133">
        <v>3.44196600755192E-2</v>
      </c>
      <c r="I133">
        <v>-1.2314559787525701</v>
      </c>
      <c r="J133">
        <v>-5.22</v>
      </c>
      <c r="K133">
        <v>2829</v>
      </c>
      <c r="L133">
        <v>2791.5745379876798</v>
      </c>
    </row>
    <row r="134" spans="1:12" x14ac:dyDescent="0.2">
      <c r="A134" s="14">
        <v>43873</v>
      </c>
      <c r="B134">
        <v>2298</v>
      </c>
      <c r="C134">
        <v>2292</v>
      </c>
      <c r="D134">
        <v>2845</v>
      </c>
      <c r="E134">
        <v>2817</v>
      </c>
      <c r="F134">
        <v>0.81363152289669805</v>
      </c>
      <c r="G134">
        <v>0.856425333915809</v>
      </c>
      <c r="H134">
        <v>3.5508924039239997E-2</v>
      </c>
      <c r="I134">
        <v>-1.2051565114116101</v>
      </c>
      <c r="J134">
        <v>-5.26</v>
      </c>
      <c r="K134">
        <v>2817</v>
      </c>
      <c r="L134">
        <v>2784.2858316221768</v>
      </c>
    </row>
    <row r="135" spans="1:12" x14ac:dyDescent="0.2">
      <c r="A135" s="14">
        <v>43871</v>
      </c>
      <c r="B135">
        <v>2274</v>
      </c>
      <c r="C135">
        <v>2270</v>
      </c>
      <c r="D135">
        <v>2917</v>
      </c>
      <c r="E135">
        <v>2857</v>
      </c>
      <c r="F135">
        <v>0.794539726986349</v>
      </c>
      <c r="G135">
        <v>0.858002296103622</v>
      </c>
      <c r="H135">
        <v>3.6193081709327501E-2</v>
      </c>
      <c r="I135" s="15">
        <v>-1.7534447502136199</v>
      </c>
      <c r="J135">
        <v>-7.99</v>
      </c>
      <c r="K135">
        <v>2857</v>
      </c>
      <c r="L135">
        <v>2757.5605749486654</v>
      </c>
    </row>
    <row r="136" spans="1:12" x14ac:dyDescent="0.2">
      <c r="A136" s="14">
        <v>43868</v>
      </c>
      <c r="B136">
        <v>2271</v>
      </c>
      <c r="C136">
        <v>2282</v>
      </c>
      <c r="D136">
        <v>2902</v>
      </c>
      <c r="E136">
        <v>2917</v>
      </c>
      <c r="F136">
        <v>0.782310593075077</v>
      </c>
      <c r="G136">
        <v>0.85969807102969698</v>
      </c>
      <c r="H136">
        <v>3.61593831405378E-2</v>
      </c>
      <c r="I136">
        <v>-2.1401769397957899</v>
      </c>
      <c r="J136">
        <v>-9.89</v>
      </c>
      <c r="K136">
        <v>2917</v>
      </c>
      <c r="L136">
        <v>2772.1379876796718</v>
      </c>
    </row>
    <row r="137" spans="1:12" x14ac:dyDescent="0.2">
      <c r="A137" s="14">
        <v>43867</v>
      </c>
      <c r="B137">
        <v>2303</v>
      </c>
      <c r="C137">
        <v>2256</v>
      </c>
      <c r="D137">
        <v>2887</v>
      </c>
      <c r="E137">
        <v>2865</v>
      </c>
      <c r="F137">
        <v>0.78743455497382198</v>
      </c>
      <c r="G137">
        <v>0.86160385215283297</v>
      </c>
      <c r="H137">
        <v>3.5795277968001797E-2</v>
      </c>
      <c r="I137">
        <v>-2.0720413805785398</v>
      </c>
      <c r="J137">
        <v>-9.42</v>
      </c>
      <c r="K137">
        <v>2865</v>
      </c>
      <c r="L137">
        <v>2740.5535934291584</v>
      </c>
    </row>
    <row r="138" spans="1:12" x14ac:dyDescent="0.2">
      <c r="A138" s="14">
        <v>43866</v>
      </c>
      <c r="B138">
        <v>2474</v>
      </c>
      <c r="C138">
        <v>2453</v>
      </c>
      <c r="D138">
        <v>2808</v>
      </c>
      <c r="E138">
        <v>2857</v>
      </c>
      <c r="F138">
        <v>0.85859292964648204</v>
      </c>
      <c r="G138">
        <v>0.86322185870956802</v>
      </c>
      <c r="H138">
        <v>3.5142809401406502E-2</v>
      </c>
      <c r="I138">
        <v>-0.131717672603056</v>
      </c>
      <c r="J138">
        <v>-0.54</v>
      </c>
      <c r="K138">
        <v>2857</v>
      </c>
      <c r="L138">
        <v>2979.8661190965095</v>
      </c>
    </row>
    <row r="139" spans="1:12" x14ac:dyDescent="0.2">
      <c r="A139" s="14">
        <v>43865</v>
      </c>
      <c r="B139">
        <v>2389</v>
      </c>
      <c r="C139">
        <v>2429</v>
      </c>
      <c r="D139">
        <v>2837</v>
      </c>
      <c r="E139">
        <v>2781</v>
      </c>
      <c r="F139">
        <v>0.87342682488313494</v>
      </c>
      <c r="G139">
        <v>0.86380832245276995</v>
      </c>
      <c r="H139">
        <v>3.5426532344100502E-2</v>
      </c>
      <c r="I139">
        <v>0.271505614406164</v>
      </c>
      <c r="J139">
        <v>1.1000000000000001</v>
      </c>
      <c r="K139">
        <v>2781</v>
      </c>
      <c r="L139">
        <v>2950.711293634497</v>
      </c>
    </row>
    <row r="140" spans="1:12" x14ac:dyDescent="0.2">
      <c r="A140" s="14">
        <v>43864</v>
      </c>
      <c r="B140">
        <v>2351</v>
      </c>
      <c r="C140">
        <v>2388</v>
      </c>
      <c r="D140">
        <v>2752</v>
      </c>
      <c r="E140">
        <v>2823</v>
      </c>
      <c r="F140">
        <v>0.84590860786397404</v>
      </c>
      <c r="G140">
        <v>0.86377683951904805</v>
      </c>
      <c r="H140">
        <v>3.5419018952211598E-2</v>
      </c>
      <c r="I140">
        <v>-0.50448126977154895</v>
      </c>
      <c r="J140">
        <v>-2.11</v>
      </c>
      <c r="K140">
        <v>2823</v>
      </c>
      <c r="L140">
        <v>2900.9051334702262</v>
      </c>
    </row>
    <row r="141" spans="1:12" x14ac:dyDescent="0.2">
      <c r="A141" s="14">
        <v>43861</v>
      </c>
      <c r="B141">
        <v>2358</v>
      </c>
      <c r="C141">
        <v>2417</v>
      </c>
      <c r="D141">
        <v>2878</v>
      </c>
      <c r="E141">
        <v>2846</v>
      </c>
      <c r="F141">
        <v>0.84926212227687903</v>
      </c>
      <c r="G141">
        <v>0.86353598223255901</v>
      </c>
      <c r="H141">
        <v>3.5600662863497799E-2</v>
      </c>
      <c r="I141">
        <v>-0.40094365687540601</v>
      </c>
      <c r="J141">
        <v>-1.68</v>
      </c>
      <c r="K141">
        <v>2846</v>
      </c>
      <c r="L141">
        <v>2936.133880903491</v>
      </c>
    </row>
    <row r="142" spans="1:12" x14ac:dyDescent="0.2">
      <c r="A142" s="14">
        <v>43860</v>
      </c>
      <c r="B142">
        <v>2400</v>
      </c>
      <c r="C142">
        <v>2343</v>
      </c>
      <c r="D142">
        <v>2820</v>
      </c>
      <c r="E142">
        <v>2796</v>
      </c>
      <c r="F142">
        <v>0.83798283261802498</v>
      </c>
      <c r="G142">
        <v>0.86303787198208104</v>
      </c>
      <c r="H142">
        <v>3.6055339840816401E-2</v>
      </c>
      <c r="I142">
        <v>-0.69490509518625598</v>
      </c>
      <c r="J142">
        <v>-2.99</v>
      </c>
      <c r="K142">
        <v>2796</v>
      </c>
      <c r="L142">
        <v>2846.239835728953</v>
      </c>
    </row>
    <row r="143" spans="1:12" x14ac:dyDescent="0.2">
      <c r="A143" s="14">
        <v>43859</v>
      </c>
      <c r="B143">
        <v>2385</v>
      </c>
      <c r="C143">
        <v>2406</v>
      </c>
      <c r="D143">
        <v>2827</v>
      </c>
      <c r="E143">
        <v>2818</v>
      </c>
      <c r="F143">
        <v>0.85379701916252604</v>
      </c>
      <c r="G143">
        <v>0.86233520779874595</v>
      </c>
      <c r="H143">
        <v>3.7036935931839099E-2</v>
      </c>
      <c r="I143">
        <v>-0.23053172249273399</v>
      </c>
      <c r="J143">
        <v>-1</v>
      </c>
      <c r="K143">
        <v>2818</v>
      </c>
      <c r="L143">
        <v>2922.7712525667353</v>
      </c>
    </row>
    <row r="144" spans="1:12" x14ac:dyDescent="0.2">
      <c r="A144" s="14">
        <v>43858</v>
      </c>
      <c r="B144">
        <v>2370</v>
      </c>
      <c r="C144">
        <v>2401</v>
      </c>
      <c r="D144">
        <v>2776</v>
      </c>
      <c r="E144">
        <v>2817</v>
      </c>
      <c r="F144">
        <v>0.85232516861909802</v>
      </c>
      <c r="G144">
        <v>0.86136837292550905</v>
      </c>
      <c r="H144">
        <v>3.8176139354453999E-2</v>
      </c>
      <c r="I144">
        <v>-0.23688105867509199</v>
      </c>
      <c r="J144">
        <v>-1.06</v>
      </c>
      <c r="K144">
        <v>2817</v>
      </c>
      <c r="L144">
        <v>2916.6973305954825</v>
      </c>
    </row>
    <row r="145" spans="1:12" x14ac:dyDescent="0.2">
      <c r="A145" s="14">
        <v>43857</v>
      </c>
      <c r="B145">
        <v>2419</v>
      </c>
      <c r="C145">
        <v>2401</v>
      </c>
      <c r="D145">
        <v>2807</v>
      </c>
      <c r="E145">
        <v>2814</v>
      </c>
      <c r="F145">
        <v>0.85323383084577098</v>
      </c>
      <c r="G145">
        <v>0.86077696587017005</v>
      </c>
      <c r="H145">
        <v>3.8652250338729099E-2</v>
      </c>
      <c r="I145">
        <v>-0.19515383860693999</v>
      </c>
      <c r="J145">
        <v>-0.88</v>
      </c>
      <c r="K145">
        <v>2814</v>
      </c>
      <c r="L145">
        <v>2916.6973305954825</v>
      </c>
    </row>
    <row r="146" spans="1:12" x14ac:dyDescent="0.2">
      <c r="A146" s="14">
        <v>43854</v>
      </c>
      <c r="B146">
        <v>2442</v>
      </c>
      <c r="C146">
        <v>2455</v>
      </c>
      <c r="D146">
        <v>2847</v>
      </c>
      <c r="E146">
        <v>2854</v>
      </c>
      <c r="F146">
        <v>0.86019621583742101</v>
      </c>
      <c r="G146">
        <v>0.86044303369640396</v>
      </c>
      <c r="H146">
        <v>3.8823781870822902E-2</v>
      </c>
      <c r="I146">
        <v>-6.3573883606806098E-3</v>
      </c>
      <c r="J146">
        <v>-0.03</v>
      </c>
      <c r="K146">
        <v>2854</v>
      </c>
      <c r="L146">
        <v>2982.2956878850105</v>
      </c>
    </row>
    <row r="147" spans="1:12" x14ac:dyDescent="0.2">
      <c r="A147" s="14">
        <v>43853</v>
      </c>
      <c r="B147">
        <v>2494</v>
      </c>
      <c r="C147">
        <v>2451</v>
      </c>
      <c r="D147">
        <v>2829</v>
      </c>
      <c r="E147">
        <v>2864</v>
      </c>
      <c r="F147">
        <v>0.85579608938547402</v>
      </c>
      <c r="G147">
        <v>0.859816676923287</v>
      </c>
      <c r="H147">
        <v>3.9199835695619398E-2</v>
      </c>
      <c r="I147">
        <v>-0.102566438518574</v>
      </c>
      <c r="J147">
        <v>-0.47</v>
      </c>
      <c r="K147">
        <v>2864</v>
      </c>
      <c r="L147">
        <v>2977.4365503080085</v>
      </c>
    </row>
    <row r="148" spans="1:12" x14ac:dyDescent="0.2">
      <c r="A148" s="14">
        <v>43852</v>
      </c>
      <c r="B148">
        <v>2437</v>
      </c>
      <c r="C148">
        <v>2494</v>
      </c>
      <c r="D148">
        <v>2873</v>
      </c>
      <c r="E148">
        <v>2865</v>
      </c>
      <c r="F148">
        <v>0.87050610820244301</v>
      </c>
      <c r="G148">
        <v>0.85957944691510202</v>
      </c>
      <c r="H148">
        <v>3.9277211004277598E-2</v>
      </c>
      <c r="I148">
        <v>0.278193410579745</v>
      </c>
      <c r="J148">
        <v>1.26</v>
      </c>
      <c r="K148">
        <v>2865</v>
      </c>
      <c r="L148">
        <v>3029.6722792607807</v>
      </c>
    </row>
    <row r="149" spans="1:12" x14ac:dyDescent="0.2">
      <c r="A149" s="14">
        <v>43851</v>
      </c>
      <c r="B149">
        <v>2487</v>
      </c>
      <c r="C149">
        <v>2440</v>
      </c>
      <c r="D149">
        <v>2863</v>
      </c>
      <c r="E149">
        <v>2858</v>
      </c>
      <c r="F149">
        <v>0.85374387683694897</v>
      </c>
      <c r="G149">
        <v>0.85917290052031003</v>
      </c>
      <c r="H149">
        <v>3.9319786782615503E-2</v>
      </c>
      <c r="I149">
        <v>-0.13807357891783001</v>
      </c>
      <c r="J149">
        <v>-0.64</v>
      </c>
      <c r="K149">
        <v>2858</v>
      </c>
      <c r="L149">
        <v>2964.0739219712527</v>
      </c>
    </row>
    <row r="150" spans="1:12" x14ac:dyDescent="0.2">
      <c r="A150" s="14">
        <v>43850</v>
      </c>
      <c r="B150">
        <v>2482</v>
      </c>
      <c r="C150">
        <v>2498</v>
      </c>
      <c r="D150">
        <v>2911</v>
      </c>
      <c r="E150">
        <v>2873</v>
      </c>
      <c r="F150">
        <v>0.86947441698572903</v>
      </c>
      <c r="G150">
        <v>0.85894033722121899</v>
      </c>
      <c r="H150">
        <v>3.94027049435174E-2</v>
      </c>
      <c r="I150">
        <v>0.26734407649450498</v>
      </c>
      <c r="J150">
        <v>1.21</v>
      </c>
      <c r="K150">
        <v>2873</v>
      </c>
      <c r="L150">
        <v>3034.5314168377827</v>
      </c>
    </row>
    <row r="151" spans="1:12" x14ac:dyDescent="0.2">
      <c r="A151" s="14">
        <v>43847</v>
      </c>
      <c r="B151">
        <v>2478</v>
      </c>
      <c r="C151">
        <v>2451</v>
      </c>
      <c r="D151">
        <v>2886</v>
      </c>
      <c r="E151">
        <v>2901</v>
      </c>
      <c r="F151">
        <v>0.84488107549120905</v>
      </c>
      <c r="G151">
        <v>0.85859923036427499</v>
      </c>
      <c r="H151">
        <v>3.9420766746583701E-2</v>
      </c>
      <c r="I151">
        <v>-0.347993101231449</v>
      </c>
      <c r="J151">
        <v>-1.62</v>
      </c>
      <c r="K151">
        <v>2901</v>
      </c>
      <c r="L151">
        <v>2977.4365503080085</v>
      </c>
    </row>
    <row r="152" spans="1:12" x14ac:dyDescent="0.2">
      <c r="A152" s="14">
        <v>43846</v>
      </c>
      <c r="B152">
        <v>2470</v>
      </c>
      <c r="C152">
        <v>2466</v>
      </c>
      <c r="D152">
        <v>2840</v>
      </c>
      <c r="E152">
        <v>2877</v>
      </c>
      <c r="F152">
        <v>0.85714285714285698</v>
      </c>
      <c r="G152">
        <v>0.85863937024125903</v>
      </c>
      <c r="H152">
        <v>3.9408308645640197E-2</v>
      </c>
      <c r="I152">
        <v>-3.7974557899943397E-2</v>
      </c>
      <c r="J152">
        <v>-0.17</v>
      </c>
      <c r="K152">
        <v>2877</v>
      </c>
      <c r="L152">
        <v>2995.6583162217662</v>
      </c>
    </row>
    <row r="153" spans="1:12" x14ac:dyDescent="0.2">
      <c r="A153" s="14">
        <v>43845</v>
      </c>
      <c r="B153">
        <v>2466</v>
      </c>
      <c r="C153">
        <v>2464</v>
      </c>
      <c r="D153">
        <v>2811</v>
      </c>
      <c r="E153">
        <v>2802</v>
      </c>
      <c r="F153">
        <v>0.87937187723054899</v>
      </c>
      <c r="G153">
        <v>0.85817789250773902</v>
      </c>
      <c r="H153">
        <v>3.9625183544650902E-2</v>
      </c>
      <c r="I153">
        <v>0.53486149026736396</v>
      </c>
      <c r="J153">
        <v>2.41</v>
      </c>
      <c r="K153">
        <v>2802</v>
      </c>
      <c r="L153">
        <v>2993.2287474332652</v>
      </c>
    </row>
    <row r="154" spans="1:12" x14ac:dyDescent="0.2">
      <c r="A154" s="14">
        <v>43844</v>
      </c>
      <c r="B154">
        <v>2427</v>
      </c>
      <c r="C154">
        <v>2471</v>
      </c>
      <c r="D154">
        <v>2847</v>
      </c>
      <c r="E154">
        <v>2820</v>
      </c>
      <c r="F154">
        <v>0.87624113475177301</v>
      </c>
      <c r="G154">
        <v>0.85732598027505003</v>
      </c>
      <c r="H154">
        <v>3.9846582924020997E-2</v>
      </c>
      <c r="I154">
        <v>0.47469953729255798</v>
      </c>
      <c r="J154">
        <v>2.16</v>
      </c>
      <c r="K154">
        <v>2820</v>
      </c>
      <c r="L154">
        <v>3001.7322381930185</v>
      </c>
    </row>
    <row r="155" spans="1:12" x14ac:dyDescent="0.2">
      <c r="A155" s="14">
        <v>43840</v>
      </c>
      <c r="B155">
        <v>2411</v>
      </c>
      <c r="C155">
        <v>2411</v>
      </c>
      <c r="D155">
        <v>2858</v>
      </c>
      <c r="E155">
        <v>2846</v>
      </c>
      <c r="F155">
        <v>0.84715390021082204</v>
      </c>
      <c r="G155">
        <v>0.85652381089665997</v>
      </c>
      <c r="H155">
        <v>4.0062714061377999E-2</v>
      </c>
      <c r="I155">
        <v>-0.23388107634154601</v>
      </c>
      <c r="J155">
        <v>-1.1100000000000001</v>
      </c>
      <c r="K155">
        <v>2846</v>
      </c>
      <c r="L155">
        <v>2928.845174537988</v>
      </c>
    </row>
    <row r="156" spans="1:12" x14ac:dyDescent="0.2">
      <c r="A156" s="14">
        <v>43839</v>
      </c>
      <c r="B156">
        <v>2407</v>
      </c>
      <c r="C156">
        <v>2402</v>
      </c>
      <c r="D156">
        <v>2904</v>
      </c>
      <c r="E156">
        <v>2865</v>
      </c>
      <c r="F156">
        <v>0.83839441535776604</v>
      </c>
      <c r="G156">
        <v>0.856273790452035</v>
      </c>
      <c r="H156">
        <v>4.0178752505738102E-2</v>
      </c>
      <c r="I156">
        <v>-0.444995774612855</v>
      </c>
      <c r="J156">
        <v>-2.13</v>
      </c>
      <c r="K156">
        <v>2865</v>
      </c>
      <c r="L156">
        <v>2917.9121149897333</v>
      </c>
    </row>
    <row r="157" spans="1:12" x14ac:dyDescent="0.2">
      <c r="A157" s="14">
        <v>43838</v>
      </c>
      <c r="B157">
        <v>2393</v>
      </c>
      <c r="C157">
        <v>2384</v>
      </c>
      <c r="D157">
        <v>2864</v>
      </c>
      <c r="E157">
        <v>2858</v>
      </c>
      <c r="F157">
        <v>0.83414975507347799</v>
      </c>
      <c r="G157">
        <v>0.85627953065430495</v>
      </c>
      <c r="H157">
        <v>4.0176228403778803E-2</v>
      </c>
      <c r="I157">
        <v>-0.55081764665459398</v>
      </c>
      <c r="J157">
        <v>-2.65</v>
      </c>
      <c r="K157">
        <v>2858</v>
      </c>
      <c r="L157">
        <v>2896.0459958932242</v>
      </c>
    </row>
    <row r="158" spans="1:12" x14ac:dyDescent="0.2">
      <c r="A158" s="14">
        <v>43837</v>
      </c>
      <c r="B158">
        <v>2399</v>
      </c>
      <c r="C158">
        <v>2430</v>
      </c>
      <c r="D158">
        <v>2903</v>
      </c>
      <c r="E158">
        <v>2913</v>
      </c>
      <c r="F158">
        <v>0.83419155509783705</v>
      </c>
      <c r="G158">
        <v>0.85625979155611398</v>
      </c>
      <c r="H158">
        <v>4.0187458306624402E-2</v>
      </c>
      <c r="I158">
        <v>-0.54913242559157105</v>
      </c>
      <c r="J158">
        <v>-2.65</v>
      </c>
      <c r="K158">
        <v>2913</v>
      </c>
      <c r="L158">
        <v>2951.9260780287477</v>
      </c>
    </row>
    <row r="159" spans="1:12" x14ac:dyDescent="0.2">
      <c r="A159" s="14">
        <v>43836</v>
      </c>
      <c r="B159">
        <v>2398</v>
      </c>
      <c r="C159">
        <v>2400</v>
      </c>
      <c r="D159">
        <v>2907</v>
      </c>
      <c r="E159">
        <v>2902</v>
      </c>
      <c r="F159">
        <v>0.82701585113714604</v>
      </c>
      <c r="G159">
        <v>0.85617956553047103</v>
      </c>
      <c r="H159">
        <v>4.0237407705750301E-2</v>
      </c>
      <c r="I159">
        <v>-0.72479108511646095</v>
      </c>
      <c r="J159">
        <v>-3.53</v>
      </c>
      <c r="K159">
        <v>2902</v>
      </c>
      <c r="L159">
        <v>2915.4825462012323</v>
      </c>
    </row>
    <row r="160" spans="1:12" x14ac:dyDescent="0.2">
      <c r="A160" s="14">
        <v>43829</v>
      </c>
      <c r="B160">
        <v>2428</v>
      </c>
      <c r="C160">
        <v>2428</v>
      </c>
      <c r="D160">
        <v>2954</v>
      </c>
      <c r="E160">
        <v>2968</v>
      </c>
      <c r="F160">
        <v>0.81805929919137399</v>
      </c>
      <c r="G160">
        <v>0.85618405380983298</v>
      </c>
      <c r="H160">
        <v>4.0234173034724097E-2</v>
      </c>
      <c r="I160">
        <v>-0.94757147327360403</v>
      </c>
      <c r="J160">
        <v>-4.66</v>
      </c>
      <c r="K160">
        <v>2968</v>
      </c>
      <c r="L160">
        <v>2949.4965092402467</v>
      </c>
    </row>
    <row r="161" spans="1:12" x14ac:dyDescent="0.2">
      <c r="A161" s="14">
        <v>43826</v>
      </c>
      <c r="B161">
        <v>2449</v>
      </c>
      <c r="C161">
        <v>2435</v>
      </c>
      <c r="D161">
        <v>2927</v>
      </c>
      <c r="E161">
        <v>2958</v>
      </c>
      <c r="F161">
        <v>0.82319134550371797</v>
      </c>
      <c r="G161">
        <v>0.856313633524318</v>
      </c>
      <c r="H161">
        <v>4.01266845992738E-2</v>
      </c>
      <c r="I161">
        <v>-0.82544292785153905</v>
      </c>
      <c r="J161">
        <v>-4.0199999999999996</v>
      </c>
      <c r="K161">
        <v>2958</v>
      </c>
      <c r="L161">
        <v>2958</v>
      </c>
    </row>
    <row r="162" spans="1:12" x14ac:dyDescent="0.2">
      <c r="A162" s="14"/>
    </row>
    <row r="163" spans="1:12" x14ac:dyDescent="0.2">
      <c r="A163" s="14"/>
    </row>
    <row r="164" spans="1:12" x14ac:dyDescent="0.2">
      <c r="A164" s="14"/>
    </row>
    <row r="165" spans="1:12" x14ac:dyDescent="0.2">
      <c r="A165" s="14"/>
    </row>
    <row r="166" spans="1:12" x14ac:dyDescent="0.2">
      <c r="A166" s="14"/>
    </row>
    <row r="167" spans="1:12" x14ac:dyDescent="0.2">
      <c r="A167" s="14"/>
    </row>
    <row r="168" spans="1:12" x14ac:dyDescent="0.2">
      <c r="A168" s="14"/>
    </row>
    <row r="169" spans="1:12" x14ac:dyDescent="0.2">
      <c r="A169" s="14"/>
    </row>
    <row r="170" spans="1:12" x14ac:dyDescent="0.2">
      <c r="A170" s="14"/>
    </row>
    <row r="171" spans="1:12" x14ac:dyDescent="0.2">
      <c r="A171" s="14"/>
    </row>
    <row r="172" spans="1:12" x14ac:dyDescent="0.2">
      <c r="A172" s="14"/>
    </row>
    <row r="173" spans="1:12" x14ac:dyDescent="0.2">
      <c r="A173" s="14"/>
    </row>
    <row r="174" spans="1:12" x14ac:dyDescent="0.2">
      <c r="A174" s="14"/>
    </row>
    <row r="175" spans="1:12" x14ac:dyDescent="0.2">
      <c r="A175" s="14"/>
    </row>
    <row r="176" spans="1:12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9" x14ac:dyDescent="0.2">
      <c r="A465" s="14"/>
    </row>
    <row r="466" spans="1:9" x14ac:dyDescent="0.2">
      <c r="A466" s="14"/>
    </row>
    <row r="467" spans="1:9" x14ac:dyDescent="0.2">
      <c r="A467" s="14"/>
    </row>
    <row r="468" spans="1:9" x14ac:dyDescent="0.2">
      <c r="A468" s="14"/>
      <c r="I468" s="15"/>
    </row>
    <row r="469" spans="1:9" x14ac:dyDescent="0.2">
      <c r="A469" s="14"/>
    </row>
    <row r="470" spans="1:9" x14ac:dyDescent="0.2">
      <c r="A470" s="14"/>
    </row>
    <row r="471" spans="1:9" x14ac:dyDescent="0.2">
      <c r="A471" s="14"/>
    </row>
    <row r="472" spans="1:9" x14ac:dyDescent="0.2">
      <c r="A472" s="14"/>
    </row>
    <row r="473" spans="1:9" x14ac:dyDescent="0.2">
      <c r="A473" s="14"/>
    </row>
    <row r="474" spans="1:9" x14ac:dyDescent="0.2">
      <c r="A474" s="14"/>
    </row>
    <row r="475" spans="1:9" x14ac:dyDescent="0.2">
      <c r="A475" s="14"/>
    </row>
    <row r="476" spans="1:9" x14ac:dyDescent="0.2">
      <c r="A476" s="14"/>
    </row>
    <row r="477" spans="1:9" x14ac:dyDescent="0.2">
      <c r="A477" s="14"/>
    </row>
    <row r="478" spans="1:9" x14ac:dyDescent="0.2">
      <c r="A478" s="14"/>
    </row>
    <row r="479" spans="1:9" x14ac:dyDescent="0.2">
      <c r="A479" s="14"/>
    </row>
    <row r="480" spans="1:9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zoomScale="85" zoomScaleNormal="85" workbookViewId="0">
      <selection activeCell="M110" sqref="M110"/>
    </sheetView>
  </sheetViews>
  <sheetFormatPr defaultRowHeight="14.25" x14ac:dyDescent="0.2"/>
  <cols>
    <col min="1" max="1" width="10.5" customWidth="1"/>
    <col min="2" max="2" width="9" style="106"/>
    <col min="16" max="16" width="13.125" style="332" customWidth="1"/>
    <col min="17" max="17" width="17.125" style="332" customWidth="1"/>
    <col min="18" max="18" width="9" style="332"/>
  </cols>
  <sheetData>
    <row r="1" spans="1:22" ht="15" thickBot="1" x14ac:dyDescent="0.25">
      <c r="A1" s="1"/>
      <c r="Q1" s="334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3"/>
      <c r="R2" s="333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4"/>
      <c r="Q46" s="334"/>
      <c r="R46" s="334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B101"/>
      <c r="P101"/>
      <c r="Q101"/>
      <c r="R101"/>
    </row>
    <row r="102" spans="1:18" x14ac:dyDescent="0.2">
      <c r="B102"/>
      <c r="P102"/>
      <c r="Q102"/>
      <c r="R102"/>
    </row>
    <row r="103" spans="1:18" x14ac:dyDescent="0.2">
      <c r="B103"/>
      <c r="P103"/>
      <c r="Q103"/>
      <c r="R103"/>
    </row>
    <row r="104" spans="1:18" x14ac:dyDescent="0.2">
      <c r="B104"/>
      <c r="P104"/>
      <c r="Q104"/>
      <c r="R104"/>
    </row>
    <row r="105" spans="1:18" x14ac:dyDescent="0.2">
      <c r="B105"/>
      <c r="P105"/>
      <c r="Q105"/>
      <c r="R105"/>
    </row>
    <row r="106" spans="1:18" x14ac:dyDescent="0.2">
      <c r="B106"/>
      <c r="P106"/>
      <c r="Q106"/>
      <c r="R106"/>
    </row>
    <row r="107" spans="1:18" x14ac:dyDescent="0.2">
      <c r="B107"/>
      <c r="P107"/>
      <c r="Q107"/>
      <c r="R107"/>
    </row>
    <row r="108" spans="1:18" x14ac:dyDescent="0.2">
      <c r="B108"/>
      <c r="P108"/>
      <c r="Q108"/>
      <c r="R108"/>
    </row>
    <row r="109" spans="1:18" x14ac:dyDescent="0.2">
      <c r="B109"/>
      <c r="P109"/>
      <c r="Q109"/>
      <c r="R109"/>
    </row>
    <row r="110" spans="1:18" x14ac:dyDescent="0.2">
      <c r="B110"/>
      <c r="P110"/>
      <c r="Q110"/>
      <c r="R110"/>
    </row>
    <row r="111" spans="1:18" x14ac:dyDescent="0.2">
      <c r="B111"/>
      <c r="P111"/>
      <c r="Q111"/>
      <c r="R111"/>
    </row>
    <row r="112" spans="1:18" x14ac:dyDescent="0.2">
      <c r="B112"/>
      <c r="P112"/>
      <c r="Q112"/>
      <c r="R112"/>
    </row>
    <row r="113" spans="2:18" x14ac:dyDescent="0.2">
      <c r="B113"/>
      <c r="P113"/>
      <c r="Q113"/>
      <c r="R113"/>
    </row>
    <row r="114" spans="2:18" x14ac:dyDescent="0.2">
      <c r="B114"/>
      <c r="P114"/>
      <c r="Q114"/>
      <c r="R114"/>
    </row>
    <row r="115" spans="2:18" x14ac:dyDescent="0.2">
      <c r="B115"/>
      <c r="P115"/>
      <c r="Q115"/>
      <c r="R115"/>
    </row>
    <row r="116" spans="2:18" x14ac:dyDescent="0.2">
      <c r="B116"/>
      <c r="P116"/>
      <c r="Q116"/>
      <c r="R116"/>
    </row>
    <row r="117" spans="2:18" x14ac:dyDescent="0.2">
      <c r="B117"/>
      <c r="P117"/>
      <c r="Q117"/>
      <c r="R117"/>
    </row>
    <row r="118" spans="2:18" x14ac:dyDescent="0.2">
      <c r="B118"/>
      <c r="P118"/>
      <c r="Q118"/>
      <c r="R118"/>
    </row>
    <row r="119" spans="2:18" x14ac:dyDescent="0.2">
      <c r="B119"/>
      <c r="P119"/>
      <c r="Q119"/>
      <c r="R119"/>
    </row>
    <row r="120" spans="2:18" x14ac:dyDescent="0.2">
      <c r="B120"/>
      <c r="P120"/>
      <c r="Q120"/>
      <c r="R120"/>
    </row>
    <row r="121" spans="2:18" x14ac:dyDescent="0.2">
      <c r="B121"/>
      <c r="P121"/>
      <c r="Q121"/>
      <c r="R121"/>
    </row>
    <row r="122" spans="2:18" x14ac:dyDescent="0.2">
      <c r="B122"/>
      <c r="P122"/>
      <c r="Q122"/>
      <c r="R122"/>
    </row>
    <row r="123" spans="2:18" x14ac:dyDescent="0.2">
      <c r="B123"/>
      <c r="P123"/>
      <c r="Q123"/>
      <c r="R123"/>
    </row>
    <row r="124" spans="2:18" x14ac:dyDescent="0.2">
      <c r="B124"/>
      <c r="P124"/>
      <c r="Q124"/>
      <c r="R124"/>
    </row>
    <row r="125" spans="2:18" x14ac:dyDescent="0.2">
      <c r="B125"/>
      <c r="P125"/>
      <c r="Q125"/>
      <c r="R125"/>
    </row>
    <row r="126" spans="2:18" x14ac:dyDescent="0.2">
      <c r="B126"/>
      <c r="P126"/>
      <c r="Q126"/>
      <c r="R126"/>
    </row>
    <row r="127" spans="2:18" x14ac:dyDescent="0.2">
      <c r="B127"/>
      <c r="P127"/>
      <c r="Q127"/>
      <c r="R127"/>
    </row>
    <row r="128" spans="2:18" x14ac:dyDescent="0.2">
      <c r="B128"/>
      <c r="P128"/>
      <c r="Q128"/>
      <c r="R128"/>
    </row>
    <row r="129" spans="2:18" x14ac:dyDescent="0.2">
      <c r="B129"/>
      <c r="P129"/>
      <c r="Q129"/>
      <c r="R129"/>
    </row>
    <row r="130" spans="2:18" x14ac:dyDescent="0.2">
      <c r="B130"/>
      <c r="P130"/>
      <c r="Q130"/>
      <c r="R130"/>
    </row>
    <row r="131" spans="2:18" x14ac:dyDescent="0.2">
      <c r="B131"/>
      <c r="P131"/>
      <c r="Q131"/>
      <c r="R131"/>
    </row>
    <row r="132" spans="2:18" x14ac:dyDescent="0.2">
      <c r="B132"/>
      <c r="P132"/>
      <c r="Q132"/>
      <c r="R132"/>
    </row>
    <row r="133" spans="2:18" x14ac:dyDescent="0.2">
      <c r="B133"/>
      <c r="P133"/>
      <c r="Q133"/>
      <c r="R133"/>
    </row>
    <row r="134" spans="2:18" x14ac:dyDescent="0.2">
      <c r="B134"/>
      <c r="P134"/>
      <c r="Q134"/>
      <c r="R134"/>
    </row>
    <row r="135" spans="2:18" x14ac:dyDescent="0.2">
      <c r="B135"/>
      <c r="P135"/>
      <c r="Q135"/>
      <c r="R135"/>
    </row>
    <row r="136" spans="2:18" x14ac:dyDescent="0.2">
      <c r="B136"/>
      <c r="P136"/>
      <c r="Q136"/>
      <c r="R136"/>
    </row>
    <row r="137" spans="2:18" x14ac:dyDescent="0.2">
      <c r="B137"/>
      <c r="P137"/>
      <c r="Q137"/>
      <c r="R137"/>
    </row>
    <row r="138" spans="2:18" x14ac:dyDescent="0.2">
      <c r="B138"/>
      <c r="P138"/>
      <c r="Q138"/>
      <c r="R138"/>
    </row>
    <row r="139" spans="2:18" x14ac:dyDescent="0.2">
      <c r="B139"/>
      <c r="P139"/>
      <c r="Q139"/>
      <c r="R139"/>
    </row>
    <row r="140" spans="2:18" x14ac:dyDescent="0.2">
      <c r="B140"/>
      <c r="P140"/>
      <c r="Q140"/>
      <c r="R140"/>
    </row>
    <row r="141" spans="2:18" x14ac:dyDescent="0.2">
      <c r="B141"/>
      <c r="P141"/>
      <c r="Q141"/>
      <c r="R141"/>
    </row>
    <row r="142" spans="2:18" x14ac:dyDescent="0.2">
      <c r="B142"/>
      <c r="P142"/>
      <c r="Q142"/>
      <c r="R142"/>
    </row>
    <row r="143" spans="2:18" x14ac:dyDescent="0.2">
      <c r="B143"/>
      <c r="P143"/>
      <c r="Q143"/>
      <c r="R143"/>
    </row>
    <row r="144" spans="2:18" x14ac:dyDescent="0.2">
      <c r="B144"/>
      <c r="P144"/>
      <c r="Q144"/>
      <c r="R144"/>
    </row>
    <row r="145" spans="2:18" x14ac:dyDescent="0.2">
      <c r="B145"/>
      <c r="P145"/>
      <c r="Q145"/>
      <c r="R145"/>
    </row>
    <row r="146" spans="2:18" x14ac:dyDescent="0.2">
      <c r="B146"/>
      <c r="P146"/>
      <c r="Q146"/>
      <c r="R146"/>
    </row>
    <row r="147" spans="2:18" x14ac:dyDescent="0.2">
      <c r="B147"/>
      <c r="P147"/>
      <c r="Q147"/>
      <c r="R147"/>
    </row>
    <row r="148" spans="2:18" x14ac:dyDescent="0.2">
      <c r="B148"/>
      <c r="P148"/>
      <c r="Q148"/>
      <c r="R148"/>
    </row>
    <row r="149" spans="2:18" x14ac:dyDescent="0.2">
      <c r="B149"/>
      <c r="P149"/>
      <c r="Q149"/>
      <c r="R149"/>
    </row>
    <row r="150" spans="2:18" x14ac:dyDescent="0.2">
      <c r="B150"/>
      <c r="P150"/>
      <c r="Q150"/>
      <c r="R150"/>
    </row>
    <row r="151" spans="2:18" x14ac:dyDescent="0.2">
      <c r="B151"/>
      <c r="P151"/>
      <c r="Q151"/>
      <c r="R151"/>
    </row>
    <row r="152" spans="2:18" x14ac:dyDescent="0.2">
      <c r="B152"/>
      <c r="P152"/>
      <c r="Q152"/>
      <c r="R152"/>
    </row>
    <row r="153" spans="2:18" x14ac:dyDescent="0.2">
      <c r="B153"/>
      <c r="P153"/>
      <c r="Q153"/>
      <c r="R153"/>
    </row>
    <row r="154" spans="2:18" x14ac:dyDescent="0.2">
      <c r="B154"/>
      <c r="P154"/>
      <c r="Q154"/>
      <c r="R154"/>
    </row>
    <row r="155" spans="2:18" x14ac:dyDescent="0.2">
      <c r="B155"/>
      <c r="P155"/>
      <c r="Q155"/>
      <c r="R155"/>
    </row>
    <row r="156" spans="2:18" x14ac:dyDescent="0.2">
      <c r="B156"/>
      <c r="P156"/>
      <c r="Q156"/>
      <c r="R156"/>
    </row>
    <row r="157" spans="2:18" x14ac:dyDescent="0.2">
      <c r="B157"/>
      <c r="P157"/>
      <c r="Q157"/>
      <c r="R157"/>
    </row>
    <row r="158" spans="2:18" x14ac:dyDescent="0.2">
      <c r="B158"/>
      <c r="P158"/>
      <c r="Q158"/>
      <c r="R158"/>
    </row>
    <row r="159" spans="2:18" x14ac:dyDescent="0.2">
      <c r="B159"/>
      <c r="P159"/>
      <c r="Q159"/>
      <c r="R159"/>
    </row>
    <row r="160" spans="2:18" x14ac:dyDescent="0.2">
      <c r="B160"/>
      <c r="P160"/>
      <c r="Q160"/>
      <c r="R160"/>
    </row>
    <row r="161" spans="2:18" x14ac:dyDescent="0.2">
      <c r="B161"/>
      <c r="P161"/>
      <c r="Q161"/>
      <c r="R161"/>
    </row>
    <row r="162" spans="2:18" x14ac:dyDescent="0.2">
      <c r="B162"/>
      <c r="P162"/>
      <c r="Q162"/>
      <c r="R162"/>
    </row>
    <row r="163" spans="2:18" x14ac:dyDescent="0.2">
      <c r="B163"/>
      <c r="P163"/>
      <c r="Q163"/>
      <c r="R163"/>
    </row>
    <row r="164" spans="2:18" x14ac:dyDescent="0.2">
      <c r="B164"/>
      <c r="P164"/>
      <c r="Q164"/>
      <c r="R164"/>
    </row>
    <row r="165" spans="2:18" x14ac:dyDescent="0.2">
      <c r="B165"/>
      <c r="P165"/>
      <c r="Q165"/>
      <c r="R165"/>
    </row>
    <row r="166" spans="2:18" x14ac:dyDescent="0.2">
      <c r="B166"/>
      <c r="P166"/>
      <c r="Q166"/>
      <c r="R166"/>
    </row>
    <row r="167" spans="2:18" x14ac:dyDescent="0.2">
      <c r="B167"/>
      <c r="P167"/>
      <c r="Q167"/>
      <c r="R167"/>
    </row>
    <row r="168" spans="2:18" x14ac:dyDescent="0.2">
      <c r="B168"/>
      <c r="P168"/>
      <c r="Q168"/>
      <c r="R168"/>
    </row>
    <row r="169" spans="2:18" x14ac:dyDescent="0.2">
      <c r="B169"/>
      <c r="P169"/>
      <c r="Q169"/>
      <c r="R169"/>
    </row>
    <row r="170" spans="2:18" x14ac:dyDescent="0.2">
      <c r="B170"/>
      <c r="P170"/>
      <c r="Q170"/>
      <c r="R170"/>
    </row>
    <row r="171" spans="2:18" x14ac:dyDescent="0.2">
      <c r="B171"/>
      <c r="P171"/>
      <c r="Q171"/>
      <c r="R171"/>
    </row>
    <row r="172" spans="2:18" x14ac:dyDescent="0.2">
      <c r="B172"/>
      <c r="P172"/>
      <c r="Q172"/>
      <c r="R172"/>
    </row>
    <row r="173" spans="2:18" x14ac:dyDescent="0.2">
      <c r="B173"/>
      <c r="P173"/>
      <c r="Q173"/>
      <c r="R173"/>
    </row>
    <row r="174" spans="2:18" x14ac:dyDescent="0.2">
      <c r="B174"/>
      <c r="P174"/>
      <c r="Q174"/>
      <c r="R174"/>
    </row>
    <row r="175" spans="2:18" x14ac:dyDescent="0.2">
      <c r="B175"/>
      <c r="P175"/>
      <c r="Q175"/>
      <c r="R175"/>
    </row>
    <row r="176" spans="2:18" x14ac:dyDescent="0.2">
      <c r="B176"/>
      <c r="P176"/>
      <c r="Q176"/>
      <c r="R176"/>
    </row>
    <row r="177" spans="2:18" x14ac:dyDescent="0.2">
      <c r="B177"/>
      <c r="P177"/>
      <c r="Q177"/>
      <c r="R177"/>
    </row>
    <row r="178" spans="2:18" x14ac:dyDescent="0.2">
      <c r="B178"/>
      <c r="P178"/>
      <c r="Q178"/>
      <c r="R178"/>
    </row>
    <row r="179" spans="2:18" x14ac:dyDescent="0.2">
      <c r="B179"/>
      <c r="P179"/>
      <c r="Q179"/>
      <c r="R179"/>
    </row>
    <row r="180" spans="2:18" x14ac:dyDescent="0.2">
      <c r="B180"/>
      <c r="P180"/>
      <c r="Q180"/>
      <c r="R180"/>
    </row>
    <row r="181" spans="2:18" x14ac:dyDescent="0.2">
      <c r="B181"/>
      <c r="P181"/>
      <c r="Q181"/>
      <c r="R181"/>
    </row>
    <row r="182" spans="2:18" x14ac:dyDescent="0.2">
      <c r="B182"/>
      <c r="P182"/>
      <c r="Q182"/>
      <c r="R182"/>
    </row>
    <row r="183" spans="2:18" x14ac:dyDescent="0.2">
      <c r="B183"/>
      <c r="P183"/>
      <c r="Q183"/>
      <c r="R183"/>
    </row>
    <row r="184" spans="2:18" x14ac:dyDescent="0.2">
      <c r="B184"/>
      <c r="P184"/>
      <c r="Q184"/>
      <c r="R184"/>
    </row>
    <row r="185" spans="2:18" x14ac:dyDescent="0.2">
      <c r="B185"/>
      <c r="P185"/>
      <c r="Q185"/>
      <c r="R185"/>
    </row>
    <row r="186" spans="2:18" x14ac:dyDescent="0.2">
      <c r="B186"/>
      <c r="P186"/>
      <c r="Q186"/>
      <c r="R186"/>
    </row>
    <row r="187" spans="2:18" x14ac:dyDescent="0.2">
      <c r="B187"/>
      <c r="P187"/>
      <c r="Q187"/>
      <c r="R187"/>
    </row>
    <row r="188" spans="2:18" x14ac:dyDescent="0.2">
      <c r="B188"/>
      <c r="P188"/>
      <c r="Q188"/>
      <c r="R188"/>
    </row>
    <row r="189" spans="2:18" x14ac:dyDescent="0.2">
      <c r="B189"/>
      <c r="P189"/>
      <c r="Q189"/>
      <c r="R189"/>
    </row>
    <row r="190" spans="2:18" x14ac:dyDescent="0.2">
      <c r="B190"/>
      <c r="P190"/>
      <c r="Q190"/>
      <c r="R190"/>
    </row>
    <row r="191" spans="2:18" x14ac:dyDescent="0.2">
      <c r="B191"/>
      <c r="P191"/>
      <c r="Q191"/>
      <c r="R191"/>
    </row>
    <row r="192" spans="2:18" x14ac:dyDescent="0.2">
      <c r="B192"/>
      <c r="P192"/>
      <c r="Q192"/>
      <c r="R192"/>
    </row>
    <row r="193" spans="2:18" x14ac:dyDescent="0.2">
      <c r="B193"/>
      <c r="P193"/>
      <c r="Q193"/>
      <c r="R193"/>
    </row>
    <row r="194" spans="2:18" x14ac:dyDescent="0.2">
      <c r="B194"/>
      <c r="P194"/>
      <c r="Q194"/>
      <c r="R194"/>
    </row>
    <row r="195" spans="2:18" x14ac:dyDescent="0.2">
      <c r="B195"/>
      <c r="P195"/>
      <c r="Q195"/>
      <c r="R195"/>
    </row>
    <row r="196" spans="2:18" x14ac:dyDescent="0.2">
      <c r="B196"/>
      <c r="P196"/>
      <c r="Q196"/>
      <c r="R196"/>
    </row>
    <row r="197" spans="2:18" x14ac:dyDescent="0.2">
      <c r="B197"/>
      <c r="P197"/>
      <c r="Q197"/>
      <c r="R197"/>
    </row>
    <row r="198" spans="2:18" x14ac:dyDescent="0.2">
      <c r="B198"/>
      <c r="P198"/>
      <c r="Q198"/>
      <c r="R198"/>
    </row>
    <row r="199" spans="2:18" x14ac:dyDescent="0.2">
      <c r="B199"/>
      <c r="P199"/>
      <c r="Q199"/>
      <c r="R199"/>
    </row>
    <row r="200" spans="2:18" x14ac:dyDescent="0.2">
      <c r="B200"/>
      <c r="P200"/>
      <c r="Q200"/>
      <c r="R200"/>
    </row>
    <row r="201" spans="2:18" x14ac:dyDescent="0.2">
      <c r="B201"/>
      <c r="P201"/>
      <c r="Q201"/>
      <c r="R201"/>
    </row>
    <row r="202" spans="2:18" x14ac:dyDescent="0.2">
      <c r="B202"/>
      <c r="P202"/>
      <c r="Q202"/>
      <c r="R202"/>
    </row>
    <row r="203" spans="2:18" x14ac:dyDescent="0.2">
      <c r="B203"/>
      <c r="P203"/>
      <c r="Q203"/>
      <c r="R203"/>
    </row>
    <row r="204" spans="2:18" x14ac:dyDescent="0.2">
      <c r="B204"/>
      <c r="P204"/>
      <c r="Q204"/>
      <c r="R204"/>
    </row>
    <row r="205" spans="2:18" x14ac:dyDescent="0.2">
      <c r="B205"/>
      <c r="P205"/>
      <c r="Q205"/>
      <c r="R205"/>
    </row>
    <row r="206" spans="2:18" x14ac:dyDescent="0.2">
      <c r="B206"/>
      <c r="P206"/>
      <c r="Q206"/>
      <c r="R206"/>
    </row>
    <row r="207" spans="2:18" x14ac:dyDescent="0.2">
      <c r="B207"/>
      <c r="P207"/>
      <c r="Q207"/>
      <c r="R207"/>
    </row>
    <row r="208" spans="2:18" x14ac:dyDescent="0.2">
      <c r="B208"/>
      <c r="P208"/>
      <c r="Q208"/>
      <c r="R208"/>
    </row>
    <row r="209" spans="2:18" x14ac:dyDescent="0.2">
      <c r="B209"/>
      <c r="P209"/>
      <c r="Q209"/>
      <c r="R209"/>
    </row>
    <row r="210" spans="2:18" x14ac:dyDescent="0.2">
      <c r="B210"/>
      <c r="P210"/>
      <c r="Q210"/>
      <c r="R210"/>
    </row>
    <row r="211" spans="2:18" x14ac:dyDescent="0.2">
      <c r="B211"/>
      <c r="P211"/>
      <c r="Q211"/>
      <c r="R211"/>
    </row>
    <row r="212" spans="2:18" x14ac:dyDescent="0.2">
      <c r="B212"/>
      <c r="P212"/>
      <c r="Q212"/>
      <c r="R212"/>
    </row>
    <row r="213" spans="2:18" x14ac:dyDescent="0.2">
      <c r="B213"/>
      <c r="P213"/>
      <c r="Q213"/>
      <c r="R213"/>
    </row>
    <row r="214" spans="2:18" x14ac:dyDescent="0.2">
      <c r="B214"/>
      <c r="P214"/>
      <c r="Q214"/>
      <c r="R214"/>
    </row>
    <row r="215" spans="2:18" x14ac:dyDescent="0.2">
      <c r="B215"/>
      <c r="P215"/>
      <c r="Q215"/>
      <c r="R215"/>
    </row>
    <row r="216" spans="2:18" x14ac:dyDescent="0.2">
      <c r="B216"/>
      <c r="P216"/>
      <c r="Q216"/>
      <c r="R216"/>
    </row>
    <row r="217" spans="2:18" x14ac:dyDescent="0.2">
      <c r="B217"/>
      <c r="P217"/>
      <c r="Q217"/>
      <c r="R217"/>
    </row>
    <row r="218" spans="2:18" x14ac:dyDescent="0.2">
      <c r="B218"/>
      <c r="P218"/>
      <c r="Q218"/>
      <c r="R218"/>
    </row>
    <row r="219" spans="2:18" x14ac:dyDescent="0.2">
      <c r="B219"/>
      <c r="P219"/>
      <c r="Q219"/>
      <c r="R219"/>
    </row>
    <row r="220" spans="2:18" x14ac:dyDescent="0.2">
      <c r="B220"/>
      <c r="P220"/>
      <c r="Q220"/>
      <c r="R220"/>
    </row>
    <row r="221" spans="2:18" x14ac:dyDescent="0.2">
      <c r="B221"/>
      <c r="P221"/>
      <c r="Q221"/>
      <c r="R221"/>
    </row>
    <row r="222" spans="2:18" x14ac:dyDescent="0.2">
      <c r="B222"/>
      <c r="P222"/>
      <c r="Q222"/>
      <c r="R222"/>
    </row>
    <row r="223" spans="2:18" x14ac:dyDescent="0.2">
      <c r="B223"/>
      <c r="P223"/>
      <c r="Q223"/>
      <c r="R223"/>
    </row>
    <row r="224" spans="2:18" x14ac:dyDescent="0.2">
      <c r="B224"/>
      <c r="P224"/>
      <c r="Q224"/>
      <c r="R224"/>
    </row>
    <row r="225" spans="2:18" x14ac:dyDescent="0.2">
      <c r="B225"/>
      <c r="P225"/>
      <c r="Q225"/>
      <c r="R225"/>
    </row>
    <row r="226" spans="2:18" x14ac:dyDescent="0.2">
      <c r="B226"/>
      <c r="P226"/>
      <c r="Q226"/>
      <c r="R226"/>
    </row>
    <row r="227" spans="2:18" x14ac:dyDescent="0.2">
      <c r="B227"/>
      <c r="P227"/>
      <c r="Q227"/>
      <c r="R227"/>
    </row>
    <row r="228" spans="2:18" x14ac:dyDescent="0.2">
      <c r="B228"/>
      <c r="P228"/>
      <c r="Q228"/>
      <c r="R228"/>
    </row>
    <row r="229" spans="2:18" x14ac:dyDescent="0.2">
      <c r="B229"/>
      <c r="P229"/>
      <c r="Q229"/>
      <c r="R229"/>
    </row>
    <row r="230" spans="2:18" x14ac:dyDescent="0.2">
      <c r="B230"/>
      <c r="P230"/>
      <c r="Q230"/>
      <c r="R230"/>
    </row>
    <row r="231" spans="2:18" x14ac:dyDescent="0.2">
      <c r="B231"/>
      <c r="P231"/>
      <c r="Q231"/>
      <c r="R231"/>
    </row>
    <row r="232" spans="2:18" x14ac:dyDescent="0.2">
      <c r="B232"/>
      <c r="P232"/>
      <c r="Q232"/>
      <c r="R232"/>
    </row>
    <row r="233" spans="2:18" x14ac:dyDescent="0.2">
      <c r="B233"/>
      <c r="P233"/>
      <c r="Q233"/>
      <c r="R233"/>
    </row>
    <row r="234" spans="2:18" x14ac:dyDescent="0.2">
      <c r="B234"/>
      <c r="P234"/>
      <c r="Q234"/>
      <c r="R234"/>
    </row>
    <row r="235" spans="2:18" x14ac:dyDescent="0.2">
      <c r="B235"/>
      <c r="P235"/>
      <c r="Q235"/>
      <c r="R235"/>
    </row>
    <row r="236" spans="2:18" x14ac:dyDescent="0.2">
      <c r="B236"/>
      <c r="P236"/>
      <c r="Q236"/>
      <c r="R236"/>
    </row>
    <row r="237" spans="2:18" x14ac:dyDescent="0.2">
      <c r="B237"/>
      <c r="P237"/>
      <c r="Q237"/>
      <c r="R237"/>
    </row>
    <row r="238" spans="2:18" x14ac:dyDescent="0.2">
      <c r="B238"/>
      <c r="P238"/>
      <c r="Q238"/>
      <c r="R238"/>
    </row>
    <row r="239" spans="2:18" x14ac:dyDescent="0.2">
      <c r="B239"/>
      <c r="P239"/>
      <c r="Q239"/>
      <c r="R239"/>
    </row>
    <row r="240" spans="2:18" x14ac:dyDescent="0.2">
      <c r="B240"/>
      <c r="P240"/>
      <c r="Q240"/>
      <c r="R240"/>
    </row>
    <row r="241" spans="2:18" x14ac:dyDescent="0.2">
      <c r="B241"/>
      <c r="P241"/>
      <c r="Q241"/>
      <c r="R241"/>
    </row>
    <row r="242" spans="2:18" x14ac:dyDescent="0.2">
      <c r="B242"/>
      <c r="P242"/>
      <c r="Q242"/>
      <c r="R242"/>
    </row>
    <row r="243" spans="2:18" x14ac:dyDescent="0.2">
      <c r="B243"/>
      <c r="P243"/>
      <c r="Q243"/>
      <c r="R243"/>
    </row>
    <row r="244" spans="2:18" x14ac:dyDescent="0.2">
      <c r="B244"/>
      <c r="P244"/>
      <c r="Q244"/>
      <c r="R244"/>
    </row>
    <row r="245" spans="2:18" x14ac:dyDescent="0.2">
      <c r="B245"/>
      <c r="P245"/>
      <c r="Q245"/>
      <c r="R245"/>
    </row>
    <row r="246" spans="2:18" x14ac:dyDescent="0.2">
      <c r="B246"/>
      <c r="P246"/>
      <c r="Q246"/>
      <c r="R246"/>
    </row>
    <row r="247" spans="2:18" x14ac:dyDescent="0.2">
      <c r="B247"/>
      <c r="P247"/>
      <c r="Q247"/>
      <c r="R247"/>
    </row>
    <row r="248" spans="2:18" x14ac:dyDescent="0.2">
      <c r="B248"/>
      <c r="P248"/>
      <c r="Q248"/>
      <c r="R248"/>
    </row>
    <row r="249" spans="2:18" x14ac:dyDescent="0.2">
      <c r="B249"/>
      <c r="P249"/>
      <c r="Q249"/>
      <c r="R249"/>
    </row>
    <row r="250" spans="2:18" x14ac:dyDescent="0.2">
      <c r="B250"/>
      <c r="P250"/>
      <c r="Q250"/>
      <c r="R250"/>
    </row>
    <row r="251" spans="2:18" x14ac:dyDescent="0.2">
      <c r="B251"/>
      <c r="P251"/>
      <c r="Q251"/>
      <c r="R251"/>
    </row>
    <row r="252" spans="2:18" x14ac:dyDescent="0.2">
      <c r="B252"/>
      <c r="P252"/>
      <c r="Q252"/>
      <c r="R252"/>
    </row>
    <row r="253" spans="2:18" x14ac:dyDescent="0.2">
      <c r="B253"/>
      <c r="P253"/>
      <c r="Q253"/>
      <c r="R253"/>
    </row>
    <row r="254" spans="2:18" x14ac:dyDescent="0.2">
      <c r="B254"/>
      <c r="P254"/>
      <c r="Q254"/>
      <c r="R254"/>
    </row>
    <row r="255" spans="2:18" x14ac:dyDescent="0.2">
      <c r="B255"/>
      <c r="P255"/>
      <c r="Q255"/>
      <c r="R255"/>
    </row>
    <row r="256" spans="2:18" x14ac:dyDescent="0.2">
      <c r="B256"/>
      <c r="P256"/>
      <c r="Q256"/>
      <c r="R256"/>
    </row>
    <row r="257" spans="2:18" x14ac:dyDescent="0.2">
      <c r="B257"/>
      <c r="P257"/>
      <c r="Q257"/>
      <c r="R257"/>
    </row>
    <row r="258" spans="2:18" x14ac:dyDescent="0.2">
      <c r="B258"/>
      <c r="P258"/>
      <c r="Q258"/>
      <c r="R258"/>
    </row>
    <row r="259" spans="2:18" x14ac:dyDescent="0.2">
      <c r="B259"/>
      <c r="P259"/>
      <c r="Q259"/>
      <c r="R259"/>
    </row>
    <row r="260" spans="2:18" x14ac:dyDescent="0.2">
      <c r="B260"/>
      <c r="P260"/>
      <c r="Q260"/>
      <c r="R260"/>
    </row>
    <row r="261" spans="2:18" x14ac:dyDescent="0.2">
      <c r="B261"/>
      <c r="P261"/>
      <c r="Q261"/>
      <c r="R261"/>
    </row>
    <row r="262" spans="2:18" x14ac:dyDescent="0.2">
      <c r="B262"/>
      <c r="P262"/>
      <c r="Q262"/>
      <c r="R262"/>
    </row>
    <row r="263" spans="2:18" x14ac:dyDescent="0.2">
      <c r="B263"/>
      <c r="P263"/>
      <c r="Q263"/>
      <c r="R263"/>
    </row>
    <row r="264" spans="2:18" x14ac:dyDescent="0.2">
      <c r="B264"/>
      <c r="P264"/>
      <c r="Q264"/>
      <c r="R264"/>
    </row>
    <row r="265" spans="2:18" x14ac:dyDescent="0.2">
      <c r="B265"/>
      <c r="P265"/>
      <c r="Q265"/>
      <c r="R265"/>
    </row>
    <row r="266" spans="2:18" x14ac:dyDescent="0.2">
      <c r="B266"/>
      <c r="P266"/>
      <c r="Q266"/>
      <c r="R266"/>
    </row>
    <row r="267" spans="2:18" x14ac:dyDescent="0.2">
      <c r="B267"/>
      <c r="P267"/>
      <c r="Q267"/>
      <c r="R267"/>
    </row>
    <row r="268" spans="2:18" x14ac:dyDescent="0.2">
      <c r="B268"/>
      <c r="P268"/>
      <c r="Q268"/>
      <c r="R268"/>
    </row>
    <row r="269" spans="2:18" x14ac:dyDescent="0.2">
      <c r="B269"/>
      <c r="P269"/>
      <c r="Q269"/>
      <c r="R269"/>
    </row>
    <row r="270" spans="2:18" x14ac:dyDescent="0.2">
      <c r="B270"/>
      <c r="P270"/>
      <c r="Q270"/>
      <c r="R270"/>
    </row>
    <row r="271" spans="2:18" x14ac:dyDescent="0.2">
      <c r="B271"/>
      <c r="P271"/>
      <c r="Q271"/>
      <c r="R271"/>
    </row>
    <row r="272" spans="2:18" x14ac:dyDescent="0.2">
      <c r="B272"/>
      <c r="P272"/>
      <c r="Q272"/>
      <c r="R272"/>
    </row>
    <row r="273" spans="2:18" x14ac:dyDescent="0.2">
      <c r="B273"/>
      <c r="P273"/>
      <c r="Q273"/>
      <c r="R273"/>
    </row>
    <row r="274" spans="2:18" x14ac:dyDescent="0.2">
      <c r="B274"/>
      <c r="P274"/>
      <c r="Q274"/>
      <c r="R274"/>
    </row>
    <row r="275" spans="2:18" x14ac:dyDescent="0.2">
      <c r="B275"/>
      <c r="P275"/>
      <c r="Q275"/>
      <c r="R275"/>
    </row>
    <row r="276" spans="2:18" x14ac:dyDescent="0.2">
      <c r="B276"/>
      <c r="P276"/>
      <c r="Q276"/>
      <c r="R276"/>
    </row>
    <row r="277" spans="2:18" x14ac:dyDescent="0.2">
      <c r="B277"/>
      <c r="P277"/>
      <c r="Q277"/>
      <c r="R277"/>
    </row>
    <row r="278" spans="2:18" x14ac:dyDescent="0.2">
      <c r="B278"/>
      <c r="P278"/>
      <c r="Q278"/>
      <c r="R278"/>
    </row>
    <row r="279" spans="2:18" x14ac:dyDescent="0.2">
      <c r="B279"/>
      <c r="P279"/>
      <c r="Q279"/>
      <c r="R279"/>
    </row>
    <row r="280" spans="2:18" x14ac:dyDescent="0.2">
      <c r="B280"/>
      <c r="P280"/>
      <c r="Q280"/>
      <c r="R280"/>
    </row>
    <row r="281" spans="2:18" x14ac:dyDescent="0.2">
      <c r="B281"/>
      <c r="P281"/>
      <c r="Q281"/>
      <c r="R281"/>
    </row>
    <row r="282" spans="2:18" x14ac:dyDescent="0.2">
      <c r="B282"/>
      <c r="P282"/>
      <c r="Q282"/>
      <c r="R282"/>
    </row>
    <row r="283" spans="2:18" x14ac:dyDescent="0.2">
      <c r="B283"/>
      <c r="P283"/>
      <c r="Q283"/>
      <c r="R283"/>
    </row>
    <row r="284" spans="2:18" x14ac:dyDescent="0.2">
      <c r="B284"/>
      <c r="P284"/>
      <c r="Q284"/>
      <c r="R284"/>
    </row>
    <row r="285" spans="2:18" x14ac:dyDescent="0.2">
      <c r="B285"/>
      <c r="P285"/>
      <c r="Q285"/>
      <c r="R285"/>
    </row>
    <row r="286" spans="2:18" x14ac:dyDescent="0.2">
      <c r="B286"/>
      <c r="P286"/>
      <c r="Q286"/>
      <c r="R286"/>
    </row>
    <row r="287" spans="2:18" x14ac:dyDescent="0.2">
      <c r="B287"/>
      <c r="P287"/>
      <c r="Q287"/>
      <c r="R287"/>
    </row>
    <row r="288" spans="2:18" x14ac:dyDescent="0.2">
      <c r="B288"/>
      <c r="P288"/>
      <c r="Q288"/>
      <c r="R288"/>
    </row>
    <row r="289" spans="2:18" x14ac:dyDescent="0.2">
      <c r="B289"/>
      <c r="P289"/>
      <c r="Q289"/>
      <c r="R289"/>
    </row>
    <row r="290" spans="2:18" x14ac:dyDescent="0.2">
      <c r="B290"/>
      <c r="P290"/>
      <c r="Q290"/>
      <c r="R290"/>
    </row>
    <row r="291" spans="2:18" x14ac:dyDescent="0.2">
      <c r="B291"/>
      <c r="P291"/>
      <c r="Q291"/>
      <c r="R291"/>
    </row>
    <row r="292" spans="2:18" x14ac:dyDescent="0.2">
      <c r="B292"/>
      <c r="P292"/>
      <c r="Q292"/>
      <c r="R292"/>
    </row>
    <row r="293" spans="2:18" x14ac:dyDescent="0.2">
      <c r="B293"/>
      <c r="P293"/>
      <c r="Q293"/>
      <c r="R293"/>
    </row>
    <row r="294" spans="2:18" x14ac:dyDescent="0.2">
      <c r="B294"/>
      <c r="P294"/>
      <c r="Q294"/>
      <c r="R294"/>
    </row>
    <row r="295" spans="2:18" x14ac:dyDescent="0.2">
      <c r="B295"/>
      <c r="P295"/>
      <c r="Q295"/>
      <c r="R295"/>
    </row>
    <row r="296" spans="2:18" x14ac:dyDescent="0.2">
      <c r="B296"/>
      <c r="P296"/>
      <c r="Q296"/>
      <c r="R296"/>
    </row>
    <row r="297" spans="2:18" x14ac:dyDescent="0.2">
      <c r="B297"/>
      <c r="P297"/>
      <c r="Q297"/>
      <c r="R297"/>
    </row>
    <row r="298" spans="2:18" x14ac:dyDescent="0.2">
      <c r="B298"/>
      <c r="P298"/>
      <c r="Q298"/>
      <c r="R298"/>
    </row>
    <row r="299" spans="2:18" x14ac:dyDescent="0.2">
      <c r="B299"/>
      <c r="P299"/>
      <c r="Q299"/>
      <c r="R299"/>
    </row>
    <row r="300" spans="2:18" x14ac:dyDescent="0.2">
      <c r="B300"/>
      <c r="P300"/>
      <c r="Q300"/>
      <c r="R300"/>
    </row>
    <row r="301" spans="2:18" x14ac:dyDescent="0.2">
      <c r="B301"/>
      <c r="P301"/>
      <c r="Q301"/>
      <c r="R301"/>
    </row>
    <row r="302" spans="2:18" x14ac:dyDescent="0.2">
      <c r="B302"/>
      <c r="P302"/>
      <c r="Q302"/>
      <c r="R302"/>
    </row>
    <row r="303" spans="2:18" x14ac:dyDescent="0.2">
      <c r="B303"/>
      <c r="P303"/>
      <c r="Q303"/>
      <c r="R303"/>
    </row>
    <row r="304" spans="2:18" x14ac:dyDescent="0.2">
      <c r="B304"/>
      <c r="P304"/>
      <c r="Q304"/>
      <c r="R304"/>
    </row>
    <row r="305" spans="2:18" x14ac:dyDescent="0.2">
      <c r="B305"/>
      <c r="P305"/>
      <c r="Q305"/>
      <c r="R305"/>
    </row>
    <row r="306" spans="2:18" x14ac:dyDescent="0.2">
      <c r="B306"/>
      <c r="P306"/>
      <c r="Q306"/>
      <c r="R306"/>
    </row>
    <row r="307" spans="2:18" x14ac:dyDescent="0.2">
      <c r="B307"/>
      <c r="P307"/>
      <c r="Q307"/>
      <c r="R307"/>
    </row>
    <row r="308" spans="2:18" x14ac:dyDescent="0.2">
      <c r="B308"/>
      <c r="P308"/>
      <c r="Q308"/>
      <c r="R308"/>
    </row>
    <row r="309" spans="2:18" x14ac:dyDescent="0.2">
      <c r="B309"/>
      <c r="P309"/>
      <c r="Q309"/>
      <c r="R309"/>
    </row>
    <row r="310" spans="2:18" x14ac:dyDescent="0.2">
      <c r="B310"/>
      <c r="P310"/>
      <c r="Q310"/>
      <c r="R310"/>
    </row>
    <row r="311" spans="2:18" x14ac:dyDescent="0.2">
      <c r="B311"/>
      <c r="P311"/>
      <c r="Q311"/>
      <c r="R311"/>
    </row>
    <row r="312" spans="2:18" x14ac:dyDescent="0.2">
      <c r="B312"/>
      <c r="P312"/>
      <c r="Q312"/>
      <c r="R312"/>
    </row>
    <row r="313" spans="2:18" x14ac:dyDescent="0.2">
      <c r="B313"/>
      <c r="P313"/>
      <c r="Q313"/>
      <c r="R313"/>
    </row>
    <row r="314" spans="2:18" x14ac:dyDescent="0.2">
      <c r="B314"/>
      <c r="P314"/>
      <c r="Q314"/>
      <c r="R314"/>
    </row>
    <row r="315" spans="2:18" x14ac:dyDescent="0.2">
      <c r="B315"/>
      <c r="P315"/>
      <c r="Q315"/>
      <c r="R315"/>
    </row>
    <row r="316" spans="2:18" x14ac:dyDescent="0.2">
      <c r="B316"/>
      <c r="P316"/>
      <c r="Q316"/>
      <c r="R316"/>
    </row>
    <row r="317" spans="2:18" x14ac:dyDescent="0.2">
      <c r="B317"/>
      <c r="P317"/>
      <c r="Q317"/>
      <c r="R317"/>
    </row>
    <row r="318" spans="2:18" x14ac:dyDescent="0.2">
      <c r="B318"/>
      <c r="P318"/>
      <c r="Q318"/>
      <c r="R318"/>
    </row>
    <row r="319" spans="2:18" x14ac:dyDescent="0.2">
      <c r="B319"/>
      <c r="P319"/>
      <c r="Q319"/>
      <c r="R319"/>
    </row>
    <row r="320" spans="2:18" x14ac:dyDescent="0.2">
      <c r="B320"/>
      <c r="P320"/>
      <c r="Q320"/>
      <c r="R320"/>
    </row>
    <row r="321" spans="2:18" x14ac:dyDescent="0.2">
      <c r="B321"/>
      <c r="P321"/>
      <c r="Q321"/>
      <c r="R321"/>
    </row>
    <row r="322" spans="2:18" x14ac:dyDescent="0.2">
      <c r="B322"/>
      <c r="P322"/>
      <c r="Q322"/>
      <c r="R322"/>
    </row>
    <row r="323" spans="2:18" x14ac:dyDescent="0.2">
      <c r="B323"/>
      <c r="P323"/>
      <c r="Q323"/>
      <c r="R323"/>
    </row>
    <row r="324" spans="2:18" x14ac:dyDescent="0.2">
      <c r="B324"/>
      <c r="P324"/>
      <c r="Q324"/>
      <c r="R324"/>
    </row>
    <row r="325" spans="2:18" x14ac:dyDescent="0.2">
      <c r="B325"/>
      <c r="P325"/>
      <c r="Q325"/>
      <c r="R325"/>
    </row>
    <row r="326" spans="2:18" x14ac:dyDescent="0.2">
      <c r="B326"/>
      <c r="P326"/>
      <c r="Q326"/>
      <c r="R326"/>
    </row>
    <row r="327" spans="2:18" x14ac:dyDescent="0.2">
      <c r="B327"/>
      <c r="P327"/>
      <c r="Q327"/>
      <c r="R327"/>
    </row>
    <row r="328" spans="2:18" x14ac:dyDescent="0.2">
      <c r="B328"/>
      <c r="P328"/>
      <c r="Q328"/>
      <c r="R328"/>
    </row>
    <row r="329" spans="2:18" x14ac:dyDescent="0.2">
      <c r="B329"/>
      <c r="P329"/>
      <c r="Q329"/>
      <c r="R329"/>
    </row>
    <row r="330" spans="2:18" x14ac:dyDescent="0.2">
      <c r="B330"/>
      <c r="P330"/>
      <c r="Q330"/>
      <c r="R330"/>
    </row>
    <row r="331" spans="2:18" x14ac:dyDescent="0.2">
      <c r="B331"/>
      <c r="P331"/>
      <c r="Q331"/>
      <c r="R331"/>
    </row>
    <row r="332" spans="2:18" x14ac:dyDescent="0.2">
      <c r="B332"/>
      <c r="P332"/>
      <c r="Q332"/>
      <c r="R332"/>
    </row>
    <row r="333" spans="2:18" x14ac:dyDescent="0.2">
      <c r="B333"/>
      <c r="P333"/>
      <c r="Q333"/>
      <c r="R333"/>
    </row>
    <row r="334" spans="2:18" x14ac:dyDescent="0.2">
      <c r="B334"/>
      <c r="P334"/>
      <c r="Q334"/>
      <c r="R334"/>
    </row>
    <row r="335" spans="2:18" x14ac:dyDescent="0.2">
      <c r="B335"/>
      <c r="P335"/>
      <c r="Q335"/>
      <c r="R335"/>
    </row>
    <row r="336" spans="2:18" x14ac:dyDescent="0.2">
      <c r="B336"/>
      <c r="P336"/>
      <c r="Q336"/>
      <c r="R336"/>
    </row>
    <row r="337" spans="2:18" x14ac:dyDescent="0.2">
      <c r="B337"/>
      <c r="P337"/>
      <c r="Q337"/>
      <c r="R337"/>
    </row>
    <row r="338" spans="2:18" x14ac:dyDescent="0.2">
      <c r="B338"/>
      <c r="P338"/>
      <c r="Q338"/>
      <c r="R338"/>
    </row>
    <row r="339" spans="2:18" x14ac:dyDescent="0.2">
      <c r="B339"/>
      <c r="P339"/>
      <c r="Q339"/>
      <c r="R339"/>
    </row>
    <row r="340" spans="2:18" x14ac:dyDescent="0.2">
      <c r="B340"/>
      <c r="P340"/>
      <c r="Q340"/>
      <c r="R340"/>
    </row>
    <row r="341" spans="2:18" x14ac:dyDescent="0.2">
      <c r="B341"/>
      <c r="P341"/>
      <c r="Q341"/>
      <c r="R341"/>
    </row>
    <row r="342" spans="2:18" x14ac:dyDescent="0.2">
      <c r="B342"/>
      <c r="P342"/>
      <c r="Q342"/>
      <c r="R342"/>
    </row>
    <row r="343" spans="2:18" x14ac:dyDescent="0.2">
      <c r="B343"/>
      <c r="P343"/>
      <c r="Q343"/>
      <c r="R343"/>
    </row>
    <row r="344" spans="2:18" x14ac:dyDescent="0.2">
      <c r="B344"/>
      <c r="P344"/>
      <c r="Q344"/>
      <c r="R344"/>
    </row>
    <row r="345" spans="2:18" x14ac:dyDescent="0.2">
      <c r="B345"/>
      <c r="P345"/>
      <c r="Q345"/>
      <c r="R345"/>
    </row>
    <row r="346" spans="2:18" x14ac:dyDescent="0.2">
      <c r="B346"/>
      <c r="P346"/>
      <c r="Q346"/>
      <c r="R346"/>
    </row>
    <row r="347" spans="2:18" x14ac:dyDescent="0.2">
      <c r="B347"/>
      <c r="P347"/>
      <c r="Q347"/>
      <c r="R347"/>
    </row>
    <row r="348" spans="2:18" x14ac:dyDescent="0.2">
      <c r="B348"/>
      <c r="P348"/>
      <c r="Q348"/>
      <c r="R348"/>
    </row>
    <row r="349" spans="2:18" x14ac:dyDescent="0.2">
      <c r="B349"/>
      <c r="P349"/>
      <c r="Q349"/>
      <c r="R349"/>
    </row>
    <row r="350" spans="2:18" x14ac:dyDescent="0.2">
      <c r="B350"/>
      <c r="P350"/>
      <c r="Q350"/>
      <c r="R350"/>
    </row>
    <row r="351" spans="2:18" x14ac:dyDescent="0.2">
      <c r="B351"/>
      <c r="P351"/>
      <c r="Q351"/>
      <c r="R351"/>
    </row>
    <row r="352" spans="2:18" x14ac:dyDescent="0.2">
      <c r="B352"/>
      <c r="P352"/>
      <c r="Q352"/>
      <c r="R352"/>
    </row>
    <row r="353" spans="2:18" x14ac:dyDescent="0.2">
      <c r="B353"/>
      <c r="P353"/>
      <c r="Q353"/>
      <c r="R353"/>
    </row>
    <row r="354" spans="2:18" x14ac:dyDescent="0.2">
      <c r="B354"/>
      <c r="P354"/>
      <c r="Q354"/>
      <c r="R354"/>
    </row>
    <row r="355" spans="2:18" x14ac:dyDescent="0.2">
      <c r="B355"/>
      <c r="P355"/>
      <c r="Q355"/>
      <c r="R355"/>
    </row>
    <row r="356" spans="2:18" x14ac:dyDescent="0.2">
      <c r="B356"/>
      <c r="P356"/>
      <c r="Q356"/>
      <c r="R356"/>
    </row>
    <row r="357" spans="2:18" x14ac:dyDescent="0.2">
      <c r="B357"/>
      <c r="P357"/>
      <c r="Q357"/>
      <c r="R357"/>
    </row>
    <row r="358" spans="2:18" x14ac:dyDescent="0.2">
      <c r="B358"/>
      <c r="P358"/>
      <c r="Q358"/>
      <c r="R358"/>
    </row>
    <row r="359" spans="2:18" x14ac:dyDescent="0.2">
      <c r="B359"/>
      <c r="P359"/>
      <c r="Q359"/>
      <c r="R359"/>
    </row>
    <row r="360" spans="2:18" x14ac:dyDescent="0.2">
      <c r="B360"/>
      <c r="P360"/>
      <c r="Q360"/>
      <c r="R360"/>
    </row>
    <row r="361" spans="2:18" x14ac:dyDescent="0.2">
      <c r="B361"/>
      <c r="P361"/>
      <c r="Q361"/>
      <c r="R361"/>
    </row>
    <row r="362" spans="2:18" x14ac:dyDescent="0.2">
      <c r="B362"/>
      <c r="P362"/>
      <c r="Q362"/>
      <c r="R362"/>
    </row>
    <row r="363" spans="2:18" x14ac:dyDescent="0.2">
      <c r="B363"/>
      <c r="P363"/>
      <c r="Q363"/>
      <c r="R363"/>
    </row>
    <row r="364" spans="2:18" x14ac:dyDescent="0.2">
      <c r="B364"/>
      <c r="P364"/>
      <c r="Q364"/>
      <c r="R364"/>
    </row>
    <row r="365" spans="2:18" x14ac:dyDescent="0.2">
      <c r="B365"/>
      <c r="P365"/>
      <c r="Q365"/>
      <c r="R365"/>
    </row>
    <row r="366" spans="2:18" x14ac:dyDescent="0.2">
      <c r="B366"/>
      <c r="P366"/>
      <c r="Q366"/>
      <c r="R366"/>
    </row>
    <row r="367" spans="2:18" x14ac:dyDescent="0.2">
      <c r="B367"/>
      <c r="P367"/>
      <c r="Q367"/>
      <c r="R367"/>
    </row>
    <row r="368" spans="2:18" x14ac:dyDescent="0.2">
      <c r="B368"/>
      <c r="P368"/>
      <c r="Q368"/>
      <c r="R368"/>
    </row>
    <row r="369" spans="2:18" x14ac:dyDescent="0.2">
      <c r="B369"/>
      <c r="P369"/>
      <c r="Q369"/>
      <c r="R369"/>
    </row>
    <row r="370" spans="2:18" x14ac:dyDescent="0.2">
      <c r="B370"/>
      <c r="P370"/>
      <c r="Q370"/>
      <c r="R370"/>
    </row>
    <row r="371" spans="2:18" x14ac:dyDescent="0.2">
      <c r="B371"/>
      <c r="P371"/>
      <c r="Q371"/>
      <c r="R371"/>
    </row>
    <row r="372" spans="2:18" x14ac:dyDescent="0.2">
      <c r="B372"/>
      <c r="P372"/>
      <c r="Q372"/>
      <c r="R372"/>
    </row>
    <row r="373" spans="2:18" x14ac:dyDescent="0.2">
      <c r="B373"/>
      <c r="P373"/>
      <c r="Q373"/>
      <c r="R373"/>
    </row>
    <row r="374" spans="2:18" x14ac:dyDescent="0.2">
      <c r="B374"/>
      <c r="P374"/>
      <c r="Q374"/>
      <c r="R374"/>
    </row>
    <row r="375" spans="2:18" x14ac:dyDescent="0.2">
      <c r="B375"/>
      <c r="P375"/>
      <c r="Q375"/>
      <c r="R375"/>
    </row>
    <row r="376" spans="2:18" x14ac:dyDescent="0.2">
      <c r="B376"/>
      <c r="P376"/>
      <c r="Q376"/>
      <c r="R376"/>
    </row>
    <row r="377" spans="2:18" x14ac:dyDescent="0.2">
      <c r="B377"/>
      <c r="P377"/>
      <c r="Q377"/>
      <c r="R377"/>
    </row>
    <row r="378" spans="2:18" x14ac:dyDescent="0.2">
      <c r="B378"/>
      <c r="P378"/>
      <c r="Q378"/>
      <c r="R378"/>
    </row>
    <row r="379" spans="2:18" x14ac:dyDescent="0.2">
      <c r="B379"/>
      <c r="P379"/>
      <c r="Q379"/>
      <c r="R379"/>
    </row>
    <row r="380" spans="2:18" x14ac:dyDescent="0.2">
      <c r="B380"/>
      <c r="P380"/>
      <c r="Q380"/>
      <c r="R380"/>
    </row>
    <row r="381" spans="2:18" x14ac:dyDescent="0.2">
      <c r="B381"/>
      <c r="P381"/>
      <c r="Q381"/>
      <c r="R381"/>
    </row>
    <row r="382" spans="2:18" x14ac:dyDescent="0.2">
      <c r="B382"/>
      <c r="P382"/>
      <c r="Q382"/>
      <c r="R382"/>
    </row>
    <row r="383" spans="2:18" x14ac:dyDescent="0.2">
      <c r="B383"/>
      <c r="P383"/>
      <c r="Q383"/>
      <c r="R383"/>
    </row>
    <row r="384" spans="2:18" x14ac:dyDescent="0.2">
      <c r="B384"/>
      <c r="P384"/>
      <c r="Q384"/>
      <c r="R384"/>
    </row>
    <row r="385" spans="2:18" x14ac:dyDescent="0.2">
      <c r="B385"/>
      <c r="P385"/>
      <c r="Q385"/>
      <c r="R385"/>
    </row>
    <row r="386" spans="2:18" x14ac:dyDescent="0.2">
      <c r="B386"/>
      <c r="P386"/>
      <c r="Q386"/>
      <c r="R386"/>
    </row>
    <row r="387" spans="2:18" x14ac:dyDescent="0.2">
      <c r="B387"/>
      <c r="P387"/>
      <c r="Q387"/>
      <c r="R387"/>
    </row>
    <row r="388" spans="2:18" x14ac:dyDescent="0.2">
      <c r="B388"/>
      <c r="P388"/>
      <c r="Q388"/>
      <c r="R388"/>
    </row>
    <row r="389" spans="2:18" x14ac:dyDescent="0.2">
      <c r="B389"/>
      <c r="P389"/>
      <c r="Q389"/>
      <c r="R389"/>
    </row>
    <row r="390" spans="2:18" x14ac:dyDescent="0.2">
      <c r="B390"/>
      <c r="P390"/>
      <c r="Q390"/>
      <c r="R390"/>
    </row>
    <row r="391" spans="2:18" x14ac:dyDescent="0.2">
      <c r="B391"/>
      <c r="P391"/>
      <c r="Q391"/>
      <c r="R391"/>
    </row>
    <row r="392" spans="2:18" x14ac:dyDescent="0.2">
      <c r="B392"/>
      <c r="P392"/>
      <c r="Q392"/>
      <c r="R392"/>
    </row>
    <row r="393" spans="2:18" x14ac:dyDescent="0.2">
      <c r="B393"/>
      <c r="P393"/>
      <c r="Q393"/>
      <c r="R393"/>
    </row>
    <row r="394" spans="2:18" x14ac:dyDescent="0.2">
      <c r="B394"/>
      <c r="P394"/>
      <c r="Q394"/>
      <c r="R394"/>
    </row>
    <row r="395" spans="2:18" x14ac:dyDescent="0.2">
      <c r="B395"/>
      <c r="P395"/>
      <c r="Q395"/>
      <c r="R395"/>
    </row>
    <row r="396" spans="2:18" x14ac:dyDescent="0.2">
      <c r="B396"/>
      <c r="P396"/>
      <c r="Q396"/>
      <c r="R396"/>
    </row>
    <row r="397" spans="2:18" x14ac:dyDescent="0.2">
      <c r="B397"/>
      <c r="P397"/>
      <c r="Q397"/>
      <c r="R397"/>
    </row>
    <row r="398" spans="2:18" x14ac:dyDescent="0.2">
      <c r="B398"/>
      <c r="P398"/>
      <c r="Q398"/>
      <c r="R398"/>
    </row>
    <row r="399" spans="2:18" x14ac:dyDescent="0.2">
      <c r="B399"/>
      <c r="P399"/>
      <c r="Q399"/>
      <c r="R399"/>
    </row>
    <row r="400" spans="2:18" x14ac:dyDescent="0.2">
      <c r="B400"/>
      <c r="P400"/>
      <c r="Q400"/>
      <c r="R400"/>
    </row>
    <row r="401" spans="2:18" x14ac:dyDescent="0.2">
      <c r="B401"/>
      <c r="P401"/>
      <c r="Q401"/>
      <c r="R401"/>
    </row>
    <row r="402" spans="2:18" x14ac:dyDescent="0.2">
      <c r="B402"/>
      <c r="P402"/>
      <c r="Q402"/>
      <c r="R402"/>
    </row>
    <row r="403" spans="2:18" x14ac:dyDescent="0.2">
      <c r="B403"/>
      <c r="P403"/>
      <c r="Q403"/>
      <c r="R403"/>
    </row>
    <row r="404" spans="2:18" x14ac:dyDescent="0.2">
      <c r="B404"/>
      <c r="P404"/>
      <c r="Q404"/>
      <c r="R404"/>
    </row>
    <row r="405" spans="2:18" x14ac:dyDescent="0.2">
      <c r="B405"/>
      <c r="P405"/>
      <c r="Q405"/>
      <c r="R405"/>
    </row>
    <row r="406" spans="2:18" x14ac:dyDescent="0.2">
      <c r="B406"/>
      <c r="P406"/>
      <c r="Q406"/>
      <c r="R406"/>
    </row>
    <row r="407" spans="2:18" x14ac:dyDescent="0.2">
      <c r="B407"/>
      <c r="P407"/>
      <c r="Q407"/>
      <c r="R407"/>
    </row>
    <row r="408" spans="2:18" x14ac:dyDescent="0.2">
      <c r="B408"/>
      <c r="P408"/>
      <c r="Q408"/>
      <c r="R408"/>
    </row>
    <row r="409" spans="2:18" x14ac:dyDescent="0.2">
      <c r="B409"/>
      <c r="P409"/>
      <c r="Q409"/>
      <c r="R409"/>
    </row>
    <row r="410" spans="2:18" x14ac:dyDescent="0.2">
      <c r="B410"/>
      <c r="P410"/>
      <c r="Q410"/>
      <c r="R410"/>
    </row>
    <row r="411" spans="2:18" x14ac:dyDescent="0.2">
      <c r="B411"/>
      <c r="P411"/>
      <c r="Q411"/>
      <c r="R411"/>
    </row>
    <row r="412" spans="2:18" x14ac:dyDescent="0.2">
      <c r="B412"/>
      <c r="P412"/>
      <c r="Q412"/>
      <c r="R412"/>
    </row>
    <row r="413" spans="2:18" x14ac:dyDescent="0.2">
      <c r="B413"/>
      <c r="P413"/>
      <c r="Q413"/>
      <c r="R413"/>
    </row>
    <row r="414" spans="2:18" x14ac:dyDescent="0.2">
      <c r="B414"/>
      <c r="P414"/>
      <c r="Q414"/>
      <c r="R414"/>
    </row>
    <row r="415" spans="2:18" x14ac:dyDescent="0.2">
      <c r="B415"/>
      <c r="P415"/>
      <c r="Q415"/>
      <c r="R415"/>
    </row>
    <row r="416" spans="2:18" x14ac:dyDescent="0.2">
      <c r="B416"/>
      <c r="P416"/>
      <c r="Q416"/>
      <c r="R416"/>
    </row>
    <row r="417" spans="2:18" x14ac:dyDescent="0.2">
      <c r="B417"/>
      <c r="P417"/>
      <c r="Q417"/>
      <c r="R417"/>
    </row>
    <row r="418" spans="2:18" x14ac:dyDescent="0.2">
      <c r="B418"/>
      <c r="P418"/>
      <c r="Q418"/>
      <c r="R418"/>
    </row>
    <row r="419" spans="2:18" x14ac:dyDescent="0.2">
      <c r="B419"/>
      <c r="P419"/>
      <c r="Q419"/>
      <c r="R419"/>
    </row>
    <row r="420" spans="2:18" x14ac:dyDescent="0.2">
      <c r="B420"/>
      <c r="P420"/>
      <c r="Q420"/>
      <c r="R420"/>
    </row>
    <row r="421" spans="2:18" x14ac:dyDescent="0.2">
      <c r="B421"/>
      <c r="P421"/>
      <c r="Q421"/>
      <c r="R421"/>
    </row>
    <row r="422" spans="2:18" x14ac:dyDescent="0.2">
      <c r="B422"/>
      <c r="P422"/>
      <c r="Q422"/>
      <c r="R422"/>
    </row>
    <row r="423" spans="2:18" x14ac:dyDescent="0.2">
      <c r="B423"/>
      <c r="P423"/>
      <c r="Q423"/>
      <c r="R423"/>
    </row>
    <row r="424" spans="2:18" x14ac:dyDescent="0.2">
      <c r="B424"/>
      <c r="P424"/>
      <c r="Q424"/>
      <c r="R424"/>
    </row>
    <row r="425" spans="2:18" x14ac:dyDescent="0.2">
      <c r="B425"/>
      <c r="P425"/>
      <c r="Q425"/>
      <c r="R425"/>
    </row>
    <row r="426" spans="2:18" x14ac:dyDescent="0.2">
      <c r="B426"/>
      <c r="P426"/>
      <c r="Q426"/>
      <c r="R426"/>
    </row>
    <row r="427" spans="2:18" x14ac:dyDescent="0.2">
      <c r="B427"/>
      <c r="P427"/>
      <c r="Q427"/>
      <c r="R427"/>
    </row>
    <row r="428" spans="2:18" x14ac:dyDescent="0.2">
      <c r="B428"/>
      <c r="P428"/>
      <c r="Q428"/>
      <c r="R428"/>
    </row>
    <row r="429" spans="2:18" x14ac:dyDescent="0.2">
      <c r="B429"/>
      <c r="P429"/>
      <c r="Q429"/>
      <c r="R429"/>
    </row>
    <row r="430" spans="2:18" x14ac:dyDescent="0.2">
      <c r="B430"/>
      <c r="P430"/>
      <c r="Q430"/>
      <c r="R430"/>
    </row>
    <row r="431" spans="2:18" x14ac:dyDescent="0.2">
      <c r="B431"/>
      <c r="P431"/>
      <c r="Q431"/>
      <c r="R431"/>
    </row>
    <row r="432" spans="2:18" x14ac:dyDescent="0.2">
      <c r="B432"/>
      <c r="P432"/>
      <c r="Q432"/>
      <c r="R432"/>
    </row>
    <row r="433" spans="2:18" x14ac:dyDescent="0.2">
      <c r="B433"/>
      <c r="P433"/>
      <c r="Q433"/>
      <c r="R433"/>
    </row>
    <row r="434" spans="2:18" x14ac:dyDescent="0.2">
      <c r="B434"/>
      <c r="P434"/>
      <c r="Q434"/>
      <c r="R434"/>
    </row>
    <row r="435" spans="2:18" x14ac:dyDescent="0.2">
      <c r="B435"/>
      <c r="P435"/>
      <c r="Q435"/>
      <c r="R435"/>
    </row>
    <row r="436" spans="2:18" x14ac:dyDescent="0.2">
      <c r="B436"/>
      <c r="P436"/>
      <c r="Q436"/>
      <c r="R436"/>
    </row>
    <row r="437" spans="2:18" x14ac:dyDescent="0.2">
      <c r="B437"/>
      <c r="P437"/>
      <c r="Q437"/>
      <c r="R437"/>
    </row>
    <row r="438" spans="2:18" x14ac:dyDescent="0.2">
      <c r="B438"/>
      <c r="P438"/>
      <c r="Q438"/>
      <c r="R438"/>
    </row>
    <row r="439" spans="2:18" x14ac:dyDescent="0.2">
      <c r="B439"/>
      <c r="P439"/>
      <c r="Q439"/>
      <c r="R439"/>
    </row>
    <row r="440" spans="2:18" x14ac:dyDescent="0.2">
      <c r="B440"/>
      <c r="P440"/>
      <c r="Q440"/>
      <c r="R440"/>
    </row>
    <row r="441" spans="2:18" x14ac:dyDescent="0.2">
      <c r="B441"/>
      <c r="P441"/>
      <c r="Q441"/>
      <c r="R441"/>
    </row>
    <row r="442" spans="2:18" x14ac:dyDescent="0.2">
      <c r="B442"/>
      <c r="P442"/>
      <c r="Q442"/>
      <c r="R442"/>
    </row>
    <row r="443" spans="2:18" x14ac:dyDescent="0.2">
      <c r="B443"/>
      <c r="P443"/>
      <c r="Q443"/>
      <c r="R443"/>
    </row>
    <row r="444" spans="2:18" x14ac:dyDescent="0.2">
      <c r="B444"/>
      <c r="P444"/>
      <c r="Q444"/>
      <c r="R444"/>
    </row>
    <row r="445" spans="2:18" x14ac:dyDescent="0.2">
      <c r="B445"/>
      <c r="P445"/>
      <c r="Q445"/>
      <c r="R445"/>
    </row>
    <row r="446" spans="2:18" x14ac:dyDescent="0.2">
      <c r="B446"/>
      <c r="P446"/>
      <c r="Q446"/>
      <c r="R446"/>
    </row>
    <row r="447" spans="2:18" x14ac:dyDescent="0.2">
      <c r="B447"/>
      <c r="P447"/>
      <c r="Q447"/>
      <c r="R447"/>
    </row>
    <row r="448" spans="2:18" x14ac:dyDescent="0.2">
      <c r="B448"/>
      <c r="P448"/>
      <c r="Q448"/>
      <c r="R448"/>
    </row>
    <row r="449" spans="2:18" x14ac:dyDescent="0.2">
      <c r="B449"/>
      <c r="P449"/>
      <c r="Q449"/>
      <c r="R449"/>
    </row>
    <row r="450" spans="2:18" x14ac:dyDescent="0.2">
      <c r="B450"/>
      <c r="P450"/>
      <c r="Q450"/>
      <c r="R450"/>
    </row>
    <row r="451" spans="2:18" x14ac:dyDescent="0.2">
      <c r="B451"/>
      <c r="P451"/>
      <c r="Q451"/>
      <c r="R451"/>
    </row>
    <row r="452" spans="2:18" x14ac:dyDescent="0.2">
      <c r="B452"/>
      <c r="P452"/>
      <c r="Q452"/>
      <c r="R452"/>
    </row>
    <row r="453" spans="2:18" x14ac:dyDescent="0.2">
      <c r="B453"/>
      <c r="P453"/>
      <c r="Q453"/>
      <c r="R453"/>
    </row>
    <row r="454" spans="2:18" x14ac:dyDescent="0.2">
      <c r="B454"/>
      <c r="P454"/>
      <c r="Q454"/>
      <c r="R454"/>
    </row>
    <row r="455" spans="2:18" x14ac:dyDescent="0.2">
      <c r="B455"/>
      <c r="P455"/>
      <c r="Q455"/>
      <c r="R455"/>
    </row>
    <row r="456" spans="2:18" x14ac:dyDescent="0.2">
      <c r="B456"/>
      <c r="P456"/>
      <c r="Q456"/>
      <c r="R456"/>
    </row>
    <row r="457" spans="2:18" x14ac:dyDescent="0.2">
      <c r="B457"/>
      <c r="P457"/>
      <c r="Q457"/>
      <c r="R457"/>
    </row>
    <row r="458" spans="2:18" x14ac:dyDescent="0.2">
      <c r="B458"/>
      <c r="P458"/>
      <c r="Q458"/>
      <c r="R458"/>
    </row>
    <row r="459" spans="2:18" x14ac:dyDescent="0.2">
      <c r="B459"/>
      <c r="P459"/>
      <c r="Q459"/>
      <c r="R459"/>
    </row>
    <row r="460" spans="2:18" x14ac:dyDescent="0.2">
      <c r="B460"/>
      <c r="P460"/>
      <c r="Q460"/>
      <c r="R460"/>
    </row>
    <row r="461" spans="2:18" x14ac:dyDescent="0.2">
      <c r="B461"/>
      <c r="P461"/>
      <c r="Q461"/>
      <c r="R461"/>
    </row>
    <row r="462" spans="2:18" x14ac:dyDescent="0.2">
      <c r="B462"/>
      <c r="P462"/>
      <c r="Q462"/>
      <c r="R462"/>
    </row>
    <row r="463" spans="2:18" x14ac:dyDescent="0.2">
      <c r="B463"/>
      <c r="P463"/>
      <c r="Q463"/>
      <c r="R463"/>
    </row>
    <row r="464" spans="2:18" x14ac:dyDescent="0.2">
      <c r="B464"/>
      <c r="P464"/>
      <c r="Q464"/>
      <c r="R464"/>
    </row>
    <row r="465" spans="2:18" x14ac:dyDescent="0.2">
      <c r="B465"/>
      <c r="P465"/>
      <c r="Q465"/>
      <c r="R465"/>
    </row>
    <row r="466" spans="2:18" x14ac:dyDescent="0.2">
      <c r="B466"/>
      <c r="P466"/>
      <c r="Q466"/>
      <c r="R466"/>
    </row>
    <row r="467" spans="2:18" x14ac:dyDescent="0.2">
      <c r="B467"/>
      <c r="P467"/>
      <c r="Q467"/>
      <c r="R467"/>
    </row>
    <row r="468" spans="2:18" x14ac:dyDescent="0.2">
      <c r="B468"/>
      <c r="P468"/>
      <c r="Q468"/>
      <c r="R468"/>
    </row>
    <row r="469" spans="2:18" x14ac:dyDescent="0.2">
      <c r="B469"/>
      <c r="P469"/>
      <c r="Q469"/>
      <c r="R469"/>
    </row>
    <row r="470" spans="2:18" x14ac:dyDescent="0.2">
      <c r="B470"/>
      <c r="P470"/>
      <c r="Q470"/>
      <c r="R470"/>
    </row>
    <row r="471" spans="2:18" x14ac:dyDescent="0.2">
      <c r="B471"/>
      <c r="P471"/>
      <c r="Q471"/>
      <c r="R471"/>
    </row>
    <row r="472" spans="2:18" x14ac:dyDescent="0.2">
      <c r="B472"/>
      <c r="P472"/>
      <c r="Q472"/>
      <c r="R472"/>
    </row>
    <row r="473" spans="2:18" x14ac:dyDescent="0.2">
      <c r="B473"/>
      <c r="P473"/>
      <c r="Q473"/>
      <c r="R473"/>
    </row>
    <row r="474" spans="2:18" x14ac:dyDescent="0.2">
      <c r="B474"/>
      <c r="P474"/>
      <c r="Q474"/>
      <c r="R474"/>
    </row>
    <row r="475" spans="2:18" x14ac:dyDescent="0.2">
      <c r="B475"/>
      <c r="P475"/>
      <c r="Q475"/>
      <c r="R475"/>
    </row>
    <row r="476" spans="2:18" x14ac:dyDescent="0.2">
      <c r="B476"/>
      <c r="P476"/>
      <c r="Q476"/>
      <c r="R476"/>
    </row>
    <row r="477" spans="2:18" x14ac:dyDescent="0.2">
      <c r="B477"/>
      <c r="P477"/>
      <c r="Q477"/>
      <c r="R477"/>
    </row>
    <row r="478" spans="2:18" x14ac:dyDescent="0.2">
      <c r="B478"/>
      <c r="P478"/>
      <c r="Q478"/>
      <c r="R478"/>
    </row>
    <row r="479" spans="2:18" x14ac:dyDescent="0.2">
      <c r="B479"/>
      <c r="P479"/>
      <c r="Q479"/>
      <c r="R479"/>
    </row>
    <row r="480" spans="2:18" x14ac:dyDescent="0.2">
      <c r="B480"/>
      <c r="P480"/>
      <c r="Q480"/>
      <c r="R480"/>
    </row>
    <row r="481" spans="2:18" x14ac:dyDescent="0.2">
      <c r="B481"/>
      <c r="P481"/>
      <c r="Q481"/>
      <c r="R481"/>
    </row>
    <row r="482" spans="2:18" x14ac:dyDescent="0.2">
      <c r="B482"/>
      <c r="P482"/>
      <c r="Q482"/>
      <c r="R482"/>
    </row>
    <row r="483" spans="2:18" x14ac:dyDescent="0.2">
      <c r="B483"/>
      <c r="P483"/>
      <c r="Q483"/>
      <c r="R483"/>
    </row>
    <row r="484" spans="2:18" x14ac:dyDescent="0.2">
      <c r="B484"/>
      <c r="P484"/>
      <c r="Q484"/>
      <c r="R484"/>
    </row>
    <row r="485" spans="2:18" x14ac:dyDescent="0.2">
      <c r="B485"/>
      <c r="P485"/>
      <c r="Q485"/>
      <c r="R485"/>
    </row>
    <row r="486" spans="2:18" x14ac:dyDescent="0.2">
      <c r="B486"/>
      <c r="P486"/>
      <c r="Q486"/>
      <c r="R486"/>
    </row>
    <row r="487" spans="2:18" x14ac:dyDescent="0.2">
      <c r="B487"/>
      <c r="P487"/>
      <c r="Q487"/>
      <c r="R487"/>
    </row>
    <row r="488" spans="2:18" x14ac:dyDescent="0.2">
      <c r="B488"/>
      <c r="P488"/>
      <c r="Q488"/>
      <c r="R488"/>
    </row>
    <row r="489" spans="2:18" x14ac:dyDescent="0.2">
      <c r="B489"/>
      <c r="P489"/>
      <c r="Q489"/>
      <c r="R489"/>
    </row>
    <row r="490" spans="2:18" x14ac:dyDescent="0.2">
      <c r="B490"/>
      <c r="P490"/>
      <c r="Q490"/>
      <c r="R490"/>
    </row>
    <row r="491" spans="2:18" x14ac:dyDescent="0.2">
      <c r="B491"/>
      <c r="P491"/>
      <c r="Q491"/>
      <c r="R491"/>
    </row>
    <row r="492" spans="2:18" x14ac:dyDescent="0.2">
      <c r="B492"/>
      <c r="P492"/>
      <c r="Q492"/>
      <c r="R492"/>
    </row>
    <row r="493" spans="2:18" x14ac:dyDescent="0.2">
      <c r="B493"/>
      <c r="P493"/>
      <c r="Q493"/>
      <c r="R493"/>
    </row>
    <row r="494" spans="2:18" x14ac:dyDescent="0.2">
      <c r="B494"/>
      <c r="P494"/>
      <c r="Q494"/>
      <c r="R494"/>
    </row>
    <row r="495" spans="2:18" x14ac:dyDescent="0.2">
      <c r="B495"/>
      <c r="P495"/>
      <c r="Q495"/>
      <c r="R495"/>
    </row>
    <row r="496" spans="2:18" x14ac:dyDescent="0.2">
      <c r="B496"/>
      <c r="P496"/>
      <c r="Q496"/>
      <c r="R496"/>
    </row>
    <row r="497" spans="2:18" x14ac:dyDescent="0.2">
      <c r="B497"/>
      <c r="P497"/>
      <c r="Q497"/>
      <c r="R497"/>
    </row>
    <row r="498" spans="2:18" x14ac:dyDescent="0.2">
      <c r="B498"/>
      <c r="P498"/>
      <c r="Q498"/>
      <c r="R498"/>
    </row>
    <row r="499" spans="2:18" x14ac:dyDescent="0.2">
      <c r="B499"/>
      <c r="P499"/>
      <c r="Q499"/>
      <c r="R499"/>
    </row>
    <row r="500" spans="2:18" x14ac:dyDescent="0.2">
      <c r="B500"/>
      <c r="P500"/>
      <c r="Q500"/>
      <c r="R500"/>
    </row>
    <row r="501" spans="2:18" x14ac:dyDescent="0.2">
      <c r="B501"/>
      <c r="P501"/>
      <c r="Q501"/>
      <c r="R501"/>
    </row>
    <row r="502" spans="2:18" x14ac:dyDescent="0.2">
      <c r="B502"/>
      <c r="P502"/>
      <c r="Q502"/>
      <c r="R502"/>
    </row>
    <row r="503" spans="2:18" x14ac:dyDescent="0.2">
      <c r="B503"/>
      <c r="P503"/>
      <c r="Q503"/>
      <c r="R503"/>
    </row>
    <row r="504" spans="2:18" x14ac:dyDescent="0.2">
      <c r="B504"/>
      <c r="P504"/>
      <c r="Q504"/>
      <c r="R504"/>
    </row>
    <row r="505" spans="2:18" x14ac:dyDescent="0.2">
      <c r="B505"/>
      <c r="P505"/>
      <c r="Q505"/>
      <c r="R505"/>
    </row>
    <row r="506" spans="2:18" x14ac:dyDescent="0.2">
      <c r="B506"/>
      <c r="P506"/>
      <c r="Q506"/>
      <c r="R506"/>
    </row>
    <row r="507" spans="2:18" x14ac:dyDescent="0.2">
      <c r="B507"/>
      <c r="P507"/>
      <c r="Q507"/>
      <c r="R507"/>
    </row>
    <row r="508" spans="2:18" x14ac:dyDescent="0.2">
      <c r="B508"/>
      <c r="P508"/>
      <c r="Q508"/>
      <c r="R508"/>
    </row>
    <row r="509" spans="2:18" x14ac:dyDescent="0.2">
      <c r="B509"/>
      <c r="P509"/>
      <c r="Q509"/>
      <c r="R509"/>
    </row>
    <row r="510" spans="2:18" x14ac:dyDescent="0.2">
      <c r="B510"/>
      <c r="P510"/>
      <c r="Q510"/>
      <c r="R510"/>
    </row>
    <row r="511" spans="2:18" x14ac:dyDescent="0.2">
      <c r="B511"/>
      <c r="P511"/>
      <c r="Q511"/>
      <c r="R511"/>
    </row>
    <row r="512" spans="2:18" x14ac:dyDescent="0.2">
      <c r="B512"/>
      <c r="P512"/>
      <c r="Q512"/>
      <c r="R512"/>
    </row>
    <row r="513" spans="2:18" x14ac:dyDescent="0.2">
      <c r="B513"/>
      <c r="P513"/>
      <c r="Q513"/>
      <c r="R513"/>
    </row>
    <row r="514" spans="2:18" x14ac:dyDescent="0.2">
      <c r="B514"/>
      <c r="P514"/>
      <c r="Q514"/>
      <c r="R514"/>
    </row>
    <row r="515" spans="2:18" x14ac:dyDescent="0.2">
      <c r="B515"/>
      <c r="P515"/>
      <c r="Q515"/>
      <c r="R515"/>
    </row>
    <row r="516" spans="2:18" x14ac:dyDescent="0.2">
      <c r="B516"/>
      <c r="P516"/>
      <c r="Q516"/>
      <c r="R516"/>
    </row>
    <row r="517" spans="2:18" x14ac:dyDescent="0.2">
      <c r="B517"/>
      <c r="P517"/>
      <c r="Q517"/>
      <c r="R517"/>
    </row>
    <row r="518" spans="2:18" x14ac:dyDescent="0.2">
      <c r="B518"/>
      <c r="P518"/>
      <c r="Q518"/>
      <c r="R518"/>
    </row>
    <row r="519" spans="2:18" x14ac:dyDescent="0.2">
      <c r="B519"/>
      <c r="P519"/>
      <c r="Q519"/>
      <c r="R519"/>
    </row>
    <row r="520" spans="2:18" x14ac:dyDescent="0.2">
      <c r="B520"/>
      <c r="P520"/>
      <c r="Q520"/>
      <c r="R520"/>
    </row>
    <row r="521" spans="2:18" x14ac:dyDescent="0.2">
      <c r="B521"/>
      <c r="P521"/>
      <c r="Q521"/>
      <c r="R521"/>
    </row>
    <row r="522" spans="2:18" x14ac:dyDescent="0.2">
      <c r="B522"/>
      <c r="P522"/>
      <c r="Q522"/>
      <c r="R522"/>
    </row>
    <row r="523" spans="2:18" x14ac:dyDescent="0.2">
      <c r="B523"/>
      <c r="P523"/>
      <c r="Q523"/>
      <c r="R523"/>
    </row>
    <row r="524" spans="2:18" x14ac:dyDescent="0.2">
      <c r="B524"/>
      <c r="P524"/>
      <c r="Q524"/>
      <c r="R524"/>
    </row>
    <row r="525" spans="2:18" x14ac:dyDescent="0.2">
      <c r="B525"/>
      <c r="P525"/>
      <c r="Q525"/>
      <c r="R525"/>
    </row>
    <row r="526" spans="2:18" x14ac:dyDescent="0.2">
      <c r="B526"/>
      <c r="P526"/>
      <c r="Q526"/>
      <c r="R526"/>
    </row>
    <row r="527" spans="2:18" x14ac:dyDescent="0.2">
      <c r="B527"/>
      <c r="P527"/>
      <c r="Q527"/>
      <c r="R527"/>
    </row>
    <row r="528" spans="2:18" x14ac:dyDescent="0.2">
      <c r="B528"/>
      <c r="P528"/>
      <c r="Q528"/>
      <c r="R528"/>
    </row>
    <row r="529" spans="2:18" x14ac:dyDescent="0.2">
      <c r="B529"/>
      <c r="P529"/>
      <c r="Q529"/>
      <c r="R529"/>
    </row>
    <row r="530" spans="2:18" x14ac:dyDescent="0.2">
      <c r="B530"/>
      <c r="P530"/>
      <c r="Q530"/>
      <c r="R530"/>
    </row>
    <row r="531" spans="2:18" x14ac:dyDescent="0.2">
      <c r="B531"/>
      <c r="P531"/>
      <c r="Q531"/>
      <c r="R531"/>
    </row>
    <row r="532" spans="2:18" x14ac:dyDescent="0.2">
      <c r="B532"/>
      <c r="P532"/>
      <c r="Q532"/>
      <c r="R532"/>
    </row>
    <row r="533" spans="2:18" x14ac:dyDescent="0.2">
      <c r="B533"/>
      <c r="P533"/>
      <c r="Q533"/>
      <c r="R533"/>
    </row>
    <row r="534" spans="2:18" x14ac:dyDescent="0.2">
      <c r="B534"/>
      <c r="P534"/>
      <c r="Q534"/>
      <c r="R534"/>
    </row>
    <row r="535" spans="2:18" x14ac:dyDescent="0.2">
      <c r="B535"/>
      <c r="P535"/>
      <c r="Q535"/>
      <c r="R535"/>
    </row>
    <row r="536" spans="2:18" x14ac:dyDescent="0.2">
      <c r="B536"/>
      <c r="P536"/>
      <c r="Q536"/>
      <c r="R536"/>
    </row>
    <row r="537" spans="2:18" x14ac:dyDescent="0.2">
      <c r="B537"/>
      <c r="P537"/>
      <c r="Q537"/>
      <c r="R537"/>
    </row>
    <row r="538" spans="2:18" x14ac:dyDescent="0.2">
      <c r="B538"/>
      <c r="P538"/>
      <c r="Q538"/>
      <c r="R538"/>
    </row>
    <row r="539" spans="2:18" x14ac:dyDescent="0.2">
      <c r="B539"/>
      <c r="P539"/>
      <c r="Q539"/>
      <c r="R539"/>
    </row>
    <row r="540" spans="2:18" x14ac:dyDescent="0.2">
      <c r="B540"/>
      <c r="P540"/>
      <c r="Q540"/>
      <c r="R540"/>
    </row>
    <row r="541" spans="2:18" x14ac:dyDescent="0.2">
      <c r="B541"/>
      <c r="P541"/>
      <c r="Q541"/>
      <c r="R541"/>
    </row>
    <row r="542" spans="2:18" x14ac:dyDescent="0.2">
      <c r="B542"/>
      <c r="P542"/>
      <c r="Q542"/>
      <c r="R542"/>
    </row>
    <row r="543" spans="2:18" x14ac:dyDescent="0.2">
      <c r="B543"/>
      <c r="P543"/>
      <c r="Q543"/>
      <c r="R543"/>
    </row>
    <row r="544" spans="2:18" x14ac:dyDescent="0.2">
      <c r="B544"/>
      <c r="P544"/>
      <c r="Q544"/>
      <c r="R544"/>
    </row>
    <row r="545" spans="2:18" x14ac:dyDescent="0.2">
      <c r="B545"/>
      <c r="P545"/>
      <c r="Q545"/>
      <c r="R545"/>
    </row>
    <row r="546" spans="2:18" x14ac:dyDescent="0.2">
      <c r="B546"/>
      <c r="P546"/>
      <c r="Q546"/>
      <c r="R546"/>
    </row>
    <row r="547" spans="2:18" x14ac:dyDescent="0.2">
      <c r="B547"/>
      <c r="P547"/>
      <c r="Q547"/>
      <c r="R547"/>
    </row>
    <row r="548" spans="2:18" x14ac:dyDescent="0.2">
      <c r="B548"/>
      <c r="P548"/>
      <c r="Q548"/>
      <c r="R548"/>
    </row>
    <row r="549" spans="2:18" x14ac:dyDescent="0.2">
      <c r="B549"/>
      <c r="P549"/>
      <c r="Q549"/>
      <c r="R549"/>
    </row>
    <row r="550" spans="2:18" x14ac:dyDescent="0.2">
      <c r="B550"/>
      <c r="P550"/>
      <c r="Q550"/>
      <c r="R550"/>
    </row>
    <row r="551" spans="2:18" x14ac:dyDescent="0.2">
      <c r="B551"/>
      <c r="P551"/>
      <c r="Q551"/>
      <c r="R551"/>
    </row>
    <row r="552" spans="2:18" x14ac:dyDescent="0.2">
      <c r="B552"/>
      <c r="P552"/>
      <c r="Q552"/>
      <c r="R552"/>
    </row>
    <row r="553" spans="2:18" x14ac:dyDescent="0.2">
      <c r="B553"/>
      <c r="P553"/>
      <c r="Q553"/>
      <c r="R553"/>
    </row>
    <row r="554" spans="2:18" x14ac:dyDescent="0.2">
      <c r="B554"/>
      <c r="P554"/>
      <c r="Q554"/>
      <c r="R554"/>
    </row>
    <row r="555" spans="2:18" x14ac:dyDescent="0.2">
      <c r="B555"/>
      <c r="P555"/>
      <c r="Q555"/>
      <c r="R555"/>
    </row>
    <row r="556" spans="2:18" x14ac:dyDescent="0.2">
      <c r="B556"/>
      <c r="P556"/>
      <c r="Q556"/>
      <c r="R556"/>
    </row>
    <row r="557" spans="2:18" x14ac:dyDescent="0.2">
      <c r="B557"/>
      <c r="P557"/>
      <c r="Q557"/>
      <c r="R557"/>
    </row>
    <row r="558" spans="2:18" x14ac:dyDescent="0.2">
      <c r="B558"/>
      <c r="P558"/>
      <c r="Q558"/>
      <c r="R558"/>
    </row>
    <row r="559" spans="2:18" x14ac:dyDescent="0.2">
      <c r="B559"/>
      <c r="P559"/>
      <c r="Q559"/>
      <c r="R559"/>
    </row>
    <row r="560" spans="2:18" x14ac:dyDescent="0.2">
      <c r="B560"/>
      <c r="P560"/>
      <c r="Q560"/>
      <c r="R560"/>
    </row>
    <row r="561" spans="2:18" x14ac:dyDescent="0.2">
      <c r="B561"/>
      <c r="P561"/>
      <c r="Q561"/>
      <c r="R561"/>
    </row>
    <row r="562" spans="2:18" x14ac:dyDescent="0.2">
      <c r="B562"/>
      <c r="P562"/>
      <c r="Q562"/>
      <c r="R562"/>
    </row>
    <row r="563" spans="2:18" x14ac:dyDescent="0.2">
      <c r="B563"/>
      <c r="P563"/>
      <c r="Q563"/>
      <c r="R563"/>
    </row>
    <row r="564" spans="2:18" x14ac:dyDescent="0.2">
      <c r="B564"/>
      <c r="P564"/>
      <c r="Q564"/>
      <c r="R564"/>
    </row>
    <row r="565" spans="2:18" x14ac:dyDescent="0.2">
      <c r="B565"/>
      <c r="P565"/>
      <c r="Q565"/>
      <c r="R565"/>
    </row>
    <row r="566" spans="2:18" x14ac:dyDescent="0.2">
      <c r="B566"/>
      <c r="P566"/>
      <c r="Q566"/>
      <c r="R566"/>
    </row>
    <row r="567" spans="2:18" x14ac:dyDescent="0.2">
      <c r="B567"/>
      <c r="P567"/>
      <c r="Q567"/>
      <c r="R567"/>
    </row>
    <row r="568" spans="2:18" x14ac:dyDescent="0.2">
      <c r="B568"/>
      <c r="P568"/>
      <c r="Q568"/>
      <c r="R568"/>
    </row>
    <row r="569" spans="2:18" x14ac:dyDescent="0.2">
      <c r="B569"/>
      <c r="P569"/>
      <c r="Q569"/>
      <c r="R569"/>
    </row>
    <row r="570" spans="2:18" x14ac:dyDescent="0.2">
      <c r="B570"/>
      <c r="P570"/>
      <c r="Q570"/>
      <c r="R570"/>
    </row>
    <row r="571" spans="2:18" x14ac:dyDescent="0.2">
      <c r="B571"/>
      <c r="P571"/>
      <c r="Q571"/>
      <c r="R571"/>
    </row>
    <row r="572" spans="2:18" x14ac:dyDescent="0.2">
      <c r="B572"/>
      <c r="P572"/>
      <c r="Q572"/>
      <c r="R572"/>
    </row>
    <row r="573" spans="2:18" x14ac:dyDescent="0.2">
      <c r="B573"/>
      <c r="P573"/>
      <c r="Q573"/>
      <c r="R573"/>
    </row>
    <row r="574" spans="2:18" x14ac:dyDescent="0.2">
      <c r="B574"/>
      <c r="P574"/>
      <c r="Q574"/>
      <c r="R574"/>
    </row>
    <row r="575" spans="2:18" x14ac:dyDescent="0.2">
      <c r="B575"/>
      <c r="P575"/>
      <c r="Q575"/>
      <c r="R575"/>
    </row>
    <row r="576" spans="2:18" x14ac:dyDescent="0.2">
      <c r="B576"/>
      <c r="P576"/>
      <c r="Q576"/>
      <c r="R576"/>
    </row>
    <row r="577" spans="2:18" x14ac:dyDescent="0.2">
      <c r="B577"/>
      <c r="P577"/>
      <c r="Q577"/>
      <c r="R577"/>
    </row>
    <row r="578" spans="2:18" x14ac:dyDescent="0.2">
      <c r="B578"/>
      <c r="P578"/>
      <c r="Q578"/>
      <c r="R578"/>
    </row>
    <row r="579" spans="2:18" x14ac:dyDescent="0.2">
      <c r="B579"/>
      <c r="P579"/>
      <c r="Q579"/>
      <c r="R579"/>
    </row>
    <row r="580" spans="2:18" x14ac:dyDescent="0.2">
      <c r="B580"/>
      <c r="P580"/>
      <c r="Q580"/>
      <c r="R580"/>
    </row>
    <row r="581" spans="2:18" x14ac:dyDescent="0.2">
      <c r="B581"/>
      <c r="P581"/>
      <c r="Q581"/>
      <c r="R581"/>
    </row>
    <row r="582" spans="2:18" x14ac:dyDescent="0.2">
      <c r="B582"/>
      <c r="P582"/>
      <c r="Q582"/>
      <c r="R582"/>
    </row>
    <row r="583" spans="2:18" x14ac:dyDescent="0.2">
      <c r="B583"/>
      <c r="P583"/>
      <c r="Q583"/>
      <c r="R583"/>
    </row>
    <row r="584" spans="2:18" x14ac:dyDescent="0.2">
      <c r="B584"/>
      <c r="P584"/>
      <c r="Q584"/>
      <c r="R584"/>
    </row>
    <row r="585" spans="2:18" x14ac:dyDescent="0.2">
      <c r="B585"/>
      <c r="P585"/>
      <c r="Q585"/>
      <c r="R585"/>
    </row>
    <row r="586" spans="2:18" x14ac:dyDescent="0.2">
      <c r="B586"/>
      <c r="P586"/>
      <c r="Q586"/>
      <c r="R586"/>
    </row>
    <row r="587" spans="2:18" x14ac:dyDescent="0.2">
      <c r="B587"/>
      <c r="P587"/>
      <c r="Q587"/>
      <c r="R587"/>
    </row>
    <row r="588" spans="2:18" x14ac:dyDescent="0.2">
      <c r="B588"/>
      <c r="P588"/>
      <c r="Q588"/>
      <c r="R588"/>
    </row>
    <row r="589" spans="2:18" x14ac:dyDescent="0.2">
      <c r="B589"/>
      <c r="P589"/>
      <c r="Q589"/>
      <c r="R589"/>
    </row>
    <row r="590" spans="2:18" x14ac:dyDescent="0.2">
      <c r="B590"/>
      <c r="P590"/>
      <c r="Q590"/>
      <c r="R590"/>
    </row>
    <row r="591" spans="2:18" x14ac:dyDescent="0.2">
      <c r="B591"/>
      <c r="P591"/>
      <c r="Q591"/>
      <c r="R591"/>
    </row>
    <row r="592" spans="2:18" x14ac:dyDescent="0.2">
      <c r="B592"/>
      <c r="P592"/>
      <c r="Q592"/>
      <c r="R592"/>
    </row>
    <row r="593" spans="2:18" x14ac:dyDescent="0.2">
      <c r="B593"/>
      <c r="P593"/>
      <c r="Q593"/>
      <c r="R593"/>
    </row>
    <row r="594" spans="2:18" x14ac:dyDescent="0.2">
      <c r="B594"/>
      <c r="P594"/>
      <c r="Q594"/>
      <c r="R594"/>
    </row>
    <row r="595" spans="2:18" x14ac:dyDescent="0.2">
      <c r="B595"/>
      <c r="P595"/>
      <c r="Q595"/>
      <c r="R595"/>
    </row>
    <row r="596" spans="2:18" x14ac:dyDescent="0.2">
      <c r="B596"/>
      <c r="P596"/>
      <c r="Q596"/>
      <c r="R596"/>
    </row>
    <row r="597" spans="2:18" x14ac:dyDescent="0.2">
      <c r="B597"/>
      <c r="P597"/>
      <c r="Q597"/>
      <c r="R597"/>
    </row>
    <row r="598" spans="2:18" x14ac:dyDescent="0.2">
      <c r="B598"/>
      <c r="P598"/>
      <c r="Q598"/>
      <c r="R598"/>
    </row>
    <row r="599" spans="2:18" x14ac:dyDescent="0.2">
      <c r="B599"/>
      <c r="P599"/>
      <c r="Q599"/>
      <c r="R599"/>
    </row>
    <row r="600" spans="2:18" x14ac:dyDescent="0.2">
      <c r="B600"/>
      <c r="P600"/>
      <c r="Q600"/>
      <c r="R600"/>
    </row>
    <row r="601" spans="2:18" x14ac:dyDescent="0.2">
      <c r="B601"/>
      <c r="P601"/>
      <c r="Q601"/>
      <c r="R601"/>
    </row>
    <row r="602" spans="2:18" x14ac:dyDescent="0.2">
      <c r="B602"/>
      <c r="P602"/>
      <c r="Q602"/>
      <c r="R602"/>
    </row>
    <row r="603" spans="2:18" x14ac:dyDescent="0.2">
      <c r="B603"/>
      <c r="P603"/>
      <c r="Q603"/>
      <c r="R603"/>
    </row>
    <row r="604" spans="2:18" x14ac:dyDescent="0.2">
      <c r="B604"/>
      <c r="P604"/>
      <c r="Q604"/>
      <c r="R604"/>
    </row>
    <row r="605" spans="2:18" x14ac:dyDescent="0.2">
      <c r="B605"/>
      <c r="P605"/>
      <c r="Q605"/>
      <c r="R605"/>
    </row>
    <row r="606" spans="2:18" x14ac:dyDescent="0.2">
      <c r="B606"/>
      <c r="P606"/>
      <c r="Q606"/>
      <c r="R606"/>
    </row>
    <row r="607" spans="2:18" x14ac:dyDescent="0.2">
      <c r="B607"/>
      <c r="P607"/>
      <c r="Q607"/>
      <c r="R607"/>
    </row>
    <row r="608" spans="2:18" x14ac:dyDescent="0.2">
      <c r="B608"/>
      <c r="P608"/>
      <c r="Q608"/>
      <c r="R608"/>
    </row>
    <row r="609" spans="2:18" x14ac:dyDescent="0.2">
      <c r="B609"/>
      <c r="P609"/>
      <c r="Q609"/>
      <c r="R609"/>
    </row>
    <row r="610" spans="2:18" x14ac:dyDescent="0.2">
      <c r="B610"/>
      <c r="P610"/>
      <c r="Q610"/>
      <c r="R610"/>
    </row>
    <row r="611" spans="2:18" x14ac:dyDescent="0.2">
      <c r="B611"/>
      <c r="P611"/>
      <c r="Q611"/>
      <c r="R611"/>
    </row>
    <row r="612" spans="2:18" x14ac:dyDescent="0.2">
      <c r="B612"/>
      <c r="P612"/>
      <c r="Q612"/>
      <c r="R612"/>
    </row>
    <row r="613" spans="2:18" x14ac:dyDescent="0.2">
      <c r="B613"/>
      <c r="P613"/>
      <c r="Q613"/>
      <c r="R613"/>
    </row>
    <row r="614" spans="2:18" x14ac:dyDescent="0.2">
      <c r="B614"/>
      <c r="P614"/>
      <c r="Q614"/>
      <c r="R614"/>
    </row>
    <row r="615" spans="2:18" x14ac:dyDescent="0.2">
      <c r="B615"/>
      <c r="P615"/>
      <c r="Q615"/>
      <c r="R615"/>
    </row>
    <row r="616" spans="2:18" x14ac:dyDescent="0.2">
      <c r="B616"/>
      <c r="P616"/>
      <c r="Q616"/>
      <c r="R616"/>
    </row>
    <row r="617" spans="2:18" x14ac:dyDescent="0.2">
      <c r="B617"/>
      <c r="P617"/>
      <c r="Q617"/>
      <c r="R617"/>
    </row>
    <row r="618" spans="2:18" x14ac:dyDescent="0.2">
      <c r="B618"/>
      <c r="P618"/>
      <c r="Q618"/>
      <c r="R618"/>
    </row>
    <row r="619" spans="2:18" x14ac:dyDescent="0.2">
      <c r="B619"/>
      <c r="P619"/>
      <c r="Q619"/>
      <c r="R619"/>
    </row>
    <row r="620" spans="2:18" x14ac:dyDescent="0.2">
      <c r="B620"/>
      <c r="P620"/>
      <c r="Q620"/>
      <c r="R620"/>
    </row>
    <row r="621" spans="2:18" x14ac:dyDescent="0.2">
      <c r="B621"/>
      <c r="P621"/>
      <c r="Q621"/>
      <c r="R621"/>
    </row>
    <row r="622" spans="2:18" x14ac:dyDescent="0.2">
      <c r="B622"/>
      <c r="P622"/>
      <c r="Q622"/>
      <c r="R622"/>
    </row>
    <row r="623" spans="2:18" x14ac:dyDescent="0.2">
      <c r="B623"/>
      <c r="P623"/>
      <c r="Q623"/>
      <c r="R623"/>
    </row>
    <row r="624" spans="2:18" x14ac:dyDescent="0.2">
      <c r="B624"/>
      <c r="P624"/>
      <c r="Q624"/>
      <c r="R624"/>
    </row>
    <row r="625" spans="2:18" x14ac:dyDescent="0.2">
      <c r="B625"/>
      <c r="P625"/>
      <c r="Q625"/>
      <c r="R625"/>
    </row>
    <row r="626" spans="2:18" x14ac:dyDescent="0.2">
      <c r="B626"/>
      <c r="P626"/>
      <c r="Q626"/>
      <c r="R626"/>
    </row>
    <row r="627" spans="2:18" x14ac:dyDescent="0.2">
      <c r="B627"/>
      <c r="P627"/>
      <c r="Q627"/>
      <c r="R627"/>
    </row>
    <row r="628" spans="2:18" x14ac:dyDescent="0.2">
      <c r="B628"/>
      <c r="P628"/>
      <c r="Q628"/>
      <c r="R628"/>
    </row>
    <row r="629" spans="2:18" x14ac:dyDescent="0.2">
      <c r="B629"/>
      <c r="P629"/>
      <c r="Q629"/>
      <c r="R629"/>
    </row>
    <row r="630" spans="2:18" x14ac:dyDescent="0.2">
      <c r="B630"/>
      <c r="P630"/>
      <c r="Q630"/>
      <c r="R630"/>
    </row>
    <row r="631" spans="2:18" x14ac:dyDescent="0.2">
      <c r="B631"/>
      <c r="P631"/>
      <c r="Q631"/>
      <c r="R631"/>
    </row>
    <row r="632" spans="2:18" x14ac:dyDescent="0.2">
      <c r="B632"/>
      <c r="P632"/>
      <c r="Q632"/>
      <c r="R632"/>
    </row>
    <row r="633" spans="2:18" x14ac:dyDescent="0.2">
      <c r="B633"/>
      <c r="P633"/>
      <c r="Q633"/>
      <c r="R633"/>
    </row>
    <row r="634" spans="2:18" x14ac:dyDescent="0.2">
      <c r="B634"/>
      <c r="P634"/>
      <c r="Q634"/>
      <c r="R634"/>
    </row>
    <row r="635" spans="2:18" x14ac:dyDescent="0.2">
      <c r="B635"/>
      <c r="P635"/>
      <c r="Q635"/>
      <c r="R635"/>
    </row>
    <row r="636" spans="2:18" x14ac:dyDescent="0.2">
      <c r="B636"/>
      <c r="P636"/>
      <c r="Q636"/>
      <c r="R636"/>
    </row>
    <row r="637" spans="2:18" x14ac:dyDescent="0.2">
      <c r="B637"/>
      <c r="P637"/>
      <c r="Q637"/>
      <c r="R637"/>
    </row>
    <row r="638" spans="2:18" x14ac:dyDescent="0.2">
      <c r="B638"/>
      <c r="P638"/>
      <c r="Q638"/>
      <c r="R638"/>
    </row>
    <row r="639" spans="2:18" x14ac:dyDescent="0.2">
      <c r="B639"/>
      <c r="P639"/>
      <c r="Q639"/>
      <c r="R639"/>
    </row>
    <row r="640" spans="2:18" x14ac:dyDescent="0.2">
      <c r="B640"/>
      <c r="P640"/>
      <c r="Q640"/>
      <c r="R640"/>
    </row>
    <row r="641" spans="2:18" x14ac:dyDescent="0.2">
      <c r="B641"/>
      <c r="P641"/>
      <c r="Q641"/>
      <c r="R641"/>
    </row>
    <row r="642" spans="2:18" x14ac:dyDescent="0.2">
      <c r="B642"/>
      <c r="P642"/>
      <c r="Q642"/>
      <c r="R642"/>
    </row>
    <row r="643" spans="2:18" x14ac:dyDescent="0.2">
      <c r="B643"/>
      <c r="P643"/>
      <c r="Q643"/>
      <c r="R643"/>
    </row>
    <row r="644" spans="2:18" x14ac:dyDescent="0.2">
      <c r="B644"/>
      <c r="P644"/>
      <c r="Q644"/>
      <c r="R644"/>
    </row>
    <row r="645" spans="2:18" x14ac:dyDescent="0.2">
      <c r="B645"/>
      <c r="P645"/>
      <c r="Q645"/>
      <c r="R645"/>
    </row>
    <row r="646" spans="2:18" x14ac:dyDescent="0.2">
      <c r="B646"/>
      <c r="P646"/>
      <c r="Q646"/>
      <c r="R646"/>
    </row>
    <row r="647" spans="2:18" x14ac:dyDescent="0.2">
      <c r="B647"/>
      <c r="P647"/>
      <c r="Q647"/>
      <c r="R647"/>
    </row>
    <row r="648" spans="2:18" x14ac:dyDescent="0.2">
      <c r="B648"/>
      <c r="P648"/>
      <c r="Q648"/>
      <c r="R648"/>
    </row>
    <row r="649" spans="2:18" x14ac:dyDescent="0.2">
      <c r="B649"/>
      <c r="P649"/>
      <c r="Q649"/>
      <c r="R649"/>
    </row>
    <row r="650" spans="2:18" x14ac:dyDescent="0.2">
      <c r="B650"/>
      <c r="P650"/>
      <c r="Q650"/>
      <c r="R650"/>
    </row>
    <row r="651" spans="2:18" x14ac:dyDescent="0.2">
      <c r="B651"/>
      <c r="P651"/>
      <c r="Q651"/>
      <c r="R651"/>
    </row>
    <row r="652" spans="2:18" x14ac:dyDescent="0.2">
      <c r="B652"/>
      <c r="P652"/>
      <c r="Q652"/>
      <c r="R652"/>
    </row>
    <row r="653" spans="2:18" x14ac:dyDescent="0.2">
      <c r="B653"/>
      <c r="P653"/>
      <c r="Q653"/>
      <c r="R653"/>
    </row>
    <row r="654" spans="2:18" x14ac:dyDescent="0.2">
      <c r="B654"/>
      <c r="P654"/>
      <c r="Q654"/>
      <c r="R654"/>
    </row>
    <row r="655" spans="2:18" x14ac:dyDescent="0.2">
      <c r="B655"/>
      <c r="P655"/>
      <c r="Q655"/>
      <c r="R655"/>
    </row>
    <row r="656" spans="2:18" x14ac:dyDescent="0.2">
      <c r="B656"/>
      <c r="P656"/>
      <c r="Q656"/>
      <c r="R656"/>
    </row>
    <row r="657" spans="2:18" x14ac:dyDescent="0.2">
      <c r="B657"/>
      <c r="P657"/>
      <c r="Q657"/>
      <c r="R657"/>
    </row>
    <row r="658" spans="2:18" x14ac:dyDescent="0.2">
      <c r="B658"/>
      <c r="P658"/>
      <c r="Q658"/>
      <c r="R658"/>
    </row>
    <row r="659" spans="2:18" x14ac:dyDescent="0.2">
      <c r="B659"/>
      <c r="P659"/>
      <c r="Q659"/>
      <c r="R659"/>
    </row>
    <row r="660" spans="2:18" x14ac:dyDescent="0.2">
      <c r="B660"/>
      <c r="P660"/>
      <c r="Q660"/>
      <c r="R660"/>
    </row>
    <row r="661" spans="2:18" x14ac:dyDescent="0.2">
      <c r="B661"/>
      <c r="P661"/>
      <c r="Q661"/>
      <c r="R661"/>
    </row>
    <row r="662" spans="2:18" x14ac:dyDescent="0.2">
      <c r="B662"/>
      <c r="P662"/>
      <c r="Q662"/>
      <c r="R662"/>
    </row>
    <row r="663" spans="2:18" x14ac:dyDescent="0.2">
      <c r="B663"/>
      <c r="P663"/>
      <c r="Q663"/>
      <c r="R663"/>
    </row>
    <row r="664" spans="2:18" x14ac:dyDescent="0.2">
      <c r="B664"/>
      <c r="P664"/>
      <c r="Q664"/>
      <c r="R664"/>
    </row>
    <row r="665" spans="2:18" x14ac:dyDescent="0.2">
      <c r="B665"/>
      <c r="P665"/>
      <c r="Q665"/>
      <c r="R665"/>
    </row>
    <row r="666" spans="2:18" x14ac:dyDescent="0.2">
      <c r="B666"/>
      <c r="P666"/>
      <c r="Q666"/>
      <c r="R666"/>
    </row>
    <row r="667" spans="2:18" x14ac:dyDescent="0.2">
      <c r="B667"/>
      <c r="P667"/>
      <c r="Q667"/>
      <c r="R667"/>
    </row>
    <row r="668" spans="2:18" x14ac:dyDescent="0.2">
      <c r="B668"/>
      <c r="P668"/>
      <c r="Q668"/>
      <c r="R668"/>
    </row>
    <row r="669" spans="2:18" x14ac:dyDescent="0.2">
      <c r="B669"/>
      <c r="P669"/>
      <c r="Q669"/>
      <c r="R669"/>
    </row>
    <row r="670" spans="2:18" x14ac:dyDescent="0.2">
      <c r="B670"/>
      <c r="P670"/>
      <c r="Q670"/>
      <c r="R670"/>
    </row>
    <row r="671" spans="2:18" x14ac:dyDescent="0.2">
      <c r="B671"/>
      <c r="P671"/>
      <c r="Q671"/>
      <c r="R671"/>
    </row>
    <row r="672" spans="2:18" x14ac:dyDescent="0.2">
      <c r="B672"/>
      <c r="P672"/>
      <c r="Q672"/>
      <c r="R672"/>
    </row>
    <row r="673" spans="2:18" x14ac:dyDescent="0.2">
      <c r="B673"/>
      <c r="P673"/>
      <c r="Q673"/>
      <c r="R673"/>
    </row>
    <row r="674" spans="2:18" x14ac:dyDescent="0.2">
      <c r="B674"/>
      <c r="P674"/>
      <c r="Q674"/>
      <c r="R674"/>
    </row>
    <row r="675" spans="2:18" x14ac:dyDescent="0.2">
      <c r="B675"/>
      <c r="P675"/>
      <c r="Q675"/>
      <c r="R675"/>
    </row>
    <row r="676" spans="2:18" x14ac:dyDescent="0.2">
      <c r="B676"/>
      <c r="P676"/>
      <c r="Q676"/>
      <c r="R676"/>
    </row>
    <row r="677" spans="2:18" x14ac:dyDescent="0.2">
      <c r="B677"/>
      <c r="P677"/>
      <c r="Q677"/>
      <c r="R677"/>
    </row>
    <row r="678" spans="2:18" x14ac:dyDescent="0.2">
      <c r="B678"/>
      <c r="P678"/>
      <c r="Q678"/>
      <c r="R678"/>
    </row>
    <row r="679" spans="2:18" x14ac:dyDescent="0.2">
      <c r="B679"/>
      <c r="P679"/>
      <c r="Q679"/>
      <c r="R679"/>
    </row>
    <row r="680" spans="2:18" x14ac:dyDescent="0.2">
      <c r="B680"/>
      <c r="P680"/>
      <c r="Q680"/>
      <c r="R680"/>
    </row>
    <row r="681" spans="2:18" x14ac:dyDescent="0.2">
      <c r="B681"/>
      <c r="P681"/>
      <c r="Q681"/>
      <c r="R681"/>
    </row>
    <row r="682" spans="2:18" x14ac:dyDescent="0.2">
      <c r="B682"/>
      <c r="P682"/>
      <c r="Q682"/>
      <c r="R682"/>
    </row>
    <row r="683" spans="2:18" x14ac:dyDescent="0.2">
      <c r="B683"/>
      <c r="P683"/>
      <c r="Q683"/>
      <c r="R683"/>
    </row>
    <row r="684" spans="2:18" x14ac:dyDescent="0.2">
      <c r="B684"/>
      <c r="P684"/>
      <c r="Q684"/>
      <c r="R684"/>
    </row>
    <row r="685" spans="2:18" x14ac:dyDescent="0.2">
      <c r="B685"/>
      <c r="P685"/>
      <c r="Q685"/>
      <c r="R685"/>
    </row>
    <row r="686" spans="2:18" x14ac:dyDescent="0.2">
      <c r="B686"/>
      <c r="P686"/>
      <c r="Q686"/>
      <c r="R686"/>
    </row>
    <row r="687" spans="2:18" x14ac:dyDescent="0.2">
      <c r="B687"/>
      <c r="P687"/>
      <c r="Q687"/>
      <c r="R687"/>
    </row>
    <row r="688" spans="2:18" x14ac:dyDescent="0.2">
      <c r="B688"/>
      <c r="P688"/>
      <c r="Q688"/>
      <c r="R688"/>
    </row>
    <row r="689" spans="2:18" x14ac:dyDescent="0.2">
      <c r="B689"/>
      <c r="P689"/>
      <c r="Q689"/>
      <c r="R689"/>
    </row>
    <row r="690" spans="2:18" x14ac:dyDescent="0.2">
      <c r="B690"/>
      <c r="P690"/>
      <c r="Q690"/>
      <c r="R690"/>
    </row>
    <row r="691" spans="2:18" x14ac:dyDescent="0.2">
      <c r="B691"/>
      <c r="P691"/>
      <c r="Q691"/>
      <c r="R691"/>
    </row>
    <row r="692" spans="2:18" x14ac:dyDescent="0.2">
      <c r="B692"/>
      <c r="P692"/>
      <c r="Q692"/>
      <c r="R692"/>
    </row>
    <row r="693" spans="2:18" x14ac:dyDescent="0.2">
      <c r="B693"/>
      <c r="P693"/>
      <c r="Q693"/>
      <c r="R693"/>
    </row>
    <row r="694" spans="2:18" x14ac:dyDescent="0.2">
      <c r="B694"/>
      <c r="P694"/>
      <c r="Q694"/>
      <c r="R694"/>
    </row>
    <row r="695" spans="2:18" x14ac:dyDescent="0.2">
      <c r="B695"/>
      <c r="P695"/>
      <c r="Q695"/>
      <c r="R695"/>
    </row>
    <row r="696" spans="2:18" x14ac:dyDescent="0.2">
      <c r="B696"/>
      <c r="P696"/>
      <c r="Q696"/>
      <c r="R696"/>
    </row>
    <row r="697" spans="2:18" x14ac:dyDescent="0.2">
      <c r="B697"/>
      <c r="P697"/>
      <c r="Q697"/>
      <c r="R697"/>
    </row>
    <row r="698" spans="2:18" x14ac:dyDescent="0.2">
      <c r="B698"/>
      <c r="P698"/>
      <c r="Q698"/>
      <c r="R698"/>
    </row>
    <row r="699" spans="2:18" x14ac:dyDescent="0.2">
      <c r="B699"/>
      <c r="P699"/>
      <c r="Q699"/>
      <c r="R699"/>
    </row>
    <row r="700" spans="2:18" x14ac:dyDescent="0.2">
      <c r="B700"/>
      <c r="P700"/>
      <c r="Q700"/>
      <c r="R700"/>
    </row>
    <row r="701" spans="2:18" x14ac:dyDescent="0.2">
      <c r="B701"/>
      <c r="P701"/>
      <c r="Q701"/>
      <c r="R701"/>
    </row>
    <row r="702" spans="2:18" x14ac:dyDescent="0.2">
      <c r="B702"/>
      <c r="P702"/>
      <c r="Q702"/>
      <c r="R702"/>
    </row>
    <row r="703" spans="2:18" x14ac:dyDescent="0.2">
      <c r="B703"/>
      <c r="P703"/>
      <c r="Q703"/>
      <c r="R703"/>
    </row>
    <row r="704" spans="2:18" x14ac:dyDescent="0.2">
      <c r="B704"/>
      <c r="P704"/>
      <c r="Q704"/>
      <c r="R704"/>
    </row>
    <row r="705" spans="2:18" x14ac:dyDescent="0.2">
      <c r="B705"/>
      <c r="P705"/>
      <c r="Q705"/>
      <c r="R705"/>
    </row>
    <row r="706" spans="2:18" x14ac:dyDescent="0.2">
      <c r="B706"/>
      <c r="P706"/>
      <c r="Q706"/>
      <c r="R706"/>
    </row>
    <row r="707" spans="2:18" x14ac:dyDescent="0.2">
      <c r="B707"/>
      <c r="P707"/>
      <c r="Q707"/>
      <c r="R707"/>
    </row>
    <row r="708" spans="2:18" x14ac:dyDescent="0.2">
      <c r="B708"/>
      <c r="P708"/>
      <c r="Q708"/>
      <c r="R708"/>
    </row>
    <row r="709" spans="2:18" x14ac:dyDescent="0.2">
      <c r="B709"/>
      <c r="P709"/>
      <c r="Q709"/>
      <c r="R709"/>
    </row>
    <row r="710" spans="2:18" x14ac:dyDescent="0.2">
      <c r="B710"/>
      <c r="P710"/>
      <c r="Q710"/>
      <c r="R710"/>
    </row>
    <row r="711" spans="2:18" x14ac:dyDescent="0.2">
      <c r="B711"/>
      <c r="P711"/>
      <c r="Q711"/>
      <c r="R711"/>
    </row>
    <row r="712" spans="2:18" x14ac:dyDescent="0.2">
      <c r="B712"/>
      <c r="P712"/>
      <c r="Q712"/>
      <c r="R712"/>
    </row>
    <row r="713" spans="2:18" x14ac:dyDescent="0.2">
      <c r="B713"/>
      <c r="P713"/>
      <c r="Q713"/>
      <c r="R713"/>
    </row>
    <row r="714" spans="2:18" x14ac:dyDescent="0.2">
      <c r="B714"/>
      <c r="P714"/>
      <c r="Q714"/>
      <c r="R714"/>
    </row>
    <row r="715" spans="2:18" x14ac:dyDescent="0.2">
      <c r="B715"/>
      <c r="P715"/>
      <c r="Q715"/>
      <c r="R715"/>
    </row>
    <row r="716" spans="2:18" x14ac:dyDescent="0.2">
      <c r="B716"/>
      <c r="P716"/>
      <c r="Q716"/>
      <c r="R716"/>
    </row>
    <row r="717" spans="2:18" x14ac:dyDescent="0.2">
      <c r="B717"/>
      <c r="P717"/>
      <c r="Q717"/>
      <c r="R717"/>
    </row>
    <row r="718" spans="2:18" x14ac:dyDescent="0.2">
      <c r="B718"/>
      <c r="P718"/>
      <c r="Q718"/>
      <c r="R718"/>
    </row>
    <row r="719" spans="2:18" x14ac:dyDescent="0.2">
      <c r="B719"/>
      <c r="P719"/>
      <c r="Q719"/>
      <c r="R719"/>
    </row>
    <row r="720" spans="2:18" x14ac:dyDescent="0.2">
      <c r="B720"/>
      <c r="P720"/>
      <c r="Q720"/>
      <c r="R720"/>
    </row>
    <row r="721" spans="2:18" x14ac:dyDescent="0.2">
      <c r="B721"/>
      <c r="P721"/>
      <c r="Q721"/>
      <c r="R721"/>
    </row>
    <row r="722" spans="2:18" x14ac:dyDescent="0.2">
      <c r="B722"/>
      <c r="P722"/>
      <c r="Q722"/>
      <c r="R722"/>
    </row>
    <row r="723" spans="2:18" x14ac:dyDescent="0.2">
      <c r="B723"/>
      <c r="P723"/>
      <c r="Q723"/>
      <c r="R723"/>
    </row>
    <row r="724" spans="2:18" x14ac:dyDescent="0.2">
      <c r="B724"/>
      <c r="P724"/>
      <c r="Q724"/>
      <c r="R724"/>
    </row>
    <row r="725" spans="2:18" x14ac:dyDescent="0.2">
      <c r="B725"/>
      <c r="P725"/>
      <c r="Q725"/>
      <c r="R725"/>
    </row>
    <row r="726" spans="2:18" x14ac:dyDescent="0.2">
      <c r="B726"/>
      <c r="P726"/>
      <c r="Q726"/>
      <c r="R726"/>
    </row>
    <row r="727" spans="2:18" x14ac:dyDescent="0.2">
      <c r="B727"/>
      <c r="P727"/>
      <c r="Q727"/>
      <c r="R727"/>
    </row>
    <row r="728" spans="2:18" x14ac:dyDescent="0.2">
      <c r="B728"/>
      <c r="P728"/>
      <c r="Q728"/>
      <c r="R728"/>
    </row>
    <row r="729" spans="2:18" x14ac:dyDescent="0.2">
      <c r="B729"/>
      <c r="P729"/>
      <c r="Q729"/>
      <c r="R729"/>
    </row>
    <row r="730" spans="2:18" x14ac:dyDescent="0.2">
      <c r="B730"/>
      <c r="P730"/>
      <c r="Q730"/>
      <c r="R730"/>
    </row>
    <row r="731" spans="2:18" x14ac:dyDescent="0.2">
      <c r="B731"/>
      <c r="P731"/>
      <c r="Q731"/>
      <c r="R731"/>
    </row>
    <row r="732" spans="2:18" x14ac:dyDescent="0.2">
      <c r="B732"/>
      <c r="P732"/>
      <c r="Q732"/>
      <c r="R732"/>
    </row>
    <row r="733" spans="2:18" x14ac:dyDescent="0.2">
      <c r="B733"/>
      <c r="P733"/>
      <c r="Q733"/>
      <c r="R733"/>
    </row>
    <row r="734" spans="2:18" x14ac:dyDescent="0.2">
      <c r="B734"/>
      <c r="P734"/>
      <c r="Q734"/>
      <c r="R734"/>
    </row>
    <row r="735" spans="2:18" x14ac:dyDescent="0.2">
      <c r="B735"/>
      <c r="P735"/>
      <c r="Q735"/>
      <c r="R735"/>
    </row>
    <row r="736" spans="2:18" x14ac:dyDescent="0.2">
      <c r="B736"/>
      <c r="P736"/>
      <c r="Q736"/>
      <c r="R736"/>
    </row>
    <row r="737" spans="2:18" x14ac:dyDescent="0.2">
      <c r="B737"/>
      <c r="P737"/>
      <c r="Q737"/>
      <c r="R737"/>
    </row>
    <row r="738" spans="2:18" x14ac:dyDescent="0.2">
      <c r="B738"/>
      <c r="P738"/>
      <c r="Q738"/>
      <c r="R738"/>
    </row>
    <row r="739" spans="2:18" x14ac:dyDescent="0.2">
      <c r="B739"/>
      <c r="P739"/>
      <c r="Q739"/>
      <c r="R739"/>
    </row>
    <row r="740" spans="2:18" x14ac:dyDescent="0.2">
      <c r="B740"/>
      <c r="P740"/>
      <c r="Q740"/>
      <c r="R740"/>
    </row>
    <row r="741" spans="2:18" x14ac:dyDescent="0.2">
      <c r="B741"/>
      <c r="P741"/>
      <c r="Q741"/>
      <c r="R741"/>
    </row>
    <row r="742" spans="2:18" x14ac:dyDescent="0.2">
      <c r="B742"/>
      <c r="P742"/>
      <c r="Q742"/>
      <c r="R742"/>
    </row>
    <row r="743" spans="2:18" x14ac:dyDescent="0.2">
      <c r="B743"/>
      <c r="P743"/>
      <c r="Q743"/>
      <c r="R743"/>
    </row>
    <row r="744" spans="2:18" x14ac:dyDescent="0.2">
      <c r="B744"/>
      <c r="P744"/>
      <c r="Q744"/>
      <c r="R744"/>
    </row>
    <row r="745" spans="2:18" x14ac:dyDescent="0.2">
      <c r="B745"/>
      <c r="P745"/>
      <c r="Q745"/>
      <c r="R745"/>
    </row>
    <row r="746" spans="2:18" x14ac:dyDescent="0.2">
      <c r="B746"/>
      <c r="P746"/>
      <c r="Q746"/>
      <c r="R746"/>
    </row>
    <row r="747" spans="2:18" x14ac:dyDescent="0.2">
      <c r="B747"/>
      <c r="P747"/>
      <c r="Q747"/>
      <c r="R747"/>
    </row>
    <row r="748" spans="2:18" x14ac:dyDescent="0.2">
      <c r="B748"/>
      <c r="P748"/>
      <c r="Q748"/>
      <c r="R748"/>
    </row>
    <row r="749" spans="2:18" x14ac:dyDescent="0.2">
      <c r="B749"/>
      <c r="P749"/>
      <c r="Q749"/>
      <c r="R749"/>
    </row>
    <row r="750" spans="2:18" x14ac:dyDescent="0.2">
      <c r="B750"/>
      <c r="P750"/>
      <c r="Q750"/>
      <c r="R750"/>
    </row>
    <row r="751" spans="2:18" x14ac:dyDescent="0.2">
      <c r="B751"/>
      <c r="P751"/>
      <c r="Q751"/>
      <c r="R751"/>
    </row>
    <row r="752" spans="2:18" x14ac:dyDescent="0.2">
      <c r="B752"/>
      <c r="P752"/>
      <c r="Q752"/>
      <c r="R752"/>
    </row>
    <row r="753" spans="2:18" x14ac:dyDescent="0.2">
      <c r="B753"/>
      <c r="P753"/>
      <c r="Q753"/>
      <c r="R753"/>
    </row>
    <row r="754" spans="2:18" x14ac:dyDescent="0.2">
      <c r="B754"/>
      <c r="P754"/>
      <c r="Q754"/>
      <c r="R754"/>
    </row>
    <row r="755" spans="2:18" x14ac:dyDescent="0.2">
      <c r="B755"/>
      <c r="P755"/>
      <c r="Q755"/>
      <c r="R755"/>
    </row>
    <row r="756" spans="2:18" x14ac:dyDescent="0.2">
      <c r="B756"/>
      <c r="P756"/>
      <c r="Q756"/>
      <c r="R756"/>
    </row>
    <row r="757" spans="2:18" x14ac:dyDescent="0.2">
      <c r="B757"/>
      <c r="P757"/>
      <c r="Q757"/>
      <c r="R757"/>
    </row>
    <row r="758" spans="2:18" x14ac:dyDescent="0.2">
      <c r="B758"/>
      <c r="P758"/>
      <c r="Q758"/>
      <c r="R758"/>
    </row>
    <row r="759" spans="2:18" x14ac:dyDescent="0.2">
      <c r="B759"/>
      <c r="P759"/>
      <c r="Q759"/>
      <c r="R759"/>
    </row>
    <row r="760" spans="2:18" x14ac:dyDescent="0.2">
      <c r="B760"/>
      <c r="P760"/>
      <c r="Q760"/>
      <c r="R760"/>
    </row>
    <row r="761" spans="2:18" x14ac:dyDescent="0.2">
      <c r="B761"/>
      <c r="P761"/>
      <c r="Q761"/>
      <c r="R761"/>
    </row>
    <row r="762" spans="2:18" x14ac:dyDescent="0.2">
      <c r="B762"/>
      <c r="P762"/>
      <c r="Q762"/>
      <c r="R762"/>
    </row>
    <row r="763" spans="2:18" x14ac:dyDescent="0.2">
      <c r="B763"/>
      <c r="P763"/>
      <c r="Q763"/>
      <c r="R763"/>
    </row>
    <row r="764" spans="2:18" x14ac:dyDescent="0.2">
      <c r="B764"/>
      <c r="P764"/>
      <c r="Q764"/>
      <c r="R764"/>
    </row>
    <row r="765" spans="2:18" x14ac:dyDescent="0.2">
      <c r="B765"/>
      <c r="P765"/>
      <c r="Q765"/>
      <c r="R765"/>
    </row>
    <row r="766" spans="2:18" x14ac:dyDescent="0.2">
      <c r="B766"/>
      <c r="P766"/>
      <c r="Q766"/>
      <c r="R766"/>
    </row>
    <row r="767" spans="2:18" x14ac:dyDescent="0.2">
      <c r="B767"/>
      <c r="P767"/>
      <c r="Q767"/>
      <c r="R767"/>
    </row>
    <row r="768" spans="2:18" x14ac:dyDescent="0.2">
      <c r="B768"/>
      <c r="P768"/>
      <c r="Q768"/>
      <c r="R768"/>
    </row>
    <row r="769" spans="2:18" x14ac:dyDescent="0.2">
      <c r="B769"/>
      <c r="P769"/>
      <c r="Q769"/>
      <c r="R769"/>
    </row>
    <row r="770" spans="2:18" x14ac:dyDescent="0.2">
      <c r="B770"/>
      <c r="P770"/>
      <c r="Q770"/>
      <c r="R770"/>
    </row>
    <row r="771" spans="2:18" x14ac:dyDescent="0.2">
      <c r="B771"/>
      <c r="P771"/>
      <c r="Q771"/>
      <c r="R771"/>
    </row>
    <row r="772" spans="2:18" x14ac:dyDescent="0.2">
      <c r="B772"/>
      <c r="P772"/>
      <c r="Q772"/>
      <c r="R772"/>
    </row>
    <row r="773" spans="2:18" x14ac:dyDescent="0.2">
      <c r="B773"/>
      <c r="P773"/>
      <c r="Q773"/>
      <c r="R773"/>
    </row>
    <row r="774" spans="2:18" x14ac:dyDescent="0.2">
      <c r="B774"/>
      <c r="P774"/>
      <c r="Q774"/>
      <c r="R774"/>
    </row>
    <row r="775" spans="2:18" x14ac:dyDescent="0.2">
      <c r="B775"/>
      <c r="P775"/>
      <c r="Q775"/>
      <c r="R775"/>
    </row>
    <row r="776" spans="2:18" x14ac:dyDescent="0.2">
      <c r="B776"/>
      <c r="P776"/>
      <c r="Q776"/>
      <c r="R776"/>
    </row>
    <row r="777" spans="2:18" x14ac:dyDescent="0.2">
      <c r="B777"/>
      <c r="P777"/>
      <c r="Q777"/>
      <c r="R777"/>
    </row>
    <row r="778" spans="2:18" x14ac:dyDescent="0.2">
      <c r="B778"/>
      <c r="P778"/>
      <c r="Q778"/>
      <c r="R778"/>
    </row>
    <row r="779" spans="2:18" x14ac:dyDescent="0.2">
      <c r="B779"/>
      <c r="P779"/>
      <c r="Q779"/>
      <c r="R779"/>
    </row>
    <row r="780" spans="2:18" x14ac:dyDescent="0.2">
      <c r="B780"/>
      <c r="P780"/>
      <c r="Q780"/>
      <c r="R780"/>
    </row>
    <row r="781" spans="2:18" x14ac:dyDescent="0.2">
      <c r="B781"/>
      <c r="P781"/>
      <c r="Q781"/>
      <c r="R781"/>
    </row>
    <row r="782" spans="2:18" x14ac:dyDescent="0.2">
      <c r="B782"/>
      <c r="P782"/>
      <c r="Q782"/>
      <c r="R782"/>
    </row>
    <row r="783" spans="2:18" x14ac:dyDescent="0.2">
      <c r="B783"/>
      <c r="P783"/>
      <c r="Q783"/>
      <c r="R783"/>
    </row>
    <row r="784" spans="2:18" x14ac:dyDescent="0.2">
      <c r="B784"/>
      <c r="P784"/>
      <c r="Q784"/>
      <c r="R784"/>
    </row>
    <row r="785" spans="2:18" x14ac:dyDescent="0.2">
      <c r="B785"/>
      <c r="P785"/>
      <c r="Q785"/>
      <c r="R785"/>
    </row>
    <row r="786" spans="2:18" x14ac:dyDescent="0.2">
      <c r="B786"/>
      <c r="P786"/>
      <c r="Q786"/>
      <c r="R786"/>
    </row>
    <row r="787" spans="2:18" x14ac:dyDescent="0.2">
      <c r="B787"/>
      <c r="P787"/>
      <c r="Q787"/>
      <c r="R787"/>
    </row>
    <row r="788" spans="2:18" x14ac:dyDescent="0.2">
      <c r="B788"/>
      <c r="P788"/>
      <c r="Q788"/>
      <c r="R788"/>
    </row>
    <row r="789" spans="2:18" x14ac:dyDescent="0.2">
      <c r="B789"/>
      <c r="P789"/>
      <c r="Q789"/>
      <c r="R789"/>
    </row>
    <row r="790" spans="2:18" x14ac:dyDescent="0.2">
      <c r="B790"/>
      <c r="P790"/>
      <c r="Q790"/>
      <c r="R790"/>
    </row>
    <row r="791" spans="2:18" x14ac:dyDescent="0.2">
      <c r="B791"/>
      <c r="P791"/>
      <c r="Q791"/>
      <c r="R791"/>
    </row>
    <row r="792" spans="2:18" x14ac:dyDescent="0.2">
      <c r="B792"/>
      <c r="P792"/>
      <c r="Q792"/>
      <c r="R792"/>
    </row>
    <row r="793" spans="2:18" x14ac:dyDescent="0.2">
      <c r="B793"/>
      <c r="P793"/>
      <c r="Q793"/>
      <c r="R793"/>
    </row>
    <row r="794" spans="2:18" x14ac:dyDescent="0.2">
      <c r="B794"/>
      <c r="P794"/>
      <c r="Q794"/>
      <c r="R794"/>
    </row>
    <row r="795" spans="2:18" x14ac:dyDescent="0.2">
      <c r="B795"/>
      <c r="P795"/>
      <c r="Q795"/>
      <c r="R795"/>
    </row>
    <row r="796" spans="2:18" x14ac:dyDescent="0.2">
      <c r="B796"/>
      <c r="P796"/>
      <c r="Q796"/>
      <c r="R796"/>
    </row>
    <row r="797" spans="2:18" x14ac:dyDescent="0.2">
      <c r="B797"/>
      <c r="P797"/>
      <c r="Q797"/>
      <c r="R797"/>
    </row>
    <row r="798" spans="2:18" x14ac:dyDescent="0.2">
      <c r="B798"/>
      <c r="P798"/>
      <c r="Q798"/>
      <c r="R798"/>
    </row>
    <row r="799" spans="2:18" x14ac:dyDescent="0.2">
      <c r="B799"/>
      <c r="P799"/>
      <c r="Q799"/>
      <c r="R799"/>
    </row>
    <row r="800" spans="2:18" x14ac:dyDescent="0.2">
      <c r="B800"/>
      <c r="P800"/>
      <c r="Q800"/>
      <c r="R800"/>
    </row>
    <row r="801" spans="2:18" x14ac:dyDescent="0.2">
      <c r="B801"/>
      <c r="P801"/>
      <c r="Q801"/>
      <c r="R801"/>
    </row>
    <row r="802" spans="2:18" x14ac:dyDescent="0.2">
      <c r="B802"/>
      <c r="P802"/>
      <c r="Q802"/>
      <c r="R802"/>
    </row>
    <row r="803" spans="2:18" x14ac:dyDescent="0.2">
      <c r="B803"/>
      <c r="P803"/>
      <c r="Q803"/>
      <c r="R803"/>
    </row>
    <row r="804" spans="2:18" x14ac:dyDescent="0.2">
      <c r="B804"/>
      <c r="P804"/>
      <c r="Q804"/>
      <c r="R804"/>
    </row>
    <row r="805" spans="2:18" x14ac:dyDescent="0.2">
      <c r="B805"/>
      <c r="P805"/>
      <c r="Q805"/>
      <c r="R805"/>
    </row>
    <row r="806" spans="2:18" x14ac:dyDescent="0.2">
      <c r="B806"/>
      <c r="P806"/>
      <c r="Q806"/>
      <c r="R806"/>
    </row>
    <row r="807" spans="2:18" x14ac:dyDescent="0.2">
      <c r="B807"/>
      <c r="P807"/>
      <c r="Q807"/>
      <c r="R807"/>
    </row>
    <row r="808" spans="2:18" x14ac:dyDescent="0.2">
      <c r="B808"/>
      <c r="P808"/>
      <c r="Q808"/>
      <c r="R808"/>
    </row>
    <row r="809" spans="2:18" x14ac:dyDescent="0.2">
      <c r="B809"/>
      <c r="P809"/>
      <c r="Q809"/>
      <c r="R809"/>
    </row>
    <row r="810" spans="2:18" x14ac:dyDescent="0.2">
      <c r="B810"/>
      <c r="P810"/>
      <c r="Q810"/>
      <c r="R810"/>
    </row>
    <row r="811" spans="2:18" x14ac:dyDescent="0.2">
      <c r="B811"/>
      <c r="P811"/>
      <c r="Q811"/>
      <c r="R811"/>
    </row>
    <row r="812" spans="2:18" x14ac:dyDescent="0.2">
      <c r="B812"/>
      <c r="P812"/>
      <c r="Q812"/>
      <c r="R812"/>
    </row>
    <row r="813" spans="2:18" x14ac:dyDescent="0.2">
      <c r="B813"/>
      <c r="P813"/>
      <c r="Q813"/>
      <c r="R813"/>
    </row>
    <row r="814" spans="2:18" x14ac:dyDescent="0.2">
      <c r="B814"/>
      <c r="P814"/>
      <c r="Q814"/>
      <c r="R814"/>
    </row>
    <row r="815" spans="2:18" x14ac:dyDescent="0.2">
      <c r="B815"/>
      <c r="P815"/>
      <c r="Q815"/>
      <c r="R815"/>
    </row>
    <row r="816" spans="2:18" x14ac:dyDescent="0.2">
      <c r="B816"/>
      <c r="P816"/>
      <c r="Q816"/>
      <c r="R816"/>
    </row>
    <row r="817" spans="2:18" x14ac:dyDescent="0.2">
      <c r="B817"/>
      <c r="P817"/>
      <c r="Q817"/>
      <c r="R817"/>
    </row>
    <row r="818" spans="2:18" x14ac:dyDescent="0.2">
      <c r="B818"/>
      <c r="P818"/>
      <c r="Q818"/>
      <c r="R818"/>
    </row>
    <row r="819" spans="2:18" x14ac:dyDescent="0.2">
      <c r="B819"/>
      <c r="P819"/>
      <c r="Q819"/>
      <c r="R819"/>
    </row>
    <row r="820" spans="2:18" x14ac:dyDescent="0.2">
      <c r="B820"/>
      <c r="P820"/>
      <c r="Q820"/>
      <c r="R820"/>
    </row>
    <row r="821" spans="2:18" x14ac:dyDescent="0.2">
      <c r="B821"/>
      <c r="P821"/>
      <c r="Q821"/>
      <c r="R821"/>
    </row>
    <row r="822" spans="2:18" x14ac:dyDescent="0.2">
      <c r="B822"/>
      <c r="P822"/>
      <c r="Q822"/>
      <c r="R822"/>
    </row>
    <row r="823" spans="2:18" x14ac:dyDescent="0.2">
      <c r="B823"/>
      <c r="P823"/>
      <c r="Q823"/>
      <c r="R823"/>
    </row>
    <row r="824" spans="2:18" x14ac:dyDescent="0.2">
      <c r="B824"/>
      <c r="P824"/>
      <c r="Q824"/>
      <c r="R824"/>
    </row>
    <row r="825" spans="2:18" x14ac:dyDescent="0.2">
      <c r="B825"/>
      <c r="P825"/>
      <c r="Q825"/>
      <c r="R825"/>
    </row>
    <row r="826" spans="2:18" x14ac:dyDescent="0.2">
      <c r="B826"/>
      <c r="P826"/>
      <c r="Q826"/>
      <c r="R826"/>
    </row>
    <row r="827" spans="2:18" x14ac:dyDescent="0.2">
      <c r="B827"/>
      <c r="P827"/>
      <c r="Q827"/>
      <c r="R827"/>
    </row>
    <row r="828" spans="2:18" x14ac:dyDescent="0.2">
      <c r="B828"/>
      <c r="P828"/>
      <c r="Q828"/>
      <c r="R828"/>
    </row>
    <row r="829" spans="2:18" x14ac:dyDescent="0.2">
      <c r="B829"/>
      <c r="P829"/>
      <c r="Q829"/>
      <c r="R829"/>
    </row>
    <row r="830" spans="2:18" x14ac:dyDescent="0.2">
      <c r="B830"/>
      <c r="P830"/>
      <c r="Q830"/>
      <c r="R830"/>
    </row>
    <row r="831" spans="2:18" x14ac:dyDescent="0.2">
      <c r="B831"/>
      <c r="P831"/>
      <c r="Q831"/>
      <c r="R831"/>
    </row>
    <row r="832" spans="2:18" x14ac:dyDescent="0.2">
      <c r="B832"/>
      <c r="P832"/>
      <c r="Q832"/>
      <c r="R832"/>
    </row>
    <row r="833" spans="2:18" x14ac:dyDescent="0.2">
      <c r="B833"/>
      <c r="P833"/>
      <c r="Q833"/>
      <c r="R833"/>
    </row>
    <row r="834" spans="2:18" x14ac:dyDescent="0.2">
      <c r="B834"/>
      <c r="P834"/>
      <c r="Q834"/>
      <c r="R834"/>
    </row>
    <row r="835" spans="2:18" x14ac:dyDescent="0.2">
      <c r="B835"/>
      <c r="P835"/>
      <c r="Q835"/>
      <c r="R835"/>
    </row>
    <row r="836" spans="2:18" x14ac:dyDescent="0.2">
      <c r="B836"/>
      <c r="P836"/>
      <c r="Q836"/>
      <c r="R836"/>
    </row>
    <row r="837" spans="2:18" x14ac:dyDescent="0.2">
      <c r="B837"/>
      <c r="P837"/>
      <c r="Q837"/>
      <c r="R837"/>
    </row>
    <row r="838" spans="2:18" x14ac:dyDescent="0.2">
      <c r="B838"/>
      <c r="P838"/>
      <c r="Q838"/>
      <c r="R838"/>
    </row>
    <row r="839" spans="2:18" x14ac:dyDescent="0.2">
      <c r="B839"/>
      <c r="P839"/>
      <c r="Q839"/>
      <c r="R839"/>
    </row>
    <row r="840" spans="2:18" x14ac:dyDescent="0.2">
      <c r="B840"/>
      <c r="P840"/>
      <c r="Q840"/>
      <c r="R840"/>
    </row>
    <row r="841" spans="2:18" x14ac:dyDescent="0.2">
      <c r="B841"/>
      <c r="P841"/>
      <c r="Q841"/>
      <c r="R841"/>
    </row>
    <row r="842" spans="2:18" x14ac:dyDescent="0.2">
      <c r="B842"/>
      <c r="P842"/>
      <c r="Q842"/>
      <c r="R842"/>
    </row>
    <row r="843" spans="2:18" x14ac:dyDescent="0.2">
      <c r="B843"/>
      <c r="P843"/>
      <c r="Q843"/>
      <c r="R843"/>
    </row>
    <row r="844" spans="2:18" x14ac:dyDescent="0.2">
      <c r="B844"/>
      <c r="P844"/>
      <c r="Q844"/>
      <c r="R844"/>
    </row>
    <row r="845" spans="2:18" x14ac:dyDescent="0.2">
      <c r="B845"/>
      <c r="P845"/>
      <c r="Q845"/>
      <c r="R845"/>
    </row>
    <row r="846" spans="2:18" x14ac:dyDescent="0.2">
      <c r="B846"/>
      <c r="P846"/>
      <c r="Q846"/>
      <c r="R846"/>
    </row>
    <row r="847" spans="2:18" x14ac:dyDescent="0.2">
      <c r="B847"/>
      <c r="P847"/>
      <c r="Q847"/>
      <c r="R847"/>
    </row>
    <row r="848" spans="2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5" tint="0.79998168889431442"/>
  </sheetPr>
  <dimension ref="B1:AC71"/>
  <sheetViews>
    <sheetView showGridLines="0" zoomScaleNormal="100" workbookViewId="0">
      <selection activeCell="I32" sqref="I32"/>
    </sheetView>
  </sheetViews>
  <sheetFormatPr defaultRowHeight="14.25" x14ac:dyDescent="0.2"/>
  <cols>
    <col min="1" max="1" width="0.5" style="106" customWidth="1"/>
    <col min="2" max="2" width="6.125" style="106" customWidth="1"/>
    <col min="3" max="3" width="3.625" style="106" customWidth="1"/>
    <col min="4" max="4" width="10" style="106" customWidth="1"/>
    <col min="5" max="5" width="3.5" style="106" customWidth="1"/>
    <col min="6" max="6" width="7.125" style="106" customWidth="1"/>
    <col min="7" max="7" width="22" style="106" customWidth="1"/>
    <col min="8" max="8" width="8" style="106" customWidth="1"/>
    <col min="9" max="9" width="8.25" style="106" customWidth="1"/>
    <col min="10" max="10" width="10" style="106" customWidth="1"/>
    <col min="11" max="11" width="6.875" style="106" customWidth="1"/>
    <col min="12" max="12" width="8.125" style="106" customWidth="1"/>
    <col min="13" max="13" width="9.125" style="106" customWidth="1"/>
    <col min="14" max="14" width="7.375" style="106" customWidth="1"/>
    <col min="15" max="15" width="7.5" style="106" customWidth="1"/>
    <col min="16" max="16" width="9.5" style="106" customWidth="1"/>
    <col min="17" max="17" width="8" style="106" customWidth="1"/>
    <col min="18" max="18" width="10.375" style="106" customWidth="1"/>
    <col min="19" max="19" width="10.625" style="106" customWidth="1"/>
    <col min="20" max="20" width="4.25" style="106" customWidth="1"/>
    <col min="21" max="21" width="10.125" style="106" customWidth="1"/>
    <col min="22" max="22" width="5.25" style="106" bestFit="1" customWidth="1"/>
    <col min="23" max="23" width="13.875" style="106" bestFit="1" customWidth="1"/>
    <col min="24" max="24" width="9" style="106"/>
    <col min="25" max="25" width="15.125" style="106" customWidth="1"/>
    <col min="26" max="26" width="5.5" style="106" customWidth="1"/>
    <col min="27" max="28" width="6.25" style="106" customWidth="1"/>
    <col min="29" max="29" width="5.5" style="106" customWidth="1"/>
    <col min="30" max="16384" width="9" style="106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SUM(R4:R1004)</f>
        <v>378926.73331506824</v>
      </c>
      <c r="S2" s="174"/>
      <c r="U2" s="57" t="s">
        <v>64</v>
      </c>
      <c r="X2" s="1" t="s">
        <v>725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72</v>
      </c>
      <c r="R3" s="63" t="s">
        <v>87</v>
      </c>
      <c r="S3" s="66" t="s">
        <v>88</v>
      </c>
      <c r="T3" s="65"/>
      <c r="U3" s="67" t="s">
        <v>180</v>
      </c>
      <c r="V3" s="67" t="s">
        <v>89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437">
        <v>1</v>
      </c>
      <c r="D4" s="452">
        <v>43726</v>
      </c>
      <c r="E4" s="302" t="s">
        <v>181</v>
      </c>
      <c r="F4" s="302">
        <v>6472</v>
      </c>
      <c r="G4" s="318" t="s">
        <v>182</v>
      </c>
      <c r="H4" s="314">
        <v>320</v>
      </c>
      <c r="I4" s="303">
        <v>1200</v>
      </c>
      <c r="J4" s="315">
        <v>384000</v>
      </c>
      <c r="K4" s="310" t="s">
        <v>80</v>
      </c>
      <c r="L4" s="312">
        <v>313</v>
      </c>
      <c r="M4" s="304">
        <f>360+18+14</f>
        <v>392</v>
      </c>
      <c r="N4" s="305">
        <v>219</v>
      </c>
      <c r="O4" s="305">
        <v>60</v>
      </c>
      <c r="P4" s="302">
        <f>IF(L4 &gt;0,(H4-L4)*I4-M4-N4-O4,0)</f>
        <v>7729</v>
      </c>
      <c r="Q4" s="45">
        <f>P4/J4</f>
        <v>2.0127604166666667E-2</v>
      </c>
      <c r="R4" s="430">
        <f>P4+P5</f>
        <v>159</v>
      </c>
      <c r="S4" s="439">
        <f>R4/(J4+J5)</f>
        <v>2.1406645484409498E-4</v>
      </c>
      <c r="U4" s="444">
        <v>43742</v>
      </c>
      <c r="V4" s="448">
        <f>DATEDIF(D4,U4,"d")</f>
        <v>16</v>
      </c>
      <c r="W4" s="446" t="s">
        <v>426</v>
      </c>
      <c r="X4" s="165"/>
      <c r="AA4" s="430">
        <f>YEAR(U4)</f>
        <v>2019</v>
      </c>
      <c r="AB4" s="430">
        <f>MONTH(U4)</f>
        <v>10</v>
      </c>
      <c r="AC4" s="430" t="str">
        <f>IF(R4&gt;0,"○","☓")</f>
        <v>○</v>
      </c>
    </row>
    <row r="5" spans="2:29" x14ac:dyDescent="0.2">
      <c r="C5" s="418"/>
      <c r="D5" s="419"/>
      <c r="E5" s="306" t="s">
        <v>183</v>
      </c>
      <c r="F5" s="306">
        <v>6752</v>
      </c>
      <c r="G5" s="319" t="s">
        <v>51</v>
      </c>
      <c r="H5" s="316">
        <v>896.9</v>
      </c>
      <c r="I5" s="307">
        <v>400</v>
      </c>
      <c r="J5" s="317">
        <v>358760</v>
      </c>
      <c r="K5" s="311" t="s">
        <v>80</v>
      </c>
      <c r="L5" s="313">
        <v>880.4</v>
      </c>
      <c r="M5" s="308">
        <f>360+14+34</f>
        <v>408</v>
      </c>
      <c r="N5" s="399">
        <v>522</v>
      </c>
      <c r="O5" s="399">
        <f>200-160</f>
        <v>40</v>
      </c>
      <c r="P5" s="306">
        <f>IF(L5 &gt;0,(L5-H5)*I5-M5-N5-O5,0)</f>
        <v>-7570</v>
      </c>
      <c r="Q5" s="48">
        <f>P5/J5</f>
        <v>-2.1100457130114839E-2</v>
      </c>
      <c r="R5" s="423"/>
      <c r="S5" s="443"/>
      <c r="T5" s="283"/>
      <c r="U5" s="445"/>
      <c r="V5" s="449"/>
      <c r="W5" s="433"/>
      <c r="X5" s="165"/>
      <c r="AA5" s="423"/>
      <c r="AB5" s="423"/>
      <c r="AC5" s="423"/>
    </row>
    <row r="6" spans="2:29" x14ac:dyDescent="0.2">
      <c r="B6" s="124" t="s">
        <v>193</v>
      </c>
      <c r="C6" s="437">
        <v>2</v>
      </c>
      <c r="D6" s="431">
        <v>43732</v>
      </c>
      <c r="E6" s="302" t="s">
        <v>1260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302">
        <f>IF(L6 &gt;0,(H6-L6)*I6-M6-N6-O6,0)</f>
        <v>50930</v>
      </c>
      <c r="Q6" s="45">
        <f t="shared" ref="Q6:Q47" si="0">P6/J6</f>
        <v>6.4354308819812994E-2</v>
      </c>
      <c r="R6" s="430">
        <f>P6+P7</f>
        <v>37649</v>
      </c>
      <c r="S6" s="422">
        <f>R6/(J6+J7)</f>
        <v>2.3845082019127242E-2</v>
      </c>
      <c r="T6" s="283"/>
      <c r="U6" s="450">
        <v>43748</v>
      </c>
      <c r="V6" s="451">
        <f>DATEDIF(D6,U6,"d")</f>
        <v>16</v>
      </c>
      <c r="W6" s="447" t="s">
        <v>426</v>
      </c>
      <c r="X6" s="165"/>
      <c r="AA6" s="430">
        <f>YEAR(U6)</f>
        <v>2019</v>
      </c>
      <c r="AB6" s="430">
        <f>MONTH(U6)</f>
        <v>10</v>
      </c>
      <c r="AC6" s="430" t="str">
        <f>IF(R6&gt;0,"○","☓")</f>
        <v>○</v>
      </c>
    </row>
    <row r="7" spans="2:29" x14ac:dyDescent="0.2">
      <c r="C7" s="418"/>
      <c r="D7" s="420"/>
      <c r="E7" s="306" t="s">
        <v>1261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399">
        <v>1208</v>
      </c>
      <c r="O7" s="399">
        <v>750</v>
      </c>
      <c r="P7" s="306">
        <f>IF(L7 &gt;0,(L7-H7)*I7-M7-N7-O7,0)</f>
        <v>-13281</v>
      </c>
      <c r="Q7" s="48">
        <v>3</v>
      </c>
      <c r="R7" s="423"/>
      <c r="S7" s="423"/>
      <c r="T7" s="283">
        <v>0</v>
      </c>
      <c r="U7" s="450"/>
      <c r="V7" s="451"/>
      <c r="W7" s="447"/>
      <c r="X7" s="165"/>
      <c r="AA7" s="423"/>
      <c r="AB7" s="423"/>
      <c r="AC7" s="423"/>
    </row>
    <row r="8" spans="2:29" x14ac:dyDescent="0.2">
      <c r="B8" s="124" t="s">
        <v>193</v>
      </c>
      <c r="C8" s="417">
        <f>ROW()/2-1</f>
        <v>3</v>
      </c>
      <c r="D8" s="431">
        <v>43747</v>
      </c>
      <c r="E8" s="33" t="s">
        <v>74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27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302">
        <f>IF(L8 &gt;0,(H8-L8)*I8-M8-N8-O8,0)</f>
        <v>-5790</v>
      </c>
      <c r="Q8" s="45">
        <f t="shared" si="0"/>
        <v>-5.5332568807339453E-3</v>
      </c>
      <c r="R8" s="421">
        <f>P8+P9</f>
        <v>63304</v>
      </c>
      <c r="S8" s="439">
        <f>R8/(J8+J9)</f>
        <v>3.0952474085663994E-2</v>
      </c>
      <c r="T8" s="283"/>
      <c r="U8" s="441">
        <v>43753</v>
      </c>
      <c r="V8" s="418">
        <f>DATEDIF(D8,U8,"d")</f>
        <v>6</v>
      </c>
      <c r="W8" s="429" t="s">
        <v>428</v>
      </c>
      <c r="X8" s="165"/>
      <c r="AA8" s="430">
        <f>YEAR(U8)</f>
        <v>2019</v>
      </c>
      <c r="AB8" s="430">
        <f>MONTH(U8)</f>
        <v>10</v>
      </c>
      <c r="AC8" s="430" t="str">
        <f>IF(R8&gt;0,"○","☓")</f>
        <v>○</v>
      </c>
    </row>
    <row r="9" spans="2:29" x14ac:dyDescent="0.2">
      <c r="C9" s="418"/>
      <c r="D9" s="420">
        <v>43747</v>
      </c>
      <c r="E9" s="306" t="s">
        <v>75</v>
      </c>
      <c r="F9" s="306">
        <v>7211</v>
      </c>
      <c r="G9" s="319" t="s">
        <v>25</v>
      </c>
      <c r="H9" s="316">
        <v>454</v>
      </c>
      <c r="I9" s="316">
        <v>2200</v>
      </c>
      <c r="J9" s="317">
        <f t="shared" si="1"/>
        <v>998800</v>
      </c>
      <c r="K9" s="311" t="s">
        <v>79</v>
      </c>
      <c r="L9" s="313">
        <v>486</v>
      </c>
      <c r="M9" s="308">
        <f>700+35+35</f>
        <v>770</v>
      </c>
      <c r="N9" s="399">
        <v>536</v>
      </c>
      <c r="O9" s="399">
        <v>0</v>
      </c>
      <c r="P9" s="306">
        <f>IF(L9 &gt;0,(L9-H9)*I9-M9-N9-O9,0)</f>
        <v>69094</v>
      </c>
      <c r="Q9" s="48">
        <f t="shared" si="0"/>
        <v>6.9177012414897876E-2</v>
      </c>
      <c r="R9" s="421"/>
      <c r="S9" s="423"/>
      <c r="U9" s="424"/>
      <c r="V9" s="415"/>
      <c r="W9" s="415"/>
      <c r="X9" s="165"/>
      <c r="AA9" s="423"/>
      <c r="AB9" s="423"/>
      <c r="AC9" s="423"/>
    </row>
    <row r="10" spans="2:29" x14ac:dyDescent="0.2">
      <c r="B10" s="124" t="s">
        <v>193</v>
      </c>
      <c r="C10" s="417">
        <f>ROW()/2-1</f>
        <v>4</v>
      </c>
      <c r="D10" s="431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302">
        <f>IF(L10 &gt;0,(H10-L10)*I10-M10-N10-O10,0)</f>
        <v>-86526</v>
      </c>
      <c r="Q10" s="45">
        <f t="shared" si="0"/>
        <v>-8.1359661495063476E-2</v>
      </c>
      <c r="R10" s="421">
        <f>P10+P11</f>
        <v>-93238.000000000029</v>
      </c>
      <c r="S10" s="422">
        <f>R10/(J10+J11)</f>
        <v>-4.3839777316989466E-2</v>
      </c>
      <c r="U10" s="440">
        <v>43759</v>
      </c>
      <c r="V10" s="415">
        <f>DATEDIF(D10,U10,"d")</f>
        <v>6</v>
      </c>
      <c r="W10" s="442" t="s">
        <v>198</v>
      </c>
      <c r="X10" s="165" t="s">
        <v>213</v>
      </c>
      <c r="AA10" s="430">
        <f>YEAR(U10)</f>
        <v>2019</v>
      </c>
      <c r="AB10" s="430">
        <f>MONTH(U10)</f>
        <v>10</v>
      </c>
      <c r="AC10" s="434" t="str">
        <f>IF(R10&gt;0,"○","☓")</f>
        <v>☓</v>
      </c>
    </row>
    <row r="11" spans="2:29" x14ac:dyDescent="0.2">
      <c r="C11" s="418"/>
      <c r="D11" s="420">
        <v>43748</v>
      </c>
      <c r="E11" s="129" t="s">
        <v>75</v>
      </c>
      <c r="F11" s="306">
        <v>8308</v>
      </c>
      <c r="G11" s="319" t="s">
        <v>48</v>
      </c>
      <c r="H11" s="316">
        <v>462.3</v>
      </c>
      <c r="I11" s="316">
        <v>2300</v>
      </c>
      <c r="J11" s="317">
        <f t="shared" si="1"/>
        <v>1063290</v>
      </c>
      <c r="K11" s="311" t="s">
        <v>79</v>
      </c>
      <c r="L11" s="313">
        <v>460</v>
      </c>
      <c r="M11" s="308">
        <f>700+35+35</f>
        <v>770</v>
      </c>
      <c r="N11" s="399">
        <v>652</v>
      </c>
      <c r="O11" s="399">
        <v>0</v>
      </c>
      <c r="P11" s="306">
        <f>IF(L11 &gt;0,(L11-H11)*I11-M11-N11-O11,0)</f>
        <v>-6712.0000000000264</v>
      </c>
      <c r="Q11" s="48">
        <f t="shared" si="0"/>
        <v>-6.3124829538508086E-3</v>
      </c>
      <c r="R11" s="421"/>
      <c r="S11" s="423"/>
      <c r="U11" s="441"/>
      <c r="V11" s="415"/>
      <c r="W11" s="442"/>
      <c r="X11" s="165" t="s">
        <v>214</v>
      </c>
      <c r="AA11" s="423"/>
      <c r="AB11" s="423"/>
      <c r="AC11" s="435"/>
    </row>
    <row r="12" spans="2:29" x14ac:dyDescent="0.2">
      <c r="B12" s="124" t="s">
        <v>193</v>
      </c>
      <c r="C12" s="437">
        <f>ROW()/2-1</f>
        <v>5</v>
      </c>
      <c r="D12" s="419">
        <v>43742</v>
      </c>
      <c r="E12" s="302" t="s">
        <v>74</v>
      </c>
      <c r="F12" s="302">
        <v>8750</v>
      </c>
      <c r="G12" s="318" t="s">
        <v>27</v>
      </c>
      <c r="H12" s="314">
        <v>1635</v>
      </c>
      <c r="I12" s="303">
        <v>600</v>
      </c>
      <c r="J12" s="315">
        <f t="shared" si="1"/>
        <v>981000</v>
      </c>
      <c r="K12" s="310" t="s">
        <v>80</v>
      </c>
      <c r="L12" s="312">
        <v>1741.5</v>
      </c>
      <c r="M12" s="304">
        <f>700+35+35</f>
        <v>770</v>
      </c>
      <c r="N12" s="305">
        <v>502</v>
      </c>
      <c r="O12" s="305">
        <v>0</v>
      </c>
      <c r="P12" s="302">
        <f>IF(L12 &gt;0,(H12-L12)*I12-M12-N12-O12,0)</f>
        <v>-65172</v>
      </c>
      <c r="Q12" s="45">
        <f t="shared" si="0"/>
        <v>-6.6434250764525998E-2</v>
      </c>
      <c r="R12" s="438">
        <f>P12+P13</f>
        <v>-11052.999999999898</v>
      </c>
      <c r="S12" s="439">
        <f>R12/(J12+J13)</f>
        <v>-5.6554672757562954E-3</v>
      </c>
      <c r="U12" s="440">
        <v>43759</v>
      </c>
      <c r="V12" s="415">
        <f>DATEDIF(D12,U12,"d")</f>
        <v>17</v>
      </c>
      <c r="W12" s="436" t="s">
        <v>426</v>
      </c>
      <c r="X12" s="165"/>
      <c r="AA12" s="430">
        <f>YEAR(U12)</f>
        <v>2019</v>
      </c>
      <c r="AB12" s="430">
        <f>MONTH(U12)</f>
        <v>10</v>
      </c>
      <c r="AC12" s="434" t="str">
        <f>IF(R12&gt;0,"○","☓")</f>
        <v>☓</v>
      </c>
    </row>
    <row r="13" spans="2:29" x14ac:dyDescent="0.2">
      <c r="C13" s="418"/>
      <c r="D13" s="420"/>
      <c r="E13" s="306" t="s">
        <v>75</v>
      </c>
      <c r="F13" s="306">
        <v>8002</v>
      </c>
      <c r="G13" s="319" t="s">
        <v>26</v>
      </c>
      <c r="H13" s="316">
        <v>695.28</v>
      </c>
      <c r="I13" s="307">
        <v>1400</v>
      </c>
      <c r="J13" s="317">
        <f t="shared" si="1"/>
        <v>973392</v>
      </c>
      <c r="K13" s="167" t="s">
        <v>65</v>
      </c>
      <c r="L13" s="313">
        <v>734.7</v>
      </c>
      <c r="M13" s="308">
        <f>487+582</f>
        <v>1069</v>
      </c>
      <c r="N13" s="399">
        <v>0</v>
      </c>
      <c r="O13" s="399">
        <v>0</v>
      </c>
      <c r="P13" s="306">
        <f>IF(L13 &gt;0,(L13-H13)*I13-M13-N13-O13,0)</f>
        <v>54119.000000000102</v>
      </c>
      <c r="Q13" s="48">
        <f t="shared" si="0"/>
        <v>5.5598361194667822E-2</v>
      </c>
      <c r="R13" s="421"/>
      <c r="S13" s="423"/>
      <c r="U13" s="441"/>
      <c r="V13" s="415"/>
      <c r="W13" s="436"/>
      <c r="AA13" s="423"/>
      <c r="AB13" s="423"/>
      <c r="AC13" s="435"/>
    </row>
    <row r="14" spans="2:29" x14ac:dyDescent="0.2">
      <c r="B14" s="124" t="s">
        <v>193</v>
      </c>
      <c r="C14" s="417">
        <f>ROW()/2-1</f>
        <v>6</v>
      </c>
      <c r="D14" s="419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si="1"/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302">
        <f>IF(L14 &gt;0,(H14-L14)*I14-M14-N14-O14,0)</f>
        <v>-17281</v>
      </c>
      <c r="Q14" s="45">
        <f t="shared" si="0"/>
        <v>-2.052375296912114E-2</v>
      </c>
      <c r="R14" s="421">
        <f>P14+P15</f>
        <v>-1197.0000000000437</v>
      </c>
      <c r="S14" s="422">
        <f>R14/(J14+J15)</f>
        <v>-7.1541831052504275E-4</v>
      </c>
      <c r="U14" s="424">
        <v>43761</v>
      </c>
      <c r="V14" s="415">
        <f>DATEDIF(D14,U14,"d")</f>
        <v>16</v>
      </c>
      <c r="W14" s="436" t="s">
        <v>426</v>
      </c>
      <c r="X14" s="165"/>
      <c r="AA14" s="430">
        <f>YEAR(U14)</f>
        <v>2019</v>
      </c>
      <c r="AB14" s="430">
        <f>MONTH(U14)</f>
        <v>10</v>
      </c>
      <c r="AC14" s="434" t="str">
        <f>IF(R14&gt;0,"○","☓")</f>
        <v>☓</v>
      </c>
    </row>
    <row r="15" spans="2:29" x14ac:dyDescent="0.2">
      <c r="C15" s="418"/>
      <c r="D15" s="420">
        <v>43745</v>
      </c>
      <c r="E15" s="306" t="s">
        <v>75</v>
      </c>
      <c r="F15" s="306">
        <v>8601</v>
      </c>
      <c r="G15" s="319" t="s">
        <v>22</v>
      </c>
      <c r="H15" s="316">
        <v>488.91</v>
      </c>
      <c r="I15" s="307">
        <v>1700</v>
      </c>
      <c r="J15" s="317">
        <f t="shared" si="1"/>
        <v>831147</v>
      </c>
      <c r="K15" s="167" t="s">
        <v>65</v>
      </c>
      <c r="L15" s="313">
        <v>499</v>
      </c>
      <c r="M15" s="308">
        <f>487+582</f>
        <v>1069</v>
      </c>
      <c r="N15" s="399">
        <v>0</v>
      </c>
      <c r="O15" s="399">
        <v>0</v>
      </c>
      <c r="P15" s="306">
        <f>IF(L15 &gt;0,(L15-H15)*I15-M15-N15-O15,0)</f>
        <v>16083.999999999956</v>
      </c>
      <c r="Q15" s="48">
        <f t="shared" si="0"/>
        <v>1.9351570781101245E-2</v>
      </c>
      <c r="R15" s="421"/>
      <c r="S15" s="423"/>
      <c r="U15" s="415"/>
      <c r="V15" s="415"/>
      <c r="W15" s="436"/>
      <c r="AA15" s="423"/>
      <c r="AB15" s="423"/>
      <c r="AC15" s="435"/>
    </row>
    <row r="16" spans="2:29" x14ac:dyDescent="0.2">
      <c r="B16" s="124" t="s">
        <v>193</v>
      </c>
      <c r="C16" s="417">
        <f>ROW()/2-1</f>
        <v>7</v>
      </c>
      <c r="D16" s="419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1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302">
        <f>IF(L16 &gt;0,(H16-L16)*I16-M16-N16-O16,0)</f>
        <v>-79414</v>
      </c>
      <c r="Q16" s="45">
        <f t="shared" si="0"/>
        <v>-0.11310924369747899</v>
      </c>
      <c r="R16" s="421">
        <f>P16+P17</f>
        <v>-16483</v>
      </c>
      <c r="S16" s="422">
        <f>R16/(J16+J17)</f>
        <v>-1.1926054554663194E-2</v>
      </c>
      <c r="U16" s="424">
        <v>43761</v>
      </c>
      <c r="V16" s="415">
        <f>DATEDIF(D16,U16,"d")</f>
        <v>16</v>
      </c>
      <c r="W16" s="436" t="s">
        <v>426</v>
      </c>
      <c r="X16" s="165"/>
      <c r="AA16" s="430">
        <f>YEAR(U16)</f>
        <v>2019</v>
      </c>
      <c r="AB16" s="430">
        <f>MONTH(U16)</f>
        <v>10</v>
      </c>
      <c r="AC16" s="434" t="str">
        <f>IF(R16&gt;0,"○","☓")</f>
        <v>☓</v>
      </c>
    </row>
    <row r="17" spans="2:29" x14ac:dyDescent="0.2">
      <c r="C17" s="418"/>
      <c r="D17" s="420">
        <v>43745</v>
      </c>
      <c r="E17" s="306" t="s">
        <v>75</v>
      </c>
      <c r="F17" s="306">
        <v>7259</v>
      </c>
      <c r="G17" s="319" t="s">
        <v>24</v>
      </c>
      <c r="H17" s="316">
        <v>3400</v>
      </c>
      <c r="I17" s="316">
        <v>200</v>
      </c>
      <c r="J17" s="317">
        <f t="shared" si="1"/>
        <v>680000</v>
      </c>
      <c r="K17" s="167" t="s">
        <v>65</v>
      </c>
      <c r="L17" s="313">
        <v>3720</v>
      </c>
      <c r="M17" s="308">
        <f>487+582</f>
        <v>1069</v>
      </c>
      <c r="N17" s="399">
        <v>0</v>
      </c>
      <c r="O17" s="399">
        <v>0</v>
      </c>
      <c r="P17" s="306">
        <f>IF(L17 &gt;0,(L17-H17)*I17-M17-N17-O17,0)</f>
        <v>62931</v>
      </c>
      <c r="Q17" s="48">
        <f t="shared" si="0"/>
        <v>9.2545588235294116E-2</v>
      </c>
      <c r="R17" s="421"/>
      <c r="S17" s="423"/>
      <c r="U17" s="415"/>
      <c r="V17" s="415"/>
      <c r="W17" s="436"/>
      <c r="AA17" s="423"/>
      <c r="AB17" s="423"/>
      <c r="AC17" s="435"/>
    </row>
    <row r="18" spans="2:29" x14ac:dyDescent="0.2">
      <c r="B18" s="124" t="s">
        <v>193</v>
      </c>
      <c r="C18" s="417">
        <f>ROW()/2-1</f>
        <v>8</v>
      </c>
      <c r="D18" s="419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1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302">
        <f>IF(L18 &gt;0,(H18-L18)*I18-M18-N18-O18,0)</f>
        <v>-63675</v>
      </c>
      <c r="Q18" s="45">
        <f t="shared" si="0"/>
        <v>-8.6280487804878042E-2</v>
      </c>
      <c r="R18" s="421">
        <f>P18+P19</f>
        <v>-4757</v>
      </c>
      <c r="S18" s="422">
        <f>R18/(J18+J19)</f>
        <v>-3.2102847887704143E-3</v>
      </c>
      <c r="U18" s="424">
        <v>43767</v>
      </c>
      <c r="V18" s="415">
        <f>DATEDIF(D18,U18,"d")</f>
        <v>19</v>
      </c>
      <c r="W18" s="436" t="s">
        <v>426</v>
      </c>
      <c r="X18" s="214"/>
      <c r="AA18" s="430">
        <f>YEAR(U18)</f>
        <v>2019</v>
      </c>
      <c r="AB18" s="430">
        <f>MONTH(U18)</f>
        <v>10</v>
      </c>
      <c r="AC18" s="434" t="str">
        <f>IF(R18&gt;0,"○","☓")</f>
        <v>☓</v>
      </c>
    </row>
    <row r="19" spans="2:29" x14ac:dyDescent="0.2">
      <c r="C19" s="418"/>
      <c r="D19" s="420">
        <v>43748</v>
      </c>
      <c r="E19" s="306" t="s">
        <v>75</v>
      </c>
      <c r="F19" s="306">
        <v>8309</v>
      </c>
      <c r="G19" s="319" t="s">
        <v>77</v>
      </c>
      <c r="H19" s="316">
        <v>3719</v>
      </c>
      <c r="I19" s="316">
        <v>200</v>
      </c>
      <c r="J19" s="317">
        <f t="shared" si="1"/>
        <v>743800</v>
      </c>
      <c r="K19" s="311" t="s">
        <v>79</v>
      </c>
      <c r="L19" s="313">
        <v>4022</v>
      </c>
      <c r="M19" s="308">
        <f>700+35+35</f>
        <v>770</v>
      </c>
      <c r="N19" s="399">
        <v>912</v>
      </c>
      <c r="O19" s="399">
        <v>0</v>
      </c>
      <c r="P19" s="306">
        <f>IF(L19 &gt;0,(L19-H19)*I19-M19-N19-O19,0)</f>
        <v>58918</v>
      </c>
      <c r="Q19" s="48">
        <f t="shared" si="0"/>
        <v>7.9212153804786231E-2</v>
      </c>
      <c r="R19" s="421"/>
      <c r="S19" s="423"/>
      <c r="U19" s="415"/>
      <c r="V19" s="415"/>
      <c r="W19" s="436"/>
      <c r="X19" s="214"/>
      <c r="AA19" s="423"/>
      <c r="AB19" s="423"/>
      <c r="AC19" s="435"/>
    </row>
    <row r="20" spans="2:29" x14ac:dyDescent="0.2">
      <c r="B20" s="124" t="s">
        <v>193</v>
      </c>
      <c r="C20" s="417">
        <f>ROW()/2-1</f>
        <v>9</v>
      </c>
      <c r="D20" s="419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si="1"/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302">
        <f>IF(L20 &gt;0,(H20-L20)*I20-M20-N20-O20,0)</f>
        <v>21396</v>
      </c>
      <c r="Q20" s="45">
        <f t="shared" si="0"/>
        <v>2.2003290826820239E-2</v>
      </c>
      <c r="R20" s="421">
        <f>P20+P21</f>
        <v>485995</v>
      </c>
      <c r="S20" s="422">
        <f>R20/(J20+J21)</f>
        <v>0.25451000559299347</v>
      </c>
      <c r="U20" s="424">
        <v>43789</v>
      </c>
      <c r="V20" s="415">
        <f>DATEDIF(D20,U20,"d")</f>
        <v>7</v>
      </c>
      <c r="W20" s="429" t="s">
        <v>215</v>
      </c>
      <c r="X20" s="214" t="s">
        <v>755</v>
      </c>
      <c r="AA20" s="430">
        <f>YEAR(U20)</f>
        <v>2019</v>
      </c>
      <c r="AB20" s="430">
        <f>MONTH(U20)</f>
        <v>11</v>
      </c>
      <c r="AC20" s="430" t="str">
        <f>IF(R20&gt;0,"○","☓")</f>
        <v>○</v>
      </c>
    </row>
    <row r="21" spans="2:29" x14ac:dyDescent="0.2">
      <c r="C21" s="418"/>
      <c r="D21" s="420">
        <v>43748</v>
      </c>
      <c r="E21" s="306" t="s">
        <v>75</v>
      </c>
      <c r="F21" s="306">
        <v>4508</v>
      </c>
      <c r="G21" s="319" t="s">
        <v>219</v>
      </c>
      <c r="H21" s="316">
        <v>1338.76</v>
      </c>
      <c r="I21" s="316">
        <v>700</v>
      </c>
      <c r="J21" s="317">
        <f t="shared" si="1"/>
        <v>937132</v>
      </c>
      <c r="K21" s="167" t="s">
        <v>65</v>
      </c>
      <c r="L21" s="313">
        <v>2004</v>
      </c>
      <c r="M21" s="308">
        <f>487+582</f>
        <v>1069</v>
      </c>
      <c r="N21" s="399">
        <v>0</v>
      </c>
      <c r="O21" s="399">
        <v>0</v>
      </c>
      <c r="P21" s="306">
        <f>IF(L21 &gt;0,(L21-H21)*I21-M21-N21-O21,0)</f>
        <v>464599</v>
      </c>
      <c r="Q21" s="48">
        <f t="shared" si="0"/>
        <v>0.49576687168936712</v>
      </c>
      <c r="R21" s="421"/>
      <c r="S21" s="423"/>
      <c r="U21" s="415"/>
      <c r="V21" s="415"/>
      <c r="W21" s="415"/>
      <c r="X21" s="106" t="s">
        <v>374</v>
      </c>
      <c r="AA21" s="423"/>
      <c r="AB21" s="423"/>
      <c r="AC21" s="423"/>
    </row>
    <row r="22" spans="2:29" x14ac:dyDescent="0.2">
      <c r="B22" s="124" t="s">
        <v>193</v>
      </c>
      <c r="C22" s="417">
        <f>ROW()/2-1</f>
        <v>10</v>
      </c>
      <c r="D22" s="419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1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302">
        <f>IF(L22 &gt;0,(H22-L22)*I22-M22-N22-O22,0)</f>
        <v>24749.999999999971</v>
      </c>
      <c r="Q22" s="45">
        <f t="shared" si="0"/>
        <v>2.3388773388773362E-2</v>
      </c>
      <c r="R22" s="421">
        <f>P22+P23</f>
        <v>60240.999999999913</v>
      </c>
      <c r="S22" s="422">
        <f>R22/(J22+J23)</f>
        <v>2.8847737807914758E-2</v>
      </c>
      <c r="U22" s="424">
        <v>43790</v>
      </c>
      <c r="V22" s="415">
        <f>DATEDIF(D22,U22,"d")</f>
        <v>8</v>
      </c>
      <c r="W22" s="429" t="s">
        <v>215</v>
      </c>
      <c r="X22" s="165"/>
      <c r="AA22" s="430">
        <f>YEAR(U22)</f>
        <v>2019</v>
      </c>
      <c r="AB22" s="430">
        <f>MONTH(U22)</f>
        <v>11</v>
      </c>
      <c r="AC22" s="430" t="str">
        <f>IF(R22&gt;0,"○","☓")</f>
        <v>○</v>
      </c>
    </row>
    <row r="23" spans="2:29" x14ac:dyDescent="0.2">
      <c r="C23" s="418"/>
      <c r="D23" s="420">
        <v>43748</v>
      </c>
      <c r="E23" s="306" t="s">
        <v>75</v>
      </c>
      <c r="F23" s="306">
        <v>8601</v>
      </c>
      <c r="G23" s="319" t="s">
        <v>22</v>
      </c>
      <c r="H23" s="316">
        <v>515.02</v>
      </c>
      <c r="I23" s="316">
        <v>2000</v>
      </c>
      <c r="J23" s="317">
        <f t="shared" si="1"/>
        <v>1030040</v>
      </c>
      <c r="K23" s="167" t="s">
        <v>65</v>
      </c>
      <c r="L23" s="313">
        <v>533.29999999999995</v>
      </c>
      <c r="M23" s="308">
        <f>487+582</f>
        <v>1069</v>
      </c>
      <c r="N23" s="399">
        <v>0</v>
      </c>
      <c r="O23" s="399">
        <v>0</v>
      </c>
      <c r="P23" s="306">
        <f>IF(L23 &gt;0,(L23-H23)*I23-M23-N23-O23,0)</f>
        <v>35490.999999999942</v>
      </c>
      <c r="Q23" s="48">
        <f t="shared" si="0"/>
        <v>3.4455943458506409E-2</v>
      </c>
      <c r="R23" s="421"/>
      <c r="S23" s="423"/>
      <c r="U23" s="415"/>
      <c r="V23" s="415"/>
      <c r="W23" s="415"/>
      <c r="AA23" s="423"/>
      <c r="AB23" s="423"/>
      <c r="AC23" s="423"/>
    </row>
    <row r="24" spans="2:29" x14ac:dyDescent="0.2">
      <c r="B24" s="124" t="s">
        <v>193</v>
      </c>
      <c r="C24" s="417">
        <f>ROW()/2-1</f>
        <v>11</v>
      </c>
      <c r="D24" s="419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1"/>
        <v>1067000</v>
      </c>
      <c r="K24" s="52" t="s">
        <v>79</v>
      </c>
      <c r="L24" s="49">
        <v>999</v>
      </c>
      <c r="M24" s="33">
        <f t="shared" ref="M24:M30" si="2">700+35+35</f>
        <v>770</v>
      </c>
      <c r="N24" s="33">
        <v>514</v>
      </c>
      <c r="O24" s="52">
        <v>165</v>
      </c>
      <c r="P24" s="302">
        <f>IF(L24 &gt;0,(H24-L24)*I24-M24-N24-O24,0)</f>
        <v>-33349</v>
      </c>
      <c r="Q24" s="45">
        <f t="shared" si="0"/>
        <v>-3.1254920337394562E-2</v>
      </c>
      <c r="R24" s="421">
        <f>P24+P25</f>
        <v>-59214</v>
      </c>
      <c r="S24" s="422">
        <f>R24/(J24+J25)</f>
        <v>-2.7894290559638213E-2</v>
      </c>
      <c r="U24" s="424">
        <v>43798</v>
      </c>
      <c r="V24" s="415">
        <f>DATEDIF(D24,U24,"d")</f>
        <v>15</v>
      </c>
      <c r="W24" s="453" t="s">
        <v>198</v>
      </c>
      <c r="X24" s="165"/>
      <c r="AA24" s="430">
        <f>YEAR(U24)</f>
        <v>2019</v>
      </c>
      <c r="AB24" s="430">
        <f>MONTH(U24)</f>
        <v>11</v>
      </c>
      <c r="AC24" s="430" t="str">
        <f>IF(R24&gt;0,"○","☓")</f>
        <v>☓</v>
      </c>
    </row>
    <row r="25" spans="2:29" x14ac:dyDescent="0.2">
      <c r="C25" s="418"/>
      <c r="D25" s="420">
        <v>43748</v>
      </c>
      <c r="E25" s="306" t="s">
        <v>75</v>
      </c>
      <c r="F25" s="306">
        <v>6301</v>
      </c>
      <c r="G25" s="319" t="s">
        <v>52</v>
      </c>
      <c r="H25" s="316">
        <v>2639.5</v>
      </c>
      <c r="I25" s="316">
        <v>400</v>
      </c>
      <c r="J25" s="317">
        <f t="shared" si="1"/>
        <v>1055800</v>
      </c>
      <c r="K25" s="311" t="s">
        <v>65</v>
      </c>
      <c r="L25" s="313">
        <v>2580</v>
      </c>
      <c r="M25" s="308">
        <f t="shared" si="2"/>
        <v>770</v>
      </c>
      <c r="N25" s="399">
        <v>1295</v>
      </c>
      <c r="O25" s="399">
        <v>0</v>
      </c>
      <c r="P25" s="306">
        <f>IF(L25 &gt;0,(L25-H25)*I25-M25-N25-O25,0)</f>
        <v>-25865</v>
      </c>
      <c r="Q25" s="48">
        <f t="shared" si="0"/>
        <v>-2.4498010986929341E-2</v>
      </c>
      <c r="R25" s="421"/>
      <c r="S25" s="423"/>
      <c r="U25" s="415"/>
      <c r="V25" s="415"/>
      <c r="W25" s="454"/>
      <c r="X25" s="165"/>
      <c r="AA25" s="423"/>
      <c r="AB25" s="423"/>
      <c r="AC25" s="423"/>
    </row>
    <row r="26" spans="2:29" x14ac:dyDescent="0.2">
      <c r="B26" s="124" t="s">
        <v>193</v>
      </c>
      <c r="C26" s="417">
        <f>ROW()/2-1</f>
        <v>12</v>
      </c>
      <c r="D26" s="419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1"/>
        <v>954400</v>
      </c>
      <c r="K26" s="52" t="s">
        <v>80</v>
      </c>
      <c r="L26" s="49">
        <v>2446</v>
      </c>
      <c r="M26" s="33">
        <f t="shared" si="2"/>
        <v>770</v>
      </c>
      <c r="N26" s="33">
        <v>320</v>
      </c>
      <c r="O26" s="52">
        <v>488</v>
      </c>
      <c r="P26" s="302">
        <f>IF(L26 &gt;0,(H26-L26)*I26-M26-N26-O26,0)</f>
        <v>-25578</v>
      </c>
      <c r="Q26" s="45">
        <f t="shared" si="0"/>
        <v>-2.680008382229673E-2</v>
      </c>
      <c r="R26" s="421">
        <f>P26+P27</f>
        <v>-23558</v>
      </c>
      <c r="S26" s="422">
        <f>R26/(J26+J27)</f>
        <v>-1.2410704878305763E-2</v>
      </c>
      <c r="U26" s="424">
        <v>43802</v>
      </c>
      <c r="V26" s="415">
        <f>DATEDIF(D26,U26,"d")</f>
        <v>18</v>
      </c>
      <c r="W26" s="432" t="s">
        <v>426</v>
      </c>
      <c r="X26" s="165"/>
      <c r="AA26" s="430">
        <f>YEAR(U26)</f>
        <v>2019</v>
      </c>
      <c r="AB26" s="430">
        <f>MONTH(U26)</f>
        <v>12</v>
      </c>
      <c r="AC26" s="430" t="str">
        <f>IF(R26&gt;0,"○","☓")</f>
        <v>☓</v>
      </c>
    </row>
    <row r="27" spans="2:29" x14ac:dyDescent="0.2">
      <c r="C27" s="418"/>
      <c r="D27" s="420">
        <v>43748</v>
      </c>
      <c r="E27" s="306" t="s">
        <v>75</v>
      </c>
      <c r="F27" s="306">
        <v>1911</v>
      </c>
      <c r="G27" s="319" t="s">
        <v>49</v>
      </c>
      <c r="H27" s="316">
        <v>1573</v>
      </c>
      <c r="I27" s="316">
        <v>600</v>
      </c>
      <c r="J27" s="317">
        <f t="shared" si="1"/>
        <v>943800</v>
      </c>
      <c r="K27" s="166" t="s">
        <v>80</v>
      </c>
      <c r="L27" s="313">
        <v>1579</v>
      </c>
      <c r="M27" s="308">
        <f t="shared" si="2"/>
        <v>770</v>
      </c>
      <c r="N27" s="399">
        <v>1230</v>
      </c>
      <c r="O27" s="399">
        <v>-420</v>
      </c>
      <c r="P27" s="306">
        <f>IF(L27 &gt;0,(L27-H27)*I27-M27-N27-O27,0)</f>
        <v>2020</v>
      </c>
      <c r="Q27" s="48">
        <f t="shared" si="0"/>
        <v>2.1402839584657766E-3</v>
      </c>
      <c r="R27" s="421"/>
      <c r="S27" s="423"/>
      <c r="U27" s="415"/>
      <c r="V27" s="415"/>
      <c r="W27" s="433"/>
      <c r="X27" s="165"/>
      <c r="AA27" s="423"/>
      <c r="AB27" s="423"/>
      <c r="AC27" s="423"/>
    </row>
    <row r="28" spans="2:29" x14ac:dyDescent="0.2">
      <c r="B28" s="124" t="s">
        <v>193</v>
      </c>
      <c r="C28" s="417">
        <v>13</v>
      </c>
      <c r="D28" s="419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2"/>
        <v>770</v>
      </c>
      <c r="N28" s="143">
        <v>558</v>
      </c>
      <c r="O28" s="52">
        <v>120</v>
      </c>
      <c r="P28" s="302">
        <f>IF(L28 &gt;0,(H28-L28)*I28-M28-N28-O28,0)</f>
        <v>-33848</v>
      </c>
      <c r="Q28" s="45">
        <f t="shared" si="0"/>
        <v>-3.4673222700266342E-2</v>
      </c>
      <c r="R28" s="421">
        <v>54150</v>
      </c>
      <c r="S28" s="422">
        <v>2.7799999999999998E-2</v>
      </c>
      <c r="U28" s="424">
        <v>43805</v>
      </c>
      <c r="V28" s="415">
        <v>15</v>
      </c>
      <c r="W28" s="429" t="s">
        <v>403</v>
      </c>
      <c r="X28" s="165"/>
      <c r="AA28" s="430">
        <f>YEAR(U28)</f>
        <v>2019</v>
      </c>
      <c r="AB28" s="430">
        <f>MONTH(U28)</f>
        <v>12</v>
      </c>
      <c r="AC28" s="430" t="str">
        <f>IF(R28&gt;0,"○","☓")</f>
        <v>○</v>
      </c>
    </row>
    <row r="29" spans="2:29" x14ac:dyDescent="0.2">
      <c r="C29" s="418"/>
      <c r="D29" s="420">
        <v>43748</v>
      </c>
      <c r="E29" s="306" t="s">
        <v>75</v>
      </c>
      <c r="F29" s="306">
        <v>1824</v>
      </c>
      <c r="G29" s="319" t="s">
        <v>221</v>
      </c>
      <c r="H29" s="316">
        <v>973</v>
      </c>
      <c r="I29" s="316">
        <v>1000</v>
      </c>
      <c r="J29" s="317">
        <v>973000</v>
      </c>
      <c r="K29" s="144" t="s">
        <v>79</v>
      </c>
      <c r="L29" s="313">
        <v>1062</v>
      </c>
      <c r="M29" s="308">
        <f t="shared" si="2"/>
        <v>770</v>
      </c>
      <c r="N29" s="308">
        <v>1418</v>
      </c>
      <c r="O29" s="399">
        <v>0</v>
      </c>
      <c r="P29" s="306">
        <f>IF(L29 &gt;0,(L29-H29)*I29-M29-N29-O29,0)</f>
        <v>86812</v>
      </c>
      <c r="Q29" s="48">
        <f t="shared" si="0"/>
        <v>8.9220966084275433E-2</v>
      </c>
      <c r="R29" s="421"/>
      <c r="S29" s="423"/>
      <c r="U29" s="415"/>
      <c r="V29" s="415"/>
      <c r="W29" s="415"/>
      <c r="X29" s="165"/>
      <c r="AA29" s="423"/>
      <c r="AB29" s="423"/>
      <c r="AC29" s="423"/>
    </row>
    <row r="30" spans="2:29" x14ac:dyDescent="0.2">
      <c r="B30" s="124" t="s">
        <v>193</v>
      </c>
      <c r="C30" s="417">
        <v>14</v>
      </c>
      <c r="D30" s="419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71" si="3">H30*I30</f>
        <v>1025000</v>
      </c>
      <c r="K30" s="52" t="s">
        <v>79</v>
      </c>
      <c r="L30" s="49">
        <v>2176</v>
      </c>
      <c r="M30" s="33">
        <f t="shared" si="2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302">
        <f>IF(L30 &gt;0,(H30-L30)*I30-M30-N30-O30,0)</f>
        <v>-64418.027397260274</v>
      </c>
      <c r="Q30" s="45">
        <f t="shared" si="0"/>
        <v>-6.2846855997327103E-2</v>
      </c>
      <c r="R30" s="421">
        <f>P30+P31</f>
        <v>33712.972602739726</v>
      </c>
      <c r="S30" s="422">
        <f>R30/(J30+J31)</f>
        <v>1.6402146834066229E-2</v>
      </c>
      <c r="U30" s="424">
        <v>43808</v>
      </c>
      <c r="V30" s="415">
        <f>IF(U30&gt;D30,DATEDIF(D30,U30,"d"),0)</f>
        <v>18</v>
      </c>
      <c r="W30" s="425" t="s">
        <v>427</v>
      </c>
      <c r="AA30" s="430">
        <f>YEAR(U30)</f>
        <v>2019</v>
      </c>
      <c r="AB30" s="430">
        <f>MONTH(U30)</f>
        <v>12</v>
      </c>
      <c r="AC30" s="430" t="str">
        <f>IF(R30&gt;0,"○","☓")</f>
        <v>○</v>
      </c>
    </row>
    <row r="31" spans="2:29" x14ac:dyDescent="0.2">
      <c r="C31" s="418"/>
      <c r="D31" s="420">
        <v>43748</v>
      </c>
      <c r="E31" s="306" t="s">
        <v>75</v>
      </c>
      <c r="F31" s="306">
        <v>6472</v>
      </c>
      <c r="G31" s="319" t="s">
        <v>59</v>
      </c>
      <c r="H31" s="316">
        <v>322</v>
      </c>
      <c r="I31" s="316">
        <v>3200</v>
      </c>
      <c r="J31" s="317">
        <f t="shared" si="3"/>
        <v>1030400</v>
      </c>
      <c r="K31" s="167" t="s">
        <v>65</v>
      </c>
      <c r="L31" s="313">
        <v>353</v>
      </c>
      <c r="M31" s="308">
        <f>487+582</f>
        <v>1069</v>
      </c>
      <c r="N31" s="399">
        <v>0</v>
      </c>
      <c r="O31" s="399">
        <v>0</v>
      </c>
      <c r="P31" s="306">
        <f>IF(L31 &gt;0,(L31-H31)*I31-M31-N31-O31,0)</f>
        <v>98131</v>
      </c>
      <c r="Q31" s="48">
        <f t="shared" si="0"/>
        <v>9.5235830745341615E-2</v>
      </c>
      <c r="R31" s="421"/>
      <c r="S31" s="423"/>
      <c r="U31" s="415"/>
      <c r="V31" s="415"/>
      <c r="W31" s="415"/>
      <c r="AA31" s="423"/>
      <c r="AB31" s="423"/>
      <c r="AC31" s="423"/>
    </row>
    <row r="32" spans="2:29" x14ac:dyDescent="0.2">
      <c r="B32" s="124" t="s">
        <v>193</v>
      </c>
      <c r="C32" s="417">
        <v>15</v>
      </c>
      <c r="D32" s="419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3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302">
        <f>IF(L32 &gt;0,(H32-L32)*I32-M32-N32-O32,0)</f>
        <v>-43808.962191780913</v>
      </c>
      <c r="Q32" s="45">
        <f t="shared" si="0"/>
        <v>-4.1034996432915805E-2</v>
      </c>
      <c r="R32" s="421">
        <f>P32+P33</f>
        <v>-7387.9621917808836</v>
      </c>
      <c r="S32" s="422">
        <f>R32/(J32+J33)</f>
        <v>-3.4469872261972761E-3</v>
      </c>
      <c r="U32" s="424">
        <v>43808</v>
      </c>
      <c r="V32" s="415">
        <f>IF(U32&gt;D32,DATEDIF(D32,U32,"d"),0)</f>
        <v>17</v>
      </c>
      <c r="W32" s="425" t="s">
        <v>427</v>
      </c>
      <c r="AA32" s="430">
        <f>YEAR(U32)</f>
        <v>2019</v>
      </c>
      <c r="AB32" s="430">
        <f>MONTH(U32)</f>
        <v>12</v>
      </c>
      <c r="AC32" s="430" t="str">
        <f>IF(R32&gt;0,"○","☓")</f>
        <v>☓</v>
      </c>
    </row>
    <row r="33" spans="2:29" x14ac:dyDescent="0.2">
      <c r="C33" s="418"/>
      <c r="D33" s="420">
        <v>43748</v>
      </c>
      <c r="E33" s="306" t="s">
        <v>75</v>
      </c>
      <c r="F33" s="306">
        <v>8308</v>
      </c>
      <c r="G33" s="319" t="s">
        <v>48</v>
      </c>
      <c r="H33" s="316">
        <v>467.7</v>
      </c>
      <c r="I33" s="316">
        <v>2300</v>
      </c>
      <c r="J33" s="317">
        <f t="shared" si="3"/>
        <v>1075710</v>
      </c>
      <c r="K33" s="167" t="s">
        <v>65</v>
      </c>
      <c r="L33" s="313">
        <v>484</v>
      </c>
      <c r="M33" s="308">
        <f>487+582</f>
        <v>1069</v>
      </c>
      <c r="N33" s="399">
        <v>0</v>
      </c>
      <c r="O33" s="399">
        <v>0</v>
      </c>
      <c r="P33" s="306">
        <f>IF(L33 &gt;0,(L33-H33)*I33-M33-N33-O33,0)</f>
        <v>36421.000000000029</v>
      </c>
      <c r="Q33" s="48">
        <f t="shared" si="0"/>
        <v>3.3857638211042033E-2</v>
      </c>
      <c r="R33" s="421"/>
      <c r="S33" s="423"/>
      <c r="U33" s="415"/>
      <c r="V33" s="415"/>
      <c r="W33" s="415"/>
      <c r="AA33" s="423"/>
      <c r="AB33" s="423"/>
      <c r="AC33" s="423"/>
    </row>
    <row r="34" spans="2:29" x14ac:dyDescent="0.2">
      <c r="B34" s="124" t="s">
        <v>193</v>
      </c>
      <c r="C34" s="417">
        <v>16</v>
      </c>
      <c r="D34" s="419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3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421">
        <f>P34+P35</f>
        <v>29274.382465753424</v>
      </c>
      <c r="S34" s="422">
        <f>R34/(J34+J35)</f>
        <v>1.4002861602292846E-2</v>
      </c>
      <c r="U34" s="424">
        <v>43818</v>
      </c>
      <c r="V34" s="415">
        <f>IF(U34&gt;D34,DATEDIF(D34,U34,"d"),0)</f>
        <v>16</v>
      </c>
      <c r="W34" s="416" t="s">
        <v>427</v>
      </c>
      <c r="AA34" s="430">
        <f>YEAR(U34)</f>
        <v>2019</v>
      </c>
      <c r="AB34" s="430">
        <f>MONTH(U34)</f>
        <v>12</v>
      </c>
      <c r="AC34" s="430" t="str">
        <f>IF(R34&gt;0,"○","☓")</f>
        <v>○</v>
      </c>
    </row>
    <row r="35" spans="2:29" x14ac:dyDescent="0.2">
      <c r="C35" s="418"/>
      <c r="D35" s="420">
        <v>43748</v>
      </c>
      <c r="E35" s="306" t="s">
        <v>183</v>
      </c>
      <c r="F35" s="306">
        <v>5703</v>
      </c>
      <c r="G35" s="319" t="s">
        <v>218</v>
      </c>
      <c r="H35" s="316">
        <v>222</v>
      </c>
      <c r="I35" s="316">
        <v>4700</v>
      </c>
      <c r="J35" s="317">
        <f t="shared" si="3"/>
        <v>1043400</v>
      </c>
      <c r="K35" s="144" t="s">
        <v>79</v>
      </c>
      <c r="L35" s="313">
        <v>234</v>
      </c>
      <c r="M35" s="308">
        <v>770</v>
      </c>
      <c r="N35" s="145">
        <f>IF(OR(K35="現物",J35=0),0,IF(E35="売",J35*Fee_Refer!$B$12/365*V35, J35*Fee_Refer!$B$11/365*V34))</f>
        <v>1280.666301369863</v>
      </c>
      <c r="O35" s="399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421"/>
      <c r="S35" s="423"/>
      <c r="U35" s="415"/>
      <c r="V35" s="415"/>
      <c r="W35" s="415"/>
      <c r="AA35" s="423"/>
      <c r="AB35" s="423"/>
      <c r="AC35" s="423"/>
    </row>
    <row r="36" spans="2:29" x14ac:dyDescent="0.2">
      <c r="B36" s="124" t="s">
        <v>193</v>
      </c>
      <c r="C36" s="417">
        <v>17</v>
      </c>
      <c r="D36" s="419">
        <v>43808</v>
      </c>
      <c r="E36" s="33" t="s">
        <v>181</v>
      </c>
      <c r="F36" s="33">
        <v>5991</v>
      </c>
      <c r="G36" s="55" t="s">
        <v>789</v>
      </c>
      <c r="H36" s="49">
        <v>1013</v>
      </c>
      <c r="I36" s="49">
        <v>900</v>
      </c>
      <c r="J36" s="50">
        <f t="shared" si="3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421">
        <f>P36+P37</f>
        <v>-25646.869041095888</v>
      </c>
      <c r="S36" s="422">
        <f>R36/(J36+J37)</f>
        <v>-1.376865251575449E-2</v>
      </c>
      <c r="U36" s="424">
        <v>43824</v>
      </c>
      <c r="V36" s="415">
        <f>IF(U36&gt;D36,DATEDIF(D36,U36,"d"),0)</f>
        <v>16</v>
      </c>
      <c r="W36" s="416" t="s">
        <v>427</v>
      </c>
      <c r="AA36" s="430">
        <f>YEAR(U36)</f>
        <v>2019</v>
      </c>
      <c r="AB36" s="430">
        <f>MONTH(U36)</f>
        <v>12</v>
      </c>
      <c r="AC36" s="430" t="str">
        <f>IF(R36&gt;0,"○","☓")</f>
        <v>☓</v>
      </c>
    </row>
    <row r="37" spans="2:29" x14ac:dyDescent="0.2">
      <c r="B37" s="124"/>
      <c r="C37" s="418"/>
      <c r="D37" s="420">
        <v>43748</v>
      </c>
      <c r="E37" s="306" t="s">
        <v>183</v>
      </c>
      <c r="F37" s="306">
        <v>7267</v>
      </c>
      <c r="G37" s="319" t="s">
        <v>57</v>
      </c>
      <c r="H37" s="316">
        <v>3170</v>
      </c>
      <c r="I37" s="316">
        <v>300</v>
      </c>
      <c r="J37" s="317">
        <f t="shared" si="3"/>
        <v>951000</v>
      </c>
      <c r="K37" s="144" t="s">
        <v>79</v>
      </c>
      <c r="L37" s="313">
        <v>3125</v>
      </c>
      <c r="M37" s="308">
        <v>770</v>
      </c>
      <c r="N37" s="145">
        <f>IF(OR(K37="現物",J37=0),0,IF(E37="売",J37*Fee_Refer!$B$12/365*V37, J37*Fee_Refer!$B$11/365*V36))</f>
        <v>1167.2547945205479</v>
      </c>
      <c r="O37" s="399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421"/>
      <c r="S37" s="423"/>
      <c r="U37" s="415"/>
      <c r="V37" s="415"/>
      <c r="W37" s="415"/>
      <c r="AA37" s="423"/>
      <c r="AB37" s="423"/>
      <c r="AC37" s="423"/>
    </row>
    <row r="38" spans="2:29" x14ac:dyDescent="0.2">
      <c r="B38" s="124" t="s">
        <v>193</v>
      </c>
      <c r="C38" s="417">
        <v>18</v>
      </c>
      <c r="D38" s="419">
        <v>43809</v>
      </c>
      <c r="E38" s="33" t="s">
        <v>181</v>
      </c>
      <c r="F38" s="33">
        <v>6471</v>
      </c>
      <c r="G38" s="55" t="s">
        <v>805</v>
      </c>
      <c r="H38" s="49">
        <v>1067</v>
      </c>
      <c r="I38" s="49">
        <v>1000</v>
      </c>
      <c r="J38" s="50">
        <f t="shared" si="3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421">
        <f>P38+P39</f>
        <v>-12105.526027397262</v>
      </c>
      <c r="S38" s="422">
        <f>R38/(J38+J39)</f>
        <v>-5.6174134697899126E-3</v>
      </c>
      <c r="U38" s="424">
        <v>43826</v>
      </c>
      <c r="V38" s="415">
        <f>IF(U38&gt;D38,DATEDIF(D38,U38,"d"),0)</f>
        <v>17</v>
      </c>
      <c r="W38" s="416" t="s">
        <v>427</v>
      </c>
      <c r="X38" s="267" t="s">
        <v>807</v>
      </c>
      <c r="AA38" s="430">
        <f>YEAR(U38)</f>
        <v>2019</v>
      </c>
      <c r="AB38" s="430">
        <f>MONTH(U38)</f>
        <v>12</v>
      </c>
      <c r="AC38" s="430" t="str">
        <f>IF(R38&gt;0,"○","☓")</f>
        <v>☓</v>
      </c>
    </row>
    <row r="39" spans="2:29" x14ac:dyDescent="0.2">
      <c r="B39" s="124"/>
      <c r="C39" s="418"/>
      <c r="D39" s="420">
        <v>43748</v>
      </c>
      <c r="E39" s="306" t="s">
        <v>183</v>
      </c>
      <c r="F39" s="306">
        <v>6473</v>
      </c>
      <c r="G39" s="319" t="s">
        <v>806</v>
      </c>
      <c r="H39" s="316">
        <v>1360</v>
      </c>
      <c r="I39" s="316">
        <v>800</v>
      </c>
      <c r="J39" s="317">
        <f t="shared" si="3"/>
        <v>1088000</v>
      </c>
      <c r="K39" s="144" t="s">
        <v>79</v>
      </c>
      <c r="L39" s="313">
        <v>1333</v>
      </c>
      <c r="M39" s="308">
        <v>770</v>
      </c>
      <c r="N39" s="145">
        <f>IF(OR(K39="現物",J39=0),0,IF(E39="売",J39*Fee_Refer!$B$12/365*V39, J39*Fee_Refer!$B$11/365*V38))</f>
        <v>1418.8712328767124</v>
      </c>
      <c r="O39" s="399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421"/>
      <c r="S39" s="423"/>
      <c r="U39" s="415"/>
      <c r="V39" s="415"/>
      <c r="W39" s="415"/>
      <c r="AA39" s="423"/>
      <c r="AB39" s="423"/>
      <c r="AC39" s="423"/>
    </row>
    <row r="40" spans="2:29" x14ac:dyDescent="0.2">
      <c r="B40" s="124" t="s">
        <v>193</v>
      </c>
      <c r="C40" s="417">
        <v>19</v>
      </c>
      <c r="D40" s="419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3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421">
        <f>P40+P41</f>
        <v>-63666.936986301371</v>
      </c>
      <c r="S40" s="422">
        <f>R40/(J40+J41)</f>
        <v>-3.158082191780822E-2</v>
      </c>
      <c r="U40" s="424">
        <v>43829</v>
      </c>
      <c r="V40" s="415">
        <f>IF(U40&gt;D40,DATEDIF(D40,U40,"d"),0)</f>
        <v>18</v>
      </c>
      <c r="W40" s="416" t="s">
        <v>427</v>
      </c>
      <c r="AA40" s="430">
        <f>YEAR(U40)</f>
        <v>2019</v>
      </c>
      <c r="AB40" s="430">
        <f>MONTH(U40)</f>
        <v>12</v>
      </c>
      <c r="AC40" s="430" t="str">
        <f>IF(R40&gt;0,"○","☓")</f>
        <v>☓</v>
      </c>
    </row>
    <row r="41" spans="2:29" x14ac:dyDescent="0.2">
      <c r="B41" s="124"/>
      <c r="C41" s="418"/>
      <c r="D41" s="420">
        <v>43748</v>
      </c>
      <c r="E41" s="306" t="s">
        <v>183</v>
      </c>
      <c r="F41" s="306">
        <v>5110</v>
      </c>
      <c r="G41" s="319" t="s">
        <v>808</v>
      </c>
      <c r="H41" s="316">
        <v>1420</v>
      </c>
      <c r="I41" s="316">
        <v>700</v>
      </c>
      <c r="J41" s="317">
        <f t="shared" si="3"/>
        <v>994000</v>
      </c>
      <c r="K41" s="144" t="s">
        <v>79</v>
      </c>
      <c r="L41" s="313">
        <v>1340</v>
      </c>
      <c r="M41" s="308">
        <v>770</v>
      </c>
      <c r="N41" s="145">
        <f>IF(OR(K41="現物",J41=0),0,IF(E41="売",J41*Fee_Refer!$B$12/365*V41, J41*Fee_Refer!$B$11/365*V40))</f>
        <v>1372.5369863013698</v>
      </c>
      <c r="O41" s="399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421"/>
      <c r="S41" s="423"/>
      <c r="U41" s="415"/>
      <c r="V41" s="415"/>
      <c r="W41" s="415"/>
      <c r="AA41" s="423"/>
      <c r="AB41" s="423"/>
      <c r="AC41" s="423"/>
    </row>
    <row r="42" spans="2:29" x14ac:dyDescent="0.2">
      <c r="B42" s="124" t="s">
        <v>193</v>
      </c>
      <c r="C42" s="417">
        <v>20</v>
      </c>
      <c r="D42" s="419">
        <v>43847</v>
      </c>
      <c r="E42" s="33" t="s">
        <v>181</v>
      </c>
      <c r="F42" s="33">
        <v>8572</v>
      </c>
      <c r="G42" s="55" t="s">
        <v>866</v>
      </c>
      <c r="H42" s="49">
        <v>513</v>
      </c>
      <c r="I42" s="49">
        <v>2000</v>
      </c>
      <c r="J42" s="50">
        <f t="shared" si="3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421">
        <f>P42+P43</f>
        <v>46995.551780821916</v>
      </c>
      <c r="S42" s="422">
        <f>R42/(J42+J43)</f>
        <v>2.2895621056621806E-2</v>
      </c>
      <c r="U42" s="424">
        <v>43864</v>
      </c>
      <c r="V42" s="415">
        <f>IF(U42&gt;D42,DATEDIF(D42,U42,"d"),0)</f>
        <v>17</v>
      </c>
      <c r="W42" s="416" t="s">
        <v>427</v>
      </c>
      <c r="AA42" s="430">
        <f>YEAR(U42)</f>
        <v>2020</v>
      </c>
      <c r="AB42" s="430">
        <f>MONTH(U42)</f>
        <v>2</v>
      </c>
      <c r="AC42" s="430" t="str">
        <f>IF(R42&gt;0,"○","☓")</f>
        <v>○</v>
      </c>
    </row>
    <row r="43" spans="2:29" x14ac:dyDescent="0.2">
      <c r="B43" s="124"/>
      <c r="C43" s="418"/>
      <c r="D43" s="420"/>
      <c r="E43" s="306" t="s">
        <v>183</v>
      </c>
      <c r="F43" s="306">
        <v>8804</v>
      </c>
      <c r="G43" s="319" t="s">
        <v>670</v>
      </c>
      <c r="H43" s="316">
        <v>1711</v>
      </c>
      <c r="I43" s="316">
        <v>600</v>
      </c>
      <c r="J43" s="317">
        <f t="shared" si="3"/>
        <v>1026600</v>
      </c>
      <c r="K43" s="144" t="s">
        <v>79</v>
      </c>
      <c r="L43" s="313">
        <v>1755</v>
      </c>
      <c r="M43" s="308">
        <v>770</v>
      </c>
      <c r="N43" s="145">
        <f>IF(OR(K43="現物",J43=0),0,IF(E43="売",J43*Fee_Refer!$B$12/365*V43, J43*Fee_Refer!$B$11/365*V42))</f>
        <v>1338.7989041095891</v>
      </c>
      <c r="O43" s="399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421"/>
      <c r="S43" s="423"/>
      <c r="U43" s="415"/>
      <c r="V43" s="415"/>
      <c r="W43" s="415"/>
      <c r="X43" s="106" t="s">
        <v>1014</v>
      </c>
      <c r="AA43" s="423"/>
      <c r="AB43" s="423"/>
      <c r="AC43" s="423"/>
    </row>
    <row r="44" spans="2:29" x14ac:dyDescent="0.2">
      <c r="B44" s="124" t="s">
        <v>193</v>
      </c>
      <c r="C44" s="417">
        <v>21</v>
      </c>
      <c r="D44" s="419">
        <v>43846</v>
      </c>
      <c r="E44" s="33" t="s">
        <v>181</v>
      </c>
      <c r="F44" s="33">
        <v>5333</v>
      </c>
      <c r="G44" s="55" t="s">
        <v>232</v>
      </c>
      <c r="H44" s="49">
        <v>1958</v>
      </c>
      <c r="I44" s="49">
        <v>500</v>
      </c>
      <c r="J44" s="50">
        <f t="shared" si="3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421">
        <f>P44+P45</f>
        <v>18014.964383561644</v>
      </c>
      <c r="S44" s="422">
        <f>R44/(J44+J45)</f>
        <v>8.9939912049733627E-3</v>
      </c>
      <c r="U44" s="424">
        <v>43864</v>
      </c>
      <c r="V44" s="415">
        <f>IF(U44&gt;D44,DATEDIF(D44,U44,"d"),0)</f>
        <v>18</v>
      </c>
      <c r="W44" s="416" t="s">
        <v>427</v>
      </c>
      <c r="AA44" s="430">
        <f>YEAR(U44)</f>
        <v>2020</v>
      </c>
      <c r="AB44" s="430">
        <f>MONTH(U44)</f>
        <v>2</v>
      </c>
      <c r="AC44" s="430" t="str">
        <f>IF(R44&gt;0,"○","☓")</f>
        <v>○</v>
      </c>
    </row>
    <row r="45" spans="2:29" x14ac:dyDescent="0.2">
      <c r="B45" s="124"/>
      <c r="C45" s="418"/>
      <c r="D45" s="420"/>
      <c r="E45" s="306" t="s">
        <v>183</v>
      </c>
      <c r="F45" s="306">
        <v>9810</v>
      </c>
      <c r="G45" s="319" t="s">
        <v>865</v>
      </c>
      <c r="H45" s="316">
        <v>5120</v>
      </c>
      <c r="I45" s="316">
        <v>200</v>
      </c>
      <c r="J45" s="317">
        <f t="shared" si="3"/>
        <v>1024000</v>
      </c>
      <c r="K45" s="144" t="s">
        <v>79</v>
      </c>
      <c r="L45" s="313">
        <v>4900</v>
      </c>
      <c r="M45" s="308">
        <v>770</v>
      </c>
      <c r="N45" s="145">
        <f>IF(OR(K45="現物",J45=0),0,IF(E45="売",J45*Fee_Refer!$B$12/365*V45, J45*Fee_Refer!$B$11/365*V44))</f>
        <v>1413.9616438356165</v>
      </c>
      <c r="O45" s="399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421"/>
      <c r="S45" s="423"/>
      <c r="U45" s="415"/>
      <c r="V45" s="415"/>
      <c r="W45" s="415"/>
      <c r="AA45" s="423"/>
      <c r="AB45" s="423"/>
      <c r="AC45" s="423"/>
    </row>
    <row r="46" spans="2:29" x14ac:dyDescent="0.2">
      <c r="B46" s="124" t="s">
        <v>193</v>
      </c>
      <c r="C46" s="417">
        <v>22</v>
      </c>
      <c r="D46" s="419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3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421">
        <f>P46+P47</f>
        <v>26169.906301369861</v>
      </c>
      <c r="S46" s="422">
        <f>R46/(J46+J47)</f>
        <v>1.2681675858388187E-2</v>
      </c>
      <c r="U46" s="424">
        <v>43864</v>
      </c>
      <c r="V46" s="415">
        <f>IF(U46&gt;D46,DATEDIF(D46,U46,"d"),0)</f>
        <v>19</v>
      </c>
      <c r="W46" s="416" t="s">
        <v>427</v>
      </c>
      <c r="AA46" s="430">
        <f>YEAR(U46)</f>
        <v>2020</v>
      </c>
      <c r="AB46" s="430">
        <f>MONTH(U46)</f>
        <v>2</v>
      </c>
      <c r="AC46" s="430" t="str">
        <f>IF(R46&gt;0,"○","☓")</f>
        <v>○</v>
      </c>
    </row>
    <row r="47" spans="2:29" x14ac:dyDescent="0.2">
      <c r="B47" s="124"/>
      <c r="C47" s="418"/>
      <c r="D47" s="420"/>
      <c r="E47" s="306" t="s">
        <v>183</v>
      </c>
      <c r="F47" s="306">
        <v>3116</v>
      </c>
      <c r="G47" s="319" t="s">
        <v>1023</v>
      </c>
      <c r="H47" s="316">
        <v>1711</v>
      </c>
      <c r="I47" s="316">
        <v>600</v>
      </c>
      <c r="J47" s="317">
        <f t="shared" si="3"/>
        <v>1026600</v>
      </c>
      <c r="K47" s="144" t="s">
        <v>79</v>
      </c>
      <c r="L47" s="313">
        <v>1579</v>
      </c>
      <c r="M47" s="308">
        <v>770</v>
      </c>
      <c r="N47" s="145">
        <f>IF(OR(K47="現物",J47=0),0,IF(E47="売",J47*Fee_Refer!$B$12/365*V47, J47*Fee_Refer!$B$11/365*V46))</f>
        <v>1496.3046575342466</v>
      </c>
      <c r="O47" s="399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421"/>
      <c r="S47" s="423"/>
      <c r="U47" s="415"/>
      <c r="V47" s="415"/>
      <c r="W47" s="415"/>
      <c r="AA47" s="423"/>
      <c r="AB47" s="423"/>
      <c r="AC47" s="423"/>
    </row>
    <row r="48" spans="2:29" x14ac:dyDescent="0.2">
      <c r="B48" s="124" t="s">
        <v>193</v>
      </c>
      <c r="C48" s="417">
        <v>23</v>
      </c>
      <c r="D48" s="419">
        <v>43866</v>
      </c>
      <c r="E48" s="33" t="s">
        <v>181</v>
      </c>
      <c r="F48" s="33">
        <v>9501</v>
      </c>
      <c r="G48" s="55" t="s">
        <v>943</v>
      </c>
      <c r="H48" s="49">
        <v>454</v>
      </c>
      <c r="I48" s="49">
        <v>2300</v>
      </c>
      <c r="J48" s="50">
        <f t="shared" si="3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421">
        <f>P48+P49</f>
        <v>-14134.11287671233</v>
      </c>
      <c r="S48" s="422">
        <f>IF(L48&gt;0,R48/(J48+J49),0)</f>
        <v>-6.7443397798885004E-3</v>
      </c>
      <c r="U48" s="424">
        <v>43882</v>
      </c>
      <c r="V48" s="415">
        <f>IF(U48&gt;D48,DATEDIF(D48,U48,"d"),0)</f>
        <v>16</v>
      </c>
      <c r="W48" s="416" t="s">
        <v>427</v>
      </c>
      <c r="AA48" s="430">
        <f>YEAR(U48)</f>
        <v>2020</v>
      </c>
      <c r="AB48" s="430">
        <f>MONTH(U48)</f>
        <v>2</v>
      </c>
      <c r="AC48" s="430" t="str">
        <f>IF(R48&gt;0,"○","☓")</f>
        <v>☓</v>
      </c>
    </row>
    <row r="49" spans="2:29" x14ac:dyDescent="0.2">
      <c r="B49" s="124"/>
      <c r="C49" s="418"/>
      <c r="D49" s="420"/>
      <c r="E49" s="306" t="s">
        <v>183</v>
      </c>
      <c r="F49" s="306">
        <v>8273</v>
      </c>
      <c r="G49" s="319" t="s">
        <v>978</v>
      </c>
      <c r="H49" s="316">
        <v>3505</v>
      </c>
      <c r="I49" s="316">
        <v>300</v>
      </c>
      <c r="J49" s="317">
        <f t="shared" si="3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399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421"/>
      <c r="S49" s="423"/>
      <c r="U49" s="415"/>
      <c r="V49" s="415"/>
      <c r="W49" s="415"/>
      <c r="AA49" s="423"/>
      <c r="AB49" s="423"/>
      <c r="AC49" s="423"/>
    </row>
    <row r="50" spans="2:29" x14ac:dyDescent="0.2">
      <c r="B50" s="124" t="s">
        <v>193</v>
      </c>
      <c r="C50" s="417">
        <v>24</v>
      </c>
      <c r="D50" s="419">
        <v>43866</v>
      </c>
      <c r="E50" s="33" t="s">
        <v>181</v>
      </c>
      <c r="F50" s="33">
        <v>9201</v>
      </c>
      <c r="G50" s="55" t="s">
        <v>1086</v>
      </c>
      <c r="H50" s="49">
        <v>3112</v>
      </c>
      <c r="I50" s="49">
        <v>300</v>
      </c>
      <c r="J50" s="50">
        <f t="shared" si="3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421">
        <f>P50+P51</f>
        <v>-26889.308493150682</v>
      </c>
      <c r="S50" s="422">
        <f>IF(L50&gt;0,R50/(J50+J51),0)</f>
        <v>-1.470084112030544E-2</v>
      </c>
      <c r="U50" s="424">
        <v>43882</v>
      </c>
      <c r="V50" s="415">
        <f>IF(U50&gt;D50,DATEDIF(D50,U50,"d"),0)</f>
        <v>16</v>
      </c>
      <c r="W50" s="416" t="s">
        <v>427</v>
      </c>
      <c r="AA50" s="430">
        <f>YEAR(U50)</f>
        <v>2020</v>
      </c>
      <c r="AB50" s="430">
        <f>MONTH(U50)</f>
        <v>2</v>
      </c>
      <c r="AC50" s="430" t="str">
        <f>IF(R50&gt;0,"○","☓")</f>
        <v>☓</v>
      </c>
    </row>
    <row r="51" spans="2:29" x14ac:dyDescent="0.2">
      <c r="B51" s="124"/>
      <c r="C51" s="418"/>
      <c r="D51" s="420"/>
      <c r="E51" s="306" t="s">
        <v>183</v>
      </c>
      <c r="F51" s="306">
        <v>8242</v>
      </c>
      <c r="G51" s="319" t="s">
        <v>636</v>
      </c>
      <c r="H51" s="316">
        <v>995</v>
      </c>
      <c r="I51" s="316">
        <v>900</v>
      </c>
      <c r="J51" s="317">
        <f t="shared" si="3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399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421"/>
      <c r="S51" s="423"/>
      <c r="U51" s="415"/>
      <c r="V51" s="415"/>
      <c r="W51" s="415"/>
      <c r="AA51" s="423"/>
      <c r="AB51" s="423"/>
      <c r="AC51" s="423"/>
    </row>
    <row r="52" spans="2:29" x14ac:dyDescent="0.2">
      <c r="B52" s="124" t="s">
        <v>193</v>
      </c>
      <c r="C52" s="417">
        <v>25</v>
      </c>
      <c r="D52" s="419">
        <v>43867</v>
      </c>
      <c r="E52" s="33" t="s">
        <v>181</v>
      </c>
      <c r="F52" s="33">
        <v>7240</v>
      </c>
      <c r="G52" s="55" t="s">
        <v>599</v>
      </c>
      <c r="H52" s="49">
        <v>1600</v>
      </c>
      <c r="I52" s="49">
        <v>700</v>
      </c>
      <c r="J52" s="50">
        <f t="shared" si="3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4">IF(L52&gt;0,P52/J52,0)</f>
        <v>7.8561325831702541E-2</v>
      </c>
      <c r="R52" s="421">
        <f>P52+P53</f>
        <v>-7104.5709589041071</v>
      </c>
      <c r="S52" s="422">
        <f t="shared" ref="S52" si="5">IF(L52&gt;0,R52/(J52+J53),0)</f>
        <v>-3.1806289828106311E-3</v>
      </c>
      <c r="U52" s="424">
        <v>43886</v>
      </c>
      <c r="V52" s="415">
        <f>IF(U52&gt;D52,DATEDIF(D52,U52,"d"),0)</f>
        <v>19</v>
      </c>
      <c r="W52" s="416" t="s">
        <v>427</v>
      </c>
      <c r="AA52" s="430">
        <f>YEAR(U52)</f>
        <v>2020</v>
      </c>
      <c r="AB52" s="430">
        <f>MONTH(U52)</f>
        <v>2</v>
      </c>
      <c r="AC52" s="430" t="str">
        <f>IF(R52&gt;0,"○","☓")</f>
        <v>☓</v>
      </c>
    </row>
    <row r="53" spans="2:29" x14ac:dyDescent="0.2">
      <c r="B53" s="124"/>
      <c r="C53" s="418"/>
      <c r="D53" s="420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3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399">
        <v>200</v>
      </c>
      <c r="P53" s="147">
        <f>IF(L53&gt;0,(L53-H53)*I53-M53-N53-O53,0)</f>
        <v>-95093.255890410961</v>
      </c>
      <c r="Q53" s="48">
        <f t="shared" si="4"/>
        <v>-8.5384983290303459E-2</v>
      </c>
      <c r="R53" s="421"/>
      <c r="S53" s="423"/>
      <c r="U53" s="415"/>
      <c r="V53" s="415"/>
      <c r="W53" s="415"/>
      <c r="AA53" s="423"/>
      <c r="AB53" s="423"/>
      <c r="AC53" s="423"/>
    </row>
    <row r="54" spans="2:29" x14ac:dyDescent="0.2">
      <c r="B54" s="124" t="s">
        <v>193</v>
      </c>
      <c r="C54" s="417">
        <v>26</v>
      </c>
      <c r="D54" s="419">
        <v>43868</v>
      </c>
      <c r="E54" s="33" t="s">
        <v>181</v>
      </c>
      <c r="F54" s="33">
        <v>8306</v>
      </c>
      <c r="G54" s="55" t="s">
        <v>1029</v>
      </c>
      <c r="H54" s="49">
        <v>579.9</v>
      </c>
      <c r="I54" s="49">
        <v>1700</v>
      </c>
      <c r="J54" s="50">
        <f t="shared" si="3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4"/>
        <v>5.7997039029347185E-2</v>
      </c>
      <c r="R54" s="421">
        <f>P54+P55</f>
        <v>-59934.866684931541</v>
      </c>
      <c r="S54" s="422">
        <f t="shared" ref="S54" si="6">IF(L54&gt;0,R54/(J54+J55),0)</f>
        <v>-3.0636378670741409E-2</v>
      </c>
      <c r="U54" s="424">
        <v>43886</v>
      </c>
      <c r="V54" s="415">
        <f>IF(U54&gt;D54,DATEDIF(D54,U54,"d"),0)</f>
        <v>18</v>
      </c>
      <c r="W54" s="453" t="s">
        <v>198</v>
      </c>
      <c r="AA54" s="430">
        <f>YEAR(U54)</f>
        <v>2020</v>
      </c>
      <c r="AB54" s="430">
        <f>MONTH(U54)</f>
        <v>2</v>
      </c>
      <c r="AC54" s="430" t="str">
        <f>IF(R54&gt;0,"○","☓")</f>
        <v>☓</v>
      </c>
    </row>
    <row r="55" spans="2:29" x14ac:dyDescent="0.2">
      <c r="B55" s="124"/>
      <c r="C55" s="418"/>
      <c r="D55" s="420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3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399">
        <v>0</v>
      </c>
      <c r="P55" s="147">
        <f>IF(L55&gt;0,(L55-H55)*I55-M55-N55-O55,0)</f>
        <v>-117110.08767123288</v>
      </c>
      <c r="Q55" s="48">
        <f t="shared" si="4"/>
        <v>-0.12066984819292413</v>
      </c>
      <c r="R55" s="421"/>
      <c r="S55" s="423"/>
      <c r="U55" s="415"/>
      <c r="V55" s="415"/>
      <c r="W55" s="454"/>
      <c r="AA55" s="423"/>
      <c r="AB55" s="423"/>
      <c r="AC55" s="423"/>
    </row>
    <row r="56" spans="2:29" x14ac:dyDescent="0.2">
      <c r="B56" s="124" t="s">
        <v>193</v>
      </c>
      <c r="C56" s="417">
        <v>27</v>
      </c>
      <c r="D56" s="419">
        <v>43871</v>
      </c>
      <c r="E56" s="33" t="s">
        <v>181</v>
      </c>
      <c r="F56" s="33">
        <v>4183</v>
      </c>
      <c r="G56" s="55" t="s">
        <v>1028</v>
      </c>
      <c r="H56" s="49">
        <v>2580</v>
      </c>
      <c r="I56" s="49">
        <v>400</v>
      </c>
      <c r="J56" s="50">
        <f t="shared" si="3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4"/>
        <v>6.8569263034936809E-2</v>
      </c>
      <c r="R56" s="421">
        <f>P56+P57</f>
        <v>2626.5753424657451</v>
      </c>
      <c r="S56" s="422">
        <f t="shared" ref="S56" si="7">IF(L56&gt;0,R56/(J56+J57),0)</f>
        <v>1.2313995979680004E-3</v>
      </c>
      <c r="U56" s="424">
        <v>43886</v>
      </c>
      <c r="V56" s="415">
        <f>IF(U56&gt;D56,DATEDIF(D56,U56,"d"),0)</f>
        <v>15</v>
      </c>
      <c r="W56" s="416" t="s">
        <v>427</v>
      </c>
      <c r="AA56" s="430">
        <f>YEAR(U56)</f>
        <v>2020</v>
      </c>
      <c r="AB56" s="430">
        <f>MONTH(U56)</f>
        <v>2</v>
      </c>
      <c r="AC56" s="430" t="str">
        <f>IF(R56&gt;0,"○","☓")</f>
        <v>○</v>
      </c>
    </row>
    <row r="57" spans="2:29" x14ac:dyDescent="0.2">
      <c r="B57" s="124"/>
      <c r="C57" s="418"/>
      <c r="D57" s="420"/>
      <c r="E57" s="306" t="s">
        <v>183</v>
      </c>
      <c r="F57" s="306">
        <v>4208</v>
      </c>
      <c r="G57" s="319" t="s">
        <v>1026</v>
      </c>
      <c r="H57" s="316">
        <v>2202</v>
      </c>
      <c r="I57" s="316">
        <v>500</v>
      </c>
      <c r="J57" s="317">
        <f t="shared" si="3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399">
        <v>100</v>
      </c>
      <c r="P57" s="147">
        <f>IF(L57&gt;0,(L57-H57)*I57-M57-N57-O57,0)</f>
        <v>-68136.904109589042</v>
      </c>
      <c r="Q57" s="48">
        <f t="shared" si="4"/>
        <v>-6.1886379754395135E-2</v>
      </c>
      <c r="R57" s="421"/>
      <c r="S57" s="423"/>
      <c r="U57" s="415"/>
      <c r="V57" s="415"/>
      <c r="W57" s="415"/>
      <c r="AA57" s="423"/>
      <c r="AB57" s="423"/>
      <c r="AC57" s="423"/>
    </row>
    <row r="58" spans="2:29" x14ac:dyDescent="0.2">
      <c r="B58" s="124" t="s">
        <v>193</v>
      </c>
      <c r="C58" s="417">
        <v>28</v>
      </c>
      <c r="D58" s="419">
        <v>43875</v>
      </c>
      <c r="E58" s="33" t="s">
        <v>181</v>
      </c>
      <c r="F58" s="33">
        <v>6457</v>
      </c>
      <c r="G58" s="55" t="s">
        <v>1130</v>
      </c>
      <c r="H58" s="49">
        <v>3190</v>
      </c>
      <c r="I58" s="49">
        <v>300</v>
      </c>
      <c r="J58" s="50">
        <f t="shared" si="3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4"/>
        <v>0.10871442149410973</v>
      </c>
      <c r="R58" s="421">
        <f>P58+P59</f>
        <v>4893.6553424657614</v>
      </c>
      <c r="S58" s="422">
        <f t="shared" ref="S58" si="8">IF(L58&gt;0,R58/(J58+J59),0)</f>
        <v>2.6326960095038525E-3</v>
      </c>
      <c r="U58" s="424">
        <v>43892</v>
      </c>
      <c r="V58" s="415">
        <f>IF(U58&gt;D58,DATEDIF(D58,U58,"d"),0)</f>
        <v>17</v>
      </c>
      <c r="W58" s="416" t="s">
        <v>427</v>
      </c>
      <c r="AA58" s="430">
        <f>YEAR(U58)</f>
        <v>2020</v>
      </c>
      <c r="AB58" s="430">
        <f>MONTH(U58)</f>
        <v>3</v>
      </c>
      <c r="AC58" s="430" t="str">
        <f>IF(R58&gt;0,"○","☓")</f>
        <v>○</v>
      </c>
    </row>
    <row r="59" spans="2:29" x14ac:dyDescent="0.2">
      <c r="B59" s="124"/>
      <c r="C59" s="418"/>
      <c r="D59" s="420"/>
      <c r="E59" s="306" t="s">
        <v>183</v>
      </c>
      <c r="F59" s="306">
        <v>6925</v>
      </c>
      <c r="G59" s="319" t="s">
        <v>1177</v>
      </c>
      <c r="H59" s="316">
        <v>1503</v>
      </c>
      <c r="I59" s="316">
        <v>600</v>
      </c>
      <c r="J59" s="317">
        <f t="shared" si="3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399">
        <v>0</v>
      </c>
      <c r="P59" s="147">
        <f>IF(L59&gt;0,(L59-H59)*I59-M59-N59-O59,0)</f>
        <v>-99146.046027397257</v>
      </c>
      <c r="Q59" s="48">
        <f t="shared" si="4"/>
        <v>-0.10994238858660153</v>
      </c>
      <c r="R59" s="421"/>
      <c r="S59" s="423"/>
      <c r="U59" s="415"/>
      <c r="V59" s="415"/>
      <c r="W59" s="415"/>
      <c r="AA59" s="423"/>
      <c r="AB59" s="423"/>
      <c r="AC59" s="423"/>
    </row>
    <row r="60" spans="2:29" x14ac:dyDescent="0.2">
      <c r="B60" s="124" t="s">
        <v>193</v>
      </c>
      <c r="C60" s="417">
        <v>29</v>
      </c>
      <c r="D60" s="419">
        <v>43878</v>
      </c>
      <c r="E60" s="33" t="s">
        <v>181</v>
      </c>
      <c r="F60" s="33">
        <v>8316</v>
      </c>
      <c r="G60" s="55" t="s">
        <v>1051</v>
      </c>
      <c r="H60" s="49">
        <v>3832</v>
      </c>
      <c r="I60" s="49">
        <v>200</v>
      </c>
      <c r="J60" s="50">
        <f t="shared" si="3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421">
        <f>P60+P61</f>
        <v>-3856.3660273972637</v>
      </c>
      <c r="S60" s="422">
        <f>IF(L60&gt;0,R60/(J60+J61),0)</f>
        <v>-2.507716235789611E-3</v>
      </c>
      <c r="U60" s="424">
        <v>43894</v>
      </c>
      <c r="V60" s="415">
        <f>IF(U60&gt;D60,DATEDIF(D60,U60,"d"),0)</f>
        <v>16</v>
      </c>
      <c r="W60" s="416" t="s">
        <v>427</v>
      </c>
      <c r="AA60" s="430">
        <f>YEAR(U60)</f>
        <v>2020</v>
      </c>
      <c r="AB60" s="430">
        <f>MONTH(U60)</f>
        <v>3</v>
      </c>
      <c r="AC60" s="430" t="str">
        <f>IF(R60&gt;0,"○","☓")</f>
        <v>☓</v>
      </c>
    </row>
    <row r="61" spans="2:29" x14ac:dyDescent="0.2">
      <c r="B61" s="124"/>
      <c r="C61" s="418"/>
      <c r="D61" s="420"/>
      <c r="E61" s="306" t="s">
        <v>183</v>
      </c>
      <c r="F61" s="306">
        <v>8385</v>
      </c>
      <c r="G61" s="319" t="s">
        <v>657</v>
      </c>
      <c r="H61" s="316">
        <v>551</v>
      </c>
      <c r="I61" s="316">
        <v>1400</v>
      </c>
      <c r="J61" s="317">
        <f t="shared" si="3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399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421"/>
      <c r="S61" s="423"/>
      <c r="U61" s="415"/>
      <c r="V61" s="415"/>
      <c r="W61" s="415"/>
      <c r="AA61" s="423"/>
      <c r="AB61" s="423"/>
      <c r="AC61" s="423"/>
    </row>
    <row r="62" spans="2:29" x14ac:dyDescent="0.2">
      <c r="B62" s="124" t="s">
        <v>193</v>
      </c>
      <c r="C62" s="417">
        <v>30</v>
      </c>
      <c r="D62" s="419">
        <v>43970</v>
      </c>
      <c r="E62" s="33" t="s">
        <v>181</v>
      </c>
      <c r="F62" s="33">
        <v>3101</v>
      </c>
      <c r="G62" s="55" t="s">
        <v>1960</v>
      </c>
      <c r="H62" s="49">
        <v>1494</v>
      </c>
      <c r="I62" s="49">
        <v>700</v>
      </c>
      <c r="J62" s="50">
        <f t="shared" si="3"/>
        <v>1045800</v>
      </c>
      <c r="K62" s="52" t="s">
        <v>79</v>
      </c>
      <c r="L62" s="49">
        <v>1540</v>
      </c>
      <c r="M62" s="33">
        <v>770</v>
      </c>
      <c r="N62" s="143">
        <f>IF(OR(K62="現物",J62=0),0,IF(E62="売",J62*Fee_Refer!$B$12/365*V62, J62*Fee_Refer!$B$11/365*#REF!))</f>
        <v>283.65534246575339</v>
      </c>
      <c r="O62" s="52">
        <v>0</v>
      </c>
      <c r="P62" s="146">
        <f>IF(L62 &gt;0,(H62-L62)*I62-M62-N62-O62,0)</f>
        <v>-33253.655342465754</v>
      </c>
      <c r="Q62" s="51">
        <f t="shared" ref="Q62:Q71" si="9">IF(L62&gt;0,P62/J62,0)</f>
        <v>-3.1797337294383013E-2</v>
      </c>
      <c r="R62" s="421">
        <f>P62+P63</f>
        <v>79734.498082191771</v>
      </c>
      <c r="S62" s="422">
        <f>IF(L62&gt;0,R62/(J62+J63),0)</f>
        <v>3.7605290799505621E-2</v>
      </c>
      <c r="U62" s="424">
        <v>43979</v>
      </c>
      <c r="V62" s="415">
        <f>IF(U62&gt;D62,DATEDIF(D62,U62,"d"),0)</f>
        <v>9</v>
      </c>
      <c r="W62" s="429" t="s">
        <v>403</v>
      </c>
      <c r="X62" s="267" t="s">
        <v>1946</v>
      </c>
      <c r="AA62" s="430">
        <f>YEAR(U62)</f>
        <v>2020</v>
      </c>
      <c r="AB62" s="430">
        <f>MONTH(U62)</f>
        <v>5</v>
      </c>
      <c r="AC62" s="430" t="str">
        <f>IF(R62&gt;0,"○","☓")</f>
        <v>○</v>
      </c>
    </row>
    <row r="63" spans="2:29" x14ac:dyDescent="0.2">
      <c r="B63" s="124"/>
      <c r="C63" s="418"/>
      <c r="D63" s="420"/>
      <c r="E63" s="306" t="s">
        <v>183</v>
      </c>
      <c r="F63" s="306">
        <v>7282</v>
      </c>
      <c r="G63" s="319" t="s">
        <v>1961</v>
      </c>
      <c r="H63" s="316">
        <v>2149</v>
      </c>
      <c r="I63" s="316">
        <v>500</v>
      </c>
      <c r="J63" s="317">
        <f t="shared" si="3"/>
        <v>1074500</v>
      </c>
      <c r="K63" s="144" t="s">
        <v>79</v>
      </c>
      <c r="L63" s="313">
        <v>2378</v>
      </c>
      <c r="M63" s="306">
        <v>770</v>
      </c>
      <c r="N63" s="145">
        <f>IF(OR(K63="現物",J63=0),0,IF(E63="売",J63*Fee_Refer!$B$12/365*V63, J63*Fee_Refer!$B$11/365*V62))</f>
        <v>741.84657534246583</v>
      </c>
      <c r="O63" s="399">
        <v>0</v>
      </c>
      <c r="P63" s="147">
        <f>IF(L63&gt;0,(L63-H63)*I63-M63-N63-O63,0)</f>
        <v>112988.15342465753</v>
      </c>
      <c r="Q63" s="48">
        <f t="shared" si="9"/>
        <v>0.10515416791499073</v>
      </c>
      <c r="R63" s="421"/>
      <c r="S63" s="423"/>
      <c r="U63" s="415"/>
      <c r="V63" s="415"/>
      <c r="W63" s="415"/>
      <c r="AA63" s="423"/>
      <c r="AB63" s="423"/>
      <c r="AC63" s="423"/>
    </row>
    <row r="64" spans="2:29" x14ac:dyDescent="0.2">
      <c r="B64" s="124" t="s">
        <v>193</v>
      </c>
      <c r="C64" s="417">
        <v>31</v>
      </c>
      <c r="D64" s="419">
        <v>43963</v>
      </c>
      <c r="E64" s="33" t="s">
        <v>181</v>
      </c>
      <c r="F64" s="33">
        <v>7278</v>
      </c>
      <c r="G64" s="55" t="s">
        <v>2018</v>
      </c>
      <c r="H64" s="49">
        <v>1697</v>
      </c>
      <c r="I64" s="49">
        <v>600</v>
      </c>
      <c r="J64" s="50">
        <f t="shared" si="3"/>
        <v>1018200</v>
      </c>
      <c r="K64" s="52" t="s">
        <v>79</v>
      </c>
      <c r="L64" s="49">
        <v>1722</v>
      </c>
      <c r="M64" s="33">
        <v>770</v>
      </c>
      <c r="N64" s="143">
        <f>IF(OR(K64="現物",J64=0),0,IF(E64="売",J64*Fee_Refer!$B$12/365*V64, J64*Fee_Refer!$B$11/365*#REF!))</f>
        <v>644.39506849315069</v>
      </c>
      <c r="O64" s="52">
        <v>0</v>
      </c>
      <c r="P64" s="146">
        <f>IF(L64 &gt;0,(H64-L64)*I64-M64-N64-O64,0)</f>
        <v>-16414.395068493151</v>
      </c>
      <c r="Q64" s="51">
        <f t="shared" si="9"/>
        <v>-1.612099299596656E-2</v>
      </c>
      <c r="R64" s="421">
        <f>P64+P65</f>
        <v>39624.299726027486</v>
      </c>
      <c r="S64" s="422">
        <f>IF(L64&gt;0,R64/(J64+J65),0)</f>
        <v>1.9752891189445405E-2</v>
      </c>
      <c r="U64" s="424">
        <v>43984</v>
      </c>
      <c r="V64" s="415">
        <f>IF(U64&gt;D64,DATEDIF(D64,U64,"d"),0)</f>
        <v>21</v>
      </c>
      <c r="W64" s="416" t="s">
        <v>427</v>
      </c>
      <c r="X64" s="267" t="s">
        <v>1985</v>
      </c>
      <c r="AA64" s="430">
        <f>YEAR(U64)</f>
        <v>2020</v>
      </c>
      <c r="AB64" s="430">
        <f>MONTH(U64)</f>
        <v>6</v>
      </c>
      <c r="AC64" s="430" t="str">
        <f>IF(R64&gt;0,"○","☓")</f>
        <v>○</v>
      </c>
    </row>
    <row r="65" spans="2:29" x14ac:dyDescent="0.2">
      <c r="B65" s="124"/>
      <c r="C65" s="418"/>
      <c r="D65" s="420"/>
      <c r="E65" s="306" t="s">
        <v>183</v>
      </c>
      <c r="F65" s="306">
        <v>8002</v>
      </c>
      <c r="G65" s="319" t="s">
        <v>2019</v>
      </c>
      <c r="H65" s="316">
        <v>493.9</v>
      </c>
      <c r="I65" s="316">
        <v>2000</v>
      </c>
      <c r="J65" s="317">
        <f t="shared" si="3"/>
        <v>987800</v>
      </c>
      <c r="K65" s="144" t="s">
        <v>79</v>
      </c>
      <c r="L65" s="313">
        <v>523.1</v>
      </c>
      <c r="M65" s="306">
        <v>770</v>
      </c>
      <c r="N65" s="145">
        <f>IF(OR(K65="現物",J65=0),0,IF(E65="売",J65*Fee_Refer!$B$12/365*V65, J65*Fee_Refer!$B$11/365*V64))</f>
        <v>1591.3052054794523</v>
      </c>
      <c r="O65" s="399">
        <v>0</v>
      </c>
      <c r="P65" s="147">
        <f>IF(L65&gt;0,(L65-H65)*I65-M65-N65-O65,0)</f>
        <v>56038.694794520634</v>
      </c>
      <c r="Q65" s="48">
        <f t="shared" si="9"/>
        <v>5.6730810684876121E-2</v>
      </c>
      <c r="R65" s="421"/>
      <c r="S65" s="423"/>
      <c r="U65" s="415"/>
      <c r="V65" s="415"/>
      <c r="W65" s="415"/>
      <c r="AA65" s="423"/>
      <c r="AB65" s="423"/>
      <c r="AC65" s="423"/>
    </row>
    <row r="66" spans="2:29" x14ac:dyDescent="0.2">
      <c r="B66" s="124" t="s">
        <v>193</v>
      </c>
      <c r="C66" s="417">
        <v>32</v>
      </c>
      <c r="D66" s="419">
        <v>43963</v>
      </c>
      <c r="E66" s="33" t="s">
        <v>181</v>
      </c>
      <c r="F66" s="33">
        <v>1941</v>
      </c>
      <c r="G66" s="55" t="s">
        <v>2020</v>
      </c>
      <c r="H66" s="49">
        <v>2211</v>
      </c>
      <c r="I66" s="49">
        <v>400</v>
      </c>
      <c r="J66" s="50">
        <f t="shared" si="3"/>
        <v>884400</v>
      </c>
      <c r="K66" s="52" t="s">
        <v>79</v>
      </c>
      <c r="L66" s="49">
        <v>2306</v>
      </c>
      <c r="M66" s="33">
        <v>770</v>
      </c>
      <c r="N66" s="143">
        <f>IF(OR(K66="現物",J66=0),0,IF(E66="売",J66*Fee_Refer!$B$12/365*V66, J66*Fee_Refer!$B$11/365*#REF!))</f>
        <v>559.7161643835617</v>
      </c>
      <c r="O66" s="52">
        <v>0</v>
      </c>
      <c r="P66" s="146">
        <f>IF(L66 &gt;0,(H66-L66)*I66-M66-N66-O66,0)</f>
        <v>-39329.716164383564</v>
      </c>
      <c r="Q66" s="51">
        <f t="shared" si="9"/>
        <v>-4.4470506743988655E-2</v>
      </c>
      <c r="R66" s="421">
        <f>P66+P67</f>
        <v>-311.92328767123399</v>
      </c>
      <c r="S66" s="422">
        <f>IF(L66&gt;0,R66/(J66+J67),0)</f>
        <v>-1.7109499625431079E-4</v>
      </c>
      <c r="U66" s="424">
        <v>43984</v>
      </c>
      <c r="V66" s="415">
        <f>IF(U66&gt;D66,DATEDIF(D66,U66,"d"),0)</f>
        <v>21</v>
      </c>
      <c r="W66" s="416" t="s">
        <v>427</v>
      </c>
      <c r="X66" s="267" t="s">
        <v>1985</v>
      </c>
      <c r="AA66" s="430">
        <f>YEAR(U66)</f>
        <v>2020</v>
      </c>
      <c r="AB66" s="430">
        <f>MONTH(U66)</f>
        <v>6</v>
      </c>
      <c r="AC66" s="430" t="str">
        <f>IF(R66&gt;0,"○","☓")</f>
        <v>☓</v>
      </c>
    </row>
    <row r="67" spans="2:29" x14ac:dyDescent="0.2">
      <c r="B67" s="124"/>
      <c r="C67" s="418"/>
      <c r="D67" s="420"/>
      <c r="E67" s="306" t="s">
        <v>183</v>
      </c>
      <c r="F67" s="306">
        <v>7984</v>
      </c>
      <c r="G67" s="319" t="s">
        <v>2021</v>
      </c>
      <c r="H67" s="316">
        <v>1341</v>
      </c>
      <c r="I67" s="316">
        <v>700</v>
      </c>
      <c r="J67" s="317">
        <f t="shared" si="3"/>
        <v>938700</v>
      </c>
      <c r="K67" s="144" t="s">
        <v>79</v>
      </c>
      <c r="L67" s="313">
        <v>1400</v>
      </c>
      <c r="M67" s="306">
        <v>770</v>
      </c>
      <c r="N67" s="145">
        <f>IF(OR(K67="現物",J67=0),0,IF(E67="売",J67*Fee_Refer!$B$12/365*V67, J67*Fee_Refer!$B$11/365*V66))</f>
        <v>1512.2071232876713</v>
      </c>
      <c r="O67" s="399">
        <v>0</v>
      </c>
      <c r="P67" s="147">
        <f>IF(L67&gt;0,(L67-H67)*I67-M67-N67-O67,0)</f>
        <v>39017.79287671233</v>
      </c>
      <c r="Q67" s="48">
        <f t="shared" si="9"/>
        <v>4.1565774876651036E-2</v>
      </c>
      <c r="R67" s="421"/>
      <c r="S67" s="423"/>
      <c r="U67" s="415"/>
      <c r="V67" s="415"/>
      <c r="W67" s="423"/>
      <c r="AA67" s="423"/>
      <c r="AB67" s="423"/>
      <c r="AC67" s="423"/>
    </row>
    <row r="68" spans="2:29" x14ac:dyDescent="0.2">
      <c r="B68" s="124" t="s">
        <v>193</v>
      </c>
      <c r="C68" s="417">
        <v>33</v>
      </c>
      <c r="D68" s="419">
        <v>43980</v>
      </c>
      <c r="E68" s="33" t="s">
        <v>181</v>
      </c>
      <c r="F68" s="33">
        <v>5333</v>
      </c>
      <c r="G68" s="55" t="s">
        <v>2344</v>
      </c>
      <c r="H68" s="49">
        <v>1563</v>
      </c>
      <c r="I68" s="49">
        <v>600</v>
      </c>
      <c r="J68" s="50">
        <f t="shared" si="3"/>
        <v>937800</v>
      </c>
      <c r="K68" s="52" t="s">
        <v>79</v>
      </c>
      <c r="L68" s="49">
        <v>1712</v>
      </c>
      <c r="M68" s="33">
        <v>770</v>
      </c>
      <c r="N68" s="143">
        <f>IF(OR(K68="現物",J68=0),0,IF(E68="売",J68*Fee_Refer!$B$12/365*V68, J68*Fee_Refer!$B$11/365*#REF!))</f>
        <v>310.88712328767122</v>
      </c>
      <c r="O68" s="52">
        <v>0</v>
      </c>
      <c r="P68" s="146">
        <f>IF(L68 &gt;0,(H68-L68)*I68-M68-N68-O68,0)</f>
        <v>-90480.88712328767</v>
      </c>
      <c r="Q68" s="51">
        <f t="shared" si="9"/>
        <v>-9.6482072001799604E-2</v>
      </c>
      <c r="R68" s="421">
        <f>P68+P69</f>
        <v>-99827.553424657526</v>
      </c>
      <c r="S68" s="422">
        <f>IF(L68&gt;0,R68/(J68+J69),0)</f>
        <v>-5.3722717374156459E-2</v>
      </c>
      <c r="T68" s="22"/>
      <c r="U68" s="424">
        <v>43991</v>
      </c>
      <c r="V68" s="415">
        <f>IF(U68&gt;D68,DATEDIF(D68,U68,"d"),0)</f>
        <v>11</v>
      </c>
      <c r="W68" s="425" t="s">
        <v>198</v>
      </c>
      <c r="X68" s="183" t="s">
        <v>2098</v>
      </c>
      <c r="AA68" s="430">
        <f>YEAR(U68)</f>
        <v>2020</v>
      </c>
      <c r="AB68" s="430">
        <f>MONTH(U68)</f>
        <v>6</v>
      </c>
      <c r="AC68" s="430" t="str">
        <f>IF(R68&gt;0,"○","☓")</f>
        <v>☓</v>
      </c>
    </row>
    <row r="69" spans="2:29" x14ac:dyDescent="0.2">
      <c r="B69" s="124"/>
      <c r="C69" s="418"/>
      <c r="D69" s="420"/>
      <c r="E69" s="306" t="s">
        <v>183</v>
      </c>
      <c r="F69" s="306">
        <v>1719</v>
      </c>
      <c r="G69" s="319" t="s">
        <v>2345</v>
      </c>
      <c r="H69" s="316">
        <v>708</v>
      </c>
      <c r="I69" s="316">
        <v>1300</v>
      </c>
      <c r="J69" s="317">
        <f t="shared" si="3"/>
        <v>920400</v>
      </c>
      <c r="K69" s="144" t="s">
        <v>79</v>
      </c>
      <c r="L69" s="313">
        <v>702</v>
      </c>
      <c r="M69" s="306">
        <v>770</v>
      </c>
      <c r="N69" s="145">
        <f>IF(OR(K69="現物",J69=0),0,IF(E69="売",J69*Fee_Refer!$B$12/365*V69, J69*Fee_Refer!$B$11/365*V68))</f>
        <v>776.66630136986305</v>
      </c>
      <c r="O69" s="399">
        <v>0</v>
      </c>
      <c r="P69" s="147">
        <f>IF(L69&gt;0,(L69-H69)*I69-M69-N69-O69,0)</f>
        <v>-9346.6663013698635</v>
      </c>
      <c r="Q69" s="48">
        <f t="shared" si="9"/>
        <v>-1.0155004673370126E-2</v>
      </c>
      <c r="R69" s="421"/>
      <c r="S69" s="423"/>
      <c r="T69" s="22"/>
      <c r="U69" s="415"/>
      <c r="V69" s="415"/>
      <c r="W69" s="415"/>
      <c r="AA69" s="423"/>
      <c r="AB69" s="423"/>
      <c r="AC69" s="423"/>
    </row>
    <row r="70" spans="2:29" x14ac:dyDescent="0.2">
      <c r="B70" s="124" t="s">
        <v>193</v>
      </c>
      <c r="C70" s="417">
        <v>34</v>
      </c>
      <c r="D70" s="419">
        <v>43970</v>
      </c>
      <c r="E70" s="33" t="s">
        <v>181</v>
      </c>
      <c r="F70" s="33">
        <v>2281</v>
      </c>
      <c r="G70" s="55" t="s">
        <v>2346</v>
      </c>
      <c r="H70" s="49">
        <v>2400</v>
      </c>
      <c r="I70" s="49">
        <v>400</v>
      </c>
      <c r="J70" s="50">
        <f t="shared" si="3"/>
        <v>960000</v>
      </c>
      <c r="K70" s="52" t="s">
        <v>79</v>
      </c>
      <c r="L70" s="49">
        <v>2660</v>
      </c>
      <c r="M70" s="33">
        <v>770</v>
      </c>
      <c r="N70" s="143">
        <f>IF(OR(K70="現物",J70=0),0,IF(E70="売",J70*Fee_Refer!$B$12/365*V70, J70*Fee_Refer!$B$11/365*#REF!))</f>
        <v>607.56164383561645</v>
      </c>
      <c r="O70" s="52">
        <v>0</v>
      </c>
      <c r="P70" s="146">
        <f>IF(L70 &gt;0,(H70-L70)*I70-M70-N70-O70,0)</f>
        <v>-105377.56164383562</v>
      </c>
      <c r="Q70" s="51">
        <f t="shared" si="9"/>
        <v>-0.10976829337899544</v>
      </c>
      <c r="R70" s="421">
        <f>P70+P71</f>
        <v>-73252.076712328766</v>
      </c>
      <c r="S70" s="422">
        <f>IF(L70&gt;0,R70/(J70+J71),0)</f>
        <v>-3.7449936969493232E-2</v>
      </c>
      <c r="T70" s="22"/>
      <c r="U70" s="424">
        <v>43991</v>
      </c>
      <c r="V70" s="415">
        <f>IF(U70&gt;D70,DATEDIF(D70,U70,"d"),0)</f>
        <v>21</v>
      </c>
      <c r="W70" s="416" t="s">
        <v>427</v>
      </c>
      <c r="X70" s="267" t="s">
        <v>1985</v>
      </c>
      <c r="AA70" s="430">
        <f>YEAR(U70)</f>
        <v>2020</v>
      </c>
      <c r="AB70" s="430">
        <f>MONTH(U70)</f>
        <v>6</v>
      </c>
      <c r="AC70" s="430" t="str">
        <f>IF(R70&gt;0,"○","☓")</f>
        <v>☓</v>
      </c>
    </row>
    <row r="71" spans="2:29" x14ac:dyDescent="0.2">
      <c r="B71" s="124"/>
      <c r="C71" s="418"/>
      <c r="D71" s="420"/>
      <c r="E71" s="306" t="s">
        <v>183</v>
      </c>
      <c r="F71" s="306">
        <v>2602</v>
      </c>
      <c r="G71" s="319" t="s">
        <v>2347</v>
      </c>
      <c r="H71" s="316">
        <v>3320</v>
      </c>
      <c r="I71" s="316">
        <v>300</v>
      </c>
      <c r="J71" s="317">
        <f t="shared" si="3"/>
        <v>996000</v>
      </c>
      <c r="K71" s="144" t="s">
        <v>79</v>
      </c>
      <c r="L71" s="313">
        <v>3435</v>
      </c>
      <c r="M71" s="306">
        <v>770</v>
      </c>
      <c r="N71" s="145">
        <f>IF(OR(K71="現物",J71=0),0,IF(E71="売",J71*Fee_Refer!$B$12/365*V71, J71*Fee_Refer!$B$11/365*V70))</f>
        <v>1604.5150684931507</v>
      </c>
      <c r="O71" s="399">
        <v>0</v>
      </c>
      <c r="P71" s="147">
        <f>IF(L71&gt;0,(L71-H71)*I71-M71-N71-O71,0)</f>
        <v>32125.48493150685</v>
      </c>
      <c r="Q71" s="48">
        <f t="shared" si="9"/>
        <v>3.2254502943279972E-2</v>
      </c>
      <c r="R71" s="421"/>
      <c r="S71" s="423"/>
      <c r="T71" s="22"/>
      <c r="U71" s="415"/>
      <c r="V71" s="415"/>
      <c r="W71" s="415"/>
      <c r="AA71" s="423"/>
      <c r="AB71" s="423"/>
      <c r="AC71" s="423"/>
    </row>
  </sheetData>
  <autoFilter ref="B3:AC23"/>
  <mergeCells count="340">
    <mergeCell ref="W4:W5"/>
    <mergeCell ref="AA4:AA5"/>
    <mergeCell ref="AB4:AB5"/>
    <mergeCell ref="AC4:AC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V4:V5"/>
    <mergeCell ref="W6:W7"/>
    <mergeCell ref="AA6:AA7"/>
    <mergeCell ref="AB6:AB7"/>
    <mergeCell ref="AC6:AC7"/>
    <mergeCell ref="AC8:AC9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AC10:AC11"/>
    <mergeCell ref="C8:C9"/>
    <mergeCell ref="D8:D9"/>
    <mergeCell ref="R8:R9"/>
    <mergeCell ref="S8:S9"/>
    <mergeCell ref="U8:U9"/>
    <mergeCell ref="V8:V9"/>
    <mergeCell ref="W8:W9"/>
    <mergeCell ref="AA8:AA9"/>
    <mergeCell ref="AB8:AB9"/>
    <mergeCell ref="AC12:AC13"/>
    <mergeCell ref="C14:C15"/>
    <mergeCell ref="D14:D15"/>
    <mergeCell ref="R14:R15"/>
    <mergeCell ref="S14:S15"/>
    <mergeCell ref="U14:U15"/>
    <mergeCell ref="V14:V15"/>
    <mergeCell ref="W14:W15"/>
    <mergeCell ref="AA14:AA15"/>
    <mergeCell ref="AB14:AB15"/>
    <mergeCell ref="AC14:AC15"/>
    <mergeCell ref="C12:C13"/>
    <mergeCell ref="D12:D13"/>
    <mergeCell ref="R12:R13"/>
    <mergeCell ref="S12:S13"/>
    <mergeCell ref="U12:U13"/>
    <mergeCell ref="V12:V13"/>
    <mergeCell ref="W12:W13"/>
    <mergeCell ref="AA12:AA13"/>
    <mergeCell ref="AB12:AB13"/>
    <mergeCell ref="AC16:AC17"/>
    <mergeCell ref="C18:C19"/>
    <mergeCell ref="D18:D19"/>
    <mergeCell ref="R18:R19"/>
    <mergeCell ref="S18:S19"/>
    <mergeCell ref="U18:U19"/>
    <mergeCell ref="V18:V19"/>
    <mergeCell ref="W18:W19"/>
    <mergeCell ref="AA18:AA19"/>
    <mergeCell ref="AB18:AB19"/>
    <mergeCell ref="AC18:AC19"/>
    <mergeCell ref="C16:C17"/>
    <mergeCell ref="D16:D17"/>
    <mergeCell ref="R16:R17"/>
    <mergeCell ref="S16:S17"/>
    <mergeCell ref="U16:U17"/>
    <mergeCell ref="V16:V17"/>
    <mergeCell ref="W16:W17"/>
    <mergeCell ref="AA16:AA17"/>
    <mergeCell ref="AB16:AB17"/>
    <mergeCell ref="AC20:AC21"/>
    <mergeCell ref="C22:C23"/>
    <mergeCell ref="D22:D23"/>
    <mergeCell ref="R22:R23"/>
    <mergeCell ref="S22:S23"/>
    <mergeCell ref="U22:U23"/>
    <mergeCell ref="V22:V23"/>
    <mergeCell ref="W22:W23"/>
    <mergeCell ref="AA22:AA23"/>
    <mergeCell ref="AB22:AB23"/>
    <mergeCell ref="AC22:AC23"/>
    <mergeCell ref="C20:C21"/>
    <mergeCell ref="D20:D21"/>
    <mergeCell ref="R20:R21"/>
    <mergeCell ref="S20:S21"/>
    <mergeCell ref="U20:U21"/>
    <mergeCell ref="V20:V21"/>
    <mergeCell ref="W20:W21"/>
    <mergeCell ref="AA20:AA21"/>
    <mergeCell ref="AB20:AB21"/>
    <mergeCell ref="AC24:AC25"/>
    <mergeCell ref="C26:C27"/>
    <mergeCell ref="D26:D27"/>
    <mergeCell ref="R26:R27"/>
    <mergeCell ref="S26:S27"/>
    <mergeCell ref="U26:U27"/>
    <mergeCell ref="V26:V27"/>
    <mergeCell ref="W26:W27"/>
    <mergeCell ref="AA26:AA27"/>
    <mergeCell ref="AB26:AB27"/>
    <mergeCell ref="AC26:AC27"/>
    <mergeCell ref="C24:C25"/>
    <mergeCell ref="D24:D25"/>
    <mergeCell ref="R24:R25"/>
    <mergeCell ref="S24:S25"/>
    <mergeCell ref="U24:U25"/>
    <mergeCell ref="V24:V25"/>
    <mergeCell ref="W24:W25"/>
    <mergeCell ref="AA24:AA25"/>
    <mergeCell ref="AB24:AB25"/>
    <mergeCell ref="AC28:AC29"/>
    <mergeCell ref="C30:C31"/>
    <mergeCell ref="D30:D31"/>
    <mergeCell ref="R30:R31"/>
    <mergeCell ref="S30:S31"/>
    <mergeCell ref="U30:U31"/>
    <mergeCell ref="V30:V31"/>
    <mergeCell ref="W30:W31"/>
    <mergeCell ref="AA30:AA31"/>
    <mergeCell ref="AB30:AB31"/>
    <mergeCell ref="AC30:AC31"/>
    <mergeCell ref="C28:C29"/>
    <mergeCell ref="D28:D29"/>
    <mergeCell ref="R28:R29"/>
    <mergeCell ref="S28:S29"/>
    <mergeCell ref="U28:U29"/>
    <mergeCell ref="V28:V29"/>
    <mergeCell ref="W28:W29"/>
    <mergeCell ref="AA28:AA29"/>
    <mergeCell ref="AB28:AB29"/>
    <mergeCell ref="AC32:AC33"/>
    <mergeCell ref="C34:C35"/>
    <mergeCell ref="D34:D35"/>
    <mergeCell ref="R34:R35"/>
    <mergeCell ref="S34:S35"/>
    <mergeCell ref="U34:U35"/>
    <mergeCell ref="V34:V35"/>
    <mergeCell ref="W34:W35"/>
    <mergeCell ref="AA34:AA35"/>
    <mergeCell ref="AB34:AB35"/>
    <mergeCell ref="AC34:AC35"/>
    <mergeCell ref="C32:C33"/>
    <mergeCell ref="D32:D33"/>
    <mergeCell ref="R32:R33"/>
    <mergeCell ref="S32:S33"/>
    <mergeCell ref="U32:U33"/>
    <mergeCell ref="V32:V33"/>
    <mergeCell ref="W32:W33"/>
    <mergeCell ref="AA32:AA33"/>
    <mergeCell ref="AB32:AB33"/>
    <mergeCell ref="AC36:AC37"/>
    <mergeCell ref="C38:C39"/>
    <mergeCell ref="D38:D39"/>
    <mergeCell ref="R38:R39"/>
    <mergeCell ref="S38:S39"/>
    <mergeCell ref="U38:U39"/>
    <mergeCell ref="V38:V39"/>
    <mergeCell ref="W38:W39"/>
    <mergeCell ref="AA38:AA39"/>
    <mergeCell ref="AB38:AB39"/>
    <mergeCell ref="AC38:AC39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C40:AC41"/>
    <mergeCell ref="C42:C43"/>
    <mergeCell ref="D42:D43"/>
    <mergeCell ref="R42:R43"/>
    <mergeCell ref="S42:S43"/>
    <mergeCell ref="U42:U43"/>
    <mergeCell ref="V42:V43"/>
    <mergeCell ref="W42:W43"/>
    <mergeCell ref="AA42:AA43"/>
    <mergeCell ref="AB42:AB43"/>
    <mergeCell ref="AC42:AC43"/>
    <mergeCell ref="C40:C41"/>
    <mergeCell ref="D40:D41"/>
    <mergeCell ref="R40:R41"/>
    <mergeCell ref="S40:S41"/>
    <mergeCell ref="U40:U41"/>
    <mergeCell ref="V40:V41"/>
    <mergeCell ref="W40:W41"/>
    <mergeCell ref="AA40:AA41"/>
    <mergeCell ref="AB40:AB41"/>
    <mergeCell ref="AC44:AC45"/>
    <mergeCell ref="C46:C47"/>
    <mergeCell ref="D46:D47"/>
    <mergeCell ref="R46:R47"/>
    <mergeCell ref="S46:S47"/>
    <mergeCell ref="U46:U47"/>
    <mergeCell ref="V46:V47"/>
    <mergeCell ref="W46:W47"/>
    <mergeCell ref="AA46:AA47"/>
    <mergeCell ref="AB46:AB47"/>
    <mergeCell ref="AC46:AC47"/>
    <mergeCell ref="C44:C45"/>
    <mergeCell ref="D44:D45"/>
    <mergeCell ref="R44:R45"/>
    <mergeCell ref="S44:S45"/>
    <mergeCell ref="U44:U45"/>
    <mergeCell ref="V44:V45"/>
    <mergeCell ref="W44:W45"/>
    <mergeCell ref="AA44:AA45"/>
    <mergeCell ref="AB44:AB45"/>
    <mergeCell ref="AC48:AC49"/>
    <mergeCell ref="C50:C51"/>
    <mergeCell ref="D50:D51"/>
    <mergeCell ref="R50:R51"/>
    <mergeCell ref="S50:S51"/>
    <mergeCell ref="U50:U51"/>
    <mergeCell ref="V50:V51"/>
    <mergeCell ref="W50:W51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AA48:AA49"/>
    <mergeCell ref="AB48:AB49"/>
    <mergeCell ref="AC52:AC53"/>
    <mergeCell ref="C54:C55"/>
    <mergeCell ref="D54:D55"/>
    <mergeCell ref="R54:R55"/>
    <mergeCell ref="S54:S55"/>
    <mergeCell ref="U54:U55"/>
    <mergeCell ref="V54:V55"/>
    <mergeCell ref="W54:W55"/>
    <mergeCell ref="AA54:AA55"/>
    <mergeCell ref="AB54:AB55"/>
    <mergeCell ref="AC54:AC55"/>
    <mergeCell ref="C52:C53"/>
    <mergeCell ref="D52:D53"/>
    <mergeCell ref="R52:R53"/>
    <mergeCell ref="S52:S53"/>
    <mergeCell ref="U52:U53"/>
    <mergeCell ref="V52:V53"/>
    <mergeCell ref="W52:W53"/>
    <mergeCell ref="AA52:AA53"/>
    <mergeCell ref="AB52:AB53"/>
    <mergeCell ref="AC56:AC57"/>
    <mergeCell ref="C58:C59"/>
    <mergeCell ref="D58:D59"/>
    <mergeCell ref="R58:R59"/>
    <mergeCell ref="S58:S59"/>
    <mergeCell ref="U58:U59"/>
    <mergeCell ref="V58:V59"/>
    <mergeCell ref="W58:W59"/>
    <mergeCell ref="AA58:AA59"/>
    <mergeCell ref="AB58:AB59"/>
    <mergeCell ref="AC58:AC59"/>
    <mergeCell ref="C56:C57"/>
    <mergeCell ref="D56:D57"/>
    <mergeCell ref="R56:R57"/>
    <mergeCell ref="S56:S57"/>
    <mergeCell ref="U56:U57"/>
    <mergeCell ref="V56:V57"/>
    <mergeCell ref="W56:W57"/>
    <mergeCell ref="AA56:AA57"/>
    <mergeCell ref="AB56:AB57"/>
    <mergeCell ref="AC60:AC61"/>
    <mergeCell ref="C62:C63"/>
    <mergeCell ref="D62:D63"/>
    <mergeCell ref="R62:R63"/>
    <mergeCell ref="S62:S63"/>
    <mergeCell ref="U62:U63"/>
    <mergeCell ref="V62:V63"/>
    <mergeCell ref="W62:W63"/>
    <mergeCell ref="AA62:AA63"/>
    <mergeCell ref="AB62:AB63"/>
    <mergeCell ref="AC62:AC63"/>
    <mergeCell ref="C60:C61"/>
    <mergeCell ref="D60:D61"/>
    <mergeCell ref="R60:R61"/>
    <mergeCell ref="S60:S61"/>
    <mergeCell ref="U60:U61"/>
    <mergeCell ref="V60:V61"/>
    <mergeCell ref="W60:W61"/>
    <mergeCell ref="AA60:AA61"/>
    <mergeCell ref="AB60:AB61"/>
    <mergeCell ref="AC64:AC65"/>
    <mergeCell ref="C66:C67"/>
    <mergeCell ref="D66:D67"/>
    <mergeCell ref="R66:R67"/>
    <mergeCell ref="S66:S67"/>
    <mergeCell ref="U66:U67"/>
    <mergeCell ref="V66:V67"/>
    <mergeCell ref="W66:W67"/>
    <mergeCell ref="AA66:AA67"/>
    <mergeCell ref="AB66:AB67"/>
    <mergeCell ref="AC66:AC67"/>
    <mergeCell ref="C64:C65"/>
    <mergeCell ref="D64:D65"/>
    <mergeCell ref="R64:R65"/>
    <mergeCell ref="S64:S65"/>
    <mergeCell ref="U64:U65"/>
    <mergeCell ref="V64:V65"/>
    <mergeCell ref="W64:W65"/>
    <mergeCell ref="AA64:AA65"/>
    <mergeCell ref="AB64:AB65"/>
    <mergeCell ref="AC70:AC71"/>
    <mergeCell ref="W68:W69"/>
    <mergeCell ref="AA68:AA69"/>
    <mergeCell ref="AB68:AB69"/>
    <mergeCell ref="AC68:AC69"/>
    <mergeCell ref="C70:C71"/>
    <mergeCell ref="D70:D71"/>
    <mergeCell ref="R70:R71"/>
    <mergeCell ref="S70:S71"/>
    <mergeCell ref="U70:U71"/>
    <mergeCell ref="V70:V71"/>
    <mergeCell ref="C68:C69"/>
    <mergeCell ref="D68:D69"/>
    <mergeCell ref="R68:R69"/>
    <mergeCell ref="S68:S69"/>
    <mergeCell ref="U68:U69"/>
    <mergeCell ref="V68:V69"/>
    <mergeCell ref="W70:W71"/>
    <mergeCell ref="AA70:AA71"/>
    <mergeCell ref="AB70:AB71"/>
  </mergeCells>
  <phoneticPr fontId="53"/>
  <dataValidations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  <hyperlink ref="B62" display="Select"/>
    <hyperlink ref="B64" display="Select"/>
    <hyperlink ref="B66" display="Select"/>
    <hyperlink ref="B68" display="Select"/>
    <hyperlink ref="B70" display="Select"/>
  </hyperlinks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G29" sqref="G29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7" t="s">
        <v>778</v>
      </c>
    </row>
    <row r="2" spans="2:23" s="106" customFormat="1" ht="24.75" thickBot="1" x14ac:dyDescent="0.25">
      <c r="C2" s="58" t="s">
        <v>66</v>
      </c>
      <c r="D2" s="68" t="s">
        <v>90</v>
      </c>
      <c r="E2" s="60"/>
      <c r="F2" s="59" t="s">
        <v>37</v>
      </c>
      <c r="G2" s="61" t="s">
        <v>38</v>
      </c>
      <c r="H2" s="62" t="s">
        <v>67</v>
      </c>
      <c r="I2" s="62" t="s">
        <v>68</v>
      </c>
      <c r="J2" s="60" t="s">
        <v>18</v>
      </c>
      <c r="K2" s="60" t="s">
        <v>69</v>
      </c>
      <c r="L2" s="62" t="s">
        <v>70</v>
      </c>
      <c r="M2" s="63" t="s">
        <v>91</v>
      </c>
      <c r="N2" s="60" t="s">
        <v>71</v>
      </c>
      <c r="O2" s="63" t="s">
        <v>85</v>
      </c>
      <c r="P2" s="60" t="s">
        <v>178</v>
      </c>
      <c r="Q2" s="60" t="s">
        <v>72</v>
      </c>
      <c r="R2" s="63" t="s">
        <v>87</v>
      </c>
      <c r="S2" s="66" t="s">
        <v>88</v>
      </c>
      <c r="T2" s="65"/>
      <c r="U2" s="67" t="s">
        <v>184</v>
      </c>
      <c r="V2" s="67" t="s">
        <v>89</v>
      </c>
      <c r="W2" s="64" t="s">
        <v>86</v>
      </c>
    </row>
    <row r="3" spans="2:23" s="106" customFormat="1" x14ac:dyDescent="0.2">
      <c r="B3" s="124" t="s">
        <v>193</v>
      </c>
      <c r="C3" s="417">
        <f>ROW()/2-1</f>
        <v>0.5</v>
      </c>
      <c r="D3" s="419">
        <v>43807</v>
      </c>
      <c r="E3" s="33" t="s">
        <v>181</v>
      </c>
      <c r="F3" s="33">
        <v>3105</v>
      </c>
      <c r="G3" s="55" t="s">
        <v>438</v>
      </c>
      <c r="H3" s="49"/>
      <c r="I3" s="49">
        <v>1000</v>
      </c>
      <c r="J3" s="50">
        <f>H3*I3</f>
        <v>0</v>
      </c>
      <c r="K3" s="52" t="s">
        <v>440</v>
      </c>
      <c r="L3" s="49"/>
      <c r="M3" s="33"/>
      <c r="N3" s="143">
        <f>IF(OR(K3="現物",J3=0),0,IF(E3="売",J3*Fee_Refer!$B$12/365*V3, J3*Fee_Refer!$B$11/365*#REF!))</f>
        <v>0</v>
      </c>
      <c r="O3" s="52">
        <v>0</v>
      </c>
      <c r="P3" s="146">
        <f>IF(L3 &gt;0,(H3-L3)*I3-M3-N3-O3,0)</f>
        <v>0</v>
      </c>
      <c r="Q3" s="51" t="e">
        <f>P3/J3</f>
        <v>#DIV/0!</v>
      </c>
      <c r="R3" s="421">
        <f>P3+P4</f>
        <v>0</v>
      </c>
      <c r="S3" s="422" t="e">
        <f>R3/(J3+J4)</f>
        <v>#DIV/0!</v>
      </c>
      <c r="U3" s="424">
        <f>$P$1</f>
        <v>0</v>
      </c>
      <c r="V3" s="415">
        <f>IF(U3&gt;D3,DATEDIF(D3,U3,"d"),0)</f>
        <v>0</v>
      </c>
      <c r="W3" s="416"/>
    </row>
    <row r="4" spans="2:23" s="106" customFormat="1" x14ac:dyDescent="0.2">
      <c r="B4" s="124" t="s">
        <v>386</v>
      </c>
      <c r="C4" s="418"/>
      <c r="D4" s="420">
        <v>43748</v>
      </c>
      <c r="E4" s="29" t="s">
        <v>183</v>
      </c>
      <c r="F4" s="29">
        <v>7762</v>
      </c>
      <c r="G4" s="54" t="s">
        <v>439</v>
      </c>
      <c r="H4" s="46"/>
      <c r="I4" s="46">
        <v>1700</v>
      </c>
      <c r="J4" s="47">
        <f>H4*I4</f>
        <v>0</v>
      </c>
      <c r="K4" s="144" t="s">
        <v>440</v>
      </c>
      <c r="L4" s="41"/>
      <c r="M4" s="31"/>
      <c r="N4" s="145">
        <f>IF(OR(K4="現物",J4=0),0,IF(E4="売",J4*Fee_Refer!$B$12/365*V4, J4*Fee_Refer!$B$11/365*V3))</f>
        <v>0</v>
      </c>
      <c r="O4" s="164">
        <v>0</v>
      </c>
      <c r="P4" s="147">
        <f>IF(L4&gt;0,(L4-H4)*I4-M4-N4-O4,0)</f>
        <v>0</v>
      </c>
      <c r="Q4" s="48" t="e">
        <f>P4/J4</f>
        <v>#DIV/0!</v>
      </c>
      <c r="R4" s="421"/>
      <c r="S4" s="423"/>
      <c r="U4" s="415"/>
      <c r="V4" s="415"/>
      <c r="W4" s="415"/>
    </row>
    <row r="6" spans="2:23" x14ac:dyDescent="0.2">
      <c r="C6" s="14">
        <v>43806</v>
      </c>
      <c r="D6" s="106" t="s">
        <v>441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U17"/>
  <sheetViews>
    <sheetView workbookViewId="0">
      <selection activeCell="E24" sqref="E24"/>
    </sheetView>
  </sheetViews>
  <sheetFormatPr defaultRowHeight="14.25" x14ac:dyDescent="0.2"/>
  <sheetData>
    <row r="1" spans="1:47" x14ac:dyDescent="0.2">
      <c r="B1" t="s">
        <v>867</v>
      </c>
      <c r="C1" t="s">
        <v>868</v>
      </c>
      <c r="D1" t="s">
        <v>869</v>
      </c>
      <c r="E1" t="s">
        <v>870</v>
      </c>
      <c r="F1" t="s">
        <v>871</v>
      </c>
      <c r="G1" t="s">
        <v>872</v>
      </c>
      <c r="H1" t="s">
        <v>873</v>
      </c>
      <c r="I1" t="s">
        <v>874</v>
      </c>
      <c r="J1" t="s">
        <v>875</v>
      </c>
      <c r="K1" t="s">
        <v>876</v>
      </c>
      <c r="L1" t="s">
        <v>877</v>
      </c>
      <c r="M1" t="s">
        <v>878</v>
      </c>
      <c r="N1" t="s">
        <v>879</v>
      </c>
      <c r="O1" t="s">
        <v>880</v>
      </c>
      <c r="P1" t="s">
        <v>29</v>
      </c>
      <c r="Q1" t="s">
        <v>30</v>
      </c>
      <c r="R1" t="s">
        <v>31</v>
      </c>
      <c r="S1" t="s">
        <v>32</v>
      </c>
      <c r="T1" t="s">
        <v>881</v>
      </c>
      <c r="U1" t="s">
        <v>882</v>
      </c>
      <c r="V1" t="s">
        <v>883</v>
      </c>
      <c r="W1" t="s">
        <v>884</v>
      </c>
      <c r="X1" t="s">
        <v>885</v>
      </c>
      <c r="Y1" t="s">
        <v>886</v>
      </c>
      <c r="Z1" t="s">
        <v>887</v>
      </c>
      <c r="AA1" t="s">
        <v>888</v>
      </c>
      <c r="AB1" t="s">
        <v>889</v>
      </c>
      <c r="AC1" t="s">
        <v>890</v>
      </c>
      <c r="AD1" t="s">
        <v>891</v>
      </c>
      <c r="AE1" t="s">
        <v>892</v>
      </c>
      <c r="AF1" t="s">
        <v>893</v>
      </c>
      <c r="AG1" t="s">
        <v>894</v>
      </c>
      <c r="AH1" t="s">
        <v>895</v>
      </c>
      <c r="AI1" t="s">
        <v>896</v>
      </c>
      <c r="AJ1" t="s">
        <v>1898</v>
      </c>
      <c r="AK1" t="s">
        <v>1899</v>
      </c>
      <c r="AL1" t="s">
        <v>1900</v>
      </c>
      <c r="AM1" t="s">
        <v>1901</v>
      </c>
      <c r="AN1" t="s">
        <v>1902</v>
      </c>
      <c r="AO1" t="s">
        <v>1903</v>
      </c>
      <c r="AP1" t="s">
        <v>1904</v>
      </c>
      <c r="AQ1" t="s">
        <v>1905</v>
      </c>
      <c r="AR1" t="s">
        <v>1906</v>
      </c>
      <c r="AS1" t="s">
        <v>1907</v>
      </c>
      <c r="AT1" t="s">
        <v>1908</v>
      </c>
      <c r="AU1" t="s">
        <v>1909</v>
      </c>
    </row>
    <row r="2" spans="1:47" x14ac:dyDescent="0.2">
      <c r="A2">
        <v>12</v>
      </c>
      <c r="B2">
        <v>3099</v>
      </c>
      <c r="C2" t="s">
        <v>33</v>
      </c>
      <c r="D2" t="s">
        <v>921</v>
      </c>
      <c r="E2">
        <v>703</v>
      </c>
      <c r="F2">
        <v>689</v>
      </c>
      <c r="G2">
        <v>1600</v>
      </c>
      <c r="H2" t="s">
        <v>901</v>
      </c>
      <c r="I2">
        <v>7189</v>
      </c>
      <c r="J2" t="s">
        <v>41</v>
      </c>
      <c r="K2" t="s">
        <v>940</v>
      </c>
      <c r="L2">
        <v>728</v>
      </c>
      <c r="M2">
        <v>721</v>
      </c>
      <c r="N2">
        <v>1500</v>
      </c>
      <c r="O2" t="s">
        <v>898</v>
      </c>
      <c r="P2">
        <v>0.859033942383024</v>
      </c>
      <c r="Q2">
        <v>0.91620029776055201</v>
      </c>
      <c r="R2">
        <v>9.0197439763943704E-2</v>
      </c>
      <c r="S2">
        <v>3.61470110064602E-2</v>
      </c>
      <c r="T2">
        <v>-1.2162604563283099</v>
      </c>
      <c r="U2">
        <v>1.2162604563283099</v>
      </c>
      <c r="V2">
        <v>1.3158004102333001</v>
      </c>
      <c r="W2">
        <v>-9.5500000000000007</v>
      </c>
      <c r="X2">
        <v>1.93</v>
      </c>
      <c r="Y2">
        <v>722233</v>
      </c>
      <c r="Z2">
        <v>51588</v>
      </c>
      <c r="AA2">
        <v>2.41</v>
      </c>
      <c r="AB2">
        <v>14</v>
      </c>
      <c r="AC2">
        <v>10</v>
      </c>
      <c r="AD2">
        <v>4</v>
      </c>
      <c r="AE2">
        <v>71.430000000000007</v>
      </c>
      <c r="AF2">
        <v>17</v>
      </c>
      <c r="AG2">
        <v>5</v>
      </c>
      <c r="AH2">
        <v>0</v>
      </c>
      <c r="AI2">
        <v>9</v>
      </c>
      <c r="AJ2" s="301">
        <v>43909</v>
      </c>
      <c r="AK2">
        <v>637</v>
      </c>
      <c r="AL2">
        <v>564</v>
      </c>
      <c r="AM2" s="301">
        <v>43818</v>
      </c>
      <c r="AN2">
        <v>1002</v>
      </c>
      <c r="AO2">
        <v>879</v>
      </c>
      <c r="AP2" s="301">
        <v>43635</v>
      </c>
      <c r="AQ2">
        <v>877</v>
      </c>
      <c r="AR2">
        <v>786</v>
      </c>
      <c r="AS2" s="301">
        <v>43270</v>
      </c>
      <c r="AT2">
        <v>1390</v>
      </c>
      <c r="AU2">
        <v>1253</v>
      </c>
    </row>
    <row r="3" spans="1:47" x14ac:dyDescent="0.2">
      <c r="A3">
        <v>9</v>
      </c>
      <c r="B3">
        <v>6479</v>
      </c>
      <c r="C3" t="s">
        <v>449</v>
      </c>
      <c r="D3" t="s">
        <v>903</v>
      </c>
      <c r="E3">
        <v>2001</v>
      </c>
      <c r="F3">
        <v>2002</v>
      </c>
      <c r="G3">
        <v>500</v>
      </c>
      <c r="H3" t="s">
        <v>898</v>
      </c>
      <c r="I3">
        <v>1802</v>
      </c>
      <c r="J3" t="s">
        <v>1041</v>
      </c>
      <c r="K3" t="s">
        <v>907</v>
      </c>
      <c r="L3">
        <v>1024</v>
      </c>
      <c r="M3">
        <v>1031</v>
      </c>
      <c r="N3">
        <v>1000</v>
      </c>
      <c r="O3" t="s">
        <v>901</v>
      </c>
      <c r="P3">
        <v>0.892097521868083</v>
      </c>
      <c r="Q3">
        <v>0.92984607218703297</v>
      </c>
      <c r="R3">
        <v>0.33423155974309299</v>
      </c>
      <c r="S3">
        <v>8.0222532606813293E-2</v>
      </c>
      <c r="T3">
        <v>1.13548106223746</v>
      </c>
      <c r="U3">
        <v>1.13548106223746</v>
      </c>
      <c r="V3">
        <v>1.2440076388810799</v>
      </c>
      <c r="W3">
        <v>6.08</v>
      </c>
      <c r="X3">
        <v>3</v>
      </c>
      <c r="Y3">
        <v>603454</v>
      </c>
      <c r="Z3">
        <v>40230</v>
      </c>
      <c r="AA3">
        <v>1.96</v>
      </c>
      <c r="AB3">
        <v>15</v>
      </c>
      <c r="AC3">
        <v>10</v>
      </c>
      <c r="AD3">
        <v>5</v>
      </c>
      <c r="AE3">
        <v>66.67</v>
      </c>
      <c r="AF3">
        <v>20</v>
      </c>
      <c r="AG3">
        <v>4</v>
      </c>
      <c r="AH3">
        <v>0</v>
      </c>
      <c r="AI3">
        <v>11</v>
      </c>
      <c r="AJ3" s="301">
        <v>43909</v>
      </c>
      <c r="AK3">
        <v>1385</v>
      </c>
      <c r="AL3">
        <v>793</v>
      </c>
      <c r="AM3" s="301">
        <v>43818</v>
      </c>
      <c r="AN3">
        <v>2315</v>
      </c>
      <c r="AO3">
        <v>1236</v>
      </c>
      <c r="AP3" s="301">
        <v>43635</v>
      </c>
      <c r="AQ3">
        <v>1743</v>
      </c>
      <c r="AR3">
        <v>1057</v>
      </c>
      <c r="AS3" s="301">
        <v>43270</v>
      </c>
      <c r="AT3">
        <v>1886</v>
      </c>
      <c r="AU3">
        <v>1156</v>
      </c>
    </row>
    <row r="4" spans="1:47" x14ac:dyDescent="0.2">
      <c r="A4">
        <v>6</v>
      </c>
      <c r="B4">
        <v>3116</v>
      </c>
      <c r="C4" t="s">
        <v>1023</v>
      </c>
      <c r="D4" t="s">
        <v>913</v>
      </c>
      <c r="E4">
        <v>1421</v>
      </c>
      <c r="F4">
        <v>1380</v>
      </c>
      <c r="G4">
        <v>800</v>
      </c>
      <c r="H4" t="s">
        <v>901</v>
      </c>
      <c r="I4">
        <v>4204</v>
      </c>
      <c r="J4" t="s">
        <v>226</v>
      </c>
      <c r="K4" t="s">
        <v>920</v>
      </c>
      <c r="L4">
        <v>1568</v>
      </c>
      <c r="M4">
        <v>1542</v>
      </c>
      <c r="N4">
        <v>700</v>
      </c>
      <c r="O4" t="s">
        <v>898</v>
      </c>
      <c r="P4">
        <v>0.87451859653418296</v>
      </c>
      <c r="Q4">
        <v>0.94821117543210398</v>
      </c>
      <c r="R4">
        <v>0.91286476237748504</v>
      </c>
      <c r="S4">
        <v>0.234784456161646</v>
      </c>
      <c r="T4">
        <v>-1.2022168962654101</v>
      </c>
      <c r="U4">
        <v>1.2022168962654101</v>
      </c>
      <c r="V4">
        <v>0.73002270462347496</v>
      </c>
      <c r="W4">
        <v>-5.36</v>
      </c>
      <c r="X4">
        <v>2.2799999999999998</v>
      </c>
      <c r="Y4">
        <v>557134</v>
      </c>
      <c r="Z4">
        <v>42856</v>
      </c>
      <c r="AA4">
        <v>2.1800000000000002</v>
      </c>
      <c r="AB4">
        <v>13</v>
      </c>
      <c r="AC4">
        <v>12</v>
      </c>
      <c r="AD4">
        <v>1</v>
      </c>
      <c r="AE4">
        <v>92.31</v>
      </c>
      <c r="AF4">
        <v>20</v>
      </c>
      <c r="AG4">
        <v>2</v>
      </c>
      <c r="AH4">
        <v>0</v>
      </c>
      <c r="AI4">
        <v>11</v>
      </c>
      <c r="AJ4" s="301">
        <v>43909</v>
      </c>
      <c r="AK4">
        <v>1149</v>
      </c>
      <c r="AL4">
        <v>1295</v>
      </c>
      <c r="AM4" s="301">
        <v>43818</v>
      </c>
      <c r="AN4">
        <v>1801</v>
      </c>
      <c r="AO4">
        <v>1924</v>
      </c>
      <c r="AP4" s="301">
        <v>43635</v>
      </c>
      <c r="AQ4">
        <v>1412</v>
      </c>
      <c r="AR4">
        <v>1602</v>
      </c>
      <c r="AS4" s="301">
        <v>43270</v>
      </c>
      <c r="AT4">
        <v>2117</v>
      </c>
      <c r="AU4">
        <v>1825</v>
      </c>
    </row>
    <row r="5" spans="1:47" x14ac:dyDescent="0.2">
      <c r="A5">
        <v>1</v>
      </c>
      <c r="B5">
        <v>6301</v>
      </c>
      <c r="C5" t="s">
        <v>52</v>
      </c>
      <c r="D5" t="s">
        <v>909</v>
      </c>
      <c r="E5">
        <v>2217.5</v>
      </c>
      <c r="F5">
        <v>2186.5</v>
      </c>
      <c r="G5">
        <v>500</v>
      </c>
      <c r="H5" t="s">
        <v>898</v>
      </c>
      <c r="I5">
        <v>4208</v>
      </c>
      <c r="J5" t="s">
        <v>1026</v>
      </c>
      <c r="K5" t="s">
        <v>920</v>
      </c>
      <c r="L5">
        <v>1911</v>
      </c>
      <c r="M5">
        <v>1858</v>
      </c>
      <c r="N5">
        <v>600</v>
      </c>
      <c r="O5" t="s">
        <v>901</v>
      </c>
      <c r="P5">
        <v>0.94169797079309803</v>
      </c>
      <c r="Q5">
        <v>0.97588074664195801</v>
      </c>
      <c r="R5">
        <v>8.2253950475882506E-2</v>
      </c>
      <c r="S5">
        <v>1.1721333873981701E-3</v>
      </c>
      <c r="T5">
        <v>1.1354354852435999</v>
      </c>
      <c r="U5">
        <v>1.1354354852435999</v>
      </c>
      <c r="V5">
        <v>0.541817046433271</v>
      </c>
      <c r="W5">
        <v>3.98</v>
      </c>
      <c r="X5">
        <v>1.97</v>
      </c>
      <c r="Y5">
        <v>335996</v>
      </c>
      <c r="Z5">
        <v>42000</v>
      </c>
      <c r="AA5">
        <v>2.2000000000000002</v>
      </c>
      <c r="AB5">
        <v>8</v>
      </c>
      <c r="AC5">
        <v>7</v>
      </c>
      <c r="AD5">
        <v>1</v>
      </c>
      <c r="AE5">
        <v>87.5</v>
      </c>
      <c r="AF5">
        <v>19</v>
      </c>
      <c r="AG5">
        <v>2</v>
      </c>
      <c r="AH5">
        <v>0</v>
      </c>
      <c r="AI5">
        <v>6</v>
      </c>
      <c r="AJ5" s="301">
        <v>43909</v>
      </c>
      <c r="AK5">
        <v>1592.5</v>
      </c>
      <c r="AL5">
        <v>1548</v>
      </c>
      <c r="AM5" s="301">
        <v>43818</v>
      </c>
      <c r="AN5">
        <v>2652</v>
      </c>
      <c r="AO5">
        <v>2432</v>
      </c>
      <c r="AP5" s="301">
        <v>43635</v>
      </c>
      <c r="AQ5">
        <v>2536.5</v>
      </c>
      <c r="AR5">
        <v>2175</v>
      </c>
      <c r="AS5" s="301">
        <v>43270</v>
      </c>
      <c r="AT5">
        <v>3159</v>
      </c>
      <c r="AU5">
        <v>2914</v>
      </c>
    </row>
    <row r="6" spans="1:47" x14ac:dyDescent="0.2">
      <c r="A6">
        <v>2</v>
      </c>
      <c r="B6">
        <v>1605</v>
      </c>
      <c r="C6" t="s">
        <v>1062</v>
      </c>
      <c r="D6" t="s">
        <v>1045</v>
      </c>
      <c r="E6">
        <v>722</v>
      </c>
      <c r="F6">
        <v>713.2</v>
      </c>
      <c r="G6">
        <v>1500</v>
      </c>
      <c r="H6" t="s">
        <v>901</v>
      </c>
      <c r="I6">
        <v>1963</v>
      </c>
      <c r="J6" t="s">
        <v>1077</v>
      </c>
      <c r="K6" t="s">
        <v>907</v>
      </c>
      <c r="L6">
        <v>1217</v>
      </c>
      <c r="M6">
        <v>1186</v>
      </c>
      <c r="N6">
        <v>900</v>
      </c>
      <c r="O6" t="s">
        <v>898</v>
      </c>
      <c r="P6">
        <v>0.940955172564378</v>
      </c>
      <c r="Q6">
        <v>0.96718160918459095</v>
      </c>
      <c r="R6">
        <v>0.27841970592788501</v>
      </c>
      <c r="S6">
        <v>3.1736771660217301E-2</v>
      </c>
      <c r="T6">
        <v>-2.2700836604100898</v>
      </c>
      <c r="U6">
        <v>2.2700836604100898</v>
      </c>
      <c r="V6">
        <v>2.7444214759501802</v>
      </c>
      <c r="W6">
        <v>-10.84</v>
      </c>
      <c r="X6">
        <v>0.22</v>
      </c>
      <c r="Y6">
        <v>329655</v>
      </c>
      <c r="Z6">
        <v>21977</v>
      </c>
      <c r="AA6">
        <v>1.05</v>
      </c>
      <c r="AB6">
        <v>15</v>
      </c>
      <c r="AC6">
        <v>7</v>
      </c>
      <c r="AD6">
        <v>8</v>
      </c>
      <c r="AE6">
        <v>46.67</v>
      </c>
      <c r="AF6">
        <v>15</v>
      </c>
      <c r="AG6">
        <v>5</v>
      </c>
      <c r="AH6">
        <v>1</v>
      </c>
      <c r="AI6">
        <v>9</v>
      </c>
      <c r="AJ6" s="301">
        <v>43909</v>
      </c>
      <c r="AK6">
        <v>517</v>
      </c>
      <c r="AL6">
        <v>759</v>
      </c>
      <c r="AM6" s="301">
        <v>43818</v>
      </c>
      <c r="AN6">
        <v>1168.5</v>
      </c>
      <c r="AO6">
        <v>1805</v>
      </c>
      <c r="AP6" s="301">
        <v>43635</v>
      </c>
      <c r="AQ6">
        <v>956.8</v>
      </c>
      <c r="AR6">
        <v>1380</v>
      </c>
      <c r="AS6" s="301">
        <v>43270</v>
      </c>
      <c r="AT6">
        <v>1117</v>
      </c>
      <c r="AU6">
        <v>2121</v>
      </c>
    </row>
    <row r="7" spans="1:47" x14ac:dyDescent="0.2">
      <c r="A7">
        <v>10</v>
      </c>
      <c r="B7">
        <v>1719</v>
      </c>
      <c r="C7" t="s">
        <v>447</v>
      </c>
      <c r="D7" t="s">
        <v>907</v>
      </c>
      <c r="E7">
        <v>659</v>
      </c>
      <c r="F7">
        <v>654</v>
      </c>
      <c r="G7">
        <v>1700</v>
      </c>
      <c r="H7" t="s">
        <v>901</v>
      </c>
      <c r="I7">
        <v>5333</v>
      </c>
      <c r="J7" t="s">
        <v>232</v>
      </c>
      <c r="K7" t="s">
        <v>897</v>
      </c>
      <c r="L7">
        <v>1576</v>
      </c>
      <c r="M7">
        <v>1556</v>
      </c>
      <c r="N7">
        <v>700</v>
      </c>
      <c r="O7" t="s">
        <v>898</v>
      </c>
      <c r="P7">
        <v>0.58541239503906495</v>
      </c>
      <c r="Q7">
        <v>0.92271544791683102</v>
      </c>
      <c r="R7">
        <v>6.1619933469622802E-3</v>
      </c>
      <c r="S7">
        <v>8.1120627540377202E-2</v>
      </c>
      <c r="T7">
        <v>-1.54260499787615</v>
      </c>
      <c r="U7">
        <v>1.54260499787615</v>
      </c>
      <c r="V7">
        <v>1.43924608215076</v>
      </c>
      <c r="W7">
        <v>-12.33</v>
      </c>
      <c r="X7">
        <v>2.0699999999999998</v>
      </c>
      <c r="Y7">
        <v>324611</v>
      </c>
      <c r="Z7">
        <v>19095</v>
      </c>
      <c r="AA7">
        <v>0.86</v>
      </c>
      <c r="AB7">
        <v>17</v>
      </c>
      <c r="AC7">
        <v>8</v>
      </c>
      <c r="AD7">
        <v>9</v>
      </c>
      <c r="AE7">
        <v>47.06</v>
      </c>
      <c r="AF7">
        <v>19</v>
      </c>
      <c r="AG7">
        <v>6</v>
      </c>
      <c r="AH7">
        <v>0</v>
      </c>
      <c r="AI7">
        <v>11</v>
      </c>
      <c r="AJ7" s="301">
        <v>43909</v>
      </c>
      <c r="AK7">
        <v>612</v>
      </c>
      <c r="AL7">
        <v>1243</v>
      </c>
      <c r="AM7" s="301">
        <v>43818</v>
      </c>
      <c r="AN7">
        <v>966</v>
      </c>
      <c r="AO7">
        <v>1912</v>
      </c>
      <c r="AP7" s="301">
        <v>43635</v>
      </c>
      <c r="AQ7">
        <v>754</v>
      </c>
      <c r="AR7">
        <v>1531</v>
      </c>
      <c r="AS7" s="301">
        <v>43270</v>
      </c>
      <c r="AT7">
        <v>972</v>
      </c>
      <c r="AU7">
        <v>1983</v>
      </c>
    </row>
    <row r="8" spans="1:47" x14ac:dyDescent="0.2">
      <c r="A8">
        <v>4</v>
      </c>
      <c r="B8">
        <v>2501</v>
      </c>
      <c r="C8" t="s">
        <v>480</v>
      </c>
      <c r="D8" t="s">
        <v>923</v>
      </c>
      <c r="E8">
        <v>2064</v>
      </c>
      <c r="F8">
        <v>2034</v>
      </c>
      <c r="G8">
        <v>500</v>
      </c>
      <c r="H8" t="s">
        <v>901</v>
      </c>
      <c r="I8">
        <v>1925</v>
      </c>
      <c r="J8" t="s">
        <v>1459</v>
      </c>
      <c r="K8" t="s">
        <v>907</v>
      </c>
      <c r="L8">
        <v>2709</v>
      </c>
      <c r="M8">
        <v>2689.5</v>
      </c>
      <c r="N8">
        <v>400</v>
      </c>
      <c r="O8" t="s">
        <v>898</v>
      </c>
      <c r="P8">
        <v>0.69227588658379502</v>
      </c>
      <c r="Q8">
        <v>0.95440266234710902</v>
      </c>
      <c r="R8">
        <v>0.63750314695849097</v>
      </c>
      <c r="S8">
        <v>2.46071318696502E-2</v>
      </c>
      <c r="T8">
        <v>-4.1573593462827199E-2</v>
      </c>
      <c r="U8">
        <v>4.1573593462827199E-2</v>
      </c>
      <c r="V8">
        <v>4.9745062230297102E-3</v>
      </c>
      <c r="W8">
        <v>-0.17</v>
      </c>
      <c r="X8">
        <v>5.47</v>
      </c>
      <c r="Y8">
        <v>281947</v>
      </c>
      <c r="Z8">
        <v>35243</v>
      </c>
      <c r="AA8">
        <v>1.87</v>
      </c>
      <c r="AB8">
        <v>8</v>
      </c>
      <c r="AC8">
        <v>6</v>
      </c>
      <c r="AD8">
        <v>2</v>
      </c>
      <c r="AE8">
        <v>75</v>
      </c>
      <c r="AF8">
        <v>19</v>
      </c>
      <c r="AG8">
        <v>3</v>
      </c>
      <c r="AH8">
        <v>0</v>
      </c>
      <c r="AI8">
        <v>5</v>
      </c>
      <c r="AJ8" s="301">
        <v>43909</v>
      </c>
      <c r="AK8">
        <v>1774</v>
      </c>
      <c r="AL8">
        <v>2366.5</v>
      </c>
      <c r="AM8" s="301">
        <v>43818</v>
      </c>
      <c r="AN8">
        <v>2725</v>
      </c>
      <c r="AO8">
        <v>3391</v>
      </c>
      <c r="AP8" s="301">
        <v>43635</v>
      </c>
      <c r="AQ8">
        <v>2279</v>
      </c>
      <c r="AR8">
        <v>3376</v>
      </c>
      <c r="AS8" s="301">
        <v>43270</v>
      </c>
      <c r="AT8">
        <v>2848</v>
      </c>
      <c r="AU8">
        <v>3834</v>
      </c>
    </row>
    <row r="9" spans="1:47" x14ac:dyDescent="0.2">
      <c r="A9">
        <v>13</v>
      </c>
      <c r="B9">
        <v>6506</v>
      </c>
      <c r="C9" t="s">
        <v>1005</v>
      </c>
      <c r="D9" t="s">
        <v>903</v>
      </c>
      <c r="E9">
        <v>3780</v>
      </c>
      <c r="F9">
        <v>3765</v>
      </c>
      <c r="G9">
        <v>200</v>
      </c>
      <c r="H9" t="s">
        <v>898</v>
      </c>
      <c r="I9">
        <v>6963</v>
      </c>
      <c r="J9" t="s">
        <v>1347</v>
      </c>
      <c r="K9" t="s">
        <v>903</v>
      </c>
      <c r="L9">
        <v>7390</v>
      </c>
      <c r="M9">
        <v>7410</v>
      </c>
      <c r="N9">
        <v>100</v>
      </c>
      <c r="O9" t="s">
        <v>901</v>
      </c>
      <c r="P9">
        <v>0.955874907730346</v>
      </c>
      <c r="Q9">
        <v>0.91177789730800696</v>
      </c>
      <c r="R9">
        <v>7.1344686794839601E-2</v>
      </c>
      <c r="S9">
        <v>7.0534367048829399E-2</v>
      </c>
      <c r="T9">
        <v>0.61564439208464605</v>
      </c>
      <c r="U9">
        <v>0.61564439208464605</v>
      </c>
      <c r="V9">
        <v>0.556282872950709</v>
      </c>
      <c r="W9">
        <v>3.21</v>
      </c>
      <c r="X9">
        <v>1.62</v>
      </c>
      <c r="Y9">
        <v>247047</v>
      </c>
      <c r="Z9">
        <v>35292</v>
      </c>
      <c r="AA9">
        <v>1.85</v>
      </c>
      <c r="AB9">
        <v>7</v>
      </c>
      <c r="AC9">
        <v>5</v>
      </c>
      <c r="AD9">
        <v>2</v>
      </c>
      <c r="AE9">
        <v>71.430000000000007</v>
      </c>
      <c r="AF9">
        <v>19</v>
      </c>
      <c r="AG9">
        <v>2</v>
      </c>
      <c r="AH9">
        <v>0</v>
      </c>
      <c r="AI9">
        <v>5</v>
      </c>
      <c r="AJ9" s="301">
        <v>43909</v>
      </c>
      <c r="AK9">
        <v>2540</v>
      </c>
      <c r="AL9">
        <v>5560</v>
      </c>
      <c r="AM9" s="301">
        <v>43818</v>
      </c>
      <c r="AN9">
        <v>4175</v>
      </c>
      <c r="AO9">
        <v>8720</v>
      </c>
      <c r="AP9" s="301">
        <v>43635</v>
      </c>
      <c r="AQ9">
        <v>3425</v>
      </c>
      <c r="AR9">
        <v>6990</v>
      </c>
      <c r="AS9" s="301">
        <v>43270</v>
      </c>
      <c r="AT9">
        <v>4065</v>
      </c>
      <c r="AU9">
        <v>9410</v>
      </c>
    </row>
    <row r="10" spans="1:47" x14ac:dyDescent="0.2">
      <c r="A10">
        <v>8</v>
      </c>
      <c r="B10">
        <v>6724</v>
      </c>
      <c r="C10" t="s">
        <v>583</v>
      </c>
      <c r="D10" t="s">
        <v>903</v>
      </c>
      <c r="E10">
        <v>1366</v>
      </c>
      <c r="F10">
        <v>1312</v>
      </c>
      <c r="G10">
        <v>700</v>
      </c>
      <c r="H10" t="s">
        <v>898</v>
      </c>
      <c r="I10">
        <v>7751</v>
      </c>
      <c r="J10" t="s">
        <v>1190</v>
      </c>
      <c r="K10" t="s">
        <v>903</v>
      </c>
      <c r="L10">
        <v>2264.5</v>
      </c>
      <c r="M10">
        <v>2252.5</v>
      </c>
      <c r="N10">
        <v>400</v>
      </c>
      <c r="O10" t="s">
        <v>901</v>
      </c>
      <c r="P10">
        <v>0.455763808336764</v>
      </c>
      <c r="Q10">
        <v>0.93021473980800895</v>
      </c>
      <c r="R10">
        <v>0.59732262832748695</v>
      </c>
      <c r="S10">
        <v>1.2600112653846999E-2</v>
      </c>
      <c r="T10">
        <v>1.3079777804434001</v>
      </c>
      <c r="U10">
        <v>1.3079777804434001</v>
      </c>
      <c r="V10">
        <v>1.69543808806417</v>
      </c>
      <c r="W10">
        <v>10.36</v>
      </c>
      <c r="X10">
        <v>1.93</v>
      </c>
      <c r="Y10">
        <v>218389</v>
      </c>
      <c r="Z10">
        <v>16799</v>
      </c>
      <c r="AA10">
        <v>0.92</v>
      </c>
      <c r="AB10">
        <v>13</v>
      </c>
      <c r="AC10">
        <v>9</v>
      </c>
      <c r="AD10">
        <v>4</v>
      </c>
      <c r="AE10">
        <v>69.23</v>
      </c>
      <c r="AF10">
        <v>21</v>
      </c>
      <c r="AG10">
        <v>3</v>
      </c>
      <c r="AH10">
        <v>1</v>
      </c>
      <c r="AI10">
        <v>9</v>
      </c>
      <c r="AJ10" s="301">
        <v>43909</v>
      </c>
      <c r="AK10">
        <v>1068</v>
      </c>
      <c r="AL10">
        <v>2229</v>
      </c>
      <c r="AM10" s="301">
        <v>43818</v>
      </c>
      <c r="AN10">
        <v>1707</v>
      </c>
      <c r="AO10">
        <v>3086</v>
      </c>
      <c r="AP10" s="301">
        <v>43635</v>
      </c>
      <c r="AQ10">
        <v>1693</v>
      </c>
      <c r="AR10">
        <v>3193</v>
      </c>
      <c r="AS10" s="301">
        <v>43270</v>
      </c>
      <c r="AT10">
        <v>1904</v>
      </c>
      <c r="AU10">
        <v>3692</v>
      </c>
    </row>
    <row r="11" spans="1:47" x14ac:dyDescent="0.2">
      <c r="A11">
        <v>3</v>
      </c>
      <c r="B11">
        <v>4042</v>
      </c>
      <c r="C11" t="s">
        <v>1108</v>
      </c>
      <c r="D11" t="s">
        <v>920</v>
      </c>
      <c r="E11">
        <v>1509</v>
      </c>
      <c r="F11">
        <v>1496</v>
      </c>
      <c r="G11">
        <v>600</v>
      </c>
      <c r="H11" t="s">
        <v>901</v>
      </c>
      <c r="I11">
        <v>5332</v>
      </c>
      <c r="J11" t="s">
        <v>555</v>
      </c>
      <c r="K11" t="s">
        <v>897</v>
      </c>
      <c r="L11">
        <v>4355</v>
      </c>
      <c r="M11">
        <v>4290</v>
      </c>
      <c r="N11">
        <v>200</v>
      </c>
      <c r="O11" t="s">
        <v>898</v>
      </c>
      <c r="P11">
        <v>0.93545143341009795</v>
      </c>
      <c r="Q11">
        <v>0.96464308234792895</v>
      </c>
      <c r="R11">
        <v>0.35504141568074299</v>
      </c>
      <c r="S11">
        <v>2.2061097306249802E-3</v>
      </c>
      <c r="T11">
        <v>-0.20972489568351699</v>
      </c>
      <c r="U11">
        <v>0.20972489568351699</v>
      </c>
      <c r="V11">
        <v>0.293606865362397</v>
      </c>
      <c r="W11">
        <v>-0.73</v>
      </c>
      <c r="X11">
        <v>4.62</v>
      </c>
      <c r="Y11">
        <v>212903</v>
      </c>
      <c r="Z11">
        <v>21290</v>
      </c>
      <c r="AA11">
        <v>1.32</v>
      </c>
      <c r="AB11">
        <v>10</v>
      </c>
      <c r="AC11">
        <v>7</v>
      </c>
      <c r="AD11">
        <v>3</v>
      </c>
      <c r="AE11">
        <v>70</v>
      </c>
      <c r="AF11">
        <v>18</v>
      </c>
      <c r="AG11">
        <v>2</v>
      </c>
      <c r="AH11">
        <v>1</v>
      </c>
      <c r="AI11">
        <v>7</v>
      </c>
      <c r="AJ11" s="301">
        <v>43909</v>
      </c>
      <c r="AK11">
        <v>1067</v>
      </c>
      <c r="AL11">
        <v>3160</v>
      </c>
      <c r="AM11" s="301">
        <v>43818</v>
      </c>
      <c r="AN11">
        <v>1712</v>
      </c>
      <c r="AO11">
        <v>4660</v>
      </c>
      <c r="AP11" s="301">
        <v>43635</v>
      </c>
      <c r="AQ11">
        <v>1469</v>
      </c>
      <c r="AR11">
        <v>4320</v>
      </c>
      <c r="AS11" s="301">
        <v>43270</v>
      </c>
      <c r="AT11">
        <v>1705</v>
      </c>
      <c r="AU11">
        <v>5490</v>
      </c>
    </row>
    <row r="12" spans="1:47" x14ac:dyDescent="0.2">
      <c r="A12">
        <v>0</v>
      </c>
      <c r="B12">
        <v>5802</v>
      </c>
      <c r="C12" t="s">
        <v>1056</v>
      </c>
      <c r="D12" t="s">
        <v>911</v>
      </c>
      <c r="E12">
        <v>1311.5</v>
      </c>
      <c r="F12">
        <v>1278</v>
      </c>
      <c r="G12">
        <v>800</v>
      </c>
      <c r="H12" t="s">
        <v>898</v>
      </c>
      <c r="I12">
        <v>5991</v>
      </c>
      <c r="J12" t="s">
        <v>789</v>
      </c>
      <c r="K12" t="s">
        <v>1032</v>
      </c>
      <c r="L12">
        <v>746</v>
      </c>
      <c r="M12">
        <v>716</v>
      </c>
      <c r="N12">
        <v>1400</v>
      </c>
      <c r="O12" t="s">
        <v>901</v>
      </c>
      <c r="P12">
        <v>0.91012640269203804</v>
      </c>
      <c r="Q12">
        <v>0.97744808916355597</v>
      </c>
      <c r="R12">
        <v>7.4716239317756505E-2</v>
      </c>
      <c r="S12">
        <v>9.5409899228482906E-3</v>
      </c>
      <c r="T12">
        <v>2.2953581213547398</v>
      </c>
      <c r="U12">
        <v>2.2953581213547398</v>
      </c>
      <c r="V12">
        <v>2.1485096947398801</v>
      </c>
      <c r="W12">
        <v>9.64</v>
      </c>
      <c r="X12">
        <v>1.96</v>
      </c>
      <c r="Y12">
        <v>208307</v>
      </c>
      <c r="Z12">
        <v>14879</v>
      </c>
      <c r="AA12">
        <v>0.73</v>
      </c>
      <c r="AB12">
        <v>14</v>
      </c>
      <c r="AC12">
        <v>9</v>
      </c>
      <c r="AD12">
        <v>5</v>
      </c>
      <c r="AE12">
        <v>64.290000000000006</v>
      </c>
      <c r="AF12">
        <v>20</v>
      </c>
      <c r="AG12">
        <v>1</v>
      </c>
      <c r="AH12">
        <v>1</v>
      </c>
      <c r="AI12">
        <v>12</v>
      </c>
      <c r="AJ12" s="301">
        <v>43909</v>
      </c>
      <c r="AK12">
        <v>1044</v>
      </c>
      <c r="AL12">
        <v>645</v>
      </c>
      <c r="AM12" s="301">
        <v>43818</v>
      </c>
      <c r="AN12">
        <v>1663</v>
      </c>
      <c r="AO12">
        <v>1030</v>
      </c>
      <c r="AP12" s="301">
        <v>43635</v>
      </c>
      <c r="AQ12">
        <v>1371.5</v>
      </c>
      <c r="AR12">
        <v>827</v>
      </c>
      <c r="AS12" s="301">
        <v>43270</v>
      </c>
      <c r="AT12">
        <v>1650</v>
      </c>
      <c r="AU12">
        <v>1059</v>
      </c>
    </row>
    <row r="13" spans="1:47" x14ac:dyDescent="0.2">
      <c r="A13">
        <v>14</v>
      </c>
      <c r="B13">
        <v>7203</v>
      </c>
      <c r="C13" t="s">
        <v>1355</v>
      </c>
      <c r="D13" t="s">
        <v>913</v>
      </c>
      <c r="E13">
        <v>6908</v>
      </c>
      <c r="F13">
        <v>6851</v>
      </c>
      <c r="G13">
        <v>100</v>
      </c>
      <c r="H13" t="s">
        <v>901</v>
      </c>
      <c r="I13">
        <v>7267</v>
      </c>
      <c r="J13" t="s">
        <v>57</v>
      </c>
      <c r="K13" t="s">
        <v>913</v>
      </c>
      <c r="L13">
        <v>2893.5</v>
      </c>
      <c r="M13">
        <v>2873</v>
      </c>
      <c r="N13">
        <v>200</v>
      </c>
      <c r="O13" t="s">
        <v>898</v>
      </c>
      <c r="P13">
        <v>0.77198275048301501</v>
      </c>
      <c r="Q13">
        <v>0.87929765632225498</v>
      </c>
      <c r="R13">
        <v>0.69413727743681197</v>
      </c>
      <c r="S13">
        <v>0.44715993878397298</v>
      </c>
      <c r="T13">
        <v>-1.3272596328125901</v>
      </c>
      <c r="U13">
        <v>1.3272596328125901</v>
      </c>
      <c r="V13">
        <v>1.4179577181276799</v>
      </c>
      <c r="W13">
        <v>-8.8800000000000008</v>
      </c>
      <c r="X13">
        <v>16.13</v>
      </c>
      <c r="Y13">
        <v>33297</v>
      </c>
      <c r="Z13">
        <v>6659</v>
      </c>
      <c r="AA13">
        <v>0.53</v>
      </c>
      <c r="AB13">
        <v>5</v>
      </c>
      <c r="AC13">
        <v>2</v>
      </c>
      <c r="AD13">
        <v>3</v>
      </c>
      <c r="AE13">
        <v>40</v>
      </c>
      <c r="AF13">
        <v>20</v>
      </c>
      <c r="AG13">
        <v>1</v>
      </c>
      <c r="AH13">
        <v>0</v>
      </c>
      <c r="AI13">
        <v>4</v>
      </c>
      <c r="AJ13" s="301">
        <v>43909</v>
      </c>
      <c r="AK13">
        <v>6172</v>
      </c>
      <c r="AL13">
        <v>2217</v>
      </c>
      <c r="AM13" s="301">
        <v>43818</v>
      </c>
      <c r="AN13">
        <v>7744</v>
      </c>
      <c r="AO13">
        <v>3170</v>
      </c>
      <c r="AP13" s="301">
        <v>43635</v>
      </c>
      <c r="AQ13">
        <v>6740</v>
      </c>
      <c r="AR13">
        <v>2771</v>
      </c>
      <c r="AS13" s="301">
        <v>43270</v>
      </c>
      <c r="AT13">
        <v>7448</v>
      </c>
      <c r="AU13">
        <v>3421</v>
      </c>
    </row>
    <row r="14" spans="1:47" x14ac:dyDescent="0.2">
      <c r="A14">
        <v>11</v>
      </c>
      <c r="B14">
        <v>8964</v>
      </c>
      <c r="C14" t="s">
        <v>1882</v>
      </c>
      <c r="D14" t="s">
        <v>1881</v>
      </c>
      <c r="E14">
        <v>365000</v>
      </c>
      <c r="F14">
        <v>358500</v>
      </c>
      <c r="G14">
        <v>1</v>
      </c>
      <c r="H14" t="s">
        <v>898</v>
      </c>
      <c r="I14">
        <v>8801</v>
      </c>
      <c r="J14" t="s">
        <v>1458</v>
      </c>
      <c r="K14" t="s">
        <v>917</v>
      </c>
      <c r="L14">
        <v>2090</v>
      </c>
      <c r="M14">
        <v>2070</v>
      </c>
      <c r="N14">
        <v>1</v>
      </c>
      <c r="O14" t="s">
        <v>901</v>
      </c>
      <c r="P14">
        <v>0.90352956005049501</v>
      </c>
      <c r="Q14">
        <v>0.91958988591197099</v>
      </c>
      <c r="R14">
        <v>9.0567620393039699E-2</v>
      </c>
      <c r="S14">
        <v>0.43466130641476203</v>
      </c>
      <c r="T14">
        <v>1.2198866368496999</v>
      </c>
      <c r="U14">
        <v>1.2198866368496999</v>
      </c>
      <c r="V14">
        <v>1.27245542410157</v>
      </c>
      <c r="W14">
        <v>4.6399999999999997</v>
      </c>
      <c r="X14">
        <v>100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 s="301">
        <v>43909</v>
      </c>
      <c r="AK14">
        <v>261100</v>
      </c>
      <c r="AL14">
        <v>1622</v>
      </c>
      <c r="AM14" s="301">
        <v>43818</v>
      </c>
      <c r="AN14">
        <v>462000</v>
      </c>
      <c r="AO14">
        <v>2746</v>
      </c>
      <c r="AP14" s="301">
        <v>43635</v>
      </c>
      <c r="AQ14">
        <v>476500</v>
      </c>
      <c r="AR14">
        <v>2700</v>
      </c>
      <c r="AS14" s="301">
        <v>43270</v>
      </c>
      <c r="AT14">
        <v>446000</v>
      </c>
      <c r="AU14">
        <v>2720</v>
      </c>
    </row>
    <row r="15" spans="1:47" x14ac:dyDescent="0.2">
      <c r="A15">
        <v>7</v>
      </c>
      <c r="B15">
        <v>8308</v>
      </c>
      <c r="C15" t="s">
        <v>48</v>
      </c>
      <c r="D15" t="s">
        <v>940</v>
      </c>
      <c r="E15">
        <v>384.4</v>
      </c>
      <c r="F15">
        <v>378</v>
      </c>
      <c r="G15">
        <v>2400</v>
      </c>
      <c r="H15" t="s">
        <v>898</v>
      </c>
      <c r="I15">
        <v>8309</v>
      </c>
      <c r="J15" t="s">
        <v>641</v>
      </c>
      <c r="K15" t="s">
        <v>940</v>
      </c>
      <c r="L15">
        <v>3093</v>
      </c>
      <c r="M15">
        <v>3081</v>
      </c>
      <c r="N15">
        <v>300</v>
      </c>
      <c r="O15" t="s">
        <v>901</v>
      </c>
      <c r="P15">
        <v>0.49796317430485698</v>
      </c>
      <c r="Q15">
        <v>0.94520241539817595</v>
      </c>
      <c r="R15">
        <v>0.829358095719813</v>
      </c>
      <c r="S15">
        <v>0.32939692597799902</v>
      </c>
      <c r="T15">
        <v>1.5312334808738</v>
      </c>
      <c r="U15">
        <v>1.5312334808738</v>
      </c>
      <c r="V15">
        <v>1.7495586706386499</v>
      </c>
      <c r="W15">
        <v>8.7799999999999994</v>
      </c>
      <c r="X15">
        <v>1.85</v>
      </c>
      <c r="Y15">
        <v>-68765</v>
      </c>
      <c r="Z15">
        <v>-4045</v>
      </c>
      <c r="AA15">
        <v>-0.28000000000000003</v>
      </c>
      <c r="AB15">
        <v>17</v>
      </c>
      <c r="AC15">
        <v>9</v>
      </c>
      <c r="AD15">
        <v>8</v>
      </c>
      <c r="AE15">
        <v>52.94</v>
      </c>
      <c r="AF15">
        <v>21</v>
      </c>
      <c r="AG15">
        <v>0</v>
      </c>
      <c r="AH15">
        <v>0</v>
      </c>
      <c r="AI15">
        <v>17</v>
      </c>
      <c r="AJ15" s="301">
        <v>43909</v>
      </c>
      <c r="AK15">
        <v>312.60000000000002</v>
      </c>
      <c r="AL15">
        <v>2907</v>
      </c>
      <c r="AM15" s="301">
        <v>43818</v>
      </c>
      <c r="AN15">
        <v>484.8</v>
      </c>
      <c r="AO15">
        <v>4366</v>
      </c>
      <c r="AP15" s="301">
        <v>43635</v>
      </c>
      <c r="AQ15">
        <v>441.8</v>
      </c>
      <c r="AR15">
        <v>3928</v>
      </c>
      <c r="AS15" s="301">
        <v>43270</v>
      </c>
      <c r="AT15">
        <v>611.1</v>
      </c>
      <c r="AU15">
        <v>4511</v>
      </c>
    </row>
    <row r="16" spans="1:47" x14ac:dyDescent="0.2">
      <c r="A16">
        <v>5</v>
      </c>
      <c r="B16">
        <v>1941</v>
      </c>
      <c r="C16" t="s">
        <v>1159</v>
      </c>
      <c r="D16" t="s">
        <v>907</v>
      </c>
      <c r="E16">
        <v>2303</v>
      </c>
      <c r="F16">
        <v>2241</v>
      </c>
      <c r="G16">
        <v>400</v>
      </c>
      <c r="H16" t="s">
        <v>901</v>
      </c>
      <c r="I16">
        <v>1942</v>
      </c>
      <c r="J16" t="s">
        <v>1188</v>
      </c>
      <c r="K16" t="s">
        <v>907</v>
      </c>
      <c r="L16">
        <v>952</v>
      </c>
      <c r="M16">
        <v>948</v>
      </c>
      <c r="N16">
        <v>900</v>
      </c>
      <c r="O16" t="s">
        <v>898</v>
      </c>
      <c r="P16">
        <v>0.84210072360112298</v>
      </c>
      <c r="Q16">
        <v>0.95143208562866199</v>
      </c>
      <c r="R16">
        <v>1.74660792442677E-3</v>
      </c>
      <c r="S16">
        <v>0.325917041690928</v>
      </c>
      <c r="T16">
        <v>-0.93440172559819601</v>
      </c>
      <c r="U16">
        <v>0.93440172559819601</v>
      </c>
      <c r="V16">
        <v>0.54740031885882001</v>
      </c>
      <c r="W16">
        <v>-4.12</v>
      </c>
      <c r="X16">
        <v>4.82</v>
      </c>
      <c r="Y16">
        <v>-94965</v>
      </c>
      <c r="Z16">
        <v>-5586</v>
      </c>
      <c r="AA16">
        <v>-0.28999999999999998</v>
      </c>
      <c r="AB16">
        <v>17</v>
      </c>
      <c r="AC16">
        <v>8</v>
      </c>
      <c r="AD16">
        <v>9</v>
      </c>
      <c r="AE16">
        <v>47.06</v>
      </c>
      <c r="AF16">
        <v>20</v>
      </c>
      <c r="AG16">
        <v>1</v>
      </c>
      <c r="AH16">
        <v>1</v>
      </c>
      <c r="AI16">
        <v>15</v>
      </c>
      <c r="AJ16" s="301">
        <v>43909</v>
      </c>
      <c r="AK16">
        <v>2192</v>
      </c>
      <c r="AL16">
        <v>809</v>
      </c>
      <c r="AM16" s="301">
        <v>43818</v>
      </c>
      <c r="AN16">
        <v>2584</v>
      </c>
      <c r="AO16">
        <v>1065</v>
      </c>
      <c r="AP16" s="301">
        <v>43635</v>
      </c>
      <c r="AQ16">
        <v>2333</v>
      </c>
      <c r="AR16">
        <v>897</v>
      </c>
      <c r="AS16" s="301">
        <v>43270</v>
      </c>
      <c r="AT16">
        <v>2866</v>
      </c>
      <c r="AU16">
        <v>1230</v>
      </c>
    </row>
    <row r="17" spans="1:47" x14ac:dyDescent="0.2">
      <c r="A17">
        <v>15</v>
      </c>
      <c r="B17">
        <v>5019</v>
      </c>
      <c r="C17" t="s">
        <v>1089</v>
      </c>
      <c r="D17" t="s">
        <v>1090</v>
      </c>
      <c r="E17">
        <v>2370</v>
      </c>
      <c r="F17">
        <v>2349</v>
      </c>
      <c r="G17">
        <v>400</v>
      </c>
      <c r="H17" t="s">
        <v>901</v>
      </c>
      <c r="I17">
        <v>9503</v>
      </c>
      <c r="J17" t="s">
        <v>1941</v>
      </c>
      <c r="K17" t="s">
        <v>942</v>
      </c>
      <c r="L17">
        <v>1061</v>
      </c>
      <c r="M17">
        <v>1055</v>
      </c>
      <c r="N17">
        <v>900</v>
      </c>
      <c r="O17" t="s">
        <v>898</v>
      </c>
      <c r="P17">
        <v>6.6769915370211194E-2</v>
      </c>
      <c r="Q17">
        <v>0.78257454193493603</v>
      </c>
      <c r="R17">
        <v>6.2516464432733301E-2</v>
      </c>
      <c r="S17">
        <v>0.13342654034051399</v>
      </c>
      <c r="T17">
        <v>-0.122008007202735</v>
      </c>
      <c r="U17">
        <v>0.122008007202735</v>
      </c>
      <c r="V17">
        <v>1.0126614971218501E-2</v>
      </c>
      <c r="W17">
        <v>-0.65</v>
      </c>
      <c r="X17">
        <v>1.05</v>
      </c>
      <c r="Y17">
        <v>-119272</v>
      </c>
      <c r="Z17">
        <v>-7016</v>
      </c>
      <c r="AA17">
        <v>-0.51</v>
      </c>
      <c r="AB17">
        <v>17</v>
      </c>
      <c r="AC17">
        <v>8</v>
      </c>
      <c r="AD17">
        <v>9</v>
      </c>
      <c r="AE17">
        <v>47.06</v>
      </c>
      <c r="AF17">
        <v>16</v>
      </c>
      <c r="AG17">
        <v>4</v>
      </c>
      <c r="AH17">
        <v>5</v>
      </c>
      <c r="AI17">
        <v>8</v>
      </c>
      <c r="AJ17" s="301">
        <v>43909</v>
      </c>
      <c r="AK17">
        <v>2414</v>
      </c>
      <c r="AL17">
        <v>1024.5</v>
      </c>
      <c r="AM17" s="301">
        <v>43818</v>
      </c>
      <c r="AN17">
        <v>3045</v>
      </c>
      <c r="AO17">
        <v>1288.5</v>
      </c>
      <c r="AP17" s="301">
        <v>43635</v>
      </c>
      <c r="AQ17">
        <v>3165</v>
      </c>
      <c r="AR17">
        <v>1221.5</v>
      </c>
      <c r="AS17" s="301">
        <v>43270</v>
      </c>
      <c r="AT17">
        <v>3500</v>
      </c>
      <c r="AU17">
        <v>1603</v>
      </c>
    </row>
  </sheetData>
  <phoneticPr fontId="53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8632"/>
  <sheetViews>
    <sheetView workbookViewId="0">
      <selection activeCell="AK10" sqref="AK10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47" x14ac:dyDescent="0.2">
      <c r="B1" s="106" t="s">
        <v>867</v>
      </c>
      <c r="C1" s="106" t="s">
        <v>868</v>
      </c>
      <c r="D1" s="106" t="s">
        <v>869</v>
      </c>
      <c r="E1" s="106" t="s">
        <v>870</v>
      </c>
      <c r="F1" s="106" t="s">
        <v>871</v>
      </c>
      <c r="G1" s="106" t="s">
        <v>872</v>
      </c>
      <c r="H1" s="106" t="s">
        <v>873</v>
      </c>
      <c r="I1" s="106" t="s">
        <v>874</v>
      </c>
      <c r="J1" s="106" t="s">
        <v>875</v>
      </c>
      <c r="K1" s="106" t="s">
        <v>876</v>
      </c>
      <c r="L1" s="106" t="s">
        <v>877</v>
      </c>
      <c r="M1" s="106" t="s">
        <v>878</v>
      </c>
      <c r="N1" s="106" t="s">
        <v>879</v>
      </c>
      <c r="O1" s="106" t="s">
        <v>880</v>
      </c>
      <c r="P1" s="106" t="s">
        <v>29</v>
      </c>
      <c r="Q1" s="106" t="s">
        <v>30</v>
      </c>
      <c r="R1" s="106" t="s">
        <v>31</v>
      </c>
      <c r="S1" s="106" t="s">
        <v>32</v>
      </c>
      <c r="T1" s="106" t="s">
        <v>881</v>
      </c>
      <c r="U1" s="106" t="s">
        <v>882</v>
      </c>
      <c r="V1" s="106" t="s">
        <v>883</v>
      </c>
      <c r="W1" s="106" t="s">
        <v>884</v>
      </c>
      <c r="X1" s="106" t="s">
        <v>885</v>
      </c>
      <c r="Y1" s="106" t="s">
        <v>886</v>
      </c>
      <c r="Z1" s="106" t="s">
        <v>887</v>
      </c>
      <c r="AA1" s="106" t="s">
        <v>888</v>
      </c>
      <c r="AB1" s="106" t="s">
        <v>889</v>
      </c>
      <c r="AC1" s="106" t="s">
        <v>890</v>
      </c>
      <c r="AD1" s="106" t="s">
        <v>891</v>
      </c>
      <c r="AE1" s="106" t="s">
        <v>892</v>
      </c>
      <c r="AF1" s="106" t="s">
        <v>893</v>
      </c>
      <c r="AG1" s="106" t="s">
        <v>894</v>
      </c>
      <c r="AH1" s="106" t="s">
        <v>895</v>
      </c>
      <c r="AI1" t="s">
        <v>896</v>
      </c>
      <c r="AJ1" t="s">
        <v>1898</v>
      </c>
      <c r="AK1" t="s">
        <v>1899</v>
      </c>
      <c r="AL1" t="s">
        <v>1900</v>
      </c>
      <c r="AM1" t="s">
        <v>1901</v>
      </c>
      <c r="AN1" t="s">
        <v>1902</v>
      </c>
      <c r="AO1" t="s">
        <v>1903</v>
      </c>
      <c r="AP1" t="s">
        <v>1904</v>
      </c>
      <c r="AQ1" t="s">
        <v>1905</v>
      </c>
      <c r="AR1" t="s">
        <v>1906</v>
      </c>
      <c r="AS1" t="s">
        <v>1907</v>
      </c>
      <c r="AT1" t="s">
        <v>1908</v>
      </c>
      <c r="AU1" t="s">
        <v>1909</v>
      </c>
    </row>
    <row r="2" spans="1:47" x14ac:dyDescent="0.2">
      <c r="A2" s="102">
        <v>558</v>
      </c>
      <c r="B2" s="106">
        <v>6269</v>
      </c>
      <c r="C2" s="106" t="s">
        <v>1176</v>
      </c>
      <c r="D2" s="106" t="s">
        <v>909</v>
      </c>
      <c r="E2" s="106">
        <v>1470</v>
      </c>
      <c r="F2" s="106">
        <v>1434</v>
      </c>
      <c r="G2" s="106">
        <v>700</v>
      </c>
      <c r="H2" s="106" t="s">
        <v>901</v>
      </c>
      <c r="I2" s="106">
        <v>9474</v>
      </c>
      <c r="J2" s="106" t="s">
        <v>1046</v>
      </c>
      <c r="K2" s="106" t="s">
        <v>900</v>
      </c>
      <c r="L2" s="106">
        <v>1213</v>
      </c>
      <c r="M2" s="106">
        <v>1195</v>
      </c>
      <c r="N2" s="106">
        <v>800</v>
      </c>
      <c r="O2" s="106" t="s">
        <v>898</v>
      </c>
      <c r="P2" s="106">
        <v>0.73260854832399902</v>
      </c>
      <c r="Q2" s="106">
        <v>0.95654203481270195</v>
      </c>
      <c r="R2" s="106">
        <v>0.319302383952207</v>
      </c>
      <c r="S2" s="15">
        <v>1.45804907345723E-2</v>
      </c>
      <c r="T2" s="106">
        <v>-0.70740837032549497</v>
      </c>
      <c r="U2" s="106">
        <v>0.70740837032549497</v>
      </c>
      <c r="V2" s="106">
        <v>0.33654446911562302</v>
      </c>
      <c r="W2" s="106">
        <v>-5.03</v>
      </c>
      <c r="X2" s="106">
        <v>4.76</v>
      </c>
      <c r="Y2" s="106">
        <v>1245980</v>
      </c>
      <c r="Z2" s="106">
        <v>83065</v>
      </c>
      <c r="AA2" s="106">
        <v>4.3099999999999996</v>
      </c>
      <c r="AB2" s="106">
        <v>15</v>
      </c>
      <c r="AC2" s="106">
        <v>14</v>
      </c>
      <c r="AD2" s="106">
        <v>1</v>
      </c>
      <c r="AE2" s="106">
        <v>93.33</v>
      </c>
      <c r="AF2" s="106">
        <v>14</v>
      </c>
      <c r="AG2" s="106">
        <v>9</v>
      </c>
      <c r="AH2" s="106">
        <v>0</v>
      </c>
      <c r="AI2">
        <v>6</v>
      </c>
      <c r="AJ2" s="301">
        <v>43919</v>
      </c>
      <c r="AK2">
        <v>1331</v>
      </c>
      <c r="AL2">
        <v>1117</v>
      </c>
      <c r="AM2" s="301">
        <v>43828</v>
      </c>
      <c r="AN2">
        <v>2665</v>
      </c>
      <c r="AO2">
        <v>1820</v>
      </c>
      <c r="AP2" s="301">
        <v>43645</v>
      </c>
      <c r="AQ2">
        <v>3090</v>
      </c>
      <c r="AR2">
        <v>1979</v>
      </c>
      <c r="AS2" s="301">
        <v>43280</v>
      </c>
      <c r="AT2">
        <v>3045</v>
      </c>
      <c r="AU2">
        <v>2589</v>
      </c>
    </row>
    <row r="3" spans="1:47" x14ac:dyDescent="0.2">
      <c r="A3" s="102">
        <v>3299</v>
      </c>
      <c r="B3">
        <v>3105</v>
      </c>
      <c r="C3" s="106" t="s">
        <v>46</v>
      </c>
      <c r="D3" s="106" t="s">
        <v>903</v>
      </c>
      <c r="E3">
        <v>781</v>
      </c>
      <c r="F3">
        <v>776</v>
      </c>
      <c r="G3">
        <v>1300</v>
      </c>
      <c r="H3" s="106" t="s">
        <v>901</v>
      </c>
      <c r="I3">
        <v>9715</v>
      </c>
      <c r="J3" s="106" t="s">
        <v>1135</v>
      </c>
      <c r="K3" s="106" t="s">
        <v>910</v>
      </c>
      <c r="L3">
        <v>2544</v>
      </c>
      <c r="M3">
        <v>2541</v>
      </c>
      <c r="N3">
        <v>400</v>
      </c>
      <c r="O3" s="106" t="s">
        <v>898</v>
      </c>
      <c r="P3">
        <v>0.82806523251708497</v>
      </c>
      <c r="Q3">
        <v>0.88605279739728104</v>
      </c>
      <c r="R3" s="106">
        <v>0.35827784131634399</v>
      </c>
      <c r="S3" s="15">
        <v>8.4285550761094896E-2</v>
      </c>
      <c r="T3">
        <v>-1.60676104729472</v>
      </c>
      <c r="U3">
        <v>1.60676104729472</v>
      </c>
      <c r="V3">
        <v>1.2617043212737999</v>
      </c>
      <c r="W3">
        <v>-13.89</v>
      </c>
      <c r="X3">
        <v>0.75</v>
      </c>
      <c r="Y3">
        <v>1171218</v>
      </c>
      <c r="Z3">
        <v>68895</v>
      </c>
      <c r="AA3">
        <v>3.47</v>
      </c>
      <c r="AB3">
        <v>17</v>
      </c>
      <c r="AC3">
        <v>13</v>
      </c>
      <c r="AD3">
        <v>4</v>
      </c>
      <c r="AE3">
        <v>76.47</v>
      </c>
      <c r="AF3">
        <v>15</v>
      </c>
      <c r="AG3">
        <v>7</v>
      </c>
      <c r="AH3">
        <v>1</v>
      </c>
      <c r="AI3">
        <v>9</v>
      </c>
      <c r="AJ3" s="301">
        <v>43919</v>
      </c>
      <c r="AK3">
        <v>730</v>
      </c>
      <c r="AL3">
        <v>1916</v>
      </c>
      <c r="AM3" s="301">
        <v>43828</v>
      </c>
      <c r="AN3">
        <v>1045</v>
      </c>
      <c r="AO3">
        <v>2968</v>
      </c>
      <c r="AP3" s="301">
        <v>43645</v>
      </c>
      <c r="AQ3">
        <v>844</v>
      </c>
      <c r="AR3">
        <v>2456</v>
      </c>
      <c r="AS3" s="301">
        <v>43280</v>
      </c>
      <c r="AT3">
        <v>1164</v>
      </c>
      <c r="AU3">
        <v>2590</v>
      </c>
    </row>
    <row r="4" spans="1:47" x14ac:dyDescent="0.2">
      <c r="A4" s="102">
        <v>3938</v>
      </c>
      <c r="B4">
        <v>3563</v>
      </c>
      <c r="C4" s="106" t="s">
        <v>1035</v>
      </c>
      <c r="D4" s="106" t="s">
        <v>921</v>
      </c>
      <c r="E4">
        <v>2360</v>
      </c>
      <c r="F4">
        <v>2387</v>
      </c>
      <c r="G4">
        <v>400</v>
      </c>
      <c r="H4" s="106" t="s">
        <v>898</v>
      </c>
      <c r="I4">
        <v>6952</v>
      </c>
      <c r="J4" s="106" t="s">
        <v>362</v>
      </c>
      <c r="K4" s="106" t="s">
        <v>903</v>
      </c>
      <c r="L4">
        <v>1806</v>
      </c>
      <c r="M4">
        <v>1783</v>
      </c>
      <c r="N4">
        <v>500</v>
      </c>
      <c r="O4" s="106" t="s">
        <v>901</v>
      </c>
      <c r="P4">
        <v>0.84865398647637202</v>
      </c>
      <c r="Q4">
        <v>0.85882240379666797</v>
      </c>
      <c r="R4" s="106">
        <v>0.26888211911392201</v>
      </c>
      <c r="S4" s="15">
        <v>8.2315876853714998E-2</v>
      </c>
      <c r="T4">
        <v>1.5053748662770601</v>
      </c>
      <c r="U4">
        <v>1.5053748662770601</v>
      </c>
      <c r="V4">
        <v>1.23831753186547</v>
      </c>
      <c r="W4">
        <v>15.13</v>
      </c>
      <c r="X4">
        <v>6.63</v>
      </c>
      <c r="Y4">
        <v>1118078</v>
      </c>
      <c r="Z4">
        <v>46587</v>
      </c>
      <c r="AA4">
        <v>2.2400000000000002</v>
      </c>
      <c r="AB4">
        <v>24</v>
      </c>
      <c r="AC4">
        <v>16</v>
      </c>
      <c r="AD4">
        <v>8</v>
      </c>
      <c r="AE4">
        <v>66.67</v>
      </c>
      <c r="AF4">
        <v>16</v>
      </c>
      <c r="AG4">
        <v>11</v>
      </c>
      <c r="AH4">
        <v>2</v>
      </c>
      <c r="AI4">
        <v>11</v>
      </c>
      <c r="AJ4" s="301">
        <v>43919</v>
      </c>
      <c r="AK4">
        <v>1537</v>
      </c>
      <c r="AL4">
        <v>1512</v>
      </c>
      <c r="AM4" s="301">
        <v>43828</v>
      </c>
      <c r="AN4">
        <v>2343</v>
      </c>
      <c r="AO4">
        <v>2191</v>
      </c>
      <c r="AP4" s="301">
        <v>43645</v>
      </c>
      <c r="AQ4">
        <v>1593</v>
      </c>
      <c r="AR4">
        <v>1365</v>
      </c>
      <c r="AS4" s="301">
        <v>43280</v>
      </c>
      <c r="AT4">
        <v>1600</v>
      </c>
      <c r="AU4">
        <v>1774</v>
      </c>
    </row>
    <row r="5" spans="1:47" x14ac:dyDescent="0.2">
      <c r="A5" s="102">
        <v>4009</v>
      </c>
      <c r="B5">
        <v>8919</v>
      </c>
      <c r="C5" s="106" t="s">
        <v>1179</v>
      </c>
      <c r="D5" s="106" t="s">
        <v>917</v>
      </c>
      <c r="E5">
        <v>2479</v>
      </c>
      <c r="F5">
        <v>2482</v>
      </c>
      <c r="G5">
        <v>400</v>
      </c>
      <c r="H5" s="106" t="s">
        <v>898</v>
      </c>
      <c r="I5">
        <v>9076</v>
      </c>
      <c r="J5" s="106" t="s">
        <v>680</v>
      </c>
      <c r="K5" s="106" t="s">
        <v>976</v>
      </c>
      <c r="L5">
        <v>1404</v>
      </c>
      <c r="M5">
        <v>1410</v>
      </c>
      <c r="N5">
        <v>700</v>
      </c>
      <c r="O5" s="106" t="s">
        <v>901</v>
      </c>
      <c r="P5">
        <v>0.92658707487674496</v>
      </c>
      <c r="Q5">
        <v>0.85553009709719996</v>
      </c>
      <c r="R5" s="106">
        <v>0.21602286091714201</v>
      </c>
      <c r="S5" s="15">
        <v>6.7291585699275E-2</v>
      </c>
      <c r="T5">
        <v>0.810924657113817</v>
      </c>
      <c r="U5">
        <v>0.810924657113817</v>
      </c>
      <c r="V5">
        <v>0.91390008236343201</v>
      </c>
      <c r="W5">
        <v>9.0500000000000007</v>
      </c>
      <c r="X5">
        <v>0.57999999999999996</v>
      </c>
      <c r="Y5">
        <v>1023843</v>
      </c>
      <c r="Z5">
        <v>60226</v>
      </c>
      <c r="AA5">
        <v>3.01</v>
      </c>
      <c r="AB5">
        <v>17</v>
      </c>
      <c r="AC5">
        <v>13</v>
      </c>
      <c r="AD5">
        <v>4</v>
      </c>
      <c r="AE5">
        <v>76.47</v>
      </c>
      <c r="AF5">
        <v>15</v>
      </c>
      <c r="AG5">
        <v>9</v>
      </c>
      <c r="AH5">
        <v>3</v>
      </c>
      <c r="AI5">
        <v>5</v>
      </c>
      <c r="AJ5" s="301">
        <v>43919</v>
      </c>
      <c r="AK5">
        <v>1638</v>
      </c>
      <c r="AL5">
        <v>1224</v>
      </c>
      <c r="AM5" s="301">
        <v>43828</v>
      </c>
      <c r="AN5">
        <v>2408</v>
      </c>
      <c r="AO5">
        <v>1477</v>
      </c>
      <c r="AP5" s="301">
        <v>43645</v>
      </c>
      <c r="AQ5">
        <v>2063</v>
      </c>
      <c r="AR5">
        <v>1492</v>
      </c>
      <c r="AS5" s="301">
        <v>43280</v>
      </c>
      <c r="AT5">
        <v>1965</v>
      </c>
      <c r="AU5">
        <v>1922</v>
      </c>
    </row>
    <row r="6" spans="1:47" x14ac:dyDescent="0.2">
      <c r="A6" s="102">
        <v>3507</v>
      </c>
      <c r="B6">
        <v>8905</v>
      </c>
      <c r="C6" s="106" t="s">
        <v>1095</v>
      </c>
      <c r="D6" s="106" t="s">
        <v>917</v>
      </c>
      <c r="E6">
        <v>1389</v>
      </c>
      <c r="F6">
        <v>1390</v>
      </c>
      <c r="G6">
        <v>700</v>
      </c>
      <c r="H6" s="106" t="s">
        <v>901</v>
      </c>
      <c r="I6">
        <v>9715</v>
      </c>
      <c r="J6" s="106" t="s">
        <v>1135</v>
      </c>
      <c r="K6" s="106" t="s">
        <v>910</v>
      </c>
      <c r="L6">
        <v>2544</v>
      </c>
      <c r="M6">
        <v>2541</v>
      </c>
      <c r="N6">
        <v>400</v>
      </c>
      <c r="O6" s="106" t="s">
        <v>898</v>
      </c>
      <c r="P6">
        <v>0.856601500746074</v>
      </c>
      <c r="Q6">
        <v>0.87726221310372399</v>
      </c>
      <c r="R6" s="106">
        <v>7.0122031867580606E-2</v>
      </c>
      <c r="S6" s="15">
        <v>6.6914421427206796E-3</v>
      </c>
      <c r="T6">
        <v>-1.71249087188177</v>
      </c>
      <c r="U6">
        <v>1.71249087188177</v>
      </c>
      <c r="V6">
        <v>1.6820166239812699</v>
      </c>
      <c r="W6">
        <v>-20.94</v>
      </c>
      <c r="X6">
        <v>4.2699999999999996</v>
      </c>
      <c r="Y6">
        <v>1018355</v>
      </c>
      <c r="Z6">
        <v>78335</v>
      </c>
      <c r="AA6">
        <v>4.04</v>
      </c>
      <c r="AB6">
        <v>13</v>
      </c>
      <c r="AC6">
        <v>12</v>
      </c>
      <c r="AD6">
        <v>1</v>
      </c>
      <c r="AE6">
        <v>92.31</v>
      </c>
      <c r="AF6">
        <v>16</v>
      </c>
      <c r="AG6">
        <v>8</v>
      </c>
      <c r="AH6">
        <v>0</v>
      </c>
      <c r="AI6">
        <v>5</v>
      </c>
      <c r="AJ6" s="301">
        <v>43919</v>
      </c>
      <c r="AK6">
        <v>1404</v>
      </c>
      <c r="AL6">
        <v>1916</v>
      </c>
      <c r="AM6" s="301">
        <v>43828</v>
      </c>
      <c r="AN6">
        <v>1938</v>
      </c>
      <c r="AO6">
        <v>2968</v>
      </c>
      <c r="AP6" s="301">
        <v>43645</v>
      </c>
      <c r="AQ6">
        <v>1653</v>
      </c>
      <c r="AR6">
        <v>2456</v>
      </c>
      <c r="AS6" s="301">
        <v>43280</v>
      </c>
      <c r="AT6">
        <v>1950</v>
      </c>
      <c r="AU6">
        <v>2590</v>
      </c>
    </row>
    <row r="7" spans="1:47" x14ac:dyDescent="0.2">
      <c r="A7" s="102">
        <v>2796</v>
      </c>
      <c r="B7">
        <v>6925</v>
      </c>
      <c r="C7" s="106" t="s">
        <v>1177</v>
      </c>
      <c r="D7" s="106" t="s">
        <v>903</v>
      </c>
      <c r="E7">
        <v>1339</v>
      </c>
      <c r="F7">
        <v>1427</v>
      </c>
      <c r="G7">
        <v>600</v>
      </c>
      <c r="H7" s="106" t="s">
        <v>898</v>
      </c>
      <c r="I7">
        <v>7164</v>
      </c>
      <c r="J7" s="106" t="s">
        <v>1042</v>
      </c>
      <c r="K7" s="106" t="s">
        <v>904</v>
      </c>
      <c r="L7">
        <v>4080</v>
      </c>
      <c r="M7">
        <v>4095</v>
      </c>
      <c r="N7">
        <v>200</v>
      </c>
      <c r="O7" s="106" t="s">
        <v>901</v>
      </c>
      <c r="P7">
        <v>0.88323159809635998</v>
      </c>
      <c r="Q7">
        <v>0.90366010925663198</v>
      </c>
      <c r="R7" s="15">
        <v>0.413735677350483</v>
      </c>
      <c r="S7" s="15">
        <v>4.9232224020515199E-2</v>
      </c>
      <c r="T7">
        <v>0.46927937921514301</v>
      </c>
      <c r="U7">
        <v>0.46927937921514301</v>
      </c>
      <c r="V7">
        <v>0.50297001737102598</v>
      </c>
      <c r="W7">
        <v>3.24</v>
      </c>
      <c r="X7">
        <v>4.54</v>
      </c>
      <c r="Y7">
        <v>1003301</v>
      </c>
      <c r="Z7">
        <v>55739</v>
      </c>
      <c r="AA7">
        <v>2.98</v>
      </c>
      <c r="AB7">
        <v>18</v>
      </c>
      <c r="AC7">
        <v>15</v>
      </c>
      <c r="AD7">
        <v>3</v>
      </c>
      <c r="AE7">
        <v>83.33</v>
      </c>
      <c r="AF7">
        <v>18</v>
      </c>
      <c r="AG7">
        <v>8</v>
      </c>
      <c r="AH7">
        <v>0</v>
      </c>
      <c r="AI7">
        <v>10</v>
      </c>
      <c r="AJ7" s="301">
        <v>43919</v>
      </c>
      <c r="AK7">
        <v>1060</v>
      </c>
      <c r="AL7">
        <v>3525</v>
      </c>
      <c r="AM7" s="301">
        <v>43828</v>
      </c>
      <c r="AN7">
        <v>1624</v>
      </c>
      <c r="AO7">
        <v>4650</v>
      </c>
      <c r="AP7" s="301">
        <v>43645</v>
      </c>
      <c r="AQ7">
        <v>1435</v>
      </c>
      <c r="AR7">
        <v>4210</v>
      </c>
      <c r="AS7" s="301">
        <v>43280</v>
      </c>
      <c r="AT7">
        <v>1385</v>
      </c>
      <c r="AU7">
        <v>4985</v>
      </c>
    </row>
    <row r="8" spans="1:47" x14ac:dyDescent="0.2">
      <c r="A8" s="102">
        <v>2260</v>
      </c>
      <c r="B8">
        <v>3231</v>
      </c>
      <c r="C8" s="106" t="s">
        <v>365</v>
      </c>
      <c r="D8" s="106" t="s">
        <v>917</v>
      </c>
      <c r="E8">
        <v>1918</v>
      </c>
      <c r="F8">
        <v>1914</v>
      </c>
      <c r="G8">
        <v>500</v>
      </c>
      <c r="H8" s="106" t="s">
        <v>901</v>
      </c>
      <c r="I8">
        <v>7186</v>
      </c>
      <c r="J8" s="106" t="s">
        <v>445</v>
      </c>
      <c r="K8" s="106" t="s">
        <v>940</v>
      </c>
      <c r="L8">
        <v>353</v>
      </c>
      <c r="M8">
        <v>347</v>
      </c>
      <c r="N8">
        <v>2800</v>
      </c>
      <c r="O8" s="106" t="s">
        <v>898</v>
      </c>
      <c r="P8">
        <v>0.93511404017449196</v>
      </c>
      <c r="Q8">
        <v>0.91802707992126997</v>
      </c>
      <c r="R8" s="15">
        <v>0.17752336939114699</v>
      </c>
      <c r="S8" s="15">
        <v>6.4701574096350398E-2</v>
      </c>
      <c r="T8">
        <v>-0.47926064416812703</v>
      </c>
      <c r="U8">
        <v>0.47926064416812703</v>
      </c>
      <c r="V8">
        <v>0.52508230218162599</v>
      </c>
      <c r="W8">
        <v>-3.56</v>
      </c>
      <c r="X8">
        <v>1.53</v>
      </c>
      <c r="Y8">
        <v>988902</v>
      </c>
      <c r="Z8">
        <v>52047</v>
      </c>
      <c r="AA8">
        <v>2.57</v>
      </c>
      <c r="AB8">
        <v>19</v>
      </c>
      <c r="AC8">
        <v>15</v>
      </c>
      <c r="AD8">
        <v>4</v>
      </c>
      <c r="AE8">
        <v>78.95</v>
      </c>
      <c r="AF8">
        <v>18</v>
      </c>
      <c r="AG8">
        <v>6</v>
      </c>
      <c r="AH8">
        <v>2</v>
      </c>
      <c r="AI8">
        <v>11</v>
      </c>
      <c r="AJ8" s="301">
        <v>43919</v>
      </c>
      <c r="AK8">
        <v>1783</v>
      </c>
      <c r="AL8">
        <v>340</v>
      </c>
      <c r="AM8" s="301">
        <v>43828</v>
      </c>
      <c r="AN8">
        <v>2620</v>
      </c>
      <c r="AO8">
        <v>452</v>
      </c>
      <c r="AP8" s="301">
        <v>43645</v>
      </c>
      <c r="AQ8">
        <v>2371</v>
      </c>
      <c r="AR8">
        <v>412</v>
      </c>
      <c r="AS8" s="301">
        <v>43280</v>
      </c>
      <c r="AT8">
        <v>2431</v>
      </c>
      <c r="AU8">
        <v>553</v>
      </c>
    </row>
    <row r="9" spans="1:47" x14ac:dyDescent="0.2">
      <c r="A9" s="102">
        <v>1809</v>
      </c>
      <c r="B9">
        <v>4091</v>
      </c>
      <c r="C9" s="106" t="s">
        <v>1334</v>
      </c>
      <c r="D9" s="106" t="s">
        <v>920</v>
      </c>
      <c r="E9">
        <v>1721</v>
      </c>
      <c r="F9">
        <v>1751</v>
      </c>
      <c r="G9">
        <v>600</v>
      </c>
      <c r="H9" s="106" t="s">
        <v>901</v>
      </c>
      <c r="I9">
        <v>6183</v>
      </c>
      <c r="J9" s="106" t="s">
        <v>1060</v>
      </c>
      <c r="K9" s="106" t="s">
        <v>910</v>
      </c>
      <c r="L9">
        <v>1372</v>
      </c>
      <c r="M9">
        <v>1371</v>
      </c>
      <c r="N9">
        <v>800</v>
      </c>
      <c r="O9" s="106" t="s">
        <v>898</v>
      </c>
      <c r="P9">
        <v>0.82606077701828096</v>
      </c>
      <c r="Q9">
        <v>0.92975963598788103</v>
      </c>
      <c r="R9" s="15">
        <v>2.57710034821933E-2</v>
      </c>
      <c r="S9" s="106">
        <v>1.4838410405739799E-2</v>
      </c>
      <c r="T9">
        <v>-1.33436501750543</v>
      </c>
      <c r="U9">
        <v>1.33436501750543</v>
      </c>
      <c r="V9">
        <v>1.5137684666131599</v>
      </c>
      <c r="W9">
        <v>-9.92</v>
      </c>
      <c r="X9">
        <v>4.4000000000000004</v>
      </c>
      <c r="Y9">
        <v>978305</v>
      </c>
      <c r="Z9">
        <v>46586</v>
      </c>
      <c r="AA9">
        <v>2.3199999999999998</v>
      </c>
      <c r="AB9">
        <v>21</v>
      </c>
      <c r="AC9">
        <v>16</v>
      </c>
      <c r="AD9">
        <v>5</v>
      </c>
      <c r="AE9">
        <v>76.19</v>
      </c>
      <c r="AF9">
        <v>16</v>
      </c>
      <c r="AG9">
        <v>10</v>
      </c>
      <c r="AH9">
        <v>2</v>
      </c>
      <c r="AI9">
        <v>9</v>
      </c>
      <c r="AJ9" s="301">
        <v>43919</v>
      </c>
      <c r="AK9">
        <v>1662</v>
      </c>
      <c r="AL9">
        <v>1152</v>
      </c>
      <c r="AM9" s="301">
        <v>43828</v>
      </c>
      <c r="AN9">
        <v>2428</v>
      </c>
      <c r="AO9">
        <v>1720</v>
      </c>
      <c r="AP9" s="301">
        <v>43645</v>
      </c>
      <c r="AQ9">
        <v>2285</v>
      </c>
      <c r="AR9">
        <v>1520</v>
      </c>
      <c r="AS9" s="301">
        <v>43280</v>
      </c>
      <c r="AT9">
        <v>1526</v>
      </c>
      <c r="AU9">
        <v>1850</v>
      </c>
    </row>
    <row r="10" spans="1:47" x14ac:dyDescent="0.2">
      <c r="A10" s="102">
        <v>908</v>
      </c>
      <c r="B10">
        <v>6135</v>
      </c>
      <c r="C10" s="106" t="s">
        <v>1452</v>
      </c>
      <c r="D10" s="106" t="s">
        <v>909</v>
      </c>
      <c r="E10">
        <v>3260</v>
      </c>
      <c r="F10">
        <v>3240</v>
      </c>
      <c r="G10">
        <v>300</v>
      </c>
      <c r="H10" s="106" t="s">
        <v>901</v>
      </c>
      <c r="I10">
        <v>6183</v>
      </c>
      <c r="J10" s="106" t="s">
        <v>1060</v>
      </c>
      <c r="K10" s="106" t="s">
        <v>910</v>
      </c>
      <c r="L10">
        <v>1372</v>
      </c>
      <c r="M10">
        <v>1371</v>
      </c>
      <c r="N10">
        <v>700</v>
      </c>
      <c r="O10" s="106" t="s">
        <v>898</v>
      </c>
      <c r="P10">
        <v>0.90810601864673801</v>
      </c>
      <c r="Q10">
        <v>0.94924131433885095</v>
      </c>
      <c r="R10" s="106">
        <v>2.1675118476481799E-2</v>
      </c>
      <c r="S10" s="15">
        <v>3.9251478331243199E-3</v>
      </c>
      <c r="T10">
        <v>-1.2300133617431299</v>
      </c>
      <c r="U10">
        <v>1.2300133617431299</v>
      </c>
      <c r="V10">
        <v>0.97150003552896502</v>
      </c>
      <c r="W10">
        <v>-7.34</v>
      </c>
      <c r="X10">
        <v>1.27</v>
      </c>
      <c r="Y10">
        <v>976252</v>
      </c>
      <c r="Z10">
        <v>48813</v>
      </c>
      <c r="AA10">
        <v>2.59</v>
      </c>
      <c r="AB10">
        <v>20</v>
      </c>
      <c r="AC10">
        <v>16</v>
      </c>
      <c r="AD10">
        <v>4</v>
      </c>
      <c r="AE10">
        <v>80</v>
      </c>
      <c r="AF10">
        <v>15</v>
      </c>
      <c r="AG10">
        <v>11</v>
      </c>
      <c r="AH10">
        <v>3</v>
      </c>
      <c r="AI10">
        <v>6</v>
      </c>
      <c r="AJ10" s="301">
        <v>43919</v>
      </c>
      <c r="AK10">
        <v>2794</v>
      </c>
      <c r="AL10">
        <v>1152</v>
      </c>
      <c r="AM10" s="301">
        <v>43828</v>
      </c>
      <c r="AN10">
        <v>5020</v>
      </c>
      <c r="AO10">
        <v>1720</v>
      </c>
      <c r="AP10" s="301">
        <v>43645</v>
      </c>
      <c r="AQ10">
        <v>4630</v>
      </c>
      <c r="AR10">
        <v>1520</v>
      </c>
      <c r="AS10" s="301">
        <v>43280</v>
      </c>
      <c r="AT10">
        <v>4185</v>
      </c>
      <c r="AU10">
        <v>1850</v>
      </c>
    </row>
    <row r="11" spans="1:47" x14ac:dyDescent="0.2">
      <c r="A11" s="102">
        <v>1107</v>
      </c>
      <c r="B11">
        <v>3086</v>
      </c>
      <c r="C11" s="106" t="s">
        <v>503</v>
      </c>
      <c r="D11" s="106" t="s">
        <v>921</v>
      </c>
      <c r="E11">
        <v>795</v>
      </c>
      <c r="F11">
        <v>758</v>
      </c>
      <c r="G11">
        <v>1400</v>
      </c>
      <c r="H11" s="106" t="s">
        <v>901</v>
      </c>
      <c r="I11">
        <v>4849</v>
      </c>
      <c r="J11" s="106" t="s">
        <v>448</v>
      </c>
      <c r="K11" s="106" t="s">
        <v>910</v>
      </c>
      <c r="L11">
        <v>2773</v>
      </c>
      <c r="M11">
        <v>2667</v>
      </c>
      <c r="N11">
        <v>400</v>
      </c>
      <c r="O11" s="106" t="s">
        <v>898</v>
      </c>
      <c r="P11">
        <v>0.73812614989208403</v>
      </c>
      <c r="Q11">
        <v>0.945492713228679</v>
      </c>
      <c r="R11" s="15">
        <v>0.286854997740569</v>
      </c>
      <c r="S11" s="15">
        <v>4.4283825401889798E-2</v>
      </c>
      <c r="T11">
        <v>-1.3280482193906999</v>
      </c>
      <c r="U11">
        <v>1.3280482193906999</v>
      </c>
      <c r="V11">
        <v>1.3346050450462399</v>
      </c>
      <c r="W11">
        <v>-25.03</v>
      </c>
      <c r="X11">
        <v>0.52</v>
      </c>
      <c r="Y11">
        <v>976038</v>
      </c>
      <c r="Z11">
        <v>69717</v>
      </c>
      <c r="AA11">
        <v>3.41</v>
      </c>
      <c r="AB11">
        <v>14</v>
      </c>
      <c r="AC11">
        <v>11</v>
      </c>
      <c r="AD11">
        <v>3</v>
      </c>
      <c r="AE11">
        <v>78.569999999999993</v>
      </c>
      <c r="AF11">
        <v>14</v>
      </c>
      <c r="AG11">
        <v>8</v>
      </c>
      <c r="AH11">
        <v>2</v>
      </c>
      <c r="AI11">
        <v>4</v>
      </c>
      <c r="AJ11" s="301">
        <v>43919</v>
      </c>
      <c r="AK11">
        <v>907</v>
      </c>
      <c r="AL11">
        <v>2100</v>
      </c>
      <c r="AM11" s="301">
        <v>43828</v>
      </c>
      <c r="AN11">
        <v>1530</v>
      </c>
      <c r="AO11">
        <v>4775</v>
      </c>
      <c r="AP11" s="301">
        <v>43645</v>
      </c>
      <c r="AQ11">
        <v>1244</v>
      </c>
      <c r="AR11">
        <v>4265</v>
      </c>
      <c r="AS11" s="301">
        <v>43280</v>
      </c>
      <c r="AT11">
        <v>1630</v>
      </c>
      <c r="AU11">
        <v>5350</v>
      </c>
    </row>
    <row r="12" spans="1:47" x14ac:dyDescent="0.2">
      <c r="A12" s="102">
        <v>3534</v>
      </c>
      <c r="B12">
        <v>3289</v>
      </c>
      <c r="C12" s="106" t="s">
        <v>511</v>
      </c>
      <c r="D12" s="106" t="s">
        <v>917</v>
      </c>
      <c r="E12">
        <v>500</v>
      </c>
      <c r="F12">
        <v>495</v>
      </c>
      <c r="G12">
        <v>2000</v>
      </c>
      <c r="H12" s="106" t="s">
        <v>901</v>
      </c>
      <c r="I12">
        <v>6925</v>
      </c>
      <c r="J12" s="106" t="s">
        <v>1177</v>
      </c>
      <c r="K12" s="106" t="s">
        <v>903</v>
      </c>
      <c r="L12">
        <v>1339</v>
      </c>
      <c r="M12">
        <v>1427</v>
      </c>
      <c r="N12">
        <v>700</v>
      </c>
      <c r="O12" s="106" t="s">
        <v>898</v>
      </c>
      <c r="P12">
        <v>0.81700911417308397</v>
      </c>
      <c r="Q12">
        <v>0.87618589266106695</v>
      </c>
      <c r="R12" s="106">
        <v>3.5370964074635698E-2</v>
      </c>
      <c r="S12" s="106">
        <v>8.0261422264835403E-2</v>
      </c>
      <c r="T12">
        <v>-2.3624236019775702</v>
      </c>
      <c r="U12">
        <v>2.3624236019775702</v>
      </c>
      <c r="V12">
        <v>1.63201688158033</v>
      </c>
      <c r="W12">
        <v>-28.12</v>
      </c>
      <c r="X12">
        <v>0.89</v>
      </c>
      <c r="Y12">
        <v>975169</v>
      </c>
      <c r="Z12">
        <v>46437</v>
      </c>
      <c r="AA12">
        <v>2.2400000000000002</v>
      </c>
      <c r="AB12">
        <v>21</v>
      </c>
      <c r="AC12">
        <v>15</v>
      </c>
      <c r="AD12">
        <v>6</v>
      </c>
      <c r="AE12">
        <v>71.430000000000007</v>
      </c>
      <c r="AF12">
        <v>19</v>
      </c>
      <c r="AG12">
        <v>6</v>
      </c>
      <c r="AH12">
        <v>0</v>
      </c>
      <c r="AI12">
        <v>15</v>
      </c>
      <c r="AJ12" s="301">
        <v>43919</v>
      </c>
      <c r="AK12">
        <v>523</v>
      </c>
      <c r="AL12">
        <v>1060</v>
      </c>
      <c r="AM12" s="301">
        <v>43828</v>
      </c>
      <c r="AN12">
        <v>755</v>
      </c>
      <c r="AO12">
        <v>1624</v>
      </c>
      <c r="AP12" s="301">
        <v>43645</v>
      </c>
      <c r="AQ12">
        <v>612</v>
      </c>
      <c r="AR12">
        <v>1435</v>
      </c>
      <c r="AS12" s="301">
        <v>43280</v>
      </c>
      <c r="AT12">
        <v>765</v>
      </c>
      <c r="AU12">
        <v>1385</v>
      </c>
    </row>
    <row r="13" spans="1:47" x14ac:dyDescent="0.2">
      <c r="A13" s="102">
        <v>957</v>
      </c>
      <c r="B13">
        <v>3099</v>
      </c>
      <c r="C13" s="106" t="s">
        <v>33</v>
      </c>
      <c r="D13" s="106" t="s">
        <v>921</v>
      </c>
      <c r="E13">
        <v>635</v>
      </c>
      <c r="F13">
        <v>623</v>
      </c>
      <c r="G13">
        <v>1500</v>
      </c>
      <c r="H13" s="106" t="s">
        <v>901</v>
      </c>
      <c r="I13">
        <v>7278</v>
      </c>
      <c r="J13" s="106" t="s">
        <v>42</v>
      </c>
      <c r="K13" s="106" t="s">
        <v>913</v>
      </c>
      <c r="L13">
        <v>1620</v>
      </c>
      <c r="M13">
        <v>1574</v>
      </c>
      <c r="N13">
        <v>600</v>
      </c>
      <c r="O13" s="106" t="s">
        <v>898</v>
      </c>
      <c r="P13">
        <v>0.90791925556648101</v>
      </c>
      <c r="Q13">
        <v>0.94837795353982701</v>
      </c>
      <c r="R13" s="106">
        <v>1.17689880637809E-2</v>
      </c>
      <c r="S13" s="106">
        <v>1.30061589002493E-3</v>
      </c>
      <c r="T13">
        <v>-0.22885092092734599</v>
      </c>
      <c r="U13">
        <v>0.22885092092734599</v>
      </c>
      <c r="V13">
        <v>9.7060211790973294E-2</v>
      </c>
      <c r="W13">
        <v>-1.56</v>
      </c>
      <c r="X13">
        <v>1.05</v>
      </c>
      <c r="Y13">
        <v>971297</v>
      </c>
      <c r="Z13">
        <v>69378</v>
      </c>
      <c r="AA13">
        <v>3.55</v>
      </c>
      <c r="AB13">
        <v>14</v>
      </c>
      <c r="AC13">
        <v>10</v>
      </c>
      <c r="AD13">
        <v>4</v>
      </c>
      <c r="AE13">
        <v>71.430000000000007</v>
      </c>
      <c r="AF13">
        <v>17</v>
      </c>
      <c r="AG13">
        <v>5</v>
      </c>
      <c r="AH13">
        <v>0</v>
      </c>
      <c r="AI13">
        <v>9</v>
      </c>
      <c r="AJ13" s="301">
        <v>43919</v>
      </c>
      <c r="AK13">
        <v>641</v>
      </c>
      <c r="AL13">
        <v>1672</v>
      </c>
      <c r="AM13" s="301">
        <v>43828</v>
      </c>
      <c r="AN13">
        <v>984</v>
      </c>
      <c r="AO13">
        <v>2485</v>
      </c>
      <c r="AP13" s="301">
        <v>43645</v>
      </c>
      <c r="AQ13">
        <v>899</v>
      </c>
      <c r="AR13">
        <v>2323</v>
      </c>
      <c r="AS13" s="301">
        <v>43280</v>
      </c>
      <c r="AT13">
        <v>1344</v>
      </c>
      <c r="AU13">
        <v>3370</v>
      </c>
    </row>
    <row r="14" spans="1:47" x14ac:dyDescent="0.2">
      <c r="A14" s="102">
        <v>1720</v>
      </c>
      <c r="B14">
        <v>1812</v>
      </c>
      <c r="C14" s="106" t="s">
        <v>961</v>
      </c>
      <c r="D14" s="106" t="s">
        <v>907</v>
      </c>
      <c r="E14">
        <v>1231</v>
      </c>
      <c r="F14">
        <v>1252</v>
      </c>
      <c r="G14">
        <v>800</v>
      </c>
      <c r="H14" s="106" t="s">
        <v>901</v>
      </c>
      <c r="I14">
        <v>3632</v>
      </c>
      <c r="J14" s="106" t="s">
        <v>1451</v>
      </c>
      <c r="K14" s="106" t="s">
        <v>900</v>
      </c>
      <c r="L14">
        <v>486</v>
      </c>
      <c r="M14">
        <v>469</v>
      </c>
      <c r="N14">
        <v>2100</v>
      </c>
      <c r="O14" s="106" t="s">
        <v>898</v>
      </c>
      <c r="P14">
        <v>0.81993309361526501</v>
      </c>
      <c r="Q14">
        <v>0.931956341894144</v>
      </c>
      <c r="R14" s="106">
        <v>0.31148027435007097</v>
      </c>
      <c r="S14" s="106">
        <v>4.4802994198952402E-3</v>
      </c>
      <c r="T14">
        <v>-0.13204486930993301</v>
      </c>
      <c r="U14">
        <v>0.13204486930993301</v>
      </c>
      <c r="V14">
        <v>1.1845578127674801</v>
      </c>
      <c r="W14">
        <v>-0.56000000000000005</v>
      </c>
      <c r="X14">
        <v>1.67</v>
      </c>
      <c r="Y14">
        <v>967849</v>
      </c>
      <c r="Z14">
        <v>53769</v>
      </c>
      <c r="AA14">
        <v>2.65</v>
      </c>
      <c r="AB14">
        <v>18</v>
      </c>
      <c r="AC14">
        <v>14</v>
      </c>
      <c r="AD14">
        <v>4</v>
      </c>
      <c r="AE14">
        <v>77.78</v>
      </c>
      <c r="AF14">
        <v>18</v>
      </c>
      <c r="AG14">
        <v>5</v>
      </c>
      <c r="AH14">
        <v>0</v>
      </c>
      <c r="AI14">
        <v>13</v>
      </c>
      <c r="AJ14" s="301">
        <v>43919</v>
      </c>
      <c r="AK14">
        <v>1155</v>
      </c>
      <c r="AL14">
        <v>404</v>
      </c>
      <c r="AM14" s="301">
        <v>43828</v>
      </c>
      <c r="AN14">
        <v>1458</v>
      </c>
      <c r="AO14">
        <v>493</v>
      </c>
      <c r="AP14" s="301">
        <v>43645</v>
      </c>
      <c r="AQ14">
        <v>1510</v>
      </c>
      <c r="AR14">
        <v>510</v>
      </c>
      <c r="AS14" s="301">
        <v>43280</v>
      </c>
      <c r="AT14">
        <v>1646</v>
      </c>
      <c r="AU14">
        <v>587</v>
      </c>
    </row>
    <row r="15" spans="1:47" x14ac:dyDescent="0.2">
      <c r="A15" s="102">
        <v>2457</v>
      </c>
      <c r="B15">
        <v>2327</v>
      </c>
      <c r="C15" s="106" t="s">
        <v>1171</v>
      </c>
      <c r="D15" s="106" t="s">
        <v>900</v>
      </c>
      <c r="E15">
        <v>2942</v>
      </c>
      <c r="F15">
        <v>2914</v>
      </c>
      <c r="G15">
        <v>300</v>
      </c>
      <c r="H15" s="106" t="s">
        <v>901</v>
      </c>
      <c r="I15">
        <v>6301</v>
      </c>
      <c r="J15" s="106" t="s">
        <v>52</v>
      </c>
      <c r="K15" s="106" t="s">
        <v>909</v>
      </c>
      <c r="L15">
        <v>2125</v>
      </c>
      <c r="M15">
        <v>2153</v>
      </c>
      <c r="N15">
        <v>400</v>
      </c>
      <c r="O15" s="106" t="s">
        <v>898</v>
      </c>
      <c r="P15">
        <v>0.89941629628709996</v>
      </c>
      <c r="Q15">
        <v>0.91242342449441705</v>
      </c>
      <c r="R15" s="15">
        <v>5.0596744360553197E-2</v>
      </c>
      <c r="S15" s="106">
        <v>3.2531036422220598E-2</v>
      </c>
      <c r="T15">
        <v>-0.46782761475677698</v>
      </c>
      <c r="U15">
        <v>0.46782761475677698</v>
      </c>
      <c r="V15">
        <v>0.112540305662002</v>
      </c>
      <c r="W15">
        <v>-2.4900000000000002</v>
      </c>
      <c r="X15">
        <v>1.49</v>
      </c>
      <c r="Y15">
        <v>954665</v>
      </c>
      <c r="Z15">
        <v>73436</v>
      </c>
      <c r="AA15">
        <v>3.73</v>
      </c>
      <c r="AB15">
        <v>13</v>
      </c>
      <c r="AC15">
        <v>11</v>
      </c>
      <c r="AD15">
        <v>2</v>
      </c>
      <c r="AE15">
        <v>84.62</v>
      </c>
      <c r="AF15">
        <v>16</v>
      </c>
      <c r="AG15">
        <v>9</v>
      </c>
      <c r="AH15">
        <v>0</v>
      </c>
      <c r="AI15">
        <v>4</v>
      </c>
      <c r="AJ15" s="301">
        <v>43919</v>
      </c>
      <c r="AK15">
        <v>2686</v>
      </c>
      <c r="AL15">
        <v>1877.5</v>
      </c>
      <c r="AM15" s="301">
        <v>43828</v>
      </c>
      <c r="AN15">
        <v>3600</v>
      </c>
      <c r="AO15">
        <v>2642</v>
      </c>
      <c r="AP15" s="301">
        <v>43645</v>
      </c>
      <c r="AQ15">
        <v>3515</v>
      </c>
      <c r="AR15">
        <v>2658</v>
      </c>
      <c r="AS15" s="301">
        <v>43280</v>
      </c>
      <c r="AT15">
        <v>2762</v>
      </c>
      <c r="AU15">
        <v>3122</v>
      </c>
    </row>
    <row r="16" spans="1:47" x14ac:dyDescent="0.2">
      <c r="A16" s="102">
        <v>1203</v>
      </c>
      <c r="B16">
        <v>1605</v>
      </c>
      <c r="C16" s="106" t="s">
        <v>1062</v>
      </c>
      <c r="D16" s="106" t="s">
        <v>1045</v>
      </c>
      <c r="E16">
        <v>672.9</v>
      </c>
      <c r="F16">
        <v>659.6</v>
      </c>
      <c r="G16">
        <v>1500</v>
      </c>
      <c r="H16" s="106" t="s">
        <v>901</v>
      </c>
      <c r="I16">
        <v>8905</v>
      </c>
      <c r="J16" s="106" t="s">
        <v>1095</v>
      </c>
      <c r="K16" s="106" t="s">
        <v>917</v>
      </c>
      <c r="L16">
        <v>1389</v>
      </c>
      <c r="M16">
        <v>1390</v>
      </c>
      <c r="N16">
        <v>700</v>
      </c>
      <c r="O16" s="106" t="s">
        <v>898</v>
      </c>
      <c r="P16">
        <v>0.84724006242648597</v>
      </c>
      <c r="Q16">
        <v>0.94355756693767501</v>
      </c>
      <c r="R16" s="15">
        <v>0.17870285943377301</v>
      </c>
      <c r="S16" s="15">
        <v>2.04183422707262E-3</v>
      </c>
      <c r="T16">
        <v>-0.29274933899740702</v>
      </c>
      <c r="U16">
        <v>0.29274933899740702</v>
      </c>
      <c r="V16">
        <v>3.09660929948933E-2</v>
      </c>
      <c r="W16">
        <v>-2.0299999999999998</v>
      </c>
      <c r="X16">
        <v>1.69</v>
      </c>
      <c r="Y16">
        <v>945680</v>
      </c>
      <c r="Z16">
        <v>67549</v>
      </c>
      <c r="AA16">
        <v>3.25</v>
      </c>
      <c r="AB16">
        <v>14</v>
      </c>
      <c r="AC16">
        <v>11</v>
      </c>
      <c r="AD16">
        <v>3</v>
      </c>
      <c r="AE16">
        <v>78.569999999999993</v>
      </c>
      <c r="AF16">
        <v>16</v>
      </c>
      <c r="AG16">
        <v>8</v>
      </c>
      <c r="AH16">
        <v>1</v>
      </c>
      <c r="AI16">
        <v>5</v>
      </c>
      <c r="AJ16" s="301">
        <v>43919</v>
      </c>
      <c r="AK16">
        <v>599.20000000000005</v>
      </c>
      <c r="AL16">
        <v>1404</v>
      </c>
      <c r="AM16" s="301">
        <v>43828</v>
      </c>
      <c r="AN16">
        <v>1136.5</v>
      </c>
      <c r="AO16">
        <v>1938</v>
      </c>
      <c r="AP16" s="301">
        <v>43645</v>
      </c>
      <c r="AQ16">
        <v>992.9</v>
      </c>
      <c r="AR16">
        <v>1653</v>
      </c>
      <c r="AS16" s="301">
        <v>43280</v>
      </c>
      <c r="AT16">
        <v>1132.5</v>
      </c>
      <c r="AU16">
        <v>1950</v>
      </c>
    </row>
    <row r="17" spans="1:47" x14ac:dyDescent="0.2">
      <c r="A17" s="102">
        <v>3274</v>
      </c>
      <c r="B17">
        <v>3632</v>
      </c>
      <c r="C17" s="106" t="s">
        <v>1451</v>
      </c>
      <c r="D17" s="106" t="s">
        <v>900</v>
      </c>
      <c r="E17">
        <v>486</v>
      </c>
      <c r="F17">
        <v>469</v>
      </c>
      <c r="G17">
        <v>2300</v>
      </c>
      <c r="H17" s="106" t="s">
        <v>898</v>
      </c>
      <c r="I17">
        <v>6395</v>
      </c>
      <c r="J17" s="106" t="s">
        <v>1004</v>
      </c>
      <c r="K17" s="106" t="s">
        <v>909</v>
      </c>
      <c r="L17">
        <v>890</v>
      </c>
      <c r="M17">
        <v>892</v>
      </c>
      <c r="N17">
        <v>1200</v>
      </c>
      <c r="O17" s="106" t="s">
        <v>901</v>
      </c>
      <c r="P17">
        <v>0.81272417263435703</v>
      </c>
      <c r="Q17">
        <v>0.88668008339735405</v>
      </c>
      <c r="R17" s="15">
        <v>0.178826648151902</v>
      </c>
      <c r="S17" s="15">
        <v>4.5487016352313697E-3</v>
      </c>
      <c r="T17">
        <v>3.2679840154474497E-2</v>
      </c>
      <c r="U17">
        <v>3.2679840154474497E-2</v>
      </c>
      <c r="V17">
        <v>0.93312387154837495</v>
      </c>
      <c r="W17">
        <v>0.14000000000000001</v>
      </c>
      <c r="X17">
        <v>0.78</v>
      </c>
      <c r="Y17">
        <v>928797</v>
      </c>
      <c r="Z17">
        <v>71446</v>
      </c>
      <c r="AA17">
        <v>3.37</v>
      </c>
      <c r="AB17">
        <v>13</v>
      </c>
      <c r="AC17">
        <v>10</v>
      </c>
      <c r="AD17">
        <v>3</v>
      </c>
      <c r="AE17">
        <v>76.92</v>
      </c>
      <c r="AF17">
        <v>16</v>
      </c>
      <c r="AG17">
        <v>6</v>
      </c>
      <c r="AH17">
        <v>1</v>
      </c>
      <c r="AI17">
        <v>6</v>
      </c>
      <c r="AJ17" s="301">
        <v>43919</v>
      </c>
      <c r="AK17">
        <v>404</v>
      </c>
      <c r="AL17">
        <v>796</v>
      </c>
      <c r="AM17" s="301">
        <v>43828</v>
      </c>
      <c r="AN17">
        <v>493</v>
      </c>
      <c r="AO17">
        <v>1001</v>
      </c>
      <c r="AP17" s="301">
        <v>43645</v>
      </c>
      <c r="AQ17">
        <v>510</v>
      </c>
      <c r="AR17">
        <v>1155</v>
      </c>
      <c r="AS17" s="301">
        <v>43280</v>
      </c>
      <c r="AT17">
        <v>587</v>
      </c>
      <c r="AU17">
        <v>1330</v>
      </c>
    </row>
    <row r="18" spans="1:47" x14ac:dyDescent="0.2">
      <c r="A18" s="102">
        <v>811</v>
      </c>
      <c r="B18">
        <v>7186</v>
      </c>
      <c r="C18" s="106" t="s">
        <v>445</v>
      </c>
      <c r="D18" s="106" t="s">
        <v>940</v>
      </c>
      <c r="E18">
        <v>353</v>
      </c>
      <c r="F18">
        <v>347</v>
      </c>
      <c r="G18">
        <v>2700</v>
      </c>
      <c r="H18" s="106" t="s">
        <v>898</v>
      </c>
      <c r="I18">
        <v>7278</v>
      </c>
      <c r="J18" s="106" t="s">
        <v>42</v>
      </c>
      <c r="K18" s="106" t="s">
        <v>913</v>
      </c>
      <c r="L18">
        <v>1620</v>
      </c>
      <c r="M18">
        <v>1574</v>
      </c>
      <c r="N18">
        <v>600</v>
      </c>
      <c r="O18" s="106" t="s">
        <v>901</v>
      </c>
      <c r="P18">
        <v>0.79137864410575198</v>
      </c>
      <c r="Q18">
        <v>0.95094712442065898</v>
      </c>
      <c r="R18" s="15">
        <v>0.24809207104793701</v>
      </c>
      <c r="S18" s="15">
        <v>4.7058344081840698E-3</v>
      </c>
      <c r="T18">
        <v>1.5521992394165001</v>
      </c>
      <c r="U18">
        <v>1.5521992394165001</v>
      </c>
      <c r="V18">
        <v>1.2834139221929399</v>
      </c>
      <c r="W18">
        <v>9.6199999999999992</v>
      </c>
      <c r="X18">
        <v>0.79</v>
      </c>
      <c r="Y18">
        <v>920510</v>
      </c>
      <c r="Z18">
        <v>65751</v>
      </c>
      <c r="AA18">
        <v>3.12</v>
      </c>
      <c r="AB18">
        <v>14</v>
      </c>
      <c r="AC18">
        <v>9</v>
      </c>
      <c r="AD18">
        <v>5</v>
      </c>
      <c r="AE18">
        <v>64.290000000000006</v>
      </c>
      <c r="AF18">
        <v>16</v>
      </c>
      <c r="AG18">
        <v>8</v>
      </c>
      <c r="AH18">
        <v>2</v>
      </c>
      <c r="AI18">
        <v>4</v>
      </c>
      <c r="AJ18" s="301">
        <v>43919</v>
      </c>
      <c r="AK18">
        <v>340</v>
      </c>
      <c r="AL18">
        <v>1672</v>
      </c>
      <c r="AM18" s="301">
        <v>43828</v>
      </c>
      <c r="AN18">
        <v>452</v>
      </c>
      <c r="AO18">
        <v>2485</v>
      </c>
      <c r="AP18" s="301">
        <v>43645</v>
      </c>
      <c r="AQ18">
        <v>412</v>
      </c>
      <c r="AR18">
        <v>2323</v>
      </c>
      <c r="AS18" s="301">
        <v>43280</v>
      </c>
      <c r="AT18">
        <v>553</v>
      </c>
      <c r="AU18">
        <v>3370</v>
      </c>
    </row>
    <row r="19" spans="1:47" x14ac:dyDescent="0.2">
      <c r="A19" s="102">
        <v>936</v>
      </c>
      <c r="B19">
        <v>1719</v>
      </c>
      <c r="C19" s="106" t="s">
        <v>447</v>
      </c>
      <c r="D19" s="106" t="s">
        <v>907</v>
      </c>
      <c r="E19">
        <v>609</v>
      </c>
      <c r="F19">
        <v>604</v>
      </c>
      <c r="G19">
        <v>1700</v>
      </c>
      <c r="H19" s="106" t="s">
        <v>901</v>
      </c>
      <c r="I19">
        <v>5991</v>
      </c>
      <c r="J19" s="106" t="s">
        <v>789</v>
      </c>
      <c r="K19" s="106" t="s">
        <v>1032</v>
      </c>
      <c r="L19">
        <v>693</v>
      </c>
      <c r="M19">
        <v>693</v>
      </c>
      <c r="N19">
        <v>1500</v>
      </c>
      <c r="O19" s="106" t="s">
        <v>898</v>
      </c>
      <c r="P19">
        <v>0.59026779136822805</v>
      </c>
      <c r="Q19">
        <v>0.94874490085531804</v>
      </c>
      <c r="R19" s="15">
        <v>0.12937313810262499</v>
      </c>
      <c r="S19">
        <v>7.7909708196883601E-2</v>
      </c>
      <c r="T19">
        <v>-1.5477406570980701</v>
      </c>
      <c r="U19">
        <v>1.5477406570980701</v>
      </c>
      <c r="V19">
        <v>1.44345686323249</v>
      </c>
      <c r="W19">
        <v>-8.06</v>
      </c>
      <c r="X19">
        <v>1.22</v>
      </c>
      <c r="Y19">
        <v>917849</v>
      </c>
      <c r="Z19">
        <v>53991</v>
      </c>
      <c r="AA19">
        <v>2.52</v>
      </c>
      <c r="AB19">
        <v>17</v>
      </c>
      <c r="AC19">
        <v>12</v>
      </c>
      <c r="AD19">
        <v>5</v>
      </c>
      <c r="AE19">
        <v>70.59</v>
      </c>
      <c r="AF19">
        <v>18</v>
      </c>
      <c r="AG19">
        <v>7</v>
      </c>
      <c r="AH19">
        <v>1</v>
      </c>
      <c r="AI19">
        <v>9</v>
      </c>
      <c r="AJ19" s="301">
        <v>43919</v>
      </c>
      <c r="AK19">
        <v>687</v>
      </c>
      <c r="AL19">
        <v>747</v>
      </c>
      <c r="AM19" s="301">
        <v>43828</v>
      </c>
      <c r="AN19">
        <v>952</v>
      </c>
      <c r="AO19">
        <v>995</v>
      </c>
      <c r="AP19" s="301">
        <v>43645</v>
      </c>
      <c r="AQ19">
        <v>748</v>
      </c>
      <c r="AR19">
        <v>857</v>
      </c>
      <c r="AS19" s="301">
        <v>43280</v>
      </c>
      <c r="AT19">
        <v>970</v>
      </c>
      <c r="AU19">
        <v>1025</v>
      </c>
    </row>
    <row r="20" spans="1:47" x14ac:dyDescent="0.2">
      <c r="A20" s="102">
        <v>460</v>
      </c>
      <c r="B20">
        <v>4203</v>
      </c>
      <c r="C20" s="106" t="s">
        <v>533</v>
      </c>
      <c r="D20" s="106" t="s">
        <v>920</v>
      </c>
      <c r="E20">
        <v>2945</v>
      </c>
      <c r="F20">
        <v>2890</v>
      </c>
      <c r="G20">
        <v>300</v>
      </c>
      <c r="H20" s="106" t="s">
        <v>901</v>
      </c>
      <c r="I20">
        <v>6183</v>
      </c>
      <c r="J20" s="106" t="s">
        <v>1060</v>
      </c>
      <c r="K20" s="106" t="s">
        <v>910</v>
      </c>
      <c r="L20">
        <v>1372</v>
      </c>
      <c r="M20">
        <v>1371</v>
      </c>
      <c r="N20">
        <v>600</v>
      </c>
      <c r="O20" s="106" t="s">
        <v>898</v>
      </c>
      <c r="P20">
        <v>0.94938492422621801</v>
      </c>
      <c r="Q20">
        <v>0.95932371521649695</v>
      </c>
      <c r="R20">
        <v>1.38759881819284E-2</v>
      </c>
      <c r="S20" s="15">
        <v>1.8536074728727301E-3</v>
      </c>
      <c r="T20">
        <v>-1.36127998146623</v>
      </c>
      <c r="U20">
        <v>1.36127998146623</v>
      </c>
      <c r="V20">
        <v>0.61414326861030899</v>
      </c>
      <c r="W20">
        <v>-5.96</v>
      </c>
      <c r="X20">
        <v>5.12</v>
      </c>
      <c r="Y20">
        <v>915137</v>
      </c>
      <c r="Z20">
        <v>50841</v>
      </c>
      <c r="AA20">
        <v>2.78</v>
      </c>
      <c r="AB20">
        <v>18</v>
      </c>
      <c r="AC20">
        <v>15</v>
      </c>
      <c r="AD20">
        <v>3</v>
      </c>
      <c r="AE20">
        <v>83.33</v>
      </c>
      <c r="AF20">
        <v>16</v>
      </c>
      <c r="AG20">
        <v>11</v>
      </c>
      <c r="AH20">
        <v>2</v>
      </c>
      <c r="AI20">
        <v>5</v>
      </c>
      <c r="AJ20" s="301">
        <v>43919</v>
      </c>
      <c r="AK20">
        <v>2277</v>
      </c>
      <c r="AL20">
        <v>1152</v>
      </c>
      <c r="AM20" s="301">
        <v>43828</v>
      </c>
      <c r="AN20">
        <v>4115</v>
      </c>
      <c r="AO20">
        <v>1720</v>
      </c>
      <c r="AP20" s="301">
        <v>43645</v>
      </c>
      <c r="AQ20">
        <v>3905</v>
      </c>
      <c r="AR20">
        <v>1520</v>
      </c>
      <c r="AS20" s="301">
        <v>43280</v>
      </c>
      <c r="AT20">
        <v>5305</v>
      </c>
      <c r="AU20">
        <v>1850</v>
      </c>
    </row>
    <row r="21" spans="1:47" x14ac:dyDescent="0.2">
      <c r="A21" s="102">
        <v>2513</v>
      </c>
      <c r="B21">
        <v>3048</v>
      </c>
      <c r="C21" s="106" t="s">
        <v>1125</v>
      </c>
      <c r="D21" s="106" t="s">
        <v>921</v>
      </c>
      <c r="E21">
        <v>1155</v>
      </c>
      <c r="F21">
        <v>1132</v>
      </c>
      <c r="G21">
        <v>900</v>
      </c>
      <c r="H21" s="106" t="s">
        <v>901</v>
      </c>
      <c r="I21">
        <v>9715</v>
      </c>
      <c r="J21" s="106" t="s">
        <v>1135</v>
      </c>
      <c r="K21" s="106" t="s">
        <v>910</v>
      </c>
      <c r="L21">
        <v>2544</v>
      </c>
      <c r="M21">
        <v>2541</v>
      </c>
      <c r="N21">
        <v>400</v>
      </c>
      <c r="O21" s="106" t="s">
        <v>898</v>
      </c>
      <c r="P21">
        <v>0.95391593913596795</v>
      </c>
      <c r="Q21">
        <v>0.91076969889769399</v>
      </c>
      <c r="R21">
        <v>3.5565430981224402E-2</v>
      </c>
      <c r="S21" s="15">
        <v>3.1431198186448503E-2</v>
      </c>
      <c r="T21">
        <v>-0.58889687624793496</v>
      </c>
      <c r="U21">
        <v>0.58889687624793496</v>
      </c>
      <c r="V21">
        <v>0.148533803669609</v>
      </c>
      <c r="W21">
        <v>-3.98</v>
      </c>
      <c r="X21">
        <v>0.24</v>
      </c>
      <c r="Y21">
        <v>877981</v>
      </c>
      <c r="Z21">
        <v>51646</v>
      </c>
      <c r="AA21">
        <v>2.71</v>
      </c>
      <c r="AB21">
        <v>17</v>
      </c>
      <c r="AC21">
        <v>12</v>
      </c>
      <c r="AD21">
        <v>5</v>
      </c>
      <c r="AE21">
        <v>70.59</v>
      </c>
      <c r="AF21">
        <v>15</v>
      </c>
      <c r="AG21">
        <v>7</v>
      </c>
      <c r="AH21">
        <v>0</v>
      </c>
      <c r="AI21">
        <v>10</v>
      </c>
      <c r="AJ21" s="301">
        <v>43919</v>
      </c>
      <c r="AK21">
        <v>901</v>
      </c>
      <c r="AL21">
        <v>1916</v>
      </c>
      <c r="AM21" s="301">
        <v>43828</v>
      </c>
      <c r="AN21">
        <v>1246</v>
      </c>
      <c r="AO21">
        <v>2968</v>
      </c>
      <c r="AP21" s="301">
        <v>43645</v>
      </c>
      <c r="AQ21">
        <v>1091</v>
      </c>
      <c r="AR21">
        <v>2456</v>
      </c>
      <c r="AS21" s="301">
        <v>43280</v>
      </c>
      <c r="AT21">
        <v>1656</v>
      </c>
      <c r="AU21">
        <v>2590</v>
      </c>
    </row>
    <row r="22" spans="1:47" x14ac:dyDescent="0.2">
      <c r="A22" s="102">
        <v>1407</v>
      </c>
      <c r="B22">
        <v>6136</v>
      </c>
      <c r="C22" s="106" t="s">
        <v>1400</v>
      </c>
      <c r="D22" s="106" t="s">
        <v>909</v>
      </c>
      <c r="E22">
        <v>1750</v>
      </c>
      <c r="F22">
        <v>1664</v>
      </c>
      <c r="G22">
        <v>600</v>
      </c>
      <c r="H22" s="106" t="s">
        <v>898</v>
      </c>
      <c r="I22">
        <v>6183</v>
      </c>
      <c r="J22" s="106" t="s">
        <v>1060</v>
      </c>
      <c r="K22" s="106" t="s">
        <v>910</v>
      </c>
      <c r="L22">
        <v>1372</v>
      </c>
      <c r="M22">
        <v>1371</v>
      </c>
      <c r="N22">
        <v>700</v>
      </c>
      <c r="O22" s="106" t="s">
        <v>901</v>
      </c>
      <c r="P22">
        <v>0.87035563411954697</v>
      </c>
      <c r="Q22">
        <v>0.93876744227185405</v>
      </c>
      <c r="R22" s="106">
        <v>0.477378906862996</v>
      </c>
      <c r="S22" s="106">
        <v>7.0981726467265402E-2</v>
      </c>
      <c r="T22">
        <v>0.16556515928926399</v>
      </c>
      <c r="U22">
        <v>0.16556515928926399</v>
      </c>
      <c r="V22">
        <v>0.44125793560084497</v>
      </c>
      <c r="W22">
        <v>1.36</v>
      </c>
      <c r="X22">
        <v>3.88</v>
      </c>
      <c r="Y22">
        <v>874882</v>
      </c>
      <c r="Z22">
        <v>48605</v>
      </c>
      <c r="AA22">
        <v>2.39</v>
      </c>
      <c r="AB22">
        <v>18</v>
      </c>
      <c r="AC22">
        <v>12</v>
      </c>
      <c r="AD22">
        <v>6</v>
      </c>
      <c r="AE22">
        <v>66.67</v>
      </c>
      <c r="AF22">
        <v>18</v>
      </c>
      <c r="AG22">
        <v>6</v>
      </c>
      <c r="AH22">
        <v>1</v>
      </c>
      <c r="AI22">
        <v>11</v>
      </c>
      <c r="AJ22" s="301">
        <v>43919</v>
      </c>
      <c r="AK22">
        <v>1466</v>
      </c>
      <c r="AL22">
        <v>1152</v>
      </c>
      <c r="AM22" s="301">
        <v>43828</v>
      </c>
      <c r="AN22">
        <v>2090</v>
      </c>
      <c r="AO22">
        <v>1720</v>
      </c>
      <c r="AP22" s="301">
        <v>43645</v>
      </c>
      <c r="AQ22">
        <v>2199</v>
      </c>
      <c r="AR22">
        <v>1520</v>
      </c>
      <c r="AS22" s="301">
        <v>43280</v>
      </c>
      <c r="AT22">
        <v>2236</v>
      </c>
      <c r="AU22">
        <v>1850</v>
      </c>
    </row>
    <row r="23" spans="1:47" x14ac:dyDescent="0.2">
      <c r="A23" s="102">
        <v>1444</v>
      </c>
      <c r="B23">
        <v>6287</v>
      </c>
      <c r="C23" s="106" t="s">
        <v>963</v>
      </c>
      <c r="D23" s="106" t="s">
        <v>909</v>
      </c>
      <c r="E23">
        <v>2270</v>
      </c>
      <c r="F23">
        <v>2245</v>
      </c>
      <c r="G23">
        <v>500</v>
      </c>
      <c r="H23" s="106" t="s">
        <v>901</v>
      </c>
      <c r="I23">
        <v>9715</v>
      </c>
      <c r="J23" s="106" t="s">
        <v>1135</v>
      </c>
      <c r="K23" s="106" t="s">
        <v>910</v>
      </c>
      <c r="L23">
        <v>2544</v>
      </c>
      <c r="M23">
        <v>2541</v>
      </c>
      <c r="N23">
        <v>400</v>
      </c>
      <c r="O23" s="106" t="s">
        <v>898</v>
      </c>
      <c r="P23">
        <v>0.89671173530769499</v>
      </c>
      <c r="Q23">
        <v>0.93797031363038097</v>
      </c>
      <c r="R23" s="106">
        <v>7.5011386354564599E-2</v>
      </c>
      <c r="S23" s="106">
        <v>6.7732652073465597E-3</v>
      </c>
      <c r="T23">
        <v>-2.23347013956896</v>
      </c>
      <c r="U23">
        <v>2.23347013956896</v>
      </c>
      <c r="V23">
        <v>2.0575681553366398</v>
      </c>
      <c r="W23">
        <v>-18.63</v>
      </c>
      <c r="X23">
        <v>10.44</v>
      </c>
      <c r="Y23">
        <v>869415</v>
      </c>
      <c r="Z23">
        <v>86942</v>
      </c>
      <c r="AA23">
        <v>4.2699999999999996</v>
      </c>
      <c r="AB23">
        <v>10</v>
      </c>
      <c r="AC23">
        <v>9</v>
      </c>
      <c r="AD23">
        <v>1</v>
      </c>
      <c r="AE23">
        <v>90</v>
      </c>
      <c r="AF23">
        <v>15</v>
      </c>
      <c r="AG23">
        <v>5</v>
      </c>
      <c r="AH23">
        <v>0</v>
      </c>
      <c r="AI23">
        <v>5</v>
      </c>
      <c r="AJ23" s="301">
        <v>43919</v>
      </c>
      <c r="AK23">
        <v>2183</v>
      </c>
      <c r="AL23">
        <v>1916</v>
      </c>
      <c r="AM23" s="301">
        <v>43828</v>
      </c>
      <c r="AN23">
        <v>3430</v>
      </c>
      <c r="AO23">
        <v>2968</v>
      </c>
      <c r="AP23" s="301">
        <v>43645</v>
      </c>
      <c r="AQ23">
        <v>2767</v>
      </c>
      <c r="AR23">
        <v>2456</v>
      </c>
      <c r="AS23" s="301">
        <v>43280</v>
      </c>
      <c r="AT23">
        <v>3190</v>
      </c>
      <c r="AU23">
        <v>2590</v>
      </c>
    </row>
    <row r="24" spans="1:47" x14ac:dyDescent="0.2">
      <c r="A24" s="102">
        <v>2828</v>
      </c>
      <c r="B24">
        <v>7735</v>
      </c>
      <c r="C24" s="106" t="s">
        <v>1186</v>
      </c>
      <c r="D24" s="106" t="s">
        <v>903</v>
      </c>
      <c r="E24">
        <v>4960</v>
      </c>
      <c r="F24">
        <v>4830</v>
      </c>
      <c r="G24">
        <v>200</v>
      </c>
      <c r="H24" s="106" t="s">
        <v>901</v>
      </c>
      <c r="I24">
        <v>9715</v>
      </c>
      <c r="J24" s="106" t="s">
        <v>1135</v>
      </c>
      <c r="K24" s="106" t="s">
        <v>910</v>
      </c>
      <c r="L24">
        <v>2544</v>
      </c>
      <c r="M24">
        <v>2541</v>
      </c>
      <c r="N24">
        <v>400</v>
      </c>
      <c r="O24" s="106" t="s">
        <v>898</v>
      </c>
      <c r="P24">
        <v>0.81307430027764305</v>
      </c>
      <c r="Q24">
        <v>0.90278450793906895</v>
      </c>
      <c r="R24" s="106">
        <v>0.24238597910207199</v>
      </c>
      <c r="S24" s="15">
        <v>1.1317627900061701E-2</v>
      </c>
      <c r="T24">
        <v>-2.1457476684797898</v>
      </c>
      <c r="U24">
        <v>2.1457476684797898</v>
      </c>
      <c r="V24">
        <v>1.6433892837245301</v>
      </c>
      <c r="W24">
        <v>-15.29</v>
      </c>
      <c r="X24">
        <v>5.22</v>
      </c>
      <c r="Y24">
        <v>866321</v>
      </c>
      <c r="Z24">
        <v>86632</v>
      </c>
      <c r="AA24">
        <v>5.17</v>
      </c>
      <c r="AB24">
        <v>10</v>
      </c>
      <c r="AC24">
        <v>9</v>
      </c>
      <c r="AD24">
        <v>1</v>
      </c>
      <c r="AE24">
        <v>90</v>
      </c>
      <c r="AF24">
        <v>13</v>
      </c>
      <c r="AG24">
        <v>8</v>
      </c>
      <c r="AH24">
        <v>1</v>
      </c>
      <c r="AI24">
        <v>1</v>
      </c>
      <c r="AJ24" s="301">
        <v>43919</v>
      </c>
      <c r="AK24">
        <v>3985</v>
      </c>
      <c r="AL24">
        <v>1916</v>
      </c>
      <c r="AM24" s="301">
        <v>43828</v>
      </c>
      <c r="AN24">
        <v>7490</v>
      </c>
      <c r="AO24">
        <v>2968</v>
      </c>
      <c r="AP24" s="301">
        <v>43645</v>
      </c>
      <c r="AQ24">
        <v>4870</v>
      </c>
      <c r="AR24">
        <v>2456</v>
      </c>
      <c r="AS24" s="301">
        <v>43280</v>
      </c>
      <c r="AT24">
        <v>7880</v>
      </c>
      <c r="AU24">
        <v>2590</v>
      </c>
    </row>
    <row r="25" spans="1:47" x14ac:dyDescent="0.2">
      <c r="A25" s="102">
        <v>432</v>
      </c>
      <c r="B25">
        <v>2502</v>
      </c>
      <c r="C25" s="106" t="s">
        <v>1457</v>
      </c>
      <c r="D25" s="106" t="s">
        <v>923</v>
      </c>
      <c r="E25">
        <v>3706</v>
      </c>
      <c r="F25">
        <v>3701</v>
      </c>
      <c r="G25">
        <v>200</v>
      </c>
      <c r="H25" s="106" t="s">
        <v>901</v>
      </c>
      <c r="I25">
        <v>4205</v>
      </c>
      <c r="J25" s="106" t="s">
        <v>998</v>
      </c>
      <c r="K25" s="106" t="s">
        <v>920</v>
      </c>
      <c r="L25">
        <v>988</v>
      </c>
      <c r="M25">
        <v>968</v>
      </c>
      <c r="N25">
        <v>800</v>
      </c>
      <c r="O25" s="106" t="s">
        <v>898</v>
      </c>
      <c r="P25">
        <v>0.90274348564082796</v>
      </c>
      <c r="Q25">
        <v>0.95975033046625802</v>
      </c>
      <c r="R25" s="15">
        <v>9.0146476279675702E-2</v>
      </c>
      <c r="S25" s="15">
        <v>2.5107196656857299E-2</v>
      </c>
      <c r="T25">
        <v>-1.41840313559446</v>
      </c>
      <c r="U25">
        <v>1.41840313559446</v>
      </c>
      <c r="V25">
        <v>1.0087310408113599</v>
      </c>
      <c r="W25">
        <v>-7.71</v>
      </c>
      <c r="X25">
        <v>4.62</v>
      </c>
      <c r="Y25">
        <v>864939</v>
      </c>
      <c r="Z25">
        <v>54059</v>
      </c>
      <c r="AA25">
        <v>3.19</v>
      </c>
      <c r="AB25">
        <v>16</v>
      </c>
      <c r="AC25">
        <v>15</v>
      </c>
      <c r="AD25">
        <v>1</v>
      </c>
      <c r="AE25">
        <v>93.75</v>
      </c>
      <c r="AF25">
        <v>18</v>
      </c>
      <c r="AG25">
        <v>9</v>
      </c>
      <c r="AH25">
        <v>0</v>
      </c>
      <c r="AI25">
        <v>7</v>
      </c>
      <c r="AJ25" s="301">
        <v>43919</v>
      </c>
      <c r="AK25">
        <v>3661</v>
      </c>
      <c r="AL25">
        <v>851</v>
      </c>
      <c r="AM25" s="301">
        <v>43828</v>
      </c>
      <c r="AN25">
        <v>4983</v>
      </c>
      <c r="AO25">
        <v>1366</v>
      </c>
      <c r="AP25" s="301">
        <v>43645</v>
      </c>
      <c r="AQ25">
        <v>4869</v>
      </c>
      <c r="AR25">
        <v>1217</v>
      </c>
      <c r="AS25" s="301">
        <v>43280</v>
      </c>
      <c r="AT25">
        <v>5466</v>
      </c>
      <c r="AU25">
        <v>1272</v>
      </c>
    </row>
    <row r="26" spans="1:47" x14ac:dyDescent="0.2">
      <c r="A26" s="102">
        <v>1005</v>
      </c>
      <c r="B26">
        <v>5714</v>
      </c>
      <c r="C26" s="106" t="s">
        <v>559</v>
      </c>
      <c r="D26" s="106" t="s">
        <v>911</v>
      </c>
      <c r="E26">
        <v>3280</v>
      </c>
      <c r="F26">
        <v>3235</v>
      </c>
      <c r="G26">
        <v>300</v>
      </c>
      <c r="H26" s="106" t="s">
        <v>901</v>
      </c>
      <c r="I26">
        <v>9715</v>
      </c>
      <c r="J26" s="106" t="s">
        <v>1135</v>
      </c>
      <c r="K26" s="106" t="s">
        <v>910</v>
      </c>
      <c r="L26">
        <v>2544</v>
      </c>
      <c r="M26">
        <v>2541</v>
      </c>
      <c r="N26">
        <v>400</v>
      </c>
      <c r="O26" s="106" t="s">
        <v>898</v>
      </c>
      <c r="P26">
        <v>0.87207531812964301</v>
      </c>
      <c r="Q26">
        <v>0.94725051615365197</v>
      </c>
      <c r="R26" s="106">
        <v>0.22458781477974599</v>
      </c>
      <c r="S26" s="106">
        <v>9.5299120417891698E-4</v>
      </c>
      <c r="T26">
        <v>-1.79520279932188</v>
      </c>
      <c r="U26">
        <v>1.79520279932188</v>
      </c>
      <c r="V26">
        <v>1.5183870310551699</v>
      </c>
      <c r="W26">
        <v>-12.52</v>
      </c>
      <c r="X26">
        <v>4.7300000000000004</v>
      </c>
      <c r="Y26">
        <v>861221</v>
      </c>
      <c r="Z26">
        <v>66248</v>
      </c>
      <c r="AA26">
        <v>3.54</v>
      </c>
      <c r="AB26">
        <v>13</v>
      </c>
      <c r="AC26">
        <v>13</v>
      </c>
      <c r="AD26">
        <v>0</v>
      </c>
      <c r="AE26">
        <v>100</v>
      </c>
      <c r="AF26">
        <v>18</v>
      </c>
      <c r="AG26">
        <v>7</v>
      </c>
      <c r="AH26">
        <v>0</v>
      </c>
      <c r="AI26">
        <v>6</v>
      </c>
      <c r="AJ26" s="301">
        <v>43919</v>
      </c>
      <c r="AK26">
        <v>2786</v>
      </c>
      <c r="AL26">
        <v>1916</v>
      </c>
      <c r="AM26" s="301">
        <v>43828</v>
      </c>
      <c r="AN26">
        <v>4075</v>
      </c>
      <c r="AO26">
        <v>2968</v>
      </c>
      <c r="AP26" s="301">
        <v>43645</v>
      </c>
      <c r="AQ26">
        <v>3525</v>
      </c>
      <c r="AR26">
        <v>2456</v>
      </c>
      <c r="AS26" s="301">
        <v>43280</v>
      </c>
      <c r="AT26">
        <v>3350</v>
      </c>
      <c r="AU26">
        <v>2590</v>
      </c>
    </row>
    <row r="27" spans="1:47" x14ac:dyDescent="0.2">
      <c r="A27" s="102">
        <v>3564</v>
      </c>
      <c r="B27">
        <v>3632</v>
      </c>
      <c r="C27" s="106" t="s">
        <v>1451</v>
      </c>
      <c r="D27" s="106" t="s">
        <v>900</v>
      </c>
      <c r="E27">
        <v>486</v>
      </c>
      <c r="F27">
        <v>469</v>
      </c>
      <c r="G27">
        <v>1900</v>
      </c>
      <c r="H27" s="106" t="s">
        <v>901</v>
      </c>
      <c r="I27">
        <v>5713</v>
      </c>
      <c r="J27" s="106" t="s">
        <v>1099</v>
      </c>
      <c r="K27" s="106" t="s">
        <v>911</v>
      </c>
      <c r="L27">
        <v>2937</v>
      </c>
      <c r="M27">
        <v>2957.5</v>
      </c>
      <c r="N27">
        <v>300</v>
      </c>
      <c r="O27" s="106" t="s">
        <v>898</v>
      </c>
      <c r="P27">
        <v>0.85132576161470197</v>
      </c>
      <c r="Q27">
        <v>0.87488567941883599</v>
      </c>
      <c r="R27" s="106">
        <v>7.1404984557954104E-2</v>
      </c>
      <c r="S27" s="15">
        <v>5.9272015524101697E-2</v>
      </c>
      <c r="T27">
        <v>-0.30609996918058502</v>
      </c>
      <c r="U27">
        <v>0.30609996918058502</v>
      </c>
      <c r="V27">
        <v>1.29968071948184E-2</v>
      </c>
      <c r="W27">
        <v>-2.41</v>
      </c>
      <c r="X27">
        <v>0.43</v>
      </c>
      <c r="Y27">
        <v>858341</v>
      </c>
      <c r="Z27">
        <v>57223</v>
      </c>
      <c r="AA27">
        <v>3.14</v>
      </c>
      <c r="AB27">
        <v>15</v>
      </c>
      <c r="AC27">
        <v>12</v>
      </c>
      <c r="AD27">
        <v>3</v>
      </c>
      <c r="AE27">
        <v>80</v>
      </c>
      <c r="AF27">
        <v>16</v>
      </c>
      <c r="AG27">
        <v>7</v>
      </c>
      <c r="AH27">
        <v>0</v>
      </c>
      <c r="AI27">
        <v>8</v>
      </c>
      <c r="AJ27" s="301">
        <v>43919</v>
      </c>
      <c r="AK27">
        <v>404</v>
      </c>
      <c r="AL27">
        <v>2311.5</v>
      </c>
      <c r="AM27" s="301">
        <v>43828</v>
      </c>
      <c r="AN27">
        <v>493</v>
      </c>
      <c r="AO27">
        <v>3544</v>
      </c>
      <c r="AP27" s="301">
        <v>43645</v>
      </c>
      <c r="AQ27">
        <v>510</v>
      </c>
      <c r="AR27">
        <v>3244</v>
      </c>
      <c r="AS27" s="301">
        <v>43280</v>
      </c>
      <c r="AT27">
        <v>587</v>
      </c>
      <c r="AU27">
        <v>4145</v>
      </c>
    </row>
    <row r="28" spans="1:47" x14ac:dyDescent="0.2">
      <c r="A28" s="102">
        <v>897</v>
      </c>
      <c r="B28">
        <v>3076</v>
      </c>
      <c r="C28" s="106" t="s">
        <v>1126</v>
      </c>
      <c r="D28" s="106" t="s">
        <v>905</v>
      </c>
      <c r="E28">
        <v>1560</v>
      </c>
      <c r="F28">
        <v>1532</v>
      </c>
      <c r="G28">
        <v>700</v>
      </c>
      <c r="H28" s="106" t="s">
        <v>898</v>
      </c>
      <c r="I28">
        <v>8308</v>
      </c>
      <c r="J28" s="106" t="s">
        <v>48</v>
      </c>
      <c r="K28" s="106" t="s">
        <v>940</v>
      </c>
      <c r="L28">
        <v>366</v>
      </c>
      <c r="M28">
        <v>368</v>
      </c>
      <c r="N28">
        <v>2900</v>
      </c>
      <c r="O28" s="106" t="s">
        <v>901</v>
      </c>
      <c r="P28">
        <v>0.85843368708898005</v>
      </c>
      <c r="Q28">
        <v>0.94936059359666802</v>
      </c>
      <c r="R28">
        <v>5.6787327953814401E-2</v>
      </c>
      <c r="S28" s="15">
        <v>8.3699727700740398E-2</v>
      </c>
      <c r="T28">
        <v>0.96537965605889198</v>
      </c>
      <c r="U28">
        <v>0.96537965605889198</v>
      </c>
      <c r="V28">
        <v>1.63045820634442</v>
      </c>
      <c r="W28">
        <v>4.5999999999999996</v>
      </c>
      <c r="X28">
        <v>0.48</v>
      </c>
      <c r="Y28">
        <v>842663</v>
      </c>
      <c r="Z28">
        <v>46815</v>
      </c>
      <c r="AA28">
        <v>2.4900000000000002</v>
      </c>
      <c r="AB28">
        <v>18</v>
      </c>
      <c r="AC28">
        <v>14</v>
      </c>
      <c r="AD28">
        <v>4</v>
      </c>
      <c r="AE28">
        <v>77.78</v>
      </c>
      <c r="AF28">
        <v>17</v>
      </c>
      <c r="AG28">
        <v>8</v>
      </c>
      <c r="AH28">
        <v>0</v>
      </c>
      <c r="AI28">
        <v>10</v>
      </c>
      <c r="AJ28" s="301">
        <v>43919</v>
      </c>
      <c r="AK28">
        <v>1344</v>
      </c>
      <c r="AL28">
        <v>344</v>
      </c>
      <c r="AM28" s="301">
        <v>43828</v>
      </c>
      <c r="AN28">
        <v>1947</v>
      </c>
      <c r="AO28">
        <v>479</v>
      </c>
      <c r="AP28" s="301">
        <v>43645</v>
      </c>
      <c r="AQ28">
        <v>1791</v>
      </c>
      <c r="AR28">
        <v>453.5</v>
      </c>
      <c r="AS28" s="301">
        <v>43280</v>
      </c>
      <c r="AT28">
        <v>2309</v>
      </c>
      <c r="AU28">
        <v>582.29999999999995</v>
      </c>
    </row>
    <row r="29" spans="1:47" x14ac:dyDescent="0.2">
      <c r="A29" s="102">
        <v>538</v>
      </c>
      <c r="B29">
        <v>5929</v>
      </c>
      <c r="C29" s="106" t="s">
        <v>1207</v>
      </c>
      <c r="D29" s="106" t="s">
        <v>1032</v>
      </c>
      <c r="E29">
        <v>942</v>
      </c>
      <c r="F29">
        <v>939</v>
      </c>
      <c r="G29">
        <v>1000</v>
      </c>
      <c r="H29" s="106" t="s">
        <v>898</v>
      </c>
      <c r="I29">
        <v>6135</v>
      </c>
      <c r="J29" s="106" t="s">
        <v>1452</v>
      </c>
      <c r="K29" s="106" t="s">
        <v>909</v>
      </c>
      <c r="L29">
        <v>3260</v>
      </c>
      <c r="M29">
        <v>3240</v>
      </c>
      <c r="N29">
        <v>300</v>
      </c>
      <c r="O29" s="106" t="s">
        <v>901</v>
      </c>
      <c r="P29">
        <v>0.90812665693920902</v>
      </c>
      <c r="Q29">
        <v>0.95691546321210696</v>
      </c>
      <c r="R29" s="106">
        <v>0.431264768509941</v>
      </c>
      <c r="S29" s="106">
        <v>3.9144551713619101E-2</v>
      </c>
      <c r="T29">
        <v>0.85012878432869698</v>
      </c>
      <c r="U29">
        <v>0.85012878432869698</v>
      </c>
      <c r="V29">
        <v>0.95078513969242195</v>
      </c>
      <c r="W29">
        <v>3.36</v>
      </c>
      <c r="X29">
        <v>3.4</v>
      </c>
      <c r="Y29">
        <v>842231</v>
      </c>
      <c r="Z29">
        <v>70186</v>
      </c>
      <c r="AA29">
        <v>4.0599999999999996</v>
      </c>
      <c r="AB29">
        <v>12</v>
      </c>
      <c r="AC29">
        <v>11</v>
      </c>
      <c r="AD29">
        <v>1</v>
      </c>
      <c r="AE29">
        <v>91.67</v>
      </c>
      <c r="AF29">
        <v>16</v>
      </c>
      <c r="AG29">
        <v>8</v>
      </c>
      <c r="AH29">
        <v>0</v>
      </c>
      <c r="AI29">
        <v>4</v>
      </c>
      <c r="AJ29" s="301">
        <v>43919</v>
      </c>
      <c r="AK29">
        <v>857</v>
      </c>
      <c r="AL29">
        <v>2794</v>
      </c>
      <c r="AM29" s="301">
        <v>43828</v>
      </c>
      <c r="AN29">
        <v>1229</v>
      </c>
      <c r="AO29">
        <v>5020</v>
      </c>
      <c r="AP29" s="301">
        <v>43645</v>
      </c>
      <c r="AQ29">
        <v>1181</v>
      </c>
      <c r="AR29">
        <v>4630</v>
      </c>
      <c r="AS29" s="301">
        <v>43280</v>
      </c>
      <c r="AT29">
        <v>1159</v>
      </c>
      <c r="AU29">
        <v>4185</v>
      </c>
    </row>
    <row r="30" spans="1:47" x14ac:dyDescent="0.2">
      <c r="A30" s="102">
        <v>106</v>
      </c>
      <c r="B30">
        <v>4005</v>
      </c>
      <c r="C30" s="106" t="s">
        <v>1072</v>
      </c>
      <c r="D30" s="106" t="s">
        <v>920</v>
      </c>
      <c r="E30">
        <v>313</v>
      </c>
      <c r="F30">
        <v>312</v>
      </c>
      <c r="G30">
        <v>3400</v>
      </c>
      <c r="H30" s="106" t="s">
        <v>901</v>
      </c>
      <c r="I30">
        <v>9716</v>
      </c>
      <c r="J30" s="106" t="s">
        <v>1034</v>
      </c>
      <c r="K30" s="106" t="s">
        <v>910</v>
      </c>
      <c r="L30">
        <v>907</v>
      </c>
      <c r="M30">
        <v>891</v>
      </c>
      <c r="N30">
        <v>1200</v>
      </c>
      <c r="O30" s="106" t="s">
        <v>898</v>
      </c>
      <c r="P30">
        <v>0.82163137163789901</v>
      </c>
      <c r="Q30">
        <v>0.97229716957399703</v>
      </c>
      <c r="R30">
        <v>9.5541159871953309E-3</v>
      </c>
      <c r="S30" s="15">
        <v>2.1823938594159702E-2</v>
      </c>
      <c r="T30">
        <v>-1.15910586183765</v>
      </c>
      <c r="U30">
        <v>1.15910586183765</v>
      </c>
      <c r="V30">
        <v>1.23347625110013</v>
      </c>
      <c r="W30">
        <v>-8.08</v>
      </c>
      <c r="X30">
        <v>0.79</v>
      </c>
      <c r="Y30">
        <v>833453</v>
      </c>
      <c r="Z30">
        <v>52091</v>
      </c>
      <c r="AA30">
        <v>2.52</v>
      </c>
      <c r="AB30">
        <v>16</v>
      </c>
      <c r="AC30">
        <v>13</v>
      </c>
      <c r="AD30">
        <v>3</v>
      </c>
      <c r="AE30">
        <v>81.25</v>
      </c>
      <c r="AF30">
        <v>16</v>
      </c>
      <c r="AG30">
        <v>8</v>
      </c>
      <c r="AH30">
        <v>1</v>
      </c>
      <c r="AI30">
        <v>7</v>
      </c>
      <c r="AJ30" s="301">
        <v>43919</v>
      </c>
      <c r="AK30">
        <v>329</v>
      </c>
      <c r="AL30">
        <v>839</v>
      </c>
      <c r="AM30" s="301">
        <v>43828</v>
      </c>
      <c r="AN30">
        <v>498</v>
      </c>
      <c r="AO30">
        <v>1455</v>
      </c>
      <c r="AP30" s="301">
        <v>43645</v>
      </c>
      <c r="AQ30">
        <v>515</v>
      </c>
      <c r="AR30">
        <v>1376</v>
      </c>
      <c r="AS30" s="301">
        <v>43280</v>
      </c>
      <c r="AT30">
        <v>623</v>
      </c>
      <c r="AU30">
        <v>1186</v>
      </c>
    </row>
    <row r="31" spans="1:47" x14ac:dyDescent="0.2">
      <c r="A31" s="102">
        <v>1875</v>
      </c>
      <c r="B31">
        <v>2327</v>
      </c>
      <c r="C31" s="106" t="s">
        <v>1171</v>
      </c>
      <c r="D31" s="106" t="s">
        <v>900</v>
      </c>
      <c r="E31">
        <v>2942</v>
      </c>
      <c r="F31">
        <v>2914</v>
      </c>
      <c r="G31">
        <v>300</v>
      </c>
      <c r="H31" s="106" t="s">
        <v>901</v>
      </c>
      <c r="I31">
        <v>4203</v>
      </c>
      <c r="J31" s="106" t="s">
        <v>533</v>
      </c>
      <c r="K31" s="106" t="s">
        <v>920</v>
      </c>
      <c r="L31">
        <v>2945</v>
      </c>
      <c r="M31">
        <v>2890</v>
      </c>
      <c r="N31">
        <v>300</v>
      </c>
      <c r="O31" s="106" t="s">
        <v>898</v>
      </c>
      <c r="P31">
        <v>0.83472842701557504</v>
      </c>
      <c r="Q31">
        <v>0.92804977447598902</v>
      </c>
      <c r="R31" s="15">
        <v>0.14173706801458599</v>
      </c>
      <c r="S31" s="15">
        <v>2.4971451268237299E-2</v>
      </c>
      <c r="T31">
        <v>-0.139897020095441</v>
      </c>
      <c r="U31">
        <v>0.139897020095441</v>
      </c>
      <c r="V31">
        <v>0.413805010217834</v>
      </c>
      <c r="W31">
        <v>-1.21</v>
      </c>
      <c r="X31">
        <v>0.82</v>
      </c>
      <c r="Y31">
        <v>830801</v>
      </c>
      <c r="Z31">
        <v>55387</v>
      </c>
      <c r="AA31">
        <v>3.06</v>
      </c>
      <c r="AB31">
        <v>15</v>
      </c>
      <c r="AC31">
        <v>11</v>
      </c>
      <c r="AD31">
        <v>4</v>
      </c>
      <c r="AE31">
        <v>73.33</v>
      </c>
      <c r="AF31">
        <v>15</v>
      </c>
      <c r="AG31">
        <v>7</v>
      </c>
      <c r="AH31">
        <v>1</v>
      </c>
      <c r="AI31">
        <v>7</v>
      </c>
      <c r="AJ31" s="301">
        <v>43919</v>
      </c>
      <c r="AK31">
        <v>2686</v>
      </c>
      <c r="AL31">
        <v>2277</v>
      </c>
      <c r="AM31" s="301">
        <v>43828</v>
      </c>
      <c r="AN31">
        <v>3600</v>
      </c>
      <c r="AO31">
        <v>4115</v>
      </c>
      <c r="AP31" s="301">
        <v>43645</v>
      </c>
      <c r="AQ31">
        <v>3515</v>
      </c>
      <c r="AR31">
        <v>3905</v>
      </c>
      <c r="AS31" s="301">
        <v>43280</v>
      </c>
      <c r="AT31">
        <v>2762</v>
      </c>
      <c r="AU31">
        <v>5305</v>
      </c>
    </row>
    <row r="32" spans="1:47" x14ac:dyDescent="0.2">
      <c r="A32" s="102">
        <v>1546</v>
      </c>
      <c r="B32">
        <v>6501</v>
      </c>
      <c r="C32" s="106" t="s">
        <v>1022</v>
      </c>
      <c r="D32" s="106" t="s">
        <v>903</v>
      </c>
      <c r="E32">
        <v>3390</v>
      </c>
      <c r="F32">
        <v>3395</v>
      </c>
      <c r="G32">
        <v>300</v>
      </c>
      <c r="H32" s="106" t="s">
        <v>901</v>
      </c>
      <c r="I32">
        <v>9101</v>
      </c>
      <c r="J32" s="106" t="s">
        <v>682</v>
      </c>
      <c r="K32" s="106" t="s">
        <v>1071</v>
      </c>
      <c r="L32">
        <v>1484</v>
      </c>
      <c r="M32">
        <v>1493</v>
      </c>
      <c r="N32">
        <v>700</v>
      </c>
      <c r="O32" s="106" t="s">
        <v>898</v>
      </c>
      <c r="P32">
        <v>0.92220651625494798</v>
      </c>
      <c r="Q32">
        <v>0.93569328204997704</v>
      </c>
      <c r="R32" s="15">
        <v>0.11973369058444</v>
      </c>
      <c r="S32" s="15">
        <v>3.02449372956042E-2</v>
      </c>
      <c r="T32">
        <v>-0.10759325199820401</v>
      </c>
      <c r="U32">
        <v>0.10759325199820401</v>
      </c>
      <c r="V32">
        <v>0.174464458483999</v>
      </c>
      <c r="W32">
        <v>-0.45</v>
      </c>
      <c r="X32">
        <v>2.61</v>
      </c>
      <c r="Y32">
        <v>822965</v>
      </c>
      <c r="Z32">
        <v>54864</v>
      </c>
      <c r="AA32">
        <v>3.01</v>
      </c>
      <c r="AB32">
        <v>15</v>
      </c>
      <c r="AC32">
        <v>13</v>
      </c>
      <c r="AD32">
        <v>2</v>
      </c>
      <c r="AE32">
        <v>86.67</v>
      </c>
      <c r="AF32">
        <v>17</v>
      </c>
      <c r="AG32">
        <v>6</v>
      </c>
      <c r="AH32">
        <v>0</v>
      </c>
      <c r="AI32">
        <v>9</v>
      </c>
      <c r="AJ32" s="301">
        <v>43919</v>
      </c>
      <c r="AK32">
        <v>3109</v>
      </c>
      <c r="AL32">
        <v>1336</v>
      </c>
      <c r="AM32" s="301">
        <v>43828</v>
      </c>
      <c r="AN32">
        <v>4626</v>
      </c>
      <c r="AO32">
        <v>1981</v>
      </c>
      <c r="AP32" s="301">
        <v>43645</v>
      </c>
      <c r="AQ32">
        <v>4045</v>
      </c>
      <c r="AR32">
        <v>1776</v>
      </c>
      <c r="AS32" s="301">
        <v>43280</v>
      </c>
      <c r="AT32">
        <v>3840.5</v>
      </c>
      <c r="AU32">
        <v>2162</v>
      </c>
    </row>
    <row r="33" spans="1:47" x14ac:dyDescent="0.2">
      <c r="A33" s="102">
        <v>2485</v>
      </c>
      <c r="B33">
        <v>3632</v>
      </c>
      <c r="C33" s="106" t="s">
        <v>1451</v>
      </c>
      <c r="D33" s="106" t="s">
        <v>900</v>
      </c>
      <c r="E33">
        <v>486</v>
      </c>
      <c r="F33">
        <v>469</v>
      </c>
      <c r="G33">
        <v>2300</v>
      </c>
      <c r="H33" s="106" t="s">
        <v>898</v>
      </c>
      <c r="I33">
        <v>6301</v>
      </c>
      <c r="J33" s="106" t="s">
        <v>52</v>
      </c>
      <c r="K33" s="106" t="s">
        <v>909</v>
      </c>
      <c r="L33">
        <v>2125</v>
      </c>
      <c r="M33">
        <v>2153</v>
      </c>
      <c r="N33">
        <v>500</v>
      </c>
      <c r="O33" s="106" t="s">
        <v>901</v>
      </c>
      <c r="P33">
        <v>0.81015866760606503</v>
      </c>
      <c r="Q33">
        <v>0.91155960738847197</v>
      </c>
      <c r="R33">
        <v>0.130749200163227</v>
      </c>
      <c r="S33" s="106">
        <v>9.1185290427690802E-3</v>
      </c>
      <c r="T33">
        <v>0.350573328312</v>
      </c>
      <c r="U33">
        <v>0.350573328312</v>
      </c>
      <c r="V33">
        <v>1.33573335837545</v>
      </c>
      <c r="W33">
        <v>1.81</v>
      </c>
      <c r="X33">
        <v>0.2</v>
      </c>
      <c r="Y33">
        <v>822584</v>
      </c>
      <c r="Z33">
        <v>45699</v>
      </c>
      <c r="AA33">
        <v>2.38</v>
      </c>
      <c r="AB33">
        <v>18</v>
      </c>
      <c r="AC33">
        <v>13</v>
      </c>
      <c r="AD33">
        <v>5</v>
      </c>
      <c r="AE33">
        <v>72.22</v>
      </c>
      <c r="AF33">
        <v>18</v>
      </c>
      <c r="AG33">
        <v>7</v>
      </c>
      <c r="AH33">
        <v>1</v>
      </c>
      <c r="AI33">
        <v>10</v>
      </c>
      <c r="AJ33" s="301">
        <v>43919</v>
      </c>
      <c r="AK33">
        <v>404</v>
      </c>
      <c r="AL33">
        <v>1877.5</v>
      </c>
      <c r="AM33" s="301">
        <v>43828</v>
      </c>
      <c r="AN33">
        <v>493</v>
      </c>
      <c r="AO33">
        <v>2642</v>
      </c>
      <c r="AP33" s="301">
        <v>43645</v>
      </c>
      <c r="AQ33">
        <v>510</v>
      </c>
      <c r="AR33">
        <v>2658</v>
      </c>
      <c r="AS33" s="301">
        <v>43280</v>
      </c>
      <c r="AT33">
        <v>587</v>
      </c>
      <c r="AU33">
        <v>3122</v>
      </c>
    </row>
    <row r="34" spans="1:47" x14ac:dyDescent="0.2">
      <c r="A34" s="102">
        <v>3688</v>
      </c>
      <c r="B34">
        <v>3254</v>
      </c>
      <c r="C34" s="106" t="s">
        <v>1390</v>
      </c>
      <c r="D34" s="106" t="s">
        <v>917</v>
      </c>
      <c r="E34">
        <v>1188</v>
      </c>
      <c r="F34">
        <v>1178</v>
      </c>
      <c r="G34">
        <v>900</v>
      </c>
      <c r="H34" s="106" t="s">
        <v>901</v>
      </c>
      <c r="I34">
        <v>6183</v>
      </c>
      <c r="J34" s="106" t="s">
        <v>1060</v>
      </c>
      <c r="K34" s="106" t="s">
        <v>910</v>
      </c>
      <c r="L34">
        <v>1372</v>
      </c>
      <c r="M34">
        <v>1371</v>
      </c>
      <c r="N34">
        <v>800</v>
      </c>
      <c r="O34" s="106" t="s">
        <v>898</v>
      </c>
      <c r="P34">
        <v>0.83808660616565001</v>
      </c>
      <c r="Q34">
        <v>0.86995131170266204</v>
      </c>
      <c r="R34" s="106">
        <v>0.36670778817159</v>
      </c>
      <c r="S34">
        <v>4.9628044192667302E-2</v>
      </c>
      <c r="T34">
        <v>-1.0851230112994801</v>
      </c>
      <c r="U34">
        <v>1.0851230112994801</v>
      </c>
      <c r="V34">
        <v>0.94003521389678601</v>
      </c>
      <c r="W34">
        <v>-7.24</v>
      </c>
      <c r="X34">
        <v>3.34</v>
      </c>
      <c r="Y34">
        <v>820076</v>
      </c>
      <c r="Z34">
        <v>48240</v>
      </c>
      <c r="AA34">
        <v>2.29</v>
      </c>
      <c r="AB34">
        <v>17</v>
      </c>
      <c r="AC34">
        <v>12</v>
      </c>
      <c r="AD34">
        <v>5</v>
      </c>
      <c r="AE34">
        <v>70.59</v>
      </c>
      <c r="AF34">
        <v>17</v>
      </c>
      <c r="AG34">
        <v>6</v>
      </c>
      <c r="AH34">
        <v>2</v>
      </c>
      <c r="AI34">
        <v>9</v>
      </c>
      <c r="AJ34" s="301">
        <v>43919</v>
      </c>
      <c r="AK34">
        <v>983</v>
      </c>
      <c r="AL34">
        <v>1152</v>
      </c>
      <c r="AM34" s="301">
        <v>43828</v>
      </c>
      <c r="AN34">
        <v>1338</v>
      </c>
      <c r="AO34">
        <v>1720</v>
      </c>
      <c r="AP34" s="301">
        <v>43645</v>
      </c>
      <c r="AQ34">
        <v>1520</v>
      </c>
      <c r="AR34">
        <v>1520</v>
      </c>
      <c r="AS34" s="301">
        <v>43280</v>
      </c>
      <c r="AT34">
        <v>1665</v>
      </c>
      <c r="AU34">
        <v>1850</v>
      </c>
    </row>
    <row r="35" spans="1:47" x14ac:dyDescent="0.2">
      <c r="A35" s="102">
        <v>1958</v>
      </c>
      <c r="B35">
        <v>3099</v>
      </c>
      <c r="C35" s="106" t="s">
        <v>33</v>
      </c>
      <c r="D35" s="106" t="s">
        <v>921</v>
      </c>
      <c r="E35">
        <v>635</v>
      </c>
      <c r="F35">
        <v>623</v>
      </c>
      <c r="G35">
        <v>1700</v>
      </c>
      <c r="H35" s="106" t="s">
        <v>901</v>
      </c>
      <c r="I35">
        <v>5110</v>
      </c>
      <c r="J35" s="106" t="s">
        <v>808</v>
      </c>
      <c r="K35" s="106" t="s">
        <v>984</v>
      </c>
      <c r="L35">
        <v>1053</v>
      </c>
      <c r="M35">
        <v>1049</v>
      </c>
      <c r="N35">
        <v>1000</v>
      </c>
      <c r="O35" s="106" t="s">
        <v>898</v>
      </c>
      <c r="P35">
        <v>0.92116225294157195</v>
      </c>
      <c r="Q35">
        <v>0.92605222286880995</v>
      </c>
      <c r="R35" s="106">
        <v>5.8642430491374201E-2</v>
      </c>
      <c r="S35" s="15">
        <v>7.7368092935825597E-2</v>
      </c>
      <c r="T35">
        <v>-1.32638143199335</v>
      </c>
      <c r="U35">
        <v>1.32638143199335</v>
      </c>
      <c r="V35">
        <v>1.0151556003938</v>
      </c>
      <c r="W35">
        <v>-6.12</v>
      </c>
      <c r="X35">
        <v>0.96</v>
      </c>
      <c r="Y35">
        <v>818173</v>
      </c>
      <c r="Z35">
        <v>54545</v>
      </c>
      <c r="AA35">
        <v>2.67</v>
      </c>
      <c r="AB35">
        <v>15</v>
      </c>
      <c r="AC35">
        <v>11</v>
      </c>
      <c r="AD35">
        <v>4</v>
      </c>
      <c r="AE35">
        <v>73.33</v>
      </c>
      <c r="AF35">
        <v>19</v>
      </c>
      <c r="AG35">
        <v>7</v>
      </c>
      <c r="AH35">
        <v>0</v>
      </c>
      <c r="AI35">
        <v>8</v>
      </c>
      <c r="AJ35" s="301">
        <v>43919</v>
      </c>
      <c r="AK35">
        <v>641</v>
      </c>
      <c r="AL35">
        <v>1069</v>
      </c>
      <c r="AM35" s="301">
        <v>43828</v>
      </c>
      <c r="AN35">
        <v>984</v>
      </c>
      <c r="AO35">
        <v>1337</v>
      </c>
      <c r="AP35" s="301">
        <v>43645</v>
      </c>
      <c r="AQ35">
        <v>899</v>
      </c>
      <c r="AR35">
        <v>1263</v>
      </c>
      <c r="AS35" s="301">
        <v>43280</v>
      </c>
      <c r="AT35">
        <v>1344</v>
      </c>
      <c r="AU35">
        <v>1711</v>
      </c>
    </row>
    <row r="36" spans="1:47" x14ac:dyDescent="0.2">
      <c r="A36" s="102">
        <v>1153</v>
      </c>
      <c r="B36">
        <v>5021</v>
      </c>
      <c r="C36" s="106" t="s">
        <v>1391</v>
      </c>
      <c r="D36" s="106" t="s">
        <v>1090</v>
      </c>
      <c r="E36">
        <v>1576</v>
      </c>
      <c r="F36">
        <v>1538</v>
      </c>
      <c r="G36">
        <v>600</v>
      </c>
      <c r="H36" s="106" t="s">
        <v>898</v>
      </c>
      <c r="I36">
        <v>7278</v>
      </c>
      <c r="J36" s="106" t="s">
        <v>42</v>
      </c>
      <c r="K36" s="106" t="s">
        <v>913</v>
      </c>
      <c r="L36">
        <v>1620</v>
      </c>
      <c r="M36">
        <v>1574</v>
      </c>
      <c r="N36">
        <v>600</v>
      </c>
      <c r="O36" s="106" t="s">
        <v>901</v>
      </c>
      <c r="P36">
        <v>0.68964679803968298</v>
      </c>
      <c r="Q36">
        <v>0.94456855194640199</v>
      </c>
      <c r="R36">
        <v>3.2524336800933702E-2</v>
      </c>
      <c r="S36" s="15">
        <v>9.4162346788747603E-2</v>
      </c>
      <c r="T36">
        <v>8.74049510045245E-2</v>
      </c>
      <c r="U36">
        <v>8.74049510045245E-2</v>
      </c>
      <c r="V36">
        <v>1.54049256411835E-2</v>
      </c>
      <c r="W36">
        <v>0.6</v>
      </c>
      <c r="X36">
        <v>2.29</v>
      </c>
      <c r="Y36">
        <v>806426</v>
      </c>
      <c r="Z36">
        <v>80643</v>
      </c>
      <c r="AA36">
        <v>4.0999999999999996</v>
      </c>
      <c r="AB36">
        <v>10</v>
      </c>
      <c r="AC36">
        <v>8</v>
      </c>
      <c r="AD36">
        <v>2</v>
      </c>
      <c r="AE36">
        <v>80</v>
      </c>
      <c r="AF36">
        <v>15</v>
      </c>
      <c r="AG36">
        <v>7</v>
      </c>
      <c r="AH36">
        <v>0</v>
      </c>
      <c r="AI36">
        <v>3</v>
      </c>
      <c r="AJ36" s="301">
        <v>43919</v>
      </c>
      <c r="AK36">
        <v>1508</v>
      </c>
      <c r="AL36">
        <v>1672</v>
      </c>
      <c r="AM36" s="301">
        <v>43828</v>
      </c>
      <c r="AN36">
        <v>2515</v>
      </c>
      <c r="AO36">
        <v>2485</v>
      </c>
      <c r="AP36" s="301">
        <v>43645</v>
      </c>
      <c r="AQ36">
        <v>2522</v>
      </c>
      <c r="AR36">
        <v>2323</v>
      </c>
      <c r="AS36" s="301">
        <v>43280</v>
      </c>
      <c r="AT36">
        <v>3880</v>
      </c>
      <c r="AU36">
        <v>3370</v>
      </c>
    </row>
    <row r="37" spans="1:47" x14ac:dyDescent="0.2">
      <c r="A37" s="102">
        <v>3022</v>
      </c>
      <c r="B37">
        <v>4503</v>
      </c>
      <c r="C37" s="106" t="s">
        <v>537</v>
      </c>
      <c r="D37" s="106" t="s">
        <v>918</v>
      </c>
      <c r="E37">
        <v>1826</v>
      </c>
      <c r="F37">
        <v>1813.5</v>
      </c>
      <c r="G37">
        <v>500</v>
      </c>
      <c r="H37" s="106" t="s">
        <v>901</v>
      </c>
      <c r="I37">
        <v>6134</v>
      </c>
      <c r="J37" s="106" t="s">
        <v>1057</v>
      </c>
      <c r="K37" s="106" t="s">
        <v>909</v>
      </c>
      <c r="L37">
        <v>1895</v>
      </c>
      <c r="M37">
        <v>1869</v>
      </c>
      <c r="N37">
        <v>500</v>
      </c>
      <c r="O37" s="106" t="s">
        <v>898</v>
      </c>
      <c r="P37">
        <v>0.70368131543979096</v>
      </c>
      <c r="Q37">
        <v>0.89626069412272702</v>
      </c>
      <c r="R37" s="15">
        <v>0.227187223897307</v>
      </c>
      <c r="S37" s="106">
        <v>1.7608359177669598E-2</v>
      </c>
      <c r="T37">
        <v>-0.405258033687727</v>
      </c>
      <c r="U37">
        <v>0.405258033687727</v>
      </c>
      <c r="V37">
        <v>0.53601735958810104</v>
      </c>
      <c r="W37">
        <v>-2.2999999999999998</v>
      </c>
      <c r="X37">
        <v>2.97</v>
      </c>
      <c r="Y37">
        <v>798159</v>
      </c>
      <c r="Z37">
        <v>46951</v>
      </c>
      <c r="AA37">
        <v>2.2999999999999998</v>
      </c>
      <c r="AB37">
        <v>17</v>
      </c>
      <c r="AC37">
        <v>12</v>
      </c>
      <c r="AD37">
        <v>5</v>
      </c>
      <c r="AE37">
        <v>70.59</v>
      </c>
      <c r="AF37">
        <v>16</v>
      </c>
      <c r="AG37">
        <v>9</v>
      </c>
      <c r="AH37">
        <v>1</v>
      </c>
      <c r="AI37">
        <v>7</v>
      </c>
      <c r="AJ37" s="301">
        <v>43919</v>
      </c>
      <c r="AK37">
        <v>1722</v>
      </c>
      <c r="AL37">
        <v>1652</v>
      </c>
      <c r="AM37" s="301">
        <v>43828</v>
      </c>
      <c r="AN37">
        <v>1870</v>
      </c>
      <c r="AO37">
        <v>2011</v>
      </c>
      <c r="AP37" s="301">
        <v>43645</v>
      </c>
      <c r="AQ37">
        <v>1561.5</v>
      </c>
      <c r="AR37">
        <v>1407</v>
      </c>
      <c r="AS37" s="301">
        <v>43280</v>
      </c>
      <c r="AT37">
        <v>1689</v>
      </c>
      <c r="AU37">
        <v>1923</v>
      </c>
    </row>
    <row r="38" spans="1:47" x14ac:dyDescent="0.2">
      <c r="A38" s="102">
        <v>1725</v>
      </c>
      <c r="B38">
        <v>1662</v>
      </c>
      <c r="C38" s="106" t="s">
        <v>463</v>
      </c>
      <c r="D38" s="106" t="s">
        <v>1045</v>
      </c>
      <c r="E38">
        <v>1807</v>
      </c>
      <c r="F38">
        <v>1788</v>
      </c>
      <c r="G38">
        <v>600</v>
      </c>
      <c r="H38" s="106" t="s">
        <v>901</v>
      </c>
      <c r="I38">
        <v>8308</v>
      </c>
      <c r="J38" s="106" t="s">
        <v>48</v>
      </c>
      <c r="K38" s="106" t="s">
        <v>940</v>
      </c>
      <c r="L38">
        <v>366</v>
      </c>
      <c r="M38">
        <v>368</v>
      </c>
      <c r="N38">
        <v>2900</v>
      </c>
      <c r="O38" s="106" t="s">
        <v>898</v>
      </c>
      <c r="P38">
        <v>0.60246816482971499</v>
      </c>
      <c r="Q38">
        <v>0.93187436930872303</v>
      </c>
      <c r="R38" s="15">
        <v>0.271932122781886</v>
      </c>
      <c r="S38" s="15">
        <v>6.5030787372748394E-2</v>
      </c>
      <c r="T38">
        <v>-1.79588879671707</v>
      </c>
      <c r="U38">
        <v>1.79588879671707</v>
      </c>
      <c r="V38">
        <v>1.8151134708071699</v>
      </c>
      <c r="W38">
        <v>-12.98</v>
      </c>
      <c r="X38">
        <v>0.52</v>
      </c>
      <c r="Y38">
        <v>796289</v>
      </c>
      <c r="Z38">
        <v>44238</v>
      </c>
      <c r="AA38">
        <v>2.23</v>
      </c>
      <c r="AB38">
        <v>18</v>
      </c>
      <c r="AC38">
        <v>13</v>
      </c>
      <c r="AD38">
        <v>5</v>
      </c>
      <c r="AE38">
        <v>72.22</v>
      </c>
      <c r="AF38">
        <v>18</v>
      </c>
      <c r="AG38">
        <v>7</v>
      </c>
      <c r="AH38">
        <v>2</v>
      </c>
      <c r="AI38">
        <v>9</v>
      </c>
      <c r="AJ38" s="301">
        <v>43919</v>
      </c>
      <c r="AK38">
        <v>1789</v>
      </c>
      <c r="AL38">
        <v>344</v>
      </c>
      <c r="AM38" s="301">
        <v>43828</v>
      </c>
      <c r="AN38">
        <v>2955</v>
      </c>
      <c r="AO38">
        <v>479</v>
      </c>
      <c r="AP38" s="301">
        <v>43645</v>
      </c>
      <c r="AQ38">
        <v>2554</v>
      </c>
      <c r="AR38">
        <v>453.5</v>
      </c>
      <c r="AS38" s="301">
        <v>43280</v>
      </c>
      <c r="AT38">
        <v>2896</v>
      </c>
      <c r="AU38">
        <v>582.29999999999995</v>
      </c>
    </row>
    <row r="39" spans="1:47" x14ac:dyDescent="0.2">
      <c r="A39" s="102">
        <v>2442</v>
      </c>
      <c r="B39">
        <v>1332</v>
      </c>
      <c r="C39" s="106" t="s">
        <v>1174</v>
      </c>
      <c r="D39" s="106" t="s">
        <v>974</v>
      </c>
      <c r="E39">
        <v>468</v>
      </c>
      <c r="F39">
        <v>456</v>
      </c>
      <c r="G39">
        <v>2100</v>
      </c>
      <c r="H39" s="106" t="s">
        <v>901</v>
      </c>
      <c r="I39">
        <v>6841</v>
      </c>
      <c r="J39" s="106" t="s">
        <v>1162</v>
      </c>
      <c r="K39" s="106" t="s">
        <v>903</v>
      </c>
      <c r="L39">
        <v>1630</v>
      </c>
      <c r="M39">
        <v>1601</v>
      </c>
      <c r="N39">
        <v>600</v>
      </c>
      <c r="O39" s="106" t="s">
        <v>898</v>
      </c>
      <c r="P39">
        <v>0.72092467118356895</v>
      </c>
      <c r="Q39">
        <v>0.91286039329047097</v>
      </c>
      <c r="R39" s="15">
        <v>2.9613478791975501E-2</v>
      </c>
      <c r="S39" s="15">
        <v>5.01360277154242E-3</v>
      </c>
      <c r="T39">
        <v>-1.34715853912871</v>
      </c>
      <c r="U39">
        <v>1.34715853912871</v>
      </c>
      <c r="V39">
        <v>1.4158128247141699</v>
      </c>
      <c r="W39">
        <v>-17.010000000000002</v>
      </c>
      <c r="X39">
        <v>0.31</v>
      </c>
      <c r="Y39">
        <v>785288</v>
      </c>
      <c r="Z39">
        <v>39264</v>
      </c>
      <c r="AA39">
        <v>1.97</v>
      </c>
      <c r="AB39">
        <v>20</v>
      </c>
      <c r="AC39">
        <v>16</v>
      </c>
      <c r="AD39">
        <v>4</v>
      </c>
      <c r="AE39">
        <v>80</v>
      </c>
      <c r="AF39">
        <v>17</v>
      </c>
      <c r="AG39">
        <v>6</v>
      </c>
      <c r="AH39">
        <v>2</v>
      </c>
      <c r="AI39">
        <v>12</v>
      </c>
      <c r="AJ39" s="301">
        <v>43919</v>
      </c>
      <c r="AK39">
        <v>517</v>
      </c>
      <c r="AL39">
        <v>1322</v>
      </c>
      <c r="AM39" s="301">
        <v>43828</v>
      </c>
      <c r="AN39">
        <v>652</v>
      </c>
      <c r="AO39">
        <v>1929</v>
      </c>
      <c r="AP39" s="301">
        <v>43645</v>
      </c>
      <c r="AQ39">
        <v>674</v>
      </c>
      <c r="AR39">
        <v>2173</v>
      </c>
      <c r="AS39" s="301">
        <v>43280</v>
      </c>
      <c r="AT39">
        <v>537</v>
      </c>
      <c r="AU39">
        <v>1917</v>
      </c>
    </row>
    <row r="40" spans="1:47" x14ac:dyDescent="0.2">
      <c r="A40" s="102">
        <v>1929</v>
      </c>
      <c r="B40">
        <v>1802</v>
      </c>
      <c r="C40" s="106" t="s">
        <v>1041</v>
      </c>
      <c r="D40" s="106" t="s">
        <v>907</v>
      </c>
      <c r="E40">
        <v>979</v>
      </c>
      <c r="F40">
        <v>983</v>
      </c>
      <c r="G40">
        <v>1000</v>
      </c>
      <c r="H40" s="106" t="s">
        <v>901</v>
      </c>
      <c r="I40">
        <v>6479</v>
      </c>
      <c r="J40" s="106" t="s">
        <v>449</v>
      </c>
      <c r="K40" s="106" t="s">
        <v>903</v>
      </c>
      <c r="L40">
        <v>1925</v>
      </c>
      <c r="M40">
        <v>1922</v>
      </c>
      <c r="N40">
        <v>500</v>
      </c>
      <c r="O40" s="106" t="s">
        <v>898</v>
      </c>
      <c r="P40">
        <v>0.89133920730052596</v>
      </c>
      <c r="Q40">
        <v>0.92670948330291203</v>
      </c>
      <c r="R40">
        <v>0.34344065436932197</v>
      </c>
      <c r="S40" s="15">
        <v>5.4025551671415303E-2</v>
      </c>
      <c r="T40">
        <v>-1.0297139939705799</v>
      </c>
      <c r="U40">
        <v>1.0297139939705799</v>
      </c>
      <c r="V40">
        <v>1.08759385552613</v>
      </c>
      <c r="W40">
        <v>-6.59</v>
      </c>
      <c r="X40">
        <v>2.29</v>
      </c>
      <c r="Y40">
        <v>783392</v>
      </c>
      <c r="Z40">
        <v>48962</v>
      </c>
      <c r="AA40">
        <v>2.4300000000000002</v>
      </c>
      <c r="AB40">
        <v>16</v>
      </c>
      <c r="AC40">
        <v>12</v>
      </c>
      <c r="AD40">
        <v>4</v>
      </c>
      <c r="AE40">
        <v>75</v>
      </c>
      <c r="AF40">
        <v>19</v>
      </c>
      <c r="AG40">
        <v>4</v>
      </c>
      <c r="AH40">
        <v>0</v>
      </c>
      <c r="AI40">
        <v>12</v>
      </c>
      <c r="AJ40" s="301">
        <v>43919</v>
      </c>
      <c r="AK40">
        <v>956</v>
      </c>
      <c r="AL40">
        <v>1613</v>
      </c>
      <c r="AM40" s="301">
        <v>43828</v>
      </c>
      <c r="AN40">
        <v>1217</v>
      </c>
      <c r="AO40">
        <v>2277</v>
      </c>
      <c r="AP40" s="301">
        <v>43645</v>
      </c>
      <c r="AQ40">
        <v>1074</v>
      </c>
      <c r="AR40">
        <v>1891</v>
      </c>
      <c r="AS40" s="301">
        <v>43280</v>
      </c>
      <c r="AT40">
        <v>1101</v>
      </c>
      <c r="AU40">
        <v>1845</v>
      </c>
    </row>
    <row r="41" spans="1:47" x14ac:dyDescent="0.2">
      <c r="A41" s="102">
        <v>1559</v>
      </c>
      <c r="B41">
        <v>1801</v>
      </c>
      <c r="C41" s="106" t="s">
        <v>1352</v>
      </c>
      <c r="D41" s="106" t="s">
        <v>907</v>
      </c>
      <c r="E41">
        <v>3845</v>
      </c>
      <c r="F41">
        <v>3905</v>
      </c>
      <c r="G41">
        <v>200</v>
      </c>
      <c r="H41" s="106" t="s">
        <v>898</v>
      </c>
      <c r="I41">
        <v>3116</v>
      </c>
      <c r="J41" s="106" t="s">
        <v>1023</v>
      </c>
      <c r="K41" s="106" t="s">
        <v>913</v>
      </c>
      <c r="L41">
        <v>1433</v>
      </c>
      <c r="M41">
        <v>1455</v>
      </c>
      <c r="N41">
        <v>500</v>
      </c>
      <c r="O41" s="106" t="s">
        <v>901</v>
      </c>
      <c r="P41">
        <v>0.896262431221863</v>
      </c>
      <c r="Q41">
        <v>0.93535490248178099</v>
      </c>
      <c r="R41" s="15">
        <v>0.15955474404704001</v>
      </c>
      <c r="S41" s="15">
        <v>3.8157414195715202E-2</v>
      </c>
      <c r="T41">
        <v>0.75431925245485199</v>
      </c>
      <c r="U41">
        <v>0.75431925245485199</v>
      </c>
      <c r="V41">
        <v>0.46841849771715099</v>
      </c>
      <c r="W41">
        <v>2.99</v>
      </c>
      <c r="X41">
        <v>6.85</v>
      </c>
      <c r="Y41">
        <v>779054</v>
      </c>
      <c r="Z41">
        <v>64921</v>
      </c>
      <c r="AA41">
        <v>3.43</v>
      </c>
      <c r="AB41">
        <v>12</v>
      </c>
      <c r="AC41">
        <v>10</v>
      </c>
      <c r="AD41">
        <v>2</v>
      </c>
      <c r="AE41">
        <v>83.33</v>
      </c>
      <c r="AF41">
        <v>18</v>
      </c>
      <c r="AG41">
        <v>6</v>
      </c>
      <c r="AH41">
        <v>0</v>
      </c>
      <c r="AI41">
        <v>6</v>
      </c>
      <c r="AJ41" s="301">
        <v>43919</v>
      </c>
      <c r="AK41">
        <v>3355</v>
      </c>
      <c r="AL41">
        <v>1315</v>
      </c>
      <c r="AM41" s="301">
        <v>43828</v>
      </c>
      <c r="AN41">
        <v>4545</v>
      </c>
      <c r="AO41">
        <v>1765</v>
      </c>
      <c r="AP41" s="301">
        <v>43645</v>
      </c>
      <c r="AQ41">
        <v>3990</v>
      </c>
      <c r="AR41">
        <v>1448</v>
      </c>
      <c r="AS41" s="301">
        <v>43280</v>
      </c>
      <c r="AT41">
        <v>5980</v>
      </c>
      <c r="AU41">
        <v>2005</v>
      </c>
    </row>
    <row r="42" spans="1:47" x14ac:dyDescent="0.2">
      <c r="A42" s="102">
        <v>664</v>
      </c>
      <c r="B42">
        <v>3076</v>
      </c>
      <c r="C42" s="106" t="s">
        <v>1126</v>
      </c>
      <c r="D42" s="106" t="s">
        <v>905</v>
      </c>
      <c r="E42">
        <v>1560</v>
      </c>
      <c r="F42">
        <v>1532</v>
      </c>
      <c r="G42">
        <v>700</v>
      </c>
      <c r="H42" s="106" t="s">
        <v>898</v>
      </c>
      <c r="I42">
        <v>6471</v>
      </c>
      <c r="J42" s="106" t="s">
        <v>805</v>
      </c>
      <c r="K42" s="106" t="s">
        <v>909</v>
      </c>
      <c r="L42">
        <v>782</v>
      </c>
      <c r="M42">
        <v>777</v>
      </c>
      <c r="N42">
        <v>1400</v>
      </c>
      <c r="O42" s="106" t="s">
        <v>901</v>
      </c>
      <c r="P42">
        <v>0.82899264225264002</v>
      </c>
      <c r="Q42">
        <v>0.95407908842788003</v>
      </c>
      <c r="R42" s="106">
        <v>0.392621357474503</v>
      </c>
      <c r="S42" s="15">
        <v>1.4960479649313499E-2</v>
      </c>
      <c r="T42">
        <v>0.89559685838150505</v>
      </c>
      <c r="U42">
        <v>0.89559685838150505</v>
      </c>
      <c r="V42">
        <v>1.2823876368801299</v>
      </c>
      <c r="W42">
        <v>4.97</v>
      </c>
      <c r="X42">
        <v>1.44</v>
      </c>
      <c r="Y42">
        <v>778222</v>
      </c>
      <c r="Z42">
        <v>51881</v>
      </c>
      <c r="AA42">
        <v>2.57</v>
      </c>
      <c r="AB42">
        <v>15</v>
      </c>
      <c r="AC42">
        <v>11</v>
      </c>
      <c r="AD42">
        <v>4</v>
      </c>
      <c r="AE42">
        <v>73.33</v>
      </c>
      <c r="AF42">
        <v>16</v>
      </c>
      <c r="AG42">
        <v>8</v>
      </c>
      <c r="AH42">
        <v>2</v>
      </c>
      <c r="AI42">
        <v>5</v>
      </c>
      <c r="AJ42" s="301">
        <v>43919</v>
      </c>
      <c r="AK42">
        <v>1344</v>
      </c>
      <c r="AL42">
        <v>711</v>
      </c>
      <c r="AM42" s="301">
        <v>43828</v>
      </c>
      <c r="AN42">
        <v>1947</v>
      </c>
      <c r="AO42">
        <v>1041</v>
      </c>
      <c r="AP42" s="301">
        <v>43645</v>
      </c>
      <c r="AQ42">
        <v>1791</v>
      </c>
      <c r="AR42">
        <v>996</v>
      </c>
      <c r="AS42" s="301">
        <v>43280</v>
      </c>
      <c r="AT42">
        <v>2309</v>
      </c>
      <c r="AU42">
        <v>1135</v>
      </c>
    </row>
    <row r="43" spans="1:47" x14ac:dyDescent="0.2">
      <c r="A43" s="102">
        <v>1498</v>
      </c>
      <c r="B43">
        <v>3099</v>
      </c>
      <c r="C43" s="106" t="s">
        <v>33</v>
      </c>
      <c r="D43" s="106" t="s">
        <v>921</v>
      </c>
      <c r="E43">
        <v>635</v>
      </c>
      <c r="F43">
        <v>623</v>
      </c>
      <c r="G43">
        <v>1600</v>
      </c>
      <c r="H43" s="106" t="s">
        <v>901</v>
      </c>
      <c r="I43">
        <v>5233</v>
      </c>
      <c r="J43" s="106" t="s">
        <v>1033</v>
      </c>
      <c r="K43" s="106" t="s">
        <v>897</v>
      </c>
      <c r="L43">
        <v>2425</v>
      </c>
      <c r="M43">
        <v>2448</v>
      </c>
      <c r="N43">
        <v>400</v>
      </c>
      <c r="O43" s="106" t="s">
        <v>898</v>
      </c>
      <c r="P43">
        <v>0.89182907211424001</v>
      </c>
      <c r="Q43">
        <v>0.93684202149769003</v>
      </c>
      <c r="R43">
        <v>2.3002821909047502E-3</v>
      </c>
      <c r="S43">
        <v>6.3223017130939604E-3</v>
      </c>
      <c r="T43">
        <v>-1.5674422945100901</v>
      </c>
      <c r="U43">
        <v>1.5674422945100901</v>
      </c>
      <c r="V43">
        <v>1.1107180617853101</v>
      </c>
      <c r="W43">
        <v>-17.39</v>
      </c>
      <c r="X43">
        <v>1.8</v>
      </c>
      <c r="Y43">
        <v>777808</v>
      </c>
      <c r="Z43">
        <v>40937</v>
      </c>
      <c r="AA43">
        <v>2.1800000000000002</v>
      </c>
      <c r="AB43">
        <v>19</v>
      </c>
      <c r="AC43">
        <v>12</v>
      </c>
      <c r="AD43">
        <v>7</v>
      </c>
      <c r="AE43">
        <v>63.16</v>
      </c>
      <c r="AF43">
        <v>18</v>
      </c>
      <c r="AG43">
        <v>6</v>
      </c>
      <c r="AH43">
        <v>1</v>
      </c>
      <c r="AI43">
        <v>12</v>
      </c>
      <c r="AJ43" s="301">
        <v>43919</v>
      </c>
      <c r="AK43">
        <v>641</v>
      </c>
      <c r="AL43">
        <v>1935</v>
      </c>
      <c r="AM43" s="301">
        <v>43828</v>
      </c>
      <c r="AN43">
        <v>984</v>
      </c>
      <c r="AO43">
        <v>3215</v>
      </c>
      <c r="AP43" s="301">
        <v>43645</v>
      </c>
      <c r="AQ43">
        <v>899</v>
      </c>
      <c r="AR43">
        <v>3290</v>
      </c>
      <c r="AS43" s="301">
        <v>43280</v>
      </c>
      <c r="AT43">
        <v>1344</v>
      </c>
      <c r="AU43">
        <v>3625</v>
      </c>
    </row>
    <row r="44" spans="1:47" x14ac:dyDescent="0.2">
      <c r="A44" s="102">
        <v>3582</v>
      </c>
      <c r="B44">
        <v>2327</v>
      </c>
      <c r="C44" s="106" t="s">
        <v>1171</v>
      </c>
      <c r="D44" s="106" t="s">
        <v>900</v>
      </c>
      <c r="E44">
        <v>2942</v>
      </c>
      <c r="F44">
        <v>2914</v>
      </c>
      <c r="G44">
        <v>300</v>
      </c>
      <c r="H44" s="106" t="s">
        <v>901</v>
      </c>
      <c r="I44">
        <v>7186</v>
      </c>
      <c r="J44" s="106" t="s">
        <v>445</v>
      </c>
      <c r="K44" s="106" t="s">
        <v>940</v>
      </c>
      <c r="L44">
        <v>353</v>
      </c>
      <c r="M44">
        <v>347</v>
      </c>
      <c r="N44">
        <v>2500</v>
      </c>
      <c r="O44" s="106" t="s">
        <v>898</v>
      </c>
      <c r="P44">
        <v>0.84977818817346895</v>
      </c>
      <c r="Q44">
        <v>0.87431924169136399</v>
      </c>
      <c r="R44" s="106">
        <v>0.28002804712252999</v>
      </c>
      <c r="S44" s="15">
        <v>8.6818169618847293E-2</v>
      </c>
      <c r="T44">
        <v>-0.24918652483235901</v>
      </c>
      <c r="U44">
        <v>0.24918652483235901</v>
      </c>
      <c r="V44">
        <v>0.36862676804264599</v>
      </c>
      <c r="W44">
        <v>-1.19</v>
      </c>
      <c r="X44">
        <v>0.77</v>
      </c>
      <c r="Y44">
        <v>774762</v>
      </c>
      <c r="Z44">
        <v>43042</v>
      </c>
      <c r="AA44">
        <v>2.13</v>
      </c>
      <c r="AB44">
        <v>18</v>
      </c>
      <c r="AC44">
        <v>11</v>
      </c>
      <c r="AD44">
        <v>7</v>
      </c>
      <c r="AE44">
        <v>61.11</v>
      </c>
      <c r="AF44">
        <v>19</v>
      </c>
      <c r="AG44">
        <v>6</v>
      </c>
      <c r="AH44">
        <v>0</v>
      </c>
      <c r="AI44">
        <v>12</v>
      </c>
      <c r="AJ44" s="301">
        <v>43919</v>
      </c>
      <c r="AK44">
        <v>2686</v>
      </c>
      <c r="AL44">
        <v>340</v>
      </c>
      <c r="AM44" s="301">
        <v>43828</v>
      </c>
      <c r="AN44">
        <v>3600</v>
      </c>
      <c r="AO44">
        <v>452</v>
      </c>
      <c r="AP44" s="301">
        <v>43645</v>
      </c>
      <c r="AQ44">
        <v>3515</v>
      </c>
      <c r="AR44">
        <v>412</v>
      </c>
      <c r="AS44" s="301">
        <v>43280</v>
      </c>
      <c r="AT44">
        <v>2762</v>
      </c>
      <c r="AU44">
        <v>553</v>
      </c>
    </row>
    <row r="45" spans="1:47" x14ac:dyDescent="0.2">
      <c r="A45" s="102">
        <v>970</v>
      </c>
      <c r="B45">
        <v>1662</v>
      </c>
      <c r="C45" s="106" t="s">
        <v>463</v>
      </c>
      <c r="D45" s="106" t="s">
        <v>1045</v>
      </c>
      <c r="E45">
        <v>1807</v>
      </c>
      <c r="F45">
        <v>1788</v>
      </c>
      <c r="G45">
        <v>500</v>
      </c>
      <c r="H45" s="106" t="s">
        <v>901</v>
      </c>
      <c r="I45">
        <v>8425</v>
      </c>
      <c r="J45" s="106" t="s">
        <v>1016</v>
      </c>
      <c r="K45" s="106" t="s">
        <v>904</v>
      </c>
      <c r="L45">
        <v>2378</v>
      </c>
      <c r="M45">
        <v>2356</v>
      </c>
      <c r="N45">
        <v>400</v>
      </c>
      <c r="O45" s="106" t="s">
        <v>898</v>
      </c>
      <c r="P45">
        <v>0.58437173521642405</v>
      </c>
      <c r="Q45">
        <v>0.94799153331263497</v>
      </c>
      <c r="R45" s="106">
        <v>0.27565224773455399</v>
      </c>
      <c r="S45" s="106">
        <v>2.0643198480085601E-2</v>
      </c>
      <c r="T45">
        <v>-1.8931295488906099</v>
      </c>
      <c r="U45">
        <v>1.8931295488906099</v>
      </c>
      <c r="V45">
        <v>1.8896005984769</v>
      </c>
      <c r="W45">
        <v>-14.55</v>
      </c>
      <c r="X45">
        <v>5.14</v>
      </c>
      <c r="Y45">
        <v>774005</v>
      </c>
      <c r="Z45">
        <v>64500</v>
      </c>
      <c r="AA45">
        <v>3.28</v>
      </c>
      <c r="AB45">
        <v>12</v>
      </c>
      <c r="AC45">
        <v>10</v>
      </c>
      <c r="AD45">
        <v>2</v>
      </c>
      <c r="AE45">
        <v>83.33</v>
      </c>
      <c r="AF45">
        <v>17</v>
      </c>
      <c r="AG45">
        <v>6</v>
      </c>
      <c r="AH45">
        <v>0</v>
      </c>
      <c r="AI45">
        <v>6</v>
      </c>
      <c r="AJ45" s="301">
        <v>43919</v>
      </c>
      <c r="AK45">
        <v>1789</v>
      </c>
      <c r="AL45">
        <v>2183</v>
      </c>
      <c r="AM45" s="301">
        <v>43828</v>
      </c>
      <c r="AN45">
        <v>2955</v>
      </c>
      <c r="AO45">
        <v>3425</v>
      </c>
      <c r="AP45" s="301">
        <v>43645</v>
      </c>
      <c r="AQ45">
        <v>2554</v>
      </c>
      <c r="AR45">
        <v>2692</v>
      </c>
      <c r="AS45" s="301">
        <v>43280</v>
      </c>
      <c r="AT45">
        <v>2896</v>
      </c>
      <c r="AU45">
        <v>2815</v>
      </c>
    </row>
    <row r="46" spans="1:47" x14ac:dyDescent="0.2">
      <c r="A46" s="102">
        <v>1431</v>
      </c>
      <c r="B46">
        <v>6501</v>
      </c>
      <c r="C46" s="106" t="s">
        <v>1022</v>
      </c>
      <c r="D46" s="106" t="s">
        <v>903</v>
      </c>
      <c r="E46">
        <v>3390</v>
      </c>
      <c r="F46">
        <v>3395</v>
      </c>
      <c r="G46">
        <v>300</v>
      </c>
      <c r="H46" s="106" t="s">
        <v>901</v>
      </c>
      <c r="I46">
        <v>6925</v>
      </c>
      <c r="J46" s="106" t="s">
        <v>1177</v>
      </c>
      <c r="K46" s="106" t="s">
        <v>903</v>
      </c>
      <c r="L46">
        <v>1339</v>
      </c>
      <c r="M46">
        <v>1427</v>
      </c>
      <c r="N46">
        <v>700</v>
      </c>
      <c r="O46" s="106" t="s">
        <v>898</v>
      </c>
      <c r="P46">
        <v>0.92704917621248295</v>
      </c>
      <c r="Q46">
        <v>0.938219884451437</v>
      </c>
      <c r="R46">
        <v>8.5298303436342898E-3</v>
      </c>
      <c r="S46" s="15">
        <v>6.20481634128807E-3</v>
      </c>
      <c r="T46">
        <v>-1.74642361741403</v>
      </c>
      <c r="U46">
        <v>1.74642361741403</v>
      </c>
      <c r="V46">
        <v>0.92733095369018603</v>
      </c>
      <c r="W46">
        <v>-15.3</v>
      </c>
      <c r="X46">
        <v>1.92</v>
      </c>
      <c r="Y46">
        <v>765677</v>
      </c>
      <c r="Z46">
        <v>54691</v>
      </c>
      <c r="AA46">
        <v>3.09</v>
      </c>
      <c r="AB46">
        <v>14</v>
      </c>
      <c r="AC46">
        <v>11</v>
      </c>
      <c r="AD46">
        <v>3</v>
      </c>
      <c r="AE46">
        <v>78.569999999999993</v>
      </c>
      <c r="AF46">
        <v>20</v>
      </c>
      <c r="AG46">
        <v>4</v>
      </c>
      <c r="AH46">
        <v>0</v>
      </c>
      <c r="AI46">
        <v>10</v>
      </c>
      <c r="AJ46" s="301">
        <v>43919</v>
      </c>
      <c r="AK46">
        <v>3109</v>
      </c>
      <c r="AL46">
        <v>1060</v>
      </c>
      <c r="AM46" s="301">
        <v>43828</v>
      </c>
      <c r="AN46">
        <v>4626</v>
      </c>
      <c r="AO46">
        <v>1624</v>
      </c>
      <c r="AP46" s="301">
        <v>43645</v>
      </c>
      <c r="AQ46">
        <v>4045</v>
      </c>
      <c r="AR46">
        <v>1435</v>
      </c>
      <c r="AS46" s="301">
        <v>43280</v>
      </c>
      <c r="AT46">
        <v>3840.5</v>
      </c>
      <c r="AU46">
        <v>1385</v>
      </c>
    </row>
    <row r="47" spans="1:47" x14ac:dyDescent="0.2">
      <c r="A47" s="102">
        <v>586</v>
      </c>
      <c r="B47">
        <v>2502</v>
      </c>
      <c r="C47" s="106" t="s">
        <v>1457</v>
      </c>
      <c r="D47" s="106" t="s">
        <v>923</v>
      </c>
      <c r="E47">
        <v>3706</v>
      </c>
      <c r="F47">
        <v>3701</v>
      </c>
      <c r="G47">
        <v>200</v>
      </c>
      <c r="H47" s="106" t="s">
        <v>901</v>
      </c>
      <c r="I47">
        <v>6183</v>
      </c>
      <c r="J47" s="106" t="s">
        <v>1060</v>
      </c>
      <c r="K47" s="106" t="s">
        <v>910</v>
      </c>
      <c r="L47">
        <v>1372</v>
      </c>
      <c r="M47">
        <v>1371</v>
      </c>
      <c r="N47">
        <v>500</v>
      </c>
      <c r="O47" s="106" t="s">
        <v>898</v>
      </c>
      <c r="P47">
        <v>0.83230476503306605</v>
      </c>
      <c r="Q47">
        <v>0.95595965154914098</v>
      </c>
      <c r="R47" s="106">
        <v>0.149982939136029</v>
      </c>
      <c r="S47" s="106">
        <v>7.4590313169945203E-4</v>
      </c>
      <c r="T47">
        <v>-1.8151866959213401</v>
      </c>
      <c r="U47">
        <v>1.8151866959213401</v>
      </c>
      <c r="V47">
        <v>1.5455039209124199</v>
      </c>
      <c r="W47">
        <v>-14.02</v>
      </c>
      <c r="X47">
        <v>7.39</v>
      </c>
      <c r="Y47">
        <v>764814</v>
      </c>
      <c r="Z47">
        <v>50988</v>
      </c>
      <c r="AA47">
        <v>2.23</v>
      </c>
      <c r="AB47">
        <v>15</v>
      </c>
      <c r="AC47">
        <v>11</v>
      </c>
      <c r="AD47">
        <v>4</v>
      </c>
      <c r="AE47">
        <v>73.33</v>
      </c>
      <c r="AF47">
        <v>19</v>
      </c>
      <c r="AG47">
        <v>6</v>
      </c>
      <c r="AH47">
        <v>1</v>
      </c>
      <c r="AI47">
        <v>8</v>
      </c>
      <c r="AJ47" s="301">
        <v>43919</v>
      </c>
      <c r="AK47">
        <v>3661</v>
      </c>
      <c r="AL47">
        <v>1152</v>
      </c>
      <c r="AM47" s="301">
        <v>43828</v>
      </c>
      <c r="AN47">
        <v>4983</v>
      </c>
      <c r="AO47">
        <v>1720</v>
      </c>
      <c r="AP47" s="301">
        <v>43645</v>
      </c>
      <c r="AQ47">
        <v>4869</v>
      </c>
      <c r="AR47">
        <v>1520</v>
      </c>
      <c r="AS47" s="301">
        <v>43280</v>
      </c>
      <c r="AT47">
        <v>5466</v>
      </c>
      <c r="AU47">
        <v>1850</v>
      </c>
    </row>
    <row r="48" spans="1:47" x14ac:dyDescent="0.2">
      <c r="A48" s="102">
        <v>3232</v>
      </c>
      <c r="B48">
        <v>1941</v>
      </c>
      <c r="C48" s="106" t="s">
        <v>1159</v>
      </c>
      <c r="D48" s="106" t="s">
        <v>907</v>
      </c>
      <c r="E48">
        <v>2302</v>
      </c>
      <c r="F48">
        <v>2285</v>
      </c>
      <c r="G48">
        <v>300</v>
      </c>
      <c r="H48" s="106" t="s">
        <v>901</v>
      </c>
      <c r="I48">
        <v>6963</v>
      </c>
      <c r="J48" s="106" t="s">
        <v>1347</v>
      </c>
      <c r="K48" s="106" t="s">
        <v>903</v>
      </c>
      <c r="L48">
        <v>7110</v>
      </c>
      <c r="M48">
        <v>7010</v>
      </c>
      <c r="N48">
        <v>100</v>
      </c>
      <c r="O48" s="106" t="s">
        <v>898</v>
      </c>
      <c r="P48">
        <v>0.82964125813654799</v>
      </c>
      <c r="Q48">
        <v>0.88830883705781205</v>
      </c>
      <c r="R48">
        <v>7.0564812114828302E-3</v>
      </c>
      <c r="S48" s="15">
        <v>1.32446453821177E-2</v>
      </c>
      <c r="T48">
        <v>-5.6023167330792198E-2</v>
      </c>
      <c r="U48">
        <v>5.6023167330792198E-2</v>
      </c>
      <c r="V48">
        <v>0.237780391341569</v>
      </c>
      <c r="W48">
        <v>-0.4</v>
      </c>
      <c r="X48">
        <v>2.21</v>
      </c>
      <c r="Y48">
        <v>760178</v>
      </c>
      <c r="Z48">
        <v>95022</v>
      </c>
      <c r="AA48">
        <v>4.84</v>
      </c>
      <c r="AB48">
        <v>8</v>
      </c>
      <c r="AC48">
        <v>7</v>
      </c>
      <c r="AD48">
        <v>1</v>
      </c>
      <c r="AE48">
        <v>87.5</v>
      </c>
      <c r="AF48">
        <v>16</v>
      </c>
      <c r="AG48">
        <v>5</v>
      </c>
      <c r="AH48">
        <v>1</v>
      </c>
      <c r="AI48">
        <v>2</v>
      </c>
      <c r="AJ48" s="301">
        <v>43919</v>
      </c>
      <c r="AK48">
        <v>2248</v>
      </c>
      <c r="AL48">
        <v>6200</v>
      </c>
      <c r="AM48" s="301">
        <v>43828</v>
      </c>
      <c r="AN48">
        <v>2532</v>
      </c>
      <c r="AO48">
        <v>8780</v>
      </c>
      <c r="AP48" s="301">
        <v>43645</v>
      </c>
      <c r="AQ48">
        <v>2296</v>
      </c>
      <c r="AR48">
        <v>7600</v>
      </c>
      <c r="AS48" s="301">
        <v>43280</v>
      </c>
      <c r="AT48">
        <v>2698</v>
      </c>
      <c r="AU48">
        <v>9300</v>
      </c>
    </row>
    <row r="49" spans="1:47" x14ac:dyDescent="0.2">
      <c r="A49" s="102">
        <v>1281</v>
      </c>
      <c r="B49">
        <v>3086</v>
      </c>
      <c r="C49" s="106" t="s">
        <v>503</v>
      </c>
      <c r="D49" s="106" t="s">
        <v>921</v>
      </c>
      <c r="E49">
        <v>795</v>
      </c>
      <c r="F49">
        <v>758</v>
      </c>
      <c r="G49">
        <v>1400</v>
      </c>
      <c r="H49" s="106" t="s">
        <v>901</v>
      </c>
      <c r="I49">
        <v>8308</v>
      </c>
      <c r="J49" s="106" t="s">
        <v>48</v>
      </c>
      <c r="K49" s="106" t="s">
        <v>940</v>
      </c>
      <c r="L49">
        <v>366</v>
      </c>
      <c r="M49">
        <v>368</v>
      </c>
      <c r="N49">
        <v>2900</v>
      </c>
      <c r="O49" s="106" t="s">
        <v>898</v>
      </c>
      <c r="P49">
        <v>0.63802158101516704</v>
      </c>
      <c r="Q49">
        <v>0.94188694948323404</v>
      </c>
      <c r="R49">
        <v>0.42918378046949401</v>
      </c>
      <c r="S49" s="15">
        <v>4.7221567819251797E-2</v>
      </c>
      <c r="T49">
        <v>-2.3752991595406501</v>
      </c>
      <c r="U49">
        <v>2.3752991595406501</v>
      </c>
      <c r="V49">
        <v>1.90117219963746</v>
      </c>
      <c r="W49">
        <v>-21.92</v>
      </c>
      <c r="X49">
        <v>0.56999999999999995</v>
      </c>
      <c r="Y49">
        <v>758930</v>
      </c>
      <c r="Z49">
        <v>44643</v>
      </c>
      <c r="AA49">
        <v>2.2200000000000002</v>
      </c>
      <c r="AB49">
        <v>17</v>
      </c>
      <c r="AC49">
        <v>14</v>
      </c>
      <c r="AD49">
        <v>3</v>
      </c>
      <c r="AE49">
        <v>82.35</v>
      </c>
      <c r="AF49">
        <v>20</v>
      </c>
      <c r="AG49">
        <v>5</v>
      </c>
      <c r="AH49">
        <v>0</v>
      </c>
      <c r="AI49">
        <v>12</v>
      </c>
      <c r="AJ49" s="301">
        <v>43919</v>
      </c>
      <c r="AK49">
        <v>907</v>
      </c>
      <c r="AL49">
        <v>344</v>
      </c>
      <c r="AM49" s="301">
        <v>43828</v>
      </c>
      <c r="AN49">
        <v>1530</v>
      </c>
      <c r="AO49">
        <v>479</v>
      </c>
      <c r="AP49" s="301">
        <v>43645</v>
      </c>
      <c r="AQ49">
        <v>1244</v>
      </c>
      <c r="AR49">
        <v>453.5</v>
      </c>
      <c r="AS49" s="301">
        <v>43280</v>
      </c>
      <c r="AT49">
        <v>1630</v>
      </c>
      <c r="AU49">
        <v>582.29999999999995</v>
      </c>
    </row>
    <row r="50" spans="1:47" x14ac:dyDescent="0.2">
      <c r="A50" s="102">
        <v>291</v>
      </c>
      <c r="B50">
        <v>6479</v>
      </c>
      <c r="C50" s="106" t="s">
        <v>449</v>
      </c>
      <c r="D50" s="106" t="s">
        <v>903</v>
      </c>
      <c r="E50">
        <v>1925</v>
      </c>
      <c r="F50">
        <v>1922</v>
      </c>
      <c r="G50">
        <v>500</v>
      </c>
      <c r="H50" s="106" t="s">
        <v>898</v>
      </c>
      <c r="I50">
        <v>7282</v>
      </c>
      <c r="J50" s="106" t="s">
        <v>1079</v>
      </c>
      <c r="K50" s="106" t="s">
        <v>913</v>
      </c>
      <c r="L50">
        <v>2248</v>
      </c>
      <c r="M50">
        <v>2231</v>
      </c>
      <c r="N50">
        <v>400</v>
      </c>
      <c r="O50" s="106" t="s">
        <v>901</v>
      </c>
      <c r="P50">
        <v>0.95974193324617496</v>
      </c>
      <c r="Q50">
        <v>0.96381735710661798</v>
      </c>
      <c r="R50" s="15">
        <v>0.25627420783221899</v>
      </c>
      <c r="S50">
        <v>1.7294974598983401E-3</v>
      </c>
      <c r="T50">
        <v>8.7715490164842393E-3</v>
      </c>
      <c r="U50">
        <v>8.7715490164842393E-3</v>
      </c>
      <c r="V50">
        <v>6.2723752063071098E-2</v>
      </c>
      <c r="W50">
        <v>0.03</v>
      </c>
      <c r="X50">
        <v>7.69</v>
      </c>
      <c r="Y50">
        <v>757969</v>
      </c>
      <c r="Z50">
        <v>50531</v>
      </c>
      <c r="AA50">
        <v>2.52</v>
      </c>
      <c r="AB50">
        <v>15</v>
      </c>
      <c r="AC50">
        <v>11</v>
      </c>
      <c r="AD50">
        <v>4</v>
      </c>
      <c r="AE50">
        <v>73.33</v>
      </c>
      <c r="AF50">
        <v>16</v>
      </c>
      <c r="AG50">
        <v>7</v>
      </c>
      <c r="AH50">
        <v>1</v>
      </c>
      <c r="AI50">
        <v>7</v>
      </c>
      <c r="AJ50" s="301">
        <v>43919</v>
      </c>
      <c r="AK50">
        <v>1613</v>
      </c>
      <c r="AL50">
        <v>1934</v>
      </c>
      <c r="AM50" s="301">
        <v>43828</v>
      </c>
      <c r="AN50">
        <v>2277</v>
      </c>
      <c r="AO50">
        <v>2745</v>
      </c>
      <c r="AP50" s="301">
        <v>43645</v>
      </c>
      <c r="AQ50">
        <v>1891</v>
      </c>
      <c r="AR50">
        <v>2157</v>
      </c>
      <c r="AS50" s="301">
        <v>43280</v>
      </c>
      <c r="AT50">
        <v>1845</v>
      </c>
      <c r="AU50">
        <v>2716</v>
      </c>
    </row>
    <row r="51" spans="1:47" x14ac:dyDescent="0.2">
      <c r="A51" s="102">
        <v>3292</v>
      </c>
      <c r="B51">
        <v>1605</v>
      </c>
      <c r="C51" s="106" t="s">
        <v>1062</v>
      </c>
      <c r="D51" s="106" t="s">
        <v>1045</v>
      </c>
      <c r="E51">
        <v>672.9</v>
      </c>
      <c r="F51">
        <v>659.6</v>
      </c>
      <c r="G51">
        <v>1500</v>
      </c>
      <c r="H51" s="106" t="s">
        <v>901</v>
      </c>
      <c r="I51">
        <v>9715</v>
      </c>
      <c r="J51" s="106" t="s">
        <v>1135</v>
      </c>
      <c r="K51" s="106" t="s">
        <v>910</v>
      </c>
      <c r="L51">
        <v>2544</v>
      </c>
      <c r="M51">
        <v>2541</v>
      </c>
      <c r="N51">
        <v>400</v>
      </c>
      <c r="O51" s="106" t="s">
        <v>898</v>
      </c>
      <c r="P51">
        <v>0.82000899248314696</v>
      </c>
      <c r="Q51">
        <v>0.88615242819670703</v>
      </c>
      <c r="R51" s="15">
        <v>5.4671102360466302E-2</v>
      </c>
      <c r="S51" s="15">
        <v>3.7190849762568298E-2</v>
      </c>
      <c r="T51">
        <v>-2.6915910526714701</v>
      </c>
      <c r="U51">
        <v>2.6915910526714701</v>
      </c>
      <c r="V51">
        <v>2.4240017839235999</v>
      </c>
      <c r="W51">
        <v>-22.83</v>
      </c>
      <c r="X51">
        <v>2.66</v>
      </c>
      <c r="Y51">
        <v>757178</v>
      </c>
      <c r="Z51">
        <v>58244</v>
      </c>
      <c r="AA51">
        <v>2.98</v>
      </c>
      <c r="AB51">
        <v>13</v>
      </c>
      <c r="AC51">
        <v>11</v>
      </c>
      <c r="AD51">
        <v>2</v>
      </c>
      <c r="AE51">
        <v>84.62</v>
      </c>
      <c r="AF51">
        <v>18</v>
      </c>
      <c r="AG51">
        <v>4</v>
      </c>
      <c r="AH51">
        <v>1</v>
      </c>
      <c r="AI51">
        <v>8</v>
      </c>
      <c r="AJ51" s="301">
        <v>43919</v>
      </c>
      <c r="AK51">
        <v>599.20000000000005</v>
      </c>
      <c r="AL51">
        <v>1916</v>
      </c>
      <c r="AM51" s="301">
        <v>43828</v>
      </c>
      <c r="AN51">
        <v>1136.5</v>
      </c>
      <c r="AO51">
        <v>2968</v>
      </c>
      <c r="AP51" s="301">
        <v>43645</v>
      </c>
      <c r="AQ51">
        <v>992.9</v>
      </c>
      <c r="AR51">
        <v>2456</v>
      </c>
      <c r="AS51" s="301">
        <v>43280</v>
      </c>
      <c r="AT51">
        <v>1132.5</v>
      </c>
      <c r="AU51">
        <v>2590</v>
      </c>
    </row>
    <row r="52" spans="1:47" x14ac:dyDescent="0.2">
      <c r="A52" s="102">
        <v>1601</v>
      </c>
      <c r="B52">
        <v>7943</v>
      </c>
      <c r="C52" s="106" t="s">
        <v>1466</v>
      </c>
      <c r="D52" s="106" t="s">
        <v>897</v>
      </c>
      <c r="E52">
        <v>2317</v>
      </c>
      <c r="F52">
        <v>2347</v>
      </c>
      <c r="G52">
        <v>400</v>
      </c>
      <c r="H52" s="106" t="s">
        <v>898</v>
      </c>
      <c r="I52">
        <v>8179</v>
      </c>
      <c r="J52" s="106" t="s">
        <v>630</v>
      </c>
      <c r="K52" s="106" t="s">
        <v>921</v>
      </c>
      <c r="L52">
        <v>1937</v>
      </c>
      <c r="M52">
        <v>1890</v>
      </c>
      <c r="N52">
        <v>500</v>
      </c>
      <c r="O52" s="106" t="s">
        <v>901</v>
      </c>
      <c r="P52">
        <v>0.90456376868270805</v>
      </c>
      <c r="Q52">
        <v>0.93450350751739397</v>
      </c>
      <c r="R52" s="15">
        <v>0.22398425729976301</v>
      </c>
      <c r="S52" s="106">
        <v>7.7313558933383597E-2</v>
      </c>
      <c r="T52">
        <v>1.1507300113452099</v>
      </c>
      <c r="U52">
        <v>1.1507300113452099</v>
      </c>
      <c r="V52">
        <v>4.6175097887587897E-3</v>
      </c>
      <c r="W52">
        <v>5.63</v>
      </c>
      <c r="X52">
        <v>0.66</v>
      </c>
      <c r="Y52">
        <v>755969</v>
      </c>
      <c r="Z52">
        <v>94496</v>
      </c>
      <c r="AA52">
        <v>5.0599999999999996</v>
      </c>
      <c r="AB52">
        <v>8</v>
      </c>
      <c r="AC52">
        <v>7</v>
      </c>
      <c r="AD52">
        <v>1</v>
      </c>
      <c r="AE52">
        <v>87.5</v>
      </c>
      <c r="AF52">
        <v>15</v>
      </c>
      <c r="AG52">
        <v>5</v>
      </c>
      <c r="AH52">
        <v>0</v>
      </c>
      <c r="AI52">
        <v>3</v>
      </c>
      <c r="AJ52" s="301">
        <v>43919</v>
      </c>
      <c r="AK52">
        <v>2134</v>
      </c>
      <c r="AL52">
        <v>1788</v>
      </c>
      <c r="AM52" s="301">
        <v>43828</v>
      </c>
      <c r="AN52">
        <v>2684</v>
      </c>
      <c r="AO52">
        <v>2472</v>
      </c>
      <c r="AP52" s="301">
        <v>43645</v>
      </c>
      <c r="AQ52">
        <v>3045</v>
      </c>
      <c r="AR52">
        <v>2689</v>
      </c>
      <c r="AS52" s="301">
        <v>43280</v>
      </c>
      <c r="AT52">
        <v>4045</v>
      </c>
      <c r="AU52">
        <v>2903</v>
      </c>
    </row>
    <row r="53" spans="1:47" x14ac:dyDescent="0.2">
      <c r="A53" s="102">
        <v>266</v>
      </c>
      <c r="B53">
        <v>5411</v>
      </c>
      <c r="C53" s="106" t="s">
        <v>1180</v>
      </c>
      <c r="D53" s="106" t="s">
        <v>939</v>
      </c>
      <c r="E53">
        <v>762</v>
      </c>
      <c r="F53">
        <v>748</v>
      </c>
      <c r="G53">
        <v>1300</v>
      </c>
      <c r="H53" s="106" t="s">
        <v>898</v>
      </c>
      <c r="I53">
        <v>6269</v>
      </c>
      <c r="J53" s="106" t="s">
        <v>1176</v>
      </c>
      <c r="K53" s="106" t="s">
        <v>909</v>
      </c>
      <c r="L53">
        <v>1470</v>
      </c>
      <c r="M53">
        <v>1434</v>
      </c>
      <c r="N53">
        <v>700</v>
      </c>
      <c r="O53" s="106" t="s">
        <v>901</v>
      </c>
      <c r="P53">
        <v>0.82236977422757096</v>
      </c>
      <c r="Q53">
        <v>0.96469022401888005</v>
      </c>
      <c r="R53" s="106">
        <v>0.30158698847305598</v>
      </c>
      <c r="S53" s="106">
        <v>1.4145923651665801E-2</v>
      </c>
      <c r="T53">
        <v>7.6366527379403998E-2</v>
      </c>
      <c r="U53">
        <v>7.6366527379403998E-2</v>
      </c>
      <c r="V53">
        <v>8.3784807707910205E-2</v>
      </c>
      <c r="W53">
        <v>0.76</v>
      </c>
      <c r="X53">
        <v>3.13</v>
      </c>
      <c r="Y53">
        <v>755770</v>
      </c>
      <c r="Z53">
        <v>53984</v>
      </c>
      <c r="AA53">
        <v>2.7</v>
      </c>
      <c r="AB53">
        <v>14</v>
      </c>
      <c r="AC53">
        <v>10</v>
      </c>
      <c r="AD53">
        <v>4</v>
      </c>
      <c r="AE53">
        <v>71.430000000000007</v>
      </c>
      <c r="AF53">
        <v>20</v>
      </c>
      <c r="AG53">
        <v>4</v>
      </c>
      <c r="AH53">
        <v>0</v>
      </c>
      <c r="AI53">
        <v>10</v>
      </c>
      <c r="AJ53" s="301">
        <v>43919</v>
      </c>
      <c r="AK53">
        <v>767</v>
      </c>
      <c r="AL53">
        <v>1331</v>
      </c>
      <c r="AM53" s="301">
        <v>43828</v>
      </c>
      <c r="AN53">
        <v>1411</v>
      </c>
      <c r="AO53">
        <v>2665</v>
      </c>
      <c r="AP53" s="301">
        <v>43645</v>
      </c>
      <c r="AQ53">
        <v>1604</v>
      </c>
      <c r="AR53">
        <v>3090</v>
      </c>
      <c r="AS53" s="301">
        <v>43280</v>
      </c>
      <c r="AT53">
        <v>2055</v>
      </c>
      <c r="AU53">
        <v>3045</v>
      </c>
    </row>
    <row r="54" spans="1:47" x14ac:dyDescent="0.2">
      <c r="A54" s="102">
        <v>659</v>
      </c>
      <c r="B54">
        <v>7762</v>
      </c>
      <c r="C54" s="106" t="s">
        <v>1040</v>
      </c>
      <c r="D54" s="106" t="s">
        <v>906</v>
      </c>
      <c r="E54">
        <v>350</v>
      </c>
      <c r="F54">
        <v>343</v>
      </c>
      <c r="G54">
        <v>2700</v>
      </c>
      <c r="H54" s="106" t="s">
        <v>901</v>
      </c>
      <c r="I54">
        <v>9678</v>
      </c>
      <c r="J54" s="106" t="s">
        <v>1453</v>
      </c>
      <c r="K54" s="106" t="s">
        <v>910</v>
      </c>
      <c r="L54">
        <v>2297</v>
      </c>
      <c r="M54">
        <v>2316</v>
      </c>
      <c r="N54">
        <v>400</v>
      </c>
      <c r="O54" s="106" t="s">
        <v>898</v>
      </c>
      <c r="P54">
        <v>0.57604156508465898</v>
      </c>
      <c r="Q54">
        <v>0.95417314131743702</v>
      </c>
      <c r="R54" s="15">
        <v>3.34296349061537E-2</v>
      </c>
      <c r="S54" s="15">
        <v>1.33876016647188E-2</v>
      </c>
      <c r="T54">
        <v>-2.5604866859761501</v>
      </c>
      <c r="U54">
        <v>2.5604866859761501</v>
      </c>
      <c r="V54">
        <v>1.8160809156640501</v>
      </c>
      <c r="W54">
        <v>-15.46</v>
      </c>
      <c r="X54">
        <v>0.03</v>
      </c>
      <c r="Y54">
        <v>755017</v>
      </c>
      <c r="Z54">
        <v>47189</v>
      </c>
      <c r="AA54">
        <v>2.41</v>
      </c>
      <c r="AB54">
        <v>16</v>
      </c>
      <c r="AC54">
        <v>12</v>
      </c>
      <c r="AD54">
        <v>4</v>
      </c>
      <c r="AE54">
        <v>75</v>
      </c>
      <c r="AF54">
        <v>19</v>
      </c>
      <c r="AG54">
        <v>4</v>
      </c>
      <c r="AH54">
        <v>0</v>
      </c>
      <c r="AI54">
        <v>12</v>
      </c>
      <c r="AJ54" s="301">
        <v>43919</v>
      </c>
      <c r="AK54">
        <v>386</v>
      </c>
      <c r="AL54">
        <v>2133</v>
      </c>
      <c r="AM54" s="301">
        <v>43828</v>
      </c>
      <c r="AN54">
        <v>597</v>
      </c>
      <c r="AO54">
        <v>2821</v>
      </c>
      <c r="AP54" s="301">
        <v>43645</v>
      </c>
      <c r="AQ54">
        <v>565</v>
      </c>
      <c r="AR54">
        <v>2838</v>
      </c>
      <c r="AS54" s="301">
        <v>43280</v>
      </c>
      <c r="AT54">
        <v>709</v>
      </c>
      <c r="AU54">
        <v>3470</v>
      </c>
    </row>
    <row r="55" spans="1:47" x14ac:dyDescent="0.2">
      <c r="A55" s="102">
        <v>309</v>
      </c>
      <c r="B55">
        <v>6703</v>
      </c>
      <c r="C55" s="106" t="s">
        <v>1080</v>
      </c>
      <c r="D55" s="106" t="s">
        <v>903</v>
      </c>
      <c r="E55">
        <v>1028</v>
      </c>
      <c r="F55">
        <v>1023</v>
      </c>
      <c r="G55">
        <v>1000</v>
      </c>
      <c r="H55" s="106" t="s">
        <v>898</v>
      </c>
      <c r="I55">
        <v>9024</v>
      </c>
      <c r="J55" s="106" t="s">
        <v>1463</v>
      </c>
      <c r="K55" s="106" t="s">
        <v>976</v>
      </c>
      <c r="L55">
        <v>1199</v>
      </c>
      <c r="M55">
        <v>1180</v>
      </c>
      <c r="N55">
        <v>900</v>
      </c>
      <c r="O55" s="106" t="s">
        <v>901</v>
      </c>
      <c r="P55">
        <v>0.77765773110610603</v>
      </c>
      <c r="Q55">
        <v>0.96344206322306003</v>
      </c>
      <c r="R55" s="15">
        <v>0.30180832685068298</v>
      </c>
      <c r="S55" s="15">
        <v>2.5089666262939701E-2</v>
      </c>
      <c r="T55">
        <v>2.16881086588818</v>
      </c>
      <c r="U55">
        <v>2.16881086588818</v>
      </c>
      <c r="V55">
        <v>1.93283405376081</v>
      </c>
      <c r="W55">
        <v>7.77</v>
      </c>
      <c r="X55">
        <v>3.67</v>
      </c>
      <c r="Y55">
        <v>754805</v>
      </c>
      <c r="Z55">
        <v>53915</v>
      </c>
      <c r="AA55">
        <v>2.57</v>
      </c>
      <c r="AB55">
        <v>14</v>
      </c>
      <c r="AC55">
        <v>11</v>
      </c>
      <c r="AD55">
        <v>3</v>
      </c>
      <c r="AE55">
        <v>78.569999999999993</v>
      </c>
      <c r="AF55">
        <v>18</v>
      </c>
      <c r="AG55">
        <v>5</v>
      </c>
      <c r="AH55">
        <v>1</v>
      </c>
      <c r="AI55">
        <v>8</v>
      </c>
      <c r="AJ55" s="301">
        <v>43919</v>
      </c>
      <c r="AK55">
        <v>1024</v>
      </c>
      <c r="AL55">
        <v>1249</v>
      </c>
      <c r="AM55" s="301">
        <v>43828</v>
      </c>
      <c r="AN55">
        <v>1519</v>
      </c>
      <c r="AO55">
        <v>1795</v>
      </c>
      <c r="AP55" s="301">
        <v>43645</v>
      </c>
      <c r="AQ55">
        <v>1357</v>
      </c>
      <c r="AR55">
        <v>1826</v>
      </c>
      <c r="AS55" s="301">
        <v>43280</v>
      </c>
      <c r="AT55">
        <v>1231</v>
      </c>
      <c r="AU55">
        <v>1837</v>
      </c>
    </row>
    <row r="56" spans="1:47" x14ac:dyDescent="0.2">
      <c r="A56" s="102">
        <v>3745</v>
      </c>
      <c r="B56">
        <v>1417</v>
      </c>
      <c r="C56" s="106" t="s">
        <v>1462</v>
      </c>
      <c r="D56" s="106" t="s">
        <v>907</v>
      </c>
      <c r="E56">
        <v>1611</v>
      </c>
      <c r="F56">
        <v>1595</v>
      </c>
      <c r="G56">
        <v>600</v>
      </c>
      <c r="H56" s="106" t="s">
        <v>898</v>
      </c>
      <c r="I56">
        <v>5301</v>
      </c>
      <c r="J56" s="106" t="s">
        <v>553</v>
      </c>
      <c r="K56" s="106" t="s">
        <v>897</v>
      </c>
      <c r="L56">
        <v>1010</v>
      </c>
      <c r="M56">
        <v>1001</v>
      </c>
      <c r="N56">
        <v>1000</v>
      </c>
      <c r="O56" s="106" t="s">
        <v>901</v>
      </c>
      <c r="P56">
        <v>0.73825756268120901</v>
      </c>
      <c r="Q56">
        <v>0.86751805852924901</v>
      </c>
      <c r="R56" s="15">
        <v>0.44752853795687503</v>
      </c>
      <c r="S56">
        <v>2.2764993156305799E-2</v>
      </c>
      <c r="T56">
        <v>0.73712379055565103</v>
      </c>
      <c r="U56">
        <v>0.73712379055565103</v>
      </c>
      <c r="V56">
        <v>0.24211989044784399</v>
      </c>
      <c r="W56">
        <v>4.08</v>
      </c>
      <c r="X56">
        <v>4.5999999999999996</v>
      </c>
      <c r="Y56">
        <v>752663</v>
      </c>
      <c r="Z56">
        <v>53762</v>
      </c>
      <c r="AA56">
        <v>2.5099999999999998</v>
      </c>
      <c r="AB56">
        <v>14</v>
      </c>
      <c r="AC56">
        <v>10</v>
      </c>
      <c r="AD56">
        <v>4</v>
      </c>
      <c r="AE56">
        <v>71.430000000000007</v>
      </c>
      <c r="AF56">
        <v>16</v>
      </c>
      <c r="AG56">
        <v>8</v>
      </c>
      <c r="AH56">
        <v>2</v>
      </c>
      <c r="AI56">
        <v>4</v>
      </c>
      <c r="AJ56" s="301">
        <v>43919</v>
      </c>
      <c r="AK56">
        <v>1375</v>
      </c>
      <c r="AL56">
        <v>903</v>
      </c>
      <c r="AM56" s="301">
        <v>43828</v>
      </c>
      <c r="AN56">
        <v>1651</v>
      </c>
      <c r="AO56">
        <v>1095</v>
      </c>
      <c r="AP56" s="301">
        <v>43645</v>
      </c>
      <c r="AQ56">
        <v>1652</v>
      </c>
      <c r="AR56">
        <v>1140</v>
      </c>
      <c r="AS56" s="301">
        <v>43280</v>
      </c>
      <c r="AT56">
        <v>1687</v>
      </c>
      <c r="AU56">
        <v>1975</v>
      </c>
    </row>
    <row r="57" spans="1:47" x14ac:dyDescent="0.2">
      <c r="A57" s="102">
        <v>2477</v>
      </c>
      <c r="B57">
        <v>6448</v>
      </c>
      <c r="C57" s="106" t="s">
        <v>364</v>
      </c>
      <c r="D57" s="106" t="s">
        <v>903</v>
      </c>
      <c r="E57">
        <v>1953</v>
      </c>
      <c r="F57">
        <v>1894</v>
      </c>
      <c r="G57">
        <v>500</v>
      </c>
      <c r="H57" s="106" t="s">
        <v>898</v>
      </c>
      <c r="I57">
        <v>7259</v>
      </c>
      <c r="J57" s="106" t="s">
        <v>24</v>
      </c>
      <c r="K57" s="106" t="s">
        <v>913</v>
      </c>
      <c r="L57">
        <v>3115</v>
      </c>
      <c r="M57">
        <v>3070</v>
      </c>
      <c r="N57">
        <v>300</v>
      </c>
      <c r="O57" s="106" t="s">
        <v>901</v>
      </c>
      <c r="P57">
        <v>0.95472361653611504</v>
      </c>
      <c r="Q57">
        <v>0.91196099803538699</v>
      </c>
      <c r="R57">
        <v>0.10940079638257499</v>
      </c>
      <c r="S57" s="15">
        <v>4.0146513486948601E-2</v>
      </c>
      <c r="T57">
        <v>0.48677593418604698</v>
      </c>
      <c r="U57">
        <v>0.48677593418604698</v>
      </c>
      <c r="V57">
        <v>0.57893628150803</v>
      </c>
      <c r="W57">
        <v>2.34</v>
      </c>
      <c r="X57">
        <v>2.82</v>
      </c>
      <c r="Y57">
        <v>747987</v>
      </c>
      <c r="Z57">
        <v>67999</v>
      </c>
      <c r="AA57">
        <v>3.81</v>
      </c>
      <c r="AB57">
        <v>11</v>
      </c>
      <c r="AC57">
        <v>11</v>
      </c>
      <c r="AD57">
        <v>0</v>
      </c>
      <c r="AE57">
        <v>100</v>
      </c>
      <c r="AF57">
        <v>18</v>
      </c>
      <c r="AG57">
        <v>4</v>
      </c>
      <c r="AH57">
        <v>0</v>
      </c>
      <c r="AI57">
        <v>7</v>
      </c>
      <c r="AJ57" s="301">
        <v>43919</v>
      </c>
      <c r="AK57">
        <v>1758</v>
      </c>
      <c r="AL57">
        <v>2842</v>
      </c>
      <c r="AM57" s="301">
        <v>43828</v>
      </c>
      <c r="AN57">
        <v>2271</v>
      </c>
      <c r="AO57">
        <v>4070</v>
      </c>
      <c r="AP57" s="301">
        <v>43645</v>
      </c>
      <c r="AQ57">
        <v>2091</v>
      </c>
      <c r="AR57">
        <v>3810</v>
      </c>
      <c r="AS57" s="301">
        <v>43280</v>
      </c>
      <c r="AT57">
        <v>2171</v>
      </c>
      <c r="AU57">
        <v>4980</v>
      </c>
    </row>
    <row r="58" spans="1:47" x14ac:dyDescent="0.2">
      <c r="A58" s="102">
        <v>3475</v>
      </c>
      <c r="B58">
        <v>4568</v>
      </c>
      <c r="C58" s="106" t="s">
        <v>1093</v>
      </c>
      <c r="D58" s="106" t="s">
        <v>918</v>
      </c>
      <c r="E58">
        <v>8956</v>
      </c>
      <c r="F58">
        <v>8826</v>
      </c>
      <c r="G58">
        <v>100</v>
      </c>
      <c r="H58" s="106" t="s">
        <v>901</v>
      </c>
      <c r="I58">
        <v>9697</v>
      </c>
      <c r="J58" s="106" t="s">
        <v>958</v>
      </c>
      <c r="K58" s="106" t="s">
        <v>900</v>
      </c>
      <c r="L58">
        <v>4075</v>
      </c>
      <c r="M58">
        <v>3975</v>
      </c>
      <c r="N58">
        <v>200</v>
      </c>
      <c r="O58" s="106" t="s">
        <v>898</v>
      </c>
      <c r="P58">
        <v>0.84326184938998405</v>
      </c>
      <c r="Q58">
        <v>0.87819583856044903</v>
      </c>
      <c r="R58" s="15">
        <v>0.11914866301143601</v>
      </c>
      <c r="S58" s="106">
        <v>1.03800824320626E-2</v>
      </c>
      <c r="T58">
        <v>-0.32234776783177099</v>
      </c>
      <c r="U58">
        <v>0.32234776783177099</v>
      </c>
      <c r="V58">
        <v>0.46734143385420301</v>
      </c>
      <c r="W58">
        <v>-1.88</v>
      </c>
      <c r="X58">
        <v>9.93</v>
      </c>
      <c r="Y58">
        <v>746229</v>
      </c>
      <c r="Z58">
        <v>67839</v>
      </c>
      <c r="AA58">
        <v>4.17</v>
      </c>
      <c r="AB58">
        <v>11</v>
      </c>
      <c r="AC58">
        <v>11</v>
      </c>
      <c r="AD58">
        <v>0</v>
      </c>
      <c r="AE58">
        <v>100</v>
      </c>
      <c r="AF58">
        <v>16</v>
      </c>
      <c r="AG58">
        <v>5</v>
      </c>
      <c r="AH58">
        <v>0</v>
      </c>
      <c r="AI58">
        <v>6</v>
      </c>
      <c r="AJ58" s="301">
        <v>43919</v>
      </c>
      <c r="AK58">
        <v>7664</v>
      </c>
      <c r="AL58">
        <v>3465</v>
      </c>
      <c r="AM58" s="301">
        <v>43828</v>
      </c>
      <c r="AN58">
        <v>7228</v>
      </c>
      <c r="AO58">
        <v>3030</v>
      </c>
      <c r="AP58" s="301">
        <v>43645</v>
      </c>
      <c r="AQ58">
        <v>5980</v>
      </c>
      <c r="AR58">
        <v>2235</v>
      </c>
      <c r="AS58" s="301">
        <v>43280</v>
      </c>
      <c r="AT58">
        <v>4062</v>
      </c>
      <c r="AU58">
        <v>2699</v>
      </c>
    </row>
    <row r="59" spans="1:47" x14ac:dyDescent="0.2">
      <c r="A59" s="102">
        <v>3308</v>
      </c>
      <c r="B59">
        <v>6506</v>
      </c>
      <c r="C59" s="106" t="s">
        <v>1005</v>
      </c>
      <c r="D59" s="106" t="s">
        <v>903</v>
      </c>
      <c r="E59">
        <v>3665</v>
      </c>
      <c r="F59">
        <v>3675</v>
      </c>
      <c r="G59">
        <v>200</v>
      </c>
      <c r="H59" s="106" t="s">
        <v>901</v>
      </c>
      <c r="I59">
        <v>9715</v>
      </c>
      <c r="J59" s="106" t="s">
        <v>1135</v>
      </c>
      <c r="K59" s="106" t="s">
        <v>910</v>
      </c>
      <c r="L59">
        <v>2544</v>
      </c>
      <c r="M59">
        <v>2541</v>
      </c>
      <c r="N59">
        <v>300</v>
      </c>
      <c r="O59" s="106" t="s">
        <v>898</v>
      </c>
      <c r="P59">
        <v>0.94982761505644697</v>
      </c>
      <c r="Q59">
        <v>0.88577726538270596</v>
      </c>
      <c r="R59" s="15">
        <v>1.3594213519697499E-4</v>
      </c>
      <c r="S59" s="15">
        <v>2.2528772000546898E-2</v>
      </c>
      <c r="T59">
        <v>-1.3768960846109299</v>
      </c>
      <c r="U59">
        <v>1.3768960846109299</v>
      </c>
      <c r="V59">
        <v>1.25548526191395</v>
      </c>
      <c r="W59">
        <v>-8.5299999999999994</v>
      </c>
      <c r="X59">
        <v>3.71</v>
      </c>
      <c r="Y59">
        <v>743312</v>
      </c>
      <c r="Z59">
        <v>92914</v>
      </c>
      <c r="AA59">
        <v>4.88</v>
      </c>
      <c r="AB59">
        <v>8</v>
      </c>
      <c r="AC59">
        <v>7</v>
      </c>
      <c r="AD59">
        <v>1</v>
      </c>
      <c r="AE59">
        <v>87.5</v>
      </c>
      <c r="AF59">
        <v>10</v>
      </c>
      <c r="AG59">
        <v>6</v>
      </c>
      <c r="AH59">
        <v>1</v>
      </c>
      <c r="AI59">
        <v>1</v>
      </c>
      <c r="AJ59" s="301">
        <v>43919</v>
      </c>
      <c r="AK59">
        <v>3010</v>
      </c>
      <c r="AL59">
        <v>1916</v>
      </c>
      <c r="AM59" s="301">
        <v>43828</v>
      </c>
      <c r="AN59">
        <v>4170</v>
      </c>
      <c r="AO59">
        <v>2968</v>
      </c>
      <c r="AP59" s="301">
        <v>43645</v>
      </c>
      <c r="AQ59">
        <v>3855</v>
      </c>
      <c r="AR59">
        <v>2456</v>
      </c>
      <c r="AS59" s="301">
        <v>43280</v>
      </c>
      <c r="AT59">
        <v>3920</v>
      </c>
      <c r="AU59">
        <v>2590</v>
      </c>
    </row>
    <row r="60" spans="1:47" x14ac:dyDescent="0.2">
      <c r="A60" s="102">
        <v>1854</v>
      </c>
      <c r="B60">
        <v>2531</v>
      </c>
      <c r="C60" s="106" t="s">
        <v>922</v>
      </c>
      <c r="D60" s="106" t="s">
        <v>923</v>
      </c>
      <c r="E60">
        <v>952</v>
      </c>
      <c r="F60">
        <v>951</v>
      </c>
      <c r="G60">
        <v>1000</v>
      </c>
      <c r="H60" s="106" t="s">
        <v>898</v>
      </c>
      <c r="I60">
        <v>8179</v>
      </c>
      <c r="J60" s="106" t="s">
        <v>630</v>
      </c>
      <c r="K60" s="106" t="s">
        <v>921</v>
      </c>
      <c r="L60">
        <v>1937</v>
      </c>
      <c r="M60">
        <v>1890</v>
      </c>
      <c r="N60">
        <v>500</v>
      </c>
      <c r="O60" s="106" t="s">
        <v>901</v>
      </c>
      <c r="P60">
        <v>0.85382495034363604</v>
      </c>
      <c r="Q60">
        <v>0.92844458271873798</v>
      </c>
      <c r="R60" s="106">
        <v>0.23900781736166499</v>
      </c>
      <c r="S60" s="15">
        <v>9.6925746077572202E-3</v>
      </c>
      <c r="T60">
        <v>1.5434316261951899</v>
      </c>
      <c r="U60">
        <v>1.5434316261951899</v>
      </c>
      <c r="V60">
        <v>1.35605656496536</v>
      </c>
      <c r="W60">
        <v>9.61</v>
      </c>
      <c r="X60">
        <v>0.63</v>
      </c>
      <c r="Y60">
        <v>743025</v>
      </c>
      <c r="Z60">
        <v>53073</v>
      </c>
      <c r="AA60">
        <v>2.69</v>
      </c>
      <c r="AB60">
        <v>14</v>
      </c>
      <c r="AC60">
        <v>11</v>
      </c>
      <c r="AD60">
        <v>3</v>
      </c>
      <c r="AE60">
        <v>78.569999999999993</v>
      </c>
      <c r="AF60">
        <v>17</v>
      </c>
      <c r="AG60">
        <v>4</v>
      </c>
      <c r="AH60">
        <v>0</v>
      </c>
      <c r="AI60">
        <v>10</v>
      </c>
      <c r="AJ60" s="301">
        <v>43919</v>
      </c>
      <c r="AK60">
        <v>819</v>
      </c>
      <c r="AL60">
        <v>1788</v>
      </c>
      <c r="AM60" s="301">
        <v>43828</v>
      </c>
      <c r="AN60">
        <v>1005</v>
      </c>
      <c r="AO60">
        <v>2472</v>
      </c>
      <c r="AP60" s="301">
        <v>43645</v>
      </c>
      <c r="AQ60">
        <v>1134</v>
      </c>
      <c r="AR60">
        <v>2689</v>
      </c>
      <c r="AS60" s="301">
        <v>43280</v>
      </c>
      <c r="AT60">
        <v>1400</v>
      </c>
      <c r="AU60">
        <v>2903</v>
      </c>
    </row>
    <row r="61" spans="1:47" x14ac:dyDescent="0.2">
      <c r="A61" s="102">
        <v>1147</v>
      </c>
      <c r="B61">
        <v>6136</v>
      </c>
      <c r="C61" s="106" t="s">
        <v>1400</v>
      </c>
      <c r="D61" s="106" t="s">
        <v>909</v>
      </c>
      <c r="E61">
        <v>1750</v>
      </c>
      <c r="F61">
        <v>1664</v>
      </c>
      <c r="G61">
        <v>600</v>
      </c>
      <c r="H61" s="106" t="s">
        <v>898</v>
      </c>
      <c r="I61">
        <v>8179</v>
      </c>
      <c r="J61" s="106" t="s">
        <v>630</v>
      </c>
      <c r="K61" s="106" t="s">
        <v>921</v>
      </c>
      <c r="L61">
        <v>1937</v>
      </c>
      <c r="M61">
        <v>1890</v>
      </c>
      <c r="N61">
        <v>500</v>
      </c>
      <c r="O61" s="106" t="s">
        <v>901</v>
      </c>
      <c r="P61">
        <v>0.86844613520612102</v>
      </c>
      <c r="Q61">
        <v>0.94471143103819999</v>
      </c>
      <c r="R61" s="15">
        <v>7.1907485918575501E-2</v>
      </c>
      <c r="S61" s="15">
        <v>2.6594269235320898E-2</v>
      </c>
      <c r="T61">
        <v>1.3874477907638001</v>
      </c>
      <c r="U61">
        <v>1.3874477907638001</v>
      </c>
      <c r="V61">
        <v>0.124350077875183</v>
      </c>
      <c r="W61">
        <v>8.4600000000000009</v>
      </c>
      <c r="X61">
        <v>5.65</v>
      </c>
      <c r="Y61">
        <v>738141</v>
      </c>
      <c r="Z61">
        <v>61512</v>
      </c>
      <c r="AA61">
        <v>3.23</v>
      </c>
      <c r="AB61">
        <v>12</v>
      </c>
      <c r="AC61">
        <v>8</v>
      </c>
      <c r="AD61">
        <v>4</v>
      </c>
      <c r="AE61">
        <v>66.67</v>
      </c>
      <c r="AF61">
        <v>15</v>
      </c>
      <c r="AG61">
        <v>7</v>
      </c>
      <c r="AH61">
        <v>1</v>
      </c>
      <c r="AI61">
        <v>4</v>
      </c>
      <c r="AJ61" s="301">
        <v>43919</v>
      </c>
      <c r="AK61">
        <v>1466</v>
      </c>
      <c r="AL61">
        <v>1788</v>
      </c>
      <c r="AM61" s="301">
        <v>43828</v>
      </c>
      <c r="AN61">
        <v>2090</v>
      </c>
      <c r="AO61">
        <v>2472</v>
      </c>
      <c r="AP61" s="301">
        <v>43645</v>
      </c>
      <c r="AQ61">
        <v>2199</v>
      </c>
      <c r="AR61">
        <v>2689</v>
      </c>
      <c r="AS61" s="301">
        <v>43280</v>
      </c>
      <c r="AT61">
        <v>2236</v>
      </c>
      <c r="AU61">
        <v>2903</v>
      </c>
    </row>
    <row r="62" spans="1:47" x14ac:dyDescent="0.2">
      <c r="A62" s="102">
        <v>1130</v>
      </c>
      <c r="B62">
        <v>5991</v>
      </c>
      <c r="C62" s="106" t="s">
        <v>789</v>
      </c>
      <c r="D62" s="106" t="s">
        <v>1032</v>
      </c>
      <c r="E62">
        <v>693</v>
      </c>
      <c r="F62">
        <v>693</v>
      </c>
      <c r="G62">
        <v>1400</v>
      </c>
      <c r="H62" s="106" t="s">
        <v>898</v>
      </c>
      <c r="I62">
        <v>7278</v>
      </c>
      <c r="J62" s="106" t="s">
        <v>42</v>
      </c>
      <c r="K62" s="106" t="s">
        <v>913</v>
      </c>
      <c r="L62">
        <v>1620</v>
      </c>
      <c r="M62">
        <v>1574</v>
      </c>
      <c r="N62">
        <v>600</v>
      </c>
      <c r="O62" s="106" t="s">
        <v>901</v>
      </c>
      <c r="P62">
        <v>0.93898200864367898</v>
      </c>
      <c r="Q62">
        <v>0.94502352239378296</v>
      </c>
      <c r="R62" s="15">
        <v>0.26651287788220401</v>
      </c>
      <c r="S62">
        <v>5.59942409128069E-2</v>
      </c>
      <c r="T62">
        <v>0.36277483179722497</v>
      </c>
      <c r="U62">
        <v>0.36277483179722497</v>
      </c>
      <c r="V62">
        <v>6.8142800146711299E-2</v>
      </c>
      <c r="W62">
        <v>1.69</v>
      </c>
      <c r="X62">
        <v>2.73</v>
      </c>
      <c r="Y62">
        <v>737246</v>
      </c>
      <c r="Z62">
        <v>46078</v>
      </c>
      <c r="AA62">
        <v>2.19</v>
      </c>
      <c r="AB62">
        <v>16</v>
      </c>
      <c r="AC62">
        <v>13</v>
      </c>
      <c r="AD62">
        <v>3</v>
      </c>
      <c r="AE62">
        <v>81.25</v>
      </c>
      <c r="AF62">
        <v>17</v>
      </c>
      <c r="AG62">
        <v>4</v>
      </c>
      <c r="AH62">
        <v>0</v>
      </c>
      <c r="AI62">
        <v>12</v>
      </c>
      <c r="AJ62" s="301">
        <v>43919</v>
      </c>
      <c r="AK62">
        <v>747</v>
      </c>
      <c r="AL62">
        <v>1672</v>
      </c>
      <c r="AM62" s="301">
        <v>43828</v>
      </c>
      <c r="AN62">
        <v>995</v>
      </c>
      <c r="AO62">
        <v>2485</v>
      </c>
      <c r="AP62" s="301">
        <v>43645</v>
      </c>
      <c r="AQ62">
        <v>857</v>
      </c>
      <c r="AR62">
        <v>2323</v>
      </c>
      <c r="AS62" s="301">
        <v>43280</v>
      </c>
      <c r="AT62">
        <v>1025</v>
      </c>
      <c r="AU62">
        <v>3370</v>
      </c>
    </row>
    <row r="63" spans="1:47" x14ac:dyDescent="0.2">
      <c r="A63" s="102">
        <v>2562</v>
      </c>
      <c r="B63">
        <v>1824</v>
      </c>
      <c r="C63" s="106" t="s">
        <v>221</v>
      </c>
      <c r="D63" s="106" t="s">
        <v>907</v>
      </c>
      <c r="E63">
        <v>803</v>
      </c>
      <c r="F63">
        <v>799</v>
      </c>
      <c r="G63">
        <v>1300</v>
      </c>
      <c r="H63" s="106" t="s">
        <v>901</v>
      </c>
      <c r="I63">
        <v>8601</v>
      </c>
      <c r="J63" s="106" t="s">
        <v>22</v>
      </c>
      <c r="K63" s="106" t="s">
        <v>1025</v>
      </c>
      <c r="L63">
        <v>454.2</v>
      </c>
      <c r="M63">
        <v>454</v>
      </c>
      <c r="N63">
        <v>2300</v>
      </c>
      <c r="O63" s="106" t="s">
        <v>898</v>
      </c>
      <c r="P63">
        <v>0.61884885627965203</v>
      </c>
      <c r="Q63">
        <v>0.90944174353984497</v>
      </c>
      <c r="R63" s="106">
        <v>0.195204327886596</v>
      </c>
      <c r="S63" s="15">
        <v>7.6413899811344204E-3</v>
      </c>
      <c r="T63">
        <v>-1.5717152897965601</v>
      </c>
      <c r="U63">
        <v>1.5717152897965601</v>
      </c>
      <c r="V63">
        <v>1.04709407826812</v>
      </c>
      <c r="W63">
        <v>-7.95</v>
      </c>
      <c r="X63">
        <v>0.53</v>
      </c>
      <c r="Y63">
        <v>731783</v>
      </c>
      <c r="Z63">
        <v>56291</v>
      </c>
      <c r="AA63">
        <v>2.67</v>
      </c>
      <c r="AB63">
        <v>13</v>
      </c>
      <c r="AC63">
        <v>10</v>
      </c>
      <c r="AD63">
        <v>3</v>
      </c>
      <c r="AE63">
        <v>76.92</v>
      </c>
      <c r="AF63">
        <v>18</v>
      </c>
      <c r="AG63">
        <v>5</v>
      </c>
      <c r="AH63">
        <v>0</v>
      </c>
      <c r="AI63">
        <v>8</v>
      </c>
      <c r="AJ63" s="301">
        <v>43919</v>
      </c>
      <c r="AK63">
        <v>779</v>
      </c>
      <c r="AL63">
        <v>434.4</v>
      </c>
      <c r="AM63" s="301">
        <v>43828</v>
      </c>
      <c r="AN63">
        <v>1069</v>
      </c>
      <c r="AO63">
        <v>553</v>
      </c>
      <c r="AP63" s="301">
        <v>43645</v>
      </c>
      <c r="AQ63">
        <v>904</v>
      </c>
      <c r="AR63">
        <v>490.5</v>
      </c>
      <c r="AS63" s="301">
        <v>43280</v>
      </c>
      <c r="AT63">
        <v>1235</v>
      </c>
      <c r="AU63">
        <v>633.4</v>
      </c>
    </row>
    <row r="64" spans="1:47" x14ac:dyDescent="0.2">
      <c r="A64" s="102">
        <v>2924</v>
      </c>
      <c r="B64">
        <v>3289</v>
      </c>
      <c r="C64" s="106" t="s">
        <v>511</v>
      </c>
      <c r="D64" s="106" t="s">
        <v>917</v>
      </c>
      <c r="E64">
        <v>500</v>
      </c>
      <c r="F64">
        <v>495</v>
      </c>
      <c r="G64">
        <v>2200</v>
      </c>
      <c r="H64" s="106" t="s">
        <v>901</v>
      </c>
      <c r="I64">
        <v>6723</v>
      </c>
      <c r="J64" s="106" t="s">
        <v>1082</v>
      </c>
      <c r="K64" s="106" t="s">
        <v>903</v>
      </c>
      <c r="L64">
        <v>568</v>
      </c>
      <c r="M64">
        <v>548</v>
      </c>
      <c r="N64">
        <v>2000</v>
      </c>
      <c r="O64" s="106" t="s">
        <v>898</v>
      </c>
      <c r="P64">
        <v>0.79915903642908204</v>
      </c>
      <c r="Q64">
        <v>0.89965387437831601</v>
      </c>
      <c r="R64" s="15">
        <v>0.307636484077913</v>
      </c>
      <c r="S64" s="106">
        <v>6.7993544459555494E-2</v>
      </c>
      <c r="T64">
        <v>-0.89235156543023997</v>
      </c>
      <c r="U64">
        <v>0.89235156543023997</v>
      </c>
      <c r="V64">
        <v>1.1165379221928899</v>
      </c>
      <c r="W64">
        <v>-15.21</v>
      </c>
      <c r="X64">
        <v>0.64</v>
      </c>
      <c r="Y64">
        <v>730514</v>
      </c>
      <c r="Z64">
        <v>38448</v>
      </c>
      <c r="AA64">
        <v>1.8</v>
      </c>
      <c r="AB64">
        <v>19</v>
      </c>
      <c r="AC64">
        <v>12</v>
      </c>
      <c r="AD64">
        <v>7</v>
      </c>
      <c r="AE64">
        <v>63.16</v>
      </c>
      <c r="AF64">
        <v>16</v>
      </c>
      <c r="AG64">
        <v>8</v>
      </c>
      <c r="AH64">
        <v>4</v>
      </c>
      <c r="AI64">
        <v>7</v>
      </c>
      <c r="AJ64" s="301">
        <v>43919</v>
      </c>
      <c r="AK64">
        <v>523</v>
      </c>
      <c r="AL64">
        <v>394</v>
      </c>
      <c r="AM64" s="301">
        <v>43828</v>
      </c>
      <c r="AN64">
        <v>755</v>
      </c>
      <c r="AO64">
        <v>750</v>
      </c>
      <c r="AP64" s="301">
        <v>43645</v>
      </c>
      <c r="AQ64">
        <v>612</v>
      </c>
      <c r="AR64">
        <v>582</v>
      </c>
      <c r="AS64" s="301">
        <v>43280</v>
      </c>
      <c r="AT64">
        <v>765</v>
      </c>
      <c r="AU64">
        <v>1085</v>
      </c>
    </row>
    <row r="65" spans="1:47" x14ac:dyDescent="0.2">
      <c r="A65" s="102">
        <v>2308</v>
      </c>
      <c r="B65">
        <v>6183</v>
      </c>
      <c r="C65" s="106" t="s">
        <v>1060</v>
      </c>
      <c r="D65" s="106" t="s">
        <v>910</v>
      </c>
      <c r="E65">
        <v>1372</v>
      </c>
      <c r="F65">
        <v>1371</v>
      </c>
      <c r="G65">
        <v>800</v>
      </c>
      <c r="H65" s="106" t="s">
        <v>898</v>
      </c>
      <c r="I65">
        <v>6471</v>
      </c>
      <c r="J65" s="106" t="s">
        <v>805</v>
      </c>
      <c r="K65" s="106" t="s">
        <v>909</v>
      </c>
      <c r="L65">
        <v>782</v>
      </c>
      <c r="M65">
        <v>777</v>
      </c>
      <c r="N65">
        <v>1400</v>
      </c>
      <c r="O65" s="106" t="s">
        <v>901</v>
      </c>
      <c r="P65">
        <v>0.92335060958434501</v>
      </c>
      <c r="Q65">
        <v>0.916642621623182</v>
      </c>
      <c r="R65" s="106">
        <v>3.5377360648844197E-2</v>
      </c>
      <c r="S65" s="15">
        <v>3.03709413461422E-2</v>
      </c>
      <c r="T65">
        <v>1.2107294823322401</v>
      </c>
      <c r="U65">
        <v>1.2107294823322401</v>
      </c>
      <c r="V65">
        <v>0.94564827263544304</v>
      </c>
      <c r="W65">
        <v>6.04</v>
      </c>
      <c r="X65">
        <v>0.82</v>
      </c>
      <c r="Y65">
        <v>729932</v>
      </c>
      <c r="Z65">
        <v>36497</v>
      </c>
      <c r="AA65">
        <v>1.76</v>
      </c>
      <c r="AB65">
        <v>20</v>
      </c>
      <c r="AC65">
        <v>14</v>
      </c>
      <c r="AD65">
        <v>6</v>
      </c>
      <c r="AE65">
        <v>70</v>
      </c>
      <c r="AF65">
        <v>14</v>
      </c>
      <c r="AG65">
        <v>9</v>
      </c>
      <c r="AH65">
        <v>3</v>
      </c>
      <c r="AI65">
        <v>8</v>
      </c>
      <c r="AJ65" s="301">
        <v>43919</v>
      </c>
      <c r="AK65">
        <v>1152</v>
      </c>
      <c r="AL65">
        <v>711</v>
      </c>
      <c r="AM65" s="301">
        <v>43828</v>
      </c>
      <c r="AN65">
        <v>1720</v>
      </c>
      <c r="AO65">
        <v>1041</v>
      </c>
      <c r="AP65" s="301">
        <v>43645</v>
      </c>
      <c r="AQ65">
        <v>1520</v>
      </c>
      <c r="AR65">
        <v>996</v>
      </c>
      <c r="AS65" s="301">
        <v>43280</v>
      </c>
      <c r="AT65">
        <v>1850</v>
      </c>
      <c r="AU65">
        <v>1135</v>
      </c>
    </row>
    <row r="66" spans="1:47" x14ac:dyDescent="0.2">
      <c r="A66" s="102">
        <v>2297</v>
      </c>
      <c r="B66">
        <v>6588</v>
      </c>
      <c r="C66" s="106" t="s">
        <v>361</v>
      </c>
      <c r="D66" s="106" t="s">
        <v>903</v>
      </c>
      <c r="E66">
        <v>4080</v>
      </c>
      <c r="F66">
        <v>4100</v>
      </c>
      <c r="G66">
        <v>200</v>
      </c>
      <c r="H66" s="106" t="s">
        <v>898</v>
      </c>
      <c r="I66">
        <v>7729</v>
      </c>
      <c r="J66" s="106" t="s">
        <v>446</v>
      </c>
      <c r="K66" s="106" t="s">
        <v>906</v>
      </c>
      <c r="L66">
        <v>3430</v>
      </c>
      <c r="M66">
        <v>3420</v>
      </c>
      <c r="N66">
        <v>200</v>
      </c>
      <c r="O66" s="106" t="s">
        <v>901</v>
      </c>
      <c r="P66">
        <v>0.64220971914639702</v>
      </c>
      <c r="Q66">
        <v>0.91694819246815895</v>
      </c>
      <c r="R66">
        <v>0.46050131809793898</v>
      </c>
      <c r="S66">
        <v>2.2671897795216601E-2</v>
      </c>
      <c r="T66">
        <v>1.0116831402145501</v>
      </c>
      <c r="U66">
        <v>1.0116831402145501</v>
      </c>
      <c r="V66">
        <v>0.845226343616864</v>
      </c>
      <c r="W66">
        <v>7.8</v>
      </c>
      <c r="X66">
        <v>16.59</v>
      </c>
      <c r="Y66">
        <v>727599</v>
      </c>
      <c r="Z66">
        <v>80844</v>
      </c>
      <c r="AA66">
        <v>4.0199999999999996</v>
      </c>
      <c r="AB66">
        <v>9</v>
      </c>
      <c r="AC66">
        <v>8</v>
      </c>
      <c r="AD66">
        <v>1</v>
      </c>
      <c r="AE66">
        <v>88.89</v>
      </c>
      <c r="AF66">
        <v>16</v>
      </c>
      <c r="AG66">
        <v>5</v>
      </c>
      <c r="AH66">
        <v>0</v>
      </c>
      <c r="AI66">
        <v>4</v>
      </c>
      <c r="AJ66" s="301">
        <v>43919</v>
      </c>
      <c r="AK66">
        <v>3485</v>
      </c>
      <c r="AL66">
        <v>2946</v>
      </c>
      <c r="AM66" s="301">
        <v>43828</v>
      </c>
      <c r="AN66">
        <v>4520</v>
      </c>
      <c r="AO66">
        <v>4260</v>
      </c>
      <c r="AP66" s="301">
        <v>43645</v>
      </c>
      <c r="AQ66">
        <v>3005</v>
      </c>
      <c r="AR66">
        <v>2914</v>
      </c>
      <c r="AS66" s="301">
        <v>43280</v>
      </c>
      <c r="AT66">
        <v>3330</v>
      </c>
      <c r="AU66">
        <v>3655</v>
      </c>
    </row>
    <row r="67" spans="1:47" x14ac:dyDescent="0.2">
      <c r="A67" s="102">
        <v>1915</v>
      </c>
      <c r="B67">
        <v>1959</v>
      </c>
      <c r="C67" s="106" t="s">
        <v>1446</v>
      </c>
      <c r="D67" s="106" t="s">
        <v>907</v>
      </c>
      <c r="E67">
        <v>3135</v>
      </c>
      <c r="F67">
        <v>3115</v>
      </c>
      <c r="G67">
        <v>300</v>
      </c>
      <c r="H67" s="106" t="s">
        <v>898</v>
      </c>
      <c r="I67">
        <v>4203</v>
      </c>
      <c r="J67" s="106" t="s">
        <v>533</v>
      </c>
      <c r="K67" s="106" t="s">
        <v>920</v>
      </c>
      <c r="L67">
        <v>2945</v>
      </c>
      <c r="M67">
        <v>2890</v>
      </c>
      <c r="N67">
        <v>300</v>
      </c>
      <c r="O67" s="106" t="s">
        <v>901</v>
      </c>
      <c r="P67">
        <v>0.74669897422215203</v>
      </c>
      <c r="Q67">
        <v>0.92707582813479705</v>
      </c>
      <c r="R67" s="15">
        <v>0.19267889491724399</v>
      </c>
      <c r="S67" s="15">
        <v>2.1590799596661399E-3</v>
      </c>
      <c r="T67">
        <v>0.18572048355306001</v>
      </c>
      <c r="U67">
        <v>0.18572048355306001</v>
      </c>
      <c r="V67">
        <v>0.13546575364822599</v>
      </c>
      <c r="W67">
        <v>1.79</v>
      </c>
      <c r="X67">
        <v>7.22</v>
      </c>
      <c r="Y67">
        <v>725091</v>
      </c>
      <c r="Z67">
        <v>80566</v>
      </c>
      <c r="AA67">
        <v>3.89</v>
      </c>
      <c r="AB67">
        <v>9</v>
      </c>
      <c r="AC67">
        <v>6</v>
      </c>
      <c r="AD67">
        <v>3</v>
      </c>
      <c r="AE67">
        <v>66.67</v>
      </c>
      <c r="AF67">
        <v>16</v>
      </c>
      <c r="AG67">
        <v>4</v>
      </c>
      <c r="AH67">
        <v>1</v>
      </c>
      <c r="AI67">
        <v>4</v>
      </c>
      <c r="AJ67" s="301">
        <v>43919</v>
      </c>
      <c r="AK67">
        <v>3070</v>
      </c>
      <c r="AL67">
        <v>2277</v>
      </c>
      <c r="AM67" s="301">
        <v>43828</v>
      </c>
      <c r="AN67">
        <v>3235</v>
      </c>
      <c r="AO67">
        <v>4115</v>
      </c>
      <c r="AP67" s="301">
        <v>43645</v>
      </c>
      <c r="AQ67">
        <v>3325</v>
      </c>
      <c r="AR67">
        <v>3905</v>
      </c>
      <c r="AS67" s="301">
        <v>43280</v>
      </c>
      <c r="AT67">
        <v>5210</v>
      </c>
      <c r="AU67">
        <v>5305</v>
      </c>
    </row>
    <row r="68" spans="1:47" x14ac:dyDescent="0.2">
      <c r="A68" s="102">
        <v>2300</v>
      </c>
      <c r="B68">
        <v>4091</v>
      </c>
      <c r="C68" s="106" t="s">
        <v>1334</v>
      </c>
      <c r="D68" s="106" t="s">
        <v>920</v>
      </c>
      <c r="E68">
        <v>1721</v>
      </c>
      <c r="F68">
        <v>1751</v>
      </c>
      <c r="G68">
        <v>600</v>
      </c>
      <c r="H68" s="106" t="s">
        <v>901</v>
      </c>
      <c r="I68">
        <v>9715</v>
      </c>
      <c r="J68" s="106" t="s">
        <v>1135</v>
      </c>
      <c r="K68" s="106" t="s">
        <v>910</v>
      </c>
      <c r="L68">
        <v>2544</v>
      </c>
      <c r="M68">
        <v>2541</v>
      </c>
      <c r="N68">
        <v>400</v>
      </c>
      <c r="O68" s="106" t="s">
        <v>898</v>
      </c>
      <c r="P68">
        <v>0.80355215980775396</v>
      </c>
      <c r="Q68">
        <v>0.91690825065959103</v>
      </c>
      <c r="R68">
        <v>0.31025876122512303</v>
      </c>
      <c r="S68" s="15">
        <v>2.0223332193253899E-2</v>
      </c>
      <c r="T68">
        <v>-2.0633609691988899</v>
      </c>
      <c r="U68">
        <v>2.0633609691988899</v>
      </c>
      <c r="V68">
        <v>2.2248323265910201</v>
      </c>
      <c r="W68">
        <v>-16.440000000000001</v>
      </c>
      <c r="X68">
        <v>3.36</v>
      </c>
      <c r="Y68">
        <v>724814</v>
      </c>
      <c r="Z68">
        <v>51772</v>
      </c>
      <c r="AA68">
        <v>2.6</v>
      </c>
      <c r="AB68">
        <v>14</v>
      </c>
      <c r="AC68">
        <v>10</v>
      </c>
      <c r="AD68">
        <v>4</v>
      </c>
      <c r="AE68">
        <v>71.430000000000007</v>
      </c>
      <c r="AF68">
        <v>16</v>
      </c>
      <c r="AG68">
        <v>7</v>
      </c>
      <c r="AH68">
        <v>0</v>
      </c>
      <c r="AI68">
        <v>7</v>
      </c>
      <c r="AJ68" s="301">
        <v>43919</v>
      </c>
      <c r="AK68">
        <v>1662</v>
      </c>
      <c r="AL68">
        <v>1916</v>
      </c>
      <c r="AM68" s="301">
        <v>43828</v>
      </c>
      <c r="AN68">
        <v>2428</v>
      </c>
      <c r="AO68">
        <v>2968</v>
      </c>
      <c r="AP68" s="301">
        <v>43645</v>
      </c>
      <c r="AQ68">
        <v>2285</v>
      </c>
      <c r="AR68">
        <v>2456</v>
      </c>
      <c r="AS68" s="301">
        <v>43280</v>
      </c>
      <c r="AT68">
        <v>1526</v>
      </c>
      <c r="AU68">
        <v>2590</v>
      </c>
    </row>
    <row r="69" spans="1:47" x14ac:dyDescent="0.2">
      <c r="A69" s="102">
        <v>3095</v>
      </c>
      <c r="B69">
        <v>2531</v>
      </c>
      <c r="C69" s="106" t="s">
        <v>922</v>
      </c>
      <c r="D69" s="106" t="s">
        <v>923</v>
      </c>
      <c r="E69">
        <v>952</v>
      </c>
      <c r="F69">
        <v>951</v>
      </c>
      <c r="G69">
        <v>1100</v>
      </c>
      <c r="H69" s="106" t="s">
        <v>898</v>
      </c>
      <c r="I69">
        <v>5301</v>
      </c>
      <c r="J69" s="106" t="s">
        <v>553</v>
      </c>
      <c r="K69" s="106" t="s">
        <v>897</v>
      </c>
      <c r="L69">
        <v>1010</v>
      </c>
      <c r="M69">
        <v>1001</v>
      </c>
      <c r="N69">
        <v>1000</v>
      </c>
      <c r="O69" s="106" t="s">
        <v>901</v>
      </c>
      <c r="P69">
        <v>0.90694668849740601</v>
      </c>
      <c r="Q69">
        <v>0.89358579614626898</v>
      </c>
      <c r="R69" s="106">
        <v>0.183118137914491</v>
      </c>
      <c r="S69" s="106">
        <v>2.2295868281134502E-3</v>
      </c>
      <c r="T69">
        <v>1.2151462949568099</v>
      </c>
      <c r="U69">
        <v>1.2151462949568099</v>
      </c>
      <c r="V69">
        <v>0.87805329275726696</v>
      </c>
      <c r="W69">
        <v>6.6</v>
      </c>
      <c r="X69">
        <v>4.51</v>
      </c>
      <c r="Y69">
        <v>724391</v>
      </c>
      <c r="Z69">
        <v>55722</v>
      </c>
      <c r="AA69">
        <v>2.56</v>
      </c>
      <c r="AB69">
        <v>13</v>
      </c>
      <c r="AC69">
        <v>10</v>
      </c>
      <c r="AD69">
        <v>3</v>
      </c>
      <c r="AE69">
        <v>76.92</v>
      </c>
      <c r="AF69">
        <v>15</v>
      </c>
      <c r="AG69">
        <v>5</v>
      </c>
      <c r="AH69">
        <v>2</v>
      </c>
      <c r="AI69">
        <v>6</v>
      </c>
      <c r="AJ69" s="301">
        <v>43919</v>
      </c>
      <c r="AK69">
        <v>819</v>
      </c>
      <c r="AL69">
        <v>903</v>
      </c>
      <c r="AM69" s="301">
        <v>43828</v>
      </c>
      <c r="AN69">
        <v>1005</v>
      </c>
      <c r="AO69">
        <v>1095</v>
      </c>
      <c r="AP69" s="301">
        <v>43645</v>
      </c>
      <c r="AQ69">
        <v>1134</v>
      </c>
      <c r="AR69">
        <v>1140</v>
      </c>
      <c r="AS69" s="301">
        <v>43280</v>
      </c>
      <c r="AT69">
        <v>1400</v>
      </c>
      <c r="AU69">
        <v>1975</v>
      </c>
    </row>
    <row r="70" spans="1:47" x14ac:dyDescent="0.2">
      <c r="A70" s="102">
        <v>3866</v>
      </c>
      <c r="B70">
        <v>3099</v>
      </c>
      <c r="C70" s="106" t="s">
        <v>33</v>
      </c>
      <c r="D70" s="106" t="s">
        <v>921</v>
      </c>
      <c r="E70">
        <v>635</v>
      </c>
      <c r="F70">
        <v>623</v>
      </c>
      <c r="G70">
        <v>1500</v>
      </c>
      <c r="H70" s="106" t="s">
        <v>901</v>
      </c>
      <c r="I70">
        <v>6326</v>
      </c>
      <c r="J70" s="106" t="s">
        <v>1450</v>
      </c>
      <c r="K70" s="106" t="s">
        <v>909</v>
      </c>
      <c r="L70">
        <v>1614.5</v>
      </c>
      <c r="M70">
        <v>1599</v>
      </c>
      <c r="N70">
        <v>600</v>
      </c>
      <c r="O70" s="106" t="s">
        <v>898</v>
      </c>
      <c r="P70">
        <v>0.74986497868266599</v>
      </c>
      <c r="Q70">
        <v>0.86223051705703602</v>
      </c>
      <c r="R70" s="15">
        <v>9.5226393070160995E-2</v>
      </c>
      <c r="S70" s="106">
        <v>2.8009118643434399E-2</v>
      </c>
      <c r="T70">
        <v>-2.6089069156428502</v>
      </c>
      <c r="U70">
        <v>2.6089069156428502</v>
      </c>
      <c r="V70">
        <v>2.3663280689979098</v>
      </c>
      <c r="W70">
        <v>-21.11</v>
      </c>
      <c r="X70">
        <v>2.6</v>
      </c>
      <c r="Y70">
        <v>722891</v>
      </c>
      <c r="Z70">
        <v>51635</v>
      </c>
      <c r="AA70">
        <v>2.4</v>
      </c>
      <c r="AB70">
        <v>14</v>
      </c>
      <c r="AC70">
        <v>11</v>
      </c>
      <c r="AD70">
        <v>3</v>
      </c>
      <c r="AE70">
        <v>78.569999999999993</v>
      </c>
      <c r="AF70">
        <v>20</v>
      </c>
      <c r="AG70">
        <v>5</v>
      </c>
      <c r="AH70">
        <v>0</v>
      </c>
      <c r="AI70">
        <v>9</v>
      </c>
      <c r="AJ70" s="301">
        <v>43919</v>
      </c>
      <c r="AK70">
        <v>641</v>
      </c>
      <c r="AL70">
        <v>1398.5</v>
      </c>
      <c r="AM70" s="301">
        <v>43828</v>
      </c>
      <c r="AN70">
        <v>984</v>
      </c>
      <c r="AO70">
        <v>1726</v>
      </c>
      <c r="AP70" s="301">
        <v>43645</v>
      </c>
      <c r="AQ70">
        <v>899</v>
      </c>
      <c r="AR70">
        <v>1813</v>
      </c>
      <c r="AS70" s="301">
        <v>43280</v>
      </c>
      <c r="AT70">
        <v>1344</v>
      </c>
      <c r="AU70">
        <v>1732</v>
      </c>
    </row>
    <row r="71" spans="1:47" x14ac:dyDescent="0.2">
      <c r="A71" s="102">
        <v>3038</v>
      </c>
      <c r="B71">
        <v>3099</v>
      </c>
      <c r="C71" s="106" t="s">
        <v>33</v>
      </c>
      <c r="D71" s="106" t="s">
        <v>921</v>
      </c>
      <c r="E71">
        <v>635</v>
      </c>
      <c r="F71">
        <v>623</v>
      </c>
      <c r="G71">
        <v>1700</v>
      </c>
      <c r="H71" s="106" t="s">
        <v>901</v>
      </c>
      <c r="I71">
        <v>7189</v>
      </c>
      <c r="J71" s="106" t="s">
        <v>41</v>
      </c>
      <c r="K71" s="106" t="s">
        <v>940</v>
      </c>
      <c r="L71">
        <v>732</v>
      </c>
      <c r="M71">
        <v>739</v>
      </c>
      <c r="N71">
        <v>1400</v>
      </c>
      <c r="O71" s="106" t="s">
        <v>898</v>
      </c>
      <c r="P71">
        <v>0.83135282558620704</v>
      </c>
      <c r="Q71">
        <v>0.89579713868246802</v>
      </c>
      <c r="R71" s="15">
        <v>0.19345207225627301</v>
      </c>
      <c r="S71" s="15">
        <v>3.1351123390758601E-2</v>
      </c>
      <c r="T71">
        <v>-2.2636023786830402</v>
      </c>
      <c r="U71">
        <v>2.2636023786830402</v>
      </c>
      <c r="V71">
        <v>1.7451771308066599</v>
      </c>
      <c r="W71">
        <v>-22.07</v>
      </c>
      <c r="X71">
        <v>2.37</v>
      </c>
      <c r="Y71">
        <v>722233</v>
      </c>
      <c r="Z71">
        <v>51588</v>
      </c>
      <c r="AA71">
        <v>2.41</v>
      </c>
      <c r="AB71">
        <v>14</v>
      </c>
      <c r="AC71">
        <v>10</v>
      </c>
      <c r="AD71">
        <v>4</v>
      </c>
      <c r="AE71">
        <v>71.430000000000007</v>
      </c>
      <c r="AF71">
        <v>17</v>
      </c>
      <c r="AG71">
        <v>5</v>
      </c>
      <c r="AH71">
        <v>0</v>
      </c>
      <c r="AI71">
        <v>9</v>
      </c>
      <c r="AJ71" s="301">
        <v>43919</v>
      </c>
      <c r="AK71">
        <v>641</v>
      </c>
      <c r="AL71">
        <v>659</v>
      </c>
      <c r="AM71" s="301">
        <v>43828</v>
      </c>
      <c r="AN71">
        <v>984</v>
      </c>
      <c r="AO71">
        <v>857</v>
      </c>
      <c r="AP71" s="301">
        <v>43645</v>
      </c>
      <c r="AQ71">
        <v>899</v>
      </c>
      <c r="AR71">
        <v>801</v>
      </c>
      <c r="AS71" s="301">
        <v>43280</v>
      </c>
      <c r="AT71">
        <v>1344</v>
      </c>
      <c r="AU71">
        <v>1229</v>
      </c>
    </row>
    <row r="72" spans="1:47" x14ac:dyDescent="0.2">
      <c r="A72" s="102">
        <v>1111</v>
      </c>
      <c r="B72">
        <v>3099</v>
      </c>
      <c r="C72" s="106" t="s">
        <v>33</v>
      </c>
      <c r="D72" s="106" t="s">
        <v>921</v>
      </c>
      <c r="E72">
        <v>635</v>
      </c>
      <c r="F72">
        <v>623</v>
      </c>
      <c r="G72">
        <v>1700</v>
      </c>
      <c r="H72" s="106" t="s">
        <v>901</v>
      </c>
      <c r="I72">
        <v>8012</v>
      </c>
      <c r="J72" s="106" t="s">
        <v>1055</v>
      </c>
      <c r="K72" s="106" t="s">
        <v>905</v>
      </c>
      <c r="L72">
        <v>1330</v>
      </c>
      <c r="M72">
        <v>1330</v>
      </c>
      <c r="N72">
        <v>800</v>
      </c>
      <c r="O72" s="106" t="s">
        <v>898</v>
      </c>
      <c r="P72">
        <v>0.84098138550768098</v>
      </c>
      <c r="Q72">
        <v>0.94534280892367895</v>
      </c>
      <c r="R72">
        <v>0.21604258420685499</v>
      </c>
      <c r="S72" s="15">
        <v>4.0214982455449699E-3</v>
      </c>
      <c r="T72">
        <v>-1.61987454650936</v>
      </c>
      <c r="U72">
        <v>1.61987454650936</v>
      </c>
      <c r="V72">
        <v>0.93286706458124202</v>
      </c>
      <c r="W72">
        <v>-9.1199999999999992</v>
      </c>
      <c r="X72">
        <v>0.46</v>
      </c>
      <c r="Y72">
        <v>721800</v>
      </c>
      <c r="Z72">
        <v>48120</v>
      </c>
      <c r="AA72">
        <v>2.4</v>
      </c>
      <c r="AB72">
        <v>15</v>
      </c>
      <c r="AC72">
        <v>11</v>
      </c>
      <c r="AD72">
        <v>4</v>
      </c>
      <c r="AE72">
        <v>73.33</v>
      </c>
      <c r="AF72">
        <v>19</v>
      </c>
      <c r="AG72">
        <v>4</v>
      </c>
      <c r="AH72">
        <v>0</v>
      </c>
      <c r="AI72">
        <v>11</v>
      </c>
      <c r="AJ72" s="301">
        <v>43919</v>
      </c>
      <c r="AK72">
        <v>641</v>
      </c>
      <c r="AL72">
        <v>1347</v>
      </c>
      <c r="AM72" s="301">
        <v>43828</v>
      </c>
      <c r="AN72">
        <v>984</v>
      </c>
      <c r="AO72">
        <v>1630</v>
      </c>
      <c r="AP72" s="301">
        <v>43645</v>
      </c>
      <c r="AQ72">
        <v>899</v>
      </c>
      <c r="AR72">
        <v>1650</v>
      </c>
      <c r="AS72" s="301">
        <v>43280</v>
      </c>
      <c r="AT72">
        <v>1344</v>
      </c>
      <c r="AU72">
        <v>1691</v>
      </c>
    </row>
    <row r="73" spans="1:47" x14ac:dyDescent="0.2">
      <c r="A73" s="102">
        <v>1187</v>
      </c>
      <c r="B73">
        <v>2327</v>
      </c>
      <c r="C73" s="106" t="s">
        <v>1171</v>
      </c>
      <c r="D73" s="106" t="s">
        <v>900</v>
      </c>
      <c r="E73">
        <v>2942</v>
      </c>
      <c r="F73">
        <v>2914</v>
      </c>
      <c r="G73">
        <v>300</v>
      </c>
      <c r="H73" s="106" t="s">
        <v>901</v>
      </c>
      <c r="I73">
        <v>6183</v>
      </c>
      <c r="J73" s="106" t="s">
        <v>1060</v>
      </c>
      <c r="K73" s="106" t="s">
        <v>910</v>
      </c>
      <c r="L73">
        <v>1372</v>
      </c>
      <c r="M73">
        <v>1371</v>
      </c>
      <c r="N73">
        <v>600</v>
      </c>
      <c r="O73" s="106" t="s">
        <v>898</v>
      </c>
      <c r="P73">
        <v>0.81751673865205099</v>
      </c>
      <c r="Q73">
        <v>0.94388735742960195</v>
      </c>
      <c r="R73" s="15">
        <v>0.27082917071745199</v>
      </c>
      <c r="S73">
        <v>2.4656075028357499E-3</v>
      </c>
      <c r="T73">
        <v>-0.80682346060642696</v>
      </c>
      <c r="U73">
        <v>0.80682346060642696</v>
      </c>
      <c r="V73">
        <v>0.71544358412124798</v>
      </c>
      <c r="W73">
        <v>-7.11</v>
      </c>
      <c r="X73">
        <v>5.9</v>
      </c>
      <c r="Y73">
        <v>721698</v>
      </c>
      <c r="Z73">
        <v>55515</v>
      </c>
      <c r="AA73">
        <v>2.96</v>
      </c>
      <c r="AB73">
        <v>13</v>
      </c>
      <c r="AC73">
        <v>9</v>
      </c>
      <c r="AD73">
        <v>4</v>
      </c>
      <c r="AE73">
        <v>69.23</v>
      </c>
      <c r="AF73">
        <v>16</v>
      </c>
      <c r="AG73">
        <v>7</v>
      </c>
      <c r="AH73">
        <v>2</v>
      </c>
      <c r="AI73">
        <v>4</v>
      </c>
      <c r="AJ73" s="301">
        <v>43919</v>
      </c>
      <c r="AK73">
        <v>2686</v>
      </c>
      <c r="AL73">
        <v>1152</v>
      </c>
      <c r="AM73" s="301">
        <v>43828</v>
      </c>
      <c r="AN73">
        <v>3600</v>
      </c>
      <c r="AO73">
        <v>1720</v>
      </c>
      <c r="AP73" s="301">
        <v>43645</v>
      </c>
      <c r="AQ73">
        <v>3515</v>
      </c>
      <c r="AR73">
        <v>1520</v>
      </c>
      <c r="AS73" s="301">
        <v>43280</v>
      </c>
      <c r="AT73">
        <v>2762</v>
      </c>
      <c r="AU73">
        <v>1850</v>
      </c>
    </row>
    <row r="74" spans="1:47" x14ac:dyDescent="0.2">
      <c r="A74" s="102">
        <v>1338</v>
      </c>
      <c r="B74">
        <v>5232</v>
      </c>
      <c r="C74" s="106" t="s">
        <v>1433</v>
      </c>
      <c r="D74" s="106" t="s">
        <v>897</v>
      </c>
      <c r="E74">
        <v>3765</v>
      </c>
      <c r="F74">
        <v>3805</v>
      </c>
      <c r="G74">
        <v>200</v>
      </c>
      <c r="H74" s="106" t="s">
        <v>898</v>
      </c>
      <c r="I74">
        <v>9024</v>
      </c>
      <c r="J74" s="106" t="s">
        <v>1463</v>
      </c>
      <c r="K74" s="106" t="s">
        <v>976</v>
      </c>
      <c r="L74">
        <v>1199</v>
      </c>
      <c r="M74">
        <v>1180</v>
      </c>
      <c r="N74">
        <v>600</v>
      </c>
      <c r="O74" s="106" t="s">
        <v>901</v>
      </c>
      <c r="P74">
        <v>0.74127900054899498</v>
      </c>
      <c r="Q74">
        <v>0.94054406381735101</v>
      </c>
      <c r="R74" s="15">
        <v>9.9235912696537101E-2</v>
      </c>
      <c r="S74" s="15">
        <v>1.6587930502496E-2</v>
      </c>
      <c r="T74">
        <v>3.5403383896696701</v>
      </c>
      <c r="U74">
        <v>3.5403383896696701</v>
      </c>
      <c r="V74">
        <v>2.75764412670424</v>
      </c>
      <c r="W74">
        <v>14.7</v>
      </c>
      <c r="X74">
        <v>6.96</v>
      </c>
      <c r="Y74">
        <v>721360</v>
      </c>
      <c r="Z74">
        <v>60113</v>
      </c>
      <c r="AA74">
        <v>2.97</v>
      </c>
      <c r="AB74">
        <v>12</v>
      </c>
      <c r="AC74">
        <v>11</v>
      </c>
      <c r="AD74">
        <v>1</v>
      </c>
      <c r="AE74">
        <v>91.67</v>
      </c>
      <c r="AF74">
        <v>20</v>
      </c>
      <c r="AG74">
        <v>4</v>
      </c>
      <c r="AH74">
        <v>0</v>
      </c>
      <c r="AI74">
        <v>8</v>
      </c>
      <c r="AJ74" s="301">
        <v>43919</v>
      </c>
      <c r="AK74">
        <v>3370</v>
      </c>
      <c r="AL74">
        <v>1249</v>
      </c>
      <c r="AM74" s="301">
        <v>43828</v>
      </c>
      <c r="AN74">
        <v>4775</v>
      </c>
      <c r="AO74">
        <v>1795</v>
      </c>
      <c r="AP74" s="301">
        <v>43645</v>
      </c>
      <c r="AQ74">
        <v>4390</v>
      </c>
      <c r="AR74">
        <v>1826</v>
      </c>
      <c r="AS74" s="301">
        <v>43280</v>
      </c>
      <c r="AT74">
        <v>5150</v>
      </c>
      <c r="AU74">
        <v>1837</v>
      </c>
    </row>
    <row r="75" spans="1:47" x14ac:dyDescent="0.2">
      <c r="A75" s="102">
        <v>2125</v>
      </c>
      <c r="B75">
        <v>7186</v>
      </c>
      <c r="C75" s="106" t="s">
        <v>445</v>
      </c>
      <c r="D75" s="106" t="s">
        <v>940</v>
      </c>
      <c r="E75">
        <v>353</v>
      </c>
      <c r="F75">
        <v>347</v>
      </c>
      <c r="G75">
        <v>2700</v>
      </c>
      <c r="H75" s="106" t="s">
        <v>901</v>
      </c>
      <c r="I75">
        <v>9678</v>
      </c>
      <c r="J75" s="106" t="s">
        <v>1453</v>
      </c>
      <c r="K75" s="106" t="s">
        <v>910</v>
      </c>
      <c r="L75">
        <v>2297</v>
      </c>
      <c r="M75">
        <v>2316</v>
      </c>
      <c r="N75">
        <v>400</v>
      </c>
      <c r="O75" s="106" t="s">
        <v>898</v>
      </c>
      <c r="P75">
        <v>0.86537509220401099</v>
      </c>
      <c r="Q75">
        <v>0.92169103715046596</v>
      </c>
      <c r="R75" s="15">
        <v>0.46202176522216198</v>
      </c>
      <c r="S75" s="106">
        <v>3.2611874406525403E-2</v>
      </c>
      <c r="T75">
        <v>-0.17368992970011701</v>
      </c>
      <c r="U75">
        <v>0.17368992970011701</v>
      </c>
      <c r="V75">
        <v>0.52985109865075197</v>
      </c>
      <c r="W75">
        <v>-0.77</v>
      </c>
      <c r="X75">
        <v>1.1299999999999999</v>
      </c>
      <c r="Y75">
        <v>721159</v>
      </c>
      <c r="Z75">
        <v>65560</v>
      </c>
      <c r="AA75">
        <v>3.18</v>
      </c>
      <c r="AB75">
        <v>11</v>
      </c>
      <c r="AC75">
        <v>9</v>
      </c>
      <c r="AD75">
        <v>2</v>
      </c>
      <c r="AE75">
        <v>81.819999999999993</v>
      </c>
      <c r="AF75">
        <v>18</v>
      </c>
      <c r="AG75">
        <v>5</v>
      </c>
      <c r="AH75">
        <v>0</v>
      </c>
      <c r="AI75">
        <v>6</v>
      </c>
      <c r="AJ75" s="301">
        <v>43919</v>
      </c>
      <c r="AK75">
        <v>340</v>
      </c>
      <c r="AL75">
        <v>2133</v>
      </c>
      <c r="AM75" s="301">
        <v>43828</v>
      </c>
      <c r="AN75">
        <v>452</v>
      </c>
      <c r="AO75">
        <v>2821</v>
      </c>
      <c r="AP75" s="301">
        <v>43645</v>
      </c>
      <c r="AQ75">
        <v>412</v>
      </c>
      <c r="AR75">
        <v>2838</v>
      </c>
      <c r="AS75" s="301">
        <v>43280</v>
      </c>
      <c r="AT75">
        <v>553</v>
      </c>
      <c r="AU75">
        <v>3470</v>
      </c>
    </row>
    <row r="76" spans="1:47" x14ac:dyDescent="0.2">
      <c r="A76" s="102">
        <v>3931</v>
      </c>
      <c r="B76">
        <v>3289</v>
      </c>
      <c r="C76" s="106" t="s">
        <v>511</v>
      </c>
      <c r="D76" s="106" t="s">
        <v>917</v>
      </c>
      <c r="E76">
        <v>500</v>
      </c>
      <c r="F76">
        <v>495</v>
      </c>
      <c r="G76">
        <v>2100</v>
      </c>
      <c r="H76" s="106" t="s">
        <v>901</v>
      </c>
      <c r="I76">
        <v>9715</v>
      </c>
      <c r="J76" s="106" t="s">
        <v>1135</v>
      </c>
      <c r="K76" s="106" t="s">
        <v>910</v>
      </c>
      <c r="L76">
        <v>2544</v>
      </c>
      <c r="M76">
        <v>2541</v>
      </c>
      <c r="N76">
        <v>400</v>
      </c>
      <c r="O76" s="106" t="s">
        <v>898</v>
      </c>
      <c r="P76">
        <v>0.73898603608115399</v>
      </c>
      <c r="Q76">
        <v>0.85905134364257796</v>
      </c>
      <c r="R76">
        <v>5.3986711000703503E-3</v>
      </c>
      <c r="S76" s="15">
        <v>4.3395143123534E-2</v>
      </c>
      <c r="T76">
        <v>-2.02000933317382</v>
      </c>
      <c r="U76">
        <v>2.02000933317382</v>
      </c>
      <c r="V76">
        <v>1.8372191596801599</v>
      </c>
      <c r="W76">
        <v>-26.67</v>
      </c>
      <c r="X76">
        <v>2.27</v>
      </c>
      <c r="Y76">
        <v>720742</v>
      </c>
      <c r="Z76">
        <v>51482</v>
      </c>
      <c r="AA76">
        <v>2.63</v>
      </c>
      <c r="AB76">
        <v>14</v>
      </c>
      <c r="AC76">
        <v>11</v>
      </c>
      <c r="AD76">
        <v>3</v>
      </c>
      <c r="AE76">
        <v>78.569999999999993</v>
      </c>
      <c r="AF76">
        <v>15</v>
      </c>
      <c r="AG76">
        <v>6</v>
      </c>
      <c r="AH76">
        <v>2</v>
      </c>
      <c r="AI76">
        <v>6</v>
      </c>
      <c r="AJ76" s="301">
        <v>43919</v>
      </c>
      <c r="AK76">
        <v>523</v>
      </c>
      <c r="AL76">
        <v>1916</v>
      </c>
      <c r="AM76" s="301">
        <v>43828</v>
      </c>
      <c r="AN76">
        <v>755</v>
      </c>
      <c r="AO76">
        <v>2968</v>
      </c>
      <c r="AP76" s="301">
        <v>43645</v>
      </c>
      <c r="AQ76">
        <v>612</v>
      </c>
      <c r="AR76">
        <v>2456</v>
      </c>
      <c r="AS76" s="301">
        <v>43280</v>
      </c>
      <c r="AT76">
        <v>765</v>
      </c>
      <c r="AU76">
        <v>2590</v>
      </c>
    </row>
    <row r="77" spans="1:47" x14ac:dyDescent="0.2">
      <c r="A77" s="102">
        <v>796</v>
      </c>
      <c r="B77">
        <v>2433</v>
      </c>
      <c r="C77" s="106" t="s">
        <v>1202</v>
      </c>
      <c r="D77" s="106" t="s">
        <v>910</v>
      </c>
      <c r="E77">
        <v>1247</v>
      </c>
      <c r="F77">
        <v>1239</v>
      </c>
      <c r="G77">
        <v>800</v>
      </c>
      <c r="H77" s="106" t="s">
        <v>901</v>
      </c>
      <c r="I77">
        <v>5233</v>
      </c>
      <c r="J77" s="106" t="s">
        <v>1033</v>
      </c>
      <c r="K77" s="106" t="s">
        <v>897</v>
      </c>
      <c r="L77">
        <v>2425</v>
      </c>
      <c r="M77">
        <v>2448</v>
      </c>
      <c r="N77">
        <v>400</v>
      </c>
      <c r="O77" s="106" t="s">
        <v>898</v>
      </c>
      <c r="P77">
        <v>0.92374375897674199</v>
      </c>
      <c r="Q77">
        <v>0.951203967276677</v>
      </c>
      <c r="R77" s="15">
        <v>4.7608236455114E-2</v>
      </c>
      <c r="S77" s="106">
        <v>5.9281765825067299E-2</v>
      </c>
      <c r="T77">
        <v>-0.817826492756076</v>
      </c>
      <c r="U77">
        <v>0.817826492756076</v>
      </c>
      <c r="V77">
        <v>0.27095469717530402</v>
      </c>
      <c r="W77">
        <v>-4.5599999999999996</v>
      </c>
      <c r="X77">
        <v>1.23</v>
      </c>
      <c r="Y77">
        <v>720134</v>
      </c>
      <c r="Z77">
        <v>37902</v>
      </c>
      <c r="AA77">
        <v>1.84</v>
      </c>
      <c r="AB77">
        <v>19</v>
      </c>
      <c r="AC77">
        <v>11</v>
      </c>
      <c r="AD77">
        <v>8</v>
      </c>
      <c r="AE77">
        <v>57.89</v>
      </c>
      <c r="AF77">
        <v>18</v>
      </c>
      <c r="AG77">
        <v>6</v>
      </c>
      <c r="AH77">
        <v>1</v>
      </c>
      <c r="AI77">
        <v>12</v>
      </c>
      <c r="AJ77" s="301">
        <v>43919</v>
      </c>
      <c r="AK77">
        <v>1154</v>
      </c>
      <c r="AL77">
        <v>1935</v>
      </c>
      <c r="AM77" s="301">
        <v>43828</v>
      </c>
      <c r="AN77">
        <v>1768</v>
      </c>
      <c r="AO77">
        <v>3215</v>
      </c>
      <c r="AP77" s="301">
        <v>43645</v>
      </c>
      <c r="AQ77">
        <v>1849</v>
      </c>
      <c r="AR77">
        <v>3290</v>
      </c>
      <c r="AS77" s="301">
        <v>43280</v>
      </c>
      <c r="AT77">
        <v>1730</v>
      </c>
      <c r="AU77">
        <v>3625</v>
      </c>
    </row>
    <row r="78" spans="1:47" x14ac:dyDescent="0.2">
      <c r="A78" s="102">
        <v>1673</v>
      </c>
      <c r="B78">
        <v>4091</v>
      </c>
      <c r="C78" s="106" t="s">
        <v>1334</v>
      </c>
      <c r="D78" s="106" t="s">
        <v>920</v>
      </c>
      <c r="E78">
        <v>1721</v>
      </c>
      <c r="F78">
        <v>1751</v>
      </c>
      <c r="G78">
        <v>600</v>
      </c>
      <c r="H78" s="106" t="s">
        <v>901</v>
      </c>
      <c r="I78">
        <v>9072</v>
      </c>
      <c r="J78" s="106" t="s">
        <v>975</v>
      </c>
      <c r="K78" s="106" t="s">
        <v>976</v>
      </c>
      <c r="L78">
        <v>2118</v>
      </c>
      <c r="M78">
        <v>2146</v>
      </c>
      <c r="N78">
        <v>500</v>
      </c>
      <c r="O78" s="106" t="s">
        <v>898</v>
      </c>
      <c r="P78">
        <v>0.833290958069143</v>
      </c>
      <c r="Q78">
        <v>0.93293411655841496</v>
      </c>
      <c r="R78" s="15">
        <v>0.44831607905475801</v>
      </c>
      <c r="S78" s="106">
        <v>4.4762767012688897E-3</v>
      </c>
      <c r="T78">
        <v>-8.7453869087876807E-2</v>
      </c>
      <c r="U78">
        <v>8.7453869087876807E-2</v>
      </c>
      <c r="V78">
        <v>0.11753434359482</v>
      </c>
      <c r="W78">
        <v>-0.67</v>
      </c>
      <c r="X78">
        <v>2.09</v>
      </c>
      <c r="Y78">
        <v>716892</v>
      </c>
      <c r="Z78">
        <v>39827</v>
      </c>
      <c r="AA78">
        <v>2.0499999999999998</v>
      </c>
      <c r="AB78">
        <v>18</v>
      </c>
      <c r="AC78">
        <v>13</v>
      </c>
      <c r="AD78">
        <v>5</v>
      </c>
      <c r="AE78">
        <v>72.22</v>
      </c>
      <c r="AF78">
        <v>18</v>
      </c>
      <c r="AG78">
        <v>4</v>
      </c>
      <c r="AH78">
        <v>2</v>
      </c>
      <c r="AI78">
        <v>12</v>
      </c>
      <c r="AJ78" s="301">
        <v>43919</v>
      </c>
      <c r="AK78">
        <v>1662</v>
      </c>
      <c r="AL78">
        <v>2172</v>
      </c>
      <c r="AM78" s="301">
        <v>43828</v>
      </c>
      <c r="AN78">
        <v>2428</v>
      </c>
      <c r="AO78">
        <v>2746</v>
      </c>
      <c r="AP78" s="301">
        <v>43645</v>
      </c>
      <c r="AQ78">
        <v>2285</v>
      </c>
      <c r="AR78">
        <v>2562</v>
      </c>
      <c r="AS78" s="301">
        <v>43280</v>
      </c>
      <c r="AT78">
        <v>1526</v>
      </c>
      <c r="AU78">
        <v>2840</v>
      </c>
    </row>
    <row r="79" spans="1:47" x14ac:dyDescent="0.2">
      <c r="A79" s="102">
        <v>1582</v>
      </c>
      <c r="B79">
        <v>4634</v>
      </c>
      <c r="C79" s="106" t="s">
        <v>62</v>
      </c>
      <c r="D79" s="106" t="s">
        <v>920</v>
      </c>
      <c r="E79">
        <v>1984</v>
      </c>
      <c r="F79">
        <v>2000</v>
      </c>
      <c r="G79">
        <v>500</v>
      </c>
      <c r="H79" s="106" t="s">
        <v>898</v>
      </c>
      <c r="I79">
        <v>4917</v>
      </c>
      <c r="J79" s="106" t="s">
        <v>1137</v>
      </c>
      <c r="K79" s="106" t="s">
        <v>920</v>
      </c>
      <c r="L79">
        <v>1980</v>
      </c>
      <c r="M79">
        <v>1989</v>
      </c>
      <c r="N79">
        <v>500</v>
      </c>
      <c r="O79" s="106" t="s">
        <v>901</v>
      </c>
      <c r="P79">
        <v>0.57004967763893899</v>
      </c>
      <c r="Q79">
        <v>0.934979448636447</v>
      </c>
      <c r="R79" s="106">
        <v>0.17047780179317101</v>
      </c>
      <c r="S79">
        <v>3.02606245437658E-2</v>
      </c>
      <c r="T79">
        <v>0.90292246485706895</v>
      </c>
      <c r="U79">
        <v>0.90292246485706895</v>
      </c>
      <c r="V79">
        <v>1.46271138301444</v>
      </c>
      <c r="W79">
        <v>4.13</v>
      </c>
      <c r="X79">
        <v>0.55000000000000004</v>
      </c>
      <c r="Y79">
        <v>715858</v>
      </c>
      <c r="Z79">
        <v>71586</v>
      </c>
      <c r="AA79">
        <v>3.46</v>
      </c>
      <c r="AB79">
        <v>10</v>
      </c>
      <c r="AC79">
        <v>10</v>
      </c>
      <c r="AD79">
        <v>0</v>
      </c>
      <c r="AE79">
        <v>100</v>
      </c>
      <c r="AF79">
        <v>19</v>
      </c>
      <c r="AG79">
        <v>3</v>
      </c>
      <c r="AH79">
        <v>0</v>
      </c>
      <c r="AI79">
        <v>7</v>
      </c>
      <c r="AJ79" s="301">
        <v>43919</v>
      </c>
      <c r="AK79">
        <v>2221</v>
      </c>
      <c r="AL79">
        <v>2119</v>
      </c>
      <c r="AM79" s="301">
        <v>43828</v>
      </c>
      <c r="AN79">
        <v>2667</v>
      </c>
      <c r="AO79">
        <v>3000</v>
      </c>
      <c r="AP79" s="301">
        <v>43645</v>
      </c>
      <c r="AQ79">
        <v>2387</v>
      </c>
      <c r="AR79">
        <v>2663</v>
      </c>
      <c r="AS79" s="301">
        <v>43280</v>
      </c>
      <c r="AT79">
        <v>2796</v>
      </c>
      <c r="AU79">
        <v>3335</v>
      </c>
    </row>
    <row r="80" spans="1:47" x14ac:dyDescent="0.2">
      <c r="A80" s="102">
        <v>1597</v>
      </c>
      <c r="B80">
        <v>3048</v>
      </c>
      <c r="C80" s="106" t="s">
        <v>1125</v>
      </c>
      <c r="D80" s="106" t="s">
        <v>921</v>
      </c>
      <c r="E80">
        <v>1155</v>
      </c>
      <c r="F80">
        <v>1132</v>
      </c>
      <c r="G80">
        <v>900</v>
      </c>
      <c r="H80" s="106" t="s">
        <v>898</v>
      </c>
      <c r="I80">
        <v>6923</v>
      </c>
      <c r="J80" s="106" t="s">
        <v>54</v>
      </c>
      <c r="K80" s="106" t="s">
        <v>903</v>
      </c>
      <c r="L80">
        <v>2563</v>
      </c>
      <c r="M80">
        <v>2534</v>
      </c>
      <c r="N80">
        <v>400</v>
      </c>
      <c r="O80" s="106" t="s">
        <v>901</v>
      </c>
      <c r="P80">
        <v>0.89487599628810299</v>
      </c>
      <c r="Q80">
        <v>0.93458028655680403</v>
      </c>
      <c r="R80" s="15">
        <v>0.29123160780729201</v>
      </c>
      <c r="S80" s="15">
        <v>8.4298795934519503E-3</v>
      </c>
      <c r="T80">
        <v>1.4162516514967001</v>
      </c>
      <c r="U80">
        <v>1.4162516514967001</v>
      </c>
      <c r="V80">
        <v>1.6947745747520899</v>
      </c>
      <c r="W80">
        <v>7.89</v>
      </c>
      <c r="X80">
        <v>0.51</v>
      </c>
      <c r="Y80">
        <v>715493</v>
      </c>
      <c r="Z80">
        <v>39750</v>
      </c>
      <c r="AA80">
        <v>2.08</v>
      </c>
      <c r="AB80">
        <v>18</v>
      </c>
      <c r="AC80">
        <v>12</v>
      </c>
      <c r="AD80">
        <v>6</v>
      </c>
      <c r="AE80">
        <v>66.67</v>
      </c>
      <c r="AF80">
        <v>17</v>
      </c>
      <c r="AG80">
        <v>7</v>
      </c>
      <c r="AH80">
        <v>2</v>
      </c>
      <c r="AI80">
        <v>9</v>
      </c>
      <c r="AJ80" s="301">
        <v>43919</v>
      </c>
      <c r="AK80">
        <v>901</v>
      </c>
      <c r="AL80">
        <v>2175</v>
      </c>
      <c r="AM80" s="301">
        <v>43828</v>
      </c>
      <c r="AN80">
        <v>1246</v>
      </c>
      <c r="AO80">
        <v>3180</v>
      </c>
      <c r="AP80" s="301">
        <v>43645</v>
      </c>
      <c r="AQ80">
        <v>1091</v>
      </c>
      <c r="AR80">
        <v>2743</v>
      </c>
      <c r="AS80" s="301">
        <v>43280</v>
      </c>
      <c r="AT80">
        <v>1656</v>
      </c>
      <c r="AU80">
        <v>3700</v>
      </c>
    </row>
    <row r="81" spans="1:47" x14ac:dyDescent="0.2">
      <c r="A81" s="102">
        <v>1850</v>
      </c>
      <c r="B81">
        <v>5713</v>
      </c>
      <c r="C81" s="106" t="s">
        <v>1099</v>
      </c>
      <c r="D81" s="106" t="s">
        <v>911</v>
      </c>
      <c r="E81">
        <v>2937</v>
      </c>
      <c r="F81">
        <v>2957.5</v>
      </c>
      <c r="G81">
        <v>300</v>
      </c>
      <c r="H81" s="106" t="s">
        <v>901</v>
      </c>
      <c r="I81">
        <v>6183</v>
      </c>
      <c r="J81" s="106" t="s">
        <v>1060</v>
      </c>
      <c r="K81" s="106" t="s">
        <v>910</v>
      </c>
      <c r="L81">
        <v>1372</v>
      </c>
      <c r="M81">
        <v>1371</v>
      </c>
      <c r="N81">
        <v>600</v>
      </c>
      <c r="O81" s="106" t="s">
        <v>898</v>
      </c>
      <c r="P81">
        <v>0.95981090388155799</v>
      </c>
      <c r="Q81">
        <v>0.92849144483391999</v>
      </c>
      <c r="R81" s="106">
        <v>9.0448926398267598E-3</v>
      </c>
      <c r="S81" s="106">
        <v>2.0859646280128201E-2</v>
      </c>
      <c r="T81">
        <v>-6.1757147952658201E-2</v>
      </c>
      <c r="U81">
        <v>6.1757147952658201E-2</v>
      </c>
      <c r="V81">
        <v>0.305997191151895</v>
      </c>
      <c r="W81">
        <v>-0.23</v>
      </c>
      <c r="X81">
        <v>7.29</v>
      </c>
      <c r="Y81">
        <v>713393</v>
      </c>
      <c r="Z81">
        <v>54876</v>
      </c>
      <c r="AA81">
        <v>2.93</v>
      </c>
      <c r="AB81">
        <v>13</v>
      </c>
      <c r="AC81">
        <v>10</v>
      </c>
      <c r="AD81">
        <v>3</v>
      </c>
      <c r="AE81">
        <v>76.92</v>
      </c>
      <c r="AF81">
        <v>14</v>
      </c>
      <c r="AG81">
        <v>8</v>
      </c>
      <c r="AH81">
        <v>2</v>
      </c>
      <c r="AI81">
        <v>3</v>
      </c>
      <c r="AJ81" s="301">
        <v>43919</v>
      </c>
      <c r="AK81">
        <v>2311.5</v>
      </c>
      <c r="AL81">
        <v>1152</v>
      </c>
      <c r="AM81" s="301">
        <v>43828</v>
      </c>
      <c r="AN81">
        <v>3544</v>
      </c>
      <c r="AO81">
        <v>1720</v>
      </c>
      <c r="AP81" s="301">
        <v>43645</v>
      </c>
      <c r="AQ81">
        <v>3244</v>
      </c>
      <c r="AR81">
        <v>1520</v>
      </c>
      <c r="AS81" s="301">
        <v>43280</v>
      </c>
      <c r="AT81">
        <v>4145</v>
      </c>
      <c r="AU81">
        <v>1850</v>
      </c>
    </row>
    <row r="82" spans="1:47" x14ac:dyDescent="0.2">
      <c r="A82" s="102">
        <v>1660</v>
      </c>
      <c r="B82">
        <v>5334</v>
      </c>
      <c r="C82" s="106" t="s">
        <v>1074</v>
      </c>
      <c r="D82" s="106" t="s">
        <v>897</v>
      </c>
      <c r="E82">
        <v>1533</v>
      </c>
      <c r="F82">
        <v>1527</v>
      </c>
      <c r="G82">
        <v>700</v>
      </c>
      <c r="H82" s="106" t="s">
        <v>901</v>
      </c>
      <c r="I82">
        <v>6183</v>
      </c>
      <c r="J82" s="106" t="s">
        <v>1060</v>
      </c>
      <c r="K82" s="106" t="s">
        <v>910</v>
      </c>
      <c r="L82">
        <v>1372</v>
      </c>
      <c r="M82">
        <v>1371</v>
      </c>
      <c r="N82">
        <v>800</v>
      </c>
      <c r="O82" s="106" t="s">
        <v>898</v>
      </c>
      <c r="P82">
        <v>0.81290729146735496</v>
      </c>
      <c r="Q82">
        <v>0.93324168608282898</v>
      </c>
      <c r="R82">
        <v>0.14478983989652</v>
      </c>
      <c r="S82" s="15">
        <v>5.4097994105971898E-3</v>
      </c>
      <c r="T82" s="106">
        <v>-1.9558470136955499</v>
      </c>
      <c r="U82" s="106">
        <v>1.9558470136955499</v>
      </c>
      <c r="V82">
        <v>1.7434686457338799</v>
      </c>
      <c r="W82">
        <v>-15.73</v>
      </c>
      <c r="X82">
        <v>2.61</v>
      </c>
      <c r="Y82">
        <v>712926</v>
      </c>
      <c r="Z82">
        <v>59410</v>
      </c>
      <c r="AA82">
        <v>2.8</v>
      </c>
      <c r="AB82">
        <v>12</v>
      </c>
      <c r="AC82">
        <v>9</v>
      </c>
      <c r="AD82">
        <v>3</v>
      </c>
      <c r="AE82">
        <v>75</v>
      </c>
      <c r="AF82">
        <v>18</v>
      </c>
      <c r="AG82">
        <v>6</v>
      </c>
      <c r="AH82">
        <v>1</v>
      </c>
      <c r="AI82">
        <v>5</v>
      </c>
      <c r="AJ82" s="301">
        <v>43919</v>
      </c>
      <c r="AK82">
        <v>1608</v>
      </c>
      <c r="AL82">
        <v>1152</v>
      </c>
      <c r="AM82" s="301">
        <v>43828</v>
      </c>
      <c r="AN82">
        <v>2134</v>
      </c>
      <c r="AO82">
        <v>1720</v>
      </c>
      <c r="AP82" s="301">
        <v>43645</v>
      </c>
      <c r="AQ82">
        <v>2076</v>
      </c>
      <c r="AR82">
        <v>1520</v>
      </c>
      <c r="AS82" s="301">
        <v>43280</v>
      </c>
      <c r="AT82">
        <v>3025</v>
      </c>
      <c r="AU82">
        <v>1850</v>
      </c>
    </row>
    <row r="83" spans="1:47" x14ac:dyDescent="0.2">
      <c r="A83" s="102">
        <v>4050</v>
      </c>
      <c r="B83">
        <v>5301</v>
      </c>
      <c r="C83" s="106" t="s">
        <v>553</v>
      </c>
      <c r="D83" s="106" t="s">
        <v>897</v>
      </c>
      <c r="E83">
        <v>1010</v>
      </c>
      <c r="F83">
        <v>1001</v>
      </c>
      <c r="G83">
        <v>1000</v>
      </c>
      <c r="H83" s="106" t="s">
        <v>901</v>
      </c>
      <c r="I83">
        <v>7189</v>
      </c>
      <c r="J83" s="106" t="s">
        <v>41</v>
      </c>
      <c r="K83" s="106" t="s">
        <v>940</v>
      </c>
      <c r="L83">
        <v>732</v>
      </c>
      <c r="M83">
        <v>739</v>
      </c>
      <c r="N83">
        <v>1400</v>
      </c>
      <c r="O83" s="106" t="s">
        <v>898</v>
      </c>
      <c r="P83">
        <v>0.91162706423255802</v>
      </c>
      <c r="Q83">
        <v>0.85295445483954302</v>
      </c>
      <c r="R83" s="15">
        <v>0.31539500640080997</v>
      </c>
      <c r="S83">
        <v>9.7417514231825403E-2</v>
      </c>
      <c r="T83">
        <v>-1.1826389099641199</v>
      </c>
      <c r="U83">
        <v>1.1826389099641199</v>
      </c>
      <c r="V83">
        <v>0.27609932891745298</v>
      </c>
      <c r="W83">
        <v>-6.86</v>
      </c>
      <c r="X83">
        <v>3.36</v>
      </c>
      <c r="Y83">
        <v>711978</v>
      </c>
      <c r="Z83">
        <v>37473</v>
      </c>
      <c r="AA83">
        <v>1.84</v>
      </c>
      <c r="AB83">
        <v>19</v>
      </c>
      <c r="AC83">
        <v>12</v>
      </c>
      <c r="AD83">
        <v>7</v>
      </c>
      <c r="AE83">
        <v>63.16</v>
      </c>
      <c r="AF83">
        <v>15</v>
      </c>
      <c r="AG83">
        <v>9</v>
      </c>
      <c r="AH83">
        <v>5</v>
      </c>
      <c r="AI83">
        <v>5</v>
      </c>
      <c r="AJ83" s="301">
        <v>43919</v>
      </c>
      <c r="AK83">
        <v>903</v>
      </c>
      <c r="AL83">
        <v>659</v>
      </c>
      <c r="AM83" s="301">
        <v>43828</v>
      </c>
      <c r="AN83">
        <v>1095</v>
      </c>
      <c r="AO83">
        <v>857</v>
      </c>
      <c r="AP83" s="301">
        <v>43645</v>
      </c>
      <c r="AQ83">
        <v>1140</v>
      </c>
      <c r="AR83">
        <v>801</v>
      </c>
      <c r="AS83" s="301">
        <v>43280</v>
      </c>
      <c r="AT83">
        <v>1975</v>
      </c>
      <c r="AU83">
        <v>1229</v>
      </c>
    </row>
    <row r="84" spans="1:47" x14ac:dyDescent="0.2">
      <c r="A84" s="102">
        <v>2261</v>
      </c>
      <c r="B84">
        <v>6963</v>
      </c>
      <c r="C84" s="106" t="s">
        <v>1347</v>
      </c>
      <c r="D84" s="106" t="s">
        <v>903</v>
      </c>
      <c r="E84">
        <v>7110</v>
      </c>
      <c r="F84">
        <v>7010</v>
      </c>
      <c r="G84">
        <v>100</v>
      </c>
      <c r="H84" s="106" t="s">
        <v>901</v>
      </c>
      <c r="I84">
        <v>9101</v>
      </c>
      <c r="J84" s="106" t="s">
        <v>682</v>
      </c>
      <c r="K84" s="106" t="s">
        <v>1071</v>
      </c>
      <c r="L84">
        <v>1484</v>
      </c>
      <c r="M84">
        <v>1493</v>
      </c>
      <c r="N84">
        <v>500</v>
      </c>
      <c r="O84" s="106" t="s">
        <v>898</v>
      </c>
      <c r="P84">
        <v>0.90341971441803604</v>
      </c>
      <c r="Q84">
        <v>0.91800302472806705</v>
      </c>
      <c r="R84">
        <v>0.228822522109071</v>
      </c>
      <c r="S84" s="106">
        <v>8.6437932871577305E-2</v>
      </c>
      <c r="T84">
        <v>-0.371602870908806</v>
      </c>
      <c r="U84">
        <v>0.371602870908806</v>
      </c>
      <c r="V84">
        <v>0.163656562975693</v>
      </c>
      <c r="W84">
        <v>-1.43</v>
      </c>
      <c r="X84">
        <v>6.49</v>
      </c>
      <c r="Y84">
        <v>711099</v>
      </c>
      <c r="Z84">
        <v>79011</v>
      </c>
      <c r="AA84">
        <v>5.32</v>
      </c>
      <c r="AB84">
        <v>9</v>
      </c>
      <c r="AC84">
        <v>7</v>
      </c>
      <c r="AD84">
        <v>2</v>
      </c>
      <c r="AE84">
        <v>77.78</v>
      </c>
      <c r="AF84">
        <v>13</v>
      </c>
      <c r="AG84">
        <v>7</v>
      </c>
      <c r="AH84">
        <v>0</v>
      </c>
      <c r="AI84">
        <v>2</v>
      </c>
      <c r="AJ84" s="301">
        <v>43919</v>
      </c>
      <c r="AK84">
        <v>6200</v>
      </c>
      <c r="AL84">
        <v>1336</v>
      </c>
      <c r="AM84" s="301">
        <v>43828</v>
      </c>
      <c r="AN84">
        <v>8780</v>
      </c>
      <c r="AO84">
        <v>1981</v>
      </c>
      <c r="AP84" s="301">
        <v>43645</v>
      </c>
      <c r="AQ84">
        <v>7600</v>
      </c>
      <c r="AR84">
        <v>1776</v>
      </c>
      <c r="AS84" s="301">
        <v>43280</v>
      </c>
      <c r="AT84">
        <v>9300</v>
      </c>
      <c r="AU84">
        <v>2162</v>
      </c>
    </row>
    <row r="85" spans="1:47" x14ac:dyDescent="0.2">
      <c r="A85" s="102">
        <v>348</v>
      </c>
      <c r="B85">
        <v>6269</v>
      </c>
      <c r="C85" s="106" t="s">
        <v>1176</v>
      </c>
      <c r="D85" s="106" t="s">
        <v>909</v>
      </c>
      <c r="E85">
        <v>1470</v>
      </c>
      <c r="F85">
        <v>1434</v>
      </c>
      <c r="G85">
        <v>700</v>
      </c>
      <c r="H85" s="106" t="s">
        <v>901</v>
      </c>
      <c r="I85">
        <v>8078</v>
      </c>
      <c r="J85" s="106" t="s">
        <v>1192</v>
      </c>
      <c r="K85" s="106" t="s">
        <v>905</v>
      </c>
      <c r="L85">
        <v>1940</v>
      </c>
      <c r="M85">
        <v>1940</v>
      </c>
      <c r="N85">
        <v>500</v>
      </c>
      <c r="O85" s="106" t="s">
        <v>898</v>
      </c>
      <c r="P85">
        <v>0.81549102573848598</v>
      </c>
      <c r="Q85">
        <v>0.96186351796435199</v>
      </c>
      <c r="R85" s="15">
        <v>7.7586950785446807E-2</v>
      </c>
      <c r="S85" s="106">
        <v>2.84711854535693E-2</v>
      </c>
      <c r="T85">
        <v>-1.40545731058595</v>
      </c>
      <c r="U85">
        <v>1.40545731058595</v>
      </c>
      <c r="V85">
        <v>0.781575608189638</v>
      </c>
      <c r="W85">
        <v>-11.74</v>
      </c>
      <c r="X85">
        <v>3.48</v>
      </c>
      <c r="Y85">
        <v>709724</v>
      </c>
      <c r="Z85">
        <v>64520</v>
      </c>
      <c r="AA85">
        <v>3.51</v>
      </c>
      <c r="AB85">
        <v>11</v>
      </c>
      <c r="AC85">
        <v>8</v>
      </c>
      <c r="AD85">
        <v>3</v>
      </c>
      <c r="AE85">
        <v>72.73</v>
      </c>
      <c r="AF85">
        <v>13</v>
      </c>
      <c r="AG85">
        <v>6</v>
      </c>
      <c r="AH85">
        <v>1</v>
      </c>
      <c r="AI85">
        <v>4</v>
      </c>
      <c r="AJ85" s="301">
        <v>43919</v>
      </c>
      <c r="AK85">
        <v>1331</v>
      </c>
      <c r="AL85">
        <v>1737</v>
      </c>
      <c r="AM85" s="301">
        <v>43828</v>
      </c>
      <c r="AN85">
        <v>2665</v>
      </c>
      <c r="AO85">
        <v>2877</v>
      </c>
      <c r="AP85" s="301">
        <v>43645</v>
      </c>
      <c r="AQ85">
        <v>3090</v>
      </c>
      <c r="AR85">
        <v>2987</v>
      </c>
      <c r="AS85" s="301">
        <v>43280</v>
      </c>
      <c r="AT85">
        <v>3045</v>
      </c>
      <c r="AU85">
        <v>4185</v>
      </c>
    </row>
    <row r="86" spans="1:47" x14ac:dyDescent="0.2">
      <c r="A86" s="102">
        <v>7</v>
      </c>
      <c r="B86">
        <v>3407</v>
      </c>
      <c r="C86" s="106" t="s">
        <v>983</v>
      </c>
      <c r="D86" s="106" t="s">
        <v>920</v>
      </c>
      <c r="E86">
        <v>846.6</v>
      </c>
      <c r="F86">
        <v>855.5</v>
      </c>
      <c r="G86">
        <v>1200</v>
      </c>
      <c r="H86" s="106" t="s">
        <v>898</v>
      </c>
      <c r="I86">
        <v>6371</v>
      </c>
      <c r="J86" s="106" t="s">
        <v>1003</v>
      </c>
      <c r="K86" s="106" t="s">
        <v>909</v>
      </c>
      <c r="L86">
        <v>2599</v>
      </c>
      <c r="M86">
        <v>2563</v>
      </c>
      <c r="N86">
        <v>400</v>
      </c>
      <c r="O86" s="106" t="s">
        <v>901</v>
      </c>
      <c r="P86">
        <v>0.94774952967078496</v>
      </c>
      <c r="Q86">
        <v>0.98416277856951095</v>
      </c>
      <c r="R86" s="15">
        <v>0.13068498610415799</v>
      </c>
      <c r="S86" s="106">
        <v>1.2889091748242301E-4</v>
      </c>
      <c r="T86">
        <v>2.35910297165172</v>
      </c>
      <c r="U86">
        <v>2.35910297165172</v>
      </c>
      <c r="V86">
        <v>2.1589363386282998</v>
      </c>
      <c r="W86">
        <v>8.0500000000000007</v>
      </c>
      <c r="X86">
        <v>0.14000000000000001</v>
      </c>
      <c r="Y86">
        <v>709399</v>
      </c>
      <c r="Z86">
        <v>59117</v>
      </c>
      <c r="AA86">
        <v>3.18</v>
      </c>
      <c r="AB86">
        <v>12</v>
      </c>
      <c r="AC86">
        <v>9</v>
      </c>
      <c r="AD86">
        <v>3</v>
      </c>
      <c r="AE86">
        <v>75</v>
      </c>
      <c r="AF86">
        <v>19</v>
      </c>
      <c r="AG86">
        <v>5</v>
      </c>
      <c r="AH86">
        <v>0</v>
      </c>
      <c r="AI86">
        <v>7</v>
      </c>
      <c r="AJ86" s="301">
        <v>43919</v>
      </c>
      <c r="AK86">
        <v>822.3</v>
      </c>
      <c r="AL86">
        <v>2608</v>
      </c>
      <c r="AM86" s="301">
        <v>43828</v>
      </c>
      <c r="AN86">
        <v>1234</v>
      </c>
      <c r="AO86">
        <v>3865</v>
      </c>
      <c r="AP86" s="301">
        <v>43645</v>
      </c>
      <c r="AQ86">
        <v>1194.5</v>
      </c>
      <c r="AR86">
        <v>3630</v>
      </c>
      <c r="AS86" s="301">
        <v>43280</v>
      </c>
      <c r="AT86">
        <v>1398</v>
      </c>
      <c r="AU86">
        <v>4390</v>
      </c>
    </row>
    <row r="87" spans="1:47" x14ac:dyDescent="0.2">
      <c r="A87" s="102">
        <v>2435</v>
      </c>
      <c r="B87">
        <v>1942</v>
      </c>
      <c r="C87" s="106" t="s">
        <v>1188</v>
      </c>
      <c r="D87" s="106" t="s">
        <v>907</v>
      </c>
      <c r="E87">
        <v>909</v>
      </c>
      <c r="F87">
        <v>903</v>
      </c>
      <c r="G87">
        <v>1100</v>
      </c>
      <c r="H87" s="106" t="s">
        <v>901</v>
      </c>
      <c r="I87">
        <v>3048</v>
      </c>
      <c r="J87" s="106" t="s">
        <v>1125</v>
      </c>
      <c r="K87" s="106" t="s">
        <v>921</v>
      </c>
      <c r="L87">
        <v>1155</v>
      </c>
      <c r="M87">
        <v>1132</v>
      </c>
      <c r="N87">
        <v>900</v>
      </c>
      <c r="O87" s="106" t="s">
        <v>898</v>
      </c>
      <c r="P87">
        <v>0.91026265661622796</v>
      </c>
      <c r="Q87">
        <v>0.91295368637483798</v>
      </c>
      <c r="R87">
        <v>0.13029950931062401</v>
      </c>
      <c r="S87" s="106">
        <v>7.4166603056504401E-3</v>
      </c>
      <c r="T87">
        <v>-1.64312929986808</v>
      </c>
      <c r="U87">
        <v>1.64312929986808</v>
      </c>
      <c r="V87">
        <v>1.8081857107428101</v>
      </c>
      <c r="W87">
        <v>-14.32</v>
      </c>
      <c r="X87">
        <v>2.5</v>
      </c>
      <c r="Y87">
        <v>708319</v>
      </c>
      <c r="Z87">
        <v>37280</v>
      </c>
      <c r="AA87">
        <v>1.81</v>
      </c>
      <c r="AB87">
        <v>19</v>
      </c>
      <c r="AC87">
        <v>15</v>
      </c>
      <c r="AD87">
        <v>4</v>
      </c>
      <c r="AE87">
        <v>78.95</v>
      </c>
      <c r="AF87">
        <v>18</v>
      </c>
      <c r="AG87">
        <v>5</v>
      </c>
      <c r="AH87">
        <v>1</v>
      </c>
      <c r="AI87">
        <v>13</v>
      </c>
      <c r="AJ87" s="301">
        <v>43919</v>
      </c>
      <c r="AK87">
        <v>873</v>
      </c>
      <c r="AL87">
        <v>901</v>
      </c>
      <c r="AM87" s="301">
        <v>43828</v>
      </c>
      <c r="AN87">
        <v>1049</v>
      </c>
      <c r="AO87">
        <v>1246</v>
      </c>
      <c r="AP87" s="301">
        <v>43645</v>
      </c>
      <c r="AQ87">
        <v>926</v>
      </c>
      <c r="AR87">
        <v>1091</v>
      </c>
      <c r="AS87" s="301">
        <v>43280</v>
      </c>
      <c r="AT87">
        <v>1186</v>
      </c>
      <c r="AU87">
        <v>1656</v>
      </c>
    </row>
    <row r="88" spans="1:47" x14ac:dyDescent="0.2">
      <c r="A88" s="102">
        <v>3347</v>
      </c>
      <c r="B88">
        <v>2175</v>
      </c>
      <c r="C88" s="106" t="s">
        <v>1058</v>
      </c>
      <c r="D88" s="106" t="s">
        <v>910</v>
      </c>
      <c r="E88">
        <v>2502</v>
      </c>
      <c r="F88">
        <v>2475</v>
      </c>
      <c r="G88">
        <v>400</v>
      </c>
      <c r="H88" s="106" t="s">
        <v>901</v>
      </c>
      <c r="I88">
        <v>5713</v>
      </c>
      <c r="J88" s="106" t="s">
        <v>1099</v>
      </c>
      <c r="K88" s="106" t="s">
        <v>911</v>
      </c>
      <c r="L88">
        <v>2937</v>
      </c>
      <c r="M88">
        <v>2957.5</v>
      </c>
      <c r="N88">
        <v>300</v>
      </c>
      <c r="O88" s="106" t="s">
        <v>898</v>
      </c>
      <c r="P88">
        <v>0.91898218008511601</v>
      </c>
      <c r="Q88">
        <v>0.88415816360324295</v>
      </c>
      <c r="R88" s="106">
        <v>7.9259758314596002E-2</v>
      </c>
      <c r="S88" s="106">
        <v>6.0446168602976302E-2</v>
      </c>
      <c r="T88">
        <v>-0.96441972531046904</v>
      </c>
      <c r="U88">
        <v>0.96441972531046904</v>
      </c>
      <c r="V88">
        <v>0.78393056928481197</v>
      </c>
      <c r="W88">
        <v>-4.6100000000000003</v>
      </c>
      <c r="X88">
        <v>11.58</v>
      </c>
      <c r="Y88">
        <v>706428</v>
      </c>
      <c r="Z88">
        <v>50459</v>
      </c>
      <c r="AA88">
        <v>2.5</v>
      </c>
      <c r="AB88">
        <v>14</v>
      </c>
      <c r="AC88">
        <v>9</v>
      </c>
      <c r="AD88">
        <v>5</v>
      </c>
      <c r="AE88">
        <v>64.290000000000006</v>
      </c>
      <c r="AF88">
        <v>15</v>
      </c>
      <c r="AG88">
        <v>7</v>
      </c>
      <c r="AH88">
        <v>2</v>
      </c>
      <c r="AI88">
        <v>5</v>
      </c>
      <c r="AJ88" s="301">
        <v>43919</v>
      </c>
      <c r="AK88">
        <v>2050</v>
      </c>
      <c r="AL88">
        <v>2311.5</v>
      </c>
      <c r="AM88" s="301">
        <v>43828</v>
      </c>
      <c r="AN88">
        <v>3025</v>
      </c>
      <c r="AO88">
        <v>3544</v>
      </c>
      <c r="AP88" s="301">
        <v>43645</v>
      </c>
      <c r="AQ88">
        <v>2625</v>
      </c>
      <c r="AR88">
        <v>3244</v>
      </c>
      <c r="AS88" s="301">
        <v>43280</v>
      </c>
      <c r="AT88">
        <v>1952</v>
      </c>
      <c r="AU88">
        <v>4145</v>
      </c>
    </row>
    <row r="89" spans="1:47" x14ac:dyDescent="0.2">
      <c r="A89" s="102">
        <v>2373</v>
      </c>
      <c r="B89">
        <v>6925</v>
      </c>
      <c r="C89" s="106" t="s">
        <v>1177</v>
      </c>
      <c r="D89" s="106" t="s">
        <v>903</v>
      </c>
      <c r="E89">
        <v>1339</v>
      </c>
      <c r="F89">
        <v>1427</v>
      </c>
      <c r="G89">
        <v>700</v>
      </c>
      <c r="H89" s="106" t="s">
        <v>898</v>
      </c>
      <c r="I89">
        <v>9613</v>
      </c>
      <c r="J89" s="106" t="s">
        <v>1183</v>
      </c>
      <c r="K89" s="106" t="s">
        <v>900</v>
      </c>
      <c r="L89">
        <v>1203</v>
      </c>
      <c r="M89">
        <v>1177</v>
      </c>
      <c r="N89">
        <v>800</v>
      </c>
      <c r="O89" s="106" t="s">
        <v>901</v>
      </c>
      <c r="P89">
        <v>0.88721175867493596</v>
      </c>
      <c r="Q89">
        <v>0.91490930169735196</v>
      </c>
      <c r="R89" s="15">
        <v>5.6705564470370999E-2</v>
      </c>
      <c r="S89">
        <v>1.12357068427625E-2</v>
      </c>
      <c r="T89">
        <v>2.2469911198841599</v>
      </c>
      <c r="U89">
        <v>2.2469911198841599</v>
      </c>
      <c r="V89">
        <v>0.94511066991461301</v>
      </c>
      <c r="W89">
        <v>13.57</v>
      </c>
      <c r="X89">
        <v>5.74</v>
      </c>
      <c r="Y89">
        <v>705662</v>
      </c>
      <c r="Z89">
        <v>39203</v>
      </c>
      <c r="AA89">
        <v>1.93</v>
      </c>
      <c r="AB89">
        <v>18</v>
      </c>
      <c r="AC89">
        <v>12</v>
      </c>
      <c r="AD89">
        <v>6</v>
      </c>
      <c r="AE89">
        <v>66.67</v>
      </c>
      <c r="AF89">
        <v>19</v>
      </c>
      <c r="AG89">
        <v>4</v>
      </c>
      <c r="AH89">
        <v>0</v>
      </c>
      <c r="AI89">
        <v>14</v>
      </c>
      <c r="AJ89" s="301">
        <v>43919</v>
      </c>
      <c r="AK89">
        <v>1060</v>
      </c>
      <c r="AL89">
        <v>1043</v>
      </c>
      <c r="AM89" s="301">
        <v>43828</v>
      </c>
      <c r="AN89">
        <v>1624</v>
      </c>
      <c r="AO89">
        <v>1467</v>
      </c>
      <c r="AP89" s="301">
        <v>43645</v>
      </c>
      <c r="AQ89">
        <v>1435</v>
      </c>
      <c r="AR89">
        <v>1461</v>
      </c>
      <c r="AS89" s="301">
        <v>43280</v>
      </c>
      <c r="AT89">
        <v>1385</v>
      </c>
      <c r="AU89">
        <v>1251</v>
      </c>
    </row>
    <row r="90" spans="1:47" x14ac:dyDescent="0.2">
      <c r="A90" s="102">
        <v>2123</v>
      </c>
      <c r="B90">
        <v>2587</v>
      </c>
      <c r="C90" s="106" t="s">
        <v>1233</v>
      </c>
      <c r="D90" s="106" t="s">
        <v>923</v>
      </c>
      <c r="E90">
        <v>4200</v>
      </c>
      <c r="F90">
        <v>4180</v>
      </c>
      <c r="G90">
        <v>200</v>
      </c>
      <c r="H90" s="106" t="s">
        <v>901</v>
      </c>
      <c r="I90">
        <v>3087</v>
      </c>
      <c r="J90" s="106" t="s">
        <v>1094</v>
      </c>
      <c r="K90" s="106" t="s">
        <v>921</v>
      </c>
      <c r="L90">
        <v>1721</v>
      </c>
      <c r="M90">
        <v>1719</v>
      </c>
      <c r="N90">
        <v>500</v>
      </c>
      <c r="O90" s="106" t="s">
        <v>898</v>
      </c>
      <c r="P90">
        <v>0.76459466964714395</v>
      </c>
      <c r="Q90">
        <v>0.92174309191633697</v>
      </c>
      <c r="R90">
        <v>3.09085688033565E-2</v>
      </c>
      <c r="S90" s="106">
        <v>3.0207412406775399E-3</v>
      </c>
      <c r="T90">
        <v>-0.151383628338636</v>
      </c>
      <c r="U90">
        <v>0.151383628338636</v>
      </c>
      <c r="V90">
        <v>0.36207144229013699</v>
      </c>
      <c r="W90">
        <v>-0.5</v>
      </c>
      <c r="X90">
        <v>2.81</v>
      </c>
      <c r="Y90">
        <v>705175</v>
      </c>
      <c r="Z90">
        <v>54244</v>
      </c>
      <c r="AA90">
        <v>2.91</v>
      </c>
      <c r="AB90">
        <v>13</v>
      </c>
      <c r="AC90">
        <v>11</v>
      </c>
      <c r="AD90">
        <v>2</v>
      </c>
      <c r="AE90">
        <v>84.62</v>
      </c>
      <c r="AF90">
        <v>20</v>
      </c>
      <c r="AG90">
        <v>4</v>
      </c>
      <c r="AH90">
        <v>0</v>
      </c>
      <c r="AI90">
        <v>9</v>
      </c>
      <c r="AJ90" s="301">
        <v>43919</v>
      </c>
      <c r="AK90">
        <v>4260</v>
      </c>
      <c r="AL90">
        <v>1657</v>
      </c>
      <c r="AM90" s="301">
        <v>43828</v>
      </c>
      <c r="AN90">
        <v>4545</v>
      </c>
      <c r="AO90">
        <v>2166</v>
      </c>
      <c r="AP90" s="301">
        <v>43645</v>
      </c>
      <c r="AQ90">
        <v>4710</v>
      </c>
      <c r="AR90">
        <v>2077</v>
      </c>
      <c r="AS90" s="301">
        <v>43280</v>
      </c>
      <c r="AT90">
        <v>4670</v>
      </c>
      <c r="AU90">
        <v>2140</v>
      </c>
    </row>
    <row r="91" spans="1:47" x14ac:dyDescent="0.2">
      <c r="A91" s="102">
        <v>2459</v>
      </c>
      <c r="B91">
        <v>5020</v>
      </c>
      <c r="C91" s="106" t="s">
        <v>1138</v>
      </c>
      <c r="D91" s="106" t="s">
        <v>1090</v>
      </c>
      <c r="E91">
        <v>379.7</v>
      </c>
      <c r="F91">
        <v>378.3</v>
      </c>
      <c r="G91">
        <v>2900</v>
      </c>
      <c r="H91" s="106" t="s">
        <v>898</v>
      </c>
      <c r="I91">
        <v>8233</v>
      </c>
      <c r="J91" s="106" t="s">
        <v>930</v>
      </c>
      <c r="K91" s="106" t="s">
        <v>921</v>
      </c>
      <c r="L91">
        <v>920</v>
      </c>
      <c r="M91">
        <v>907</v>
      </c>
      <c r="N91">
        <v>1200</v>
      </c>
      <c r="O91" s="106" t="s">
        <v>901</v>
      </c>
      <c r="P91">
        <v>0.84432607594964704</v>
      </c>
      <c r="Q91">
        <v>0.91233514523723602</v>
      </c>
      <c r="R91" s="106">
        <v>0.391431238812183</v>
      </c>
      <c r="S91" s="106">
        <v>7.8924563648013799E-2</v>
      </c>
      <c r="T91">
        <v>1.09768747906747</v>
      </c>
      <c r="U91">
        <v>1.09768747906747</v>
      </c>
      <c r="V91">
        <v>0.69316224138020799</v>
      </c>
      <c r="W91">
        <v>4.87</v>
      </c>
      <c r="X91">
        <v>0.8</v>
      </c>
      <c r="Y91">
        <v>704802</v>
      </c>
      <c r="Z91">
        <v>33562</v>
      </c>
      <c r="AA91">
        <v>1.6</v>
      </c>
      <c r="AB91">
        <v>21</v>
      </c>
      <c r="AC91">
        <v>13</v>
      </c>
      <c r="AD91">
        <v>8</v>
      </c>
      <c r="AE91">
        <v>61.9</v>
      </c>
      <c r="AF91">
        <v>17</v>
      </c>
      <c r="AG91">
        <v>7</v>
      </c>
      <c r="AH91">
        <v>2</v>
      </c>
      <c r="AI91">
        <v>12</v>
      </c>
      <c r="AJ91" s="301">
        <v>43919</v>
      </c>
      <c r="AK91">
        <v>367.8</v>
      </c>
      <c r="AL91">
        <v>1003</v>
      </c>
      <c r="AM91" s="301">
        <v>43828</v>
      </c>
      <c r="AN91">
        <v>497.9</v>
      </c>
      <c r="AO91">
        <v>1228</v>
      </c>
      <c r="AP91" s="301">
        <v>43645</v>
      </c>
      <c r="AQ91">
        <v>545.79999999999995</v>
      </c>
      <c r="AR91">
        <v>1210</v>
      </c>
      <c r="AS91" s="301">
        <v>43280</v>
      </c>
      <c r="AT91">
        <v>757.9</v>
      </c>
      <c r="AU91">
        <v>1834</v>
      </c>
    </row>
    <row r="92" spans="1:47" x14ac:dyDescent="0.2">
      <c r="A92" s="102">
        <v>839</v>
      </c>
      <c r="B92">
        <v>5110</v>
      </c>
      <c r="C92" s="106" t="s">
        <v>808</v>
      </c>
      <c r="D92" s="106" t="s">
        <v>984</v>
      </c>
      <c r="E92">
        <v>1053</v>
      </c>
      <c r="F92">
        <v>1049</v>
      </c>
      <c r="G92">
        <v>1000</v>
      </c>
      <c r="H92" s="106" t="s">
        <v>901</v>
      </c>
      <c r="I92">
        <v>7186</v>
      </c>
      <c r="J92" s="106" t="s">
        <v>445</v>
      </c>
      <c r="K92" s="106" t="s">
        <v>940</v>
      </c>
      <c r="L92">
        <v>353</v>
      </c>
      <c r="M92">
        <v>347</v>
      </c>
      <c r="N92">
        <v>3000</v>
      </c>
      <c r="O92" s="106" t="s">
        <v>898</v>
      </c>
      <c r="P92">
        <v>0.909094078505022</v>
      </c>
      <c r="Q92">
        <v>0.95048335204446899</v>
      </c>
      <c r="R92" s="106">
        <v>8.7299639534366993E-2</v>
      </c>
      <c r="S92" s="15">
        <v>4.2641855704732501E-2</v>
      </c>
      <c r="T92">
        <v>-1.5851340944166099</v>
      </c>
      <c r="U92">
        <v>1.5851340944166099</v>
      </c>
      <c r="V92">
        <v>1.34791247333987</v>
      </c>
      <c r="W92">
        <v>-6.09</v>
      </c>
      <c r="X92">
        <v>0.76</v>
      </c>
      <c r="Y92">
        <v>703516</v>
      </c>
      <c r="Z92">
        <v>46901</v>
      </c>
      <c r="AA92">
        <v>2.2799999999999998</v>
      </c>
      <c r="AB92">
        <v>15</v>
      </c>
      <c r="AC92">
        <v>12</v>
      </c>
      <c r="AD92">
        <v>3</v>
      </c>
      <c r="AE92">
        <v>80</v>
      </c>
      <c r="AF92">
        <v>19</v>
      </c>
      <c r="AG92">
        <v>3</v>
      </c>
      <c r="AH92">
        <v>0</v>
      </c>
      <c r="AI92">
        <v>12</v>
      </c>
      <c r="AJ92" s="301">
        <v>43919</v>
      </c>
      <c r="AK92">
        <v>1069</v>
      </c>
      <c r="AL92">
        <v>340</v>
      </c>
      <c r="AM92" s="301">
        <v>43828</v>
      </c>
      <c r="AN92">
        <v>1337</v>
      </c>
      <c r="AO92">
        <v>452</v>
      </c>
      <c r="AP92" s="301">
        <v>43645</v>
      </c>
      <c r="AQ92">
        <v>1263</v>
      </c>
      <c r="AR92">
        <v>412</v>
      </c>
      <c r="AS92" s="301">
        <v>43280</v>
      </c>
      <c r="AT92">
        <v>1711</v>
      </c>
      <c r="AU92">
        <v>553</v>
      </c>
    </row>
    <row r="93" spans="1:47" x14ac:dyDescent="0.2">
      <c r="A93" s="102">
        <v>1805</v>
      </c>
      <c r="B93">
        <v>4045</v>
      </c>
      <c r="C93" s="106" t="s">
        <v>1127</v>
      </c>
      <c r="D93" s="106" t="s">
        <v>920</v>
      </c>
      <c r="E93">
        <v>1030</v>
      </c>
      <c r="F93">
        <v>1022</v>
      </c>
      <c r="G93">
        <v>900</v>
      </c>
      <c r="H93" s="106" t="s">
        <v>901</v>
      </c>
      <c r="I93">
        <v>5201</v>
      </c>
      <c r="J93" s="106" t="s">
        <v>1161</v>
      </c>
      <c r="K93" s="106" t="s">
        <v>897</v>
      </c>
      <c r="L93">
        <v>3070</v>
      </c>
      <c r="M93">
        <v>3020</v>
      </c>
      <c r="N93">
        <v>300</v>
      </c>
      <c r="O93" s="106" t="s">
        <v>898</v>
      </c>
      <c r="P93">
        <v>0.91659607493309803</v>
      </c>
      <c r="Q93">
        <v>0.92990203115196401</v>
      </c>
      <c r="R93" s="15">
        <v>0.137856024273426</v>
      </c>
      <c r="S93" s="15">
        <v>9.5814595924706703E-2</v>
      </c>
      <c r="T93">
        <v>-0.39084770935432001</v>
      </c>
      <c r="U93">
        <v>0.39084770935432001</v>
      </c>
      <c r="V93">
        <v>0.48707323160729898</v>
      </c>
      <c r="W93">
        <v>-2.82</v>
      </c>
      <c r="X93">
        <v>1.52</v>
      </c>
      <c r="Y93">
        <v>702551</v>
      </c>
      <c r="Z93">
        <v>54042</v>
      </c>
      <c r="AA93">
        <v>2.86</v>
      </c>
      <c r="AB93">
        <v>13</v>
      </c>
      <c r="AC93">
        <v>11</v>
      </c>
      <c r="AD93">
        <v>2</v>
      </c>
      <c r="AE93">
        <v>84.62</v>
      </c>
      <c r="AF93">
        <v>19</v>
      </c>
      <c r="AG93">
        <v>5</v>
      </c>
      <c r="AH93">
        <v>0</v>
      </c>
      <c r="AI93">
        <v>8</v>
      </c>
      <c r="AJ93" s="301">
        <v>43919</v>
      </c>
      <c r="AK93">
        <v>978</v>
      </c>
      <c r="AL93">
        <v>2774</v>
      </c>
      <c r="AM93" s="301">
        <v>43828</v>
      </c>
      <c r="AN93">
        <v>1270</v>
      </c>
      <c r="AO93">
        <v>3930</v>
      </c>
      <c r="AP93" s="301">
        <v>43645</v>
      </c>
      <c r="AQ93">
        <v>1161</v>
      </c>
      <c r="AR93">
        <v>3785</v>
      </c>
      <c r="AS93" s="301">
        <v>43280</v>
      </c>
      <c r="AT93">
        <v>1247</v>
      </c>
      <c r="AU93">
        <v>4225</v>
      </c>
    </row>
    <row r="94" spans="1:47" x14ac:dyDescent="0.2">
      <c r="A94" s="102">
        <v>1690</v>
      </c>
      <c r="B94">
        <v>3086</v>
      </c>
      <c r="C94" s="106" t="s">
        <v>503</v>
      </c>
      <c r="D94" s="106" t="s">
        <v>921</v>
      </c>
      <c r="E94">
        <v>795</v>
      </c>
      <c r="F94">
        <v>758</v>
      </c>
      <c r="G94">
        <v>1400</v>
      </c>
      <c r="H94" s="106" t="s">
        <v>901</v>
      </c>
      <c r="I94">
        <v>4091</v>
      </c>
      <c r="J94" s="106" t="s">
        <v>1334</v>
      </c>
      <c r="K94" s="106" t="s">
        <v>920</v>
      </c>
      <c r="L94">
        <v>1721</v>
      </c>
      <c r="M94">
        <v>1751</v>
      </c>
      <c r="N94">
        <v>600</v>
      </c>
      <c r="O94" s="106" t="s">
        <v>898</v>
      </c>
      <c r="P94">
        <v>0.69506817551501998</v>
      </c>
      <c r="Q94">
        <v>0.93252741482159696</v>
      </c>
      <c r="R94" s="106">
        <v>0.207888962309594</v>
      </c>
      <c r="S94" s="106">
        <v>1.9204218363614599E-2</v>
      </c>
      <c r="T94">
        <v>-1.4607505406619801</v>
      </c>
      <c r="U94">
        <v>1.4607505406619801</v>
      </c>
      <c r="V94">
        <v>0.978706326563622</v>
      </c>
      <c r="W94">
        <v>-18.23</v>
      </c>
      <c r="X94">
        <v>1.01</v>
      </c>
      <c r="Y94">
        <v>700101</v>
      </c>
      <c r="Z94">
        <v>53854</v>
      </c>
      <c r="AA94">
        <v>2.74</v>
      </c>
      <c r="AB94">
        <v>13</v>
      </c>
      <c r="AC94">
        <v>9</v>
      </c>
      <c r="AD94">
        <v>4</v>
      </c>
      <c r="AE94">
        <v>69.23</v>
      </c>
      <c r="AF94">
        <v>16</v>
      </c>
      <c r="AG94">
        <v>6</v>
      </c>
      <c r="AH94">
        <v>1</v>
      </c>
      <c r="AI94">
        <v>6</v>
      </c>
      <c r="AJ94" s="301">
        <v>43919</v>
      </c>
      <c r="AK94">
        <v>907</v>
      </c>
      <c r="AL94">
        <v>1662</v>
      </c>
      <c r="AM94" s="301">
        <v>43828</v>
      </c>
      <c r="AN94">
        <v>1530</v>
      </c>
      <c r="AO94">
        <v>2428</v>
      </c>
      <c r="AP94" s="301">
        <v>43645</v>
      </c>
      <c r="AQ94">
        <v>1244</v>
      </c>
      <c r="AR94">
        <v>2285</v>
      </c>
      <c r="AS94" s="301">
        <v>43280</v>
      </c>
      <c r="AT94">
        <v>1630</v>
      </c>
      <c r="AU94">
        <v>1526</v>
      </c>
    </row>
    <row r="95" spans="1:47" x14ac:dyDescent="0.2">
      <c r="A95" s="102">
        <v>2782</v>
      </c>
      <c r="B95">
        <v>1893</v>
      </c>
      <c r="C95" s="106" t="s">
        <v>1173</v>
      </c>
      <c r="D95" s="106" t="s">
        <v>907</v>
      </c>
      <c r="E95">
        <v>568</v>
      </c>
      <c r="F95">
        <v>564</v>
      </c>
      <c r="G95">
        <v>1900</v>
      </c>
      <c r="H95" s="106" t="s">
        <v>901</v>
      </c>
      <c r="I95">
        <v>8604</v>
      </c>
      <c r="J95" s="106" t="s">
        <v>363</v>
      </c>
      <c r="K95" s="106" t="s">
        <v>1025</v>
      </c>
      <c r="L95">
        <v>490</v>
      </c>
      <c r="M95">
        <v>489.6</v>
      </c>
      <c r="N95">
        <v>2200</v>
      </c>
      <c r="O95" s="106" t="s">
        <v>898</v>
      </c>
      <c r="P95">
        <v>0.76019616399761303</v>
      </c>
      <c r="Q95">
        <v>0.90395975573360399</v>
      </c>
      <c r="R95">
        <v>0.15546025682930101</v>
      </c>
      <c r="S95" s="15">
        <v>8.8997915901414704E-2</v>
      </c>
      <c r="T95">
        <v>-1.0030283174454</v>
      </c>
      <c r="U95">
        <v>1.0030283174454</v>
      </c>
      <c r="V95">
        <v>0.82338205863632996</v>
      </c>
      <c r="W95">
        <v>-5.79</v>
      </c>
      <c r="X95">
        <v>0.52</v>
      </c>
      <c r="Y95">
        <v>699511</v>
      </c>
      <c r="Z95">
        <v>46634</v>
      </c>
      <c r="AA95">
        <v>2.13</v>
      </c>
      <c r="AB95">
        <v>15</v>
      </c>
      <c r="AC95">
        <v>10</v>
      </c>
      <c r="AD95">
        <v>5</v>
      </c>
      <c r="AE95">
        <v>66.67</v>
      </c>
      <c r="AF95">
        <v>20</v>
      </c>
      <c r="AG95">
        <v>6</v>
      </c>
      <c r="AH95">
        <v>1</v>
      </c>
      <c r="AI95">
        <v>8</v>
      </c>
      <c r="AJ95" s="301">
        <v>43919</v>
      </c>
      <c r="AK95">
        <v>583</v>
      </c>
      <c r="AL95">
        <v>478.9</v>
      </c>
      <c r="AM95" s="301">
        <v>43828</v>
      </c>
      <c r="AN95">
        <v>677</v>
      </c>
      <c r="AO95">
        <v>563.4</v>
      </c>
      <c r="AP95" s="301">
        <v>43645</v>
      </c>
      <c r="AQ95">
        <v>534</v>
      </c>
      <c r="AR95">
        <v>386.7</v>
      </c>
      <c r="AS95" s="301">
        <v>43280</v>
      </c>
      <c r="AT95">
        <v>710</v>
      </c>
      <c r="AU95">
        <v>532.9</v>
      </c>
    </row>
    <row r="96" spans="1:47" x14ac:dyDescent="0.2">
      <c r="A96" s="102">
        <v>2606</v>
      </c>
      <c r="B96">
        <v>8750</v>
      </c>
      <c r="C96" s="106" t="s">
        <v>27</v>
      </c>
      <c r="D96" s="106" t="s">
        <v>1018</v>
      </c>
      <c r="E96">
        <v>1277.5</v>
      </c>
      <c r="F96">
        <v>1283</v>
      </c>
      <c r="G96">
        <v>700</v>
      </c>
      <c r="H96" s="106" t="s">
        <v>901</v>
      </c>
      <c r="I96">
        <v>9678</v>
      </c>
      <c r="J96" s="106" t="s">
        <v>1453</v>
      </c>
      <c r="K96" s="106" t="s">
        <v>910</v>
      </c>
      <c r="L96">
        <v>2297</v>
      </c>
      <c r="M96">
        <v>2316</v>
      </c>
      <c r="N96">
        <v>400</v>
      </c>
      <c r="O96" s="106" t="s">
        <v>898</v>
      </c>
      <c r="P96">
        <v>0.57520544834524701</v>
      </c>
      <c r="Q96">
        <v>0.90843701999535398</v>
      </c>
      <c r="R96" s="15">
        <v>4.0143480181473998E-2</v>
      </c>
      <c r="S96" s="106">
        <v>6.3919868379098493E-2</v>
      </c>
      <c r="T96">
        <v>-1.7863617620229799</v>
      </c>
      <c r="U96">
        <v>1.7863617620229799</v>
      </c>
      <c r="V96">
        <v>1.20658315084745</v>
      </c>
      <c r="W96">
        <v>-10.039999999999999</v>
      </c>
      <c r="X96">
        <v>3.05</v>
      </c>
      <c r="Y96">
        <v>698682</v>
      </c>
      <c r="Z96">
        <v>58224</v>
      </c>
      <c r="AA96">
        <v>3.05</v>
      </c>
      <c r="AB96">
        <v>12</v>
      </c>
      <c r="AC96">
        <v>9</v>
      </c>
      <c r="AD96">
        <v>3</v>
      </c>
      <c r="AE96">
        <v>75</v>
      </c>
      <c r="AF96">
        <v>17</v>
      </c>
      <c r="AG96">
        <v>5</v>
      </c>
      <c r="AH96">
        <v>0</v>
      </c>
      <c r="AI96">
        <v>7</v>
      </c>
      <c r="AJ96" s="301">
        <v>43919</v>
      </c>
      <c r="AK96">
        <v>1305</v>
      </c>
      <c r="AL96">
        <v>2133</v>
      </c>
      <c r="AM96" s="301">
        <v>43828</v>
      </c>
      <c r="AN96">
        <v>1816.5</v>
      </c>
      <c r="AO96">
        <v>2821</v>
      </c>
      <c r="AP96" s="301">
        <v>43645</v>
      </c>
      <c r="AQ96">
        <v>1656</v>
      </c>
      <c r="AR96">
        <v>2838</v>
      </c>
      <c r="AS96" s="301">
        <v>43280</v>
      </c>
      <c r="AT96">
        <v>1954.5</v>
      </c>
      <c r="AU96">
        <v>3470</v>
      </c>
    </row>
    <row r="97" spans="1:47" x14ac:dyDescent="0.2">
      <c r="A97" s="102">
        <v>3218</v>
      </c>
      <c r="B97">
        <v>3632</v>
      </c>
      <c r="C97" s="106" t="s">
        <v>1451</v>
      </c>
      <c r="D97" s="106" t="s">
        <v>900</v>
      </c>
      <c r="E97">
        <v>486</v>
      </c>
      <c r="F97">
        <v>469</v>
      </c>
      <c r="G97">
        <v>2300</v>
      </c>
      <c r="H97" s="106" t="s">
        <v>898</v>
      </c>
      <c r="I97">
        <v>5406</v>
      </c>
      <c r="J97" s="106" t="s">
        <v>1134</v>
      </c>
      <c r="K97" s="106" t="s">
        <v>939</v>
      </c>
      <c r="L97">
        <v>369</v>
      </c>
      <c r="M97">
        <v>363</v>
      </c>
      <c r="N97">
        <v>3000</v>
      </c>
      <c r="O97" s="106" t="s">
        <v>901</v>
      </c>
      <c r="P97">
        <v>0.73833400277134698</v>
      </c>
      <c r="Q97">
        <v>0.88883310851738995</v>
      </c>
      <c r="R97" s="15">
        <v>4.3371381547003297E-2</v>
      </c>
      <c r="S97" s="15">
        <v>8.32598902289617E-3</v>
      </c>
      <c r="T97">
        <v>1.7598890028148499</v>
      </c>
      <c r="U97">
        <v>1.7598890028148499</v>
      </c>
      <c r="V97">
        <v>1.96668411471368</v>
      </c>
      <c r="W97">
        <v>10.19</v>
      </c>
      <c r="X97">
        <v>0.95</v>
      </c>
      <c r="Y97">
        <v>697364</v>
      </c>
      <c r="Z97">
        <v>36703</v>
      </c>
      <c r="AA97">
        <v>1.7</v>
      </c>
      <c r="AB97">
        <v>19</v>
      </c>
      <c r="AC97">
        <v>11</v>
      </c>
      <c r="AD97">
        <v>8</v>
      </c>
      <c r="AE97">
        <v>57.89</v>
      </c>
      <c r="AF97">
        <v>16</v>
      </c>
      <c r="AG97">
        <v>9</v>
      </c>
      <c r="AH97">
        <v>2</v>
      </c>
      <c r="AI97">
        <v>8</v>
      </c>
      <c r="AJ97" s="301">
        <v>43919</v>
      </c>
      <c r="AK97">
        <v>404</v>
      </c>
      <c r="AL97">
        <v>354</v>
      </c>
      <c r="AM97" s="301">
        <v>43828</v>
      </c>
      <c r="AN97">
        <v>493</v>
      </c>
      <c r="AO97">
        <v>589</v>
      </c>
      <c r="AP97" s="301">
        <v>43645</v>
      </c>
      <c r="AQ97">
        <v>510</v>
      </c>
      <c r="AR97">
        <v>718</v>
      </c>
      <c r="AS97" s="301">
        <v>43280</v>
      </c>
      <c r="AT97">
        <v>587</v>
      </c>
      <c r="AU97">
        <v>994</v>
      </c>
    </row>
    <row r="98" spans="1:47" x14ac:dyDescent="0.2">
      <c r="A98" s="102">
        <v>2595</v>
      </c>
      <c r="B98">
        <v>3099</v>
      </c>
      <c r="C98" s="106" t="s">
        <v>33</v>
      </c>
      <c r="D98" s="106" t="s">
        <v>921</v>
      </c>
      <c r="E98">
        <v>635</v>
      </c>
      <c r="F98">
        <v>623</v>
      </c>
      <c r="G98">
        <v>1700</v>
      </c>
      <c r="H98" s="106" t="s">
        <v>901</v>
      </c>
      <c r="I98">
        <v>4091</v>
      </c>
      <c r="J98" s="106" t="s">
        <v>1334</v>
      </c>
      <c r="K98" s="106" t="s">
        <v>920</v>
      </c>
      <c r="L98">
        <v>1721</v>
      </c>
      <c r="M98">
        <v>1751</v>
      </c>
      <c r="N98">
        <v>600</v>
      </c>
      <c r="O98" s="106" t="s">
        <v>898</v>
      </c>
      <c r="P98">
        <v>0.88480763651157801</v>
      </c>
      <c r="Q98">
        <v>0.90874996077546899</v>
      </c>
      <c r="R98" s="106">
        <v>3.1390343650433999E-2</v>
      </c>
      <c r="S98" s="15">
        <v>3.5217342661687701E-3</v>
      </c>
      <c r="T98">
        <v>-0.82609005363061305</v>
      </c>
      <c r="U98">
        <v>0.82609005363061305</v>
      </c>
      <c r="V98">
        <v>0.32677599520523498</v>
      </c>
      <c r="W98">
        <v>-8.69</v>
      </c>
      <c r="X98">
        <v>0.81</v>
      </c>
      <c r="Y98">
        <v>695643</v>
      </c>
      <c r="Z98">
        <v>46376</v>
      </c>
      <c r="AA98">
        <v>2.19</v>
      </c>
      <c r="AB98">
        <v>15</v>
      </c>
      <c r="AC98">
        <v>10</v>
      </c>
      <c r="AD98">
        <v>5</v>
      </c>
      <c r="AE98">
        <v>66.67</v>
      </c>
      <c r="AF98">
        <v>16</v>
      </c>
      <c r="AG98">
        <v>6</v>
      </c>
      <c r="AH98">
        <v>1</v>
      </c>
      <c r="AI98">
        <v>8</v>
      </c>
      <c r="AJ98" s="301">
        <v>43919</v>
      </c>
      <c r="AK98">
        <v>641</v>
      </c>
      <c r="AL98">
        <v>1662</v>
      </c>
      <c r="AM98" s="301">
        <v>43828</v>
      </c>
      <c r="AN98">
        <v>984</v>
      </c>
      <c r="AO98">
        <v>2428</v>
      </c>
      <c r="AP98" s="301">
        <v>43645</v>
      </c>
      <c r="AQ98">
        <v>899</v>
      </c>
      <c r="AR98">
        <v>2285</v>
      </c>
      <c r="AS98" s="301">
        <v>43280</v>
      </c>
      <c r="AT98">
        <v>1344</v>
      </c>
      <c r="AU98">
        <v>1526</v>
      </c>
    </row>
    <row r="99" spans="1:47" x14ac:dyDescent="0.2">
      <c r="A99" s="102">
        <v>2982</v>
      </c>
      <c r="B99">
        <v>1942</v>
      </c>
      <c r="C99" s="106" t="s">
        <v>1188</v>
      </c>
      <c r="D99" s="106" t="s">
        <v>907</v>
      </c>
      <c r="E99">
        <v>909</v>
      </c>
      <c r="F99">
        <v>903</v>
      </c>
      <c r="G99">
        <v>1200</v>
      </c>
      <c r="H99" s="106" t="s">
        <v>901</v>
      </c>
      <c r="I99">
        <v>5463</v>
      </c>
      <c r="J99" s="106" t="s">
        <v>63</v>
      </c>
      <c r="K99" s="106" t="s">
        <v>939</v>
      </c>
      <c r="L99">
        <v>2643</v>
      </c>
      <c r="M99">
        <v>2662</v>
      </c>
      <c r="N99">
        <v>400</v>
      </c>
      <c r="O99" s="106" t="s">
        <v>898</v>
      </c>
      <c r="P99">
        <v>0.87972227214811305</v>
      </c>
      <c r="Q99">
        <v>0.89742901529081798</v>
      </c>
      <c r="R99">
        <v>7.3577836256221094E-2</v>
      </c>
      <c r="S99" s="106">
        <v>4.4025796302220602E-2</v>
      </c>
      <c r="T99">
        <v>-0.43805465159734203</v>
      </c>
      <c r="U99">
        <v>0.43805465159734203</v>
      </c>
      <c r="V99">
        <v>0.42132270085461898</v>
      </c>
      <c r="W99">
        <v>-2.09</v>
      </c>
      <c r="X99">
        <v>1.77</v>
      </c>
      <c r="Y99">
        <v>693177</v>
      </c>
      <c r="Z99">
        <v>40775</v>
      </c>
      <c r="AA99">
        <v>2.08</v>
      </c>
      <c r="AB99">
        <v>17</v>
      </c>
      <c r="AC99">
        <v>12</v>
      </c>
      <c r="AD99">
        <v>5</v>
      </c>
      <c r="AE99">
        <v>70.59</v>
      </c>
      <c r="AF99">
        <v>17</v>
      </c>
      <c r="AG99">
        <v>7</v>
      </c>
      <c r="AH99">
        <v>0</v>
      </c>
      <c r="AI99">
        <v>10</v>
      </c>
      <c r="AJ99" s="301">
        <v>43919</v>
      </c>
      <c r="AK99">
        <v>873</v>
      </c>
      <c r="AL99">
        <v>2771</v>
      </c>
      <c r="AM99" s="301">
        <v>43828</v>
      </c>
      <c r="AN99">
        <v>1049</v>
      </c>
      <c r="AO99">
        <v>3080</v>
      </c>
      <c r="AP99" s="301">
        <v>43645</v>
      </c>
      <c r="AQ99">
        <v>926</v>
      </c>
      <c r="AR99">
        <v>3030</v>
      </c>
      <c r="AS99" s="301">
        <v>43280</v>
      </c>
      <c r="AT99">
        <v>1186</v>
      </c>
      <c r="AU99">
        <v>3660</v>
      </c>
    </row>
    <row r="100" spans="1:47" x14ac:dyDescent="0.2">
      <c r="A100" s="102">
        <v>2670</v>
      </c>
      <c r="B100">
        <v>4061</v>
      </c>
      <c r="C100" s="106" t="s">
        <v>1067</v>
      </c>
      <c r="D100" s="106" t="s">
        <v>920</v>
      </c>
      <c r="E100">
        <v>2593</v>
      </c>
      <c r="F100">
        <v>2591</v>
      </c>
      <c r="G100">
        <v>400</v>
      </c>
      <c r="H100" s="106" t="s">
        <v>901</v>
      </c>
      <c r="I100">
        <v>4471</v>
      </c>
      <c r="J100" s="106" t="s">
        <v>1203</v>
      </c>
      <c r="K100" s="106" t="s">
        <v>920</v>
      </c>
      <c r="L100">
        <v>4665</v>
      </c>
      <c r="M100">
        <v>4665</v>
      </c>
      <c r="N100">
        <v>200</v>
      </c>
      <c r="O100" s="106" t="s">
        <v>898</v>
      </c>
      <c r="P100">
        <v>0.51311368531422097</v>
      </c>
      <c r="Q100">
        <v>0.90675867516469799</v>
      </c>
      <c r="R100">
        <v>8.72687688295417E-4</v>
      </c>
      <c r="S100" s="15">
        <v>1.43593227880685E-2</v>
      </c>
      <c r="T100">
        <v>-0.69322654491358404</v>
      </c>
      <c r="U100">
        <v>0.69322654491358404</v>
      </c>
      <c r="V100">
        <v>0.54983940396126996</v>
      </c>
      <c r="W100">
        <v>-6.03</v>
      </c>
      <c r="X100">
        <v>11.08</v>
      </c>
      <c r="Y100">
        <v>689452</v>
      </c>
      <c r="Z100">
        <v>76606</v>
      </c>
      <c r="AA100">
        <v>4.05</v>
      </c>
      <c r="AB100">
        <v>9</v>
      </c>
      <c r="AC100">
        <v>8</v>
      </c>
      <c r="AD100">
        <v>1</v>
      </c>
      <c r="AE100">
        <v>88.89</v>
      </c>
      <c r="AF100">
        <v>21</v>
      </c>
      <c r="AG100">
        <v>1</v>
      </c>
      <c r="AH100">
        <v>0</v>
      </c>
      <c r="AI100">
        <v>8</v>
      </c>
      <c r="AJ100" s="301">
        <v>43919</v>
      </c>
      <c r="AK100">
        <v>2346</v>
      </c>
      <c r="AL100">
        <v>4110</v>
      </c>
      <c r="AM100" s="301">
        <v>43828</v>
      </c>
      <c r="AN100">
        <v>3270</v>
      </c>
      <c r="AO100">
        <v>5420</v>
      </c>
      <c r="AP100" s="301">
        <v>43645</v>
      </c>
      <c r="AQ100">
        <v>3320</v>
      </c>
      <c r="AR100">
        <v>5720</v>
      </c>
      <c r="AS100" s="301">
        <v>43280</v>
      </c>
      <c r="AT100">
        <v>3615</v>
      </c>
      <c r="AU100">
        <v>4760</v>
      </c>
    </row>
    <row r="101" spans="1:47" x14ac:dyDescent="0.2">
      <c r="A101" s="102">
        <v>1832</v>
      </c>
      <c r="B101">
        <v>4061</v>
      </c>
      <c r="C101" s="106" t="s">
        <v>1067</v>
      </c>
      <c r="D101" s="106" t="s">
        <v>920</v>
      </c>
      <c r="E101">
        <v>2593</v>
      </c>
      <c r="F101">
        <v>2591</v>
      </c>
      <c r="G101">
        <v>400</v>
      </c>
      <c r="H101" s="106" t="s">
        <v>898</v>
      </c>
      <c r="I101">
        <v>6113</v>
      </c>
      <c r="J101" s="106" t="s">
        <v>1129</v>
      </c>
      <c r="K101" s="106" t="s">
        <v>909</v>
      </c>
      <c r="L101">
        <v>862</v>
      </c>
      <c r="M101">
        <v>859</v>
      </c>
      <c r="N101">
        <v>1200</v>
      </c>
      <c r="O101" s="106" t="s">
        <v>901</v>
      </c>
      <c r="P101">
        <v>0.51668934711283798</v>
      </c>
      <c r="Q101">
        <v>0.928976394792977</v>
      </c>
      <c r="R101">
        <v>5.6818832876439295E-4</v>
      </c>
      <c r="S101" s="15">
        <v>5.6787700727008901E-3</v>
      </c>
      <c r="T101">
        <v>0.97908575469565595</v>
      </c>
      <c r="U101">
        <v>0.97908575469565595</v>
      </c>
      <c r="V101">
        <v>0.81920079929924305</v>
      </c>
      <c r="W101">
        <v>6.63</v>
      </c>
      <c r="X101">
        <v>0.54</v>
      </c>
      <c r="Y101">
        <v>689426</v>
      </c>
      <c r="Z101">
        <v>57452</v>
      </c>
      <c r="AA101">
        <v>2.75</v>
      </c>
      <c r="AB101">
        <v>12</v>
      </c>
      <c r="AC101">
        <v>9</v>
      </c>
      <c r="AD101">
        <v>3</v>
      </c>
      <c r="AE101">
        <v>75</v>
      </c>
      <c r="AF101">
        <v>20</v>
      </c>
      <c r="AG101">
        <v>3</v>
      </c>
      <c r="AH101">
        <v>0</v>
      </c>
      <c r="AI101">
        <v>9</v>
      </c>
      <c r="AJ101" s="301">
        <v>43919</v>
      </c>
      <c r="AK101">
        <v>2346</v>
      </c>
      <c r="AL101">
        <v>872</v>
      </c>
      <c r="AM101" s="301">
        <v>43828</v>
      </c>
      <c r="AN101">
        <v>3270</v>
      </c>
      <c r="AO101">
        <v>1250</v>
      </c>
      <c r="AP101" s="301">
        <v>43645</v>
      </c>
      <c r="AQ101">
        <v>3320</v>
      </c>
      <c r="AR101">
        <v>1246</v>
      </c>
      <c r="AS101" s="301">
        <v>43280</v>
      </c>
      <c r="AT101">
        <v>3615</v>
      </c>
      <c r="AU101">
        <v>1059</v>
      </c>
    </row>
    <row r="102" spans="1:47" x14ac:dyDescent="0.2">
      <c r="A102" s="102">
        <v>2520</v>
      </c>
      <c r="B102">
        <v>4185</v>
      </c>
      <c r="C102" s="106" t="s">
        <v>1169</v>
      </c>
      <c r="D102" s="106" t="s">
        <v>920</v>
      </c>
      <c r="E102">
        <v>2019</v>
      </c>
      <c r="F102">
        <v>2032</v>
      </c>
      <c r="G102">
        <v>500</v>
      </c>
      <c r="H102" s="106" t="s">
        <v>898</v>
      </c>
      <c r="I102">
        <v>4503</v>
      </c>
      <c r="J102" s="106" t="s">
        <v>537</v>
      </c>
      <c r="K102" s="106" t="s">
        <v>918</v>
      </c>
      <c r="L102">
        <v>1826</v>
      </c>
      <c r="M102">
        <v>1813.5</v>
      </c>
      <c r="N102">
        <v>600</v>
      </c>
      <c r="O102" s="106" t="s">
        <v>901</v>
      </c>
      <c r="P102">
        <v>0.70168631588558406</v>
      </c>
      <c r="Q102">
        <v>0.91052268894383404</v>
      </c>
      <c r="R102" s="106">
        <v>1.03558641486868E-2</v>
      </c>
      <c r="S102" s="106">
        <v>4.2905538683824901E-4</v>
      </c>
      <c r="T102">
        <v>0.25392875867120002</v>
      </c>
      <c r="U102">
        <v>0.25392875867120002</v>
      </c>
      <c r="V102">
        <v>3.6281496914634503E-2</v>
      </c>
      <c r="W102">
        <v>0.85</v>
      </c>
      <c r="X102">
        <v>7.1</v>
      </c>
      <c r="Y102">
        <v>688162</v>
      </c>
      <c r="Z102">
        <v>52936</v>
      </c>
      <c r="AA102">
        <v>2.7</v>
      </c>
      <c r="AB102">
        <v>13</v>
      </c>
      <c r="AC102">
        <v>11</v>
      </c>
      <c r="AD102">
        <v>2</v>
      </c>
      <c r="AE102">
        <v>84.62</v>
      </c>
      <c r="AF102">
        <v>18</v>
      </c>
      <c r="AG102">
        <v>4</v>
      </c>
      <c r="AH102">
        <v>0</v>
      </c>
      <c r="AI102">
        <v>9</v>
      </c>
      <c r="AJ102" s="301">
        <v>43919</v>
      </c>
      <c r="AK102">
        <v>1845</v>
      </c>
      <c r="AL102">
        <v>1722</v>
      </c>
      <c r="AM102" s="301">
        <v>43828</v>
      </c>
      <c r="AN102">
        <v>2012</v>
      </c>
      <c r="AO102">
        <v>1870</v>
      </c>
      <c r="AP102" s="301">
        <v>43645</v>
      </c>
      <c r="AQ102">
        <v>1667</v>
      </c>
      <c r="AR102">
        <v>1561.5</v>
      </c>
      <c r="AS102" s="301">
        <v>43280</v>
      </c>
      <c r="AT102">
        <v>1843</v>
      </c>
      <c r="AU102">
        <v>1689</v>
      </c>
    </row>
    <row r="103" spans="1:47" x14ac:dyDescent="0.2">
      <c r="A103" s="102">
        <v>2885</v>
      </c>
      <c r="B103">
        <v>5471</v>
      </c>
      <c r="C103" s="106" t="s">
        <v>1052</v>
      </c>
      <c r="D103" s="106" t="s">
        <v>939</v>
      </c>
      <c r="E103">
        <v>3290</v>
      </c>
      <c r="F103">
        <v>3280</v>
      </c>
      <c r="G103">
        <v>300</v>
      </c>
      <c r="H103" s="106" t="s">
        <v>901</v>
      </c>
      <c r="I103">
        <v>7259</v>
      </c>
      <c r="J103" s="106" t="s">
        <v>24</v>
      </c>
      <c r="K103" s="106" t="s">
        <v>913</v>
      </c>
      <c r="L103">
        <v>3115</v>
      </c>
      <c r="M103">
        <v>3070</v>
      </c>
      <c r="N103">
        <v>300</v>
      </c>
      <c r="O103" s="106" t="s">
        <v>898</v>
      </c>
      <c r="P103">
        <v>0.70167419458498304</v>
      </c>
      <c r="Q103">
        <v>0.901071591573813</v>
      </c>
      <c r="R103" s="106">
        <v>0.17037120701606701</v>
      </c>
      <c r="S103" s="15">
        <v>9.2999434320966703E-2</v>
      </c>
      <c r="T103">
        <v>-0.74119823952892305</v>
      </c>
      <c r="U103">
        <v>0.74119823952892305</v>
      </c>
      <c r="V103">
        <v>0.72940632304103303</v>
      </c>
      <c r="W103">
        <v>-7.31</v>
      </c>
      <c r="X103">
        <v>6.4</v>
      </c>
      <c r="Y103">
        <v>683868</v>
      </c>
      <c r="Z103">
        <v>62170</v>
      </c>
      <c r="AA103">
        <v>3.13</v>
      </c>
      <c r="AB103">
        <v>11</v>
      </c>
      <c r="AC103">
        <v>9</v>
      </c>
      <c r="AD103">
        <v>2</v>
      </c>
      <c r="AE103">
        <v>81.819999999999993</v>
      </c>
      <c r="AF103">
        <v>17</v>
      </c>
      <c r="AG103">
        <v>4</v>
      </c>
      <c r="AH103">
        <v>0</v>
      </c>
      <c r="AI103">
        <v>7</v>
      </c>
      <c r="AJ103" s="301">
        <v>43919</v>
      </c>
      <c r="AK103">
        <v>3655</v>
      </c>
      <c r="AL103">
        <v>2842</v>
      </c>
      <c r="AM103" s="301">
        <v>43828</v>
      </c>
      <c r="AN103">
        <v>4805</v>
      </c>
      <c r="AO103">
        <v>4070</v>
      </c>
      <c r="AP103" s="301">
        <v>43645</v>
      </c>
      <c r="AQ103">
        <v>4155</v>
      </c>
      <c r="AR103">
        <v>3810</v>
      </c>
      <c r="AS103" s="301">
        <v>43280</v>
      </c>
      <c r="AT103">
        <v>4995</v>
      </c>
      <c r="AU103">
        <v>4980</v>
      </c>
    </row>
    <row r="104" spans="1:47" x14ac:dyDescent="0.2">
      <c r="A104" s="102">
        <v>2741</v>
      </c>
      <c r="B104">
        <v>1662</v>
      </c>
      <c r="C104" s="106" t="s">
        <v>463</v>
      </c>
      <c r="D104" s="106" t="s">
        <v>1045</v>
      </c>
      <c r="E104">
        <v>1807</v>
      </c>
      <c r="F104">
        <v>1788</v>
      </c>
      <c r="G104">
        <v>600</v>
      </c>
      <c r="H104" s="106" t="s">
        <v>901</v>
      </c>
      <c r="I104">
        <v>9101</v>
      </c>
      <c r="J104" s="106" t="s">
        <v>682</v>
      </c>
      <c r="K104" s="106" t="s">
        <v>1071</v>
      </c>
      <c r="L104">
        <v>1484</v>
      </c>
      <c r="M104">
        <v>1493</v>
      </c>
      <c r="N104">
        <v>700</v>
      </c>
      <c r="O104" s="106" t="s">
        <v>898</v>
      </c>
      <c r="P104">
        <v>0.65739080954211704</v>
      </c>
      <c r="Q104">
        <v>0.90497359184118897</v>
      </c>
      <c r="R104" s="15">
        <v>0.18282069675953</v>
      </c>
      <c r="S104" s="15">
        <v>8.7585341816168602E-2</v>
      </c>
      <c r="T104">
        <v>-1.7962521792840001</v>
      </c>
      <c r="U104">
        <v>1.7962521792840001</v>
      </c>
      <c r="V104">
        <v>1.8926604127768001</v>
      </c>
      <c r="W104">
        <v>-12.21</v>
      </c>
      <c r="X104">
        <v>2.58</v>
      </c>
      <c r="Y104">
        <v>680479</v>
      </c>
      <c r="Z104">
        <v>56707</v>
      </c>
      <c r="AA104">
        <v>2.91</v>
      </c>
      <c r="AB104">
        <v>12</v>
      </c>
      <c r="AC104">
        <v>9</v>
      </c>
      <c r="AD104">
        <v>3</v>
      </c>
      <c r="AE104">
        <v>75</v>
      </c>
      <c r="AF104">
        <v>18</v>
      </c>
      <c r="AG104">
        <v>6</v>
      </c>
      <c r="AH104">
        <v>0</v>
      </c>
      <c r="AI104">
        <v>6</v>
      </c>
      <c r="AJ104" s="301">
        <v>43919</v>
      </c>
      <c r="AK104">
        <v>1789</v>
      </c>
      <c r="AL104">
        <v>1336</v>
      </c>
      <c r="AM104" s="301">
        <v>43828</v>
      </c>
      <c r="AN104">
        <v>2955</v>
      </c>
      <c r="AO104">
        <v>1981</v>
      </c>
      <c r="AP104" s="301">
        <v>43645</v>
      </c>
      <c r="AQ104">
        <v>2554</v>
      </c>
      <c r="AR104">
        <v>1776</v>
      </c>
      <c r="AS104" s="301">
        <v>43280</v>
      </c>
      <c r="AT104">
        <v>2896</v>
      </c>
      <c r="AU104">
        <v>2162</v>
      </c>
    </row>
    <row r="105" spans="1:47" x14ac:dyDescent="0.2">
      <c r="A105" s="102">
        <v>3480</v>
      </c>
      <c r="B105">
        <v>6395</v>
      </c>
      <c r="C105" s="106" t="s">
        <v>1004</v>
      </c>
      <c r="D105" s="106" t="s">
        <v>909</v>
      </c>
      <c r="E105">
        <v>890</v>
      </c>
      <c r="F105">
        <v>892</v>
      </c>
      <c r="G105">
        <v>1200</v>
      </c>
      <c r="H105" s="106" t="s">
        <v>898</v>
      </c>
      <c r="I105">
        <v>9613</v>
      </c>
      <c r="J105" s="106" t="s">
        <v>1183</v>
      </c>
      <c r="K105" s="106" t="s">
        <v>900</v>
      </c>
      <c r="L105">
        <v>1203</v>
      </c>
      <c r="M105">
        <v>1177</v>
      </c>
      <c r="N105">
        <v>900</v>
      </c>
      <c r="O105" s="106" t="s">
        <v>901</v>
      </c>
      <c r="P105">
        <v>0.91414068357712697</v>
      </c>
      <c r="Q105">
        <v>0.87814413776964395</v>
      </c>
      <c r="R105" s="106">
        <v>0.102166064330735</v>
      </c>
      <c r="S105" s="106">
        <v>8.1808510582378605E-2</v>
      </c>
      <c r="T105">
        <v>1.03142983990407</v>
      </c>
      <c r="U105">
        <v>1.03142983990407</v>
      </c>
      <c r="V105">
        <v>0.64937346791719197</v>
      </c>
      <c r="W105">
        <v>5.0999999999999996</v>
      </c>
      <c r="X105">
        <v>1.05</v>
      </c>
      <c r="Y105">
        <v>677955</v>
      </c>
      <c r="Z105">
        <v>42372</v>
      </c>
      <c r="AA105">
        <v>2</v>
      </c>
      <c r="AB105">
        <v>16</v>
      </c>
      <c r="AC105">
        <v>10</v>
      </c>
      <c r="AD105">
        <v>6</v>
      </c>
      <c r="AE105">
        <v>62.5</v>
      </c>
      <c r="AF105">
        <v>16</v>
      </c>
      <c r="AG105">
        <v>7</v>
      </c>
      <c r="AH105">
        <v>3</v>
      </c>
      <c r="AI105">
        <v>6</v>
      </c>
      <c r="AJ105" s="301">
        <v>43919</v>
      </c>
      <c r="AK105">
        <v>796</v>
      </c>
      <c r="AL105">
        <v>1043</v>
      </c>
      <c r="AM105" s="301">
        <v>43828</v>
      </c>
      <c r="AN105">
        <v>1001</v>
      </c>
      <c r="AO105">
        <v>1467</v>
      </c>
      <c r="AP105" s="301">
        <v>43645</v>
      </c>
      <c r="AQ105">
        <v>1155</v>
      </c>
      <c r="AR105">
        <v>1461</v>
      </c>
      <c r="AS105" s="301">
        <v>43280</v>
      </c>
      <c r="AT105">
        <v>1330</v>
      </c>
      <c r="AU105">
        <v>1251</v>
      </c>
    </row>
    <row r="106" spans="1:47" x14ac:dyDescent="0.2">
      <c r="A106" s="102">
        <v>2645</v>
      </c>
      <c r="B106">
        <v>1860</v>
      </c>
      <c r="C106" s="106" t="s">
        <v>53</v>
      </c>
      <c r="D106" s="106" t="s">
        <v>907</v>
      </c>
      <c r="E106">
        <v>672</v>
      </c>
      <c r="F106">
        <v>683</v>
      </c>
      <c r="G106">
        <v>900</v>
      </c>
      <c r="H106" s="106" t="s">
        <v>901</v>
      </c>
      <c r="I106">
        <v>4530</v>
      </c>
      <c r="J106" s="106" t="s">
        <v>752</v>
      </c>
      <c r="K106" s="106" t="s">
        <v>918</v>
      </c>
      <c r="L106">
        <v>5850</v>
      </c>
      <c r="M106">
        <v>5810</v>
      </c>
      <c r="N106">
        <v>100</v>
      </c>
      <c r="O106" s="106" t="s">
        <v>898</v>
      </c>
      <c r="P106">
        <v>0.86371440136709299</v>
      </c>
      <c r="Q106">
        <v>0.90743043632015696</v>
      </c>
      <c r="R106">
        <v>0.109807599007088</v>
      </c>
      <c r="S106" s="15">
        <v>4.8004827844515003E-3</v>
      </c>
      <c r="T106">
        <v>-2.0404804095250402</v>
      </c>
      <c r="U106">
        <v>2.0404804095250402</v>
      </c>
      <c r="V106">
        <v>2.6606271190128998</v>
      </c>
      <c r="W106">
        <v>-7.22</v>
      </c>
      <c r="X106">
        <v>5.8</v>
      </c>
      <c r="Y106">
        <v>677605</v>
      </c>
      <c r="Z106">
        <v>45174</v>
      </c>
      <c r="AA106">
        <v>2.37</v>
      </c>
      <c r="AB106">
        <v>15</v>
      </c>
      <c r="AC106">
        <v>13</v>
      </c>
      <c r="AD106">
        <v>2</v>
      </c>
      <c r="AE106">
        <v>86.67</v>
      </c>
      <c r="AF106">
        <v>20</v>
      </c>
      <c r="AG106">
        <v>4</v>
      </c>
      <c r="AH106">
        <v>1</v>
      </c>
      <c r="AI106">
        <v>10</v>
      </c>
      <c r="AJ106" s="301">
        <v>43919</v>
      </c>
      <c r="AK106">
        <v>641</v>
      </c>
      <c r="AL106">
        <v>5370</v>
      </c>
      <c r="AM106" s="301">
        <v>43828</v>
      </c>
      <c r="AN106">
        <v>726</v>
      </c>
      <c r="AO106">
        <v>5350</v>
      </c>
      <c r="AP106" s="301">
        <v>43645</v>
      </c>
      <c r="AQ106">
        <v>622</v>
      </c>
      <c r="AR106">
        <v>4455</v>
      </c>
      <c r="AS106" s="301">
        <v>43280</v>
      </c>
      <c r="AT106">
        <v>936</v>
      </c>
      <c r="AU106">
        <v>9080</v>
      </c>
    </row>
    <row r="107" spans="1:47" x14ac:dyDescent="0.2">
      <c r="A107" s="102">
        <v>3139</v>
      </c>
      <c r="B107">
        <v>3632</v>
      </c>
      <c r="C107" s="106" t="s">
        <v>1451</v>
      </c>
      <c r="D107" s="106" t="s">
        <v>900</v>
      </c>
      <c r="E107">
        <v>486</v>
      </c>
      <c r="F107">
        <v>469</v>
      </c>
      <c r="G107">
        <v>2300</v>
      </c>
      <c r="H107" s="106" t="s">
        <v>898</v>
      </c>
      <c r="I107">
        <v>8850</v>
      </c>
      <c r="J107" s="106" t="s">
        <v>1345</v>
      </c>
      <c r="K107" s="106" t="s">
        <v>917</v>
      </c>
      <c r="L107">
        <v>2237</v>
      </c>
      <c r="M107">
        <v>2184</v>
      </c>
      <c r="N107">
        <v>500</v>
      </c>
      <c r="O107" s="106" t="s">
        <v>901</v>
      </c>
      <c r="P107">
        <v>0.81392556283517403</v>
      </c>
      <c r="Q107">
        <v>0.89197752112065498</v>
      </c>
      <c r="R107" s="15">
        <v>0.15658824959482301</v>
      </c>
      <c r="S107" s="106">
        <v>3.8899169870595197E-2</v>
      </c>
      <c r="T107">
        <v>1.27131724236008</v>
      </c>
      <c r="U107">
        <v>1.27131724236008</v>
      </c>
      <c r="V107">
        <v>1.7042019242690301</v>
      </c>
      <c r="W107">
        <v>4.1399999999999997</v>
      </c>
      <c r="X107">
        <v>1.22</v>
      </c>
      <c r="Y107">
        <v>675385</v>
      </c>
      <c r="Z107">
        <v>45026</v>
      </c>
      <c r="AA107">
        <v>2.25</v>
      </c>
      <c r="AB107">
        <v>15</v>
      </c>
      <c r="AC107">
        <v>11</v>
      </c>
      <c r="AD107">
        <v>4</v>
      </c>
      <c r="AE107">
        <v>73.33</v>
      </c>
      <c r="AF107">
        <v>17</v>
      </c>
      <c r="AG107">
        <v>7</v>
      </c>
      <c r="AH107">
        <v>1</v>
      </c>
      <c r="AI107">
        <v>7</v>
      </c>
      <c r="AJ107" s="301">
        <v>43919</v>
      </c>
      <c r="AK107">
        <v>404</v>
      </c>
      <c r="AL107">
        <v>2067</v>
      </c>
      <c r="AM107" s="301">
        <v>43828</v>
      </c>
      <c r="AN107">
        <v>493</v>
      </c>
      <c r="AO107">
        <v>2785</v>
      </c>
      <c r="AP107" s="301">
        <v>43645</v>
      </c>
      <c r="AQ107">
        <v>510</v>
      </c>
      <c r="AR107">
        <v>2621</v>
      </c>
      <c r="AS107" s="301">
        <v>43280</v>
      </c>
      <c r="AT107">
        <v>587</v>
      </c>
      <c r="AU107">
        <v>2610</v>
      </c>
    </row>
    <row r="108" spans="1:47" x14ac:dyDescent="0.2">
      <c r="A108" s="102">
        <v>2464</v>
      </c>
      <c r="B108">
        <v>5938</v>
      </c>
      <c r="C108" s="106" t="s">
        <v>1395</v>
      </c>
      <c r="D108" s="106" t="s">
        <v>1032</v>
      </c>
      <c r="E108">
        <v>1514</v>
      </c>
      <c r="F108">
        <v>1480</v>
      </c>
      <c r="G108">
        <v>700</v>
      </c>
      <c r="H108" s="106" t="s">
        <v>901</v>
      </c>
      <c r="I108">
        <v>6925</v>
      </c>
      <c r="J108" s="106" t="s">
        <v>1177</v>
      </c>
      <c r="K108" s="106" t="s">
        <v>903</v>
      </c>
      <c r="L108">
        <v>1339</v>
      </c>
      <c r="M108">
        <v>1427</v>
      </c>
      <c r="N108">
        <v>700</v>
      </c>
      <c r="O108" s="106" t="s">
        <v>898</v>
      </c>
      <c r="P108">
        <v>0.91418637789053703</v>
      </c>
      <c r="Q108">
        <v>0.91221622466790797</v>
      </c>
      <c r="R108" s="15">
        <v>5.5815189093897197E-2</v>
      </c>
      <c r="S108" s="15">
        <v>1.4954542633972201E-2</v>
      </c>
      <c r="T108">
        <v>-1.7494509940079901</v>
      </c>
      <c r="U108">
        <v>1.7494509940079901</v>
      </c>
      <c r="V108">
        <v>0.36076352500713599</v>
      </c>
      <c r="W108">
        <v>-12.67</v>
      </c>
      <c r="X108">
        <v>3.58</v>
      </c>
      <c r="Y108">
        <v>672303</v>
      </c>
      <c r="Z108">
        <v>61118</v>
      </c>
      <c r="AA108">
        <v>3.07</v>
      </c>
      <c r="AB108">
        <v>11</v>
      </c>
      <c r="AC108">
        <v>10</v>
      </c>
      <c r="AD108">
        <v>1</v>
      </c>
      <c r="AE108">
        <v>90.91</v>
      </c>
      <c r="AF108">
        <v>19</v>
      </c>
      <c r="AG108">
        <v>5</v>
      </c>
      <c r="AH108">
        <v>0</v>
      </c>
      <c r="AI108">
        <v>6</v>
      </c>
      <c r="AJ108" s="301">
        <v>43919</v>
      </c>
      <c r="AK108">
        <v>1332</v>
      </c>
      <c r="AL108">
        <v>1060</v>
      </c>
      <c r="AM108" s="301">
        <v>43828</v>
      </c>
      <c r="AN108">
        <v>1889</v>
      </c>
      <c r="AO108">
        <v>1624</v>
      </c>
      <c r="AP108" s="301">
        <v>43645</v>
      </c>
      <c r="AQ108">
        <v>1774</v>
      </c>
      <c r="AR108">
        <v>1435</v>
      </c>
      <c r="AS108" s="301">
        <v>43280</v>
      </c>
      <c r="AT108">
        <v>2190</v>
      </c>
      <c r="AU108">
        <v>1385</v>
      </c>
    </row>
    <row r="109" spans="1:47" x14ac:dyDescent="0.2">
      <c r="A109" s="102">
        <v>2943</v>
      </c>
      <c r="B109">
        <v>3086</v>
      </c>
      <c r="C109" s="106" t="s">
        <v>503</v>
      </c>
      <c r="D109" s="106" t="s">
        <v>921</v>
      </c>
      <c r="E109">
        <v>795</v>
      </c>
      <c r="F109">
        <v>758</v>
      </c>
      <c r="G109">
        <v>1300</v>
      </c>
      <c r="H109" s="106" t="s">
        <v>901</v>
      </c>
      <c r="I109">
        <v>6361</v>
      </c>
      <c r="J109" s="106" t="s">
        <v>576</v>
      </c>
      <c r="K109" s="106" t="s">
        <v>909</v>
      </c>
      <c r="L109">
        <v>2492</v>
      </c>
      <c r="M109">
        <v>2484</v>
      </c>
      <c r="N109">
        <v>400</v>
      </c>
      <c r="O109" s="106" t="s">
        <v>898</v>
      </c>
      <c r="P109">
        <v>0.71250033251910705</v>
      </c>
      <c r="Q109">
        <v>0.898832487616673</v>
      </c>
      <c r="R109" s="15">
        <v>0.18599869496705099</v>
      </c>
      <c r="S109" s="15">
        <v>7.0723915544055896E-2</v>
      </c>
      <c r="T109">
        <v>-1.78935459637961</v>
      </c>
      <c r="U109">
        <v>1.78935459637961</v>
      </c>
      <c r="V109">
        <v>1.6270839699327599</v>
      </c>
      <c r="W109">
        <v>-24.32</v>
      </c>
      <c r="X109">
        <v>0.83</v>
      </c>
      <c r="Y109">
        <v>670491</v>
      </c>
      <c r="Z109">
        <v>51576</v>
      </c>
      <c r="AA109">
        <v>2.62</v>
      </c>
      <c r="AB109">
        <v>13</v>
      </c>
      <c r="AC109">
        <v>11</v>
      </c>
      <c r="AD109">
        <v>2</v>
      </c>
      <c r="AE109">
        <v>84.62</v>
      </c>
      <c r="AF109">
        <v>18</v>
      </c>
      <c r="AG109">
        <v>5</v>
      </c>
      <c r="AH109">
        <v>0</v>
      </c>
      <c r="AI109">
        <v>8</v>
      </c>
      <c r="AJ109" s="301">
        <v>43919</v>
      </c>
      <c r="AK109">
        <v>907</v>
      </c>
      <c r="AL109">
        <v>2060</v>
      </c>
      <c r="AM109" s="301">
        <v>43828</v>
      </c>
      <c r="AN109">
        <v>1530</v>
      </c>
      <c r="AO109">
        <v>3325</v>
      </c>
      <c r="AP109" s="301">
        <v>43645</v>
      </c>
      <c r="AQ109">
        <v>1244</v>
      </c>
      <c r="AR109">
        <v>3015</v>
      </c>
      <c r="AS109" s="301">
        <v>43280</v>
      </c>
      <c r="AT109">
        <v>1630</v>
      </c>
      <c r="AU109">
        <v>3385</v>
      </c>
    </row>
    <row r="110" spans="1:47" x14ac:dyDescent="0.2">
      <c r="A110" s="102">
        <v>868</v>
      </c>
      <c r="B110">
        <v>4917</v>
      </c>
      <c r="C110" s="106" t="s">
        <v>1137</v>
      </c>
      <c r="D110" s="106" t="s">
        <v>920</v>
      </c>
      <c r="E110">
        <v>1980</v>
      </c>
      <c r="F110">
        <v>1989</v>
      </c>
      <c r="G110">
        <v>500</v>
      </c>
      <c r="H110" s="106" t="s">
        <v>901</v>
      </c>
      <c r="I110">
        <v>8306</v>
      </c>
      <c r="J110" s="106" t="s">
        <v>1029</v>
      </c>
      <c r="K110" s="106" t="s">
        <v>940</v>
      </c>
      <c r="L110">
        <v>422</v>
      </c>
      <c r="M110">
        <v>422.5</v>
      </c>
      <c r="N110">
        <v>2400</v>
      </c>
      <c r="O110" s="106" t="s">
        <v>898</v>
      </c>
      <c r="P110">
        <v>0.57652416330872103</v>
      </c>
      <c r="Q110">
        <v>0.949946416757947</v>
      </c>
      <c r="R110" s="106">
        <v>0.22011724182176001</v>
      </c>
      <c r="S110">
        <v>2.1461558862937699E-2</v>
      </c>
      <c r="T110">
        <v>-1.0152935037554101</v>
      </c>
      <c r="U110">
        <v>1.0152935037554101</v>
      </c>
      <c r="V110">
        <v>1.4651578474267799</v>
      </c>
      <c r="W110">
        <v>-4.1500000000000004</v>
      </c>
      <c r="X110">
        <v>1.96</v>
      </c>
      <c r="Y110">
        <v>670089</v>
      </c>
      <c r="Z110">
        <v>44673</v>
      </c>
      <c r="AA110">
        <v>2.23</v>
      </c>
      <c r="AB110">
        <v>15</v>
      </c>
      <c r="AC110">
        <v>12</v>
      </c>
      <c r="AD110">
        <v>3</v>
      </c>
      <c r="AE110">
        <v>80</v>
      </c>
      <c r="AF110">
        <v>20</v>
      </c>
      <c r="AG110">
        <v>4</v>
      </c>
      <c r="AH110">
        <v>0</v>
      </c>
      <c r="AI110">
        <v>11</v>
      </c>
      <c r="AJ110" s="301">
        <v>43919</v>
      </c>
      <c r="AK110">
        <v>2119</v>
      </c>
      <c r="AL110">
        <v>426.1</v>
      </c>
      <c r="AM110" s="301">
        <v>43828</v>
      </c>
      <c r="AN110">
        <v>3000</v>
      </c>
      <c r="AO110">
        <v>593.20000000000005</v>
      </c>
      <c r="AP110" s="301">
        <v>43645</v>
      </c>
      <c r="AQ110">
        <v>2663</v>
      </c>
      <c r="AR110">
        <v>524.29999999999995</v>
      </c>
      <c r="AS110" s="301">
        <v>43280</v>
      </c>
      <c r="AT110">
        <v>3335</v>
      </c>
      <c r="AU110">
        <v>621.6</v>
      </c>
    </row>
    <row r="111" spans="1:47" x14ac:dyDescent="0.2">
      <c r="A111" s="102">
        <v>1239</v>
      </c>
      <c r="B111">
        <v>7181</v>
      </c>
      <c r="C111" s="106" t="s">
        <v>60</v>
      </c>
      <c r="D111" s="106" t="s">
        <v>1018</v>
      </c>
      <c r="E111">
        <v>1430</v>
      </c>
      <c r="F111">
        <v>1395</v>
      </c>
      <c r="G111">
        <v>700</v>
      </c>
      <c r="H111" s="106" t="s">
        <v>898</v>
      </c>
      <c r="I111">
        <v>7278</v>
      </c>
      <c r="J111" s="106" t="s">
        <v>42</v>
      </c>
      <c r="K111" s="106" t="s">
        <v>913</v>
      </c>
      <c r="L111">
        <v>1620</v>
      </c>
      <c r="M111">
        <v>1574</v>
      </c>
      <c r="N111">
        <v>600</v>
      </c>
      <c r="O111" s="106" t="s">
        <v>901</v>
      </c>
      <c r="P111">
        <v>0.70006524494606304</v>
      </c>
      <c r="Q111">
        <v>0.94282863224777902</v>
      </c>
      <c r="R111" s="106">
        <v>0.264757378988002</v>
      </c>
      <c r="S111">
        <v>8.1404018822249499E-2</v>
      </c>
      <c r="T111">
        <v>1.48261015051195</v>
      </c>
      <c r="U111">
        <v>1.48261015051195</v>
      </c>
      <c r="V111">
        <v>1.43172902983427</v>
      </c>
      <c r="W111">
        <v>6.72</v>
      </c>
      <c r="X111">
        <v>3.4</v>
      </c>
      <c r="Y111">
        <v>669240</v>
      </c>
      <c r="Z111">
        <v>39367</v>
      </c>
      <c r="AA111">
        <v>1.89</v>
      </c>
      <c r="AB111">
        <v>17</v>
      </c>
      <c r="AC111">
        <v>14</v>
      </c>
      <c r="AD111">
        <v>3</v>
      </c>
      <c r="AE111">
        <v>82.35</v>
      </c>
      <c r="AF111">
        <v>18</v>
      </c>
      <c r="AG111">
        <v>5</v>
      </c>
      <c r="AH111">
        <v>1</v>
      </c>
      <c r="AI111">
        <v>11</v>
      </c>
      <c r="AJ111" s="301">
        <v>43919</v>
      </c>
      <c r="AK111">
        <v>1366</v>
      </c>
      <c r="AL111">
        <v>1672</v>
      </c>
      <c r="AM111" s="301">
        <v>43828</v>
      </c>
      <c r="AN111">
        <v>1862</v>
      </c>
      <c r="AO111">
        <v>2485</v>
      </c>
      <c r="AP111" s="301">
        <v>43645</v>
      </c>
      <c r="AQ111">
        <v>2000</v>
      </c>
      <c r="AR111">
        <v>2323</v>
      </c>
      <c r="AS111" s="301">
        <v>43280</v>
      </c>
      <c r="AT111">
        <v>2253</v>
      </c>
      <c r="AU111">
        <v>3370</v>
      </c>
    </row>
    <row r="112" spans="1:47" x14ac:dyDescent="0.2">
      <c r="A112" s="102">
        <v>1669</v>
      </c>
      <c r="B112">
        <v>1662</v>
      </c>
      <c r="C112" s="106" t="s">
        <v>463</v>
      </c>
      <c r="D112" s="106" t="s">
        <v>1045</v>
      </c>
      <c r="E112">
        <v>1807</v>
      </c>
      <c r="F112">
        <v>1788</v>
      </c>
      <c r="G112">
        <v>400</v>
      </c>
      <c r="H112" s="106" t="s">
        <v>901</v>
      </c>
      <c r="I112">
        <v>5232</v>
      </c>
      <c r="J112" s="106" t="s">
        <v>1433</v>
      </c>
      <c r="K112" s="106" t="s">
        <v>897</v>
      </c>
      <c r="L112">
        <v>3765</v>
      </c>
      <c r="M112">
        <v>3805</v>
      </c>
      <c r="N112">
        <v>200</v>
      </c>
      <c r="O112" s="106" t="s">
        <v>898</v>
      </c>
      <c r="P112">
        <v>0.61558035203071904</v>
      </c>
      <c r="Q112">
        <v>0.93300352435276102</v>
      </c>
      <c r="R112" s="15">
        <v>0.132904444765088</v>
      </c>
      <c r="S112">
        <v>1.26508993101554E-2</v>
      </c>
      <c r="T112">
        <v>-2.0311906226568501</v>
      </c>
      <c r="U112">
        <v>2.0311906226568501</v>
      </c>
      <c r="V112">
        <v>1.7999297238462899</v>
      </c>
      <c r="W112">
        <v>-14.1</v>
      </c>
      <c r="X112">
        <v>6.02</v>
      </c>
      <c r="Y112">
        <v>666852</v>
      </c>
      <c r="Z112">
        <v>83356</v>
      </c>
      <c r="AA112">
        <v>4.4000000000000004</v>
      </c>
      <c r="AB112">
        <v>8</v>
      </c>
      <c r="AC112">
        <v>7</v>
      </c>
      <c r="AD112">
        <v>1</v>
      </c>
      <c r="AE112">
        <v>87.5</v>
      </c>
      <c r="AF112">
        <v>16</v>
      </c>
      <c r="AG112">
        <v>6</v>
      </c>
      <c r="AH112">
        <v>0</v>
      </c>
      <c r="AI112">
        <v>2</v>
      </c>
      <c r="AJ112" s="301">
        <v>43919</v>
      </c>
      <c r="AK112">
        <v>1789</v>
      </c>
      <c r="AL112">
        <v>3370</v>
      </c>
      <c r="AM112" s="301">
        <v>43828</v>
      </c>
      <c r="AN112">
        <v>2955</v>
      </c>
      <c r="AO112">
        <v>4775</v>
      </c>
      <c r="AP112" s="301">
        <v>43645</v>
      </c>
      <c r="AQ112">
        <v>2554</v>
      </c>
      <c r="AR112">
        <v>4390</v>
      </c>
      <c r="AS112" s="301">
        <v>43280</v>
      </c>
      <c r="AT112">
        <v>2896</v>
      </c>
      <c r="AU112">
        <v>5150</v>
      </c>
    </row>
    <row r="113" spans="1:47" x14ac:dyDescent="0.2">
      <c r="A113" s="102">
        <v>1278</v>
      </c>
      <c r="B113">
        <v>4061</v>
      </c>
      <c r="C113" s="106" t="s">
        <v>1067</v>
      </c>
      <c r="D113" s="106" t="s">
        <v>920</v>
      </c>
      <c r="E113">
        <v>2593</v>
      </c>
      <c r="F113">
        <v>2591</v>
      </c>
      <c r="G113">
        <v>400</v>
      </c>
      <c r="H113" s="106" t="s">
        <v>901</v>
      </c>
      <c r="I113">
        <v>6301</v>
      </c>
      <c r="J113" s="106" t="s">
        <v>52</v>
      </c>
      <c r="K113" s="106" t="s">
        <v>909</v>
      </c>
      <c r="L113">
        <v>2125</v>
      </c>
      <c r="M113">
        <v>2153</v>
      </c>
      <c r="N113">
        <v>500</v>
      </c>
      <c r="O113" s="106" t="s">
        <v>898</v>
      </c>
      <c r="P113">
        <v>0.55072876868225196</v>
      </c>
      <c r="Q113">
        <v>0.94203194010134905</v>
      </c>
      <c r="R113" s="15">
        <v>6.7582315838628302E-4</v>
      </c>
      <c r="S113" s="106">
        <v>5.3985990101126898E-3</v>
      </c>
      <c r="T113">
        <v>-0.824844193051535</v>
      </c>
      <c r="U113">
        <v>0.824844193051535</v>
      </c>
      <c r="V113">
        <v>0.58841289053340495</v>
      </c>
      <c r="W113">
        <v>-6.33</v>
      </c>
      <c r="X113">
        <v>3.87</v>
      </c>
      <c r="Y113">
        <v>666342</v>
      </c>
      <c r="Z113">
        <v>74038</v>
      </c>
      <c r="AA113">
        <v>3.94</v>
      </c>
      <c r="AB113">
        <v>9</v>
      </c>
      <c r="AC113">
        <v>8</v>
      </c>
      <c r="AD113">
        <v>1</v>
      </c>
      <c r="AE113">
        <v>88.89</v>
      </c>
      <c r="AF113">
        <v>16</v>
      </c>
      <c r="AG113">
        <v>5</v>
      </c>
      <c r="AH113">
        <v>0</v>
      </c>
      <c r="AI113">
        <v>4</v>
      </c>
      <c r="AJ113" s="301">
        <v>43919</v>
      </c>
      <c r="AK113">
        <v>2346</v>
      </c>
      <c r="AL113">
        <v>1877.5</v>
      </c>
      <c r="AM113" s="301">
        <v>43828</v>
      </c>
      <c r="AN113">
        <v>3270</v>
      </c>
      <c r="AO113">
        <v>2642</v>
      </c>
      <c r="AP113" s="301">
        <v>43645</v>
      </c>
      <c r="AQ113">
        <v>3320</v>
      </c>
      <c r="AR113">
        <v>2658</v>
      </c>
      <c r="AS113" s="301">
        <v>43280</v>
      </c>
      <c r="AT113">
        <v>3615</v>
      </c>
      <c r="AU113">
        <v>3122</v>
      </c>
    </row>
    <row r="114" spans="1:47" x14ac:dyDescent="0.2">
      <c r="A114" s="102">
        <v>1972</v>
      </c>
      <c r="B114">
        <v>6752</v>
      </c>
      <c r="C114" s="106" t="s">
        <v>51</v>
      </c>
      <c r="D114" s="106" t="s">
        <v>903</v>
      </c>
      <c r="E114">
        <v>919</v>
      </c>
      <c r="F114">
        <v>909.9</v>
      </c>
      <c r="G114">
        <v>1000</v>
      </c>
      <c r="H114" s="106" t="s">
        <v>901</v>
      </c>
      <c r="I114">
        <v>8586</v>
      </c>
      <c r="J114" s="106" t="s">
        <v>970</v>
      </c>
      <c r="K114" s="106" t="s">
        <v>904</v>
      </c>
      <c r="L114">
        <v>2332</v>
      </c>
      <c r="M114">
        <v>2354</v>
      </c>
      <c r="N114">
        <v>400</v>
      </c>
      <c r="O114" s="106" t="s">
        <v>898</v>
      </c>
      <c r="P114">
        <v>0.890176667763666</v>
      </c>
      <c r="Q114">
        <v>0.92567230179934501</v>
      </c>
      <c r="R114">
        <v>0.20275603192802799</v>
      </c>
      <c r="S114" s="15">
        <v>5.35871712748155E-2</v>
      </c>
      <c r="T114">
        <v>-0.50651582805572404</v>
      </c>
      <c r="U114">
        <v>0.50651582805572404</v>
      </c>
      <c r="V114">
        <v>0.288539240375627</v>
      </c>
      <c r="W114">
        <v>-3.47</v>
      </c>
      <c r="X114">
        <v>3.37</v>
      </c>
      <c r="Y114">
        <v>662600</v>
      </c>
      <c r="Z114">
        <v>41412</v>
      </c>
      <c r="AA114">
        <v>2.09</v>
      </c>
      <c r="AB114">
        <v>16</v>
      </c>
      <c r="AC114">
        <v>12</v>
      </c>
      <c r="AD114">
        <v>4</v>
      </c>
      <c r="AE114">
        <v>75</v>
      </c>
      <c r="AF114">
        <v>19</v>
      </c>
      <c r="AG114">
        <v>6</v>
      </c>
      <c r="AH114">
        <v>0</v>
      </c>
      <c r="AI114">
        <v>10</v>
      </c>
      <c r="AJ114" s="301">
        <v>43919</v>
      </c>
      <c r="AK114">
        <v>837.9</v>
      </c>
      <c r="AL114">
        <v>2150</v>
      </c>
      <c r="AM114" s="301">
        <v>43828</v>
      </c>
      <c r="AN114">
        <v>1029.5</v>
      </c>
      <c r="AO114">
        <v>2879</v>
      </c>
      <c r="AP114" s="301">
        <v>43645</v>
      </c>
      <c r="AQ114">
        <v>923.3</v>
      </c>
      <c r="AR114">
        <v>2431</v>
      </c>
      <c r="AS114" s="301">
        <v>43280</v>
      </c>
      <c r="AT114">
        <v>1476</v>
      </c>
      <c r="AU114">
        <v>2766</v>
      </c>
    </row>
    <row r="115" spans="1:47" x14ac:dyDescent="0.2">
      <c r="A115" s="102">
        <v>1217</v>
      </c>
      <c r="B115">
        <v>4091</v>
      </c>
      <c r="C115" s="106" t="s">
        <v>1334</v>
      </c>
      <c r="D115" s="106" t="s">
        <v>920</v>
      </c>
      <c r="E115">
        <v>1721</v>
      </c>
      <c r="F115">
        <v>1751</v>
      </c>
      <c r="G115">
        <v>500</v>
      </c>
      <c r="H115" s="106" t="s">
        <v>901</v>
      </c>
      <c r="I115">
        <v>8316</v>
      </c>
      <c r="J115" s="106" t="s">
        <v>1051</v>
      </c>
      <c r="K115" s="106" t="s">
        <v>940</v>
      </c>
      <c r="L115">
        <v>3001</v>
      </c>
      <c r="M115">
        <v>3011</v>
      </c>
      <c r="N115">
        <v>300</v>
      </c>
      <c r="O115" s="106" t="s">
        <v>898</v>
      </c>
      <c r="P115">
        <v>0.91790701078158898</v>
      </c>
      <c r="Q115">
        <v>0.94329156695349903</v>
      </c>
      <c r="R115">
        <v>1.9233102750182099E-2</v>
      </c>
      <c r="S115" s="15">
        <v>4.2792894464041198E-3</v>
      </c>
      <c r="T115">
        <v>-0.29490287623431399</v>
      </c>
      <c r="U115">
        <v>0.29490287623431399</v>
      </c>
      <c r="V115">
        <v>0.68647082970540796</v>
      </c>
      <c r="W115">
        <v>-1.7</v>
      </c>
      <c r="X115">
        <v>3.08</v>
      </c>
      <c r="Y115">
        <v>660550</v>
      </c>
      <c r="Z115">
        <v>36697</v>
      </c>
      <c r="AA115">
        <v>1.81</v>
      </c>
      <c r="AB115">
        <v>18</v>
      </c>
      <c r="AC115">
        <v>12</v>
      </c>
      <c r="AD115">
        <v>6</v>
      </c>
      <c r="AE115">
        <v>66.67</v>
      </c>
      <c r="AF115">
        <v>17</v>
      </c>
      <c r="AG115">
        <v>5</v>
      </c>
      <c r="AH115">
        <v>1</v>
      </c>
      <c r="AI115">
        <v>12</v>
      </c>
      <c r="AJ115" s="301">
        <v>43919</v>
      </c>
      <c r="AK115">
        <v>1662</v>
      </c>
      <c r="AL115">
        <v>2750.5</v>
      </c>
      <c r="AM115" s="301">
        <v>43828</v>
      </c>
      <c r="AN115">
        <v>2428</v>
      </c>
      <c r="AO115">
        <v>4038</v>
      </c>
      <c r="AP115" s="301">
        <v>43645</v>
      </c>
      <c r="AQ115">
        <v>2285</v>
      </c>
      <c r="AR115">
        <v>3843</v>
      </c>
      <c r="AS115" s="301">
        <v>43280</v>
      </c>
      <c r="AT115">
        <v>1526</v>
      </c>
      <c r="AU115">
        <v>4233</v>
      </c>
    </row>
    <row r="116" spans="1:47" x14ac:dyDescent="0.2">
      <c r="A116" s="102">
        <v>977</v>
      </c>
      <c r="B116">
        <v>4917</v>
      </c>
      <c r="C116" s="106" t="s">
        <v>1137</v>
      </c>
      <c r="D116" s="106" t="s">
        <v>920</v>
      </c>
      <c r="E116">
        <v>1980</v>
      </c>
      <c r="F116">
        <v>1989</v>
      </c>
      <c r="G116">
        <v>500</v>
      </c>
      <c r="H116" s="106" t="s">
        <v>901</v>
      </c>
      <c r="I116">
        <v>5334</v>
      </c>
      <c r="J116" s="106" t="s">
        <v>1074</v>
      </c>
      <c r="K116" s="106" t="s">
        <v>897</v>
      </c>
      <c r="L116">
        <v>1533</v>
      </c>
      <c r="M116">
        <v>1527</v>
      </c>
      <c r="N116">
        <v>700</v>
      </c>
      <c r="O116" s="106" t="s">
        <v>898</v>
      </c>
      <c r="P116">
        <v>0.762361019630998</v>
      </c>
      <c r="Q116">
        <v>0.94780582312151695</v>
      </c>
      <c r="R116">
        <v>9.6427736990969695E-2</v>
      </c>
      <c r="S116">
        <v>5.75345392740805E-3</v>
      </c>
      <c r="T116">
        <v>-0.380821938447516</v>
      </c>
      <c r="U116">
        <v>0.380821938447516</v>
      </c>
      <c r="V116">
        <v>0.78642090225850703</v>
      </c>
      <c r="W116">
        <v>-2.44</v>
      </c>
      <c r="X116">
        <v>7.48</v>
      </c>
      <c r="Y116">
        <v>659972</v>
      </c>
      <c r="Z116">
        <v>65997</v>
      </c>
      <c r="AA116">
        <v>3.38</v>
      </c>
      <c r="AB116">
        <v>10</v>
      </c>
      <c r="AC116">
        <v>6</v>
      </c>
      <c r="AD116">
        <v>4</v>
      </c>
      <c r="AE116">
        <v>60</v>
      </c>
      <c r="AF116">
        <v>13</v>
      </c>
      <c r="AG116">
        <v>6</v>
      </c>
      <c r="AH116">
        <v>0</v>
      </c>
      <c r="AI116">
        <v>4</v>
      </c>
      <c r="AJ116" s="301">
        <v>43919</v>
      </c>
      <c r="AK116">
        <v>2119</v>
      </c>
      <c r="AL116">
        <v>1608</v>
      </c>
      <c r="AM116" s="301">
        <v>43828</v>
      </c>
      <c r="AN116">
        <v>3000</v>
      </c>
      <c r="AO116">
        <v>2134</v>
      </c>
      <c r="AP116" s="301">
        <v>43645</v>
      </c>
      <c r="AQ116">
        <v>2663</v>
      </c>
      <c r="AR116">
        <v>2076</v>
      </c>
      <c r="AS116" s="301">
        <v>43280</v>
      </c>
      <c r="AT116">
        <v>3335</v>
      </c>
      <c r="AU116">
        <v>3025</v>
      </c>
    </row>
    <row r="117" spans="1:47" x14ac:dyDescent="0.2">
      <c r="A117" s="102">
        <v>2398</v>
      </c>
      <c r="B117">
        <v>8795</v>
      </c>
      <c r="C117" s="106" t="s">
        <v>1083</v>
      </c>
      <c r="D117" s="106" t="s">
        <v>1018</v>
      </c>
      <c r="E117">
        <v>922</v>
      </c>
      <c r="F117">
        <v>907</v>
      </c>
      <c r="G117">
        <v>1000</v>
      </c>
      <c r="H117" s="106" t="s">
        <v>901</v>
      </c>
      <c r="I117">
        <v>9678</v>
      </c>
      <c r="J117" s="106" t="s">
        <v>1453</v>
      </c>
      <c r="K117" s="106" t="s">
        <v>910</v>
      </c>
      <c r="L117">
        <v>2297</v>
      </c>
      <c r="M117">
        <v>2316</v>
      </c>
      <c r="N117">
        <v>400</v>
      </c>
      <c r="O117" s="106" t="s">
        <v>898</v>
      </c>
      <c r="P117">
        <v>0.75178768841545096</v>
      </c>
      <c r="Q117">
        <v>0.91432028292324297</v>
      </c>
      <c r="R117" s="106">
        <v>0.14622631302991199</v>
      </c>
      <c r="S117" s="15">
        <v>2.67450354706475E-2</v>
      </c>
      <c r="T117">
        <v>-1.43174280132137</v>
      </c>
      <c r="U117">
        <v>1.43174280132137</v>
      </c>
      <c r="V117">
        <v>0.31471891268369301</v>
      </c>
      <c r="W117">
        <v>-7.15</v>
      </c>
      <c r="X117">
        <v>2.09</v>
      </c>
      <c r="Y117">
        <v>659922</v>
      </c>
      <c r="Z117">
        <v>54994</v>
      </c>
      <c r="AA117">
        <v>2.8</v>
      </c>
      <c r="AB117">
        <v>12</v>
      </c>
      <c r="AC117">
        <v>11</v>
      </c>
      <c r="AD117">
        <v>1</v>
      </c>
      <c r="AE117">
        <v>91.67</v>
      </c>
      <c r="AF117">
        <v>18</v>
      </c>
      <c r="AG117">
        <v>5</v>
      </c>
      <c r="AH117">
        <v>0</v>
      </c>
      <c r="AI117">
        <v>7</v>
      </c>
      <c r="AJ117" s="301">
        <v>43919</v>
      </c>
      <c r="AK117">
        <v>890</v>
      </c>
      <c r="AL117">
        <v>2133</v>
      </c>
      <c r="AM117" s="301">
        <v>43828</v>
      </c>
      <c r="AN117">
        <v>1395</v>
      </c>
      <c r="AO117">
        <v>2821</v>
      </c>
      <c r="AP117" s="301">
        <v>43645</v>
      </c>
      <c r="AQ117">
        <v>1202</v>
      </c>
      <c r="AR117">
        <v>2838</v>
      </c>
      <c r="AS117" s="301">
        <v>43280</v>
      </c>
      <c r="AT117">
        <v>1622</v>
      </c>
      <c r="AU117">
        <v>3470</v>
      </c>
    </row>
    <row r="118" spans="1:47" x14ac:dyDescent="0.2">
      <c r="A118" s="102">
        <v>2709</v>
      </c>
      <c r="B118">
        <v>1925</v>
      </c>
      <c r="C118" s="106" t="s">
        <v>1459</v>
      </c>
      <c r="D118" s="106" t="s">
        <v>907</v>
      </c>
      <c r="E118">
        <v>2497.5</v>
      </c>
      <c r="F118">
        <v>2510.5</v>
      </c>
      <c r="G118">
        <v>400</v>
      </c>
      <c r="H118" s="106" t="s">
        <v>901</v>
      </c>
      <c r="I118">
        <v>7976</v>
      </c>
      <c r="J118" s="106" t="s">
        <v>936</v>
      </c>
      <c r="K118" s="106" t="s">
        <v>919</v>
      </c>
      <c r="L118">
        <v>1351</v>
      </c>
      <c r="M118">
        <v>1370</v>
      </c>
      <c r="N118">
        <v>700</v>
      </c>
      <c r="O118" s="106" t="s">
        <v>898</v>
      </c>
      <c r="P118">
        <v>0.59233776846580499</v>
      </c>
      <c r="Q118">
        <v>0.90584385279404001</v>
      </c>
      <c r="R118">
        <v>7.4819699733425005E-2</v>
      </c>
      <c r="S118" s="15">
        <v>4.9576825809730697E-2</v>
      </c>
      <c r="T118">
        <v>-1.02350207192626</v>
      </c>
      <c r="U118">
        <v>1.02350207192626</v>
      </c>
      <c r="V118">
        <v>0.38574833718814699</v>
      </c>
      <c r="W118">
        <v>-5.94</v>
      </c>
      <c r="X118">
        <v>4.5</v>
      </c>
      <c r="Y118">
        <v>659635</v>
      </c>
      <c r="Z118">
        <v>47117</v>
      </c>
      <c r="AA118">
        <v>2.34</v>
      </c>
      <c r="AB118">
        <v>14</v>
      </c>
      <c r="AC118">
        <v>9</v>
      </c>
      <c r="AD118">
        <v>5</v>
      </c>
      <c r="AE118">
        <v>64.290000000000006</v>
      </c>
      <c r="AF118">
        <v>18</v>
      </c>
      <c r="AG118">
        <v>6</v>
      </c>
      <c r="AH118">
        <v>1</v>
      </c>
      <c r="AI118">
        <v>7</v>
      </c>
      <c r="AJ118" s="301">
        <v>43919</v>
      </c>
      <c r="AK118">
        <v>2718.5</v>
      </c>
      <c r="AL118">
        <v>1547</v>
      </c>
      <c r="AM118" s="301">
        <v>43828</v>
      </c>
      <c r="AN118">
        <v>3390</v>
      </c>
      <c r="AO118">
        <v>1638</v>
      </c>
      <c r="AP118" s="301">
        <v>43645</v>
      </c>
      <c r="AQ118">
        <v>3283</v>
      </c>
      <c r="AR118">
        <v>1770</v>
      </c>
      <c r="AS118" s="301">
        <v>43280</v>
      </c>
      <c r="AT118">
        <v>3742</v>
      </c>
      <c r="AU118">
        <v>2244</v>
      </c>
    </row>
    <row r="119" spans="1:47" x14ac:dyDescent="0.2">
      <c r="A119" s="102">
        <v>3338</v>
      </c>
      <c r="B119">
        <v>6481</v>
      </c>
      <c r="C119" s="106" t="s">
        <v>1175</v>
      </c>
      <c r="D119" s="106" t="s">
        <v>909</v>
      </c>
      <c r="E119">
        <v>2610</v>
      </c>
      <c r="F119">
        <v>2607</v>
      </c>
      <c r="G119">
        <v>400</v>
      </c>
      <c r="H119" s="106" t="s">
        <v>901</v>
      </c>
      <c r="I119">
        <v>8020</v>
      </c>
      <c r="J119" s="106" t="s">
        <v>972</v>
      </c>
      <c r="K119" s="106" t="s">
        <v>905</v>
      </c>
      <c r="L119">
        <v>1265</v>
      </c>
      <c r="M119">
        <v>1283</v>
      </c>
      <c r="N119">
        <v>800</v>
      </c>
      <c r="O119" s="106" t="s">
        <v>898</v>
      </c>
      <c r="P119">
        <v>0.89072191841043802</v>
      </c>
      <c r="Q119">
        <v>0.88456331312568504</v>
      </c>
      <c r="R119" s="106">
        <v>0.447568508447104</v>
      </c>
      <c r="S119" s="106">
        <v>2.8191410720250099E-2</v>
      </c>
      <c r="T119">
        <v>-0.73385797103460704</v>
      </c>
      <c r="U119">
        <v>0.73385797103460704</v>
      </c>
      <c r="V119">
        <v>0.29008705459010098</v>
      </c>
      <c r="W119">
        <v>-5.12</v>
      </c>
      <c r="X119">
        <v>1.57</v>
      </c>
      <c r="Y119">
        <v>658795</v>
      </c>
      <c r="Z119">
        <v>43920</v>
      </c>
      <c r="AA119">
        <v>2.27</v>
      </c>
      <c r="AB119">
        <v>15</v>
      </c>
      <c r="AC119">
        <v>11</v>
      </c>
      <c r="AD119">
        <v>4</v>
      </c>
      <c r="AE119">
        <v>73.33</v>
      </c>
      <c r="AF119">
        <v>17</v>
      </c>
      <c r="AG119">
        <v>9</v>
      </c>
      <c r="AH119">
        <v>2</v>
      </c>
      <c r="AI119">
        <v>4</v>
      </c>
      <c r="AJ119" s="301">
        <v>43919</v>
      </c>
      <c r="AK119">
        <v>2227</v>
      </c>
      <c r="AL119">
        <v>1129</v>
      </c>
      <c r="AM119" s="301">
        <v>43828</v>
      </c>
      <c r="AN119">
        <v>2968</v>
      </c>
      <c r="AO119">
        <v>1473</v>
      </c>
      <c r="AP119" s="301">
        <v>43645</v>
      </c>
      <c r="AQ119">
        <v>2710</v>
      </c>
      <c r="AR119">
        <v>1252</v>
      </c>
      <c r="AS119" s="301">
        <v>43280</v>
      </c>
      <c r="AT119">
        <v>3180</v>
      </c>
      <c r="AU119">
        <v>1555</v>
      </c>
    </row>
    <row r="120" spans="1:47" x14ac:dyDescent="0.2">
      <c r="A120" s="102">
        <v>144</v>
      </c>
      <c r="B120">
        <v>4205</v>
      </c>
      <c r="C120" s="106" t="s">
        <v>998</v>
      </c>
      <c r="D120" s="106" t="s">
        <v>920</v>
      </c>
      <c r="E120">
        <v>988</v>
      </c>
      <c r="F120">
        <v>968</v>
      </c>
      <c r="G120">
        <v>1000</v>
      </c>
      <c r="H120" s="106" t="s">
        <v>901</v>
      </c>
      <c r="I120">
        <v>4681</v>
      </c>
      <c r="J120" s="106" t="s">
        <v>774</v>
      </c>
      <c r="K120" s="106" t="s">
        <v>910</v>
      </c>
      <c r="L120">
        <v>1414</v>
      </c>
      <c r="M120">
        <v>1389</v>
      </c>
      <c r="N120">
        <v>700</v>
      </c>
      <c r="O120" s="106" t="s">
        <v>898</v>
      </c>
      <c r="P120">
        <v>0.92069502789445301</v>
      </c>
      <c r="Q120">
        <v>0.97051971997591502</v>
      </c>
      <c r="R120" s="106">
        <v>0.40436689911976498</v>
      </c>
      <c r="S120" s="15">
        <v>3.0467189339278299E-3</v>
      </c>
      <c r="T120">
        <v>-1.16997163633236</v>
      </c>
      <c r="U120">
        <v>1.16997163633236</v>
      </c>
      <c r="V120">
        <v>1.4704499826761199</v>
      </c>
      <c r="W120">
        <v>-8.86</v>
      </c>
      <c r="X120">
        <v>0.44</v>
      </c>
      <c r="Y120">
        <v>658462</v>
      </c>
      <c r="Z120">
        <v>50651</v>
      </c>
      <c r="AA120">
        <v>2.42</v>
      </c>
      <c r="AB120">
        <v>13</v>
      </c>
      <c r="AC120">
        <v>9</v>
      </c>
      <c r="AD120">
        <v>4</v>
      </c>
      <c r="AE120">
        <v>69.23</v>
      </c>
      <c r="AF120">
        <v>17</v>
      </c>
      <c r="AG120">
        <v>6</v>
      </c>
      <c r="AH120">
        <v>1</v>
      </c>
      <c r="AI120">
        <v>6</v>
      </c>
      <c r="AJ120" s="301">
        <v>43919</v>
      </c>
      <c r="AK120">
        <v>851</v>
      </c>
      <c r="AL120">
        <v>1086</v>
      </c>
      <c r="AM120" s="301">
        <v>43828</v>
      </c>
      <c r="AN120">
        <v>1366</v>
      </c>
      <c r="AO120">
        <v>1855</v>
      </c>
      <c r="AP120" s="301">
        <v>43645</v>
      </c>
      <c r="AQ120">
        <v>1217</v>
      </c>
      <c r="AR120">
        <v>1659</v>
      </c>
      <c r="AS120" s="301">
        <v>43280</v>
      </c>
      <c r="AT120">
        <v>1272</v>
      </c>
      <c r="AU120">
        <v>1889</v>
      </c>
    </row>
    <row r="121" spans="1:47" x14ac:dyDescent="0.2">
      <c r="A121" s="102">
        <v>2641</v>
      </c>
      <c r="B121">
        <v>3863</v>
      </c>
      <c r="C121" s="106" t="s">
        <v>1050</v>
      </c>
      <c r="D121" s="106" t="s">
        <v>1049</v>
      </c>
      <c r="E121">
        <v>1536</v>
      </c>
      <c r="F121">
        <v>1503</v>
      </c>
      <c r="G121">
        <v>600</v>
      </c>
      <c r="H121" s="106" t="s">
        <v>901</v>
      </c>
      <c r="I121">
        <v>6841</v>
      </c>
      <c r="J121" s="106" t="s">
        <v>1162</v>
      </c>
      <c r="K121" s="106" t="s">
        <v>903</v>
      </c>
      <c r="L121">
        <v>1630</v>
      </c>
      <c r="M121">
        <v>1601</v>
      </c>
      <c r="N121">
        <v>600</v>
      </c>
      <c r="O121" s="106" t="s">
        <v>898</v>
      </c>
      <c r="P121">
        <v>0.75001688770503705</v>
      </c>
      <c r="Q121">
        <v>0.90745436406040703</v>
      </c>
      <c r="R121" s="106">
        <v>2.2257558438362E-2</v>
      </c>
      <c r="S121" s="15">
        <v>2.7764202436167899E-2</v>
      </c>
      <c r="T121">
        <v>-1.2854378185722899</v>
      </c>
      <c r="U121">
        <v>1.2854378185722899</v>
      </c>
      <c r="V121">
        <v>1.36110373069616</v>
      </c>
      <c r="W121">
        <v>-14.68</v>
      </c>
      <c r="X121">
        <v>6.12</v>
      </c>
      <c r="Y121">
        <v>657368</v>
      </c>
      <c r="Z121">
        <v>46955</v>
      </c>
      <c r="AA121">
        <v>2.42</v>
      </c>
      <c r="AB121">
        <v>14</v>
      </c>
      <c r="AC121">
        <v>10</v>
      </c>
      <c r="AD121">
        <v>4</v>
      </c>
      <c r="AE121">
        <v>71.430000000000007</v>
      </c>
      <c r="AF121">
        <v>16</v>
      </c>
      <c r="AG121">
        <v>5</v>
      </c>
      <c r="AH121">
        <v>1</v>
      </c>
      <c r="AI121">
        <v>8</v>
      </c>
      <c r="AJ121" s="301">
        <v>43919</v>
      </c>
      <c r="AK121">
        <v>1583</v>
      </c>
      <c r="AL121">
        <v>1322</v>
      </c>
      <c r="AM121" s="301">
        <v>43828</v>
      </c>
      <c r="AN121">
        <v>1848</v>
      </c>
      <c r="AO121">
        <v>1929</v>
      </c>
      <c r="AP121" s="301">
        <v>43645</v>
      </c>
      <c r="AQ121">
        <v>1925</v>
      </c>
      <c r="AR121">
        <v>2173</v>
      </c>
      <c r="AS121" s="301">
        <v>43280</v>
      </c>
      <c r="AT121">
        <v>1732</v>
      </c>
      <c r="AU121">
        <v>1917</v>
      </c>
    </row>
    <row r="122" spans="1:47" x14ac:dyDescent="0.2">
      <c r="A122" s="102">
        <v>1179</v>
      </c>
      <c r="B122">
        <v>4917</v>
      </c>
      <c r="C122" s="106" t="s">
        <v>1137</v>
      </c>
      <c r="D122" s="106" t="s">
        <v>920</v>
      </c>
      <c r="E122">
        <v>1980</v>
      </c>
      <c r="F122">
        <v>1989</v>
      </c>
      <c r="G122">
        <v>500</v>
      </c>
      <c r="H122" s="106" t="s">
        <v>901</v>
      </c>
      <c r="I122">
        <v>6473</v>
      </c>
      <c r="J122" s="106" t="s">
        <v>806</v>
      </c>
      <c r="K122" s="106" t="s">
        <v>909</v>
      </c>
      <c r="L122">
        <v>816</v>
      </c>
      <c r="M122">
        <v>805</v>
      </c>
      <c r="N122">
        <v>1200</v>
      </c>
      <c r="O122" s="106" t="s">
        <v>898</v>
      </c>
      <c r="P122">
        <v>0.552172912385682</v>
      </c>
      <c r="Q122">
        <v>0.94409932643917205</v>
      </c>
      <c r="R122" s="15">
        <v>0.21476111347193599</v>
      </c>
      <c r="S122" s="15">
        <v>9.2433786294389003E-2</v>
      </c>
      <c r="T122">
        <v>-0.75953278758996301</v>
      </c>
      <c r="U122">
        <v>0.75953278758996301</v>
      </c>
      <c r="V122">
        <v>1.00981487801027</v>
      </c>
      <c r="W122">
        <v>-7.46</v>
      </c>
      <c r="X122">
        <v>2.87</v>
      </c>
      <c r="Y122">
        <v>656534</v>
      </c>
      <c r="Z122">
        <v>43769</v>
      </c>
      <c r="AA122">
        <v>2.2400000000000002</v>
      </c>
      <c r="AB122">
        <v>15</v>
      </c>
      <c r="AC122">
        <v>10</v>
      </c>
      <c r="AD122">
        <v>5</v>
      </c>
      <c r="AE122">
        <v>66.67</v>
      </c>
      <c r="AF122">
        <v>18</v>
      </c>
      <c r="AG122">
        <v>6</v>
      </c>
      <c r="AH122">
        <v>1</v>
      </c>
      <c r="AI122">
        <v>8</v>
      </c>
      <c r="AJ122" s="301">
        <v>43919</v>
      </c>
      <c r="AK122">
        <v>2119</v>
      </c>
      <c r="AL122">
        <v>755</v>
      </c>
      <c r="AM122" s="301">
        <v>43828</v>
      </c>
      <c r="AN122">
        <v>3000</v>
      </c>
      <c r="AO122">
        <v>1301</v>
      </c>
      <c r="AP122" s="301">
        <v>43645</v>
      </c>
      <c r="AQ122">
        <v>2663</v>
      </c>
      <c r="AR122">
        <v>1355</v>
      </c>
      <c r="AS122" s="301">
        <v>43280</v>
      </c>
      <c r="AT122">
        <v>3335</v>
      </c>
      <c r="AU122">
        <v>1484</v>
      </c>
    </row>
    <row r="123" spans="1:47" x14ac:dyDescent="0.2">
      <c r="A123" s="102">
        <v>2370</v>
      </c>
      <c r="B123">
        <v>3086</v>
      </c>
      <c r="C123" s="106" t="s">
        <v>503</v>
      </c>
      <c r="D123" s="106" t="s">
        <v>921</v>
      </c>
      <c r="E123">
        <v>795</v>
      </c>
      <c r="F123">
        <v>758</v>
      </c>
      <c r="G123">
        <v>1400</v>
      </c>
      <c r="H123" s="106" t="s">
        <v>901</v>
      </c>
      <c r="I123">
        <v>9613</v>
      </c>
      <c r="J123" s="106" t="s">
        <v>1183</v>
      </c>
      <c r="K123" s="106" t="s">
        <v>900</v>
      </c>
      <c r="L123">
        <v>1203</v>
      </c>
      <c r="M123">
        <v>1177</v>
      </c>
      <c r="N123">
        <v>900</v>
      </c>
      <c r="O123" s="106" t="s">
        <v>898</v>
      </c>
      <c r="P123">
        <v>0.71900082062502102</v>
      </c>
      <c r="Q123">
        <v>0.91495648908824401</v>
      </c>
      <c r="R123" s="106">
        <v>6.9966089489525804E-2</v>
      </c>
      <c r="S123" s="15">
        <v>4.32836384423562E-2</v>
      </c>
      <c r="T123">
        <v>-1.84766627918755</v>
      </c>
      <c r="U123">
        <v>1.84766627918755</v>
      </c>
      <c r="V123">
        <v>1.60852930550507</v>
      </c>
      <c r="W123">
        <v>-19.73</v>
      </c>
      <c r="X123">
        <v>0.18</v>
      </c>
      <c r="Y123">
        <v>655301</v>
      </c>
      <c r="Z123">
        <v>43687</v>
      </c>
      <c r="AA123">
        <v>2.02</v>
      </c>
      <c r="AB123">
        <v>15</v>
      </c>
      <c r="AC123">
        <v>9</v>
      </c>
      <c r="AD123">
        <v>6</v>
      </c>
      <c r="AE123">
        <v>60</v>
      </c>
      <c r="AF123">
        <v>19</v>
      </c>
      <c r="AG123">
        <v>5</v>
      </c>
      <c r="AH123">
        <v>0</v>
      </c>
      <c r="AI123">
        <v>10</v>
      </c>
      <c r="AJ123" s="301">
        <v>43919</v>
      </c>
      <c r="AK123">
        <v>907</v>
      </c>
      <c r="AL123">
        <v>1043</v>
      </c>
      <c r="AM123" s="301">
        <v>43828</v>
      </c>
      <c r="AN123">
        <v>1530</v>
      </c>
      <c r="AO123">
        <v>1467</v>
      </c>
      <c r="AP123" s="301">
        <v>43645</v>
      </c>
      <c r="AQ123">
        <v>1244</v>
      </c>
      <c r="AR123">
        <v>1461</v>
      </c>
      <c r="AS123" s="301">
        <v>43280</v>
      </c>
      <c r="AT123">
        <v>1630</v>
      </c>
      <c r="AU123">
        <v>1251</v>
      </c>
    </row>
    <row r="124" spans="1:47" x14ac:dyDescent="0.2">
      <c r="A124" s="102">
        <v>2271</v>
      </c>
      <c r="B124">
        <v>5334</v>
      </c>
      <c r="C124" s="106" t="s">
        <v>1074</v>
      </c>
      <c r="D124" s="106" t="s">
        <v>897</v>
      </c>
      <c r="E124">
        <v>1533</v>
      </c>
      <c r="F124">
        <v>1527</v>
      </c>
      <c r="G124">
        <v>600</v>
      </c>
      <c r="H124" s="106" t="s">
        <v>901</v>
      </c>
      <c r="I124">
        <v>5713</v>
      </c>
      <c r="J124" s="106" t="s">
        <v>1099</v>
      </c>
      <c r="K124" s="106" t="s">
        <v>911</v>
      </c>
      <c r="L124">
        <v>2937</v>
      </c>
      <c r="M124">
        <v>2957.5</v>
      </c>
      <c r="N124">
        <v>300</v>
      </c>
      <c r="O124" s="106" t="s">
        <v>898</v>
      </c>
      <c r="P124">
        <v>0.84202873023572999</v>
      </c>
      <c r="Q124">
        <v>0.91761271929775501</v>
      </c>
      <c r="R124" s="15">
        <v>0.230895762313479</v>
      </c>
      <c r="S124" s="15">
        <v>3.2890607552857699E-2</v>
      </c>
      <c r="T124">
        <v>-1.81374943603716</v>
      </c>
      <c r="U124">
        <v>1.81374943603716</v>
      </c>
      <c r="V124">
        <v>1.75751596441361</v>
      </c>
      <c r="W124">
        <v>-15.58</v>
      </c>
      <c r="X124">
        <v>3.26</v>
      </c>
      <c r="Y124">
        <v>652946</v>
      </c>
      <c r="Z124">
        <v>59359</v>
      </c>
      <c r="AA124">
        <v>3.36</v>
      </c>
      <c r="AB124">
        <v>11</v>
      </c>
      <c r="AC124">
        <v>9</v>
      </c>
      <c r="AD124">
        <v>2</v>
      </c>
      <c r="AE124">
        <v>81.819999999999993</v>
      </c>
      <c r="AF124">
        <v>13</v>
      </c>
      <c r="AG124">
        <v>7</v>
      </c>
      <c r="AH124">
        <v>1</v>
      </c>
      <c r="AI124">
        <v>3</v>
      </c>
      <c r="AJ124" s="301">
        <v>43919</v>
      </c>
      <c r="AK124">
        <v>1608</v>
      </c>
      <c r="AL124">
        <v>2311.5</v>
      </c>
      <c r="AM124" s="301">
        <v>43828</v>
      </c>
      <c r="AN124">
        <v>2134</v>
      </c>
      <c r="AO124">
        <v>3544</v>
      </c>
      <c r="AP124" s="301">
        <v>43645</v>
      </c>
      <c r="AQ124">
        <v>2076</v>
      </c>
      <c r="AR124">
        <v>3244</v>
      </c>
      <c r="AS124" s="301">
        <v>43280</v>
      </c>
      <c r="AT124">
        <v>3025</v>
      </c>
      <c r="AU124">
        <v>4145</v>
      </c>
    </row>
    <row r="125" spans="1:47" x14ac:dyDescent="0.2">
      <c r="A125" s="102">
        <v>917</v>
      </c>
      <c r="B125">
        <v>3148</v>
      </c>
      <c r="C125" s="106" t="s">
        <v>504</v>
      </c>
      <c r="D125" s="106" t="s">
        <v>921</v>
      </c>
      <c r="E125">
        <v>3330</v>
      </c>
      <c r="F125">
        <v>3430</v>
      </c>
      <c r="G125">
        <v>300</v>
      </c>
      <c r="H125" s="106" t="s">
        <v>901</v>
      </c>
      <c r="I125">
        <v>8697</v>
      </c>
      <c r="J125" s="106" t="s">
        <v>666</v>
      </c>
      <c r="K125" s="106" t="s">
        <v>904</v>
      </c>
      <c r="L125">
        <v>2490</v>
      </c>
      <c r="M125">
        <v>2498</v>
      </c>
      <c r="N125">
        <v>400</v>
      </c>
      <c r="O125" s="106" t="s">
        <v>898</v>
      </c>
      <c r="P125">
        <v>0.88702066169289495</v>
      </c>
      <c r="Q125">
        <v>0.94907952232234805</v>
      </c>
      <c r="R125" s="106">
        <v>0.42122403804892999</v>
      </c>
      <c r="S125" s="15">
        <v>3.60329267307061E-2</v>
      </c>
      <c r="T125">
        <v>-0.80630894241223705</v>
      </c>
      <c r="U125">
        <v>0.80630894241223705</v>
      </c>
      <c r="V125">
        <v>1.29025864660878</v>
      </c>
      <c r="W125">
        <v>-3.45</v>
      </c>
      <c r="X125">
        <v>2.9</v>
      </c>
      <c r="Y125">
        <v>652427</v>
      </c>
      <c r="Z125">
        <v>54369</v>
      </c>
      <c r="AA125">
        <v>2.71</v>
      </c>
      <c r="AB125">
        <v>12</v>
      </c>
      <c r="AC125">
        <v>11</v>
      </c>
      <c r="AD125">
        <v>1</v>
      </c>
      <c r="AE125">
        <v>91.67</v>
      </c>
      <c r="AF125">
        <v>20</v>
      </c>
      <c r="AG125">
        <v>4</v>
      </c>
      <c r="AH125">
        <v>0</v>
      </c>
      <c r="AI125">
        <v>8</v>
      </c>
      <c r="AJ125" s="301">
        <v>43919</v>
      </c>
      <c r="AK125">
        <v>2716</v>
      </c>
      <c r="AL125">
        <v>1916</v>
      </c>
      <c r="AM125" s="301">
        <v>43828</v>
      </c>
      <c r="AN125">
        <v>2796</v>
      </c>
      <c r="AO125">
        <v>1930</v>
      </c>
      <c r="AP125" s="301">
        <v>43645</v>
      </c>
      <c r="AQ125">
        <v>2558</v>
      </c>
      <c r="AR125">
        <v>1748</v>
      </c>
      <c r="AS125" s="301">
        <v>43280</v>
      </c>
      <c r="AT125">
        <v>3025</v>
      </c>
      <c r="AU125">
        <v>2030</v>
      </c>
    </row>
    <row r="126" spans="1:47" x14ac:dyDescent="0.2">
      <c r="A126" s="102">
        <v>2198</v>
      </c>
      <c r="B126">
        <v>2914</v>
      </c>
      <c r="C126" s="106" t="s">
        <v>994</v>
      </c>
      <c r="D126" s="106" t="s">
        <v>923</v>
      </c>
      <c r="E126">
        <v>1998.5</v>
      </c>
      <c r="F126">
        <v>1997</v>
      </c>
      <c r="G126">
        <v>500</v>
      </c>
      <c r="H126" s="106" t="s">
        <v>901</v>
      </c>
      <c r="I126">
        <v>3632</v>
      </c>
      <c r="J126" s="106" t="s">
        <v>1451</v>
      </c>
      <c r="K126" s="106" t="s">
        <v>900</v>
      </c>
      <c r="L126">
        <v>486</v>
      </c>
      <c r="M126">
        <v>469</v>
      </c>
      <c r="N126">
        <v>2100</v>
      </c>
      <c r="O126" s="106" t="s">
        <v>898</v>
      </c>
      <c r="P126">
        <v>0.70154080015721898</v>
      </c>
      <c r="Q126">
        <v>0.91992837642565795</v>
      </c>
      <c r="R126" s="15">
        <v>0.13244424351939699</v>
      </c>
      <c r="S126" s="15">
        <v>7.9750566111321604E-4</v>
      </c>
      <c r="T126">
        <v>-2.5022004587640798</v>
      </c>
      <c r="U126">
        <v>2.5022004587640798</v>
      </c>
      <c r="V126">
        <v>2.5986917748418699</v>
      </c>
      <c r="W126">
        <v>-12.89</v>
      </c>
      <c r="X126">
        <v>1.36</v>
      </c>
      <c r="Y126">
        <v>651108</v>
      </c>
      <c r="Z126">
        <v>38300</v>
      </c>
      <c r="AA126">
        <v>1.99</v>
      </c>
      <c r="AB126">
        <v>17</v>
      </c>
      <c r="AC126">
        <v>12</v>
      </c>
      <c r="AD126">
        <v>5</v>
      </c>
      <c r="AE126">
        <v>70.59</v>
      </c>
      <c r="AF126">
        <v>18</v>
      </c>
      <c r="AG126">
        <v>6</v>
      </c>
      <c r="AH126">
        <v>2</v>
      </c>
      <c r="AI126">
        <v>9</v>
      </c>
      <c r="AJ126" s="301">
        <v>43919</v>
      </c>
      <c r="AK126">
        <v>2053.5</v>
      </c>
      <c r="AL126">
        <v>404</v>
      </c>
      <c r="AM126" s="301">
        <v>43828</v>
      </c>
      <c r="AN126">
        <v>2432.5</v>
      </c>
      <c r="AO126">
        <v>493</v>
      </c>
      <c r="AP126" s="301">
        <v>43645</v>
      </c>
      <c r="AQ126">
        <v>2401</v>
      </c>
      <c r="AR126">
        <v>510</v>
      </c>
      <c r="AS126" s="301">
        <v>43280</v>
      </c>
      <c r="AT126">
        <v>3013</v>
      </c>
      <c r="AU126">
        <v>587</v>
      </c>
    </row>
    <row r="127" spans="1:47" x14ac:dyDescent="0.2">
      <c r="A127" s="102">
        <v>905</v>
      </c>
      <c r="B127">
        <v>4208</v>
      </c>
      <c r="C127" s="106" t="s">
        <v>1026</v>
      </c>
      <c r="D127" s="106" t="s">
        <v>920</v>
      </c>
      <c r="E127">
        <v>1810</v>
      </c>
      <c r="F127">
        <v>1797</v>
      </c>
      <c r="G127">
        <v>500</v>
      </c>
      <c r="H127" s="106" t="s">
        <v>901</v>
      </c>
      <c r="I127">
        <v>9678</v>
      </c>
      <c r="J127" s="106" t="s">
        <v>1453</v>
      </c>
      <c r="K127" s="106" t="s">
        <v>910</v>
      </c>
      <c r="L127">
        <v>2297</v>
      </c>
      <c r="M127">
        <v>2316</v>
      </c>
      <c r="N127">
        <v>400</v>
      </c>
      <c r="O127" s="106" t="s">
        <v>898</v>
      </c>
      <c r="P127">
        <v>0.88319100558480501</v>
      </c>
      <c r="Q127">
        <v>0.94925820599104704</v>
      </c>
      <c r="R127" s="106">
        <v>0.43987955114537203</v>
      </c>
      <c r="S127" s="106">
        <v>4.5729477104049697E-2</v>
      </c>
      <c r="T127">
        <v>-1.5105500924506601</v>
      </c>
      <c r="U127">
        <v>1.5105500924506601</v>
      </c>
      <c r="V127">
        <v>0.71055230509848799</v>
      </c>
      <c r="W127">
        <v>-5.12</v>
      </c>
      <c r="X127">
        <v>3.01</v>
      </c>
      <c r="Y127">
        <v>650194</v>
      </c>
      <c r="Z127">
        <v>65019</v>
      </c>
      <c r="AA127">
        <v>3.29</v>
      </c>
      <c r="AB127">
        <v>10</v>
      </c>
      <c r="AC127">
        <v>9</v>
      </c>
      <c r="AD127">
        <v>1</v>
      </c>
      <c r="AE127">
        <v>90</v>
      </c>
      <c r="AF127">
        <v>20</v>
      </c>
      <c r="AG127">
        <v>6</v>
      </c>
      <c r="AH127">
        <v>0</v>
      </c>
      <c r="AI127">
        <v>4</v>
      </c>
      <c r="AJ127" s="301">
        <v>43919</v>
      </c>
      <c r="AK127">
        <v>1691</v>
      </c>
      <c r="AL127">
        <v>2133</v>
      </c>
      <c r="AM127" s="301">
        <v>43828</v>
      </c>
      <c r="AN127">
        <v>2379</v>
      </c>
      <c r="AO127">
        <v>2821</v>
      </c>
      <c r="AP127" s="301">
        <v>43645</v>
      </c>
      <c r="AQ127">
        <v>2298</v>
      </c>
      <c r="AR127">
        <v>2838</v>
      </c>
      <c r="AS127" s="301">
        <v>43280</v>
      </c>
      <c r="AT127">
        <v>2821</v>
      </c>
      <c r="AU127">
        <v>3470</v>
      </c>
    </row>
    <row r="128" spans="1:47" x14ac:dyDescent="0.2">
      <c r="A128" s="102">
        <v>364</v>
      </c>
      <c r="B128">
        <v>1605</v>
      </c>
      <c r="C128" s="106" t="s">
        <v>1062</v>
      </c>
      <c r="D128" s="106" t="s">
        <v>1045</v>
      </c>
      <c r="E128">
        <v>672.9</v>
      </c>
      <c r="F128">
        <v>659.6</v>
      </c>
      <c r="G128">
        <v>1600</v>
      </c>
      <c r="H128" s="106" t="s">
        <v>898</v>
      </c>
      <c r="I128">
        <v>3086</v>
      </c>
      <c r="J128" s="106" t="s">
        <v>503</v>
      </c>
      <c r="K128" s="106" t="s">
        <v>921</v>
      </c>
      <c r="L128">
        <v>795</v>
      </c>
      <c r="M128">
        <v>758</v>
      </c>
      <c r="N128">
        <v>1400</v>
      </c>
      <c r="O128" s="106" t="s">
        <v>901</v>
      </c>
      <c r="P128">
        <v>0.72204155690723104</v>
      </c>
      <c r="Q128">
        <v>0.96148313422232001</v>
      </c>
      <c r="R128" s="106">
        <v>0.48582961358036097</v>
      </c>
      <c r="S128" s="106">
        <v>2.1317724230400601E-3</v>
      </c>
      <c r="T128">
        <v>1.2380214950905499</v>
      </c>
      <c r="U128">
        <v>1.2380214950905499</v>
      </c>
      <c r="V128">
        <v>0.97618390368656105</v>
      </c>
      <c r="W128">
        <v>9.94</v>
      </c>
      <c r="X128">
        <v>0.55000000000000004</v>
      </c>
      <c r="Y128">
        <v>649738</v>
      </c>
      <c r="Z128">
        <v>38220</v>
      </c>
      <c r="AA128">
        <v>1.79</v>
      </c>
      <c r="AB128">
        <v>17</v>
      </c>
      <c r="AC128">
        <v>12</v>
      </c>
      <c r="AD128">
        <v>5</v>
      </c>
      <c r="AE128">
        <v>70.59</v>
      </c>
      <c r="AF128">
        <v>17</v>
      </c>
      <c r="AG128">
        <v>7</v>
      </c>
      <c r="AH128">
        <v>3</v>
      </c>
      <c r="AI128">
        <v>7</v>
      </c>
      <c r="AJ128" s="301">
        <v>43919</v>
      </c>
      <c r="AK128">
        <v>599.20000000000005</v>
      </c>
      <c r="AL128">
        <v>907</v>
      </c>
      <c r="AM128" s="301">
        <v>43828</v>
      </c>
      <c r="AN128">
        <v>1136.5</v>
      </c>
      <c r="AO128">
        <v>1530</v>
      </c>
      <c r="AP128" s="301">
        <v>43645</v>
      </c>
      <c r="AQ128">
        <v>992.9</v>
      </c>
      <c r="AR128">
        <v>1244</v>
      </c>
      <c r="AS128" s="301">
        <v>43280</v>
      </c>
      <c r="AT128">
        <v>1132.5</v>
      </c>
      <c r="AU128">
        <v>1630</v>
      </c>
    </row>
    <row r="129" spans="1:47" x14ac:dyDescent="0.2">
      <c r="A129" s="102">
        <v>3015</v>
      </c>
      <c r="B129">
        <v>3099</v>
      </c>
      <c r="C129" s="106" t="s">
        <v>33</v>
      </c>
      <c r="D129" s="106" t="s">
        <v>921</v>
      </c>
      <c r="E129">
        <v>635</v>
      </c>
      <c r="F129">
        <v>623</v>
      </c>
      <c r="G129">
        <v>1600</v>
      </c>
      <c r="H129" s="106" t="s">
        <v>901</v>
      </c>
      <c r="I129">
        <v>6925</v>
      </c>
      <c r="J129" s="106" t="s">
        <v>1177</v>
      </c>
      <c r="K129" s="106" t="s">
        <v>903</v>
      </c>
      <c r="L129">
        <v>1339</v>
      </c>
      <c r="M129">
        <v>1427</v>
      </c>
      <c r="N129">
        <v>700</v>
      </c>
      <c r="O129" s="106" t="s">
        <v>898</v>
      </c>
      <c r="P129">
        <v>0.83027086056539301</v>
      </c>
      <c r="Q129">
        <v>0.89651981152086202</v>
      </c>
      <c r="R129">
        <v>2.6637351946806899E-3</v>
      </c>
      <c r="S129" s="106">
        <v>7.63033879679831E-3</v>
      </c>
      <c r="T129">
        <v>-2.4144958194081099</v>
      </c>
      <c r="U129">
        <v>2.4144958194081099</v>
      </c>
      <c r="V129">
        <v>1.5044356975239801</v>
      </c>
      <c r="W129">
        <v>-27.83</v>
      </c>
      <c r="X129">
        <v>0.21</v>
      </c>
      <c r="Y129">
        <v>649581</v>
      </c>
      <c r="Z129">
        <v>40599</v>
      </c>
      <c r="AA129">
        <v>1.98</v>
      </c>
      <c r="AB129">
        <v>16</v>
      </c>
      <c r="AC129">
        <v>11</v>
      </c>
      <c r="AD129">
        <v>5</v>
      </c>
      <c r="AE129">
        <v>68.75</v>
      </c>
      <c r="AF129">
        <v>19</v>
      </c>
      <c r="AG129">
        <v>4</v>
      </c>
      <c r="AH129">
        <v>0</v>
      </c>
      <c r="AI129">
        <v>12</v>
      </c>
      <c r="AJ129" s="301">
        <v>43919</v>
      </c>
      <c r="AK129">
        <v>641</v>
      </c>
      <c r="AL129">
        <v>1060</v>
      </c>
      <c r="AM129" s="301">
        <v>43828</v>
      </c>
      <c r="AN129">
        <v>984</v>
      </c>
      <c r="AO129">
        <v>1624</v>
      </c>
      <c r="AP129" s="301">
        <v>43645</v>
      </c>
      <c r="AQ129">
        <v>899</v>
      </c>
      <c r="AR129">
        <v>1435</v>
      </c>
      <c r="AS129" s="301">
        <v>43280</v>
      </c>
      <c r="AT129">
        <v>1344</v>
      </c>
      <c r="AU129">
        <v>1385</v>
      </c>
    </row>
    <row r="130" spans="1:47" x14ac:dyDescent="0.2">
      <c r="A130" s="102">
        <v>3717</v>
      </c>
      <c r="B130">
        <v>2317</v>
      </c>
      <c r="C130" s="106" t="s">
        <v>2348</v>
      </c>
      <c r="D130" s="106" t="s">
        <v>900</v>
      </c>
      <c r="E130">
        <v>1422</v>
      </c>
      <c r="F130">
        <v>1396</v>
      </c>
      <c r="G130">
        <v>700</v>
      </c>
      <c r="H130" s="106" t="s">
        <v>898</v>
      </c>
      <c r="I130">
        <v>8876</v>
      </c>
      <c r="J130" s="106" t="s">
        <v>1448</v>
      </c>
      <c r="K130" s="106" t="s">
        <v>910</v>
      </c>
      <c r="L130">
        <v>1983</v>
      </c>
      <c r="M130">
        <v>1976</v>
      </c>
      <c r="N130">
        <v>500</v>
      </c>
      <c r="O130" s="106" t="s">
        <v>901</v>
      </c>
      <c r="P130">
        <v>0.51006663302470701</v>
      </c>
      <c r="Q130">
        <v>0.86888695493605705</v>
      </c>
      <c r="R130" s="15">
        <v>6.2845074933053399E-2</v>
      </c>
      <c r="S130">
        <v>4.5307323815456401E-4</v>
      </c>
      <c r="T130">
        <v>1.3159725368035999</v>
      </c>
      <c r="U130">
        <v>1.3159725368035999</v>
      </c>
      <c r="V130">
        <v>1.47514068544249</v>
      </c>
      <c r="W130">
        <v>8.81</v>
      </c>
      <c r="X130">
        <v>1.0900000000000001</v>
      </c>
      <c r="Y130">
        <v>646335</v>
      </c>
      <c r="Z130">
        <v>35908</v>
      </c>
      <c r="AA130">
        <v>1.87</v>
      </c>
      <c r="AB130">
        <v>18</v>
      </c>
      <c r="AC130">
        <v>13</v>
      </c>
      <c r="AD130">
        <v>5</v>
      </c>
      <c r="AE130">
        <v>72.22</v>
      </c>
      <c r="AF130">
        <v>14</v>
      </c>
      <c r="AG130">
        <v>9</v>
      </c>
      <c r="AH130">
        <v>3</v>
      </c>
      <c r="AI130">
        <v>6</v>
      </c>
      <c r="AJ130" s="301">
        <v>43919</v>
      </c>
      <c r="AK130">
        <v>1470</v>
      </c>
      <c r="AL130">
        <v>2228</v>
      </c>
      <c r="AM130" s="301">
        <v>43828</v>
      </c>
      <c r="AN130">
        <v>1776</v>
      </c>
      <c r="AO130">
        <v>3050</v>
      </c>
      <c r="AP130" s="301">
        <v>43645</v>
      </c>
      <c r="AQ130">
        <v>1835</v>
      </c>
      <c r="AR130">
        <v>2820</v>
      </c>
      <c r="AS130" s="301">
        <v>43280</v>
      </c>
      <c r="AT130">
        <v>1111</v>
      </c>
      <c r="AU130">
        <v>2812</v>
      </c>
    </row>
    <row r="131" spans="1:47" x14ac:dyDescent="0.2">
      <c r="A131" s="102">
        <v>176</v>
      </c>
      <c r="B131">
        <v>6135</v>
      </c>
      <c r="C131" s="106" t="s">
        <v>1452</v>
      </c>
      <c r="D131" s="106" t="s">
        <v>909</v>
      </c>
      <c r="E131">
        <v>3260</v>
      </c>
      <c r="F131">
        <v>3240</v>
      </c>
      <c r="G131">
        <v>300</v>
      </c>
      <c r="H131" s="106" t="s">
        <v>901</v>
      </c>
      <c r="I131">
        <v>7453</v>
      </c>
      <c r="J131" s="106" t="s">
        <v>50</v>
      </c>
      <c r="K131" s="106" t="s">
        <v>921</v>
      </c>
      <c r="L131">
        <v>1533</v>
      </c>
      <c r="M131">
        <v>1495</v>
      </c>
      <c r="N131">
        <v>700</v>
      </c>
      <c r="O131" s="106" t="s">
        <v>898</v>
      </c>
      <c r="P131">
        <v>0.91657911880870202</v>
      </c>
      <c r="Q131">
        <v>0.96860310242590397</v>
      </c>
      <c r="R131" s="106">
        <v>0.217693797700825</v>
      </c>
      <c r="S131" s="15">
        <v>5.2852635147093803E-3</v>
      </c>
      <c r="T131">
        <v>-0.93549299348774295</v>
      </c>
      <c r="U131">
        <v>0.93549299348774295</v>
      </c>
      <c r="V131">
        <v>1.1981437688174601</v>
      </c>
      <c r="W131">
        <v>-7.23</v>
      </c>
      <c r="X131">
        <v>7.66</v>
      </c>
      <c r="Y131">
        <v>645988</v>
      </c>
      <c r="Z131">
        <v>43066</v>
      </c>
      <c r="AA131">
        <v>2.39</v>
      </c>
      <c r="AB131">
        <v>15</v>
      </c>
      <c r="AC131">
        <v>11</v>
      </c>
      <c r="AD131">
        <v>4</v>
      </c>
      <c r="AE131">
        <v>73.33</v>
      </c>
      <c r="AF131">
        <v>17</v>
      </c>
      <c r="AG131">
        <v>7</v>
      </c>
      <c r="AH131">
        <v>2</v>
      </c>
      <c r="AI131">
        <v>6</v>
      </c>
      <c r="AJ131" s="301">
        <v>43919</v>
      </c>
      <c r="AK131">
        <v>2794</v>
      </c>
      <c r="AL131">
        <v>1204</v>
      </c>
      <c r="AM131" s="301">
        <v>43828</v>
      </c>
      <c r="AN131">
        <v>5020</v>
      </c>
      <c r="AO131">
        <v>2556</v>
      </c>
      <c r="AP131" s="301">
        <v>43645</v>
      </c>
      <c r="AQ131">
        <v>4630</v>
      </c>
      <c r="AR131">
        <v>1959</v>
      </c>
      <c r="AS131" s="301">
        <v>43280</v>
      </c>
      <c r="AT131">
        <v>4185</v>
      </c>
      <c r="AU131">
        <v>3775</v>
      </c>
    </row>
    <row r="132" spans="1:47" x14ac:dyDescent="0.2">
      <c r="A132" s="102">
        <v>353</v>
      </c>
      <c r="B132">
        <v>3099</v>
      </c>
      <c r="C132" s="106" t="s">
        <v>33</v>
      </c>
      <c r="D132" s="106" t="s">
        <v>921</v>
      </c>
      <c r="E132">
        <v>635</v>
      </c>
      <c r="F132">
        <v>623</v>
      </c>
      <c r="G132">
        <v>1700</v>
      </c>
      <c r="H132" s="106" t="s">
        <v>901</v>
      </c>
      <c r="I132">
        <v>6471</v>
      </c>
      <c r="J132" s="106" t="s">
        <v>805</v>
      </c>
      <c r="K132" s="106" t="s">
        <v>909</v>
      </c>
      <c r="L132">
        <v>782</v>
      </c>
      <c r="M132">
        <v>777</v>
      </c>
      <c r="N132">
        <v>1400</v>
      </c>
      <c r="O132" s="106" t="s">
        <v>898</v>
      </c>
      <c r="P132">
        <v>0.92214635217322805</v>
      </c>
      <c r="Q132">
        <v>0.96178290124175503</v>
      </c>
      <c r="R132" s="106">
        <v>0.151452084561048</v>
      </c>
      <c r="S132" s="15">
        <v>1.15613080252724E-3</v>
      </c>
      <c r="T132">
        <v>-1.69154824263384</v>
      </c>
      <c r="U132">
        <v>1.69154824263384</v>
      </c>
      <c r="V132">
        <v>1.3477838699198501</v>
      </c>
      <c r="W132">
        <v>-11.58</v>
      </c>
      <c r="X132">
        <v>2.64</v>
      </c>
      <c r="Y132">
        <v>645629</v>
      </c>
      <c r="Z132">
        <v>49664</v>
      </c>
      <c r="AA132">
        <v>2.33</v>
      </c>
      <c r="AB132">
        <v>13</v>
      </c>
      <c r="AC132">
        <v>9</v>
      </c>
      <c r="AD132">
        <v>4</v>
      </c>
      <c r="AE132">
        <v>69.23</v>
      </c>
      <c r="AF132">
        <v>18</v>
      </c>
      <c r="AG132">
        <v>5</v>
      </c>
      <c r="AH132">
        <v>2</v>
      </c>
      <c r="AI132">
        <v>6</v>
      </c>
      <c r="AJ132" s="301">
        <v>43919</v>
      </c>
      <c r="AK132">
        <v>641</v>
      </c>
      <c r="AL132">
        <v>711</v>
      </c>
      <c r="AM132" s="301">
        <v>43828</v>
      </c>
      <c r="AN132">
        <v>984</v>
      </c>
      <c r="AO132">
        <v>1041</v>
      </c>
      <c r="AP132" s="301">
        <v>43645</v>
      </c>
      <c r="AQ132">
        <v>899</v>
      </c>
      <c r="AR132">
        <v>996</v>
      </c>
      <c r="AS132" s="301">
        <v>43280</v>
      </c>
      <c r="AT132">
        <v>1344</v>
      </c>
      <c r="AU132">
        <v>1135</v>
      </c>
    </row>
    <row r="133" spans="1:47" x14ac:dyDescent="0.2">
      <c r="A133" s="102">
        <v>93</v>
      </c>
      <c r="B133">
        <v>5334</v>
      </c>
      <c r="C133" s="106" t="s">
        <v>1074</v>
      </c>
      <c r="D133" s="106" t="s">
        <v>897</v>
      </c>
      <c r="E133">
        <v>1533</v>
      </c>
      <c r="F133">
        <v>1527</v>
      </c>
      <c r="G133">
        <v>700</v>
      </c>
      <c r="H133" s="106" t="s">
        <v>901</v>
      </c>
      <c r="I133">
        <v>9101</v>
      </c>
      <c r="J133" s="106" t="s">
        <v>682</v>
      </c>
      <c r="K133" s="106" t="s">
        <v>1071</v>
      </c>
      <c r="L133">
        <v>1484</v>
      </c>
      <c r="M133">
        <v>1493</v>
      </c>
      <c r="N133">
        <v>700</v>
      </c>
      <c r="O133" s="106" t="s">
        <v>898</v>
      </c>
      <c r="P133">
        <v>0.84493588030045497</v>
      </c>
      <c r="Q133">
        <v>0.97302638578445799</v>
      </c>
      <c r="R133">
        <v>0.29659852339689302</v>
      </c>
      <c r="S133" s="15">
        <v>5.4238272383719602E-5</v>
      </c>
      <c r="T133">
        <v>-1.70822488308853</v>
      </c>
      <c r="U133">
        <v>1.70822488308853</v>
      </c>
      <c r="V133">
        <v>1.4723747227650701</v>
      </c>
      <c r="W133">
        <v>-8.17</v>
      </c>
      <c r="X133">
        <v>2.23</v>
      </c>
      <c r="Y133">
        <v>643857</v>
      </c>
      <c r="Z133">
        <v>53655</v>
      </c>
      <c r="AA133">
        <v>2.59</v>
      </c>
      <c r="AB133">
        <v>12</v>
      </c>
      <c r="AC133">
        <v>8</v>
      </c>
      <c r="AD133">
        <v>4</v>
      </c>
      <c r="AE133">
        <v>66.67</v>
      </c>
      <c r="AF133">
        <v>15</v>
      </c>
      <c r="AG133">
        <v>5</v>
      </c>
      <c r="AH133">
        <v>1</v>
      </c>
      <c r="AI133">
        <v>6</v>
      </c>
      <c r="AJ133" s="301">
        <v>43919</v>
      </c>
      <c r="AK133">
        <v>1608</v>
      </c>
      <c r="AL133">
        <v>1336</v>
      </c>
      <c r="AM133" s="301">
        <v>43828</v>
      </c>
      <c r="AN133">
        <v>2134</v>
      </c>
      <c r="AO133">
        <v>1981</v>
      </c>
      <c r="AP133" s="301">
        <v>43645</v>
      </c>
      <c r="AQ133">
        <v>2076</v>
      </c>
      <c r="AR133">
        <v>1776</v>
      </c>
      <c r="AS133" s="301">
        <v>43280</v>
      </c>
      <c r="AT133">
        <v>3025</v>
      </c>
      <c r="AU133">
        <v>2162</v>
      </c>
    </row>
    <row r="134" spans="1:47" x14ac:dyDescent="0.2">
      <c r="A134" s="102">
        <v>3567</v>
      </c>
      <c r="B134">
        <v>3632</v>
      </c>
      <c r="C134" s="106" t="s">
        <v>1451</v>
      </c>
      <c r="D134" s="106" t="s">
        <v>900</v>
      </c>
      <c r="E134">
        <v>486</v>
      </c>
      <c r="F134">
        <v>469</v>
      </c>
      <c r="G134">
        <v>2000</v>
      </c>
      <c r="H134" s="106" t="s">
        <v>901</v>
      </c>
      <c r="I134">
        <v>6326</v>
      </c>
      <c r="J134" s="106" t="s">
        <v>1450</v>
      </c>
      <c r="K134" s="106" t="s">
        <v>909</v>
      </c>
      <c r="L134">
        <v>1614.5</v>
      </c>
      <c r="M134">
        <v>1599</v>
      </c>
      <c r="N134">
        <v>600</v>
      </c>
      <c r="O134" s="106" t="s">
        <v>898</v>
      </c>
      <c r="P134">
        <v>0.84446095825665601</v>
      </c>
      <c r="Q134">
        <v>0.87479782268446304</v>
      </c>
      <c r="R134" s="15">
        <v>0.35953101525238401</v>
      </c>
      <c r="S134" s="15">
        <v>4.04854382048324E-2</v>
      </c>
      <c r="T134">
        <v>-0.72836988230364497</v>
      </c>
      <c r="U134">
        <v>0.72836988230364497</v>
      </c>
      <c r="V134">
        <v>0.23021488884119701</v>
      </c>
      <c r="W134">
        <v>-4.26</v>
      </c>
      <c r="X134">
        <v>2.23</v>
      </c>
      <c r="Y134">
        <v>642343</v>
      </c>
      <c r="Z134">
        <v>45882</v>
      </c>
      <c r="AA134">
        <v>2.25</v>
      </c>
      <c r="AB134">
        <v>14</v>
      </c>
      <c r="AC134">
        <v>11</v>
      </c>
      <c r="AD134">
        <v>3</v>
      </c>
      <c r="AE134">
        <v>78.569999999999993</v>
      </c>
      <c r="AF134">
        <v>17</v>
      </c>
      <c r="AG134">
        <v>5</v>
      </c>
      <c r="AH134">
        <v>0</v>
      </c>
      <c r="AI134">
        <v>9</v>
      </c>
      <c r="AJ134" s="301">
        <v>43919</v>
      </c>
      <c r="AK134">
        <v>404</v>
      </c>
      <c r="AL134">
        <v>1398.5</v>
      </c>
      <c r="AM134" s="301">
        <v>43828</v>
      </c>
      <c r="AN134">
        <v>493</v>
      </c>
      <c r="AO134">
        <v>1726</v>
      </c>
      <c r="AP134" s="301">
        <v>43645</v>
      </c>
      <c r="AQ134">
        <v>510</v>
      </c>
      <c r="AR134">
        <v>1813</v>
      </c>
      <c r="AS134" s="301">
        <v>43280</v>
      </c>
      <c r="AT134">
        <v>587</v>
      </c>
      <c r="AU134">
        <v>1732</v>
      </c>
    </row>
    <row r="135" spans="1:47" x14ac:dyDescent="0.2">
      <c r="A135" s="102">
        <v>540</v>
      </c>
      <c r="B135">
        <v>6995</v>
      </c>
      <c r="C135" s="106" t="s">
        <v>47</v>
      </c>
      <c r="D135" s="106" t="s">
        <v>913</v>
      </c>
      <c r="E135">
        <v>1553</v>
      </c>
      <c r="F135">
        <v>1535</v>
      </c>
      <c r="G135">
        <v>700</v>
      </c>
      <c r="H135" s="106" t="s">
        <v>898</v>
      </c>
      <c r="I135">
        <v>8750</v>
      </c>
      <c r="J135" s="106" t="s">
        <v>27</v>
      </c>
      <c r="K135" s="106" t="s">
        <v>1018</v>
      </c>
      <c r="L135">
        <v>1277.5</v>
      </c>
      <c r="M135">
        <v>1283</v>
      </c>
      <c r="N135">
        <v>800</v>
      </c>
      <c r="O135" s="106" t="s">
        <v>901</v>
      </c>
      <c r="P135">
        <v>0.66959079920795195</v>
      </c>
      <c r="Q135">
        <v>0.95688750651259702</v>
      </c>
      <c r="R135" s="15">
        <v>0.46732055427080299</v>
      </c>
      <c r="S135" s="15">
        <v>5.72827740440233E-2</v>
      </c>
      <c r="T135">
        <v>1.33102111927376</v>
      </c>
      <c r="U135">
        <v>1.33102111927376</v>
      </c>
      <c r="V135">
        <v>1.42920152973779</v>
      </c>
      <c r="W135">
        <v>9.01</v>
      </c>
      <c r="X135">
        <v>4.4800000000000004</v>
      </c>
      <c r="Y135">
        <v>642258</v>
      </c>
      <c r="Z135">
        <v>40141</v>
      </c>
      <c r="AA135">
        <v>1.95</v>
      </c>
      <c r="AB135">
        <v>16</v>
      </c>
      <c r="AC135">
        <v>12</v>
      </c>
      <c r="AD135">
        <v>4</v>
      </c>
      <c r="AE135">
        <v>75</v>
      </c>
      <c r="AF135">
        <v>19</v>
      </c>
      <c r="AG135">
        <v>4</v>
      </c>
      <c r="AH135">
        <v>0</v>
      </c>
      <c r="AI135">
        <v>12</v>
      </c>
      <c r="AJ135" s="301">
        <v>43919</v>
      </c>
      <c r="AK135">
        <v>1369</v>
      </c>
      <c r="AL135">
        <v>1305</v>
      </c>
      <c r="AM135" s="301">
        <v>43828</v>
      </c>
      <c r="AN135">
        <v>2147</v>
      </c>
      <c r="AO135">
        <v>1816.5</v>
      </c>
      <c r="AP135" s="301">
        <v>43645</v>
      </c>
      <c r="AQ135">
        <v>1839</v>
      </c>
      <c r="AR135">
        <v>1656</v>
      </c>
      <c r="AS135" s="301">
        <v>43280</v>
      </c>
      <c r="AT135">
        <v>2026</v>
      </c>
      <c r="AU135">
        <v>1954.5</v>
      </c>
    </row>
    <row r="136" spans="1:47" x14ac:dyDescent="0.2">
      <c r="A136" s="102">
        <v>681</v>
      </c>
      <c r="B136">
        <v>4634</v>
      </c>
      <c r="C136" s="106" t="s">
        <v>62</v>
      </c>
      <c r="D136" s="106" t="s">
        <v>920</v>
      </c>
      <c r="E136">
        <v>1984</v>
      </c>
      <c r="F136">
        <v>2000</v>
      </c>
      <c r="G136">
        <v>500</v>
      </c>
      <c r="H136" s="106" t="s">
        <v>901</v>
      </c>
      <c r="I136">
        <v>5110</v>
      </c>
      <c r="J136" s="106" t="s">
        <v>808</v>
      </c>
      <c r="K136" s="106" t="s">
        <v>984</v>
      </c>
      <c r="L136">
        <v>1053</v>
      </c>
      <c r="M136">
        <v>1049</v>
      </c>
      <c r="N136">
        <v>1000</v>
      </c>
      <c r="O136" s="106" t="s">
        <v>898</v>
      </c>
      <c r="P136">
        <v>0.73548009379347201</v>
      </c>
      <c r="Q136">
        <v>0.95370482320223005</v>
      </c>
      <c r="R136" s="15">
        <v>3.1776558098226403E-2</v>
      </c>
      <c r="S136" s="106">
        <v>2.7790498352309401E-2</v>
      </c>
      <c r="T136" s="106">
        <v>-0.23099626396228601</v>
      </c>
      <c r="U136" s="106">
        <v>0.23099626396228601</v>
      </c>
      <c r="V136">
        <v>0.294723779606062</v>
      </c>
      <c r="W136">
        <v>-1.05</v>
      </c>
      <c r="X136">
        <v>4.9000000000000004</v>
      </c>
      <c r="Y136">
        <v>640527</v>
      </c>
      <c r="Z136">
        <v>42702</v>
      </c>
      <c r="AA136">
        <v>2.17</v>
      </c>
      <c r="AB136">
        <v>15</v>
      </c>
      <c r="AC136">
        <v>14</v>
      </c>
      <c r="AD136">
        <v>1</v>
      </c>
      <c r="AE136">
        <v>93.33</v>
      </c>
      <c r="AF136">
        <v>20</v>
      </c>
      <c r="AG136">
        <v>2</v>
      </c>
      <c r="AH136">
        <v>0</v>
      </c>
      <c r="AI136">
        <v>13</v>
      </c>
      <c r="AJ136" s="301">
        <v>43919</v>
      </c>
      <c r="AK136">
        <v>2221</v>
      </c>
      <c r="AL136">
        <v>1069</v>
      </c>
      <c r="AM136" s="301">
        <v>43828</v>
      </c>
      <c r="AN136">
        <v>2667</v>
      </c>
      <c r="AO136">
        <v>1337</v>
      </c>
      <c r="AP136" s="301">
        <v>43645</v>
      </c>
      <c r="AQ136">
        <v>2387</v>
      </c>
      <c r="AR136">
        <v>1263</v>
      </c>
      <c r="AS136" s="301">
        <v>43280</v>
      </c>
      <c r="AT136">
        <v>2796</v>
      </c>
      <c r="AU136">
        <v>1711</v>
      </c>
    </row>
    <row r="137" spans="1:47" x14ac:dyDescent="0.2">
      <c r="A137" s="102">
        <v>224</v>
      </c>
      <c r="B137">
        <v>3076</v>
      </c>
      <c r="C137" s="106" t="s">
        <v>1126</v>
      </c>
      <c r="D137" s="106" t="s">
        <v>905</v>
      </c>
      <c r="E137">
        <v>1560</v>
      </c>
      <c r="F137">
        <v>1532</v>
      </c>
      <c r="G137">
        <v>700</v>
      </c>
      <c r="H137" s="106" t="s">
        <v>898</v>
      </c>
      <c r="I137">
        <v>6995</v>
      </c>
      <c r="J137" s="106" t="s">
        <v>47</v>
      </c>
      <c r="K137" s="106" t="s">
        <v>913</v>
      </c>
      <c r="L137">
        <v>1553</v>
      </c>
      <c r="M137">
        <v>1535</v>
      </c>
      <c r="N137">
        <v>700</v>
      </c>
      <c r="O137" s="106" t="s">
        <v>901</v>
      </c>
      <c r="P137">
        <v>0.88279689326204602</v>
      </c>
      <c r="Q137">
        <v>0.96642387387058604</v>
      </c>
      <c r="R137">
        <v>0.292654081779818</v>
      </c>
      <c r="S137" s="106">
        <v>1.04465207619101E-2</v>
      </c>
      <c r="T137">
        <v>0.70208097863719898</v>
      </c>
      <c r="U137">
        <v>0.70208097863719898</v>
      </c>
      <c r="V137">
        <v>1.00269312117647</v>
      </c>
      <c r="W137">
        <v>3.23</v>
      </c>
      <c r="X137">
        <v>0.2</v>
      </c>
      <c r="Y137">
        <v>640196</v>
      </c>
      <c r="Z137">
        <v>53350</v>
      </c>
      <c r="AA137">
        <v>2.58</v>
      </c>
      <c r="AB137">
        <v>12</v>
      </c>
      <c r="AC137">
        <v>10</v>
      </c>
      <c r="AD137">
        <v>2</v>
      </c>
      <c r="AE137">
        <v>83.33</v>
      </c>
      <c r="AF137">
        <v>17</v>
      </c>
      <c r="AG137">
        <v>5</v>
      </c>
      <c r="AH137">
        <v>0</v>
      </c>
      <c r="AI137">
        <v>7</v>
      </c>
      <c r="AJ137" s="301">
        <v>43919</v>
      </c>
      <c r="AK137">
        <v>1344</v>
      </c>
      <c r="AL137">
        <v>1369</v>
      </c>
      <c r="AM137" s="301">
        <v>43828</v>
      </c>
      <c r="AN137">
        <v>1947</v>
      </c>
      <c r="AO137">
        <v>2147</v>
      </c>
      <c r="AP137" s="301">
        <v>43645</v>
      </c>
      <c r="AQ137">
        <v>1791</v>
      </c>
      <c r="AR137">
        <v>1839</v>
      </c>
      <c r="AS137" s="301">
        <v>43280</v>
      </c>
      <c r="AT137">
        <v>2309</v>
      </c>
      <c r="AU137">
        <v>2026</v>
      </c>
    </row>
    <row r="138" spans="1:47" x14ac:dyDescent="0.2">
      <c r="A138" s="102">
        <v>323</v>
      </c>
      <c r="B138">
        <v>6472</v>
      </c>
      <c r="C138" s="106" t="s">
        <v>59</v>
      </c>
      <c r="D138" s="106" t="s">
        <v>909</v>
      </c>
      <c r="E138">
        <v>213</v>
      </c>
      <c r="F138">
        <v>211</v>
      </c>
      <c r="G138">
        <v>4500</v>
      </c>
      <c r="H138" s="106" t="s">
        <v>898</v>
      </c>
      <c r="I138">
        <v>7278</v>
      </c>
      <c r="J138" s="106" t="s">
        <v>42</v>
      </c>
      <c r="K138" s="106" t="s">
        <v>913</v>
      </c>
      <c r="L138">
        <v>1620</v>
      </c>
      <c r="M138">
        <v>1574</v>
      </c>
      <c r="N138">
        <v>600</v>
      </c>
      <c r="O138" s="106" t="s">
        <v>901</v>
      </c>
      <c r="P138">
        <v>0.899159212405376</v>
      </c>
      <c r="Q138">
        <v>0.96260225322165605</v>
      </c>
      <c r="R138" s="15">
        <v>0.231068218491533</v>
      </c>
      <c r="S138" s="15">
        <v>3.2611909392225899E-2</v>
      </c>
      <c r="T138">
        <v>0.95927790922934597</v>
      </c>
      <c r="U138">
        <v>0.95927790922934597</v>
      </c>
      <c r="V138">
        <v>0.77646758738240396</v>
      </c>
      <c r="W138">
        <v>6.25</v>
      </c>
      <c r="X138">
        <v>0.54</v>
      </c>
      <c r="Y138">
        <v>639755</v>
      </c>
      <c r="Z138">
        <v>49212</v>
      </c>
      <c r="AA138">
        <v>2.33</v>
      </c>
      <c r="AB138">
        <v>13</v>
      </c>
      <c r="AC138">
        <v>10</v>
      </c>
      <c r="AD138">
        <v>3</v>
      </c>
      <c r="AE138">
        <v>76.92</v>
      </c>
      <c r="AF138">
        <v>15</v>
      </c>
      <c r="AG138">
        <v>6</v>
      </c>
      <c r="AH138">
        <v>1</v>
      </c>
      <c r="AI138">
        <v>6</v>
      </c>
      <c r="AJ138" s="301">
        <v>43919</v>
      </c>
      <c r="AK138">
        <v>196</v>
      </c>
      <c r="AL138">
        <v>1672</v>
      </c>
      <c r="AM138" s="301">
        <v>43828</v>
      </c>
      <c r="AN138">
        <v>345</v>
      </c>
      <c r="AO138">
        <v>2485</v>
      </c>
      <c r="AP138" s="301">
        <v>43645</v>
      </c>
      <c r="AQ138">
        <v>334</v>
      </c>
      <c r="AR138">
        <v>2323</v>
      </c>
      <c r="AS138" s="301">
        <v>43280</v>
      </c>
      <c r="AT138">
        <v>456</v>
      </c>
      <c r="AU138">
        <v>3370</v>
      </c>
    </row>
    <row r="139" spans="1:47" x14ac:dyDescent="0.2">
      <c r="A139" s="102">
        <v>886</v>
      </c>
      <c r="B139">
        <v>3099</v>
      </c>
      <c r="C139" s="106" t="s">
        <v>33</v>
      </c>
      <c r="D139" s="106" t="s">
        <v>921</v>
      </c>
      <c r="E139">
        <v>635</v>
      </c>
      <c r="F139">
        <v>623</v>
      </c>
      <c r="G139">
        <v>1700</v>
      </c>
      <c r="H139" s="106" t="s">
        <v>901</v>
      </c>
      <c r="I139">
        <v>9101</v>
      </c>
      <c r="J139" s="106" t="s">
        <v>682</v>
      </c>
      <c r="K139" s="106" t="s">
        <v>1071</v>
      </c>
      <c r="L139">
        <v>1484</v>
      </c>
      <c r="M139">
        <v>1493</v>
      </c>
      <c r="N139">
        <v>700</v>
      </c>
      <c r="O139" s="106" t="s">
        <v>898</v>
      </c>
      <c r="P139">
        <v>0.90948456297997304</v>
      </c>
      <c r="Q139">
        <v>0.94950871154958105</v>
      </c>
      <c r="R139" s="15">
        <v>4.2268069102396402E-2</v>
      </c>
      <c r="S139" s="15">
        <v>1.0489930418420199E-2</v>
      </c>
      <c r="T139">
        <v>-1.9279652127168101</v>
      </c>
      <c r="U139">
        <v>1.9279652127168101</v>
      </c>
      <c r="V139">
        <v>1.4154228939059701</v>
      </c>
      <c r="W139">
        <v>-11.27</v>
      </c>
      <c r="X139">
        <v>1.34</v>
      </c>
      <c r="Y139">
        <v>639224</v>
      </c>
      <c r="Z139">
        <v>42615</v>
      </c>
      <c r="AA139">
        <v>2.06</v>
      </c>
      <c r="AB139">
        <v>15</v>
      </c>
      <c r="AC139">
        <v>11</v>
      </c>
      <c r="AD139">
        <v>4</v>
      </c>
      <c r="AE139">
        <v>73.33</v>
      </c>
      <c r="AF139">
        <v>19</v>
      </c>
      <c r="AG139">
        <v>6</v>
      </c>
      <c r="AH139">
        <v>0</v>
      </c>
      <c r="AI139">
        <v>9</v>
      </c>
      <c r="AJ139" s="301">
        <v>43919</v>
      </c>
      <c r="AK139">
        <v>641</v>
      </c>
      <c r="AL139">
        <v>1336</v>
      </c>
      <c r="AM139" s="301">
        <v>43828</v>
      </c>
      <c r="AN139">
        <v>984</v>
      </c>
      <c r="AO139">
        <v>1981</v>
      </c>
      <c r="AP139" s="301">
        <v>43645</v>
      </c>
      <c r="AQ139">
        <v>899</v>
      </c>
      <c r="AR139">
        <v>1776</v>
      </c>
      <c r="AS139" s="301">
        <v>43280</v>
      </c>
      <c r="AT139">
        <v>1344</v>
      </c>
      <c r="AU139">
        <v>2162</v>
      </c>
    </row>
    <row r="140" spans="1:47" x14ac:dyDescent="0.2">
      <c r="A140" s="102">
        <v>788</v>
      </c>
      <c r="B140">
        <v>5020</v>
      </c>
      <c r="C140" s="106" t="s">
        <v>1138</v>
      </c>
      <c r="D140" s="106" t="s">
        <v>1090</v>
      </c>
      <c r="E140">
        <v>379.7</v>
      </c>
      <c r="F140">
        <v>378.3</v>
      </c>
      <c r="G140">
        <v>2300</v>
      </c>
      <c r="H140" s="106" t="s">
        <v>901</v>
      </c>
      <c r="I140">
        <v>6504</v>
      </c>
      <c r="J140" s="106" t="s">
        <v>1444</v>
      </c>
      <c r="K140" s="106" t="s">
        <v>903</v>
      </c>
      <c r="L140">
        <v>2911</v>
      </c>
      <c r="M140">
        <v>2906</v>
      </c>
      <c r="N140">
        <v>300</v>
      </c>
      <c r="O140" s="106" t="s">
        <v>898</v>
      </c>
      <c r="P140">
        <v>0.84360152772937402</v>
      </c>
      <c r="Q140">
        <v>0.95143050648599004</v>
      </c>
      <c r="R140" s="106">
        <v>0.14141475939390899</v>
      </c>
      <c r="S140">
        <v>1.37534092904941E-3</v>
      </c>
      <c r="T140">
        <v>-1.9455138216069701</v>
      </c>
      <c r="U140">
        <v>1.9455138216069701</v>
      </c>
      <c r="V140">
        <v>1.9949891636315</v>
      </c>
      <c r="W140">
        <v>-13.11</v>
      </c>
      <c r="X140">
        <v>0.2</v>
      </c>
      <c r="Y140">
        <v>638493</v>
      </c>
      <c r="Z140">
        <v>45607</v>
      </c>
      <c r="AA140">
        <v>2.34</v>
      </c>
      <c r="AB140">
        <v>14</v>
      </c>
      <c r="AC140">
        <v>10</v>
      </c>
      <c r="AD140">
        <v>4</v>
      </c>
      <c r="AE140">
        <v>71.430000000000007</v>
      </c>
      <c r="AF140">
        <v>16</v>
      </c>
      <c r="AG140">
        <v>6</v>
      </c>
      <c r="AH140">
        <v>1</v>
      </c>
      <c r="AI140">
        <v>7</v>
      </c>
      <c r="AJ140" s="301">
        <v>43919</v>
      </c>
      <c r="AK140">
        <v>367.8</v>
      </c>
      <c r="AL140">
        <v>2429</v>
      </c>
      <c r="AM140" s="301">
        <v>43828</v>
      </c>
      <c r="AN140">
        <v>497.9</v>
      </c>
      <c r="AO140">
        <v>3345</v>
      </c>
      <c r="AP140" s="301">
        <v>43645</v>
      </c>
      <c r="AQ140">
        <v>545.79999999999995</v>
      </c>
      <c r="AR140">
        <v>3865</v>
      </c>
      <c r="AS140" s="301">
        <v>43280</v>
      </c>
      <c r="AT140">
        <v>757.9</v>
      </c>
      <c r="AU140">
        <v>4155</v>
      </c>
    </row>
    <row r="141" spans="1:47" x14ac:dyDescent="0.2">
      <c r="A141" s="102">
        <v>2587</v>
      </c>
      <c r="B141">
        <v>2327</v>
      </c>
      <c r="C141" s="106" t="s">
        <v>1171</v>
      </c>
      <c r="D141" s="106" t="s">
        <v>900</v>
      </c>
      <c r="E141">
        <v>2942</v>
      </c>
      <c r="F141">
        <v>2914</v>
      </c>
      <c r="G141">
        <v>300</v>
      </c>
      <c r="H141" s="106" t="s">
        <v>901</v>
      </c>
      <c r="I141">
        <v>9101</v>
      </c>
      <c r="J141" s="106" t="s">
        <v>682</v>
      </c>
      <c r="K141" s="106" t="s">
        <v>1071</v>
      </c>
      <c r="L141">
        <v>1484</v>
      </c>
      <c r="M141">
        <v>1493</v>
      </c>
      <c r="N141">
        <v>600</v>
      </c>
      <c r="O141" s="106" t="s">
        <v>898</v>
      </c>
      <c r="P141">
        <v>0.86040076539955002</v>
      </c>
      <c r="Q141">
        <v>0.90889093935531096</v>
      </c>
      <c r="R141" s="106">
        <v>3.3954918058584201E-2</v>
      </c>
      <c r="S141">
        <v>1.31112301120741E-2</v>
      </c>
      <c r="T141">
        <v>-9.8780935691916791E-3</v>
      </c>
      <c r="U141">
        <v>9.8780935691916791E-3</v>
      </c>
      <c r="V141">
        <v>7.0811591795188903E-3</v>
      </c>
      <c r="W141">
        <v>-0.05</v>
      </c>
      <c r="X141">
        <v>2.4700000000000002</v>
      </c>
      <c r="Y141">
        <v>638391</v>
      </c>
      <c r="Z141">
        <v>45599</v>
      </c>
      <c r="AA141">
        <v>2.21</v>
      </c>
      <c r="AB141">
        <v>14</v>
      </c>
      <c r="AC141">
        <v>8</v>
      </c>
      <c r="AD141">
        <v>6</v>
      </c>
      <c r="AE141">
        <v>57.14</v>
      </c>
      <c r="AF141">
        <v>14</v>
      </c>
      <c r="AG141">
        <v>7</v>
      </c>
      <c r="AH141">
        <v>2</v>
      </c>
      <c r="AI141">
        <v>5</v>
      </c>
      <c r="AJ141" s="301">
        <v>43919</v>
      </c>
      <c r="AK141">
        <v>2686</v>
      </c>
      <c r="AL141">
        <v>1336</v>
      </c>
      <c r="AM141" s="301">
        <v>43828</v>
      </c>
      <c r="AN141">
        <v>3600</v>
      </c>
      <c r="AO141">
        <v>1981</v>
      </c>
      <c r="AP141" s="301">
        <v>43645</v>
      </c>
      <c r="AQ141">
        <v>3515</v>
      </c>
      <c r="AR141">
        <v>1776</v>
      </c>
      <c r="AS141" s="301">
        <v>43280</v>
      </c>
      <c r="AT141">
        <v>2762</v>
      </c>
      <c r="AU141">
        <v>2162</v>
      </c>
    </row>
    <row r="142" spans="1:47" x14ac:dyDescent="0.2">
      <c r="A142" s="102">
        <v>1270</v>
      </c>
      <c r="B142">
        <v>4045</v>
      </c>
      <c r="C142" s="106" t="s">
        <v>1127</v>
      </c>
      <c r="D142" s="106" t="s">
        <v>920</v>
      </c>
      <c r="E142">
        <v>1030</v>
      </c>
      <c r="F142">
        <v>1022</v>
      </c>
      <c r="G142">
        <v>1000</v>
      </c>
      <c r="H142" s="106" t="s">
        <v>901</v>
      </c>
      <c r="I142">
        <v>9101</v>
      </c>
      <c r="J142" s="106" t="s">
        <v>682</v>
      </c>
      <c r="K142" s="106" t="s">
        <v>1071</v>
      </c>
      <c r="L142">
        <v>1484</v>
      </c>
      <c r="M142">
        <v>1493</v>
      </c>
      <c r="N142">
        <v>700</v>
      </c>
      <c r="O142" s="106" t="s">
        <v>898</v>
      </c>
      <c r="P142">
        <v>0.922980586416972</v>
      </c>
      <c r="Q142">
        <v>0.94212375152250305</v>
      </c>
      <c r="R142" s="15">
        <v>0.120879865705009</v>
      </c>
      <c r="S142" s="106">
        <v>3.0733397793157698E-2</v>
      </c>
      <c r="T142">
        <v>-0.264028650902845</v>
      </c>
      <c r="U142">
        <v>0.264028650902845</v>
      </c>
      <c r="V142">
        <v>0.36625382859864802</v>
      </c>
      <c r="W142">
        <v>-1</v>
      </c>
      <c r="X142">
        <v>2.21</v>
      </c>
      <c r="Y142">
        <v>636494</v>
      </c>
      <c r="Z142">
        <v>33500</v>
      </c>
      <c r="AA142">
        <v>1.67</v>
      </c>
      <c r="AB142">
        <v>19</v>
      </c>
      <c r="AC142">
        <v>14</v>
      </c>
      <c r="AD142">
        <v>5</v>
      </c>
      <c r="AE142">
        <v>73.680000000000007</v>
      </c>
      <c r="AF142">
        <v>17</v>
      </c>
      <c r="AG142">
        <v>6</v>
      </c>
      <c r="AH142">
        <v>2</v>
      </c>
      <c r="AI142">
        <v>11</v>
      </c>
      <c r="AJ142" s="301">
        <v>43919</v>
      </c>
      <c r="AK142">
        <v>978</v>
      </c>
      <c r="AL142">
        <v>1336</v>
      </c>
      <c r="AM142" s="301">
        <v>43828</v>
      </c>
      <c r="AN142">
        <v>1270</v>
      </c>
      <c r="AO142">
        <v>1981</v>
      </c>
      <c r="AP142" s="301">
        <v>43645</v>
      </c>
      <c r="AQ142">
        <v>1161</v>
      </c>
      <c r="AR142">
        <v>1776</v>
      </c>
      <c r="AS142" s="301">
        <v>43280</v>
      </c>
      <c r="AT142">
        <v>1247</v>
      </c>
      <c r="AU142">
        <v>2162</v>
      </c>
    </row>
    <row r="143" spans="1:47" x14ac:dyDescent="0.2">
      <c r="A143" s="102">
        <v>2028</v>
      </c>
      <c r="B143">
        <v>5233</v>
      </c>
      <c r="C143" s="106" t="s">
        <v>1033</v>
      </c>
      <c r="D143" s="106" t="s">
        <v>897</v>
      </c>
      <c r="E143">
        <v>2425</v>
      </c>
      <c r="F143">
        <v>2448</v>
      </c>
      <c r="G143">
        <v>400</v>
      </c>
      <c r="H143" s="106" t="s">
        <v>898</v>
      </c>
      <c r="I143">
        <v>7867</v>
      </c>
      <c r="J143" s="106" t="s">
        <v>1178</v>
      </c>
      <c r="K143" s="106" t="s">
        <v>919</v>
      </c>
      <c r="L143">
        <v>863</v>
      </c>
      <c r="M143">
        <v>837</v>
      </c>
      <c r="N143">
        <v>1200</v>
      </c>
      <c r="O143" s="106" t="s">
        <v>901</v>
      </c>
      <c r="P143">
        <v>0.82176203466466202</v>
      </c>
      <c r="Q143">
        <v>0.92385722659284097</v>
      </c>
      <c r="R143">
        <v>0.29628657814478099</v>
      </c>
      <c r="S143">
        <v>2.83749694892452E-2</v>
      </c>
      <c r="T143">
        <v>1.5529746451464601</v>
      </c>
      <c r="U143">
        <v>1.5529746451464601</v>
      </c>
      <c r="V143">
        <v>1.0976741170369999</v>
      </c>
      <c r="W143">
        <v>10.6</v>
      </c>
      <c r="X143">
        <v>2.57</v>
      </c>
      <c r="Y143">
        <v>634604</v>
      </c>
      <c r="Z143">
        <v>42307</v>
      </c>
      <c r="AA143">
        <v>2.2400000000000002</v>
      </c>
      <c r="AB143">
        <v>15</v>
      </c>
      <c r="AC143">
        <v>10</v>
      </c>
      <c r="AD143">
        <v>5</v>
      </c>
      <c r="AE143">
        <v>66.67</v>
      </c>
      <c r="AF143">
        <v>17</v>
      </c>
      <c r="AG143">
        <v>7</v>
      </c>
      <c r="AH143">
        <v>1</v>
      </c>
      <c r="AI143">
        <v>7</v>
      </c>
      <c r="AJ143" s="301">
        <v>43919</v>
      </c>
      <c r="AK143">
        <v>1935</v>
      </c>
      <c r="AL143">
        <v>782</v>
      </c>
      <c r="AM143" s="301">
        <v>43828</v>
      </c>
      <c r="AN143">
        <v>3215</v>
      </c>
      <c r="AO143">
        <v>1417</v>
      </c>
      <c r="AP143" s="301">
        <v>43645</v>
      </c>
      <c r="AQ143">
        <v>3290</v>
      </c>
      <c r="AR143">
        <v>1307</v>
      </c>
      <c r="AS143" s="301">
        <v>43280</v>
      </c>
      <c r="AT143">
        <v>3625</v>
      </c>
      <c r="AU143">
        <v>887</v>
      </c>
    </row>
    <row r="144" spans="1:47" x14ac:dyDescent="0.2">
      <c r="A144" s="102">
        <v>716</v>
      </c>
      <c r="B144">
        <v>3863</v>
      </c>
      <c r="C144" s="106" t="s">
        <v>1050</v>
      </c>
      <c r="D144" s="106" t="s">
        <v>1049</v>
      </c>
      <c r="E144">
        <v>1536</v>
      </c>
      <c r="F144">
        <v>1503</v>
      </c>
      <c r="G144">
        <v>700</v>
      </c>
      <c r="H144" s="106" t="s">
        <v>901</v>
      </c>
      <c r="I144">
        <v>8136</v>
      </c>
      <c r="J144" s="106" t="s">
        <v>965</v>
      </c>
      <c r="K144" s="106" t="s">
        <v>905</v>
      </c>
      <c r="L144">
        <v>1682</v>
      </c>
      <c r="M144">
        <v>1655</v>
      </c>
      <c r="N144">
        <v>600</v>
      </c>
      <c r="O144" s="106" t="s">
        <v>898</v>
      </c>
      <c r="P144">
        <v>0.67516693827841801</v>
      </c>
      <c r="Q144">
        <v>0.953027983683844</v>
      </c>
      <c r="R144" s="106">
        <v>4.8215027566712802E-2</v>
      </c>
      <c r="S144" s="15">
        <v>5.9052134610083499E-3</v>
      </c>
      <c r="T144">
        <v>-0.74522607885053505</v>
      </c>
      <c r="U144">
        <v>0.74522607885053505</v>
      </c>
      <c r="V144">
        <v>0.80507508404311201</v>
      </c>
      <c r="W144">
        <v>-6.61</v>
      </c>
      <c r="X144">
        <v>5.95</v>
      </c>
      <c r="Y144">
        <v>633470</v>
      </c>
      <c r="Z144">
        <v>37263</v>
      </c>
      <c r="AA144">
        <v>1.77</v>
      </c>
      <c r="AB144">
        <v>17</v>
      </c>
      <c r="AC144">
        <v>10</v>
      </c>
      <c r="AD144">
        <v>7</v>
      </c>
      <c r="AE144">
        <v>58.82</v>
      </c>
      <c r="AF144">
        <v>16</v>
      </c>
      <c r="AG144">
        <v>8</v>
      </c>
      <c r="AH144">
        <v>3</v>
      </c>
      <c r="AI144">
        <v>6</v>
      </c>
      <c r="AJ144" s="301">
        <v>43919</v>
      </c>
      <c r="AK144">
        <v>1583</v>
      </c>
      <c r="AL144">
        <v>1476</v>
      </c>
      <c r="AM144" s="301">
        <v>43828</v>
      </c>
      <c r="AN144">
        <v>1848</v>
      </c>
      <c r="AO144">
        <v>2149</v>
      </c>
      <c r="AP144" s="301">
        <v>43645</v>
      </c>
      <c r="AQ144">
        <v>1925</v>
      </c>
      <c r="AR144">
        <v>2424</v>
      </c>
      <c r="AS144" s="301">
        <v>43280</v>
      </c>
      <c r="AT144">
        <v>1732</v>
      </c>
      <c r="AU144">
        <v>2070</v>
      </c>
    </row>
    <row r="145" spans="1:47" x14ac:dyDescent="0.2">
      <c r="A145" s="102">
        <v>1970</v>
      </c>
      <c r="B145">
        <v>1662</v>
      </c>
      <c r="C145" s="106" t="s">
        <v>463</v>
      </c>
      <c r="D145" s="106" t="s">
        <v>1045</v>
      </c>
      <c r="E145">
        <v>1807</v>
      </c>
      <c r="F145">
        <v>1788</v>
      </c>
      <c r="G145">
        <v>600</v>
      </c>
      <c r="H145" s="106" t="s">
        <v>901</v>
      </c>
      <c r="I145">
        <v>7278</v>
      </c>
      <c r="J145" s="106" t="s">
        <v>42</v>
      </c>
      <c r="K145" s="106" t="s">
        <v>913</v>
      </c>
      <c r="L145">
        <v>1620</v>
      </c>
      <c r="M145">
        <v>1574</v>
      </c>
      <c r="N145">
        <v>700</v>
      </c>
      <c r="O145" s="106" t="s">
        <v>898</v>
      </c>
      <c r="P145">
        <v>0.64343293460103601</v>
      </c>
      <c r="Q145">
        <v>0.92583777869305806</v>
      </c>
      <c r="R145" s="106">
        <v>0.38583053814608198</v>
      </c>
      <c r="S145" s="15">
        <v>9.0524118166997999E-2</v>
      </c>
      <c r="T145">
        <v>-0.369115344209903</v>
      </c>
      <c r="U145">
        <v>0.369115344209903</v>
      </c>
      <c r="V145">
        <v>0.76177870982670104</v>
      </c>
      <c r="W145">
        <v>-2.33</v>
      </c>
      <c r="X145">
        <v>2.7</v>
      </c>
      <c r="Y145">
        <v>632904</v>
      </c>
      <c r="Z145">
        <v>45207</v>
      </c>
      <c r="AA145">
        <v>2.33</v>
      </c>
      <c r="AB145">
        <v>14</v>
      </c>
      <c r="AC145">
        <v>8</v>
      </c>
      <c r="AD145">
        <v>6</v>
      </c>
      <c r="AE145">
        <v>57.14</v>
      </c>
      <c r="AF145">
        <v>16</v>
      </c>
      <c r="AG145">
        <v>7</v>
      </c>
      <c r="AH145">
        <v>1</v>
      </c>
      <c r="AI145">
        <v>6</v>
      </c>
      <c r="AJ145" s="301">
        <v>43919</v>
      </c>
      <c r="AK145">
        <v>1789</v>
      </c>
      <c r="AL145">
        <v>1672</v>
      </c>
      <c r="AM145" s="301">
        <v>43828</v>
      </c>
      <c r="AN145">
        <v>2955</v>
      </c>
      <c r="AO145">
        <v>2485</v>
      </c>
      <c r="AP145" s="301">
        <v>43645</v>
      </c>
      <c r="AQ145">
        <v>2554</v>
      </c>
      <c r="AR145">
        <v>2323</v>
      </c>
      <c r="AS145" s="301">
        <v>43280</v>
      </c>
      <c r="AT145">
        <v>2896</v>
      </c>
      <c r="AU145">
        <v>3370</v>
      </c>
    </row>
    <row r="146" spans="1:47" x14ac:dyDescent="0.2">
      <c r="A146" s="102">
        <v>2478</v>
      </c>
      <c r="B146">
        <v>1942</v>
      </c>
      <c r="C146" s="106" t="s">
        <v>1188</v>
      </c>
      <c r="D146" s="106" t="s">
        <v>907</v>
      </c>
      <c r="E146">
        <v>909</v>
      </c>
      <c r="F146">
        <v>903</v>
      </c>
      <c r="G146">
        <v>800</v>
      </c>
      <c r="H146" s="106" t="s">
        <v>901</v>
      </c>
      <c r="I146">
        <v>6506</v>
      </c>
      <c r="J146" s="106" t="s">
        <v>1005</v>
      </c>
      <c r="K146" s="106" t="s">
        <v>903</v>
      </c>
      <c r="L146">
        <v>3665</v>
      </c>
      <c r="M146">
        <v>3675</v>
      </c>
      <c r="N146">
        <v>200</v>
      </c>
      <c r="O146" s="106" t="s">
        <v>898</v>
      </c>
      <c r="P146">
        <v>0.92315730191579504</v>
      </c>
      <c r="Q146">
        <v>0.91183501123088195</v>
      </c>
      <c r="R146" s="15">
        <v>0.31635269248923698</v>
      </c>
      <c r="S146" s="15">
        <v>3.1179933412323901E-2</v>
      </c>
      <c r="T146">
        <v>-1.0768774017442799</v>
      </c>
      <c r="U146">
        <v>1.0768774017442799</v>
      </c>
      <c r="V146">
        <v>0.94894408736542102</v>
      </c>
      <c r="W146">
        <v>-9.52</v>
      </c>
      <c r="X146">
        <v>1.71</v>
      </c>
      <c r="Y146">
        <v>630744</v>
      </c>
      <c r="Z146">
        <v>35041</v>
      </c>
      <c r="AA146">
        <v>1.86</v>
      </c>
      <c r="AB146">
        <v>18</v>
      </c>
      <c r="AC146">
        <v>12</v>
      </c>
      <c r="AD146">
        <v>6</v>
      </c>
      <c r="AE146">
        <v>66.67</v>
      </c>
      <c r="AF146">
        <v>16</v>
      </c>
      <c r="AG146">
        <v>8</v>
      </c>
      <c r="AH146">
        <v>4</v>
      </c>
      <c r="AI146">
        <v>6</v>
      </c>
      <c r="AJ146" s="301">
        <v>43919</v>
      </c>
      <c r="AK146">
        <v>873</v>
      </c>
      <c r="AL146">
        <v>3010</v>
      </c>
      <c r="AM146" s="301">
        <v>43828</v>
      </c>
      <c r="AN146">
        <v>1049</v>
      </c>
      <c r="AO146">
        <v>4170</v>
      </c>
      <c r="AP146" s="301">
        <v>43645</v>
      </c>
      <c r="AQ146">
        <v>926</v>
      </c>
      <c r="AR146">
        <v>3855</v>
      </c>
      <c r="AS146" s="301">
        <v>43280</v>
      </c>
      <c r="AT146">
        <v>1186</v>
      </c>
      <c r="AU146">
        <v>3920</v>
      </c>
    </row>
    <row r="147" spans="1:47" x14ac:dyDescent="0.2">
      <c r="A147" s="102">
        <v>135</v>
      </c>
      <c r="B147">
        <v>4205</v>
      </c>
      <c r="C147" s="106" t="s">
        <v>998</v>
      </c>
      <c r="D147" s="106" t="s">
        <v>920</v>
      </c>
      <c r="E147">
        <v>988</v>
      </c>
      <c r="F147">
        <v>968</v>
      </c>
      <c r="G147">
        <v>800</v>
      </c>
      <c r="H147" s="106" t="s">
        <v>901</v>
      </c>
      <c r="I147">
        <v>5232</v>
      </c>
      <c r="J147" s="106" t="s">
        <v>1433</v>
      </c>
      <c r="K147" s="106" t="s">
        <v>897</v>
      </c>
      <c r="L147">
        <v>3765</v>
      </c>
      <c r="M147">
        <v>3805</v>
      </c>
      <c r="N147">
        <v>200</v>
      </c>
      <c r="O147" s="106" t="s">
        <v>898</v>
      </c>
      <c r="P147">
        <v>0.91412777845674498</v>
      </c>
      <c r="Q147">
        <v>0.97098715982795203</v>
      </c>
      <c r="R147" s="15">
        <v>2.33324770842856E-2</v>
      </c>
      <c r="S147" s="15">
        <v>9.0990190396279195E-5</v>
      </c>
      <c r="T147">
        <v>-0.13712640567262599</v>
      </c>
      <c r="U147">
        <v>0.13712640567262599</v>
      </c>
      <c r="V147">
        <v>0.103836720227223</v>
      </c>
      <c r="W147">
        <v>-0.86</v>
      </c>
      <c r="X147">
        <v>1.76</v>
      </c>
      <c r="Y147">
        <v>630140</v>
      </c>
      <c r="Z147">
        <v>39384</v>
      </c>
      <c r="AA147">
        <v>2.21</v>
      </c>
      <c r="AB147">
        <v>16</v>
      </c>
      <c r="AC147">
        <v>11</v>
      </c>
      <c r="AD147">
        <v>5</v>
      </c>
      <c r="AE147">
        <v>68.75</v>
      </c>
      <c r="AF147">
        <v>17</v>
      </c>
      <c r="AG147">
        <v>7</v>
      </c>
      <c r="AH147">
        <v>1</v>
      </c>
      <c r="AI147">
        <v>8</v>
      </c>
      <c r="AJ147" s="301">
        <v>43919</v>
      </c>
      <c r="AK147">
        <v>851</v>
      </c>
      <c r="AL147">
        <v>3370</v>
      </c>
      <c r="AM147" s="301">
        <v>43828</v>
      </c>
      <c r="AN147">
        <v>1366</v>
      </c>
      <c r="AO147">
        <v>4775</v>
      </c>
      <c r="AP147" s="301">
        <v>43645</v>
      </c>
      <c r="AQ147">
        <v>1217</v>
      </c>
      <c r="AR147">
        <v>4390</v>
      </c>
      <c r="AS147" s="301">
        <v>43280</v>
      </c>
      <c r="AT147">
        <v>1272</v>
      </c>
      <c r="AU147">
        <v>5150</v>
      </c>
    </row>
    <row r="148" spans="1:47" x14ac:dyDescent="0.2">
      <c r="A148" s="102">
        <v>1556</v>
      </c>
      <c r="B148">
        <v>1942</v>
      </c>
      <c r="C148" s="106" t="s">
        <v>1188</v>
      </c>
      <c r="D148" s="106" t="s">
        <v>907</v>
      </c>
      <c r="E148">
        <v>909</v>
      </c>
      <c r="F148">
        <v>903</v>
      </c>
      <c r="G148">
        <v>1100</v>
      </c>
      <c r="H148" s="106" t="s">
        <v>901</v>
      </c>
      <c r="I148">
        <v>8020</v>
      </c>
      <c r="J148" s="106" t="s">
        <v>972</v>
      </c>
      <c r="K148" s="106" t="s">
        <v>905</v>
      </c>
      <c r="L148">
        <v>1265</v>
      </c>
      <c r="M148">
        <v>1283</v>
      </c>
      <c r="N148">
        <v>800</v>
      </c>
      <c r="O148" s="106" t="s">
        <v>898</v>
      </c>
      <c r="P148">
        <v>0.94251635356057395</v>
      </c>
      <c r="Q148">
        <v>0.93541473754055804</v>
      </c>
      <c r="R148" s="15">
        <v>0.170604481836444</v>
      </c>
      <c r="S148" s="15">
        <v>5.0996242878112698E-2</v>
      </c>
      <c r="T148">
        <v>-1.6556716362592301</v>
      </c>
      <c r="U148">
        <v>1.6556716362592301</v>
      </c>
      <c r="V148">
        <v>1.2871710048785501</v>
      </c>
      <c r="W148">
        <v>-9.51</v>
      </c>
      <c r="X148">
        <v>3.22</v>
      </c>
      <c r="Y148">
        <v>628690</v>
      </c>
      <c r="Z148">
        <v>39293</v>
      </c>
      <c r="AA148">
        <v>1.87</v>
      </c>
      <c r="AB148">
        <v>16</v>
      </c>
      <c r="AC148">
        <v>14</v>
      </c>
      <c r="AD148">
        <v>2</v>
      </c>
      <c r="AE148">
        <v>87.5</v>
      </c>
      <c r="AF148">
        <v>19</v>
      </c>
      <c r="AG148">
        <v>4</v>
      </c>
      <c r="AH148">
        <v>0</v>
      </c>
      <c r="AI148">
        <v>12</v>
      </c>
      <c r="AJ148" s="301">
        <v>43919</v>
      </c>
      <c r="AK148">
        <v>873</v>
      </c>
      <c r="AL148">
        <v>1129</v>
      </c>
      <c r="AM148" s="301">
        <v>43828</v>
      </c>
      <c r="AN148">
        <v>1049</v>
      </c>
      <c r="AO148">
        <v>1473</v>
      </c>
      <c r="AP148" s="301">
        <v>43645</v>
      </c>
      <c r="AQ148">
        <v>926</v>
      </c>
      <c r="AR148">
        <v>1252</v>
      </c>
      <c r="AS148" s="301">
        <v>43280</v>
      </c>
      <c r="AT148">
        <v>1186</v>
      </c>
      <c r="AU148">
        <v>1555</v>
      </c>
    </row>
    <row r="149" spans="1:47" x14ac:dyDescent="0.2">
      <c r="A149" s="102">
        <v>2986</v>
      </c>
      <c r="B149">
        <v>5333</v>
      </c>
      <c r="C149" s="106" t="s">
        <v>232</v>
      </c>
      <c r="D149" s="106" t="s">
        <v>897</v>
      </c>
      <c r="E149">
        <v>1467</v>
      </c>
      <c r="F149">
        <v>1459</v>
      </c>
      <c r="G149">
        <v>700</v>
      </c>
      <c r="H149" s="106" t="s">
        <v>901</v>
      </c>
      <c r="I149">
        <v>8020</v>
      </c>
      <c r="J149" s="106" t="s">
        <v>972</v>
      </c>
      <c r="K149" s="106" t="s">
        <v>905</v>
      </c>
      <c r="L149">
        <v>1265</v>
      </c>
      <c r="M149">
        <v>1283</v>
      </c>
      <c r="N149">
        <v>800</v>
      </c>
      <c r="O149" s="106" t="s">
        <v>898</v>
      </c>
      <c r="P149">
        <v>0.91313653501498904</v>
      </c>
      <c r="Q149">
        <v>0.89738217930753905</v>
      </c>
      <c r="R149">
        <v>0.33008565402395101</v>
      </c>
      <c r="S149" s="15">
        <v>8.0235514867478402E-2</v>
      </c>
      <c r="T149">
        <v>-1.23146295594007</v>
      </c>
      <c r="U149">
        <v>1.23146295594007</v>
      </c>
      <c r="V149">
        <v>0.96077046928294796</v>
      </c>
      <c r="W149">
        <v>-8.0299999999999994</v>
      </c>
      <c r="X149">
        <v>0.5</v>
      </c>
      <c r="Y149">
        <v>628475</v>
      </c>
      <c r="Z149">
        <v>41898</v>
      </c>
      <c r="AA149">
        <v>1.98</v>
      </c>
      <c r="AB149">
        <v>15</v>
      </c>
      <c r="AC149">
        <v>9</v>
      </c>
      <c r="AD149">
        <v>6</v>
      </c>
      <c r="AE149">
        <v>60</v>
      </c>
      <c r="AF149">
        <v>17</v>
      </c>
      <c r="AG149">
        <v>5</v>
      </c>
      <c r="AH149">
        <v>1</v>
      </c>
      <c r="AI149">
        <v>9</v>
      </c>
      <c r="AJ149" s="301">
        <v>43919</v>
      </c>
      <c r="AK149">
        <v>1452</v>
      </c>
      <c r="AL149">
        <v>1129</v>
      </c>
      <c r="AM149" s="301">
        <v>43828</v>
      </c>
      <c r="AN149">
        <v>1904</v>
      </c>
      <c r="AO149">
        <v>1473</v>
      </c>
      <c r="AP149" s="301">
        <v>43645</v>
      </c>
      <c r="AQ149">
        <v>1607</v>
      </c>
      <c r="AR149">
        <v>1252</v>
      </c>
      <c r="AS149" s="301">
        <v>43280</v>
      </c>
      <c r="AT149">
        <v>1926</v>
      </c>
      <c r="AU149">
        <v>1555</v>
      </c>
    </row>
    <row r="150" spans="1:47" x14ac:dyDescent="0.2">
      <c r="A150" s="102">
        <v>3252</v>
      </c>
      <c r="B150">
        <v>3405</v>
      </c>
      <c r="C150" s="106" t="s">
        <v>1265</v>
      </c>
      <c r="D150" s="106" t="s">
        <v>920</v>
      </c>
      <c r="E150">
        <v>1120</v>
      </c>
      <c r="F150">
        <v>1104</v>
      </c>
      <c r="G150">
        <v>900</v>
      </c>
      <c r="H150" s="106" t="s">
        <v>898</v>
      </c>
      <c r="I150">
        <v>8905</v>
      </c>
      <c r="J150" s="106" t="s">
        <v>1095</v>
      </c>
      <c r="K150" s="106" t="s">
        <v>917</v>
      </c>
      <c r="L150">
        <v>1389</v>
      </c>
      <c r="M150">
        <v>1390</v>
      </c>
      <c r="N150">
        <v>700</v>
      </c>
      <c r="O150" s="106" t="s">
        <v>901</v>
      </c>
      <c r="P150">
        <v>0.73642955446466796</v>
      </c>
      <c r="Q150">
        <v>0.88773197099539403</v>
      </c>
      <c r="R150" s="15">
        <v>3.7079101175566898E-2</v>
      </c>
      <c r="S150" s="15">
        <v>8.8486846670357097E-2</v>
      </c>
      <c r="T150">
        <v>0.204457083778427</v>
      </c>
      <c r="U150">
        <v>0.204457083778427</v>
      </c>
      <c r="V150">
        <v>0.81340994118447596</v>
      </c>
      <c r="W150">
        <v>1.1599999999999999</v>
      </c>
      <c r="X150">
        <v>2.12</v>
      </c>
      <c r="Y150">
        <v>627428</v>
      </c>
      <c r="Z150">
        <v>48264</v>
      </c>
      <c r="AA150">
        <v>2.4</v>
      </c>
      <c r="AB150">
        <v>13</v>
      </c>
      <c r="AC150">
        <v>9</v>
      </c>
      <c r="AD150">
        <v>4</v>
      </c>
      <c r="AE150">
        <v>69.23</v>
      </c>
      <c r="AF150">
        <v>19</v>
      </c>
      <c r="AG150">
        <v>6</v>
      </c>
      <c r="AH150">
        <v>0</v>
      </c>
      <c r="AI150">
        <v>7</v>
      </c>
      <c r="AJ150" s="301">
        <v>43919</v>
      </c>
      <c r="AK150">
        <v>1129</v>
      </c>
      <c r="AL150">
        <v>1404</v>
      </c>
      <c r="AM150" s="301">
        <v>43828</v>
      </c>
      <c r="AN150">
        <v>1331</v>
      </c>
      <c r="AO150">
        <v>1938</v>
      </c>
      <c r="AP150" s="301">
        <v>43645</v>
      </c>
      <c r="AQ150">
        <v>1308</v>
      </c>
      <c r="AR150">
        <v>1653</v>
      </c>
      <c r="AS150" s="301">
        <v>43280</v>
      </c>
      <c r="AT150">
        <v>1497</v>
      </c>
      <c r="AU150">
        <v>1950</v>
      </c>
    </row>
    <row r="151" spans="1:47" x14ac:dyDescent="0.2">
      <c r="A151" s="102">
        <v>1782</v>
      </c>
      <c r="B151">
        <v>1812</v>
      </c>
      <c r="C151" s="106" t="s">
        <v>961</v>
      </c>
      <c r="D151" s="106" t="s">
        <v>907</v>
      </c>
      <c r="E151">
        <v>1231</v>
      </c>
      <c r="F151">
        <v>1252</v>
      </c>
      <c r="G151">
        <v>800</v>
      </c>
      <c r="H151" s="106" t="s">
        <v>901</v>
      </c>
      <c r="I151">
        <v>6395</v>
      </c>
      <c r="J151" s="106" t="s">
        <v>1004</v>
      </c>
      <c r="K151" s="106" t="s">
        <v>909</v>
      </c>
      <c r="L151">
        <v>890</v>
      </c>
      <c r="M151">
        <v>892</v>
      </c>
      <c r="N151">
        <v>1100</v>
      </c>
      <c r="O151" s="106" t="s">
        <v>898</v>
      </c>
      <c r="P151">
        <v>0.91888143126634003</v>
      </c>
      <c r="Q151">
        <v>0.93069735661673203</v>
      </c>
      <c r="R151" s="106">
        <v>9.3690577922751497E-2</v>
      </c>
      <c r="S151" s="15">
        <v>1.17590213138583E-2</v>
      </c>
      <c r="T151">
        <v>-9.1293307254345604E-2</v>
      </c>
      <c r="U151">
        <v>9.1293307254345604E-2</v>
      </c>
      <c r="V151">
        <v>0.34627617895783402</v>
      </c>
      <c r="W151">
        <v>-0.28000000000000003</v>
      </c>
      <c r="X151">
        <v>2.04</v>
      </c>
      <c r="Y151">
        <v>627356</v>
      </c>
      <c r="Z151">
        <v>48258</v>
      </c>
      <c r="AA151">
        <v>2.39</v>
      </c>
      <c r="AB151">
        <v>13</v>
      </c>
      <c r="AC151">
        <v>11</v>
      </c>
      <c r="AD151">
        <v>2</v>
      </c>
      <c r="AE151">
        <v>84.62</v>
      </c>
      <c r="AF151">
        <v>19</v>
      </c>
      <c r="AG151">
        <v>3</v>
      </c>
      <c r="AH151">
        <v>0</v>
      </c>
      <c r="AI151">
        <v>10</v>
      </c>
      <c r="AJ151" s="301">
        <v>43919</v>
      </c>
      <c r="AK151">
        <v>1155</v>
      </c>
      <c r="AL151">
        <v>796</v>
      </c>
      <c r="AM151" s="301">
        <v>43828</v>
      </c>
      <c r="AN151">
        <v>1458</v>
      </c>
      <c r="AO151">
        <v>1001</v>
      </c>
      <c r="AP151" s="301">
        <v>43645</v>
      </c>
      <c r="AQ151">
        <v>1510</v>
      </c>
      <c r="AR151">
        <v>1155</v>
      </c>
      <c r="AS151" s="301">
        <v>43280</v>
      </c>
      <c r="AT151">
        <v>1646</v>
      </c>
      <c r="AU151">
        <v>1330</v>
      </c>
    </row>
    <row r="152" spans="1:47" x14ac:dyDescent="0.2">
      <c r="A152" s="102">
        <v>496</v>
      </c>
      <c r="B152">
        <v>6183</v>
      </c>
      <c r="C152" s="106" t="s">
        <v>1060</v>
      </c>
      <c r="D152" s="106" t="s">
        <v>910</v>
      </c>
      <c r="E152">
        <v>1372</v>
      </c>
      <c r="F152">
        <v>1371</v>
      </c>
      <c r="G152">
        <v>700</v>
      </c>
      <c r="H152" s="106" t="s">
        <v>898</v>
      </c>
      <c r="I152">
        <v>6474</v>
      </c>
      <c r="J152" s="106" t="s">
        <v>1401</v>
      </c>
      <c r="K152" s="106" t="s">
        <v>909</v>
      </c>
      <c r="L152">
        <v>3350</v>
      </c>
      <c r="M152">
        <v>3370</v>
      </c>
      <c r="N152">
        <v>300</v>
      </c>
      <c r="O152" s="106" t="s">
        <v>901</v>
      </c>
      <c r="P152">
        <v>0.92814998079232802</v>
      </c>
      <c r="Q152">
        <v>0.95847797173472005</v>
      </c>
      <c r="R152" s="106">
        <v>0.14039211074017999</v>
      </c>
      <c r="S152" s="106">
        <v>1.5229605208255E-3</v>
      </c>
      <c r="T152">
        <v>0.70785971212308896</v>
      </c>
      <c r="U152">
        <v>0.70785971212308896</v>
      </c>
      <c r="V152">
        <v>0.80832578585685699</v>
      </c>
      <c r="W152">
        <v>3.45</v>
      </c>
      <c r="X152">
        <v>5.07</v>
      </c>
      <c r="Y152">
        <v>626529</v>
      </c>
      <c r="Z152">
        <v>36855</v>
      </c>
      <c r="AA152">
        <v>1.77</v>
      </c>
      <c r="AB152">
        <v>17</v>
      </c>
      <c r="AC152">
        <v>12</v>
      </c>
      <c r="AD152">
        <v>5</v>
      </c>
      <c r="AE152">
        <v>70.59</v>
      </c>
      <c r="AF152">
        <v>18</v>
      </c>
      <c r="AG152">
        <v>6</v>
      </c>
      <c r="AH152">
        <v>2</v>
      </c>
      <c r="AI152">
        <v>9</v>
      </c>
      <c r="AJ152" s="301">
        <v>43919</v>
      </c>
      <c r="AK152">
        <v>1152</v>
      </c>
      <c r="AL152">
        <v>3005</v>
      </c>
      <c r="AM152" s="301">
        <v>43828</v>
      </c>
      <c r="AN152">
        <v>1720</v>
      </c>
      <c r="AO152">
        <v>4815</v>
      </c>
      <c r="AP152" s="301">
        <v>43645</v>
      </c>
      <c r="AQ152">
        <v>1520</v>
      </c>
      <c r="AR152">
        <v>4660</v>
      </c>
      <c r="AS152" s="301">
        <v>43280</v>
      </c>
      <c r="AT152">
        <v>1850</v>
      </c>
      <c r="AU152">
        <v>5050</v>
      </c>
    </row>
    <row r="153" spans="1:47" x14ac:dyDescent="0.2">
      <c r="A153" s="102">
        <v>1502</v>
      </c>
      <c r="B153">
        <v>3087</v>
      </c>
      <c r="C153" s="106" t="s">
        <v>1094</v>
      </c>
      <c r="D153" s="106" t="s">
        <v>921</v>
      </c>
      <c r="E153">
        <v>1721</v>
      </c>
      <c r="F153">
        <v>1719</v>
      </c>
      <c r="G153">
        <v>600</v>
      </c>
      <c r="H153" s="106" t="s">
        <v>898</v>
      </c>
      <c r="I153">
        <v>3405</v>
      </c>
      <c r="J153" s="106" t="s">
        <v>1265</v>
      </c>
      <c r="K153" s="106" t="s">
        <v>920</v>
      </c>
      <c r="L153">
        <v>1120</v>
      </c>
      <c r="M153">
        <v>1104</v>
      </c>
      <c r="N153">
        <v>900</v>
      </c>
      <c r="O153" s="106" t="s">
        <v>901</v>
      </c>
      <c r="P153">
        <v>0.75298625916162398</v>
      </c>
      <c r="Q153">
        <v>0.93670612696312705</v>
      </c>
      <c r="R153" s="106">
        <v>0.39821490484041699</v>
      </c>
      <c r="S153" s="15">
        <v>1.2017097589352101E-3</v>
      </c>
      <c r="T153">
        <v>0.16375288056023399</v>
      </c>
      <c r="U153">
        <v>0.16375288056023399</v>
      </c>
      <c r="V153">
        <v>0.94798599951522999</v>
      </c>
      <c r="W153">
        <v>0.66</v>
      </c>
      <c r="X153">
        <v>3.66</v>
      </c>
      <c r="Y153">
        <v>623177</v>
      </c>
      <c r="Z153">
        <v>47937</v>
      </c>
      <c r="AA153">
        <v>2.4</v>
      </c>
      <c r="AB153">
        <v>13</v>
      </c>
      <c r="AC153">
        <v>10</v>
      </c>
      <c r="AD153">
        <v>3</v>
      </c>
      <c r="AE153">
        <v>76.92</v>
      </c>
      <c r="AF153">
        <v>19</v>
      </c>
      <c r="AG153">
        <v>4</v>
      </c>
      <c r="AH153">
        <v>0</v>
      </c>
      <c r="AI153">
        <v>9</v>
      </c>
      <c r="AJ153" s="301">
        <v>43919</v>
      </c>
      <c r="AK153">
        <v>1657</v>
      </c>
      <c r="AL153">
        <v>1129</v>
      </c>
      <c r="AM153" s="301">
        <v>43828</v>
      </c>
      <c r="AN153">
        <v>2166</v>
      </c>
      <c r="AO153">
        <v>1331</v>
      </c>
      <c r="AP153" s="301">
        <v>43645</v>
      </c>
      <c r="AQ153">
        <v>2077</v>
      </c>
      <c r="AR153">
        <v>1308</v>
      </c>
      <c r="AS153" s="301">
        <v>43280</v>
      </c>
      <c r="AT153">
        <v>2140</v>
      </c>
      <c r="AU153">
        <v>1497</v>
      </c>
    </row>
    <row r="154" spans="1:47" x14ac:dyDescent="0.2">
      <c r="A154" s="102">
        <v>3563</v>
      </c>
      <c r="B154">
        <v>1662</v>
      </c>
      <c r="C154" s="106" t="s">
        <v>463</v>
      </c>
      <c r="D154" s="106" t="s">
        <v>1045</v>
      </c>
      <c r="E154">
        <v>1807</v>
      </c>
      <c r="F154">
        <v>1788</v>
      </c>
      <c r="G154">
        <v>600</v>
      </c>
      <c r="H154" s="106" t="s">
        <v>901</v>
      </c>
      <c r="I154">
        <v>6183</v>
      </c>
      <c r="J154" s="106" t="s">
        <v>1060</v>
      </c>
      <c r="K154" s="106" t="s">
        <v>910</v>
      </c>
      <c r="L154">
        <v>1372</v>
      </c>
      <c r="M154">
        <v>1371</v>
      </c>
      <c r="N154">
        <v>800</v>
      </c>
      <c r="O154" s="106" t="s">
        <v>898</v>
      </c>
      <c r="P154">
        <v>0.53179401273915705</v>
      </c>
      <c r="Q154">
        <v>0.87490855579634497</v>
      </c>
      <c r="R154" s="15">
        <v>0.22818696994114701</v>
      </c>
      <c r="S154" s="15">
        <v>8.5121760249407194E-2</v>
      </c>
      <c r="T154">
        <v>-1.8353007913564601</v>
      </c>
      <c r="U154">
        <v>1.8353007913564601</v>
      </c>
      <c r="V154">
        <v>1.83860021415773</v>
      </c>
      <c r="W154">
        <v>-20.149999999999999</v>
      </c>
      <c r="X154">
        <v>2.2400000000000002</v>
      </c>
      <c r="Y154">
        <v>622640</v>
      </c>
      <c r="Z154">
        <v>44474</v>
      </c>
      <c r="AA154">
        <v>2.2599999999999998</v>
      </c>
      <c r="AB154">
        <v>14</v>
      </c>
      <c r="AC154">
        <v>11</v>
      </c>
      <c r="AD154">
        <v>3</v>
      </c>
      <c r="AE154">
        <v>78.569999999999993</v>
      </c>
      <c r="AF154">
        <v>17</v>
      </c>
      <c r="AG154">
        <v>6</v>
      </c>
      <c r="AH154">
        <v>1</v>
      </c>
      <c r="AI154">
        <v>7</v>
      </c>
      <c r="AJ154" s="301">
        <v>43919</v>
      </c>
      <c r="AK154">
        <v>1789</v>
      </c>
      <c r="AL154">
        <v>1152</v>
      </c>
      <c r="AM154" s="301">
        <v>43828</v>
      </c>
      <c r="AN154">
        <v>2955</v>
      </c>
      <c r="AO154">
        <v>1720</v>
      </c>
      <c r="AP154" s="301">
        <v>43645</v>
      </c>
      <c r="AQ154">
        <v>2554</v>
      </c>
      <c r="AR154">
        <v>1520</v>
      </c>
      <c r="AS154" s="301">
        <v>43280</v>
      </c>
      <c r="AT154">
        <v>2896</v>
      </c>
      <c r="AU154">
        <v>1850</v>
      </c>
    </row>
    <row r="155" spans="1:47" x14ac:dyDescent="0.2">
      <c r="A155" s="102">
        <v>265</v>
      </c>
      <c r="B155">
        <v>4324</v>
      </c>
      <c r="C155" s="106" t="s">
        <v>1065</v>
      </c>
      <c r="D155" s="106" t="s">
        <v>910</v>
      </c>
      <c r="E155">
        <v>2495</v>
      </c>
      <c r="F155">
        <v>2445</v>
      </c>
      <c r="G155">
        <v>400</v>
      </c>
      <c r="H155" s="106" t="s">
        <v>901</v>
      </c>
      <c r="I155">
        <v>7202</v>
      </c>
      <c r="J155" s="106" t="s">
        <v>596</v>
      </c>
      <c r="K155" s="106" t="s">
        <v>913</v>
      </c>
      <c r="L155">
        <v>950.5</v>
      </c>
      <c r="M155">
        <v>944.8</v>
      </c>
      <c r="N155">
        <v>1000</v>
      </c>
      <c r="O155" s="106" t="s">
        <v>898</v>
      </c>
      <c r="P155">
        <v>0.95559501596267005</v>
      </c>
      <c r="Q155">
        <v>0.96489473220548505</v>
      </c>
      <c r="R155" s="15">
        <v>0.2444830215348</v>
      </c>
      <c r="S155">
        <v>2.77829611448633E-2</v>
      </c>
      <c r="T155">
        <v>-1.2523885487167199</v>
      </c>
      <c r="U155">
        <v>1.2523885487167199</v>
      </c>
      <c r="V155">
        <v>0.79940945701671695</v>
      </c>
      <c r="W155">
        <v>-7.87</v>
      </c>
      <c r="X155">
        <v>3.39</v>
      </c>
      <c r="Y155">
        <v>621608</v>
      </c>
      <c r="Z155">
        <v>44401</v>
      </c>
      <c r="AA155">
        <v>2.6</v>
      </c>
      <c r="AB155">
        <v>14</v>
      </c>
      <c r="AC155">
        <v>9</v>
      </c>
      <c r="AD155">
        <v>5</v>
      </c>
      <c r="AE155">
        <v>64.290000000000006</v>
      </c>
      <c r="AF155">
        <v>18</v>
      </c>
      <c r="AG155">
        <v>5</v>
      </c>
      <c r="AH155">
        <v>0</v>
      </c>
      <c r="AI155">
        <v>9</v>
      </c>
      <c r="AJ155" s="301">
        <v>43919</v>
      </c>
      <c r="AK155">
        <v>2119</v>
      </c>
      <c r="AL155">
        <v>745.1</v>
      </c>
      <c r="AM155" s="301">
        <v>43828</v>
      </c>
      <c r="AN155">
        <v>3775</v>
      </c>
      <c r="AO155">
        <v>1299</v>
      </c>
      <c r="AP155" s="301">
        <v>43645</v>
      </c>
      <c r="AQ155">
        <v>3810</v>
      </c>
      <c r="AR155">
        <v>1247</v>
      </c>
      <c r="AS155" s="301">
        <v>43280</v>
      </c>
      <c r="AT155">
        <v>5140</v>
      </c>
      <c r="AU155">
        <v>1430.5</v>
      </c>
    </row>
    <row r="156" spans="1:47" x14ac:dyDescent="0.2">
      <c r="A156" s="102">
        <v>1494</v>
      </c>
      <c r="B156">
        <v>1417</v>
      </c>
      <c r="C156" s="106" t="s">
        <v>1462</v>
      </c>
      <c r="D156" s="106" t="s">
        <v>907</v>
      </c>
      <c r="E156">
        <v>1611</v>
      </c>
      <c r="F156">
        <v>1595</v>
      </c>
      <c r="G156">
        <v>600</v>
      </c>
      <c r="H156" s="106" t="s">
        <v>898</v>
      </c>
      <c r="I156">
        <v>9303</v>
      </c>
      <c r="J156" s="106" t="s">
        <v>1166</v>
      </c>
      <c r="K156" s="106" t="s">
        <v>1184</v>
      </c>
      <c r="L156">
        <v>1276</v>
      </c>
      <c r="M156">
        <v>1286</v>
      </c>
      <c r="N156">
        <v>700</v>
      </c>
      <c r="O156" s="106" t="s">
        <v>901</v>
      </c>
      <c r="P156">
        <v>0.85075884511240796</v>
      </c>
      <c r="Q156">
        <v>0.93692281174773195</v>
      </c>
      <c r="R156">
        <v>0.160505131973111</v>
      </c>
      <c r="S156" s="15">
        <v>1.91685169847486E-3</v>
      </c>
      <c r="T156">
        <v>2.2377090253821899</v>
      </c>
      <c r="U156">
        <v>2.2377090253821899</v>
      </c>
      <c r="V156">
        <v>2.2732500433891798</v>
      </c>
      <c r="W156">
        <v>8.32</v>
      </c>
      <c r="X156">
        <v>5.94</v>
      </c>
      <c r="Y156">
        <v>620124</v>
      </c>
      <c r="Z156">
        <v>38758</v>
      </c>
      <c r="AA156">
        <v>1.88</v>
      </c>
      <c r="AB156">
        <v>16</v>
      </c>
      <c r="AC156">
        <v>12</v>
      </c>
      <c r="AD156">
        <v>4</v>
      </c>
      <c r="AE156">
        <v>75</v>
      </c>
      <c r="AF156">
        <v>20</v>
      </c>
      <c r="AG156">
        <v>4</v>
      </c>
      <c r="AH156">
        <v>0</v>
      </c>
      <c r="AI156">
        <v>12</v>
      </c>
      <c r="AJ156" s="301">
        <v>43919</v>
      </c>
      <c r="AK156">
        <v>1375</v>
      </c>
      <c r="AL156">
        <v>1217</v>
      </c>
      <c r="AM156" s="301">
        <v>43828</v>
      </c>
      <c r="AN156">
        <v>1651</v>
      </c>
      <c r="AO156">
        <v>1471</v>
      </c>
      <c r="AP156" s="301">
        <v>43645</v>
      </c>
      <c r="AQ156">
        <v>1652</v>
      </c>
      <c r="AR156">
        <v>1417</v>
      </c>
      <c r="AS156" s="301">
        <v>43280</v>
      </c>
      <c r="AT156">
        <v>1687</v>
      </c>
      <c r="AU156">
        <v>1330</v>
      </c>
    </row>
    <row r="157" spans="1:47" x14ac:dyDescent="0.2">
      <c r="A157" s="102">
        <v>3647</v>
      </c>
      <c r="B157">
        <v>3632</v>
      </c>
      <c r="C157" s="106" t="s">
        <v>1451</v>
      </c>
      <c r="D157" s="106" t="s">
        <v>900</v>
      </c>
      <c r="E157">
        <v>486</v>
      </c>
      <c r="F157">
        <v>469</v>
      </c>
      <c r="G157">
        <v>2200</v>
      </c>
      <c r="H157" s="106" t="s">
        <v>898</v>
      </c>
      <c r="I157">
        <v>5110</v>
      </c>
      <c r="J157" s="106" t="s">
        <v>808</v>
      </c>
      <c r="K157" s="106" t="s">
        <v>984</v>
      </c>
      <c r="L157">
        <v>1053</v>
      </c>
      <c r="M157">
        <v>1049</v>
      </c>
      <c r="N157">
        <v>1000</v>
      </c>
      <c r="O157" s="106" t="s">
        <v>901</v>
      </c>
      <c r="P157">
        <v>0.697076260472549</v>
      </c>
      <c r="Q157">
        <v>0.871472871893893</v>
      </c>
      <c r="R157" s="15">
        <v>0.37789659671720299</v>
      </c>
      <c r="S157" s="15">
        <v>4.5721142145374399E-2</v>
      </c>
      <c r="T157">
        <v>2.0763516851738899</v>
      </c>
      <c r="U157">
        <v>2.0763516851738899</v>
      </c>
      <c r="V157">
        <v>2.5201330448663501</v>
      </c>
      <c r="W157">
        <v>8.58</v>
      </c>
      <c r="X157">
        <v>1.64</v>
      </c>
      <c r="Y157">
        <v>619774</v>
      </c>
      <c r="Z157">
        <v>41318</v>
      </c>
      <c r="AA157">
        <v>1.99</v>
      </c>
      <c r="AB157">
        <v>15</v>
      </c>
      <c r="AC157">
        <v>12</v>
      </c>
      <c r="AD157">
        <v>3</v>
      </c>
      <c r="AE157">
        <v>80</v>
      </c>
      <c r="AF157">
        <v>19</v>
      </c>
      <c r="AG157">
        <v>4</v>
      </c>
      <c r="AH157">
        <v>1</v>
      </c>
      <c r="AI157">
        <v>10</v>
      </c>
      <c r="AJ157" s="301">
        <v>43919</v>
      </c>
      <c r="AK157">
        <v>404</v>
      </c>
      <c r="AL157">
        <v>1069</v>
      </c>
      <c r="AM157" s="301">
        <v>43828</v>
      </c>
      <c r="AN157">
        <v>493</v>
      </c>
      <c r="AO157">
        <v>1337</v>
      </c>
      <c r="AP157" s="301">
        <v>43645</v>
      </c>
      <c r="AQ157">
        <v>510</v>
      </c>
      <c r="AR157">
        <v>1263</v>
      </c>
      <c r="AS157" s="301">
        <v>43280</v>
      </c>
      <c r="AT157">
        <v>587</v>
      </c>
      <c r="AU157">
        <v>1711</v>
      </c>
    </row>
    <row r="158" spans="1:47" x14ac:dyDescent="0.2">
      <c r="A158" s="102">
        <v>1694</v>
      </c>
      <c r="B158">
        <v>4061</v>
      </c>
      <c r="C158" s="106" t="s">
        <v>1067</v>
      </c>
      <c r="D158" s="106" t="s">
        <v>920</v>
      </c>
      <c r="E158">
        <v>2593</v>
      </c>
      <c r="F158">
        <v>2591</v>
      </c>
      <c r="G158">
        <v>400</v>
      </c>
      <c r="H158" s="106" t="s">
        <v>901</v>
      </c>
      <c r="I158">
        <v>8012</v>
      </c>
      <c r="J158" s="106" t="s">
        <v>1055</v>
      </c>
      <c r="K158" s="106" t="s">
        <v>905</v>
      </c>
      <c r="L158">
        <v>1330</v>
      </c>
      <c r="M158">
        <v>1330</v>
      </c>
      <c r="N158">
        <v>800</v>
      </c>
      <c r="O158" s="106" t="s">
        <v>898</v>
      </c>
      <c r="P158">
        <v>0.53198050737277103</v>
      </c>
      <c r="Q158">
        <v>0.93240176905986905</v>
      </c>
      <c r="R158" s="15">
        <v>7.50388228962614E-4</v>
      </c>
      <c r="S158" s="15">
        <v>5.29249646747233E-4</v>
      </c>
      <c r="T158">
        <v>-0.26010467067199899</v>
      </c>
      <c r="U158">
        <v>0.26010467067199899</v>
      </c>
      <c r="V158">
        <v>0.14439882903002399</v>
      </c>
      <c r="W158">
        <v>-1.81</v>
      </c>
      <c r="X158">
        <v>2.66</v>
      </c>
      <c r="Y158">
        <v>617035</v>
      </c>
      <c r="Z158">
        <v>56094</v>
      </c>
      <c r="AA158">
        <v>2.86</v>
      </c>
      <c r="AB158">
        <v>11</v>
      </c>
      <c r="AC158">
        <v>7</v>
      </c>
      <c r="AD158">
        <v>4</v>
      </c>
      <c r="AE158">
        <v>63.64</v>
      </c>
      <c r="AF158">
        <v>19</v>
      </c>
      <c r="AG158">
        <v>3</v>
      </c>
      <c r="AH158">
        <v>0</v>
      </c>
      <c r="AI158">
        <v>8</v>
      </c>
      <c r="AJ158" s="301">
        <v>43919</v>
      </c>
      <c r="AK158">
        <v>2346</v>
      </c>
      <c r="AL158">
        <v>1347</v>
      </c>
      <c r="AM158" s="301">
        <v>43828</v>
      </c>
      <c r="AN158">
        <v>3270</v>
      </c>
      <c r="AO158">
        <v>1630</v>
      </c>
      <c r="AP158" s="301">
        <v>43645</v>
      </c>
      <c r="AQ158">
        <v>3320</v>
      </c>
      <c r="AR158">
        <v>1650</v>
      </c>
      <c r="AS158" s="301">
        <v>43280</v>
      </c>
      <c r="AT158">
        <v>3615</v>
      </c>
      <c r="AU158">
        <v>1691</v>
      </c>
    </row>
    <row r="159" spans="1:47" x14ac:dyDescent="0.2">
      <c r="A159" s="102">
        <v>3624</v>
      </c>
      <c r="B159">
        <v>2327</v>
      </c>
      <c r="C159" s="106" t="s">
        <v>1171</v>
      </c>
      <c r="D159" s="106" t="s">
        <v>900</v>
      </c>
      <c r="E159">
        <v>2942</v>
      </c>
      <c r="F159">
        <v>2914</v>
      </c>
      <c r="G159">
        <v>300</v>
      </c>
      <c r="H159" s="106" t="s">
        <v>901</v>
      </c>
      <c r="I159">
        <v>2531</v>
      </c>
      <c r="J159" s="106" t="s">
        <v>922</v>
      </c>
      <c r="K159" s="106" t="s">
        <v>923</v>
      </c>
      <c r="L159">
        <v>952</v>
      </c>
      <c r="M159">
        <v>951</v>
      </c>
      <c r="N159">
        <v>900</v>
      </c>
      <c r="O159" s="106" t="s">
        <v>898</v>
      </c>
      <c r="P159">
        <v>0.79057211586429399</v>
      </c>
      <c r="Q159">
        <v>0.87237451567218205</v>
      </c>
      <c r="R159" s="15">
        <v>0.31767782007830803</v>
      </c>
      <c r="S159">
        <v>8.6727232768319604E-2</v>
      </c>
      <c r="T159">
        <v>-1.2483852399892801</v>
      </c>
      <c r="U159">
        <v>1.2483852399892801</v>
      </c>
      <c r="V159">
        <v>1.35606126792408</v>
      </c>
      <c r="W159">
        <v>-10.32</v>
      </c>
      <c r="X159">
        <v>2.09</v>
      </c>
      <c r="Y159">
        <v>615958</v>
      </c>
      <c r="Z159">
        <v>41064</v>
      </c>
      <c r="AA159">
        <v>2.0499999999999998</v>
      </c>
      <c r="AB159">
        <v>15</v>
      </c>
      <c r="AC159">
        <v>11</v>
      </c>
      <c r="AD159">
        <v>4</v>
      </c>
      <c r="AE159">
        <v>73.33</v>
      </c>
      <c r="AF159">
        <v>18</v>
      </c>
      <c r="AG159">
        <v>6</v>
      </c>
      <c r="AH159">
        <v>1</v>
      </c>
      <c r="AI159">
        <v>8</v>
      </c>
      <c r="AJ159" s="301">
        <v>43919</v>
      </c>
      <c r="AK159">
        <v>2686</v>
      </c>
      <c r="AL159">
        <v>819</v>
      </c>
      <c r="AM159" s="301">
        <v>43828</v>
      </c>
      <c r="AN159">
        <v>3600</v>
      </c>
      <c r="AO159">
        <v>1005</v>
      </c>
      <c r="AP159" s="301">
        <v>43645</v>
      </c>
      <c r="AQ159">
        <v>3515</v>
      </c>
      <c r="AR159">
        <v>1134</v>
      </c>
      <c r="AS159" s="301">
        <v>43280</v>
      </c>
      <c r="AT159">
        <v>2762</v>
      </c>
      <c r="AU159">
        <v>1400</v>
      </c>
    </row>
    <row r="160" spans="1:47" x14ac:dyDescent="0.2">
      <c r="A160" s="102">
        <v>1037</v>
      </c>
      <c r="B160">
        <v>5714</v>
      </c>
      <c r="C160" s="106" t="s">
        <v>559</v>
      </c>
      <c r="D160" s="106" t="s">
        <v>911</v>
      </c>
      <c r="E160">
        <v>3280</v>
      </c>
      <c r="F160">
        <v>3235</v>
      </c>
      <c r="G160">
        <v>300</v>
      </c>
      <c r="H160" s="106" t="s">
        <v>901</v>
      </c>
      <c r="I160">
        <v>6925</v>
      </c>
      <c r="J160" s="106" t="s">
        <v>1177</v>
      </c>
      <c r="K160" s="106" t="s">
        <v>903</v>
      </c>
      <c r="L160">
        <v>1339</v>
      </c>
      <c r="M160">
        <v>1427</v>
      </c>
      <c r="N160">
        <v>700</v>
      </c>
      <c r="O160" s="106" t="s">
        <v>898</v>
      </c>
      <c r="P160">
        <v>0.93388946109398396</v>
      </c>
      <c r="Q160">
        <v>0.94663533693659196</v>
      </c>
      <c r="R160">
        <v>4.0184672389609599E-3</v>
      </c>
      <c r="S160" s="106">
        <v>2.4527533597358E-3</v>
      </c>
      <c r="T160">
        <v>-1.75109829546616</v>
      </c>
      <c r="U160">
        <v>1.75109829546616</v>
      </c>
      <c r="V160">
        <v>0.69987536272093698</v>
      </c>
      <c r="W160">
        <v>-13.97</v>
      </c>
      <c r="X160">
        <v>2.93</v>
      </c>
      <c r="Y160">
        <v>615865</v>
      </c>
      <c r="Z160">
        <v>38492</v>
      </c>
      <c r="AA160">
        <v>2.0299999999999998</v>
      </c>
      <c r="AB160">
        <v>16</v>
      </c>
      <c r="AC160">
        <v>12</v>
      </c>
      <c r="AD160">
        <v>4</v>
      </c>
      <c r="AE160">
        <v>75</v>
      </c>
      <c r="AF160">
        <v>19</v>
      </c>
      <c r="AG160">
        <v>4</v>
      </c>
      <c r="AH160">
        <v>1</v>
      </c>
      <c r="AI160">
        <v>11</v>
      </c>
      <c r="AJ160" s="301">
        <v>43919</v>
      </c>
      <c r="AK160">
        <v>2786</v>
      </c>
      <c r="AL160">
        <v>1060</v>
      </c>
      <c r="AM160" s="301">
        <v>43828</v>
      </c>
      <c r="AN160">
        <v>4075</v>
      </c>
      <c r="AO160">
        <v>1624</v>
      </c>
      <c r="AP160" s="301">
        <v>43645</v>
      </c>
      <c r="AQ160">
        <v>3525</v>
      </c>
      <c r="AR160">
        <v>1435</v>
      </c>
      <c r="AS160" s="301">
        <v>43280</v>
      </c>
      <c r="AT160">
        <v>3350</v>
      </c>
      <c r="AU160">
        <v>1385</v>
      </c>
    </row>
    <row r="161" spans="1:47" x14ac:dyDescent="0.2">
      <c r="A161" s="102">
        <v>865</v>
      </c>
      <c r="B161">
        <v>6136</v>
      </c>
      <c r="C161" s="106" t="s">
        <v>1400</v>
      </c>
      <c r="D161" s="106" t="s">
        <v>909</v>
      </c>
      <c r="E161">
        <v>1750</v>
      </c>
      <c r="F161">
        <v>1664</v>
      </c>
      <c r="G161">
        <v>600</v>
      </c>
      <c r="H161" s="106" t="s">
        <v>898</v>
      </c>
      <c r="I161">
        <v>9024</v>
      </c>
      <c r="J161" s="106" t="s">
        <v>1463</v>
      </c>
      <c r="K161" s="106" t="s">
        <v>976</v>
      </c>
      <c r="L161">
        <v>1199</v>
      </c>
      <c r="M161">
        <v>1180</v>
      </c>
      <c r="N161">
        <v>800</v>
      </c>
      <c r="O161" s="106" t="s">
        <v>901</v>
      </c>
      <c r="P161">
        <v>0.54980123113610102</v>
      </c>
      <c r="Q161">
        <v>0.95000064892020697</v>
      </c>
      <c r="R161" s="106">
        <v>0.29074646181587599</v>
      </c>
      <c r="S161">
        <v>2.2177898150014599E-3</v>
      </c>
      <c r="T161">
        <v>2.8733678986952902</v>
      </c>
      <c r="U161">
        <v>2.8733678986952902</v>
      </c>
      <c r="V161">
        <v>1.8878523107832399</v>
      </c>
      <c r="W161">
        <v>19.98</v>
      </c>
      <c r="X161">
        <v>5.45</v>
      </c>
      <c r="Y161">
        <v>613614</v>
      </c>
      <c r="Z161">
        <v>68179</v>
      </c>
      <c r="AA161">
        <v>3.56</v>
      </c>
      <c r="AB161">
        <v>9</v>
      </c>
      <c r="AC161">
        <v>8</v>
      </c>
      <c r="AD161">
        <v>1</v>
      </c>
      <c r="AE161">
        <v>88.89</v>
      </c>
      <c r="AF161">
        <v>16</v>
      </c>
      <c r="AG161">
        <v>5</v>
      </c>
      <c r="AH161">
        <v>0</v>
      </c>
      <c r="AI161">
        <v>4</v>
      </c>
      <c r="AJ161" s="301">
        <v>43919</v>
      </c>
      <c r="AK161">
        <v>1466</v>
      </c>
      <c r="AL161">
        <v>1249</v>
      </c>
      <c r="AM161" s="301">
        <v>43828</v>
      </c>
      <c r="AN161">
        <v>2090</v>
      </c>
      <c r="AO161">
        <v>1795</v>
      </c>
      <c r="AP161" s="301">
        <v>43645</v>
      </c>
      <c r="AQ161">
        <v>2199</v>
      </c>
      <c r="AR161">
        <v>1826</v>
      </c>
      <c r="AS161" s="301">
        <v>43280</v>
      </c>
      <c r="AT161">
        <v>2236</v>
      </c>
      <c r="AU161">
        <v>1837</v>
      </c>
    </row>
    <row r="162" spans="1:47" x14ac:dyDescent="0.2">
      <c r="A162" s="102">
        <v>3391</v>
      </c>
      <c r="B162">
        <v>1941</v>
      </c>
      <c r="C162" s="106" t="s">
        <v>1159</v>
      </c>
      <c r="D162" s="106" t="s">
        <v>907</v>
      </c>
      <c r="E162">
        <v>2302</v>
      </c>
      <c r="F162">
        <v>2285</v>
      </c>
      <c r="G162">
        <v>400</v>
      </c>
      <c r="H162" s="106" t="s">
        <v>901</v>
      </c>
      <c r="I162">
        <v>6501</v>
      </c>
      <c r="J162" s="106" t="s">
        <v>1022</v>
      </c>
      <c r="K162" s="106" t="s">
        <v>903</v>
      </c>
      <c r="L162">
        <v>3390</v>
      </c>
      <c r="M162">
        <v>3395</v>
      </c>
      <c r="N162">
        <v>300</v>
      </c>
      <c r="O162" s="106" t="s">
        <v>898</v>
      </c>
      <c r="P162">
        <v>0.82768282906730095</v>
      </c>
      <c r="Q162">
        <v>0.88199004332867503</v>
      </c>
      <c r="R162" s="15">
        <v>6.4084420873719303E-3</v>
      </c>
      <c r="S162" s="15">
        <v>3.4957919079756303E-2</v>
      </c>
      <c r="T162">
        <v>-0.214050255174315</v>
      </c>
      <c r="U162">
        <v>0.214050255174315</v>
      </c>
      <c r="V162">
        <v>0.249769571428437</v>
      </c>
      <c r="W162">
        <v>-1.33</v>
      </c>
      <c r="X162">
        <v>10.26</v>
      </c>
      <c r="Y162">
        <v>613505</v>
      </c>
      <c r="Z162">
        <v>61350</v>
      </c>
      <c r="AA162">
        <v>3.11</v>
      </c>
      <c r="AB162">
        <v>10</v>
      </c>
      <c r="AC162">
        <v>9</v>
      </c>
      <c r="AD162">
        <v>1</v>
      </c>
      <c r="AE162">
        <v>90</v>
      </c>
      <c r="AF162">
        <v>18</v>
      </c>
      <c r="AG162">
        <v>3</v>
      </c>
      <c r="AH162">
        <v>1</v>
      </c>
      <c r="AI162">
        <v>6</v>
      </c>
      <c r="AJ162" s="301">
        <v>43919</v>
      </c>
      <c r="AK162">
        <v>2248</v>
      </c>
      <c r="AL162">
        <v>3109</v>
      </c>
      <c r="AM162" s="301">
        <v>43828</v>
      </c>
      <c r="AN162">
        <v>2532</v>
      </c>
      <c r="AO162">
        <v>4626</v>
      </c>
      <c r="AP162" s="301">
        <v>43645</v>
      </c>
      <c r="AQ162">
        <v>2296</v>
      </c>
      <c r="AR162">
        <v>4045</v>
      </c>
      <c r="AS162" s="301">
        <v>43280</v>
      </c>
      <c r="AT162">
        <v>2698</v>
      </c>
      <c r="AU162">
        <v>3840.5</v>
      </c>
    </row>
    <row r="163" spans="1:47" x14ac:dyDescent="0.2">
      <c r="A163" s="102">
        <v>3097</v>
      </c>
      <c r="B163">
        <v>2914</v>
      </c>
      <c r="C163" s="106" t="s">
        <v>994</v>
      </c>
      <c r="D163" s="106" t="s">
        <v>923</v>
      </c>
      <c r="E163">
        <v>1998.5</v>
      </c>
      <c r="F163">
        <v>1997</v>
      </c>
      <c r="G163">
        <v>500</v>
      </c>
      <c r="H163" s="106" t="s">
        <v>901</v>
      </c>
      <c r="I163">
        <v>6395</v>
      </c>
      <c r="J163" s="106" t="s">
        <v>1004</v>
      </c>
      <c r="K163" s="106" t="s">
        <v>909</v>
      </c>
      <c r="L163">
        <v>890</v>
      </c>
      <c r="M163">
        <v>892</v>
      </c>
      <c r="N163">
        <v>1100</v>
      </c>
      <c r="O163" s="106" t="s">
        <v>898</v>
      </c>
      <c r="P163">
        <v>0.90774157815651602</v>
      </c>
      <c r="Q163">
        <v>0.89348012386972497</v>
      </c>
      <c r="R163" s="15">
        <v>3.4421162871069597E-2</v>
      </c>
      <c r="S163" s="15">
        <v>5.0150446612807098E-2</v>
      </c>
      <c r="T163">
        <v>-2.1489643570793202</v>
      </c>
      <c r="U163">
        <v>2.1489643570793202</v>
      </c>
      <c r="V163">
        <v>1.50407043344819</v>
      </c>
      <c r="W163">
        <v>-12.66</v>
      </c>
      <c r="X163">
        <v>1.73</v>
      </c>
      <c r="Y163">
        <v>613268</v>
      </c>
      <c r="Z163">
        <v>51106</v>
      </c>
      <c r="AA163">
        <v>2.72</v>
      </c>
      <c r="AB163">
        <v>12</v>
      </c>
      <c r="AC163">
        <v>10</v>
      </c>
      <c r="AD163">
        <v>2</v>
      </c>
      <c r="AE163">
        <v>83.33</v>
      </c>
      <c r="AF163">
        <v>17</v>
      </c>
      <c r="AG163">
        <v>4</v>
      </c>
      <c r="AH163">
        <v>1</v>
      </c>
      <c r="AI163">
        <v>7</v>
      </c>
      <c r="AJ163" s="301">
        <v>43919</v>
      </c>
      <c r="AK163">
        <v>2053.5</v>
      </c>
      <c r="AL163">
        <v>796</v>
      </c>
      <c r="AM163" s="301">
        <v>43828</v>
      </c>
      <c r="AN163">
        <v>2432.5</v>
      </c>
      <c r="AO163">
        <v>1001</v>
      </c>
      <c r="AP163" s="301">
        <v>43645</v>
      </c>
      <c r="AQ163">
        <v>2401</v>
      </c>
      <c r="AR163">
        <v>1155</v>
      </c>
      <c r="AS163" s="301">
        <v>43280</v>
      </c>
      <c r="AT163">
        <v>3013</v>
      </c>
      <c r="AU163">
        <v>1330</v>
      </c>
    </row>
    <row r="164" spans="1:47" x14ac:dyDescent="0.2">
      <c r="A164" s="102">
        <v>2957</v>
      </c>
      <c r="B164">
        <v>6857</v>
      </c>
      <c r="C164" s="106" t="s">
        <v>2915</v>
      </c>
      <c r="D164" s="106" t="s">
        <v>903</v>
      </c>
      <c r="E164">
        <v>6080</v>
      </c>
      <c r="F164">
        <v>6060</v>
      </c>
      <c r="G164">
        <v>100</v>
      </c>
      <c r="H164" s="106" t="s">
        <v>898</v>
      </c>
      <c r="I164">
        <v>6952</v>
      </c>
      <c r="J164" s="106" t="s">
        <v>362</v>
      </c>
      <c r="K164" s="106" t="s">
        <v>903</v>
      </c>
      <c r="L164">
        <v>1806</v>
      </c>
      <c r="M164">
        <v>1783</v>
      </c>
      <c r="N164">
        <v>300</v>
      </c>
      <c r="O164" s="106" t="s">
        <v>901</v>
      </c>
      <c r="P164">
        <v>0.872736369294565</v>
      </c>
      <c r="Q164">
        <v>0.89839141495506603</v>
      </c>
      <c r="R164">
        <v>8.4775778544103106E-2</v>
      </c>
      <c r="S164" s="15">
        <v>5.7761571624895501E-2</v>
      </c>
      <c r="T164">
        <v>2.2503241487265302</v>
      </c>
      <c r="U164">
        <v>2.2503241487265302</v>
      </c>
      <c r="V164">
        <v>1.80871075561109</v>
      </c>
      <c r="W164">
        <v>12.02</v>
      </c>
      <c r="X164">
        <v>11.73</v>
      </c>
      <c r="Y164">
        <v>613108</v>
      </c>
      <c r="Z164">
        <v>36065</v>
      </c>
      <c r="AA164">
        <v>1.75</v>
      </c>
      <c r="AB164">
        <v>17</v>
      </c>
      <c r="AC164">
        <v>12</v>
      </c>
      <c r="AD164">
        <v>5</v>
      </c>
      <c r="AE164">
        <v>70.59</v>
      </c>
      <c r="AF164">
        <v>13</v>
      </c>
      <c r="AG164">
        <v>7</v>
      </c>
      <c r="AH164">
        <v>3</v>
      </c>
      <c r="AI164">
        <v>7</v>
      </c>
      <c r="AJ164" s="301">
        <v>43919</v>
      </c>
      <c r="AK164">
        <v>4295</v>
      </c>
      <c r="AL164">
        <v>1512</v>
      </c>
      <c r="AM164" s="301">
        <v>43828</v>
      </c>
      <c r="AN164">
        <v>6160</v>
      </c>
      <c r="AO164">
        <v>2191</v>
      </c>
      <c r="AP164" s="301">
        <v>43645</v>
      </c>
      <c r="AQ164">
        <v>3150</v>
      </c>
      <c r="AR164">
        <v>1365</v>
      </c>
      <c r="AS164" s="301">
        <v>43280</v>
      </c>
      <c r="AT164">
        <v>2270</v>
      </c>
      <c r="AU164">
        <v>1774</v>
      </c>
    </row>
    <row r="165" spans="1:47" x14ac:dyDescent="0.2">
      <c r="A165" s="102">
        <v>871</v>
      </c>
      <c r="B165">
        <v>2327</v>
      </c>
      <c r="C165" s="106" t="s">
        <v>1171</v>
      </c>
      <c r="D165" s="106" t="s">
        <v>900</v>
      </c>
      <c r="E165">
        <v>2942</v>
      </c>
      <c r="F165">
        <v>2914</v>
      </c>
      <c r="G165">
        <v>300</v>
      </c>
      <c r="H165" s="106" t="s">
        <v>901</v>
      </c>
      <c r="I165">
        <v>6474</v>
      </c>
      <c r="J165" s="106" t="s">
        <v>1401</v>
      </c>
      <c r="K165" s="106" t="s">
        <v>909</v>
      </c>
      <c r="L165">
        <v>3350</v>
      </c>
      <c r="M165">
        <v>3370</v>
      </c>
      <c r="N165">
        <v>300</v>
      </c>
      <c r="O165" s="106" t="s">
        <v>898</v>
      </c>
      <c r="P165">
        <v>0.82483498137394595</v>
      </c>
      <c r="Q165">
        <v>0.94987154972712295</v>
      </c>
      <c r="R165" s="15">
        <v>0.24062080357256799</v>
      </c>
      <c r="S165" s="15">
        <v>1.9001254456902099E-3</v>
      </c>
      <c r="T165">
        <v>-0.43550981391670801</v>
      </c>
      <c r="U165">
        <v>0.43550981391670801</v>
      </c>
      <c r="V165">
        <v>0.25690096210750102</v>
      </c>
      <c r="W165">
        <v>-3.2</v>
      </c>
      <c r="X165">
        <v>13.53</v>
      </c>
      <c r="Y165">
        <v>612547</v>
      </c>
      <c r="Z165">
        <v>55686</v>
      </c>
      <c r="AA165">
        <v>2.2999999999999998</v>
      </c>
      <c r="AB165">
        <v>11</v>
      </c>
      <c r="AC165">
        <v>7</v>
      </c>
      <c r="AD165">
        <v>4</v>
      </c>
      <c r="AE165">
        <v>63.64</v>
      </c>
      <c r="AF165">
        <v>16</v>
      </c>
      <c r="AG165">
        <v>7</v>
      </c>
      <c r="AH165">
        <v>2</v>
      </c>
      <c r="AI165">
        <v>2</v>
      </c>
      <c r="AJ165" s="301">
        <v>43919</v>
      </c>
      <c r="AK165">
        <v>2686</v>
      </c>
      <c r="AL165">
        <v>3005</v>
      </c>
      <c r="AM165" s="301">
        <v>43828</v>
      </c>
      <c r="AN165">
        <v>3600</v>
      </c>
      <c r="AO165">
        <v>4815</v>
      </c>
      <c r="AP165" s="301">
        <v>43645</v>
      </c>
      <c r="AQ165">
        <v>3515</v>
      </c>
      <c r="AR165">
        <v>4660</v>
      </c>
      <c r="AS165" s="301">
        <v>43280</v>
      </c>
      <c r="AT165">
        <v>2762</v>
      </c>
      <c r="AU165">
        <v>5050</v>
      </c>
    </row>
    <row r="166" spans="1:47" x14ac:dyDescent="0.2">
      <c r="A166" s="102">
        <v>2626</v>
      </c>
      <c r="B166">
        <v>5332</v>
      </c>
      <c r="C166" s="106" t="s">
        <v>555</v>
      </c>
      <c r="D166" s="106" t="s">
        <v>897</v>
      </c>
      <c r="E166">
        <v>4150</v>
      </c>
      <c r="F166">
        <v>4095</v>
      </c>
      <c r="G166">
        <v>200</v>
      </c>
      <c r="H166" s="106" t="s">
        <v>901</v>
      </c>
      <c r="I166">
        <v>8020</v>
      </c>
      <c r="J166" s="106" t="s">
        <v>972</v>
      </c>
      <c r="K166" s="106" t="s">
        <v>905</v>
      </c>
      <c r="L166">
        <v>1265</v>
      </c>
      <c r="M166">
        <v>1283</v>
      </c>
      <c r="N166">
        <v>600</v>
      </c>
      <c r="O166" s="106" t="s">
        <v>898</v>
      </c>
      <c r="P166">
        <v>0.90730712370632305</v>
      </c>
      <c r="Q166">
        <v>0.90773969463839599</v>
      </c>
      <c r="R166" s="106">
        <v>0.49844620855833299</v>
      </c>
      <c r="S166" s="15">
        <v>2.5364717780935998E-2</v>
      </c>
      <c r="T166">
        <v>-0.73422168857140202</v>
      </c>
      <c r="U166">
        <v>0.73422168857140202</v>
      </c>
      <c r="V166">
        <v>0.271871073276582</v>
      </c>
      <c r="W166">
        <v>-3.86</v>
      </c>
      <c r="X166">
        <v>6.01</v>
      </c>
      <c r="Y166">
        <v>611204</v>
      </c>
      <c r="Z166">
        <v>35953</v>
      </c>
      <c r="AA166">
        <v>1.99</v>
      </c>
      <c r="AB166">
        <v>17</v>
      </c>
      <c r="AC166">
        <v>13</v>
      </c>
      <c r="AD166">
        <v>4</v>
      </c>
      <c r="AE166">
        <v>76.47</v>
      </c>
      <c r="AF166">
        <v>16</v>
      </c>
      <c r="AG166">
        <v>7</v>
      </c>
      <c r="AH166">
        <v>2</v>
      </c>
      <c r="AI166">
        <v>8</v>
      </c>
      <c r="AJ166" s="301">
        <v>43919</v>
      </c>
      <c r="AK166">
        <v>3720</v>
      </c>
      <c r="AL166">
        <v>1129</v>
      </c>
      <c r="AM166" s="301">
        <v>43828</v>
      </c>
      <c r="AN166">
        <v>4640</v>
      </c>
      <c r="AO166">
        <v>1473</v>
      </c>
      <c r="AP166" s="301">
        <v>43645</v>
      </c>
      <c r="AQ166">
        <v>4410</v>
      </c>
      <c r="AR166">
        <v>1252</v>
      </c>
      <c r="AS166" s="301">
        <v>43280</v>
      </c>
      <c r="AT166">
        <v>4930</v>
      </c>
      <c r="AU166">
        <v>1555</v>
      </c>
    </row>
    <row r="167" spans="1:47" x14ac:dyDescent="0.2">
      <c r="A167" s="102">
        <v>3748</v>
      </c>
      <c r="B167">
        <v>2412</v>
      </c>
      <c r="C167" s="106" t="s">
        <v>1403</v>
      </c>
      <c r="D167" s="106" t="s">
        <v>910</v>
      </c>
      <c r="E167">
        <v>2149</v>
      </c>
      <c r="F167">
        <v>2198</v>
      </c>
      <c r="G167">
        <v>500</v>
      </c>
      <c r="H167" s="106" t="s">
        <v>898</v>
      </c>
      <c r="I167">
        <v>6481</v>
      </c>
      <c r="J167" s="106" t="s">
        <v>1175</v>
      </c>
      <c r="K167" s="106" t="s">
        <v>909</v>
      </c>
      <c r="L167">
        <v>2610</v>
      </c>
      <c r="M167">
        <v>2607</v>
      </c>
      <c r="N167">
        <v>400</v>
      </c>
      <c r="O167" s="106" t="s">
        <v>901</v>
      </c>
      <c r="P167">
        <v>0.92420158853168399</v>
      </c>
      <c r="Q167">
        <v>0.86737767747695005</v>
      </c>
      <c r="R167">
        <v>9.0452003407365797E-2</v>
      </c>
      <c r="S167">
        <v>2.16285287877689E-2</v>
      </c>
      <c r="T167">
        <v>1.3521027890831401</v>
      </c>
      <c r="U167">
        <v>1.3521027890831401</v>
      </c>
      <c r="V167">
        <v>0.935977722481529</v>
      </c>
      <c r="W167">
        <v>10.94</v>
      </c>
      <c r="X167">
        <v>5.39</v>
      </c>
      <c r="Y167">
        <v>610128</v>
      </c>
      <c r="Z167">
        <v>30506</v>
      </c>
      <c r="AA167">
        <v>1.65</v>
      </c>
      <c r="AB167">
        <v>20</v>
      </c>
      <c r="AC167">
        <v>13</v>
      </c>
      <c r="AD167">
        <v>7</v>
      </c>
      <c r="AE167">
        <v>65</v>
      </c>
      <c r="AF167">
        <v>15</v>
      </c>
      <c r="AG167">
        <v>9</v>
      </c>
      <c r="AH167">
        <v>3</v>
      </c>
      <c r="AI167">
        <v>8</v>
      </c>
      <c r="AJ167" s="301">
        <v>43919</v>
      </c>
      <c r="AK167">
        <v>1420</v>
      </c>
      <c r="AL167">
        <v>2227</v>
      </c>
      <c r="AM167" s="301">
        <v>43828</v>
      </c>
      <c r="AN167">
        <v>2261</v>
      </c>
      <c r="AO167">
        <v>2968</v>
      </c>
      <c r="AP167" s="301">
        <v>43645</v>
      </c>
      <c r="AQ167">
        <v>1911</v>
      </c>
      <c r="AR167">
        <v>2710</v>
      </c>
      <c r="AS167" s="301">
        <v>43280</v>
      </c>
      <c r="AT167">
        <v>1513</v>
      </c>
      <c r="AU167">
        <v>3180</v>
      </c>
    </row>
    <row r="168" spans="1:47" x14ac:dyDescent="0.2">
      <c r="A168" s="102">
        <v>128</v>
      </c>
      <c r="B168">
        <v>4205</v>
      </c>
      <c r="C168" s="106" t="s">
        <v>998</v>
      </c>
      <c r="D168" s="106" t="s">
        <v>920</v>
      </c>
      <c r="E168">
        <v>988</v>
      </c>
      <c r="F168">
        <v>968</v>
      </c>
      <c r="G168">
        <v>1000</v>
      </c>
      <c r="H168" s="106" t="s">
        <v>901</v>
      </c>
      <c r="I168">
        <v>6474</v>
      </c>
      <c r="J168" s="106" t="s">
        <v>1401</v>
      </c>
      <c r="K168" s="106" t="s">
        <v>909</v>
      </c>
      <c r="L168">
        <v>3350</v>
      </c>
      <c r="M168">
        <v>3370</v>
      </c>
      <c r="N168">
        <v>300</v>
      </c>
      <c r="O168" s="106" t="s">
        <v>898</v>
      </c>
      <c r="P168">
        <v>0.96560145380232698</v>
      </c>
      <c r="Q168">
        <v>0.97124939890383399</v>
      </c>
      <c r="R168" s="15">
        <v>1.9366113035209201E-2</v>
      </c>
      <c r="S168" s="15">
        <v>2.0427123365821202E-2</v>
      </c>
      <c r="T168">
        <v>-0.530995330018314</v>
      </c>
      <c r="U168">
        <v>0.530995330018314</v>
      </c>
      <c r="V168">
        <v>0.393153569588997</v>
      </c>
      <c r="W168">
        <v>-2.04</v>
      </c>
      <c r="X168">
        <v>4.25</v>
      </c>
      <c r="Y168">
        <v>610007</v>
      </c>
      <c r="Z168">
        <v>38125</v>
      </c>
      <c r="AA168">
        <v>2.0699999999999998</v>
      </c>
      <c r="AB168">
        <v>16</v>
      </c>
      <c r="AC168">
        <v>12</v>
      </c>
      <c r="AD168">
        <v>4</v>
      </c>
      <c r="AE168">
        <v>75</v>
      </c>
      <c r="AF168">
        <v>18</v>
      </c>
      <c r="AG168">
        <v>5</v>
      </c>
      <c r="AH168">
        <v>2</v>
      </c>
      <c r="AI168">
        <v>9</v>
      </c>
      <c r="AJ168" s="301">
        <v>43919</v>
      </c>
      <c r="AK168">
        <v>851</v>
      </c>
      <c r="AL168">
        <v>3005</v>
      </c>
      <c r="AM168" s="301">
        <v>43828</v>
      </c>
      <c r="AN168">
        <v>1366</v>
      </c>
      <c r="AO168">
        <v>4815</v>
      </c>
      <c r="AP168" s="301">
        <v>43645</v>
      </c>
      <c r="AQ168">
        <v>1217</v>
      </c>
      <c r="AR168">
        <v>4660</v>
      </c>
      <c r="AS168" s="301">
        <v>43280</v>
      </c>
      <c r="AT168">
        <v>1272</v>
      </c>
      <c r="AU168">
        <v>5050</v>
      </c>
    </row>
    <row r="169" spans="1:47" x14ac:dyDescent="0.2">
      <c r="A169" s="102">
        <v>3924</v>
      </c>
      <c r="B169">
        <v>4091</v>
      </c>
      <c r="C169" s="106" t="s">
        <v>1334</v>
      </c>
      <c r="D169" s="106" t="s">
        <v>920</v>
      </c>
      <c r="E169">
        <v>1721</v>
      </c>
      <c r="F169">
        <v>1751</v>
      </c>
      <c r="G169">
        <v>600</v>
      </c>
      <c r="H169" s="106" t="s">
        <v>898</v>
      </c>
      <c r="I169">
        <v>7867</v>
      </c>
      <c r="J169" s="106" t="s">
        <v>1178</v>
      </c>
      <c r="K169" s="106" t="s">
        <v>919</v>
      </c>
      <c r="L169">
        <v>863</v>
      </c>
      <c r="M169">
        <v>837</v>
      </c>
      <c r="N169">
        <v>1300</v>
      </c>
      <c r="O169" s="106" t="s">
        <v>901</v>
      </c>
      <c r="P169">
        <v>0.83133562449975895</v>
      </c>
      <c r="Q169">
        <v>0.85928151394105101</v>
      </c>
      <c r="R169" s="106">
        <v>0.44424879540610002</v>
      </c>
      <c r="S169">
        <v>5.2951813500384498E-2</v>
      </c>
      <c r="T169">
        <v>0.52391724638778503</v>
      </c>
      <c r="U169">
        <v>0.52391724638778503</v>
      </c>
      <c r="V169">
        <v>3.5838440323107602E-2</v>
      </c>
      <c r="W169">
        <v>3.5</v>
      </c>
      <c r="X169">
        <v>3.57</v>
      </c>
      <c r="Y169">
        <v>609905</v>
      </c>
      <c r="Z169">
        <v>38119</v>
      </c>
      <c r="AA169">
        <v>1.86</v>
      </c>
      <c r="AB169">
        <v>16</v>
      </c>
      <c r="AC169">
        <v>8</v>
      </c>
      <c r="AD169">
        <v>8</v>
      </c>
      <c r="AE169">
        <v>50</v>
      </c>
      <c r="AF169">
        <v>14</v>
      </c>
      <c r="AG169">
        <v>7</v>
      </c>
      <c r="AH169">
        <v>3</v>
      </c>
      <c r="AI169">
        <v>6</v>
      </c>
      <c r="AJ169" s="301">
        <v>43919</v>
      </c>
      <c r="AK169">
        <v>1662</v>
      </c>
      <c r="AL169">
        <v>782</v>
      </c>
      <c r="AM169" s="301">
        <v>43828</v>
      </c>
      <c r="AN169">
        <v>2428</v>
      </c>
      <c r="AO169">
        <v>1417</v>
      </c>
      <c r="AP169" s="301">
        <v>43645</v>
      </c>
      <c r="AQ169">
        <v>2285</v>
      </c>
      <c r="AR169">
        <v>1307</v>
      </c>
      <c r="AS169" s="301">
        <v>43280</v>
      </c>
      <c r="AT169">
        <v>1526</v>
      </c>
      <c r="AU169">
        <v>887</v>
      </c>
    </row>
    <row r="170" spans="1:47" x14ac:dyDescent="0.2">
      <c r="A170" s="102">
        <v>2272</v>
      </c>
      <c r="B170">
        <v>4205</v>
      </c>
      <c r="C170" s="106" t="s">
        <v>998</v>
      </c>
      <c r="D170" s="106" t="s">
        <v>920</v>
      </c>
      <c r="E170">
        <v>988</v>
      </c>
      <c r="F170">
        <v>968</v>
      </c>
      <c r="G170">
        <v>900</v>
      </c>
      <c r="H170" s="106" t="s">
        <v>898</v>
      </c>
      <c r="I170">
        <v>7270</v>
      </c>
      <c r="J170" s="106" t="s">
        <v>1455</v>
      </c>
      <c r="K170" s="106" t="s">
        <v>913</v>
      </c>
      <c r="L170">
        <v>2231</v>
      </c>
      <c r="M170">
        <v>2210</v>
      </c>
      <c r="N170">
        <v>400</v>
      </c>
      <c r="O170" s="106" t="s">
        <v>901</v>
      </c>
      <c r="P170">
        <v>0.91936255807686695</v>
      </c>
      <c r="Q170">
        <v>0.91761222430733902</v>
      </c>
      <c r="R170" s="106">
        <v>0.26913400351417999</v>
      </c>
      <c r="S170" s="106">
        <v>7.1154039081340006E-2</v>
      </c>
      <c r="T170">
        <v>0.82422304650900602</v>
      </c>
      <c r="U170">
        <v>0.82422304650900602</v>
      </c>
      <c r="V170">
        <v>0.55234764171734296</v>
      </c>
      <c r="W170">
        <v>5.01</v>
      </c>
      <c r="X170">
        <v>1.45</v>
      </c>
      <c r="Y170">
        <v>608296</v>
      </c>
      <c r="Z170">
        <v>38018</v>
      </c>
      <c r="AA170">
        <v>1.82</v>
      </c>
      <c r="AB170">
        <v>16</v>
      </c>
      <c r="AC170">
        <v>11</v>
      </c>
      <c r="AD170">
        <v>5</v>
      </c>
      <c r="AE170">
        <v>68.75</v>
      </c>
      <c r="AF170">
        <v>19</v>
      </c>
      <c r="AG170">
        <v>5</v>
      </c>
      <c r="AH170">
        <v>0</v>
      </c>
      <c r="AI170">
        <v>11</v>
      </c>
      <c r="AJ170" s="301">
        <v>43919</v>
      </c>
      <c r="AK170">
        <v>851</v>
      </c>
      <c r="AL170">
        <v>2180</v>
      </c>
      <c r="AM170" s="301">
        <v>43828</v>
      </c>
      <c r="AN170">
        <v>1366</v>
      </c>
      <c r="AO170">
        <v>2713.5</v>
      </c>
      <c r="AP170" s="301">
        <v>43645</v>
      </c>
      <c r="AQ170">
        <v>1217</v>
      </c>
      <c r="AR170">
        <v>2733.5</v>
      </c>
      <c r="AS170" s="301">
        <v>43280</v>
      </c>
      <c r="AT170">
        <v>1272</v>
      </c>
      <c r="AU170">
        <v>3169</v>
      </c>
    </row>
    <row r="171" spans="1:47" x14ac:dyDescent="0.2">
      <c r="A171" s="102">
        <v>3637</v>
      </c>
      <c r="B171">
        <v>1969</v>
      </c>
      <c r="C171" s="106" t="s">
        <v>1146</v>
      </c>
      <c r="D171" s="106" t="s">
        <v>907</v>
      </c>
      <c r="E171">
        <v>1570</v>
      </c>
      <c r="F171">
        <v>1559</v>
      </c>
      <c r="G171">
        <v>700</v>
      </c>
      <c r="H171" s="106" t="s">
        <v>901</v>
      </c>
      <c r="I171">
        <v>6481</v>
      </c>
      <c r="J171" s="106" t="s">
        <v>1175</v>
      </c>
      <c r="K171" s="106" t="s">
        <v>909</v>
      </c>
      <c r="L171">
        <v>2610</v>
      </c>
      <c r="M171">
        <v>2607</v>
      </c>
      <c r="N171">
        <v>400</v>
      </c>
      <c r="O171" s="106" t="s">
        <v>898</v>
      </c>
      <c r="P171">
        <v>0.73873638827562704</v>
      </c>
      <c r="Q171">
        <v>0.87194848667464397</v>
      </c>
      <c r="R171">
        <v>4.6068108290350497E-2</v>
      </c>
      <c r="S171" s="15">
        <v>3.2069220752928098E-3</v>
      </c>
      <c r="T171">
        <v>-1.2618231682368499</v>
      </c>
      <c r="U171">
        <v>1.2618231682368499</v>
      </c>
      <c r="V171">
        <v>1.2697986588183401</v>
      </c>
      <c r="W171">
        <v>-14.14</v>
      </c>
      <c r="X171">
        <v>4.6500000000000004</v>
      </c>
      <c r="Y171">
        <v>607758</v>
      </c>
      <c r="Z171">
        <v>40517</v>
      </c>
      <c r="AA171">
        <v>2.19</v>
      </c>
      <c r="AB171">
        <v>15</v>
      </c>
      <c r="AC171">
        <v>10</v>
      </c>
      <c r="AD171">
        <v>5</v>
      </c>
      <c r="AE171">
        <v>66.67</v>
      </c>
      <c r="AF171">
        <v>17</v>
      </c>
      <c r="AG171">
        <v>6</v>
      </c>
      <c r="AH171">
        <v>2</v>
      </c>
      <c r="AI171">
        <v>7</v>
      </c>
      <c r="AJ171" s="301">
        <v>43919</v>
      </c>
      <c r="AK171">
        <v>1711</v>
      </c>
      <c r="AL171">
        <v>2227</v>
      </c>
      <c r="AM171" s="301">
        <v>43828</v>
      </c>
      <c r="AN171">
        <v>1960</v>
      </c>
      <c r="AO171">
        <v>2968</v>
      </c>
      <c r="AP171" s="301">
        <v>43645</v>
      </c>
      <c r="AQ171">
        <v>1826</v>
      </c>
      <c r="AR171">
        <v>2710</v>
      </c>
      <c r="AS171" s="301">
        <v>43280</v>
      </c>
      <c r="AT171">
        <v>1993</v>
      </c>
      <c r="AU171">
        <v>3180</v>
      </c>
    </row>
    <row r="172" spans="1:47" x14ac:dyDescent="0.2">
      <c r="A172" s="102">
        <v>3615</v>
      </c>
      <c r="B172">
        <v>8593</v>
      </c>
      <c r="C172" s="106" t="s">
        <v>220</v>
      </c>
      <c r="D172" s="106" t="s">
        <v>904</v>
      </c>
      <c r="E172">
        <v>506</v>
      </c>
      <c r="F172">
        <v>504</v>
      </c>
      <c r="G172">
        <v>2000</v>
      </c>
      <c r="H172" s="106" t="s">
        <v>901</v>
      </c>
      <c r="I172">
        <v>9715</v>
      </c>
      <c r="J172" s="106" t="s">
        <v>1135</v>
      </c>
      <c r="K172" s="106" t="s">
        <v>910</v>
      </c>
      <c r="L172">
        <v>2544</v>
      </c>
      <c r="M172">
        <v>2541</v>
      </c>
      <c r="N172">
        <v>400</v>
      </c>
      <c r="O172" s="106" t="s">
        <v>898</v>
      </c>
      <c r="P172">
        <v>0.66107066361011202</v>
      </c>
      <c r="Q172">
        <v>0.87286897899621896</v>
      </c>
      <c r="R172">
        <v>0.44641156683790401</v>
      </c>
      <c r="S172">
        <v>5.0957197994997698E-2</v>
      </c>
      <c r="T172">
        <v>-1.39606378655256</v>
      </c>
      <c r="U172">
        <v>1.39606378655256</v>
      </c>
      <c r="V172">
        <v>1.27563425323419</v>
      </c>
      <c r="W172">
        <v>-22.9</v>
      </c>
      <c r="X172">
        <v>0.83</v>
      </c>
      <c r="Y172">
        <v>607026</v>
      </c>
      <c r="Z172">
        <v>35707</v>
      </c>
      <c r="AA172">
        <v>1.93</v>
      </c>
      <c r="AB172">
        <v>17</v>
      </c>
      <c r="AC172">
        <v>12</v>
      </c>
      <c r="AD172">
        <v>5</v>
      </c>
      <c r="AE172">
        <v>70.59</v>
      </c>
      <c r="AF172">
        <v>15</v>
      </c>
      <c r="AG172">
        <v>7</v>
      </c>
      <c r="AH172">
        <v>2</v>
      </c>
      <c r="AI172">
        <v>8</v>
      </c>
      <c r="AJ172" s="301">
        <v>43919</v>
      </c>
      <c r="AK172">
        <v>562</v>
      </c>
      <c r="AL172">
        <v>1916</v>
      </c>
      <c r="AM172" s="301">
        <v>43828</v>
      </c>
      <c r="AN172">
        <v>706</v>
      </c>
      <c r="AO172">
        <v>2968</v>
      </c>
      <c r="AP172" s="301">
        <v>43645</v>
      </c>
      <c r="AQ172">
        <v>580</v>
      </c>
      <c r="AR172">
        <v>2456</v>
      </c>
      <c r="AS172" s="301">
        <v>43280</v>
      </c>
      <c r="AT172">
        <v>666</v>
      </c>
      <c r="AU172">
        <v>2590</v>
      </c>
    </row>
    <row r="173" spans="1:47" x14ac:dyDescent="0.2">
      <c r="A173" s="102">
        <v>849</v>
      </c>
      <c r="B173">
        <v>4091</v>
      </c>
      <c r="C173" s="106" t="s">
        <v>1334</v>
      </c>
      <c r="D173" s="106" t="s">
        <v>920</v>
      </c>
      <c r="E173">
        <v>1721</v>
      </c>
      <c r="F173">
        <v>1751</v>
      </c>
      <c r="G173">
        <v>600</v>
      </c>
      <c r="H173" s="106" t="s">
        <v>898</v>
      </c>
      <c r="I173">
        <v>6371</v>
      </c>
      <c r="J173" s="106" t="s">
        <v>1003</v>
      </c>
      <c r="K173" s="106" t="s">
        <v>909</v>
      </c>
      <c r="L173">
        <v>2599</v>
      </c>
      <c r="M173">
        <v>2563</v>
      </c>
      <c r="N173">
        <v>400</v>
      </c>
      <c r="O173" s="106" t="s">
        <v>901</v>
      </c>
      <c r="P173">
        <v>0.91954555346148503</v>
      </c>
      <c r="Q173">
        <v>0.95034634080177505</v>
      </c>
      <c r="R173">
        <v>5.7493926531897097E-2</v>
      </c>
      <c r="S173">
        <v>2.4087295949454701E-3</v>
      </c>
      <c r="T173">
        <v>0.36535044299229302</v>
      </c>
      <c r="U173">
        <v>0.36535044299229302</v>
      </c>
      <c r="V173">
        <v>0.19113471392707099</v>
      </c>
      <c r="W173">
        <v>1.88</v>
      </c>
      <c r="X173">
        <v>2.48</v>
      </c>
      <c r="Y173">
        <v>605987</v>
      </c>
      <c r="Z173">
        <v>37874</v>
      </c>
      <c r="AA173">
        <v>1.92</v>
      </c>
      <c r="AB173">
        <v>16</v>
      </c>
      <c r="AC173">
        <v>11</v>
      </c>
      <c r="AD173">
        <v>5</v>
      </c>
      <c r="AE173">
        <v>68.75</v>
      </c>
      <c r="AF173">
        <v>16</v>
      </c>
      <c r="AG173">
        <v>7</v>
      </c>
      <c r="AH173">
        <v>2</v>
      </c>
      <c r="AI173">
        <v>7</v>
      </c>
      <c r="AJ173" s="301">
        <v>43919</v>
      </c>
      <c r="AK173">
        <v>1662</v>
      </c>
      <c r="AL173">
        <v>2608</v>
      </c>
      <c r="AM173" s="301">
        <v>43828</v>
      </c>
      <c r="AN173">
        <v>2428</v>
      </c>
      <c r="AO173">
        <v>3865</v>
      </c>
      <c r="AP173" s="301">
        <v>43645</v>
      </c>
      <c r="AQ173">
        <v>2285</v>
      </c>
      <c r="AR173">
        <v>3630</v>
      </c>
      <c r="AS173" s="301">
        <v>43280</v>
      </c>
      <c r="AT173">
        <v>1526</v>
      </c>
      <c r="AU173">
        <v>4390</v>
      </c>
    </row>
    <row r="174" spans="1:47" x14ac:dyDescent="0.2">
      <c r="A174" s="102">
        <v>196</v>
      </c>
      <c r="B174">
        <v>3407</v>
      </c>
      <c r="C174" s="106" t="s">
        <v>983</v>
      </c>
      <c r="D174" s="106" t="s">
        <v>920</v>
      </c>
      <c r="E174">
        <v>846.6</v>
      </c>
      <c r="F174">
        <v>855.5</v>
      </c>
      <c r="G174">
        <v>1200</v>
      </c>
      <c r="H174" s="106" t="s">
        <v>898</v>
      </c>
      <c r="I174">
        <v>7762</v>
      </c>
      <c r="J174" s="106" t="s">
        <v>1040</v>
      </c>
      <c r="K174" s="106" t="s">
        <v>906</v>
      </c>
      <c r="L174">
        <v>350</v>
      </c>
      <c r="M174">
        <v>343</v>
      </c>
      <c r="N174">
        <v>3000</v>
      </c>
      <c r="O174" s="106" t="s">
        <v>901</v>
      </c>
      <c r="P174">
        <v>0.65708423859516996</v>
      </c>
      <c r="Q174">
        <v>0.96769727377883097</v>
      </c>
      <c r="R174">
        <v>0.217524348927563</v>
      </c>
      <c r="S174" s="106">
        <v>7.9368446800329503E-3</v>
      </c>
      <c r="T174">
        <v>2.21210430053066</v>
      </c>
      <c r="U174">
        <v>2.21210430053066</v>
      </c>
      <c r="V174">
        <v>1.9226987327243801</v>
      </c>
      <c r="W174">
        <v>14.72</v>
      </c>
      <c r="X174">
        <v>0.23</v>
      </c>
      <c r="Y174">
        <v>605982</v>
      </c>
      <c r="Z174">
        <v>43284</v>
      </c>
      <c r="AA174">
        <v>2.0099999999999998</v>
      </c>
      <c r="AB174">
        <v>14</v>
      </c>
      <c r="AC174">
        <v>11</v>
      </c>
      <c r="AD174">
        <v>3</v>
      </c>
      <c r="AE174">
        <v>78.569999999999993</v>
      </c>
      <c r="AF174">
        <v>20</v>
      </c>
      <c r="AG174">
        <v>2</v>
      </c>
      <c r="AH174">
        <v>0</v>
      </c>
      <c r="AI174">
        <v>12</v>
      </c>
      <c r="AJ174" s="301">
        <v>43919</v>
      </c>
      <c r="AK174">
        <v>822.3</v>
      </c>
      <c r="AL174">
        <v>386</v>
      </c>
      <c r="AM174" s="301">
        <v>43828</v>
      </c>
      <c r="AN174">
        <v>1234</v>
      </c>
      <c r="AO174">
        <v>597</v>
      </c>
      <c r="AP174" s="301">
        <v>43645</v>
      </c>
      <c r="AQ174">
        <v>1194.5</v>
      </c>
      <c r="AR174">
        <v>565</v>
      </c>
      <c r="AS174" s="301">
        <v>43280</v>
      </c>
      <c r="AT174">
        <v>1398</v>
      </c>
      <c r="AU174">
        <v>709</v>
      </c>
    </row>
    <row r="175" spans="1:47" x14ac:dyDescent="0.2">
      <c r="A175" s="102">
        <v>481</v>
      </c>
      <c r="B175">
        <v>4205</v>
      </c>
      <c r="C175" s="106" t="s">
        <v>998</v>
      </c>
      <c r="D175" s="106" t="s">
        <v>920</v>
      </c>
      <c r="E175">
        <v>988</v>
      </c>
      <c r="F175">
        <v>968</v>
      </c>
      <c r="G175">
        <v>1100</v>
      </c>
      <c r="H175" s="106" t="s">
        <v>898</v>
      </c>
      <c r="I175">
        <v>4208</v>
      </c>
      <c r="J175" s="106" t="s">
        <v>1026</v>
      </c>
      <c r="K175" s="106" t="s">
        <v>920</v>
      </c>
      <c r="L175">
        <v>1810</v>
      </c>
      <c r="M175">
        <v>1797</v>
      </c>
      <c r="N175">
        <v>600</v>
      </c>
      <c r="O175" s="106" t="s">
        <v>901</v>
      </c>
      <c r="P175">
        <v>0.93990902174291002</v>
      </c>
      <c r="Q175">
        <v>0.95881655257309595</v>
      </c>
      <c r="R175">
        <v>0.10233934757997599</v>
      </c>
      <c r="S175" s="106">
        <v>5.7928667269097997E-2</v>
      </c>
      <c r="T175">
        <v>0.82478864071465996</v>
      </c>
      <c r="U175">
        <v>0.82478864071465996</v>
      </c>
      <c r="V175">
        <v>0.62661903545369302</v>
      </c>
      <c r="W175">
        <v>3.95</v>
      </c>
      <c r="X175">
        <v>1.24</v>
      </c>
      <c r="Y175">
        <v>605320</v>
      </c>
      <c r="Z175">
        <v>33629</v>
      </c>
      <c r="AA175">
        <v>1.74</v>
      </c>
      <c r="AB175">
        <v>18</v>
      </c>
      <c r="AC175">
        <v>12</v>
      </c>
      <c r="AD175">
        <v>6</v>
      </c>
      <c r="AE175">
        <v>66.67</v>
      </c>
      <c r="AF175">
        <v>17</v>
      </c>
      <c r="AG175">
        <v>6</v>
      </c>
      <c r="AH175">
        <v>1</v>
      </c>
      <c r="AI175">
        <v>11</v>
      </c>
      <c r="AJ175" s="301">
        <v>43919</v>
      </c>
      <c r="AK175">
        <v>851</v>
      </c>
      <c r="AL175">
        <v>1691</v>
      </c>
      <c r="AM175" s="301">
        <v>43828</v>
      </c>
      <c r="AN175">
        <v>1366</v>
      </c>
      <c r="AO175">
        <v>2379</v>
      </c>
      <c r="AP175" s="301">
        <v>43645</v>
      </c>
      <c r="AQ175">
        <v>1217</v>
      </c>
      <c r="AR175">
        <v>2298</v>
      </c>
      <c r="AS175" s="301">
        <v>43280</v>
      </c>
      <c r="AT175">
        <v>1272</v>
      </c>
      <c r="AU175">
        <v>2821</v>
      </c>
    </row>
    <row r="176" spans="1:47" x14ac:dyDescent="0.2">
      <c r="A176" s="102">
        <v>3370</v>
      </c>
      <c r="B176">
        <v>3099</v>
      </c>
      <c r="C176" s="106" t="s">
        <v>33</v>
      </c>
      <c r="D176" s="106" t="s">
        <v>921</v>
      </c>
      <c r="E176">
        <v>635</v>
      </c>
      <c r="F176">
        <v>623</v>
      </c>
      <c r="G176">
        <v>1500</v>
      </c>
      <c r="H176" s="106" t="s">
        <v>901</v>
      </c>
      <c r="I176">
        <v>4471</v>
      </c>
      <c r="J176" s="106" t="s">
        <v>1203</v>
      </c>
      <c r="K176" s="106" t="s">
        <v>920</v>
      </c>
      <c r="L176">
        <v>4665</v>
      </c>
      <c r="M176">
        <v>4665</v>
      </c>
      <c r="N176">
        <v>200</v>
      </c>
      <c r="O176" s="106" t="s">
        <v>898</v>
      </c>
      <c r="P176">
        <v>0.91311353115407201</v>
      </c>
      <c r="Q176">
        <v>0.88298353979558697</v>
      </c>
      <c r="R176" s="15">
        <v>1.1982463490844699E-3</v>
      </c>
      <c r="S176">
        <v>8.9303983948130494E-2</v>
      </c>
      <c r="T176">
        <v>-1.6971226676367599</v>
      </c>
      <c r="U176">
        <v>1.6971226676367599</v>
      </c>
      <c r="V176">
        <v>1.1660106411500499</v>
      </c>
      <c r="W176">
        <v>-13.67</v>
      </c>
      <c r="X176">
        <v>0.16</v>
      </c>
      <c r="Y176">
        <v>604935</v>
      </c>
      <c r="Z176">
        <v>40329</v>
      </c>
      <c r="AA176">
        <v>2.0699999999999998</v>
      </c>
      <c r="AB176">
        <v>15</v>
      </c>
      <c r="AC176">
        <v>11</v>
      </c>
      <c r="AD176">
        <v>4</v>
      </c>
      <c r="AE176">
        <v>73.33</v>
      </c>
      <c r="AF176">
        <v>18</v>
      </c>
      <c r="AG176">
        <v>6</v>
      </c>
      <c r="AH176">
        <v>0</v>
      </c>
      <c r="AI176">
        <v>9</v>
      </c>
      <c r="AJ176" s="301">
        <v>43919</v>
      </c>
      <c r="AK176">
        <v>641</v>
      </c>
      <c r="AL176">
        <v>4110</v>
      </c>
      <c r="AM176" s="301">
        <v>43828</v>
      </c>
      <c r="AN176">
        <v>984</v>
      </c>
      <c r="AO176">
        <v>5420</v>
      </c>
      <c r="AP176" s="301">
        <v>43645</v>
      </c>
      <c r="AQ176">
        <v>899</v>
      </c>
      <c r="AR176">
        <v>5720</v>
      </c>
      <c r="AS176" s="301">
        <v>43280</v>
      </c>
      <c r="AT176">
        <v>1344</v>
      </c>
      <c r="AU176">
        <v>4760</v>
      </c>
    </row>
    <row r="177" spans="1:47" x14ac:dyDescent="0.2">
      <c r="A177" s="102">
        <v>3550</v>
      </c>
      <c r="B177">
        <v>1969</v>
      </c>
      <c r="C177" s="106" t="s">
        <v>1146</v>
      </c>
      <c r="D177" s="106" t="s">
        <v>907</v>
      </c>
      <c r="E177">
        <v>1570</v>
      </c>
      <c r="F177">
        <v>1559</v>
      </c>
      <c r="G177">
        <v>700</v>
      </c>
      <c r="H177" s="106" t="s">
        <v>901</v>
      </c>
      <c r="I177">
        <v>8410</v>
      </c>
      <c r="J177" s="106" t="s">
        <v>1047</v>
      </c>
      <c r="K177" s="106" t="s">
        <v>940</v>
      </c>
      <c r="L177">
        <v>297</v>
      </c>
      <c r="M177">
        <v>297</v>
      </c>
      <c r="N177">
        <v>3700</v>
      </c>
      <c r="O177" s="106" t="s">
        <v>898</v>
      </c>
      <c r="P177">
        <v>0.63454239560470704</v>
      </c>
      <c r="Q177">
        <v>0.87535859949628403</v>
      </c>
      <c r="R177" s="15">
        <v>6.3644419146626399E-2</v>
      </c>
      <c r="S177">
        <v>5.1323484264658402E-3</v>
      </c>
      <c r="T177">
        <v>-2.7617981660457098</v>
      </c>
      <c r="U177">
        <v>2.7617981660457098</v>
      </c>
      <c r="V177">
        <v>2.3203660835219799</v>
      </c>
      <c r="W177">
        <v>-10.98</v>
      </c>
      <c r="X177">
        <v>0.7</v>
      </c>
      <c r="Y177">
        <v>604706</v>
      </c>
      <c r="Z177">
        <v>37794</v>
      </c>
      <c r="AA177">
        <v>1.8</v>
      </c>
      <c r="AB177">
        <v>16</v>
      </c>
      <c r="AC177">
        <v>13</v>
      </c>
      <c r="AD177">
        <v>3</v>
      </c>
      <c r="AE177">
        <v>81.25</v>
      </c>
      <c r="AF177">
        <v>20</v>
      </c>
      <c r="AG177">
        <v>3</v>
      </c>
      <c r="AH177">
        <v>1</v>
      </c>
      <c r="AI177">
        <v>12</v>
      </c>
      <c r="AJ177" s="301">
        <v>43919</v>
      </c>
      <c r="AK177">
        <v>1711</v>
      </c>
      <c r="AL177">
        <v>285</v>
      </c>
      <c r="AM177" s="301">
        <v>43828</v>
      </c>
      <c r="AN177">
        <v>1960</v>
      </c>
      <c r="AO177">
        <v>358</v>
      </c>
      <c r="AP177" s="301">
        <v>43645</v>
      </c>
      <c r="AQ177">
        <v>1826</v>
      </c>
      <c r="AR177">
        <v>288</v>
      </c>
      <c r="AS177" s="301">
        <v>43280</v>
      </c>
      <c r="AT177">
        <v>1993</v>
      </c>
      <c r="AU177">
        <v>334</v>
      </c>
    </row>
    <row r="178" spans="1:47" x14ac:dyDescent="0.2">
      <c r="A178" s="102">
        <v>3731</v>
      </c>
      <c r="B178">
        <v>1417</v>
      </c>
      <c r="C178" s="106" t="s">
        <v>1462</v>
      </c>
      <c r="D178" s="106" t="s">
        <v>907</v>
      </c>
      <c r="E178">
        <v>1611</v>
      </c>
      <c r="F178">
        <v>1595</v>
      </c>
      <c r="G178">
        <v>600</v>
      </c>
      <c r="H178" s="106" t="s">
        <v>898</v>
      </c>
      <c r="I178">
        <v>6841</v>
      </c>
      <c r="J178" s="106" t="s">
        <v>1162</v>
      </c>
      <c r="K178" s="106" t="s">
        <v>903</v>
      </c>
      <c r="L178">
        <v>1630</v>
      </c>
      <c r="M178">
        <v>1601</v>
      </c>
      <c r="N178">
        <v>600</v>
      </c>
      <c r="O178" s="106" t="s">
        <v>901</v>
      </c>
      <c r="P178">
        <v>0.88864953549692205</v>
      </c>
      <c r="Q178">
        <v>0.86817924915053801</v>
      </c>
      <c r="R178" s="106">
        <v>0.27417399198582099</v>
      </c>
      <c r="S178" s="106">
        <v>8.4844442716575694E-2</v>
      </c>
      <c r="T178">
        <v>0.14552809097010999</v>
      </c>
      <c r="U178">
        <v>0.14552809097010999</v>
      </c>
      <c r="V178">
        <v>0.19023628396568501</v>
      </c>
      <c r="W178">
        <v>1.01</v>
      </c>
      <c r="X178">
        <v>0.37</v>
      </c>
      <c r="Y178">
        <v>602229</v>
      </c>
      <c r="Z178">
        <v>43016</v>
      </c>
      <c r="AA178">
        <v>2.16</v>
      </c>
      <c r="AB178">
        <v>14</v>
      </c>
      <c r="AC178">
        <v>9</v>
      </c>
      <c r="AD178">
        <v>5</v>
      </c>
      <c r="AE178">
        <v>64.290000000000006</v>
      </c>
      <c r="AF178">
        <v>16</v>
      </c>
      <c r="AG178">
        <v>5</v>
      </c>
      <c r="AH178">
        <v>1</v>
      </c>
      <c r="AI178">
        <v>8</v>
      </c>
      <c r="AJ178" s="301">
        <v>43919</v>
      </c>
      <c r="AK178">
        <v>1375</v>
      </c>
      <c r="AL178">
        <v>1322</v>
      </c>
      <c r="AM178" s="301">
        <v>43828</v>
      </c>
      <c r="AN178">
        <v>1651</v>
      </c>
      <c r="AO178">
        <v>1929</v>
      </c>
      <c r="AP178" s="301">
        <v>43645</v>
      </c>
      <c r="AQ178">
        <v>1652</v>
      </c>
      <c r="AR178">
        <v>2173</v>
      </c>
      <c r="AS178" s="301">
        <v>43280</v>
      </c>
      <c r="AT178">
        <v>1687</v>
      </c>
      <c r="AU178">
        <v>1917</v>
      </c>
    </row>
    <row r="179" spans="1:47" x14ac:dyDescent="0.2">
      <c r="A179" s="102">
        <v>2603</v>
      </c>
      <c r="B179">
        <v>3101</v>
      </c>
      <c r="C179" s="106" t="s">
        <v>1106</v>
      </c>
      <c r="D179" s="106" t="s">
        <v>1100</v>
      </c>
      <c r="E179">
        <v>1478</v>
      </c>
      <c r="F179">
        <v>1480</v>
      </c>
      <c r="G179">
        <v>400</v>
      </c>
      <c r="H179" s="106" t="s">
        <v>898</v>
      </c>
      <c r="I179">
        <v>6028</v>
      </c>
      <c r="J179" s="106" t="s">
        <v>451</v>
      </c>
      <c r="K179" s="106" t="s">
        <v>910</v>
      </c>
      <c r="L179">
        <v>6200</v>
      </c>
      <c r="M179">
        <v>6050</v>
      </c>
      <c r="N179">
        <v>100</v>
      </c>
      <c r="O179" s="106" t="s">
        <v>901</v>
      </c>
      <c r="P179">
        <v>0.94454309635609102</v>
      </c>
      <c r="Q179">
        <v>0.90857806190124102</v>
      </c>
      <c r="R179" s="15">
        <v>3.5317457132613E-2</v>
      </c>
      <c r="S179" s="15">
        <v>1.32067973920284E-2</v>
      </c>
      <c r="T179">
        <v>0.91733049003914502</v>
      </c>
      <c r="U179">
        <v>0.91733049003914502</v>
      </c>
      <c r="V179">
        <v>0.19583284161242201</v>
      </c>
      <c r="W179">
        <v>4.91</v>
      </c>
      <c r="X179">
        <v>2.15</v>
      </c>
      <c r="Y179">
        <v>601464</v>
      </c>
      <c r="Z179">
        <v>40098</v>
      </c>
      <c r="AA179">
        <v>2.39</v>
      </c>
      <c r="AB179">
        <v>15</v>
      </c>
      <c r="AC179">
        <v>10</v>
      </c>
      <c r="AD179">
        <v>5</v>
      </c>
      <c r="AE179">
        <v>66.67</v>
      </c>
      <c r="AF179">
        <v>18</v>
      </c>
      <c r="AG179">
        <v>6</v>
      </c>
      <c r="AH179">
        <v>1</v>
      </c>
      <c r="AI179">
        <v>8</v>
      </c>
      <c r="AJ179" s="301">
        <v>43919</v>
      </c>
      <c r="AK179">
        <v>1140</v>
      </c>
      <c r="AL179">
        <v>5090</v>
      </c>
      <c r="AM179" s="301">
        <v>43828</v>
      </c>
      <c r="AN179">
        <v>1666</v>
      </c>
      <c r="AO179">
        <v>7650</v>
      </c>
      <c r="AP179" s="301">
        <v>43645</v>
      </c>
      <c r="AQ179">
        <v>1349</v>
      </c>
      <c r="AR179">
        <v>5960</v>
      </c>
      <c r="AS179" s="301">
        <v>43280</v>
      </c>
      <c r="AT179">
        <v>1787</v>
      </c>
      <c r="AU179">
        <v>6500</v>
      </c>
    </row>
    <row r="180" spans="1:47" x14ac:dyDescent="0.2">
      <c r="A180" s="102">
        <v>1504</v>
      </c>
      <c r="B180">
        <v>6471</v>
      </c>
      <c r="C180" s="106" t="s">
        <v>805</v>
      </c>
      <c r="D180" s="106" t="s">
        <v>909</v>
      </c>
      <c r="E180">
        <v>782</v>
      </c>
      <c r="F180">
        <v>777</v>
      </c>
      <c r="G180">
        <v>1300</v>
      </c>
      <c r="H180" s="106" t="s">
        <v>901</v>
      </c>
      <c r="I180">
        <v>6925</v>
      </c>
      <c r="J180" s="106" t="s">
        <v>1177</v>
      </c>
      <c r="K180" s="106" t="s">
        <v>903</v>
      </c>
      <c r="L180">
        <v>1339</v>
      </c>
      <c r="M180">
        <v>1427</v>
      </c>
      <c r="N180">
        <v>700</v>
      </c>
      <c r="O180" s="106" t="s">
        <v>898</v>
      </c>
      <c r="P180">
        <v>0.91291266323944298</v>
      </c>
      <c r="Q180">
        <v>0.93667770065571998</v>
      </c>
      <c r="R180" s="15">
        <v>1.1166788589385799E-2</v>
      </c>
      <c r="S180" s="106">
        <v>7.1717437810965698E-3</v>
      </c>
      <c r="T180">
        <v>-1.9076646625378999</v>
      </c>
      <c r="U180">
        <v>1.9076646625378999</v>
      </c>
      <c r="V180">
        <v>0.83786497640977597</v>
      </c>
      <c r="W180">
        <v>-14.55</v>
      </c>
      <c r="X180">
        <v>1.1200000000000001</v>
      </c>
      <c r="Y180">
        <v>601264</v>
      </c>
      <c r="Z180">
        <v>35368</v>
      </c>
      <c r="AA180">
        <v>1.7</v>
      </c>
      <c r="AB180">
        <v>17</v>
      </c>
      <c r="AC180">
        <v>11</v>
      </c>
      <c r="AD180">
        <v>6</v>
      </c>
      <c r="AE180">
        <v>64.709999999999994</v>
      </c>
      <c r="AF180">
        <v>20</v>
      </c>
      <c r="AG180">
        <v>3</v>
      </c>
      <c r="AH180">
        <v>0</v>
      </c>
      <c r="AI180">
        <v>14</v>
      </c>
      <c r="AJ180" s="301">
        <v>43919</v>
      </c>
      <c r="AK180">
        <v>711</v>
      </c>
      <c r="AL180">
        <v>1060</v>
      </c>
      <c r="AM180" s="301">
        <v>43828</v>
      </c>
      <c r="AN180">
        <v>1041</v>
      </c>
      <c r="AO180">
        <v>1624</v>
      </c>
      <c r="AP180" s="301">
        <v>43645</v>
      </c>
      <c r="AQ180">
        <v>996</v>
      </c>
      <c r="AR180">
        <v>1435</v>
      </c>
      <c r="AS180" s="301">
        <v>43280</v>
      </c>
      <c r="AT180">
        <v>1135</v>
      </c>
      <c r="AU180">
        <v>1385</v>
      </c>
    </row>
    <row r="181" spans="1:47" x14ac:dyDescent="0.2">
      <c r="A181" s="102">
        <v>1865</v>
      </c>
      <c r="B181">
        <v>3231</v>
      </c>
      <c r="C181" s="106" t="s">
        <v>365</v>
      </c>
      <c r="D181" s="106" t="s">
        <v>917</v>
      </c>
      <c r="E181">
        <v>1918</v>
      </c>
      <c r="F181">
        <v>1914</v>
      </c>
      <c r="G181">
        <v>500</v>
      </c>
      <c r="H181" s="106" t="s">
        <v>901</v>
      </c>
      <c r="I181">
        <v>4045</v>
      </c>
      <c r="J181" s="106" t="s">
        <v>1127</v>
      </c>
      <c r="K181" s="106" t="s">
        <v>920</v>
      </c>
      <c r="L181">
        <v>1030</v>
      </c>
      <c r="M181">
        <v>1022</v>
      </c>
      <c r="N181">
        <v>900</v>
      </c>
      <c r="O181" s="106" t="s">
        <v>898</v>
      </c>
      <c r="P181">
        <v>0.93461592658555004</v>
      </c>
      <c r="Q181">
        <v>0.92820029355695799</v>
      </c>
      <c r="R181" s="15">
        <v>0.25984411493540699</v>
      </c>
      <c r="S181" s="15">
        <v>7.1571381571805107E-2</v>
      </c>
      <c r="T181">
        <v>-0.20714638660378401</v>
      </c>
      <c r="U181">
        <v>0.20714638660378401</v>
      </c>
      <c r="V181">
        <v>0.52254598478597802</v>
      </c>
      <c r="W181">
        <v>-1.42</v>
      </c>
      <c r="X181">
        <v>3.89</v>
      </c>
      <c r="Y181">
        <v>600978</v>
      </c>
      <c r="Z181">
        <v>35352</v>
      </c>
      <c r="AA181">
        <v>1.76</v>
      </c>
      <c r="AB181">
        <v>17</v>
      </c>
      <c r="AC181">
        <v>12</v>
      </c>
      <c r="AD181">
        <v>5</v>
      </c>
      <c r="AE181">
        <v>70.59</v>
      </c>
      <c r="AF181">
        <v>18</v>
      </c>
      <c r="AG181">
        <v>5</v>
      </c>
      <c r="AH181">
        <v>1</v>
      </c>
      <c r="AI181">
        <v>11</v>
      </c>
      <c r="AJ181" s="301">
        <v>43919</v>
      </c>
      <c r="AK181">
        <v>1783</v>
      </c>
      <c r="AL181">
        <v>978</v>
      </c>
      <c r="AM181" s="301">
        <v>43828</v>
      </c>
      <c r="AN181">
        <v>2620</v>
      </c>
      <c r="AO181">
        <v>1270</v>
      </c>
      <c r="AP181" s="301">
        <v>43645</v>
      </c>
      <c r="AQ181">
        <v>2371</v>
      </c>
      <c r="AR181">
        <v>1161</v>
      </c>
      <c r="AS181" s="301">
        <v>43280</v>
      </c>
      <c r="AT181">
        <v>2431</v>
      </c>
      <c r="AU181">
        <v>1247</v>
      </c>
    </row>
    <row r="182" spans="1:47" x14ac:dyDescent="0.2">
      <c r="A182" s="102">
        <v>842</v>
      </c>
      <c r="B182">
        <v>7278</v>
      </c>
      <c r="C182" s="106" t="s">
        <v>42</v>
      </c>
      <c r="D182" s="106" t="s">
        <v>913</v>
      </c>
      <c r="E182">
        <v>1620</v>
      </c>
      <c r="F182">
        <v>1574</v>
      </c>
      <c r="G182">
        <v>700</v>
      </c>
      <c r="H182" s="106" t="s">
        <v>901</v>
      </c>
      <c r="I182">
        <v>9072</v>
      </c>
      <c r="J182" s="106" t="s">
        <v>975</v>
      </c>
      <c r="K182" s="106" t="s">
        <v>976</v>
      </c>
      <c r="L182">
        <v>2118</v>
      </c>
      <c r="M182">
        <v>2146</v>
      </c>
      <c r="N182">
        <v>500</v>
      </c>
      <c r="O182" s="106" t="s">
        <v>898</v>
      </c>
      <c r="P182">
        <v>0.85659065728376504</v>
      </c>
      <c r="Q182">
        <v>0.950434847830679</v>
      </c>
      <c r="R182" s="15">
        <v>0.39240585136936701</v>
      </c>
      <c r="S182" s="15">
        <v>9.2414751949836504E-2</v>
      </c>
      <c r="T182">
        <v>-1.1407832682858501</v>
      </c>
      <c r="U182">
        <v>1.1407832682858501</v>
      </c>
      <c r="V182">
        <v>0.502278512930322</v>
      </c>
      <c r="W182">
        <v>-7.4</v>
      </c>
      <c r="X182">
        <v>2.68</v>
      </c>
      <c r="Y182">
        <v>600808</v>
      </c>
      <c r="Z182">
        <v>54619</v>
      </c>
      <c r="AA182">
        <v>2.5299999999999998</v>
      </c>
      <c r="AB182">
        <v>11</v>
      </c>
      <c r="AC182">
        <v>8</v>
      </c>
      <c r="AD182">
        <v>3</v>
      </c>
      <c r="AE182">
        <v>72.73</v>
      </c>
      <c r="AF182">
        <v>19</v>
      </c>
      <c r="AG182">
        <v>2</v>
      </c>
      <c r="AH182">
        <v>0</v>
      </c>
      <c r="AI182">
        <v>9</v>
      </c>
      <c r="AJ182" s="301">
        <v>43919</v>
      </c>
      <c r="AK182">
        <v>1672</v>
      </c>
      <c r="AL182">
        <v>2172</v>
      </c>
      <c r="AM182" s="301">
        <v>43828</v>
      </c>
      <c r="AN182">
        <v>2485</v>
      </c>
      <c r="AO182">
        <v>2746</v>
      </c>
      <c r="AP182" s="301">
        <v>43645</v>
      </c>
      <c r="AQ182">
        <v>2323</v>
      </c>
      <c r="AR182">
        <v>2562</v>
      </c>
      <c r="AS182" s="301">
        <v>43280</v>
      </c>
      <c r="AT182">
        <v>3370</v>
      </c>
      <c r="AU182">
        <v>2840</v>
      </c>
    </row>
    <row r="183" spans="1:47" x14ac:dyDescent="0.2">
      <c r="A183" s="102">
        <v>2247</v>
      </c>
      <c r="B183">
        <v>2432</v>
      </c>
      <c r="C183" s="106" t="s">
        <v>1393</v>
      </c>
      <c r="D183" s="106" t="s">
        <v>910</v>
      </c>
      <c r="E183">
        <v>1338</v>
      </c>
      <c r="F183">
        <v>1313</v>
      </c>
      <c r="G183">
        <v>700</v>
      </c>
      <c r="H183" s="106" t="s">
        <v>901</v>
      </c>
      <c r="I183">
        <v>6302</v>
      </c>
      <c r="J183" s="106" t="s">
        <v>1085</v>
      </c>
      <c r="K183" s="106" t="s">
        <v>909</v>
      </c>
      <c r="L183">
        <v>2323</v>
      </c>
      <c r="M183">
        <v>2311</v>
      </c>
      <c r="N183">
        <v>400</v>
      </c>
      <c r="O183" s="106" t="s">
        <v>898</v>
      </c>
      <c r="P183">
        <v>0.87735260854800001</v>
      </c>
      <c r="Q183">
        <v>0.91833174558870001</v>
      </c>
      <c r="R183">
        <v>0.17255901474385099</v>
      </c>
      <c r="S183">
        <v>8.89705280048326E-2</v>
      </c>
      <c r="T183">
        <v>-0.85379871525009599</v>
      </c>
      <c r="U183">
        <v>0.85379871525009599</v>
      </c>
      <c r="V183">
        <v>0.80805016033565902</v>
      </c>
      <c r="W183">
        <v>-4.22</v>
      </c>
      <c r="X183">
        <v>0.56999999999999995</v>
      </c>
      <c r="Y183">
        <v>598569</v>
      </c>
      <c r="Z183">
        <v>35210</v>
      </c>
      <c r="AA183">
        <v>1.66</v>
      </c>
      <c r="AB183">
        <v>17</v>
      </c>
      <c r="AC183">
        <v>11</v>
      </c>
      <c r="AD183">
        <v>6</v>
      </c>
      <c r="AE183">
        <v>64.709999999999994</v>
      </c>
      <c r="AF183">
        <v>18</v>
      </c>
      <c r="AG183">
        <v>6</v>
      </c>
      <c r="AH183">
        <v>1</v>
      </c>
      <c r="AI183">
        <v>10</v>
      </c>
      <c r="AJ183" s="301">
        <v>43919</v>
      </c>
      <c r="AK183">
        <v>1206</v>
      </c>
      <c r="AL183">
        <v>2016</v>
      </c>
      <c r="AM183" s="301">
        <v>43828</v>
      </c>
      <c r="AN183">
        <v>1755</v>
      </c>
      <c r="AO183">
        <v>3130</v>
      </c>
      <c r="AP183" s="301">
        <v>43645</v>
      </c>
      <c r="AQ183">
        <v>2080</v>
      </c>
      <c r="AR183">
        <v>3800</v>
      </c>
      <c r="AS183" s="301">
        <v>43280</v>
      </c>
      <c r="AT183">
        <v>2056</v>
      </c>
      <c r="AU183">
        <v>3695</v>
      </c>
    </row>
    <row r="184" spans="1:47" x14ac:dyDescent="0.2">
      <c r="A184" s="102">
        <v>768</v>
      </c>
      <c r="B184">
        <v>5471</v>
      </c>
      <c r="C184" s="106" t="s">
        <v>1052</v>
      </c>
      <c r="D184" s="106" t="s">
        <v>939</v>
      </c>
      <c r="E184">
        <v>3290</v>
      </c>
      <c r="F184">
        <v>3280</v>
      </c>
      <c r="G184">
        <v>300</v>
      </c>
      <c r="H184" s="106" t="s">
        <v>901</v>
      </c>
      <c r="I184">
        <v>5803</v>
      </c>
      <c r="J184" s="106" t="s">
        <v>23</v>
      </c>
      <c r="K184" s="106" t="s">
        <v>911</v>
      </c>
      <c r="L184">
        <v>312</v>
      </c>
      <c r="M184">
        <v>308</v>
      </c>
      <c r="N184">
        <v>3200</v>
      </c>
      <c r="O184" s="106" t="s">
        <v>898</v>
      </c>
      <c r="P184">
        <v>0.76170534444962201</v>
      </c>
      <c r="Q184">
        <v>0.95189720002985401</v>
      </c>
      <c r="R184" s="106">
        <v>0.102806060957992</v>
      </c>
      <c r="S184" s="15">
        <v>1.72769361747508E-2</v>
      </c>
      <c r="T184">
        <v>-1.4530050924509601</v>
      </c>
      <c r="U184">
        <v>1.4530050924509601</v>
      </c>
      <c r="V184">
        <v>0.81757399675234299</v>
      </c>
      <c r="W184">
        <v>-5.99</v>
      </c>
      <c r="X184">
        <v>0.16</v>
      </c>
      <c r="Y184">
        <v>598195</v>
      </c>
      <c r="Z184">
        <v>31484</v>
      </c>
      <c r="AA184">
        <v>1.82</v>
      </c>
      <c r="AB184">
        <v>19</v>
      </c>
      <c r="AC184">
        <v>14</v>
      </c>
      <c r="AD184">
        <v>5</v>
      </c>
      <c r="AE184">
        <v>73.680000000000007</v>
      </c>
      <c r="AF184">
        <v>17</v>
      </c>
      <c r="AG184">
        <v>7</v>
      </c>
      <c r="AH184">
        <v>1</v>
      </c>
      <c r="AI184">
        <v>11</v>
      </c>
      <c r="AJ184" s="301">
        <v>43919</v>
      </c>
      <c r="AK184">
        <v>3655</v>
      </c>
      <c r="AL184">
        <v>317</v>
      </c>
      <c r="AM184" s="301">
        <v>43828</v>
      </c>
      <c r="AN184">
        <v>4805</v>
      </c>
      <c r="AO184">
        <v>452</v>
      </c>
      <c r="AP184" s="301">
        <v>43645</v>
      </c>
      <c r="AQ184">
        <v>4155</v>
      </c>
      <c r="AR184">
        <v>421</v>
      </c>
      <c r="AS184" s="301">
        <v>43280</v>
      </c>
      <c r="AT184">
        <v>4995</v>
      </c>
      <c r="AU184">
        <v>689</v>
      </c>
    </row>
    <row r="185" spans="1:47" x14ac:dyDescent="0.2">
      <c r="A185" s="102">
        <v>3307</v>
      </c>
      <c r="B185">
        <v>5991</v>
      </c>
      <c r="C185" s="106" t="s">
        <v>789</v>
      </c>
      <c r="D185" s="106" t="s">
        <v>1032</v>
      </c>
      <c r="E185">
        <v>693</v>
      </c>
      <c r="F185">
        <v>693</v>
      </c>
      <c r="G185">
        <v>1300</v>
      </c>
      <c r="H185" s="106" t="s">
        <v>901</v>
      </c>
      <c r="I185">
        <v>9706</v>
      </c>
      <c r="J185" s="106" t="s">
        <v>980</v>
      </c>
      <c r="K185" s="106" t="s">
        <v>917</v>
      </c>
      <c r="L185">
        <v>4650</v>
      </c>
      <c r="M185">
        <v>4565</v>
      </c>
      <c r="N185">
        <v>200</v>
      </c>
      <c r="O185" s="106" t="s">
        <v>898</v>
      </c>
      <c r="P185">
        <v>0.80940123530724695</v>
      </c>
      <c r="Q185">
        <v>0.88582028323938999</v>
      </c>
      <c r="R185">
        <v>4.7615055756379497E-2</v>
      </c>
      <c r="S185" s="15">
        <v>7.3745439613717906E-2</v>
      </c>
      <c r="T185">
        <v>-1.3739060554185101</v>
      </c>
      <c r="U185">
        <v>1.3739060554185101</v>
      </c>
      <c r="V185">
        <v>1.78629773552564</v>
      </c>
      <c r="W185">
        <v>-7.69</v>
      </c>
      <c r="X185">
        <v>1.33</v>
      </c>
      <c r="Y185">
        <v>597744</v>
      </c>
      <c r="Z185">
        <v>35161</v>
      </c>
      <c r="AA185">
        <v>1.97</v>
      </c>
      <c r="AB185">
        <v>17</v>
      </c>
      <c r="AC185">
        <v>9</v>
      </c>
      <c r="AD185">
        <v>8</v>
      </c>
      <c r="AE185">
        <v>52.94</v>
      </c>
      <c r="AF185">
        <v>18</v>
      </c>
      <c r="AG185">
        <v>6</v>
      </c>
      <c r="AH185">
        <v>0</v>
      </c>
      <c r="AI185">
        <v>11</v>
      </c>
      <c r="AJ185" s="301">
        <v>43919</v>
      </c>
      <c r="AK185">
        <v>747</v>
      </c>
      <c r="AL185">
        <v>4580</v>
      </c>
      <c r="AM185" s="301">
        <v>43828</v>
      </c>
      <c r="AN185">
        <v>995</v>
      </c>
      <c r="AO185">
        <v>6090</v>
      </c>
      <c r="AP185" s="301">
        <v>43645</v>
      </c>
      <c r="AQ185">
        <v>857</v>
      </c>
      <c r="AR185">
        <v>4760</v>
      </c>
      <c r="AS185" s="301">
        <v>43280</v>
      </c>
      <c r="AT185">
        <v>1025</v>
      </c>
      <c r="AU185">
        <v>5100</v>
      </c>
    </row>
    <row r="186" spans="1:47" x14ac:dyDescent="0.2">
      <c r="A186" s="102">
        <v>2383</v>
      </c>
      <c r="B186">
        <v>4045</v>
      </c>
      <c r="C186" s="106" t="s">
        <v>1127</v>
      </c>
      <c r="D186" s="106" t="s">
        <v>920</v>
      </c>
      <c r="E186">
        <v>1030</v>
      </c>
      <c r="F186">
        <v>1022</v>
      </c>
      <c r="G186">
        <v>900</v>
      </c>
      <c r="H186" s="106" t="s">
        <v>898</v>
      </c>
      <c r="I186">
        <v>8801</v>
      </c>
      <c r="J186" s="106" t="s">
        <v>1458</v>
      </c>
      <c r="K186" s="106" t="s">
        <v>917</v>
      </c>
      <c r="L186">
        <v>1870</v>
      </c>
      <c r="M186">
        <v>1885.5</v>
      </c>
      <c r="N186">
        <v>500</v>
      </c>
      <c r="O186" s="106" t="s">
        <v>901</v>
      </c>
      <c r="P186">
        <v>0.77551680055658101</v>
      </c>
      <c r="Q186">
        <v>0.91459547352658599</v>
      </c>
      <c r="R186">
        <v>0.32176437573140498</v>
      </c>
      <c r="S186" s="15">
        <v>7.0270695603928804E-2</v>
      </c>
      <c r="T186">
        <v>1.7387559050980399</v>
      </c>
      <c r="U186">
        <v>1.7387559050980399</v>
      </c>
      <c r="V186">
        <v>2.2567620633572698</v>
      </c>
      <c r="W186">
        <v>7.56</v>
      </c>
      <c r="X186">
        <v>2.4300000000000002</v>
      </c>
      <c r="Y186">
        <v>597405</v>
      </c>
      <c r="Z186">
        <v>42672</v>
      </c>
      <c r="AA186">
        <v>2.15</v>
      </c>
      <c r="AB186">
        <v>14</v>
      </c>
      <c r="AC186">
        <v>12</v>
      </c>
      <c r="AD186">
        <v>2</v>
      </c>
      <c r="AE186">
        <v>85.71</v>
      </c>
      <c r="AF186">
        <v>21</v>
      </c>
      <c r="AG186">
        <v>1</v>
      </c>
      <c r="AH186">
        <v>0</v>
      </c>
      <c r="AI186">
        <v>13</v>
      </c>
      <c r="AJ186" s="301">
        <v>43919</v>
      </c>
      <c r="AK186">
        <v>978</v>
      </c>
      <c r="AL186">
        <v>1862.5</v>
      </c>
      <c r="AM186" s="301">
        <v>43828</v>
      </c>
      <c r="AN186">
        <v>1270</v>
      </c>
      <c r="AO186">
        <v>2672</v>
      </c>
      <c r="AP186" s="301">
        <v>43645</v>
      </c>
      <c r="AQ186">
        <v>1161</v>
      </c>
      <c r="AR186">
        <v>2641</v>
      </c>
      <c r="AS186" s="301">
        <v>43280</v>
      </c>
      <c r="AT186">
        <v>1247</v>
      </c>
      <c r="AU186">
        <v>2645.5</v>
      </c>
    </row>
    <row r="187" spans="1:47" x14ac:dyDescent="0.2">
      <c r="A187" s="102">
        <v>2356</v>
      </c>
      <c r="B187">
        <v>2531</v>
      </c>
      <c r="C187" s="106" t="s">
        <v>922</v>
      </c>
      <c r="D187" s="106" t="s">
        <v>923</v>
      </c>
      <c r="E187">
        <v>952</v>
      </c>
      <c r="F187">
        <v>951</v>
      </c>
      <c r="G187">
        <v>1000</v>
      </c>
      <c r="H187" s="106" t="s">
        <v>898</v>
      </c>
      <c r="I187">
        <v>4004</v>
      </c>
      <c r="J187" s="106" t="s">
        <v>1027</v>
      </c>
      <c r="K187" s="106" t="s">
        <v>920</v>
      </c>
      <c r="L187">
        <v>2393</v>
      </c>
      <c r="M187">
        <v>2398</v>
      </c>
      <c r="N187">
        <v>400</v>
      </c>
      <c r="O187" s="106" t="s">
        <v>901</v>
      </c>
      <c r="P187">
        <v>0.86814354337223099</v>
      </c>
      <c r="Q187">
        <v>0.915302384703924</v>
      </c>
      <c r="R187">
        <v>0.19158753440121801</v>
      </c>
      <c r="S187">
        <v>1.1062792994215E-2</v>
      </c>
      <c r="T187">
        <v>1.7178495700306</v>
      </c>
      <c r="U187">
        <v>1.7178495700306</v>
      </c>
      <c r="V187">
        <v>1.59205665250461</v>
      </c>
      <c r="W187">
        <v>11.05</v>
      </c>
      <c r="X187">
        <v>0.85</v>
      </c>
      <c r="Y187">
        <v>597398</v>
      </c>
      <c r="Z187">
        <v>42671</v>
      </c>
      <c r="AA187">
        <v>1.99</v>
      </c>
      <c r="AB187">
        <v>14</v>
      </c>
      <c r="AC187">
        <v>9</v>
      </c>
      <c r="AD187">
        <v>5</v>
      </c>
      <c r="AE187">
        <v>64.290000000000006</v>
      </c>
      <c r="AF187">
        <v>17</v>
      </c>
      <c r="AG187">
        <v>6</v>
      </c>
      <c r="AH187">
        <v>2</v>
      </c>
      <c r="AI187">
        <v>6</v>
      </c>
      <c r="AJ187" s="301">
        <v>43919</v>
      </c>
      <c r="AK187">
        <v>819</v>
      </c>
      <c r="AL187">
        <v>2311</v>
      </c>
      <c r="AM187" s="301">
        <v>43828</v>
      </c>
      <c r="AN187">
        <v>1005</v>
      </c>
      <c r="AO187">
        <v>2899</v>
      </c>
      <c r="AP187" s="301">
        <v>43645</v>
      </c>
      <c r="AQ187">
        <v>1134</v>
      </c>
      <c r="AR187">
        <v>3200</v>
      </c>
      <c r="AS187" s="301">
        <v>43280</v>
      </c>
      <c r="AT187">
        <v>1400</v>
      </c>
      <c r="AU187">
        <v>4840</v>
      </c>
    </row>
    <row r="188" spans="1:47" x14ac:dyDescent="0.2">
      <c r="A188" s="102">
        <v>1323</v>
      </c>
      <c r="B188">
        <v>3076</v>
      </c>
      <c r="C188" s="106" t="s">
        <v>1126</v>
      </c>
      <c r="D188" s="106" t="s">
        <v>905</v>
      </c>
      <c r="E188">
        <v>1560</v>
      </c>
      <c r="F188">
        <v>1532</v>
      </c>
      <c r="G188">
        <v>700</v>
      </c>
      <c r="H188" s="106" t="s">
        <v>898</v>
      </c>
      <c r="I188">
        <v>8795</v>
      </c>
      <c r="J188" s="106" t="s">
        <v>1083</v>
      </c>
      <c r="K188" s="106" t="s">
        <v>1018</v>
      </c>
      <c r="L188">
        <v>922</v>
      </c>
      <c r="M188">
        <v>907</v>
      </c>
      <c r="N188">
        <v>1200</v>
      </c>
      <c r="O188" s="106" t="s">
        <v>901</v>
      </c>
      <c r="P188">
        <v>0.75428374504349605</v>
      </c>
      <c r="Q188">
        <v>0.94113143271589095</v>
      </c>
      <c r="R188">
        <v>9.47166290516364E-2</v>
      </c>
      <c r="S188" s="15">
        <v>1.8837269107218699E-2</v>
      </c>
      <c r="T188">
        <v>2.15671676346944</v>
      </c>
      <c r="U188">
        <v>2.15671676346944</v>
      </c>
      <c r="V188">
        <v>2.13073899025696</v>
      </c>
      <c r="W188">
        <v>9.84</v>
      </c>
      <c r="X188">
        <v>1.49</v>
      </c>
      <c r="Y188">
        <v>595066</v>
      </c>
      <c r="Z188">
        <v>37192</v>
      </c>
      <c r="AA188">
        <v>1.83</v>
      </c>
      <c r="AB188">
        <v>16</v>
      </c>
      <c r="AC188">
        <v>11</v>
      </c>
      <c r="AD188">
        <v>5</v>
      </c>
      <c r="AE188">
        <v>68.75</v>
      </c>
      <c r="AF188">
        <v>17</v>
      </c>
      <c r="AG188">
        <v>6</v>
      </c>
      <c r="AH188">
        <v>0</v>
      </c>
      <c r="AI188">
        <v>10</v>
      </c>
      <c r="AJ188" s="301">
        <v>43919</v>
      </c>
      <c r="AK188">
        <v>1344</v>
      </c>
      <c r="AL188">
        <v>890</v>
      </c>
      <c r="AM188" s="301">
        <v>43828</v>
      </c>
      <c r="AN188">
        <v>1947</v>
      </c>
      <c r="AO188">
        <v>1395</v>
      </c>
      <c r="AP188" s="301">
        <v>43645</v>
      </c>
      <c r="AQ188">
        <v>1791</v>
      </c>
      <c r="AR188">
        <v>1202</v>
      </c>
      <c r="AS188" s="301">
        <v>43280</v>
      </c>
      <c r="AT188">
        <v>2309</v>
      </c>
      <c r="AU188">
        <v>1622</v>
      </c>
    </row>
    <row r="189" spans="1:47" x14ac:dyDescent="0.2">
      <c r="A189" s="102">
        <v>3021</v>
      </c>
      <c r="B189">
        <v>2730</v>
      </c>
      <c r="C189" s="106" t="s">
        <v>489</v>
      </c>
      <c r="D189" s="106" t="s">
        <v>921</v>
      </c>
      <c r="E189">
        <v>1094</v>
      </c>
      <c r="F189">
        <v>1074</v>
      </c>
      <c r="G189">
        <v>900</v>
      </c>
      <c r="H189" s="106" t="s">
        <v>898</v>
      </c>
      <c r="I189">
        <v>6923</v>
      </c>
      <c r="J189" s="106" t="s">
        <v>54</v>
      </c>
      <c r="K189" s="106" t="s">
        <v>903</v>
      </c>
      <c r="L189">
        <v>2563</v>
      </c>
      <c r="M189">
        <v>2534</v>
      </c>
      <c r="N189">
        <v>400</v>
      </c>
      <c r="O189" s="106" t="s">
        <v>901</v>
      </c>
      <c r="P189">
        <v>0.79147879333545301</v>
      </c>
      <c r="Q189">
        <v>0.89630830230290603</v>
      </c>
      <c r="R189">
        <v>6.5605789057120098E-2</v>
      </c>
      <c r="S189" s="15">
        <v>3.6558838718875698E-2</v>
      </c>
      <c r="T189">
        <v>1.07214159966814</v>
      </c>
      <c r="U189">
        <v>1.07214159966814</v>
      </c>
      <c r="V189">
        <v>1.2685224055978599</v>
      </c>
      <c r="W189">
        <v>6.51</v>
      </c>
      <c r="X189">
        <v>4.6399999999999997</v>
      </c>
      <c r="Y189">
        <v>594885</v>
      </c>
      <c r="Z189">
        <v>34993</v>
      </c>
      <c r="AA189">
        <v>1.87</v>
      </c>
      <c r="AB189">
        <v>17</v>
      </c>
      <c r="AC189">
        <v>11</v>
      </c>
      <c r="AD189">
        <v>6</v>
      </c>
      <c r="AE189">
        <v>64.709999999999994</v>
      </c>
      <c r="AF189">
        <v>18</v>
      </c>
      <c r="AG189">
        <v>4</v>
      </c>
      <c r="AH189">
        <v>0</v>
      </c>
      <c r="AI189">
        <v>13</v>
      </c>
      <c r="AJ189" s="301">
        <v>43919</v>
      </c>
      <c r="AK189">
        <v>905</v>
      </c>
      <c r="AL189">
        <v>2175</v>
      </c>
      <c r="AM189" s="301">
        <v>43828</v>
      </c>
      <c r="AN189">
        <v>1213</v>
      </c>
      <c r="AO189">
        <v>3180</v>
      </c>
      <c r="AP189" s="301">
        <v>43645</v>
      </c>
      <c r="AQ189">
        <v>1021</v>
      </c>
      <c r="AR189">
        <v>2743</v>
      </c>
      <c r="AS189" s="301">
        <v>43280</v>
      </c>
      <c r="AT189">
        <v>1075</v>
      </c>
      <c r="AU189">
        <v>3700</v>
      </c>
    </row>
    <row r="190" spans="1:47" x14ac:dyDescent="0.2">
      <c r="A190" s="102">
        <v>2815</v>
      </c>
      <c r="B190">
        <v>1824</v>
      </c>
      <c r="C190" s="106" t="s">
        <v>221</v>
      </c>
      <c r="D190" s="106" t="s">
        <v>907</v>
      </c>
      <c r="E190">
        <v>803</v>
      </c>
      <c r="F190">
        <v>799</v>
      </c>
      <c r="G190">
        <v>1400</v>
      </c>
      <c r="H190" s="106" t="s">
        <v>901</v>
      </c>
      <c r="I190">
        <v>8806</v>
      </c>
      <c r="J190" s="106" t="s">
        <v>1030</v>
      </c>
      <c r="K190" s="106" t="s">
        <v>917</v>
      </c>
      <c r="L190">
        <v>1003</v>
      </c>
      <c r="M190">
        <v>988</v>
      </c>
      <c r="N190">
        <v>1100</v>
      </c>
      <c r="O190" s="106" t="s">
        <v>898</v>
      </c>
      <c r="P190">
        <v>0.71091996325807605</v>
      </c>
      <c r="Q190">
        <v>0.90305275473695801</v>
      </c>
      <c r="R190">
        <v>3.4988152692606897E-2</v>
      </c>
      <c r="S190" s="106">
        <v>5.7731797122083803E-2</v>
      </c>
      <c r="T190">
        <v>-0.92147129338317202</v>
      </c>
      <c r="U190">
        <v>0.92147129338317202</v>
      </c>
      <c r="V190">
        <v>0.72332661964024103</v>
      </c>
      <c r="W190">
        <v>-7.25</v>
      </c>
      <c r="X190">
        <v>2.93</v>
      </c>
      <c r="Y190">
        <v>594630</v>
      </c>
      <c r="Z190">
        <v>37164</v>
      </c>
      <c r="AA190">
        <v>1.76</v>
      </c>
      <c r="AB190">
        <v>16</v>
      </c>
      <c r="AC190">
        <v>11</v>
      </c>
      <c r="AD190">
        <v>5</v>
      </c>
      <c r="AE190">
        <v>68.75</v>
      </c>
      <c r="AF190">
        <v>18</v>
      </c>
      <c r="AG190">
        <v>5</v>
      </c>
      <c r="AH190">
        <v>1</v>
      </c>
      <c r="AI190">
        <v>10</v>
      </c>
      <c r="AJ190" s="301">
        <v>43919</v>
      </c>
      <c r="AK190">
        <v>779</v>
      </c>
      <c r="AL190">
        <v>904</v>
      </c>
      <c r="AM190" s="301">
        <v>43828</v>
      </c>
      <c r="AN190">
        <v>1069</v>
      </c>
      <c r="AO190">
        <v>1313</v>
      </c>
      <c r="AP190" s="301">
        <v>43645</v>
      </c>
      <c r="AQ190">
        <v>904</v>
      </c>
      <c r="AR190">
        <v>1006</v>
      </c>
      <c r="AS190" s="301">
        <v>43280</v>
      </c>
      <c r="AT190">
        <v>1235</v>
      </c>
      <c r="AU190">
        <v>1096</v>
      </c>
    </row>
    <row r="191" spans="1:47" x14ac:dyDescent="0.2">
      <c r="A191" s="102">
        <v>1849</v>
      </c>
      <c r="B191">
        <v>3086</v>
      </c>
      <c r="C191" s="106" t="s">
        <v>503</v>
      </c>
      <c r="D191" s="106" t="s">
        <v>921</v>
      </c>
      <c r="E191">
        <v>795</v>
      </c>
      <c r="F191">
        <v>758</v>
      </c>
      <c r="G191">
        <v>1300</v>
      </c>
      <c r="H191" s="106" t="s">
        <v>901</v>
      </c>
      <c r="I191">
        <v>4681</v>
      </c>
      <c r="J191" s="106" t="s">
        <v>774</v>
      </c>
      <c r="K191" s="106" t="s">
        <v>910</v>
      </c>
      <c r="L191">
        <v>1414</v>
      </c>
      <c r="M191">
        <v>1389</v>
      </c>
      <c r="N191">
        <v>700</v>
      </c>
      <c r="O191" s="106" t="s">
        <v>898</v>
      </c>
      <c r="P191">
        <v>0.62539113821558001</v>
      </c>
      <c r="Q191">
        <v>0.92850609721143196</v>
      </c>
      <c r="R191" s="106">
        <v>0.42970823856314999</v>
      </c>
      <c r="S191" s="15">
        <v>1.9501968963232402E-2</v>
      </c>
      <c r="T191">
        <v>-2.1473837772647202</v>
      </c>
      <c r="U191">
        <v>2.1473837772647202</v>
      </c>
      <c r="V191">
        <v>2.04401245919852</v>
      </c>
      <c r="W191">
        <v>-33.44</v>
      </c>
      <c r="X191">
        <v>1.35</v>
      </c>
      <c r="Y191">
        <v>593381</v>
      </c>
      <c r="Z191">
        <v>39559</v>
      </c>
      <c r="AA191">
        <v>1.94</v>
      </c>
      <c r="AB191">
        <v>15</v>
      </c>
      <c r="AC191">
        <v>12</v>
      </c>
      <c r="AD191">
        <v>3</v>
      </c>
      <c r="AE191">
        <v>80</v>
      </c>
      <c r="AF191">
        <v>19</v>
      </c>
      <c r="AG191">
        <v>4</v>
      </c>
      <c r="AH191">
        <v>1</v>
      </c>
      <c r="AI191">
        <v>10</v>
      </c>
      <c r="AJ191" s="301">
        <v>43919</v>
      </c>
      <c r="AK191">
        <v>907</v>
      </c>
      <c r="AL191">
        <v>1086</v>
      </c>
      <c r="AM191" s="301">
        <v>43828</v>
      </c>
      <c r="AN191">
        <v>1530</v>
      </c>
      <c r="AO191">
        <v>1855</v>
      </c>
      <c r="AP191" s="301">
        <v>43645</v>
      </c>
      <c r="AQ191">
        <v>1244</v>
      </c>
      <c r="AR191">
        <v>1659</v>
      </c>
      <c r="AS191" s="301">
        <v>43280</v>
      </c>
      <c r="AT191">
        <v>1630</v>
      </c>
      <c r="AU191">
        <v>1889</v>
      </c>
    </row>
    <row r="192" spans="1:47" x14ac:dyDescent="0.2">
      <c r="A192" s="102">
        <v>75</v>
      </c>
      <c r="B192">
        <v>4005</v>
      </c>
      <c r="C192" s="106" t="s">
        <v>1072</v>
      </c>
      <c r="D192" s="106" t="s">
        <v>920</v>
      </c>
      <c r="E192">
        <v>313</v>
      </c>
      <c r="F192">
        <v>312</v>
      </c>
      <c r="G192">
        <v>3400</v>
      </c>
      <c r="H192" s="106" t="s">
        <v>898</v>
      </c>
      <c r="I192">
        <v>9024</v>
      </c>
      <c r="J192" s="106" t="s">
        <v>1463</v>
      </c>
      <c r="K192" s="106" t="s">
        <v>976</v>
      </c>
      <c r="L192">
        <v>1199</v>
      </c>
      <c r="M192">
        <v>1180</v>
      </c>
      <c r="N192">
        <v>900</v>
      </c>
      <c r="O192" s="106" t="s">
        <v>901</v>
      </c>
      <c r="P192">
        <v>0.70725743109179995</v>
      </c>
      <c r="Q192">
        <v>0.97406806563847403</v>
      </c>
      <c r="R192" s="15">
        <v>0.116697100530119</v>
      </c>
      <c r="S192">
        <v>1.0481886697210801E-2</v>
      </c>
      <c r="T192">
        <v>1.26833859221575</v>
      </c>
      <c r="U192">
        <v>1.26833859221575</v>
      </c>
      <c r="V192">
        <v>0.889944799649103</v>
      </c>
      <c r="W192">
        <v>5.46</v>
      </c>
      <c r="X192">
        <v>0.11</v>
      </c>
      <c r="Y192">
        <v>593281</v>
      </c>
      <c r="Z192">
        <v>45637</v>
      </c>
      <c r="AA192">
        <v>2.31</v>
      </c>
      <c r="AB192">
        <v>13</v>
      </c>
      <c r="AC192">
        <v>10</v>
      </c>
      <c r="AD192">
        <v>3</v>
      </c>
      <c r="AE192">
        <v>76.92</v>
      </c>
      <c r="AF192">
        <v>20</v>
      </c>
      <c r="AG192">
        <v>5</v>
      </c>
      <c r="AH192">
        <v>0</v>
      </c>
      <c r="AI192">
        <v>8</v>
      </c>
      <c r="AJ192" s="301">
        <v>43919</v>
      </c>
      <c r="AK192">
        <v>329</v>
      </c>
      <c r="AL192">
        <v>1249</v>
      </c>
      <c r="AM192" s="301">
        <v>43828</v>
      </c>
      <c r="AN192">
        <v>498</v>
      </c>
      <c r="AO192">
        <v>1795</v>
      </c>
      <c r="AP192" s="301">
        <v>43645</v>
      </c>
      <c r="AQ192">
        <v>515</v>
      </c>
      <c r="AR192">
        <v>1826</v>
      </c>
      <c r="AS192" s="301">
        <v>43280</v>
      </c>
      <c r="AT192">
        <v>623</v>
      </c>
      <c r="AU192">
        <v>1837</v>
      </c>
    </row>
    <row r="193" spans="1:47" x14ac:dyDescent="0.2">
      <c r="A193" s="102">
        <v>2501</v>
      </c>
      <c r="B193">
        <v>6113</v>
      </c>
      <c r="C193" s="106" t="s">
        <v>1129</v>
      </c>
      <c r="D193" s="106" t="s">
        <v>909</v>
      </c>
      <c r="E193">
        <v>862</v>
      </c>
      <c r="F193">
        <v>859</v>
      </c>
      <c r="G193">
        <v>1300</v>
      </c>
      <c r="H193" s="106" t="s">
        <v>901</v>
      </c>
      <c r="I193">
        <v>6183</v>
      </c>
      <c r="J193" s="106" t="s">
        <v>1060</v>
      </c>
      <c r="K193" s="106" t="s">
        <v>910</v>
      </c>
      <c r="L193">
        <v>1372</v>
      </c>
      <c r="M193">
        <v>1371</v>
      </c>
      <c r="N193">
        <v>800</v>
      </c>
      <c r="O193" s="106" t="s">
        <v>898</v>
      </c>
      <c r="P193">
        <v>0.71563286296939599</v>
      </c>
      <c r="Q193">
        <v>0.91108963238310903</v>
      </c>
      <c r="R193">
        <v>9.4544178002381005E-2</v>
      </c>
      <c r="S193" s="15">
        <v>3.9200204862752198E-2</v>
      </c>
      <c r="T193">
        <v>-1.89820916010802</v>
      </c>
      <c r="U193">
        <v>1.89820916010802</v>
      </c>
      <c r="V193">
        <v>1.7570955878154799</v>
      </c>
      <c r="W193">
        <v>-19.22</v>
      </c>
      <c r="X193">
        <v>1.81</v>
      </c>
      <c r="Y193">
        <v>592936</v>
      </c>
      <c r="Z193">
        <v>34879</v>
      </c>
      <c r="AA193">
        <v>1.7</v>
      </c>
      <c r="AB193">
        <v>17</v>
      </c>
      <c r="AC193">
        <v>10</v>
      </c>
      <c r="AD193">
        <v>7</v>
      </c>
      <c r="AE193">
        <v>58.82</v>
      </c>
      <c r="AF193">
        <v>15</v>
      </c>
      <c r="AG193">
        <v>6</v>
      </c>
      <c r="AH193">
        <v>3</v>
      </c>
      <c r="AI193">
        <v>8</v>
      </c>
      <c r="AJ193" s="301">
        <v>43919</v>
      </c>
      <c r="AK193">
        <v>872</v>
      </c>
      <c r="AL193">
        <v>1152</v>
      </c>
      <c r="AM193" s="301">
        <v>43828</v>
      </c>
      <c r="AN193">
        <v>1250</v>
      </c>
      <c r="AO193">
        <v>1720</v>
      </c>
      <c r="AP193" s="301">
        <v>43645</v>
      </c>
      <c r="AQ193">
        <v>1246</v>
      </c>
      <c r="AR193">
        <v>1520</v>
      </c>
      <c r="AS193" s="301">
        <v>43280</v>
      </c>
      <c r="AT193">
        <v>1059</v>
      </c>
      <c r="AU193">
        <v>1850</v>
      </c>
    </row>
    <row r="194" spans="1:47" x14ac:dyDescent="0.2">
      <c r="A194" s="102">
        <v>1542</v>
      </c>
      <c r="B194">
        <v>4061</v>
      </c>
      <c r="C194" s="106" t="s">
        <v>1067</v>
      </c>
      <c r="D194" s="106" t="s">
        <v>920</v>
      </c>
      <c r="E194">
        <v>2593</v>
      </c>
      <c r="F194">
        <v>2591</v>
      </c>
      <c r="G194">
        <v>400</v>
      </c>
      <c r="H194" s="106" t="s">
        <v>901</v>
      </c>
      <c r="I194">
        <v>4208</v>
      </c>
      <c r="J194" s="106" t="s">
        <v>1026</v>
      </c>
      <c r="K194" s="106" t="s">
        <v>920</v>
      </c>
      <c r="L194">
        <v>1810</v>
      </c>
      <c r="M194">
        <v>1797</v>
      </c>
      <c r="N194">
        <v>600</v>
      </c>
      <c r="O194" s="106" t="s">
        <v>898</v>
      </c>
      <c r="P194">
        <v>0.50185986063827104</v>
      </c>
      <c r="Q194">
        <v>0.93575874929644498</v>
      </c>
      <c r="R194">
        <v>2.19168408328208E-4</v>
      </c>
      <c r="S194" s="15">
        <v>1.46422104485757E-2</v>
      </c>
      <c r="T194">
        <v>-8.5102413408364899E-2</v>
      </c>
      <c r="U194">
        <v>8.5102413408364899E-2</v>
      </c>
      <c r="V194">
        <v>0.117539856640591</v>
      </c>
      <c r="W194">
        <v>-0.63</v>
      </c>
      <c r="X194">
        <v>4.03</v>
      </c>
      <c r="Y194">
        <v>592742</v>
      </c>
      <c r="Z194">
        <v>98790</v>
      </c>
      <c r="AA194">
        <v>4.8600000000000003</v>
      </c>
      <c r="AB194">
        <v>6</v>
      </c>
      <c r="AC194">
        <v>5</v>
      </c>
      <c r="AD194">
        <v>1</v>
      </c>
      <c r="AE194">
        <v>83.33</v>
      </c>
      <c r="AF194">
        <v>17</v>
      </c>
      <c r="AG194">
        <v>3</v>
      </c>
      <c r="AH194">
        <v>0</v>
      </c>
      <c r="AI194">
        <v>3</v>
      </c>
      <c r="AJ194" s="301">
        <v>43919</v>
      </c>
      <c r="AK194">
        <v>2346</v>
      </c>
      <c r="AL194">
        <v>1691</v>
      </c>
      <c r="AM194" s="301">
        <v>43828</v>
      </c>
      <c r="AN194">
        <v>3270</v>
      </c>
      <c r="AO194">
        <v>2379</v>
      </c>
      <c r="AP194" s="301">
        <v>43645</v>
      </c>
      <c r="AQ194">
        <v>3320</v>
      </c>
      <c r="AR194">
        <v>2298</v>
      </c>
      <c r="AS194" s="301">
        <v>43280</v>
      </c>
      <c r="AT194">
        <v>3615</v>
      </c>
      <c r="AU194">
        <v>2821</v>
      </c>
    </row>
    <row r="195" spans="1:47" x14ac:dyDescent="0.2">
      <c r="A195" s="102">
        <v>3158</v>
      </c>
      <c r="B195">
        <v>6028</v>
      </c>
      <c r="C195" s="106" t="s">
        <v>451</v>
      </c>
      <c r="D195" s="106" t="s">
        <v>910</v>
      </c>
      <c r="E195">
        <v>6200</v>
      </c>
      <c r="F195">
        <v>6050</v>
      </c>
      <c r="G195">
        <v>100</v>
      </c>
      <c r="H195" s="106" t="s">
        <v>901</v>
      </c>
      <c r="I195">
        <v>8020</v>
      </c>
      <c r="J195" s="106" t="s">
        <v>972</v>
      </c>
      <c r="K195" s="106" t="s">
        <v>905</v>
      </c>
      <c r="L195">
        <v>1265</v>
      </c>
      <c r="M195">
        <v>1283</v>
      </c>
      <c r="N195">
        <v>500</v>
      </c>
      <c r="O195" s="106" t="s">
        <v>898</v>
      </c>
      <c r="P195">
        <v>0.87151411149577396</v>
      </c>
      <c r="Q195">
        <v>0.89098217922186196</v>
      </c>
      <c r="R195" s="106">
        <v>0.43812895148030001</v>
      </c>
      <c r="S195">
        <v>4.9360793698753201E-2</v>
      </c>
      <c r="T195">
        <v>-0.31102516427243199</v>
      </c>
      <c r="U195">
        <v>0.31102516427243199</v>
      </c>
      <c r="V195">
        <v>0.51378265134521905</v>
      </c>
      <c r="W195">
        <v>-2.37</v>
      </c>
      <c r="X195">
        <v>6.03</v>
      </c>
      <c r="Y195">
        <v>592449</v>
      </c>
      <c r="Z195">
        <v>42318</v>
      </c>
      <c r="AA195">
        <v>2.4</v>
      </c>
      <c r="AB195">
        <v>14</v>
      </c>
      <c r="AC195">
        <v>13</v>
      </c>
      <c r="AD195">
        <v>1</v>
      </c>
      <c r="AE195">
        <v>92.86</v>
      </c>
      <c r="AF195">
        <v>18</v>
      </c>
      <c r="AG195">
        <v>4</v>
      </c>
      <c r="AH195">
        <v>0</v>
      </c>
      <c r="AI195">
        <v>10</v>
      </c>
      <c r="AJ195" s="301">
        <v>43919</v>
      </c>
      <c r="AK195">
        <v>5090</v>
      </c>
      <c r="AL195">
        <v>1129</v>
      </c>
      <c r="AM195" s="301">
        <v>43828</v>
      </c>
      <c r="AN195">
        <v>7650</v>
      </c>
      <c r="AO195">
        <v>1473</v>
      </c>
      <c r="AP195" s="301">
        <v>43645</v>
      </c>
      <c r="AQ195">
        <v>5960</v>
      </c>
      <c r="AR195">
        <v>1252</v>
      </c>
      <c r="AS195" s="301">
        <v>43280</v>
      </c>
      <c r="AT195">
        <v>6500</v>
      </c>
      <c r="AU195">
        <v>1555</v>
      </c>
    </row>
    <row r="196" spans="1:47" x14ac:dyDescent="0.2">
      <c r="A196" s="102">
        <v>1403</v>
      </c>
      <c r="B196">
        <v>5232</v>
      </c>
      <c r="C196" s="106" t="s">
        <v>1433</v>
      </c>
      <c r="D196" s="106" t="s">
        <v>897</v>
      </c>
      <c r="E196">
        <v>3765</v>
      </c>
      <c r="F196">
        <v>3805</v>
      </c>
      <c r="G196">
        <v>200</v>
      </c>
      <c r="H196" s="106" t="s">
        <v>898</v>
      </c>
      <c r="I196">
        <v>5334</v>
      </c>
      <c r="J196" s="106" t="s">
        <v>1074</v>
      </c>
      <c r="K196" s="106" t="s">
        <v>897</v>
      </c>
      <c r="L196">
        <v>1533</v>
      </c>
      <c r="M196">
        <v>1527</v>
      </c>
      <c r="N196">
        <v>500</v>
      </c>
      <c r="O196" s="106" t="s">
        <v>901</v>
      </c>
      <c r="P196">
        <v>0.88853308713480805</v>
      </c>
      <c r="Q196">
        <v>0.93893656268535597</v>
      </c>
      <c r="R196" s="15">
        <v>0.127595351798277</v>
      </c>
      <c r="S196" s="15">
        <v>4.3943360354527602E-2</v>
      </c>
      <c r="T196">
        <v>2.4468342493477202</v>
      </c>
      <c r="U196">
        <v>2.4468342493477202</v>
      </c>
      <c r="V196">
        <v>1.56717403640445</v>
      </c>
      <c r="W196">
        <v>8.93</v>
      </c>
      <c r="X196">
        <v>0.33</v>
      </c>
      <c r="Y196">
        <v>592262</v>
      </c>
      <c r="Z196">
        <v>45559</v>
      </c>
      <c r="AA196">
        <v>2.5299999999999998</v>
      </c>
      <c r="AB196">
        <v>13</v>
      </c>
      <c r="AC196">
        <v>12</v>
      </c>
      <c r="AD196">
        <v>1</v>
      </c>
      <c r="AE196">
        <v>92.31</v>
      </c>
      <c r="AF196">
        <v>15</v>
      </c>
      <c r="AG196">
        <v>5</v>
      </c>
      <c r="AH196">
        <v>1</v>
      </c>
      <c r="AI196">
        <v>7</v>
      </c>
      <c r="AJ196" s="301">
        <v>43919</v>
      </c>
      <c r="AK196">
        <v>3370</v>
      </c>
      <c r="AL196">
        <v>1608</v>
      </c>
      <c r="AM196" s="301">
        <v>43828</v>
      </c>
      <c r="AN196">
        <v>4775</v>
      </c>
      <c r="AO196">
        <v>2134</v>
      </c>
      <c r="AP196" s="301">
        <v>43645</v>
      </c>
      <c r="AQ196">
        <v>4390</v>
      </c>
      <c r="AR196">
        <v>2076</v>
      </c>
      <c r="AS196" s="301">
        <v>43280</v>
      </c>
      <c r="AT196">
        <v>5150</v>
      </c>
      <c r="AU196">
        <v>3025</v>
      </c>
    </row>
    <row r="197" spans="1:47" x14ac:dyDescent="0.2">
      <c r="A197" s="102">
        <v>3110</v>
      </c>
      <c r="B197">
        <v>8060</v>
      </c>
      <c r="C197" s="106" t="s">
        <v>776</v>
      </c>
      <c r="D197" s="106" t="s">
        <v>905</v>
      </c>
      <c r="E197">
        <v>2200</v>
      </c>
      <c r="F197">
        <v>2140</v>
      </c>
      <c r="G197">
        <v>500</v>
      </c>
      <c r="H197" s="106" t="s">
        <v>901</v>
      </c>
      <c r="I197">
        <v>9719</v>
      </c>
      <c r="J197" s="106" t="s">
        <v>1167</v>
      </c>
      <c r="K197" s="106" t="s">
        <v>900</v>
      </c>
      <c r="L197">
        <v>5200</v>
      </c>
      <c r="M197">
        <v>5090</v>
      </c>
      <c r="N197">
        <v>200</v>
      </c>
      <c r="O197" s="106" t="s">
        <v>898</v>
      </c>
      <c r="P197">
        <v>0.59525104232985404</v>
      </c>
      <c r="Q197">
        <v>0.89315598781426597</v>
      </c>
      <c r="R197" s="106">
        <v>0.41472565138970702</v>
      </c>
      <c r="S197" s="15">
        <v>6.9483185934362396E-3</v>
      </c>
      <c r="T197">
        <v>-0.112346408134682</v>
      </c>
      <c r="U197">
        <v>0.112346408134682</v>
      </c>
      <c r="V197">
        <v>0.16151143597305201</v>
      </c>
      <c r="W197">
        <v>-0.55000000000000004</v>
      </c>
      <c r="X197">
        <v>5.1100000000000003</v>
      </c>
      <c r="Y197">
        <v>591754</v>
      </c>
      <c r="Z197">
        <v>36985</v>
      </c>
      <c r="AA197">
        <v>1.93</v>
      </c>
      <c r="AB197">
        <v>16</v>
      </c>
      <c r="AC197">
        <v>11</v>
      </c>
      <c r="AD197">
        <v>5</v>
      </c>
      <c r="AE197">
        <v>68.75</v>
      </c>
      <c r="AF197">
        <v>18</v>
      </c>
      <c r="AG197">
        <v>7</v>
      </c>
      <c r="AH197">
        <v>1</v>
      </c>
      <c r="AI197">
        <v>8</v>
      </c>
      <c r="AJ197" s="301">
        <v>43919</v>
      </c>
      <c r="AK197">
        <v>2199</v>
      </c>
      <c r="AL197">
        <v>4885</v>
      </c>
      <c r="AM197" s="301">
        <v>43828</v>
      </c>
      <c r="AN197">
        <v>2540</v>
      </c>
      <c r="AO197">
        <v>5670</v>
      </c>
      <c r="AP197" s="301">
        <v>43645</v>
      </c>
      <c r="AQ197">
        <v>2372</v>
      </c>
      <c r="AR197">
        <v>5450</v>
      </c>
      <c r="AS197" s="301">
        <v>43280</v>
      </c>
      <c r="AT197">
        <v>2278</v>
      </c>
      <c r="AU197">
        <v>5050</v>
      </c>
    </row>
    <row r="198" spans="1:47" x14ac:dyDescent="0.2">
      <c r="A198" s="102">
        <v>720</v>
      </c>
      <c r="B198">
        <v>4045</v>
      </c>
      <c r="C198" s="106" t="s">
        <v>1127</v>
      </c>
      <c r="D198" s="106" t="s">
        <v>920</v>
      </c>
      <c r="E198">
        <v>1030</v>
      </c>
      <c r="F198">
        <v>1022</v>
      </c>
      <c r="G198">
        <v>1000</v>
      </c>
      <c r="H198" s="106" t="s">
        <v>901</v>
      </c>
      <c r="I198">
        <v>4204</v>
      </c>
      <c r="J198" s="106" t="s">
        <v>226</v>
      </c>
      <c r="K198" s="106" t="s">
        <v>920</v>
      </c>
      <c r="L198">
        <v>1489</v>
      </c>
      <c r="M198">
        <v>1494</v>
      </c>
      <c r="N198">
        <v>700</v>
      </c>
      <c r="O198" s="106" t="s">
        <v>898</v>
      </c>
      <c r="P198">
        <v>0.849065347096431</v>
      </c>
      <c r="Q198">
        <v>0.95295462290012001</v>
      </c>
      <c r="R198">
        <v>0.46567320514760302</v>
      </c>
      <c r="S198">
        <v>2.09753130437648E-2</v>
      </c>
      <c r="T198">
        <v>-0.21607573040240399</v>
      </c>
      <c r="U198">
        <v>0.21607573040240399</v>
      </c>
      <c r="V198">
        <v>0.43852160058950002</v>
      </c>
      <c r="W198">
        <v>-0.82</v>
      </c>
      <c r="X198">
        <v>2.2799999999999998</v>
      </c>
      <c r="Y198">
        <v>591741</v>
      </c>
      <c r="Z198">
        <v>36984</v>
      </c>
      <c r="AA198">
        <v>1.8</v>
      </c>
      <c r="AB198">
        <v>16</v>
      </c>
      <c r="AC198">
        <v>14</v>
      </c>
      <c r="AD198">
        <v>2</v>
      </c>
      <c r="AE198">
        <v>87.5</v>
      </c>
      <c r="AF198">
        <v>20</v>
      </c>
      <c r="AG198">
        <v>2</v>
      </c>
      <c r="AH198">
        <v>1</v>
      </c>
      <c r="AI198">
        <v>13</v>
      </c>
      <c r="AJ198" s="301">
        <v>43919</v>
      </c>
      <c r="AK198">
        <v>978</v>
      </c>
      <c r="AL198">
        <v>1479</v>
      </c>
      <c r="AM198" s="301">
        <v>43828</v>
      </c>
      <c r="AN198">
        <v>1270</v>
      </c>
      <c r="AO198">
        <v>1904</v>
      </c>
      <c r="AP198" s="301">
        <v>43645</v>
      </c>
      <c r="AQ198">
        <v>1161</v>
      </c>
      <c r="AR198">
        <v>1665</v>
      </c>
      <c r="AS198" s="301">
        <v>43280</v>
      </c>
      <c r="AT198">
        <v>1247</v>
      </c>
      <c r="AU198">
        <v>1855</v>
      </c>
    </row>
    <row r="199" spans="1:47" x14ac:dyDescent="0.2">
      <c r="A199" s="102">
        <v>2336</v>
      </c>
      <c r="B199">
        <v>3086</v>
      </c>
      <c r="C199" s="106" t="s">
        <v>503</v>
      </c>
      <c r="D199" s="106" t="s">
        <v>921</v>
      </c>
      <c r="E199">
        <v>795</v>
      </c>
      <c r="F199">
        <v>758</v>
      </c>
      <c r="G199">
        <v>1400</v>
      </c>
      <c r="H199" s="106" t="s">
        <v>901</v>
      </c>
      <c r="I199">
        <v>7453</v>
      </c>
      <c r="J199" s="106" t="s">
        <v>50</v>
      </c>
      <c r="K199" s="106" t="s">
        <v>921</v>
      </c>
      <c r="L199">
        <v>1533</v>
      </c>
      <c r="M199">
        <v>1495</v>
      </c>
      <c r="N199">
        <v>700</v>
      </c>
      <c r="O199" s="106" t="s">
        <v>898</v>
      </c>
      <c r="P199">
        <v>0.72042367617434</v>
      </c>
      <c r="Q199">
        <v>0.91591060717571304</v>
      </c>
      <c r="R199" s="15">
        <v>0.178651122646416</v>
      </c>
      <c r="S199" s="15">
        <v>7.26231904372064E-2</v>
      </c>
      <c r="T199">
        <v>-1.67979038891119</v>
      </c>
      <c r="U199">
        <v>1.67979038891119</v>
      </c>
      <c r="V199">
        <v>1.6398286359347201</v>
      </c>
      <c r="W199">
        <v>-29.94</v>
      </c>
      <c r="X199">
        <v>1.4</v>
      </c>
      <c r="Y199">
        <v>591046</v>
      </c>
      <c r="Z199">
        <v>34767</v>
      </c>
      <c r="AA199">
        <v>1.78</v>
      </c>
      <c r="AB199">
        <v>17</v>
      </c>
      <c r="AC199">
        <v>12</v>
      </c>
      <c r="AD199">
        <v>5</v>
      </c>
      <c r="AE199">
        <v>70.59</v>
      </c>
      <c r="AF199">
        <v>18</v>
      </c>
      <c r="AG199">
        <v>4</v>
      </c>
      <c r="AH199">
        <v>2</v>
      </c>
      <c r="AI199">
        <v>11</v>
      </c>
      <c r="AJ199" s="301">
        <v>43919</v>
      </c>
      <c r="AK199">
        <v>907</v>
      </c>
      <c r="AL199">
        <v>1204</v>
      </c>
      <c r="AM199" s="301">
        <v>43828</v>
      </c>
      <c r="AN199">
        <v>1530</v>
      </c>
      <c r="AO199">
        <v>2556</v>
      </c>
      <c r="AP199" s="301">
        <v>43645</v>
      </c>
      <c r="AQ199">
        <v>1244</v>
      </c>
      <c r="AR199">
        <v>1959</v>
      </c>
      <c r="AS199" s="301">
        <v>43280</v>
      </c>
      <c r="AT199">
        <v>1630</v>
      </c>
      <c r="AU199">
        <v>3775</v>
      </c>
    </row>
    <row r="200" spans="1:47" x14ac:dyDescent="0.2">
      <c r="A200" s="102">
        <v>3276</v>
      </c>
      <c r="B200">
        <v>2607</v>
      </c>
      <c r="C200" s="106" t="s">
        <v>924</v>
      </c>
      <c r="D200" s="106" t="s">
        <v>923</v>
      </c>
      <c r="E200">
        <v>2794</v>
      </c>
      <c r="F200">
        <v>2778</v>
      </c>
      <c r="G200">
        <v>300</v>
      </c>
      <c r="H200" s="106" t="s">
        <v>898</v>
      </c>
      <c r="I200">
        <v>5406</v>
      </c>
      <c r="J200" s="106" t="s">
        <v>1134</v>
      </c>
      <c r="K200" s="106" t="s">
        <v>939</v>
      </c>
      <c r="L200">
        <v>369</v>
      </c>
      <c r="M200">
        <v>363</v>
      </c>
      <c r="N200">
        <v>2300</v>
      </c>
      <c r="O200" s="106" t="s">
        <v>901</v>
      </c>
      <c r="P200">
        <v>0.85278080345012597</v>
      </c>
      <c r="Q200">
        <v>0.886640355075206</v>
      </c>
      <c r="R200" s="15">
        <v>2.8276817767421698E-2</v>
      </c>
      <c r="S200" s="15">
        <v>8.3584986906819994E-2</v>
      </c>
      <c r="T200">
        <v>1.0319375540141</v>
      </c>
      <c r="U200">
        <v>1.0319375540141</v>
      </c>
      <c r="V200">
        <v>0.69132396565990795</v>
      </c>
      <c r="W200">
        <v>5.64</v>
      </c>
      <c r="X200">
        <v>0.18</v>
      </c>
      <c r="Y200">
        <v>590342</v>
      </c>
      <c r="Z200">
        <v>34726</v>
      </c>
      <c r="AA200">
        <v>1.7</v>
      </c>
      <c r="AB200">
        <v>17</v>
      </c>
      <c r="AC200">
        <v>11</v>
      </c>
      <c r="AD200">
        <v>6</v>
      </c>
      <c r="AE200">
        <v>64.709999999999994</v>
      </c>
      <c r="AF200">
        <v>16</v>
      </c>
      <c r="AG200">
        <v>8</v>
      </c>
      <c r="AH200">
        <v>3</v>
      </c>
      <c r="AI200">
        <v>6</v>
      </c>
      <c r="AJ200" s="301">
        <v>43919</v>
      </c>
      <c r="AK200">
        <v>2692</v>
      </c>
      <c r="AL200">
        <v>354</v>
      </c>
      <c r="AM200" s="301">
        <v>43828</v>
      </c>
      <c r="AN200">
        <v>2936</v>
      </c>
      <c r="AO200">
        <v>589</v>
      </c>
      <c r="AP200" s="301">
        <v>43645</v>
      </c>
      <c r="AQ200">
        <v>3245</v>
      </c>
      <c r="AR200">
        <v>718</v>
      </c>
      <c r="AS200" s="301">
        <v>43280</v>
      </c>
      <c r="AT200">
        <v>3850</v>
      </c>
      <c r="AU200">
        <v>994</v>
      </c>
    </row>
    <row r="201" spans="1:47" x14ac:dyDescent="0.2">
      <c r="A201" s="102">
        <v>2674</v>
      </c>
      <c r="B201">
        <v>5711</v>
      </c>
      <c r="C201" s="106" t="s">
        <v>1266</v>
      </c>
      <c r="D201" s="106" t="s">
        <v>911</v>
      </c>
      <c r="E201">
        <v>2266</v>
      </c>
      <c r="F201">
        <v>2250</v>
      </c>
      <c r="G201">
        <v>400</v>
      </c>
      <c r="H201" s="106" t="s">
        <v>901</v>
      </c>
      <c r="I201">
        <v>9613</v>
      </c>
      <c r="J201" s="106" t="s">
        <v>1183</v>
      </c>
      <c r="K201" s="106" t="s">
        <v>900</v>
      </c>
      <c r="L201">
        <v>1203</v>
      </c>
      <c r="M201">
        <v>1177</v>
      </c>
      <c r="N201">
        <v>800</v>
      </c>
      <c r="O201" s="106" t="s">
        <v>898</v>
      </c>
      <c r="P201">
        <v>0.91770642490461996</v>
      </c>
      <c r="Q201">
        <v>0.90661983839623805</v>
      </c>
      <c r="R201" s="106">
        <v>5.3582367003341298E-2</v>
      </c>
      <c r="S201">
        <v>9.9669050879411705E-2</v>
      </c>
      <c r="T201">
        <v>-0.55333121907680705</v>
      </c>
      <c r="U201">
        <v>0.55333121907680705</v>
      </c>
      <c r="V201">
        <v>0.57844481540345305</v>
      </c>
      <c r="W201">
        <v>-3.31</v>
      </c>
      <c r="X201">
        <v>4.62</v>
      </c>
      <c r="Y201">
        <v>587711</v>
      </c>
      <c r="Z201">
        <v>32651</v>
      </c>
      <c r="AA201">
        <v>1.56</v>
      </c>
      <c r="AB201">
        <v>18</v>
      </c>
      <c r="AC201">
        <v>11</v>
      </c>
      <c r="AD201">
        <v>7</v>
      </c>
      <c r="AE201">
        <v>61.11</v>
      </c>
      <c r="AF201">
        <v>18</v>
      </c>
      <c r="AG201">
        <v>6</v>
      </c>
      <c r="AH201">
        <v>0</v>
      </c>
      <c r="AI201">
        <v>12</v>
      </c>
      <c r="AJ201" s="301">
        <v>43919</v>
      </c>
      <c r="AK201">
        <v>2207</v>
      </c>
      <c r="AL201">
        <v>1043</v>
      </c>
      <c r="AM201" s="301">
        <v>43828</v>
      </c>
      <c r="AN201">
        <v>2977</v>
      </c>
      <c r="AO201">
        <v>1467</v>
      </c>
      <c r="AP201" s="301">
        <v>43645</v>
      </c>
      <c r="AQ201">
        <v>3125</v>
      </c>
      <c r="AR201">
        <v>1461</v>
      </c>
      <c r="AS201" s="301">
        <v>43280</v>
      </c>
      <c r="AT201">
        <v>2976</v>
      </c>
      <c r="AU201">
        <v>1251</v>
      </c>
    </row>
    <row r="202" spans="1:47" x14ac:dyDescent="0.2">
      <c r="A202" s="102">
        <v>2950</v>
      </c>
      <c r="B202">
        <v>3048</v>
      </c>
      <c r="C202" s="106" t="s">
        <v>1125</v>
      </c>
      <c r="D202" s="106" t="s">
        <v>921</v>
      </c>
      <c r="E202">
        <v>1155</v>
      </c>
      <c r="F202">
        <v>1132</v>
      </c>
      <c r="G202">
        <v>700</v>
      </c>
      <c r="H202" s="106" t="s">
        <v>898</v>
      </c>
      <c r="I202">
        <v>5332</v>
      </c>
      <c r="J202" s="106" t="s">
        <v>555</v>
      </c>
      <c r="K202" s="106" t="s">
        <v>897</v>
      </c>
      <c r="L202">
        <v>4150</v>
      </c>
      <c r="M202">
        <v>4095</v>
      </c>
      <c r="N202">
        <v>200</v>
      </c>
      <c r="O202" s="106" t="s">
        <v>901</v>
      </c>
      <c r="P202">
        <v>0.92969357019620003</v>
      </c>
      <c r="Q202">
        <v>0.89858409640236103</v>
      </c>
      <c r="R202">
        <v>0.36999671657052302</v>
      </c>
      <c r="S202">
        <v>9.9156411744197495E-2</v>
      </c>
      <c r="T202">
        <v>1.3653183539332501</v>
      </c>
      <c r="U202">
        <v>1.3653183539332501</v>
      </c>
      <c r="V202">
        <v>1.5325698298111201</v>
      </c>
      <c r="W202">
        <v>7.36</v>
      </c>
      <c r="X202">
        <v>3.25</v>
      </c>
      <c r="Y202">
        <v>585787</v>
      </c>
      <c r="Z202">
        <v>45061</v>
      </c>
      <c r="AA202">
        <v>2.79</v>
      </c>
      <c r="AB202">
        <v>13</v>
      </c>
      <c r="AC202">
        <v>10</v>
      </c>
      <c r="AD202">
        <v>3</v>
      </c>
      <c r="AE202">
        <v>76.92</v>
      </c>
      <c r="AF202">
        <v>20</v>
      </c>
      <c r="AG202">
        <v>4</v>
      </c>
      <c r="AH202">
        <v>0</v>
      </c>
      <c r="AI202">
        <v>9</v>
      </c>
      <c r="AJ202" s="301">
        <v>43919</v>
      </c>
      <c r="AK202">
        <v>901</v>
      </c>
      <c r="AL202">
        <v>3720</v>
      </c>
      <c r="AM202" s="301">
        <v>43828</v>
      </c>
      <c r="AN202">
        <v>1246</v>
      </c>
      <c r="AO202">
        <v>4640</v>
      </c>
      <c r="AP202" s="301">
        <v>43645</v>
      </c>
      <c r="AQ202">
        <v>1091</v>
      </c>
      <c r="AR202">
        <v>4410</v>
      </c>
      <c r="AS202" s="301">
        <v>43280</v>
      </c>
      <c r="AT202">
        <v>1656</v>
      </c>
      <c r="AU202">
        <v>4930</v>
      </c>
    </row>
    <row r="203" spans="1:47" x14ac:dyDescent="0.2">
      <c r="A203" s="102">
        <v>1163</v>
      </c>
      <c r="B203">
        <v>4324</v>
      </c>
      <c r="C203" s="106" t="s">
        <v>1065</v>
      </c>
      <c r="D203" s="106" t="s">
        <v>910</v>
      </c>
      <c r="E203">
        <v>2495</v>
      </c>
      <c r="F203">
        <v>2445</v>
      </c>
      <c r="G203">
        <v>400</v>
      </c>
      <c r="H203" s="106" t="s">
        <v>901</v>
      </c>
      <c r="I203">
        <v>6103</v>
      </c>
      <c r="J203" s="106" t="s">
        <v>1464</v>
      </c>
      <c r="K203" s="106" t="s">
        <v>909</v>
      </c>
      <c r="L203">
        <v>4470</v>
      </c>
      <c r="M203">
        <v>4435</v>
      </c>
      <c r="N203">
        <v>200</v>
      </c>
      <c r="O203" s="106" t="s">
        <v>898</v>
      </c>
      <c r="P203">
        <v>0.92814004889183999</v>
      </c>
      <c r="Q203">
        <v>0.94432109792279995</v>
      </c>
      <c r="R203" s="15">
        <v>0.47025336995142603</v>
      </c>
      <c r="S203" s="15">
        <v>5.9212423531306402E-2</v>
      </c>
      <c r="T203">
        <v>-0.92206266586645602</v>
      </c>
      <c r="U203">
        <v>0.92206266586645602</v>
      </c>
      <c r="V203">
        <v>0.50399384501741895</v>
      </c>
      <c r="W203">
        <v>-7.04</v>
      </c>
      <c r="X203">
        <v>10.26</v>
      </c>
      <c r="Y203">
        <v>585323</v>
      </c>
      <c r="Z203">
        <v>83618</v>
      </c>
      <c r="AA203">
        <v>5.0599999999999996</v>
      </c>
      <c r="AB203">
        <v>7</v>
      </c>
      <c r="AC203">
        <v>5</v>
      </c>
      <c r="AD203">
        <v>2</v>
      </c>
      <c r="AE203">
        <v>71.430000000000007</v>
      </c>
      <c r="AF203">
        <v>18</v>
      </c>
      <c r="AG203">
        <v>4</v>
      </c>
      <c r="AH203">
        <v>0</v>
      </c>
      <c r="AI203">
        <v>3</v>
      </c>
      <c r="AJ203" s="301">
        <v>43919</v>
      </c>
      <c r="AK203">
        <v>2119</v>
      </c>
      <c r="AL203">
        <v>3465</v>
      </c>
      <c r="AM203" s="301">
        <v>43828</v>
      </c>
      <c r="AN203">
        <v>3775</v>
      </c>
      <c r="AO203">
        <v>5800</v>
      </c>
      <c r="AP203" s="301">
        <v>43645</v>
      </c>
      <c r="AQ203">
        <v>3810</v>
      </c>
      <c r="AR203">
        <v>5900</v>
      </c>
      <c r="AS203" s="301">
        <v>43280</v>
      </c>
      <c r="AT203">
        <v>5140</v>
      </c>
      <c r="AU203">
        <v>5660</v>
      </c>
    </row>
    <row r="204" spans="1:47" x14ac:dyDescent="0.2">
      <c r="A204" s="102">
        <v>3764</v>
      </c>
      <c r="B204">
        <v>6481</v>
      </c>
      <c r="C204" s="106" t="s">
        <v>1175</v>
      </c>
      <c r="D204" s="106" t="s">
        <v>909</v>
      </c>
      <c r="E204">
        <v>2610</v>
      </c>
      <c r="F204">
        <v>2607</v>
      </c>
      <c r="G204">
        <v>400</v>
      </c>
      <c r="H204" s="106" t="s">
        <v>898</v>
      </c>
      <c r="I204">
        <v>9303</v>
      </c>
      <c r="J204" s="106" t="s">
        <v>1166</v>
      </c>
      <c r="K204" s="106" t="s">
        <v>1184</v>
      </c>
      <c r="L204">
        <v>1276</v>
      </c>
      <c r="M204">
        <v>1286</v>
      </c>
      <c r="N204">
        <v>800</v>
      </c>
      <c r="O204" s="106" t="s">
        <v>901</v>
      </c>
      <c r="P204">
        <v>0.94703767778307502</v>
      </c>
      <c r="Q204">
        <v>0.86698891895539398</v>
      </c>
      <c r="R204">
        <v>2.35932057545938E-2</v>
      </c>
      <c r="S204" s="106">
        <v>9.5552852017741205E-2</v>
      </c>
      <c r="T204">
        <v>0.18282430958415699</v>
      </c>
      <c r="U204">
        <v>0.18282430958415699</v>
      </c>
      <c r="V204">
        <v>0.35962622472079803</v>
      </c>
      <c r="W204">
        <v>1.3</v>
      </c>
      <c r="X204">
        <v>1.34</v>
      </c>
      <c r="Y204">
        <v>583339</v>
      </c>
      <c r="Z204">
        <v>44872</v>
      </c>
      <c r="AA204">
        <v>2.38</v>
      </c>
      <c r="AB204">
        <v>13</v>
      </c>
      <c r="AC204">
        <v>12</v>
      </c>
      <c r="AD204">
        <v>1</v>
      </c>
      <c r="AE204">
        <v>92.31</v>
      </c>
      <c r="AF204">
        <v>21</v>
      </c>
      <c r="AG204">
        <v>3</v>
      </c>
      <c r="AH204">
        <v>0</v>
      </c>
      <c r="AI204">
        <v>10</v>
      </c>
      <c r="AJ204" s="301">
        <v>43919</v>
      </c>
      <c r="AK204">
        <v>2227</v>
      </c>
      <c r="AL204">
        <v>1217</v>
      </c>
      <c r="AM204" s="301">
        <v>43828</v>
      </c>
      <c r="AN204">
        <v>2968</v>
      </c>
      <c r="AO204">
        <v>1471</v>
      </c>
      <c r="AP204" s="301">
        <v>43645</v>
      </c>
      <c r="AQ204">
        <v>2710</v>
      </c>
      <c r="AR204">
        <v>1417</v>
      </c>
      <c r="AS204" s="301">
        <v>43280</v>
      </c>
      <c r="AT204">
        <v>3180</v>
      </c>
      <c r="AU204">
        <v>1330</v>
      </c>
    </row>
    <row r="205" spans="1:47" x14ac:dyDescent="0.2">
      <c r="A205" s="102">
        <v>1253</v>
      </c>
      <c r="B205">
        <v>2432</v>
      </c>
      <c r="C205" s="106" t="s">
        <v>1393</v>
      </c>
      <c r="D205" s="106" t="s">
        <v>910</v>
      </c>
      <c r="E205">
        <v>1338</v>
      </c>
      <c r="F205">
        <v>1313</v>
      </c>
      <c r="G205">
        <v>700</v>
      </c>
      <c r="H205" s="106" t="s">
        <v>901</v>
      </c>
      <c r="I205">
        <v>8179</v>
      </c>
      <c r="J205" s="106" t="s">
        <v>630</v>
      </c>
      <c r="K205" s="106" t="s">
        <v>921</v>
      </c>
      <c r="L205">
        <v>1937</v>
      </c>
      <c r="M205">
        <v>1890</v>
      </c>
      <c r="N205">
        <v>500</v>
      </c>
      <c r="O205" s="106" t="s">
        <v>898</v>
      </c>
      <c r="P205">
        <v>0.84784412774711204</v>
      </c>
      <c r="Q205">
        <v>0.94239636251356396</v>
      </c>
      <c r="R205" s="106">
        <v>0.107307100682297</v>
      </c>
      <c r="S205">
        <v>6.5567983103837393E-2</v>
      </c>
      <c r="T205">
        <v>-0.81280640042122498</v>
      </c>
      <c r="U205">
        <v>0.81280640042122498</v>
      </c>
      <c r="V205">
        <v>0.99290528206103801</v>
      </c>
      <c r="W205">
        <v>-5.16</v>
      </c>
      <c r="X205">
        <v>2.74</v>
      </c>
      <c r="Y205">
        <v>583182</v>
      </c>
      <c r="Z205">
        <v>44860</v>
      </c>
      <c r="AA205">
        <v>2.2000000000000002</v>
      </c>
      <c r="AB205">
        <v>13</v>
      </c>
      <c r="AC205">
        <v>8</v>
      </c>
      <c r="AD205">
        <v>5</v>
      </c>
      <c r="AE205">
        <v>61.54</v>
      </c>
      <c r="AF205">
        <v>15</v>
      </c>
      <c r="AG205">
        <v>7</v>
      </c>
      <c r="AH205">
        <v>1</v>
      </c>
      <c r="AI205">
        <v>5</v>
      </c>
      <c r="AJ205" s="301">
        <v>43919</v>
      </c>
      <c r="AK205">
        <v>1206</v>
      </c>
      <c r="AL205">
        <v>1788</v>
      </c>
      <c r="AM205" s="301">
        <v>43828</v>
      </c>
      <c r="AN205">
        <v>1755</v>
      </c>
      <c r="AO205">
        <v>2472</v>
      </c>
      <c r="AP205" s="301">
        <v>43645</v>
      </c>
      <c r="AQ205">
        <v>2080</v>
      </c>
      <c r="AR205">
        <v>2689</v>
      </c>
      <c r="AS205" s="301">
        <v>43280</v>
      </c>
      <c r="AT205">
        <v>2056</v>
      </c>
      <c r="AU205">
        <v>2903</v>
      </c>
    </row>
    <row r="206" spans="1:47" x14ac:dyDescent="0.2">
      <c r="A206" s="102">
        <v>3483</v>
      </c>
      <c r="B206">
        <v>4568</v>
      </c>
      <c r="C206" s="106" t="s">
        <v>1093</v>
      </c>
      <c r="D206" s="106" t="s">
        <v>918</v>
      </c>
      <c r="E206">
        <v>8956</v>
      </c>
      <c r="F206">
        <v>8826</v>
      </c>
      <c r="G206">
        <v>100</v>
      </c>
      <c r="H206" s="106" t="s">
        <v>901</v>
      </c>
      <c r="I206">
        <v>6920</v>
      </c>
      <c r="J206" s="106" t="s">
        <v>902</v>
      </c>
      <c r="K206" s="106" t="s">
        <v>903</v>
      </c>
      <c r="L206">
        <v>10380</v>
      </c>
      <c r="M206">
        <v>10740</v>
      </c>
      <c r="N206">
        <v>100</v>
      </c>
      <c r="O206" s="106" t="s">
        <v>898</v>
      </c>
      <c r="P206">
        <v>0.88037460226132502</v>
      </c>
      <c r="Q206">
        <v>0.87803547443007701</v>
      </c>
      <c r="R206" s="106">
        <v>0.32682138516687598</v>
      </c>
      <c r="S206">
        <v>4.4390847927827201E-2</v>
      </c>
      <c r="T206">
        <v>-1.6098981235364</v>
      </c>
      <c r="U206">
        <v>1.6098981235364</v>
      </c>
      <c r="V206">
        <v>1.48352787738914</v>
      </c>
      <c r="W206">
        <v>-39.81</v>
      </c>
      <c r="X206">
        <v>17.82</v>
      </c>
      <c r="Y206">
        <v>583110</v>
      </c>
      <c r="Z206">
        <v>41651</v>
      </c>
      <c r="AA206">
        <v>1.98</v>
      </c>
      <c r="AB206">
        <v>14</v>
      </c>
      <c r="AC206">
        <v>8</v>
      </c>
      <c r="AD206">
        <v>6</v>
      </c>
      <c r="AE206">
        <v>57.14</v>
      </c>
      <c r="AF206">
        <v>13</v>
      </c>
      <c r="AG206">
        <v>7</v>
      </c>
      <c r="AH206">
        <v>4</v>
      </c>
      <c r="AI206">
        <v>3</v>
      </c>
      <c r="AJ206" s="301">
        <v>43919</v>
      </c>
      <c r="AK206">
        <v>7664</v>
      </c>
      <c r="AL206">
        <v>5160</v>
      </c>
      <c r="AM206" s="301">
        <v>43828</v>
      </c>
      <c r="AN206">
        <v>7228</v>
      </c>
      <c r="AO206">
        <v>5560</v>
      </c>
      <c r="AP206" s="301">
        <v>43645</v>
      </c>
      <c r="AQ206">
        <v>5980</v>
      </c>
      <c r="AR206">
        <v>2245</v>
      </c>
      <c r="AS206" s="301">
        <v>43280</v>
      </c>
      <c r="AT206">
        <v>4062</v>
      </c>
      <c r="AU206">
        <v>1523</v>
      </c>
    </row>
    <row r="207" spans="1:47" x14ac:dyDescent="0.2">
      <c r="A207" s="102">
        <v>40</v>
      </c>
      <c r="B207">
        <v>7186</v>
      </c>
      <c r="C207" s="106" t="s">
        <v>445</v>
      </c>
      <c r="D207" s="106" t="s">
        <v>940</v>
      </c>
      <c r="E207">
        <v>353</v>
      </c>
      <c r="F207">
        <v>347</v>
      </c>
      <c r="G207">
        <v>3000</v>
      </c>
      <c r="H207" s="106" t="s">
        <v>898</v>
      </c>
      <c r="I207">
        <v>8750</v>
      </c>
      <c r="J207" s="106" t="s">
        <v>27</v>
      </c>
      <c r="K207" s="106" t="s">
        <v>1018</v>
      </c>
      <c r="L207">
        <v>1277.5</v>
      </c>
      <c r="M207">
        <v>1283</v>
      </c>
      <c r="N207">
        <v>800</v>
      </c>
      <c r="O207" s="106" t="s">
        <v>901</v>
      </c>
      <c r="P207">
        <v>0.75697676572071304</v>
      </c>
      <c r="Q207">
        <v>0.97786499533631499</v>
      </c>
      <c r="R207">
        <v>0.30389619745800101</v>
      </c>
      <c r="S207">
        <v>7.7859888793181398E-3</v>
      </c>
      <c r="T207">
        <v>1.90895482703347</v>
      </c>
      <c r="U207">
        <v>1.90895482703347</v>
      </c>
      <c r="V207">
        <v>1.9313483355785901</v>
      </c>
      <c r="W207">
        <v>8.2899999999999991</v>
      </c>
      <c r="X207">
        <v>1.42</v>
      </c>
      <c r="Y207">
        <v>579825</v>
      </c>
      <c r="Z207">
        <v>44602</v>
      </c>
      <c r="AA207">
        <v>2.2200000000000002</v>
      </c>
      <c r="AB207">
        <v>13</v>
      </c>
      <c r="AC207">
        <v>11</v>
      </c>
      <c r="AD207">
        <v>2</v>
      </c>
      <c r="AE207">
        <v>84.62</v>
      </c>
      <c r="AF207">
        <v>21</v>
      </c>
      <c r="AG207">
        <v>3</v>
      </c>
      <c r="AH207">
        <v>0</v>
      </c>
      <c r="AI207">
        <v>10</v>
      </c>
      <c r="AJ207" s="301">
        <v>43919</v>
      </c>
      <c r="AK207">
        <v>340</v>
      </c>
      <c r="AL207">
        <v>1305</v>
      </c>
      <c r="AM207" s="301">
        <v>43828</v>
      </c>
      <c r="AN207">
        <v>452</v>
      </c>
      <c r="AO207">
        <v>1816.5</v>
      </c>
      <c r="AP207" s="301">
        <v>43645</v>
      </c>
      <c r="AQ207">
        <v>412</v>
      </c>
      <c r="AR207">
        <v>1656</v>
      </c>
      <c r="AS207" s="301">
        <v>43280</v>
      </c>
      <c r="AT207">
        <v>553</v>
      </c>
      <c r="AU207">
        <v>1954.5</v>
      </c>
    </row>
    <row r="208" spans="1:47" x14ac:dyDescent="0.2">
      <c r="A208" s="102">
        <v>2002</v>
      </c>
      <c r="B208">
        <v>1662</v>
      </c>
      <c r="C208" s="106" t="s">
        <v>463</v>
      </c>
      <c r="D208" s="106" t="s">
        <v>1045</v>
      </c>
      <c r="E208">
        <v>1807</v>
      </c>
      <c r="F208">
        <v>1788</v>
      </c>
      <c r="G208">
        <v>600</v>
      </c>
      <c r="H208" s="106" t="s">
        <v>901</v>
      </c>
      <c r="I208">
        <v>6995</v>
      </c>
      <c r="J208" s="106" t="s">
        <v>47</v>
      </c>
      <c r="K208" s="106" t="s">
        <v>913</v>
      </c>
      <c r="L208">
        <v>1553</v>
      </c>
      <c r="M208">
        <v>1535</v>
      </c>
      <c r="N208">
        <v>700</v>
      </c>
      <c r="O208" s="106" t="s">
        <v>898</v>
      </c>
      <c r="P208">
        <v>0.60846671375594596</v>
      </c>
      <c r="Q208">
        <v>0.92471521973522997</v>
      </c>
      <c r="R208" s="106">
        <v>0.25043017177562599</v>
      </c>
      <c r="S208">
        <v>5.9825668648210199E-2</v>
      </c>
      <c r="T208">
        <v>-1.69273770408749</v>
      </c>
      <c r="U208">
        <v>1.69273770408749</v>
      </c>
      <c r="V208">
        <v>1.9161482410925399</v>
      </c>
      <c r="W208">
        <v>-14.71</v>
      </c>
      <c r="X208">
        <v>0.16</v>
      </c>
      <c r="Y208">
        <v>579392</v>
      </c>
      <c r="Z208">
        <v>38626</v>
      </c>
      <c r="AA208">
        <v>2</v>
      </c>
      <c r="AB208">
        <v>15</v>
      </c>
      <c r="AC208">
        <v>10</v>
      </c>
      <c r="AD208">
        <v>5</v>
      </c>
      <c r="AE208">
        <v>66.67</v>
      </c>
      <c r="AF208">
        <v>18</v>
      </c>
      <c r="AG208">
        <v>5</v>
      </c>
      <c r="AH208">
        <v>0</v>
      </c>
      <c r="AI208">
        <v>10</v>
      </c>
      <c r="AJ208" s="301">
        <v>43919</v>
      </c>
      <c r="AK208">
        <v>1789</v>
      </c>
      <c r="AL208">
        <v>1369</v>
      </c>
      <c r="AM208" s="301">
        <v>43828</v>
      </c>
      <c r="AN208">
        <v>2955</v>
      </c>
      <c r="AO208">
        <v>2147</v>
      </c>
      <c r="AP208" s="301">
        <v>43645</v>
      </c>
      <c r="AQ208">
        <v>2554</v>
      </c>
      <c r="AR208">
        <v>1839</v>
      </c>
      <c r="AS208" s="301">
        <v>43280</v>
      </c>
      <c r="AT208">
        <v>2896</v>
      </c>
      <c r="AU208">
        <v>2026</v>
      </c>
    </row>
    <row r="209" spans="1:47" x14ac:dyDescent="0.2">
      <c r="A209" s="102">
        <v>3706</v>
      </c>
      <c r="B209">
        <v>2503</v>
      </c>
      <c r="C209" s="106" t="s">
        <v>1350</v>
      </c>
      <c r="D209" s="106" t="s">
        <v>923</v>
      </c>
      <c r="E209">
        <v>2242</v>
      </c>
      <c r="F209">
        <v>2232</v>
      </c>
      <c r="G209">
        <v>400</v>
      </c>
      <c r="H209" s="106" t="s">
        <v>901</v>
      </c>
      <c r="I209">
        <v>3291</v>
      </c>
      <c r="J209" s="106" t="s">
        <v>55</v>
      </c>
      <c r="K209" s="106" t="s">
        <v>917</v>
      </c>
      <c r="L209">
        <v>1661</v>
      </c>
      <c r="M209">
        <v>1643</v>
      </c>
      <c r="N209">
        <v>500</v>
      </c>
      <c r="O209" s="106" t="s">
        <v>898</v>
      </c>
      <c r="P209">
        <v>0.90324231105430197</v>
      </c>
      <c r="Q209">
        <v>0.86930166080468496</v>
      </c>
      <c r="R209">
        <v>9.0711341003220397E-2</v>
      </c>
      <c r="S209" s="15">
        <v>4.6377108043318301E-2</v>
      </c>
      <c r="T209">
        <v>-1.2192951960970799</v>
      </c>
      <c r="U209">
        <v>1.2192951960970799</v>
      </c>
      <c r="V209">
        <v>0.99530983537345796</v>
      </c>
      <c r="W209">
        <v>-6.28</v>
      </c>
      <c r="X209">
        <v>7.99</v>
      </c>
      <c r="Y209">
        <v>579295</v>
      </c>
      <c r="Z209">
        <v>52663</v>
      </c>
      <c r="AA209">
        <v>2.5299999999999998</v>
      </c>
      <c r="AB209">
        <v>11</v>
      </c>
      <c r="AC209">
        <v>9</v>
      </c>
      <c r="AD209">
        <v>2</v>
      </c>
      <c r="AE209">
        <v>81.819999999999993</v>
      </c>
      <c r="AF209">
        <v>20</v>
      </c>
      <c r="AG209">
        <v>3</v>
      </c>
      <c r="AH209">
        <v>0</v>
      </c>
      <c r="AI209">
        <v>8</v>
      </c>
      <c r="AJ209" s="301">
        <v>43919</v>
      </c>
      <c r="AK209">
        <v>2264.5</v>
      </c>
      <c r="AL209">
        <v>1545</v>
      </c>
      <c r="AM209" s="301">
        <v>43828</v>
      </c>
      <c r="AN209">
        <v>2390</v>
      </c>
      <c r="AO209">
        <v>1919</v>
      </c>
      <c r="AP209" s="301">
        <v>43645</v>
      </c>
      <c r="AQ209">
        <v>2339.5</v>
      </c>
      <c r="AR209">
        <v>1803</v>
      </c>
      <c r="AS209" s="301">
        <v>43280</v>
      </c>
      <c r="AT209">
        <v>2871.5</v>
      </c>
      <c r="AU209">
        <v>2103</v>
      </c>
    </row>
    <row r="210" spans="1:47" x14ac:dyDescent="0.2">
      <c r="A210" s="102">
        <v>3697</v>
      </c>
      <c r="B210">
        <v>6952</v>
      </c>
      <c r="C210" s="106" t="s">
        <v>362</v>
      </c>
      <c r="D210" s="106" t="s">
        <v>903</v>
      </c>
      <c r="E210">
        <v>1806</v>
      </c>
      <c r="F210">
        <v>1783</v>
      </c>
      <c r="G210">
        <v>600</v>
      </c>
      <c r="H210" s="106" t="s">
        <v>901</v>
      </c>
      <c r="I210">
        <v>9684</v>
      </c>
      <c r="J210" s="106" t="s">
        <v>1020</v>
      </c>
      <c r="K210" s="106" t="s">
        <v>900</v>
      </c>
      <c r="L210">
        <v>5450</v>
      </c>
      <c r="M210">
        <v>5450</v>
      </c>
      <c r="N210">
        <v>200</v>
      </c>
      <c r="O210" s="106" t="s">
        <v>898</v>
      </c>
      <c r="P210">
        <v>0.72085548368049801</v>
      </c>
      <c r="Q210">
        <v>0.86976148090412397</v>
      </c>
      <c r="R210" s="15">
        <v>0.45956704222809303</v>
      </c>
      <c r="S210" s="106">
        <v>5.6938761485316597E-2</v>
      </c>
      <c r="T210">
        <v>-0.742544412927997</v>
      </c>
      <c r="U210">
        <v>0.742544412927997</v>
      </c>
      <c r="V210">
        <v>0.31814134482371298</v>
      </c>
      <c r="W210">
        <v>-5.03</v>
      </c>
      <c r="X210">
        <v>1.85</v>
      </c>
      <c r="Y210">
        <v>579152</v>
      </c>
      <c r="Z210">
        <v>38610</v>
      </c>
      <c r="AA210">
        <v>2</v>
      </c>
      <c r="AB210">
        <v>15</v>
      </c>
      <c r="AC210">
        <v>12</v>
      </c>
      <c r="AD210">
        <v>3</v>
      </c>
      <c r="AE210">
        <v>80</v>
      </c>
      <c r="AF210">
        <v>14</v>
      </c>
      <c r="AG210">
        <v>8</v>
      </c>
      <c r="AH210">
        <v>3</v>
      </c>
      <c r="AI210">
        <v>4</v>
      </c>
      <c r="AJ210" s="301">
        <v>43919</v>
      </c>
      <c r="AK210">
        <v>1512</v>
      </c>
      <c r="AL210">
        <v>4845</v>
      </c>
      <c r="AM210" s="301">
        <v>43828</v>
      </c>
      <c r="AN210">
        <v>2191</v>
      </c>
      <c r="AO210">
        <v>5430</v>
      </c>
      <c r="AP210" s="301">
        <v>43645</v>
      </c>
      <c r="AQ210">
        <v>1365</v>
      </c>
      <c r="AR210">
        <v>3550</v>
      </c>
      <c r="AS210" s="301">
        <v>43280</v>
      </c>
      <c r="AT210">
        <v>1774</v>
      </c>
      <c r="AU210">
        <v>5470</v>
      </c>
    </row>
    <row r="211" spans="1:47" x14ac:dyDescent="0.2">
      <c r="A211" s="102">
        <v>570</v>
      </c>
      <c r="B211">
        <v>6925</v>
      </c>
      <c r="C211" s="106" t="s">
        <v>1177</v>
      </c>
      <c r="D211" s="106" t="s">
        <v>903</v>
      </c>
      <c r="E211">
        <v>1339</v>
      </c>
      <c r="F211">
        <v>1427</v>
      </c>
      <c r="G211">
        <v>700</v>
      </c>
      <c r="H211" s="106" t="s">
        <v>898</v>
      </c>
      <c r="I211">
        <v>7272</v>
      </c>
      <c r="J211" s="106" t="s">
        <v>1039</v>
      </c>
      <c r="K211" s="106" t="s">
        <v>913</v>
      </c>
      <c r="L211">
        <v>1670</v>
      </c>
      <c r="M211">
        <v>1639</v>
      </c>
      <c r="N211">
        <v>600</v>
      </c>
      <c r="O211" s="106" t="s">
        <v>901</v>
      </c>
      <c r="P211">
        <v>0.93834997476255699</v>
      </c>
      <c r="Q211">
        <v>0.95625826906937195</v>
      </c>
      <c r="R211">
        <v>7.0345923997962106E-2</v>
      </c>
      <c r="S211" s="15">
        <v>7.6469720212925502E-2</v>
      </c>
      <c r="T211">
        <v>0.93394212947920896</v>
      </c>
      <c r="U211">
        <v>0.93394212947920896</v>
      </c>
      <c r="V211">
        <v>1.09865284859582</v>
      </c>
      <c r="W211">
        <v>4.43</v>
      </c>
      <c r="X211">
        <v>1.58</v>
      </c>
      <c r="Y211">
        <v>577664</v>
      </c>
      <c r="Z211">
        <v>32092</v>
      </c>
      <c r="AA211">
        <v>1.62</v>
      </c>
      <c r="AB211">
        <v>18</v>
      </c>
      <c r="AC211">
        <v>14</v>
      </c>
      <c r="AD211">
        <v>4</v>
      </c>
      <c r="AE211">
        <v>77.78</v>
      </c>
      <c r="AF211">
        <v>18</v>
      </c>
      <c r="AG211">
        <v>3</v>
      </c>
      <c r="AH211">
        <v>1</v>
      </c>
      <c r="AI211">
        <v>14</v>
      </c>
      <c r="AJ211" s="301">
        <v>43919</v>
      </c>
      <c r="AK211">
        <v>1060</v>
      </c>
      <c r="AL211">
        <v>1350</v>
      </c>
      <c r="AM211" s="301">
        <v>43828</v>
      </c>
      <c r="AN211">
        <v>1624</v>
      </c>
      <c r="AO211">
        <v>2203</v>
      </c>
      <c r="AP211" s="301">
        <v>43645</v>
      </c>
      <c r="AQ211">
        <v>1435</v>
      </c>
      <c r="AR211">
        <v>1960</v>
      </c>
      <c r="AS211" s="301">
        <v>43280</v>
      </c>
      <c r="AT211">
        <v>1385</v>
      </c>
      <c r="AU211">
        <v>2795</v>
      </c>
    </row>
    <row r="212" spans="1:47" x14ac:dyDescent="0.2">
      <c r="A212" s="102">
        <v>1905</v>
      </c>
      <c r="B212">
        <v>1808</v>
      </c>
      <c r="C212" s="106" t="s">
        <v>465</v>
      </c>
      <c r="D212" s="106" t="s">
        <v>907</v>
      </c>
      <c r="E212">
        <v>1358</v>
      </c>
      <c r="F212">
        <v>1347</v>
      </c>
      <c r="G212">
        <v>700</v>
      </c>
      <c r="H212" s="106" t="s">
        <v>898</v>
      </c>
      <c r="I212">
        <v>6479</v>
      </c>
      <c r="J212" s="106" t="s">
        <v>449</v>
      </c>
      <c r="K212" s="106" t="s">
        <v>903</v>
      </c>
      <c r="L212">
        <v>1925</v>
      </c>
      <c r="M212">
        <v>1922</v>
      </c>
      <c r="N212">
        <v>500</v>
      </c>
      <c r="O212" s="106" t="s">
        <v>901</v>
      </c>
      <c r="P212">
        <v>0.93694033996515202</v>
      </c>
      <c r="Q212">
        <v>0.927323452068325</v>
      </c>
      <c r="R212">
        <v>0.27335780706686702</v>
      </c>
      <c r="S212">
        <v>9.6672205347293302E-2</v>
      </c>
      <c r="T212">
        <v>5.2276702235140603E-2</v>
      </c>
      <c r="U212">
        <v>5.2276702235140603E-2</v>
      </c>
      <c r="V212">
        <v>0.234895188352471</v>
      </c>
      <c r="W212">
        <v>0.28999999999999998</v>
      </c>
      <c r="X212">
        <v>1.88</v>
      </c>
      <c r="Y212">
        <v>575773</v>
      </c>
      <c r="Z212">
        <v>41127</v>
      </c>
      <c r="AA212">
        <v>2.0099999999999998</v>
      </c>
      <c r="AB212">
        <v>14</v>
      </c>
      <c r="AC212">
        <v>12</v>
      </c>
      <c r="AD212">
        <v>2</v>
      </c>
      <c r="AE212">
        <v>85.71</v>
      </c>
      <c r="AF212">
        <v>19</v>
      </c>
      <c r="AG212">
        <v>3</v>
      </c>
      <c r="AH212">
        <v>0</v>
      </c>
      <c r="AI212">
        <v>11</v>
      </c>
      <c r="AJ212" s="301">
        <v>43919</v>
      </c>
      <c r="AK212">
        <v>1203</v>
      </c>
      <c r="AL212">
        <v>1613</v>
      </c>
      <c r="AM212" s="301">
        <v>43828</v>
      </c>
      <c r="AN212">
        <v>1471</v>
      </c>
      <c r="AO212">
        <v>2277</v>
      </c>
      <c r="AP212" s="301">
        <v>43645</v>
      </c>
      <c r="AQ212">
        <v>1123</v>
      </c>
      <c r="AR212">
        <v>1891</v>
      </c>
      <c r="AS212" s="301">
        <v>43280</v>
      </c>
      <c r="AT212">
        <v>1490</v>
      </c>
      <c r="AU212">
        <v>1845</v>
      </c>
    </row>
    <row r="213" spans="1:47" x14ac:dyDescent="0.2">
      <c r="A213" s="102">
        <v>885</v>
      </c>
      <c r="B213">
        <v>1812</v>
      </c>
      <c r="C213" s="106" t="s">
        <v>961</v>
      </c>
      <c r="D213" s="106" t="s">
        <v>907</v>
      </c>
      <c r="E213">
        <v>1231</v>
      </c>
      <c r="F213">
        <v>1252</v>
      </c>
      <c r="G213">
        <v>800</v>
      </c>
      <c r="H213" s="106" t="s">
        <v>898</v>
      </c>
      <c r="I213">
        <v>8136</v>
      </c>
      <c r="J213" s="106" t="s">
        <v>965</v>
      </c>
      <c r="K213" s="106" t="s">
        <v>905</v>
      </c>
      <c r="L213">
        <v>1682</v>
      </c>
      <c r="M213">
        <v>1655</v>
      </c>
      <c r="N213">
        <v>600</v>
      </c>
      <c r="O213" s="106" t="s">
        <v>901</v>
      </c>
      <c r="P213">
        <v>0.87782362960696902</v>
      </c>
      <c r="Q213">
        <v>0.94952530136326996</v>
      </c>
      <c r="R213" s="15">
        <v>0.27938495924119</v>
      </c>
      <c r="S213" s="106">
        <v>1.0375316404915401E-2</v>
      </c>
      <c r="T213">
        <v>1.03423321411934</v>
      </c>
      <c r="U213">
        <v>1.03423321411934</v>
      </c>
      <c r="V213">
        <v>0.31546971887328401</v>
      </c>
      <c r="W213">
        <v>5.0999999999999996</v>
      </c>
      <c r="X213">
        <v>0.87</v>
      </c>
      <c r="Y213">
        <v>575178</v>
      </c>
      <c r="Z213">
        <v>38345</v>
      </c>
      <c r="AA213">
        <v>1.9</v>
      </c>
      <c r="AB213">
        <v>15</v>
      </c>
      <c r="AC213">
        <v>11</v>
      </c>
      <c r="AD213">
        <v>4</v>
      </c>
      <c r="AE213">
        <v>73.33</v>
      </c>
      <c r="AF213">
        <v>20</v>
      </c>
      <c r="AG213">
        <v>5</v>
      </c>
      <c r="AH213">
        <v>1</v>
      </c>
      <c r="AI213">
        <v>9</v>
      </c>
      <c r="AJ213" s="301">
        <v>43919</v>
      </c>
      <c r="AK213">
        <v>1155</v>
      </c>
      <c r="AL213">
        <v>1476</v>
      </c>
      <c r="AM213" s="301">
        <v>43828</v>
      </c>
      <c r="AN213">
        <v>1458</v>
      </c>
      <c r="AO213">
        <v>2149</v>
      </c>
      <c r="AP213" s="301">
        <v>43645</v>
      </c>
      <c r="AQ213">
        <v>1510</v>
      </c>
      <c r="AR213">
        <v>2424</v>
      </c>
      <c r="AS213" s="301">
        <v>43280</v>
      </c>
      <c r="AT213">
        <v>1646</v>
      </c>
      <c r="AU213">
        <v>2070</v>
      </c>
    </row>
    <row r="214" spans="1:47" x14ac:dyDescent="0.2">
      <c r="A214" s="102">
        <v>3259</v>
      </c>
      <c r="B214">
        <v>3086</v>
      </c>
      <c r="C214" s="106" t="s">
        <v>503</v>
      </c>
      <c r="D214" s="106" t="s">
        <v>921</v>
      </c>
      <c r="E214">
        <v>795</v>
      </c>
      <c r="F214">
        <v>758</v>
      </c>
      <c r="G214">
        <v>900</v>
      </c>
      <c r="H214" s="106" t="s">
        <v>901</v>
      </c>
      <c r="I214">
        <v>6963</v>
      </c>
      <c r="J214" s="106" t="s">
        <v>1347</v>
      </c>
      <c r="K214" s="106" t="s">
        <v>903</v>
      </c>
      <c r="L214">
        <v>7110</v>
      </c>
      <c r="M214">
        <v>7010</v>
      </c>
      <c r="N214">
        <v>100</v>
      </c>
      <c r="O214" s="106" t="s">
        <v>898</v>
      </c>
      <c r="P214">
        <v>0.69763176675802396</v>
      </c>
      <c r="Q214">
        <v>0.88754124879869001</v>
      </c>
      <c r="R214">
        <v>0.122361854845515</v>
      </c>
      <c r="S214" s="15">
        <v>8.4402523547726094E-2</v>
      </c>
      <c r="T214">
        <v>-1.6798590098746999</v>
      </c>
      <c r="U214">
        <v>1.6798590098746999</v>
      </c>
      <c r="V214">
        <v>1.4064144320143299</v>
      </c>
      <c r="W214">
        <v>-19.690000000000001</v>
      </c>
      <c r="X214">
        <v>2.68</v>
      </c>
      <c r="Y214">
        <v>575085</v>
      </c>
      <c r="Z214">
        <v>41078</v>
      </c>
      <c r="AA214">
        <v>2.0099999999999998</v>
      </c>
      <c r="AB214">
        <v>14</v>
      </c>
      <c r="AC214">
        <v>9</v>
      </c>
      <c r="AD214">
        <v>5</v>
      </c>
      <c r="AE214">
        <v>64.290000000000006</v>
      </c>
      <c r="AF214">
        <v>16</v>
      </c>
      <c r="AG214">
        <v>6</v>
      </c>
      <c r="AH214">
        <v>2</v>
      </c>
      <c r="AI214">
        <v>6</v>
      </c>
      <c r="AJ214" s="301">
        <v>43919</v>
      </c>
      <c r="AK214">
        <v>907</v>
      </c>
      <c r="AL214">
        <v>6200</v>
      </c>
      <c r="AM214" s="301">
        <v>43828</v>
      </c>
      <c r="AN214">
        <v>1530</v>
      </c>
      <c r="AO214">
        <v>8780</v>
      </c>
      <c r="AP214" s="301">
        <v>43645</v>
      </c>
      <c r="AQ214">
        <v>1244</v>
      </c>
      <c r="AR214">
        <v>7600</v>
      </c>
      <c r="AS214" s="301">
        <v>43280</v>
      </c>
      <c r="AT214">
        <v>1630</v>
      </c>
      <c r="AU214">
        <v>9300</v>
      </c>
    </row>
    <row r="215" spans="1:47" x14ac:dyDescent="0.2">
      <c r="A215" s="102">
        <v>2826</v>
      </c>
      <c r="B215">
        <v>2730</v>
      </c>
      <c r="C215" s="106" t="s">
        <v>489</v>
      </c>
      <c r="D215" s="106" t="s">
        <v>921</v>
      </c>
      <c r="E215">
        <v>1094</v>
      </c>
      <c r="F215">
        <v>1074</v>
      </c>
      <c r="G215">
        <v>1000</v>
      </c>
      <c r="H215" s="106" t="s">
        <v>901</v>
      </c>
      <c r="I215">
        <v>6770</v>
      </c>
      <c r="J215" s="106" t="s">
        <v>21</v>
      </c>
      <c r="K215" s="106" t="s">
        <v>903</v>
      </c>
      <c r="L215">
        <v>1390</v>
      </c>
      <c r="M215">
        <v>1344</v>
      </c>
      <c r="N215">
        <v>800</v>
      </c>
      <c r="O215" s="106" t="s">
        <v>898</v>
      </c>
      <c r="P215">
        <v>0.874402971225411</v>
      </c>
      <c r="Q215">
        <v>0.90281362232138196</v>
      </c>
      <c r="R215" s="106">
        <v>9.4419731051776905E-3</v>
      </c>
      <c r="S215">
        <v>3.3815223657313598E-2</v>
      </c>
      <c r="T215">
        <v>-0.15190794269324101</v>
      </c>
      <c r="U215">
        <v>0.15190794269324101</v>
      </c>
      <c r="V215">
        <v>0.287772714001229</v>
      </c>
      <c r="W215">
        <v>-1.81</v>
      </c>
      <c r="X215">
        <v>0.11</v>
      </c>
      <c r="Y215">
        <v>575057</v>
      </c>
      <c r="Z215">
        <v>27384</v>
      </c>
      <c r="AA215">
        <v>1.34</v>
      </c>
      <c r="AB215">
        <v>21</v>
      </c>
      <c r="AC215">
        <v>12</v>
      </c>
      <c r="AD215">
        <v>9</v>
      </c>
      <c r="AE215">
        <v>57.14</v>
      </c>
      <c r="AF215">
        <v>16</v>
      </c>
      <c r="AG215">
        <v>4</v>
      </c>
      <c r="AH215">
        <v>3</v>
      </c>
      <c r="AI215">
        <v>14</v>
      </c>
      <c r="AJ215" s="301">
        <v>43919</v>
      </c>
      <c r="AK215">
        <v>905</v>
      </c>
      <c r="AL215">
        <v>1055</v>
      </c>
      <c r="AM215" s="301">
        <v>43828</v>
      </c>
      <c r="AN215">
        <v>1213</v>
      </c>
      <c r="AO215">
        <v>2492</v>
      </c>
      <c r="AP215" s="301">
        <v>43645</v>
      </c>
      <c r="AQ215">
        <v>1021</v>
      </c>
      <c r="AR215">
        <v>1869</v>
      </c>
      <c r="AS215" s="301">
        <v>43280</v>
      </c>
      <c r="AT215">
        <v>1075</v>
      </c>
      <c r="AU215">
        <v>2830</v>
      </c>
    </row>
    <row r="216" spans="1:47" x14ac:dyDescent="0.2">
      <c r="A216" s="102">
        <v>1038</v>
      </c>
      <c r="B216">
        <v>5631</v>
      </c>
      <c r="C216" s="106" t="s">
        <v>1053</v>
      </c>
      <c r="D216" s="106" t="s">
        <v>909</v>
      </c>
      <c r="E216">
        <v>1520</v>
      </c>
      <c r="F216">
        <v>1508</v>
      </c>
      <c r="G216">
        <v>700</v>
      </c>
      <c r="H216" s="106" t="s">
        <v>898</v>
      </c>
      <c r="I216">
        <v>7186</v>
      </c>
      <c r="J216" s="106" t="s">
        <v>445</v>
      </c>
      <c r="K216" s="106" t="s">
        <v>940</v>
      </c>
      <c r="L216">
        <v>353</v>
      </c>
      <c r="M216">
        <v>347</v>
      </c>
      <c r="N216">
        <v>3000</v>
      </c>
      <c r="O216" s="106" t="s">
        <v>901</v>
      </c>
      <c r="P216">
        <v>0.93174819339513404</v>
      </c>
      <c r="Q216">
        <v>0.94661701383420205</v>
      </c>
      <c r="R216" s="15">
        <v>0.43060835241436202</v>
      </c>
      <c r="S216">
        <v>2.86083214263123E-2</v>
      </c>
      <c r="T216">
        <v>0.48474850841775802</v>
      </c>
      <c r="U216">
        <v>0.48474850841775802</v>
      </c>
      <c r="V216">
        <v>0.44396122584049502</v>
      </c>
      <c r="W216">
        <v>3.5</v>
      </c>
      <c r="X216">
        <v>1.38</v>
      </c>
      <c r="Y216">
        <v>574860</v>
      </c>
      <c r="Z216">
        <v>41061</v>
      </c>
      <c r="AA216">
        <v>2.17</v>
      </c>
      <c r="AB216">
        <v>14</v>
      </c>
      <c r="AC216">
        <v>10</v>
      </c>
      <c r="AD216">
        <v>4</v>
      </c>
      <c r="AE216">
        <v>71.430000000000007</v>
      </c>
      <c r="AF216">
        <v>16</v>
      </c>
      <c r="AG216">
        <v>3</v>
      </c>
      <c r="AH216">
        <v>2</v>
      </c>
      <c r="AI216">
        <v>9</v>
      </c>
      <c r="AJ216" s="301">
        <v>43919</v>
      </c>
      <c r="AK216">
        <v>1267</v>
      </c>
      <c r="AL216">
        <v>340</v>
      </c>
      <c r="AM216" s="301">
        <v>43828</v>
      </c>
      <c r="AN216">
        <v>2157</v>
      </c>
      <c r="AO216">
        <v>452</v>
      </c>
      <c r="AP216" s="301">
        <v>43645</v>
      </c>
      <c r="AQ216">
        <v>1903</v>
      </c>
      <c r="AR216">
        <v>412</v>
      </c>
      <c r="AS216" s="301">
        <v>43280</v>
      </c>
      <c r="AT216">
        <v>2766</v>
      </c>
      <c r="AU216">
        <v>553</v>
      </c>
    </row>
    <row r="217" spans="1:47" x14ac:dyDescent="0.2">
      <c r="A217" s="102">
        <v>2916</v>
      </c>
      <c r="B217">
        <v>2531</v>
      </c>
      <c r="C217" s="106" t="s">
        <v>922</v>
      </c>
      <c r="D217" s="106" t="s">
        <v>923</v>
      </c>
      <c r="E217">
        <v>952</v>
      </c>
      <c r="F217">
        <v>951</v>
      </c>
      <c r="G217">
        <v>900</v>
      </c>
      <c r="H217" s="106" t="s">
        <v>898</v>
      </c>
      <c r="I217">
        <v>5711</v>
      </c>
      <c r="J217" s="106" t="s">
        <v>1266</v>
      </c>
      <c r="K217" s="106" t="s">
        <v>911</v>
      </c>
      <c r="L217">
        <v>2266</v>
      </c>
      <c r="M217">
        <v>2250</v>
      </c>
      <c r="N217">
        <v>400</v>
      </c>
      <c r="O217" s="106" t="s">
        <v>901</v>
      </c>
      <c r="P217">
        <v>0.75984616341875399</v>
      </c>
      <c r="Q217">
        <v>0.90019013505631795</v>
      </c>
      <c r="R217">
        <v>0.35924310306129698</v>
      </c>
      <c r="S217" s="15">
        <v>5.7596000967679598E-2</v>
      </c>
      <c r="T217">
        <v>1.9355604888671101</v>
      </c>
      <c r="U217">
        <v>1.9355604888671101</v>
      </c>
      <c r="V217">
        <v>1.98072236532964</v>
      </c>
      <c r="W217">
        <v>12.77</v>
      </c>
      <c r="X217">
        <v>4.9000000000000004</v>
      </c>
      <c r="Y217">
        <v>574492</v>
      </c>
      <c r="Z217">
        <v>38299</v>
      </c>
      <c r="AA217">
        <v>1.96</v>
      </c>
      <c r="AB217">
        <v>15</v>
      </c>
      <c r="AC217">
        <v>11</v>
      </c>
      <c r="AD217">
        <v>4</v>
      </c>
      <c r="AE217">
        <v>73.33</v>
      </c>
      <c r="AF217">
        <v>16</v>
      </c>
      <c r="AG217">
        <v>5</v>
      </c>
      <c r="AH217">
        <v>2</v>
      </c>
      <c r="AI217">
        <v>8</v>
      </c>
      <c r="AJ217" s="301">
        <v>43919</v>
      </c>
      <c r="AK217">
        <v>819</v>
      </c>
      <c r="AL217">
        <v>2207</v>
      </c>
      <c r="AM217" s="301">
        <v>43828</v>
      </c>
      <c r="AN217">
        <v>1005</v>
      </c>
      <c r="AO217">
        <v>2977</v>
      </c>
      <c r="AP217" s="301">
        <v>43645</v>
      </c>
      <c r="AQ217">
        <v>1134</v>
      </c>
      <c r="AR217">
        <v>3125</v>
      </c>
      <c r="AS217" s="301">
        <v>43280</v>
      </c>
      <c r="AT217">
        <v>1400</v>
      </c>
      <c r="AU217">
        <v>2976</v>
      </c>
    </row>
    <row r="218" spans="1:47" x14ac:dyDescent="0.2">
      <c r="A218" s="102">
        <v>1566</v>
      </c>
      <c r="B218">
        <v>4205</v>
      </c>
      <c r="C218" s="106" t="s">
        <v>998</v>
      </c>
      <c r="D218" s="106" t="s">
        <v>920</v>
      </c>
      <c r="E218">
        <v>988</v>
      </c>
      <c r="F218">
        <v>968</v>
      </c>
      <c r="G218">
        <v>900</v>
      </c>
      <c r="H218" s="106" t="s">
        <v>901</v>
      </c>
      <c r="I218">
        <v>5713</v>
      </c>
      <c r="J218" s="106" t="s">
        <v>1099</v>
      </c>
      <c r="K218" s="106" t="s">
        <v>911</v>
      </c>
      <c r="L218">
        <v>2937</v>
      </c>
      <c r="M218">
        <v>2957.5</v>
      </c>
      <c r="N218">
        <v>300</v>
      </c>
      <c r="O218" s="106" t="s">
        <v>898</v>
      </c>
      <c r="P218">
        <v>0.957903986814852</v>
      </c>
      <c r="Q218">
        <v>0.93519890873635902</v>
      </c>
      <c r="R218">
        <v>3.4980801147473602E-2</v>
      </c>
      <c r="S218" s="15">
        <v>1.72888039203071E-2</v>
      </c>
      <c r="T218">
        <v>-1.4086226348439299</v>
      </c>
      <c r="U218">
        <v>1.4086226348439299</v>
      </c>
      <c r="V218">
        <v>1.6003177087757601</v>
      </c>
      <c r="W218">
        <v>-5.66</v>
      </c>
      <c r="X218">
        <v>1.81</v>
      </c>
      <c r="Y218">
        <v>574076</v>
      </c>
      <c r="Z218">
        <v>47840</v>
      </c>
      <c r="AA218">
        <v>2.61</v>
      </c>
      <c r="AB218">
        <v>12</v>
      </c>
      <c r="AC218">
        <v>10</v>
      </c>
      <c r="AD218">
        <v>2</v>
      </c>
      <c r="AE218">
        <v>83.33</v>
      </c>
      <c r="AF218">
        <v>16</v>
      </c>
      <c r="AG218">
        <v>6</v>
      </c>
      <c r="AH218">
        <v>1</v>
      </c>
      <c r="AI218">
        <v>5</v>
      </c>
      <c r="AJ218" s="301">
        <v>43919</v>
      </c>
      <c r="AK218">
        <v>851</v>
      </c>
      <c r="AL218">
        <v>2311.5</v>
      </c>
      <c r="AM218" s="301">
        <v>43828</v>
      </c>
      <c r="AN218">
        <v>1366</v>
      </c>
      <c r="AO218">
        <v>3544</v>
      </c>
      <c r="AP218" s="301">
        <v>43645</v>
      </c>
      <c r="AQ218">
        <v>1217</v>
      </c>
      <c r="AR218">
        <v>3244</v>
      </c>
      <c r="AS218" s="301">
        <v>43280</v>
      </c>
      <c r="AT218">
        <v>1272</v>
      </c>
      <c r="AU218">
        <v>4145</v>
      </c>
    </row>
    <row r="219" spans="1:47" x14ac:dyDescent="0.2">
      <c r="A219" s="102">
        <v>3227</v>
      </c>
      <c r="B219">
        <v>3099</v>
      </c>
      <c r="C219" s="106" t="s">
        <v>33</v>
      </c>
      <c r="D219" s="106" t="s">
        <v>921</v>
      </c>
      <c r="E219">
        <v>635</v>
      </c>
      <c r="F219">
        <v>623</v>
      </c>
      <c r="G219">
        <v>1800</v>
      </c>
      <c r="H219" s="106" t="s">
        <v>901</v>
      </c>
      <c r="I219">
        <v>6183</v>
      </c>
      <c r="J219" s="106" t="s">
        <v>1060</v>
      </c>
      <c r="K219" s="106" t="s">
        <v>910</v>
      </c>
      <c r="L219">
        <v>1372</v>
      </c>
      <c r="M219">
        <v>1371</v>
      </c>
      <c r="N219">
        <v>800</v>
      </c>
      <c r="O219" s="106" t="s">
        <v>898</v>
      </c>
      <c r="P219">
        <v>0.85218148786321302</v>
      </c>
      <c r="Q219">
        <v>0.888545835460259</v>
      </c>
      <c r="R219">
        <v>5.8203070376244403E-3</v>
      </c>
      <c r="S219">
        <v>5.8346783939529398E-2</v>
      </c>
      <c r="T219">
        <v>-1.54573473188907</v>
      </c>
      <c r="U219">
        <v>1.54573473188907</v>
      </c>
      <c r="V219">
        <v>1.2480810433303</v>
      </c>
      <c r="W219">
        <v>-19.29</v>
      </c>
      <c r="X219">
        <v>2.2400000000000002</v>
      </c>
      <c r="Y219">
        <v>572681</v>
      </c>
      <c r="Z219">
        <v>33687</v>
      </c>
      <c r="AA219">
        <v>1.61</v>
      </c>
      <c r="AB219">
        <v>17</v>
      </c>
      <c r="AC219">
        <v>12</v>
      </c>
      <c r="AD219">
        <v>5</v>
      </c>
      <c r="AE219">
        <v>70.59</v>
      </c>
      <c r="AF219">
        <v>18</v>
      </c>
      <c r="AG219">
        <v>4</v>
      </c>
      <c r="AH219">
        <v>2</v>
      </c>
      <c r="AI219">
        <v>11</v>
      </c>
      <c r="AJ219" s="301">
        <v>43919</v>
      </c>
      <c r="AK219">
        <v>641</v>
      </c>
      <c r="AL219">
        <v>1152</v>
      </c>
      <c r="AM219" s="301">
        <v>43828</v>
      </c>
      <c r="AN219">
        <v>984</v>
      </c>
      <c r="AO219">
        <v>1720</v>
      </c>
      <c r="AP219" s="301">
        <v>43645</v>
      </c>
      <c r="AQ219">
        <v>899</v>
      </c>
      <c r="AR219">
        <v>1520</v>
      </c>
      <c r="AS219" s="301">
        <v>43280</v>
      </c>
      <c r="AT219">
        <v>1344</v>
      </c>
      <c r="AU219">
        <v>1850</v>
      </c>
    </row>
    <row r="220" spans="1:47" x14ac:dyDescent="0.2">
      <c r="A220" s="102">
        <v>2098</v>
      </c>
      <c r="B220">
        <v>1833</v>
      </c>
      <c r="C220" s="106" t="s">
        <v>1197</v>
      </c>
      <c r="D220" s="106" t="s">
        <v>907</v>
      </c>
      <c r="E220">
        <v>2457</v>
      </c>
      <c r="F220">
        <v>2481</v>
      </c>
      <c r="G220">
        <v>400</v>
      </c>
      <c r="H220" s="106" t="s">
        <v>901</v>
      </c>
      <c r="I220">
        <v>3632</v>
      </c>
      <c r="J220" s="106" t="s">
        <v>1451</v>
      </c>
      <c r="K220" s="106" t="s">
        <v>900</v>
      </c>
      <c r="L220">
        <v>486</v>
      </c>
      <c r="M220">
        <v>469</v>
      </c>
      <c r="N220">
        <v>2100</v>
      </c>
      <c r="O220" s="106" t="s">
        <v>898</v>
      </c>
      <c r="P220">
        <v>0.77490041557795997</v>
      </c>
      <c r="Q220">
        <v>0.922222011428386</v>
      </c>
      <c r="R220">
        <v>0.33342246811464299</v>
      </c>
      <c r="S220" s="15">
        <v>2.8875856402389602E-3</v>
      </c>
      <c r="T220">
        <v>-1.24908182166326</v>
      </c>
      <c r="U220">
        <v>1.24908182166326</v>
      </c>
      <c r="V220">
        <v>2.3504204323937699</v>
      </c>
      <c r="W220">
        <v>-5.44</v>
      </c>
      <c r="X220">
        <v>0.76</v>
      </c>
      <c r="Y220">
        <v>572326</v>
      </c>
      <c r="Z220">
        <v>31796</v>
      </c>
      <c r="AA220">
        <v>1.59</v>
      </c>
      <c r="AB220">
        <v>18</v>
      </c>
      <c r="AC220">
        <v>12</v>
      </c>
      <c r="AD220">
        <v>6</v>
      </c>
      <c r="AE220">
        <v>66.67</v>
      </c>
      <c r="AF220">
        <v>19</v>
      </c>
      <c r="AG220">
        <v>3</v>
      </c>
      <c r="AH220">
        <v>0</v>
      </c>
      <c r="AI220">
        <v>15</v>
      </c>
      <c r="AJ220" s="301">
        <v>43919</v>
      </c>
      <c r="AK220">
        <v>2274</v>
      </c>
      <c r="AL220">
        <v>404</v>
      </c>
      <c r="AM220" s="301">
        <v>43828</v>
      </c>
      <c r="AN220">
        <v>3010</v>
      </c>
      <c r="AO220">
        <v>493</v>
      </c>
      <c r="AP220" s="301">
        <v>43645</v>
      </c>
      <c r="AQ220">
        <v>3380</v>
      </c>
      <c r="AR220">
        <v>510</v>
      </c>
      <c r="AS220" s="301">
        <v>43280</v>
      </c>
      <c r="AT220">
        <v>3465</v>
      </c>
      <c r="AU220">
        <v>587</v>
      </c>
    </row>
    <row r="221" spans="1:47" x14ac:dyDescent="0.2">
      <c r="A221" s="102">
        <v>1113</v>
      </c>
      <c r="B221">
        <v>6457</v>
      </c>
      <c r="C221" s="106" t="s">
        <v>1130</v>
      </c>
      <c r="D221" s="106" t="s">
        <v>909</v>
      </c>
      <c r="E221">
        <v>2420</v>
      </c>
      <c r="F221">
        <v>2390</v>
      </c>
      <c r="G221">
        <v>400</v>
      </c>
      <c r="H221" s="106" t="s">
        <v>898</v>
      </c>
      <c r="I221">
        <v>8801</v>
      </c>
      <c r="J221" s="106" t="s">
        <v>1458</v>
      </c>
      <c r="K221" s="106" t="s">
        <v>917</v>
      </c>
      <c r="L221">
        <v>1870</v>
      </c>
      <c r="M221">
        <v>1885.5</v>
      </c>
      <c r="N221">
        <v>500</v>
      </c>
      <c r="O221" s="106" t="s">
        <v>901</v>
      </c>
      <c r="P221">
        <v>0.79132751834572501</v>
      </c>
      <c r="Q221">
        <v>0.94533380836930203</v>
      </c>
      <c r="R221" s="106">
        <v>1.82557630456379E-3</v>
      </c>
      <c r="S221">
        <v>4.8130364629717801E-2</v>
      </c>
      <c r="T221">
        <v>0.28700187170782598</v>
      </c>
      <c r="U221">
        <v>0.28700187170782598</v>
      </c>
      <c r="V221">
        <v>0.72475516573963705</v>
      </c>
      <c r="W221">
        <v>1.47</v>
      </c>
      <c r="X221">
        <v>1.39</v>
      </c>
      <c r="Y221">
        <v>572020</v>
      </c>
      <c r="Z221">
        <v>71502</v>
      </c>
      <c r="AA221">
        <v>3.68</v>
      </c>
      <c r="AB221">
        <v>8</v>
      </c>
      <c r="AC221">
        <v>7</v>
      </c>
      <c r="AD221">
        <v>1</v>
      </c>
      <c r="AE221">
        <v>87.5</v>
      </c>
      <c r="AF221">
        <v>17</v>
      </c>
      <c r="AG221">
        <v>3</v>
      </c>
      <c r="AH221">
        <v>0</v>
      </c>
      <c r="AI221">
        <v>5</v>
      </c>
      <c r="AJ221" s="301">
        <v>43919</v>
      </c>
      <c r="AK221">
        <v>2605</v>
      </c>
      <c r="AL221">
        <v>1862.5</v>
      </c>
      <c r="AM221" s="301">
        <v>43828</v>
      </c>
      <c r="AN221">
        <v>3310</v>
      </c>
      <c r="AO221">
        <v>2672</v>
      </c>
      <c r="AP221" s="301">
        <v>43645</v>
      </c>
      <c r="AQ221">
        <v>2914</v>
      </c>
      <c r="AR221">
        <v>2641</v>
      </c>
      <c r="AS221" s="301">
        <v>43280</v>
      </c>
      <c r="AT221">
        <v>3075</v>
      </c>
      <c r="AU221">
        <v>2645.5</v>
      </c>
    </row>
    <row r="222" spans="1:47" x14ac:dyDescent="0.2">
      <c r="A222" s="102">
        <v>2789</v>
      </c>
      <c r="B222">
        <v>6301</v>
      </c>
      <c r="C222" s="106" t="s">
        <v>52</v>
      </c>
      <c r="D222" s="106" t="s">
        <v>909</v>
      </c>
      <c r="E222">
        <v>2125</v>
      </c>
      <c r="F222">
        <v>2153</v>
      </c>
      <c r="G222">
        <v>500</v>
      </c>
      <c r="H222" s="106" t="s">
        <v>901</v>
      </c>
      <c r="I222">
        <v>6395</v>
      </c>
      <c r="J222" s="106" t="s">
        <v>1004</v>
      </c>
      <c r="K222" s="106" t="s">
        <v>909</v>
      </c>
      <c r="L222">
        <v>890</v>
      </c>
      <c r="M222">
        <v>892</v>
      </c>
      <c r="N222">
        <v>1200</v>
      </c>
      <c r="O222" s="106" t="s">
        <v>898</v>
      </c>
      <c r="P222">
        <v>0.92843948986372404</v>
      </c>
      <c r="Q222">
        <v>0.90381434065225297</v>
      </c>
      <c r="R222" s="106">
        <v>0.32148512632584197</v>
      </c>
      <c r="S222" s="106">
        <v>6.4876573728573902E-2</v>
      </c>
      <c r="T222">
        <v>-0.44363656944659902</v>
      </c>
      <c r="U222">
        <v>0.44363656944659902</v>
      </c>
      <c r="V222">
        <v>0.70864144100000803</v>
      </c>
      <c r="W222">
        <v>-1.83</v>
      </c>
      <c r="X222">
        <v>0.56999999999999995</v>
      </c>
      <c r="Y222">
        <v>571178</v>
      </c>
      <c r="Z222">
        <v>43937</v>
      </c>
      <c r="AA222">
        <v>2.27</v>
      </c>
      <c r="AB222">
        <v>13</v>
      </c>
      <c r="AC222">
        <v>10</v>
      </c>
      <c r="AD222">
        <v>3</v>
      </c>
      <c r="AE222">
        <v>76.92</v>
      </c>
      <c r="AF222">
        <v>20</v>
      </c>
      <c r="AG222">
        <v>1</v>
      </c>
      <c r="AH222">
        <v>0</v>
      </c>
      <c r="AI222">
        <v>12</v>
      </c>
      <c r="AJ222" s="301">
        <v>43919</v>
      </c>
      <c r="AK222">
        <v>1877.5</v>
      </c>
      <c r="AL222">
        <v>796</v>
      </c>
      <c r="AM222" s="301">
        <v>43828</v>
      </c>
      <c r="AN222">
        <v>2642</v>
      </c>
      <c r="AO222">
        <v>1001</v>
      </c>
      <c r="AP222" s="301">
        <v>43645</v>
      </c>
      <c r="AQ222">
        <v>2658</v>
      </c>
      <c r="AR222">
        <v>1155</v>
      </c>
      <c r="AS222" s="301">
        <v>43280</v>
      </c>
      <c r="AT222">
        <v>3122</v>
      </c>
      <c r="AU222">
        <v>1330</v>
      </c>
    </row>
    <row r="223" spans="1:47" x14ac:dyDescent="0.2">
      <c r="A223" s="102">
        <v>1001</v>
      </c>
      <c r="B223">
        <v>3076</v>
      </c>
      <c r="C223" s="106" t="s">
        <v>1126</v>
      </c>
      <c r="D223" s="106" t="s">
        <v>905</v>
      </c>
      <c r="E223">
        <v>1560</v>
      </c>
      <c r="F223">
        <v>1532</v>
      </c>
      <c r="G223">
        <v>700</v>
      </c>
      <c r="H223" s="106" t="s">
        <v>898</v>
      </c>
      <c r="I223">
        <v>8750</v>
      </c>
      <c r="J223" s="106" t="s">
        <v>27</v>
      </c>
      <c r="K223" s="106" t="s">
        <v>1018</v>
      </c>
      <c r="L223">
        <v>1277.5</v>
      </c>
      <c r="M223">
        <v>1283</v>
      </c>
      <c r="N223">
        <v>800</v>
      </c>
      <c r="O223" s="106" t="s">
        <v>901</v>
      </c>
      <c r="P223">
        <v>0.56858840904657104</v>
      </c>
      <c r="Q223">
        <v>0.94736442396814002</v>
      </c>
      <c r="R223" s="15">
        <v>0.20390132447299</v>
      </c>
      <c r="S223">
        <v>2.7380669832366999E-3</v>
      </c>
      <c r="T223">
        <v>2.19332581276656</v>
      </c>
      <c r="U223">
        <v>2.19332581276656</v>
      </c>
      <c r="V223">
        <v>2.6055870526570701</v>
      </c>
      <c r="W223">
        <v>12.13</v>
      </c>
      <c r="X223">
        <v>4.29</v>
      </c>
      <c r="Y223">
        <v>570241</v>
      </c>
      <c r="Z223">
        <v>40732</v>
      </c>
      <c r="AA223">
        <v>1.98</v>
      </c>
      <c r="AB223">
        <v>14</v>
      </c>
      <c r="AC223">
        <v>12</v>
      </c>
      <c r="AD223">
        <v>2</v>
      </c>
      <c r="AE223">
        <v>85.71</v>
      </c>
      <c r="AF223">
        <v>19</v>
      </c>
      <c r="AG223">
        <v>2</v>
      </c>
      <c r="AH223">
        <v>0</v>
      </c>
      <c r="AI223">
        <v>12</v>
      </c>
      <c r="AJ223" s="301">
        <v>43919</v>
      </c>
      <c r="AK223">
        <v>1344</v>
      </c>
      <c r="AL223">
        <v>1305</v>
      </c>
      <c r="AM223" s="301">
        <v>43828</v>
      </c>
      <c r="AN223">
        <v>1947</v>
      </c>
      <c r="AO223">
        <v>1816.5</v>
      </c>
      <c r="AP223" s="301">
        <v>43645</v>
      </c>
      <c r="AQ223">
        <v>1791</v>
      </c>
      <c r="AR223">
        <v>1656</v>
      </c>
      <c r="AS223" s="301">
        <v>43280</v>
      </c>
      <c r="AT223">
        <v>2309</v>
      </c>
      <c r="AU223">
        <v>1954.5</v>
      </c>
    </row>
    <row r="224" spans="1:47" x14ac:dyDescent="0.2">
      <c r="A224" s="102">
        <v>3721</v>
      </c>
      <c r="B224">
        <v>6506</v>
      </c>
      <c r="C224" s="106" t="s">
        <v>1005</v>
      </c>
      <c r="D224" s="106" t="s">
        <v>903</v>
      </c>
      <c r="E224">
        <v>3665</v>
      </c>
      <c r="F224">
        <v>3675</v>
      </c>
      <c r="G224">
        <v>200</v>
      </c>
      <c r="H224" s="106" t="s">
        <v>898</v>
      </c>
      <c r="I224">
        <v>9682</v>
      </c>
      <c r="J224" s="106" t="s">
        <v>1043</v>
      </c>
      <c r="K224" s="106" t="s">
        <v>900</v>
      </c>
      <c r="L224">
        <v>2250</v>
      </c>
      <c r="M224">
        <v>2258</v>
      </c>
      <c r="N224">
        <v>300</v>
      </c>
      <c r="O224" s="106" t="s">
        <v>901</v>
      </c>
      <c r="P224">
        <v>0.96022462644333495</v>
      </c>
      <c r="Q224">
        <v>0.86875728951550701</v>
      </c>
      <c r="R224">
        <v>3.4981974175040703E-2</v>
      </c>
      <c r="S224">
        <v>3.66795706592698E-2</v>
      </c>
      <c r="T224">
        <v>0.112976743762658</v>
      </c>
      <c r="U224">
        <v>0.112976743762658</v>
      </c>
      <c r="V224">
        <v>9.3770052377639398E-2</v>
      </c>
      <c r="W224">
        <v>0.45</v>
      </c>
      <c r="X224">
        <v>7.84</v>
      </c>
      <c r="Y224">
        <v>568761</v>
      </c>
      <c r="Z224">
        <v>43751</v>
      </c>
      <c r="AA224">
        <v>2.4300000000000002</v>
      </c>
      <c r="AB224">
        <v>13</v>
      </c>
      <c r="AC224">
        <v>8</v>
      </c>
      <c r="AD224">
        <v>5</v>
      </c>
      <c r="AE224">
        <v>61.54</v>
      </c>
      <c r="AF224">
        <v>14</v>
      </c>
      <c r="AG224">
        <v>8</v>
      </c>
      <c r="AH224">
        <v>2</v>
      </c>
      <c r="AI224">
        <v>3</v>
      </c>
      <c r="AJ224" s="301">
        <v>43919</v>
      </c>
      <c r="AK224">
        <v>3010</v>
      </c>
      <c r="AL224">
        <v>1935</v>
      </c>
      <c r="AM224" s="301">
        <v>43828</v>
      </c>
      <c r="AN224">
        <v>4170</v>
      </c>
      <c r="AO224">
        <v>2546</v>
      </c>
      <c r="AP224" s="301">
        <v>43645</v>
      </c>
      <c r="AQ224">
        <v>3855</v>
      </c>
      <c r="AR224">
        <v>2336</v>
      </c>
      <c r="AS224" s="301">
        <v>43280</v>
      </c>
      <c r="AT224">
        <v>3920</v>
      </c>
      <c r="AU224">
        <v>2023</v>
      </c>
    </row>
    <row r="225" spans="1:47" x14ac:dyDescent="0.2">
      <c r="A225" s="102">
        <v>2884</v>
      </c>
      <c r="B225">
        <v>5232</v>
      </c>
      <c r="C225" s="106" t="s">
        <v>1433</v>
      </c>
      <c r="D225" s="106" t="s">
        <v>897</v>
      </c>
      <c r="E225">
        <v>3765</v>
      </c>
      <c r="F225">
        <v>3805</v>
      </c>
      <c r="G225">
        <v>200</v>
      </c>
      <c r="H225" s="106" t="s">
        <v>901</v>
      </c>
      <c r="I225">
        <v>9715</v>
      </c>
      <c r="J225" s="106" t="s">
        <v>1135</v>
      </c>
      <c r="K225" s="106" t="s">
        <v>910</v>
      </c>
      <c r="L225">
        <v>2544</v>
      </c>
      <c r="M225">
        <v>2541</v>
      </c>
      <c r="N225">
        <v>300</v>
      </c>
      <c r="O225" s="106" t="s">
        <v>898</v>
      </c>
      <c r="P225">
        <v>0.94499049582800798</v>
      </c>
      <c r="Q225">
        <v>0.90110617934902704</v>
      </c>
      <c r="R225" s="15">
        <v>1.03323171751157E-3</v>
      </c>
      <c r="S225" s="106">
        <v>9.17127725347196E-2</v>
      </c>
      <c r="T225">
        <v>-1.21051761854412</v>
      </c>
      <c r="U225">
        <v>1.21051761854412</v>
      </c>
      <c r="V225">
        <v>1.3203073605937601</v>
      </c>
      <c r="W225">
        <v>-11.66</v>
      </c>
      <c r="X225">
        <v>0.17</v>
      </c>
      <c r="Y225">
        <v>567360</v>
      </c>
      <c r="Z225">
        <v>43643</v>
      </c>
      <c r="AA225">
        <v>2.2400000000000002</v>
      </c>
      <c r="AB225">
        <v>13</v>
      </c>
      <c r="AC225">
        <v>11</v>
      </c>
      <c r="AD225">
        <v>2</v>
      </c>
      <c r="AE225">
        <v>84.62</v>
      </c>
      <c r="AF225">
        <v>15</v>
      </c>
      <c r="AG225">
        <v>5</v>
      </c>
      <c r="AH225">
        <v>1</v>
      </c>
      <c r="AI225">
        <v>7</v>
      </c>
      <c r="AJ225" s="301">
        <v>43919</v>
      </c>
      <c r="AK225">
        <v>3370</v>
      </c>
      <c r="AL225">
        <v>1916</v>
      </c>
      <c r="AM225" s="301">
        <v>43828</v>
      </c>
      <c r="AN225">
        <v>4775</v>
      </c>
      <c r="AO225">
        <v>2968</v>
      </c>
      <c r="AP225" s="301">
        <v>43645</v>
      </c>
      <c r="AQ225">
        <v>4390</v>
      </c>
      <c r="AR225">
        <v>2456</v>
      </c>
      <c r="AS225" s="301">
        <v>43280</v>
      </c>
      <c r="AT225">
        <v>5150</v>
      </c>
      <c r="AU225">
        <v>2590</v>
      </c>
    </row>
    <row r="226" spans="1:47" x14ac:dyDescent="0.2">
      <c r="A226" s="102">
        <v>2455</v>
      </c>
      <c r="B226">
        <v>4061</v>
      </c>
      <c r="C226" s="106" t="s">
        <v>1067</v>
      </c>
      <c r="D226" s="106" t="s">
        <v>920</v>
      </c>
      <c r="E226">
        <v>2593</v>
      </c>
      <c r="F226">
        <v>2591</v>
      </c>
      <c r="G226">
        <v>400</v>
      </c>
      <c r="H226" s="106" t="s">
        <v>901</v>
      </c>
      <c r="I226">
        <v>9303</v>
      </c>
      <c r="J226" s="106" t="s">
        <v>1166</v>
      </c>
      <c r="K226" s="106" t="s">
        <v>1184</v>
      </c>
      <c r="L226">
        <v>1276</v>
      </c>
      <c r="M226">
        <v>1286</v>
      </c>
      <c r="N226">
        <v>800</v>
      </c>
      <c r="O226" s="106" t="s">
        <v>898</v>
      </c>
      <c r="P226">
        <v>0.57337804478283705</v>
      </c>
      <c r="Q226">
        <v>0.91250214832548404</v>
      </c>
      <c r="R226">
        <v>5.9154798962417795E-4</v>
      </c>
      <c r="S226">
        <v>5.1230599037919199E-3</v>
      </c>
      <c r="T226">
        <v>-0.30650904472544799</v>
      </c>
      <c r="U226">
        <v>0.30650904472544799</v>
      </c>
      <c r="V226">
        <v>0.32239258026103701</v>
      </c>
      <c r="W226">
        <v>-1.86</v>
      </c>
      <c r="X226">
        <v>0.73</v>
      </c>
      <c r="Y226">
        <v>567202</v>
      </c>
      <c r="Z226">
        <v>37813</v>
      </c>
      <c r="AA226">
        <v>1.97</v>
      </c>
      <c r="AB226">
        <v>15</v>
      </c>
      <c r="AC226">
        <v>12</v>
      </c>
      <c r="AD226">
        <v>3</v>
      </c>
      <c r="AE226">
        <v>80</v>
      </c>
      <c r="AF226">
        <v>18</v>
      </c>
      <c r="AG226">
        <v>2</v>
      </c>
      <c r="AH226">
        <v>1</v>
      </c>
      <c r="AI226">
        <v>12</v>
      </c>
      <c r="AJ226" s="301">
        <v>43919</v>
      </c>
      <c r="AK226">
        <v>2346</v>
      </c>
      <c r="AL226">
        <v>1217</v>
      </c>
      <c r="AM226" s="301">
        <v>43828</v>
      </c>
      <c r="AN226">
        <v>3270</v>
      </c>
      <c r="AO226">
        <v>1471</v>
      </c>
      <c r="AP226" s="301">
        <v>43645</v>
      </c>
      <c r="AQ226">
        <v>3320</v>
      </c>
      <c r="AR226">
        <v>1417</v>
      </c>
      <c r="AS226" s="301">
        <v>43280</v>
      </c>
      <c r="AT226">
        <v>3615</v>
      </c>
      <c r="AU226">
        <v>1330</v>
      </c>
    </row>
    <row r="227" spans="1:47" x14ac:dyDescent="0.2">
      <c r="A227" s="102">
        <v>2681</v>
      </c>
      <c r="B227">
        <v>1959</v>
      </c>
      <c r="C227" s="106" t="s">
        <v>1446</v>
      </c>
      <c r="D227" s="106" t="s">
        <v>907</v>
      </c>
      <c r="E227">
        <v>3135</v>
      </c>
      <c r="F227">
        <v>3115</v>
      </c>
      <c r="G227">
        <v>300</v>
      </c>
      <c r="H227" s="106" t="s">
        <v>898</v>
      </c>
      <c r="I227">
        <v>8233</v>
      </c>
      <c r="J227" s="106" t="s">
        <v>930</v>
      </c>
      <c r="K227" s="106" t="s">
        <v>921</v>
      </c>
      <c r="L227">
        <v>920</v>
      </c>
      <c r="M227">
        <v>907</v>
      </c>
      <c r="N227">
        <v>1000</v>
      </c>
      <c r="O227" s="106" t="s">
        <v>901</v>
      </c>
      <c r="P227">
        <v>0.58806343945845796</v>
      </c>
      <c r="Q227">
        <v>0.90644096304372901</v>
      </c>
      <c r="R227" s="106">
        <v>0.115085468272314</v>
      </c>
      <c r="S227">
        <v>4.0592548751357902E-3</v>
      </c>
      <c r="T227">
        <v>2.8433114166570799</v>
      </c>
      <c r="U227">
        <v>2.8433114166570799</v>
      </c>
      <c r="V227">
        <v>2.6184780954182898</v>
      </c>
      <c r="W227">
        <v>13.69</v>
      </c>
      <c r="X227">
        <v>2.94</v>
      </c>
      <c r="Y227">
        <v>566335</v>
      </c>
      <c r="Z227">
        <v>29807</v>
      </c>
      <c r="AA227">
        <v>1.56</v>
      </c>
      <c r="AB227">
        <v>19</v>
      </c>
      <c r="AC227">
        <v>14</v>
      </c>
      <c r="AD227">
        <v>5</v>
      </c>
      <c r="AE227">
        <v>73.680000000000007</v>
      </c>
      <c r="AF227">
        <v>19</v>
      </c>
      <c r="AG227">
        <v>4</v>
      </c>
      <c r="AH227">
        <v>1</v>
      </c>
      <c r="AI227">
        <v>14</v>
      </c>
      <c r="AJ227" s="301">
        <v>43919</v>
      </c>
      <c r="AK227">
        <v>3070</v>
      </c>
      <c r="AL227">
        <v>1003</v>
      </c>
      <c r="AM227" s="301">
        <v>43828</v>
      </c>
      <c r="AN227">
        <v>3235</v>
      </c>
      <c r="AO227">
        <v>1228</v>
      </c>
      <c r="AP227" s="301">
        <v>43645</v>
      </c>
      <c r="AQ227">
        <v>3325</v>
      </c>
      <c r="AR227">
        <v>1210</v>
      </c>
      <c r="AS227" s="301">
        <v>43280</v>
      </c>
      <c r="AT227">
        <v>5210</v>
      </c>
      <c r="AU227">
        <v>1834</v>
      </c>
    </row>
    <row r="228" spans="1:47" x14ac:dyDescent="0.2">
      <c r="A228" s="102">
        <v>273</v>
      </c>
      <c r="B228">
        <v>7201</v>
      </c>
      <c r="C228" s="106" t="s">
        <v>928</v>
      </c>
      <c r="D228" s="106" t="s">
        <v>913</v>
      </c>
      <c r="E228">
        <v>400.4</v>
      </c>
      <c r="F228">
        <v>394.7</v>
      </c>
      <c r="G228">
        <v>2700</v>
      </c>
      <c r="H228" s="106" t="s">
        <v>901</v>
      </c>
      <c r="I228">
        <v>9474</v>
      </c>
      <c r="J228" s="106" t="s">
        <v>1046</v>
      </c>
      <c r="K228" s="106" t="s">
        <v>900</v>
      </c>
      <c r="L228">
        <v>1213</v>
      </c>
      <c r="M228">
        <v>1195</v>
      </c>
      <c r="N228">
        <v>900</v>
      </c>
      <c r="O228" s="106" t="s">
        <v>898</v>
      </c>
      <c r="P228">
        <v>0.74526570684828697</v>
      </c>
      <c r="Q228">
        <v>0.96444913143810995</v>
      </c>
      <c r="R228" s="106">
        <v>0.44623057277700601</v>
      </c>
      <c r="S228">
        <v>7.87234528282999E-2</v>
      </c>
      <c r="T228">
        <v>-0.129368147691833</v>
      </c>
      <c r="U228">
        <v>0.129368147691833</v>
      </c>
      <c r="V228">
        <v>0.14238833903954801</v>
      </c>
      <c r="W228">
        <v>-1.57</v>
      </c>
      <c r="X228">
        <v>0.91</v>
      </c>
      <c r="Y228">
        <v>565323</v>
      </c>
      <c r="Z228">
        <v>43486</v>
      </c>
      <c r="AA228">
        <v>2.2000000000000002</v>
      </c>
      <c r="AB228">
        <v>13</v>
      </c>
      <c r="AC228">
        <v>9</v>
      </c>
      <c r="AD228">
        <v>4</v>
      </c>
      <c r="AE228">
        <v>69.23</v>
      </c>
      <c r="AF228">
        <v>16</v>
      </c>
      <c r="AG228">
        <v>5</v>
      </c>
      <c r="AH228">
        <v>1</v>
      </c>
      <c r="AI228">
        <v>7</v>
      </c>
      <c r="AJ228" s="301">
        <v>43919</v>
      </c>
      <c r="AK228">
        <v>384.9</v>
      </c>
      <c r="AL228">
        <v>1117</v>
      </c>
      <c r="AM228" s="301">
        <v>43828</v>
      </c>
      <c r="AN228">
        <v>636.1</v>
      </c>
      <c r="AO228">
        <v>1820</v>
      </c>
      <c r="AP228" s="301">
        <v>43645</v>
      </c>
      <c r="AQ228">
        <v>789.6</v>
      </c>
      <c r="AR228">
        <v>1979</v>
      </c>
      <c r="AS228" s="301">
        <v>43280</v>
      </c>
      <c r="AT228">
        <v>1053</v>
      </c>
      <c r="AU228">
        <v>2589</v>
      </c>
    </row>
    <row r="229" spans="1:47" x14ac:dyDescent="0.2">
      <c r="A229" s="102">
        <v>2474</v>
      </c>
      <c r="B229">
        <v>1605</v>
      </c>
      <c r="C229" s="106" t="s">
        <v>1062</v>
      </c>
      <c r="D229" s="106" t="s">
        <v>1045</v>
      </c>
      <c r="E229">
        <v>672.9</v>
      </c>
      <c r="F229">
        <v>659.6</v>
      </c>
      <c r="G229">
        <v>1600</v>
      </c>
      <c r="H229" s="106" t="s">
        <v>898</v>
      </c>
      <c r="I229">
        <v>3099</v>
      </c>
      <c r="J229" s="106" t="s">
        <v>33</v>
      </c>
      <c r="K229" s="106" t="s">
        <v>921</v>
      </c>
      <c r="L229">
        <v>635</v>
      </c>
      <c r="M229">
        <v>623</v>
      </c>
      <c r="N229">
        <v>1700</v>
      </c>
      <c r="O229" s="106" t="s">
        <v>901</v>
      </c>
      <c r="P229">
        <v>0.88447938235957302</v>
      </c>
      <c r="Q229">
        <v>0.91204364608292599</v>
      </c>
      <c r="R229" s="15">
        <v>1.4068258254948699E-2</v>
      </c>
      <c r="S229" s="15">
        <v>6.7807691600761999E-2</v>
      </c>
      <c r="T229">
        <v>0.30467291031070698</v>
      </c>
      <c r="U229">
        <v>0.30467291031070698</v>
      </c>
      <c r="V229">
        <v>0.11812271967561</v>
      </c>
      <c r="W229">
        <v>2.25</v>
      </c>
      <c r="X229">
        <v>0.35</v>
      </c>
      <c r="Y229">
        <v>564898</v>
      </c>
      <c r="Z229">
        <v>31383</v>
      </c>
      <c r="AA229">
        <v>1.49</v>
      </c>
      <c r="AB229">
        <v>18</v>
      </c>
      <c r="AC229">
        <v>12</v>
      </c>
      <c r="AD229">
        <v>6</v>
      </c>
      <c r="AE229">
        <v>66.67</v>
      </c>
      <c r="AF229">
        <v>18</v>
      </c>
      <c r="AG229">
        <v>6</v>
      </c>
      <c r="AH229">
        <v>2</v>
      </c>
      <c r="AI229">
        <v>10</v>
      </c>
      <c r="AJ229" s="301">
        <v>43919</v>
      </c>
      <c r="AK229">
        <v>599.20000000000005</v>
      </c>
      <c r="AL229">
        <v>641</v>
      </c>
      <c r="AM229" s="301">
        <v>43828</v>
      </c>
      <c r="AN229">
        <v>1136.5</v>
      </c>
      <c r="AO229">
        <v>984</v>
      </c>
      <c r="AP229" s="301">
        <v>43645</v>
      </c>
      <c r="AQ229">
        <v>992.9</v>
      </c>
      <c r="AR229">
        <v>899</v>
      </c>
      <c r="AS229" s="301">
        <v>43280</v>
      </c>
      <c r="AT229">
        <v>1132.5</v>
      </c>
      <c r="AU229">
        <v>1344</v>
      </c>
    </row>
    <row r="230" spans="1:47" x14ac:dyDescent="0.2">
      <c r="A230" s="102">
        <v>3220</v>
      </c>
      <c r="B230">
        <v>1332</v>
      </c>
      <c r="C230" s="106" t="s">
        <v>1174</v>
      </c>
      <c r="D230" s="106" t="s">
        <v>974</v>
      </c>
      <c r="E230">
        <v>468</v>
      </c>
      <c r="F230">
        <v>456</v>
      </c>
      <c r="G230">
        <v>2300</v>
      </c>
      <c r="H230" s="106" t="s">
        <v>901</v>
      </c>
      <c r="I230">
        <v>2531</v>
      </c>
      <c r="J230" s="106" t="s">
        <v>922</v>
      </c>
      <c r="K230" s="106" t="s">
        <v>923</v>
      </c>
      <c r="L230">
        <v>952</v>
      </c>
      <c r="M230">
        <v>951</v>
      </c>
      <c r="N230">
        <v>1100</v>
      </c>
      <c r="O230" s="106" t="s">
        <v>898</v>
      </c>
      <c r="P230">
        <v>0.639772109251597</v>
      </c>
      <c r="Q230">
        <v>0.88873847865504996</v>
      </c>
      <c r="R230">
        <v>6.64095998184209E-2</v>
      </c>
      <c r="S230">
        <v>2.3027722505736401E-2</v>
      </c>
      <c r="T230">
        <v>-1.8666480054369901</v>
      </c>
      <c r="U230">
        <v>1.8666480054369901</v>
      </c>
      <c r="V230">
        <v>1.8427752084698401</v>
      </c>
      <c r="W230">
        <v>-21.58</v>
      </c>
      <c r="X230">
        <v>0.26</v>
      </c>
      <c r="Y230">
        <v>564884</v>
      </c>
      <c r="Z230">
        <v>31382</v>
      </c>
      <c r="AA230">
        <v>1.42</v>
      </c>
      <c r="AB230">
        <v>18</v>
      </c>
      <c r="AC230">
        <v>10</v>
      </c>
      <c r="AD230">
        <v>8</v>
      </c>
      <c r="AE230">
        <v>55.56</v>
      </c>
      <c r="AF230">
        <v>17</v>
      </c>
      <c r="AG230">
        <v>7</v>
      </c>
      <c r="AH230">
        <v>2</v>
      </c>
      <c r="AI230">
        <v>9</v>
      </c>
      <c r="AJ230" s="301">
        <v>43919</v>
      </c>
      <c r="AK230">
        <v>517</v>
      </c>
      <c r="AL230">
        <v>819</v>
      </c>
      <c r="AM230" s="301">
        <v>43828</v>
      </c>
      <c r="AN230">
        <v>652</v>
      </c>
      <c r="AO230">
        <v>1005</v>
      </c>
      <c r="AP230" s="301">
        <v>43645</v>
      </c>
      <c r="AQ230">
        <v>674</v>
      </c>
      <c r="AR230">
        <v>1134</v>
      </c>
      <c r="AS230" s="301">
        <v>43280</v>
      </c>
      <c r="AT230">
        <v>537</v>
      </c>
      <c r="AU230">
        <v>1400</v>
      </c>
    </row>
    <row r="231" spans="1:47" x14ac:dyDescent="0.2">
      <c r="A231" s="102">
        <v>2325</v>
      </c>
      <c r="B231">
        <v>1812</v>
      </c>
      <c r="C231" s="106" t="s">
        <v>961</v>
      </c>
      <c r="D231" s="106" t="s">
        <v>907</v>
      </c>
      <c r="E231">
        <v>1231</v>
      </c>
      <c r="F231">
        <v>1252</v>
      </c>
      <c r="G231">
        <v>800</v>
      </c>
      <c r="H231" s="106" t="s">
        <v>901</v>
      </c>
      <c r="I231">
        <v>5801</v>
      </c>
      <c r="J231" s="106" t="s">
        <v>1105</v>
      </c>
      <c r="K231" s="106" t="s">
        <v>911</v>
      </c>
      <c r="L231">
        <v>2587</v>
      </c>
      <c r="M231">
        <v>2592</v>
      </c>
      <c r="N231">
        <v>400</v>
      </c>
      <c r="O231" s="106" t="s">
        <v>898</v>
      </c>
      <c r="P231">
        <v>0.91341386280276005</v>
      </c>
      <c r="Q231">
        <v>0.91611375908655601</v>
      </c>
      <c r="R231">
        <v>7.8198877993524901E-2</v>
      </c>
      <c r="S231" s="15">
        <v>8.6611933156576906E-2</v>
      </c>
      <c r="T231">
        <v>-0.97553675593784195</v>
      </c>
      <c r="U231">
        <v>0.97553675593784195</v>
      </c>
      <c r="V231">
        <v>1.04617843190173</v>
      </c>
      <c r="W231">
        <v>-9.31</v>
      </c>
      <c r="X231">
        <v>3.4</v>
      </c>
      <c r="Y231">
        <v>564262</v>
      </c>
      <c r="Z231">
        <v>51297</v>
      </c>
      <c r="AA231">
        <v>2.58</v>
      </c>
      <c r="AB231">
        <v>11</v>
      </c>
      <c r="AC231">
        <v>8</v>
      </c>
      <c r="AD231">
        <v>3</v>
      </c>
      <c r="AE231">
        <v>72.73</v>
      </c>
      <c r="AF231">
        <v>18</v>
      </c>
      <c r="AG231">
        <v>4</v>
      </c>
      <c r="AH231">
        <v>0</v>
      </c>
      <c r="AI231">
        <v>7</v>
      </c>
      <c r="AJ231" s="301">
        <v>43919</v>
      </c>
      <c r="AK231">
        <v>1155</v>
      </c>
      <c r="AL231">
        <v>1979</v>
      </c>
      <c r="AM231" s="301">
        <v>43828</v>
      </c>
      <c r="AN231">
        <v>1458</v>
      </c>
      <c r="AO231">
        <v>2820</v>
      </c>
      <c r="AP231" s="301">
        <v>43645</v>
      </c>
      <c r="AQ231">
        <v>1510</v>
      </c>
      <c r="AR231">
        <v>3245</v>
      </c>
      <c r="AS231" s="301">
        <v>43280</v>
      </c>
      <c r="AT231">
        <v>1646</v>
      </c>
      <c r="AU231">
        <v>3820</v>
      </c>
    </row>
    <row r="232" spans="1:47" x14ac:dyDescent="0.2">
      <c r="A232" s="102">
        <v>2023</v>
      </c>
      <c r="B232">
        <v>3099</v>
      </c>
      <c r="C232" s="106" t="s">
        <v>33</v>
      </c>
      <c r="D232" s="106" t="s">
        <v>921</v>
      </c>
      <c r="E232">
        <v>635</v>
      </c>
      <c r="F232">
        <v>623</v>
      </c>
      <c r="G232">
        <v>1600</v>
      </c>
      <c r="H232" s="106" t="s">
        <v>901</v>
      </c>
      <c r="I232">
        <v>3291</v>
      </c>
      <c r="J232" s="106" t="s">
        <v>55</v>
      </c>
      <c r="K232" s="106" t="s">
        <v>917</v>
      </c>
      <c r="L232">
        <v>1661</v>
      </c>
      <c r="M232">
        <v>1643</v>
      </c>
      <c r="N232">
        <v>600</v>
      </c>
      <c r="O232" s="106" t="s">
        <v>898</v>
      </c>
      <c r="P232">
        <v>0.75316009092826397</v>
      </c>
      <c r="Q232">
        <v>0.92394696296303602</v>
      </c>
      <c r="R232">
        <v>0.21602793371523199</v>
      </c>
      <c r="S232">
        <v>3.2626210802771602E-3</v>
      </c>
      <c r="T232">
        <v>-2.3985874737222099</v>
      </c>
      <c r="U232">
        <v>2.3985874737222099</v>
      </c>
      <c r="V232">
        <v>2.0994860534441901</v>
      </c>
      <c r="W232">
        <v>-16.22</v>
      </c>
      <c r="X232">
        <v>1.1200000000000001</v>
      </c>
      <c r="Y232">
        <v>564124</v>
      </c>
      <c r="Z232">
        <v>35258</v>
      </c>
      <c r="AA232">
        <v>1.74</v>
      </c>
      <c r="AB232">
        <v>16</v>
      </c>
      <c r="AC232">
        <v>14</v>
      </c>
      <c r="AD232">
        <v>2</v>
      </c>
      <c r="AE232">
        <v>87.5</v>
      </c>
      <c r="AF232">
        <v>20</v>
      </c>
      <c r="AG232">
        <v>4</v>
      </c>
      <c r="AH232">
        <v>1</v>
      </c>
      <c r="AI232">
        <v>11</v>
      </c>
      <c r="AJ232" s="301">
        <v>43919</v>
      </c>
      <c r="AK232">
        <v>641</v>
      </c>
      <c r="AL232">
        <v>1545</v>
      </c>
      <c r="AM232" s="301">
        <v>43828</v>
      </c>
      <c r="AN232">
        <v>984</v>
      </c>
      <c r="AO232">
        <v>1919</v>
      </c>
      <c r="AP232" s="301">
        <v>43645</v>
      </c>
      <c r="AQ232">
        <v>899</v>
      </c>
      <c r="AR232">
        <v>1803</v>
      </c>
      <c r="AS232" s="301">
        <v>43280</v>
      </c>
      <c r="AT232">
        <v>1344</v>
      </c>
      <c r="AU232">
        <v>2103</v>
      </c>
    </row>
    <row r="233" spans="1:47" x14ac:dyDescent="0.2">
      <c r="A233" s="102">
        <v>1325</v>
      </c>
      <c r="B233">
        <v>3291</v>
      </c>
      <c r="C233" s="106" t="s">
        <v>55</v>
      </c>
      <c r="D233" s="106" t="s">
        <v>917</v>
      </c>
      <c r="E233">
        <v>1661</v>
      </c>
      <c r="F233">
        <v>1643</v>
      </c>
      <c r="G233">
        <v>600</v>
      </c>
      <c r="H233" s="106" t="s">
        <v>898</v>
      </c>
      <c r="I233">
        <v>5802</v>
      </c>
      <c r="J233" s="106" t="s">
        <v>1056</v>
      </c>
      <c r="K233" s="106" t="s">
        <v>911</v>
      </c>
      <c r="L233">
        <v>1238.5</v>
      </c>
      <c r="M233">
        <v>1214.5</v>
      </c>
      <c r="N233">
        <v>800</v>
      </c>
      <c r="O233" s="106" t="s">
        <v>901</v>
      </c>
      <c r="P233">
        <v>0.95559362709411999</v>
      </c>
      <c r="Q233">
        <v>0.94101949766840898</v>
      </c>
      <c r="R233" s="106">
        <v>8.4411127298095801E-2</v>
      </c>
      <c r="S233">
        <v>1.7431727603676499E-2</v>
      </c>
      <c r="T233">
        <v>1.23154879920815</v>
      </c>
      <c r="U233">
        <v>1.23154879920815</v>
      </c>
      <c r="V233">
        <v>0.93411983768997997</v>
      </c>
      <c r="W233">
        <v>4.05</v>
      </c>
      <c r="X233">
        <v>1.44</v>
      </c>
      <c r="Y233">
        <v>563857</v>
      </c>
      <c r="Z233">
        <v>35241</v>
      </c>
      <c r="AA233">
        <v>1.77</v>
      </c>
      <c r="AB233">
        <v>16</v>
      </c>
      <c r="AC233">
        <v>12</v>
      </c>
      <c r="AD233">
        <v>4</v>
      </c>
      <c r="AE233">
        <v>75</v>
      </c>
      <c r="AF233">
        <v>19</v>
      </c>
      <c r="AG233">
        <v>4</v>
      </c>
      <c r="AH233">
        <v>0</v>
      </c>
      <c r="AI233">
        <v>12</v>
      </c>
      <c r="AJ233" s="301">
        <v>43919</v>
      </c>
      <c r="AK233">
        <v>1545</v>
      </c>
      <c r="AL233">
        <v>1166.5</v>
      </c>
      <c r="AM233" s="301">
        <v>43828</v>
      </c>
      <c r="AN233">
        <v>1919</v>
      </c>
      <c r="AO233">
        <v>1652</v>
      </c>
      <c r="AP233" s="301">
        <v>43645</v>
      </c>
      <c r="AQ233">
        <v>1803</v>
      </c>
      <c r="AR233">
        <v>1442</v>
      </c>
      <c r="AS233" s="301">
        <v>43280</v>
      </c>
      <c r="AT233">
        <v>2103</v>
      </c>
      <c r="AU233">
        <v>1616.5</v>
      </c>
    </row>
    <row r="234" spans="1:47" x14ac:dyDescent="0.2">
      <c r="A234" s="102">
        <v>1269</v>
      </c>
      <c r="B234">
        <v>7012</v>
      </c>
      <c r="C234" s="106" t="s">
        <v>1054</v>
      </c>
      <c r="D234" s="106" t="s">
        <v>913</v>
      </c>
      <c r="E234">
        <v>1524</v>
      </c>
      <c r="F234">
        <v>1487</v>
      </c>
      <c r="G234">
        <v>600</v>
      </c>
      <c r="H234" s="106" t="s">
        <v>901</v>
      </c>
      <c r="I234">
        <v>7943</v>
      </c>
      <c r="J234" s="106" t="s">
        <v>1466</v>
      </c>
      <c r="K234" s="106" t="s">
        <v>897</v>
      </c>
      <c r="L234">
        <v>2317</v>
      </c>
      <c r="M234">
        <v>2347</v>
      </c>
      <c r="N234">
        <v>400</v>
      </c>
      <c r="O234" s="106" t="s">
        <v>898</v>
      </c>
      <c r="P234">
        <v>0.82258043986011398</v>
      </c>
      <c r="Q234">
        <v>0.94212691713443597</v>
      </c>
      <c r="R234" s="106">
        <v>3.83599852837175E-2</v>
      </c>
      <c r="S234" s="15">
        <v>1.9184134788342799E-2</v>
      </c>
      <c r="T234">
        <v>-3.0579717231652799</v>
      </c>
      <c r="U234">
        <v>3.0579717231652799</v>
      </c>
      <c r="V234">
        <v>2.1374153080021698</v>
      </c>
      <c r="W234">
        <v>-19.28</v>
      </c>
      <c r="X234">
        <v>4.96</v>
      </c>
      <c r="Y234">
        <v>563484</v>
      </c>
      <c r="Z234">
        <v>51226</v>
      </c>
      <c r="AA234">
        <v>2.75</v>
      </c>
      <c r="AB234">
        <v>11</v>
      </c>
      <c r="AC234">
        <v>7</v>
      </c>
      <c r="AD234">
        <v>4</v>
      </c>
      <c r="AE234">
        <v>63.64</v>
      </c>
      <c r="AF234">
        <v>19</v>
      </c>
      <c r="AG234">
        <v>7</v>
      </c>
      <c r="AH234">
        <v>0</v>
      </c>
      <c r="AI234">
        <v>4</v>
      </c>
      <c r="AJ234" s="301">
        <v>43919</v>
      </c>
      <c r="AK234">
        <v>1613</v>
      </c>
      <c r="AL234">
        <v>2134</v>
      </c>
      <c r="AM234" s="301">
        <v>43828</v>
      </c>
      <c r="AN234">
        <v>2408</v>
      </c>
      <c r="AO234">
        <v>2684</v>
      </c>
      <c r="AP234" s="301">
        <v>43645</v>
      </c>
      <c r="AQ234">
        <v>2584</v>
      </c>
      <c r="AR234">
        <v>3045</v>
      </c>
      <c r="AS234" s="301">
        <v>43280</v>
      </c>
      <c r="AT234">
        <v>3200</v>
      </c>
      <c r="AU234">
        <v>4045</v>
      </c>
    </row>
    <row r="235" spans="1:47" x14ac:dyDescent="0.2">
      <c r="A235" s="102">
        <v>3275</v>
      </c>
      <c r="B235">
        <v>6504</v>
      </c>
      <c r="C235" s="106" t="s">
        <v>1444</v>
      </c>
      <c r="D235" s="106" t="s">
        <v>903</v>
      </c>
      <c r="E235">
        <v>2911</v>
      </c>
      <c r="F235">
        <v>2906</v>
      </c>
      <c r="G235">
        <v>300</v>
      </c>
      <c r="H235" s="106" t="s">
        <v>898</v>
      </c>
      <c r="I235">
        <v>8056</v>
      </c>
      <c r="J235" s="106" t="s">
        <v>1745</v>
      </c>
      <c r="K235" s="106" t="s">
        <v>900</v>
      </c>
      <c r="L235">
        <v>3390</v>
      </c>
      <c r="M235">
        <v>3330</v>
      </c>
      <c r="N235">
        <v>300</v>
      </c>
      <c r="O235" s="106" t="s">
        <v>901</v>
      </c>
      <c r="P235">
        <v>0.89346343489277702</v>
      </c>
      <c r="Q235">
        <v>0.88667246414345002</v>
      </c>
      <c r="R235">
        <v>1.9823219298781902E-2</v>
      </c>
      <c r="S235">
        <v>5.0178505486098502E-3</v>
      </c>
      <c r="T235">
        <v>0.62278037734778602</v>
      </c>
      <c r="U235">
        <v>0.62278037734778602</v>
      </c>
      <c r="V235">
        <v>4.9830144502407303E-2</v>
      </c>
      <c r="W235">
        <v>2.5499999999999998</v>
      </c>
      <c r="X235">
        <v>12.73</v>
      </c>
      <c r="Y235">
        <v>563307</v>
      </c>
      <c r="Z235">
        <v>56331</v>
      </c>
      <c r="AA235">
        <v>2.98</v>
      </c>
      <c r="AB235">
        <v>10</v>
      </c>
      <c r="AC235">
        <v>8</v>
      </c>
      <c r="AD235">
        <v>2</v>
      </c>
      <c r="AE235">
        <v>80</v>
      </c>
      <c r="AF235">
        <v>17</v>
      </c>
      <c r="AG235">
        <v>6</v>
      </c>
      <c r="AH235">
        <v>0</v>
      </c>
      <c r="AI235">
        <v>4</v>
      </c>
      <c r="AJ235" s="301">
        <v>43919</v>
      </c>
      <c r="AK235">
        <v>2429</v>
      </c>
      <c r="AL235">
        <v>2910</v>
      </c>
      <c r="AM235" s="301">
        <v>43828</v>
      </c>
      <c r="AN235">
        <v>3345</v>
      </c>
      <c r="AO235">
        <v>3425</v>
      </c>
      <c r="AP235" s="301">
        <v>43645</v>
      </c>
      <c r="AQ235">
        <v>3865</v>
      </c>
      <c r="AR235">
        <v>3630</v>
      </c>
      <c r="AS235" s="301">
        <v>43280</v>
      </c>
      <c r="AT235">
        <v>4155</v>
      </c>
      <c r="AU235">
        <v>2784</v>
      </c>
    </row>
    <row r="236" spans="1:47" x14ac:dyDescent="0.2">
      <c r="A236" s="102">
        <v>2147</v>
      </c>
      <c r="B236">
        <v>6269</v>
      </c>
      <c r="C236" s="106" t="s">
        <v>1176</v>
      </c>
      <c r="D236" s="106" t="s">
        <v>909</v>
      </c>
      <c r="E236">
        <v>1470</v>
      </c>
      <c r="F236">
        <v>1434</v>
      </c>
      <c r="G236">
        <v>700</v>
      </c>
      <c r="H236" s="106" t="s">
        <v>901</v>
      </c>
      <c r="I236">
        <v>6841</v>
      </c>
      <c r="J236" s="106" t="s">
        <v>1162</v>
      </c>
      <c r="K236" s="106" t="s">
        <v>903</v>
      </c>
      <c r="L236">
        <v>1630</v>
      </c>
      <c r="M236">
        <v>1601</v>
      </c>
      <c r="N236">
        <v>600</v>
      </c>
      <c r="O236" s="106" t="s">
        <v>898</v>
      </c>
      <c r="P236">
        <v>0.84434486616517601</v>
      </c>
      <c r="Q236">
        <v>0.92096949629297498</v>
      </c>
      <c r="R236">
        <v>2.3585924002618799E-2</v>
      </c>
      <c r="S236" s="15">
        <v>3.8437353119557802E-2</v>
      </c>
      <c r="T236">
        <v>-2.43271130290919</v>
      </c>
      <c r="U236">
        <v>2.43271130290919</v>
      </c>
      <c r="V236">
        <v>2.1313574601384802</v>
      </c>
      <c r="W236">
        <v>-13.39</v>
      </c>
      <c r="X236">
        <v>4.5</v>
      </c>
      <c r="Y236">
        <v>562837</v>
      </c>
      <c r="Z236">
        <v>51167</v>
      </c>
      <c r="AA236">
        <v>2.5299999999999998</v>
      </c>
      <c r="AB236">
        <v>11</v>
      </c>
      <c r="AC236">
        <v>8</v>
      </c>
      <c r="AD236">
        <v>3</v>
      </c>
      <c r="AE236">
        <v>72.73</v>
      </c>
      <c r="AF236">
        <v>17</v>
      </c>
      <c r="AG236">
        <v>6</v>
      </c>
      <c r="AH236">
        <v>2</v>
      </c>
      <c r="AI236">
        <v>3</v>
      </c>
      <c r="AJ236" s="301">
        <v>43919</v>
      </c>
      <c r="AK236">
        <v>1331</v>
      </c>
      <c r="AL236">
        <v>1322</v>
      </c>
      <c r="AM236" s="301">
        <v>43828</v>
      </c>
      <c r="AN236">
        <v>2665</v>
      </c>
      <c r="AO236">
        <v>1929</v>
      </c>
      <c r="AP236" s="301">
        <v>43645</v>
      </c>
      <c r="AQ236">
        <v>3090</v>
      </c>
      <c r="AR236">
        <v>2173</v>
      </c>
      <c r="AS236" s="301">
        <v>43280</v>
      </c>
      <c r="AT236">
        <v>3045</v>
      </c>
      <c r="AU236">
        <v>1917</v>
      </c>
    </row>
    <row r="237" spans="1:47" x14ac:dyDescent="0.2">
      <c r="A237" s="102">
        <v>2317</v>
      </c>
      <c r="B237">
        <v>3632</v>
      </c>
      <c r="C237" s="106" t="s">
        <v>1451</v>
      </c>
      <c r="D237" s="106" t="s">
        <v>900</v>
      </c>
      <c r="E237">
        <v>486</v>
      </c>
      <c r="F237">
        <v>469</v>
      </c>
      <c r="G237">
        <v>1800</v>
      </c>
      <c r="H237" s="106" t="s">
        <v>898</v>
      </c>
      <c r="I237">
        <v>6902</v>
      </c>
      <c r="J237" s="106" t="s">
        <v>588</v>
      </c>
      <c r="K237" s="106" t="s">
        <v>913</v>
      </c>
      <c r="L237">
        <v>4170</v>
      </c>
      <c r="M237">
        <v>4151</v>
      </c>
      <c r="N237">
        <v>200</v>
      </c>
      <c r="O237" s="106" t="s">
        <v>901</v>
      </c>
      <c r="P237">
        <v>0.803313566683173</v>
      </c>
      <c r="Q237">
        <v>0.91650067347357</v>
      </c>
      <c r="R237" s="106">
        <v>0.29016574928946898</v>
      </c>
      <c r="S237" s="106">
        <v>3.53666907621107E-2</v>
      </c>
      <c r="T237">
        <v>6.7233351608136399E-2</v>
      </c>
      <c r="U237">
        <v>6.7233351608136399E-2</v>
      </c>
      <c r="V237">
        <v>0.51069533378710497</v>
      </c>
      <c r="W237">
        <v>0.27</v>
      </c>
      <c r="X237">
        <v>1.69</v>
      </c>
      <c r="Y237">
        <v>562494</v>
      </c>
      <c r="Z237">
        <v>33088</v>
      </c>
      <c r="AA237">
        <v>1.77</v>
      </c>
      <c r="AB237">
        <v>17</v>
      </c>
      <c r="AC237">
        <v>12</v>
      </c>
      <c r="AD237">
        <v>5</v>
      </c>
      <c r="AE237">
        <v>70.59</v>
      </c>
      <c r="AF237">
        <v>19</v>
      </c>
      <c r="AG237">
        <v>5</v>
      </c>
      <c r="AH237">
        <v>0</v>
      </c>
      <c r="AI237">
        <v>12</v>
      </c>
      <c r="AJ237" s="301">
        <v>43919</v>
      </c>
      <c r="AK237">
        <v>404</v>
      </c>
      <c r="AL237">
        <v>3590</v>
      </c>
      <c r="AM237" s="301">
        <v>43828</v>
      </c>
      <c r="AN237">
        <v>493</v>
      </c>
      <c r="AO237">
        <v>4966</v>
      </c>
      <c r="AP237" s="301">
        <v>43645</v>
      </c>
      <c r="AQ237">
        <v>510</v>
      </c>
      <c r="AR237">
        <v>4642</v>
      </c>
      <c r="AS237" s="301">
        <v>43280</v>
      </c>
      <c r="AT237">
        <v>587</v>
      </c>
      <c r="AU237">
        <v>5245</v>
      </c>
    </row>
    <row r="238" spans="1:47" x14ac:dyDescent="0.2">
      <c r="A238" s="102">
        <v>62</v>
      </c>
      <c r="B238">
        <v>4205</v>
      </c>
      <c r="C238" s="106" t="s">
        <v>998</v>
      </c>
      <c r="D238" s="106" t="s">
        <v>920</v>
      </c>
      <c r="E238">
        <v>988</v>
      </c>
      <c r="F238">
        <v>968</v>
      </c>
      <c r="G238">
        <v>1000</v>
      </c>
      <c r="H238" s="106" t="s">
        <v>898</v>
      </c>
      <c r="I238">
        <v>6135</v>
      </c>
      <c r="J238" s="106" t="s">
        <v>1452</v>
      </c>
      <c r="K238" s="106" t="s">
        <v>909</v>
      </c>
      <c r="L238">
        <v>3260</v>
      </c>
      <c r="M238">
        <v>3240</v>
      </c>
      <c r="N238">
        <v>300</v>
      </c>
      <c r="O238" s="106" t="s">
        <v>901</v>
      </c>
      <c r="P238">
        <v>0.96350354322981802</v>
      </c>
      <c r="Q238">
        <v>0.97526474042915001</v>
      </c>
      <c r="R238">
        <v>3.1607230095376799E-3</v>
      </c>
      <c r="S238">
        <v>1.0146897295939799E-3</v>
      </c>
      <c r="T238">
        <v>0.36506767982010901</v>
      </c>
      <c r="U238">
        <v>0.36506767982010901</v>
      </c>
      <c r="V238">
        <v>7.1601287017406007E-2</v>
      </c>
      <c r="W238">
        <v>1.27</v>
      </c>
      <c r="X238">
        <v>0.41</v>
      </c>
      <c r="Y238">
        <v>560132</v>
      </c>
      <c r="Z238">
        <v>40009</v>
      </c>
      <c r="AA238">
        <v>2.39</v>
      </c>
      <c r="AB238">
        <v>14</v>
      </c>
      <c r="AC238">
        <v>10</v>
      </c>
      <c r="AD238">
        <v>4</v>
      </c>
      <c r="AE238">
        <v>71.430000000000007</v>
      </c>
      <c r="AF238">
        <v>18</v>
      </c>
      <c r="AG238">
        <v>4</v>
      </c>
      <c r="AH238">
        <v>1</v>
      </c>
      <c r="AI238">
        <v>9</v>
      </c>
      <c r="AJ238" s="301">
        <v>43919</v>
      </c>
      <c r="AK238">
        <v>851</v>
      </c>
      <c r="AL238">
        <v>2794</v>
      </c>
      <c r="AM238" s="301">
        <v>43828</v>
      </c>
      <c r="AN238">
        <v>1366</v>
      </c>
      <c r="AO238">
        <v>5020</v>
      </c>
      <c r="AP238" s="301">
        <v>43645</v>
      </c>
      <c r="AQ238">
        <v>1217</v>
      </c>
      <c r="AR238">
        <v>4630</v>
      </c>
      <c r="AS238" s="301">
        <v>43280</v>
      </c>
      <c r="AT238">
        <v>1272</v>
      </c>
      <c r="AU238">
        <v>4185</v>
      </c>
    </row>
    <row r="239" spans="1:47" x14ac:dyDescent="0.2">
      <c r="A239" s="102">
        <v>1975</v>
      </c>
      <c r="B239">
        <v>1812</v>
      </c>
      <c r="C239" s="106" t="s">
        <v>961</v>
      </c>
      <c r="D239" s="106" t="s">
        <v>907</v>
      </c>
      <c r="E239">
        <v>1231</v>
      </c>
      <c r="F239">
        <v>1252</v>
      </c>
      <c r="G239">
        <v>800</v>
      </c>
      <c r="H239" s="106" t="s">
        <v>898</v>
      </c>
      <c r="I239">
        <v>4061</v>
      </c>
      <c r="J239" s="106" t="s">
        <v>1067</v>
      </c>
      <c r="K239" s="106" t="s">
        <v>920</v>
      </c>
      <c r="L239">
        <v>2593</v>
      </c>
      <c r="M239">
        <v>2591</v>
      </c>
      <c r="N239">
        <v>400</v>
      </c>
      <c r="O239" s="106" t="s">
        <v>901</v>
      </c>
      <c r="P239">
        <v>0.50148099668961499</v>
      </c>
      <c r="Q239">
        <v>0.92554170151824799</v>
      </c>
      <c r="R239" s="106">
        <v>0.481854102704112</v>
      </c>
      <c r="S239" s="106">
        <v>8.6101130621031707E-3</v>
      </c>
      <c r="T239">
        <v>1.16390334097958</v>
      </c>
      <c r="U239">
        <v>1.16390334097958</v>
      </c>
      <c r="V239">
        <v>0.92138547350205302</v>
      </c>
      <c r="W239">
        <v>6.94</v>
      </c>
      <c r="X239">
        <v>3.36</v>
      </c>
      <c r="Y239">
        <v>559901</v>
      </c>
      <c r="Z239">
        <v>39993</v>
      </c>
      <c r="AA239">
        <v>1.97</v>
      </c>
      <c r="AB239">
        <v>14</v>
      </c>
      <c r="AC239">
        <v>9</v>
      </c>
      <c r="AD239">
        <v>5</v>
      </c>
      <c r="AE239">
        <v>64.290000000000006</v>
      </c>
      <c r="AF239">
        <v>18</v>
      </c>
      <c r="AG239">
        <v>3</v>
      </c>
      <c r="AH239">
        <v>1</v>
      </c>
      <c r="AI239">
        <v>10</v>
      </c>
      <c r="AJ239" s="301">
        <v>43919</v>
      </c>
      <c r="AK239">
        <v>1155</v>
      </c>
      <c r="AL239">
        <v>2346</v>
      </c>
      <c r="AM239" s="301">
        <v>43828</v>
      </c>
      <c r="AN239">
        <v>1458</v>
      </c>
      <c r="AO239">
        <v>3270</v>
      </c>
      <c r="AP239" s="301">
        <v>43645</v>
      </c>
      <c r="AQ239">
        <v>1510</v>
      </c>
      <c r="AR239">
        <v>3320</v>
      </c>
      <c r="AS239" s="301">
        <v>43280</v>
      </c>
      <c r="AT239">
        <v>1646</v>
      </c>
      <c r="AU239">
        <v>3615</v>
      </c>
    </row>
    <row r="240" spans="1:47" x14ac:dyDescent="0.2">
      <c r="A240" s="102">
        <v>943</v>
      </c>
      <c r="B240">
        <v>1941</v>
      </c>
      <c r="C240" s="106" t="s">
        <v>1159</v>
      </c>
      <c r="D240" s="106" t="s">
        <v>907</v>
      </c>
      <c r="E240">
        <v>2302</v>
      </c>
      <c r="F240">
        <v>2285</v>
      </c>
      <c r="G240">
        <v>400</v>
      </c>
      <c r="H240" s="106" t="s">
        <v>898</v>
      </c>
      <c r="I240">
        <v>5991</v>
      </c>
      <c r="J240" s="106" t="s">
        <v>789</v>
      </c>
      <c r="K240" s="106" t="s">
        <v>1032</v>
      </c>
      <c r="L240">
        <v>693</v>
      </c>
      <c r="M240">
        <v>693</v>
      </c>
      <c r="N240">
        <v>1300</v>
      </c>
      <c r="O240" s="106" t="s">
        <v>901</v>
      </c>
      <c r="P240">
        <v>0.85340698380736202</v>
      </c>
      <c r="Q240">
        <v>0.94864349860149899</v>
      </c>
      <c r="R240" s="106">
        <v>2.3981058901673701E-2</v>
      </c>
      <c r="S240" s="15">
        <v>3.2947595699593597E-4</v>
      </c>
      <c r="T240">
        <v>1.7773015849454801</v>
      </c>
      <c r="U240">
        <v>1.7773015849454801</v>
      </c>
      <c r="V240">
        <v>1.5861086867326399</v>
      </c>
      <c r="W240">
        <v>5.67</v>
      </c>
      <c r="X240">
        <v>1.43</v>
      </c>
      <c r="Y240">
        <v>558847</v>
      </c>
      <c r="Z240">
        <v>37256</v>
      </c>
      <c r="AA240">
        <v>1.96</v>
      </c>
      <c r="AB240">
        <v>15</v>
      </c>
      <c r="AC240">
        <v>10</v>
      </c>
      <c r="AD240">
        <v>5</v>
      </c>
      <c r="AE240">
        <v>66.67</v>
      </c>
      <c r="AF240">
        <v>16</v>
      </c>
      <c r="AG240">
        <v>5</v>
      </c>
      <c r="AH240">
        <v>2</v>
      </c>
      <c r="AI240">
        <v>8</v>
      </c>
      <c r="AJ240" s="301">
        <v>43919</v>
      </c>
      <c r="AK240">
        <v>2248</v>
      </c>
      <c r="AL240">
        <v>747</v>
      </c>
      <c r="AM240" s="301">
        <v>43828</v>
      </c>
      <c r="AN240">
        <v>2532</v>
      </c>
      <c r="AO240">
        <v>995</v>
      </c>
      <c r="AP240" s="301">
        <v>43645</v>
      </c>
      <c r="AQ240">
        <v>2296</v>
      </c>
      <c r="AR240">
        <v>857</v>
      </c>
      <c r="AS240" s="301">
        <v>43280</v>
      </c>
      <c r="AT240">
        <v>2698</v>
      </c>
      <c r="AU240">
        <v>1025</v>
      </c>
    </row>
    <row r="241" spans="1:47" x14ac:dyDescent="0.2">
      <c r="A241" s="102">
        <v>339</v>
      </c>
      <c r="B241">
        <v>4324</v>
      </c>
      <c r="C241" s="106" t="s">
        <v>1065</v>
      </c>
      <c r="D241" s="106" t="s">
        <v>910</v>
      </c>
      <c r="E241">
        <v>2495</v>
      </c>
      <c r="F241">
        <v>2445</v>
      </c>
      <c r="G241">
        <v>400</v>
      </c>
      <c r="H241" s="106" t="s">
        <v>901</v>
      </c>
      <c r="I241">
        <v>8308</v>
      </c>
      <c r="J241" s="106" t="s">
        <v>48</v>
      </c>
      <c r="K241" s="106" t="s">
        <v>940</v>
      </c>
      <c r="L241">
        <v>366</v>
      </c>
      <c r="M241">
        <v>368</v>
      </c>
      <c r="N241">
        <v>2700</v>
      </c>
      <c r="O241" s="106" t="s">
        <v>898</v>
      </c>
      <c r="P241">
        <v>0.939388860438093</v>
      </c>
      <c r="Q241">
        <v>0.96199322519888997</v>
      </c>
      <c r="R241" s="15">
        <v>6.4591130321111495E-2</v>
      </c>
      <c r="S241">
        <v>6.1188681815237601E-2</v>
      </c>
      <c r="T241">
        <v>-0.21411642151318599</v>
      </c>
      <c r="U241">
        <v>0.21411642151318599</v>
      </c>
      <c r="V241">
        <v>0.30506174779150902</v>
      </c>
      <c r="W241">
        <v>-1.87</v>
      </c>
      <c r="X241">
        <v>1.6</v>
      </c>
      <c r="Y241">
        <v>558237</v>
      </c>
      <c r="Z241">
        <v>31013</v>
      </c>
      <c r="AA241">
        <v>1.48</v>
      </c>
      <c r="AB241">
        <v>18</v>
      </c>
      <c r="AC241">
        <v>13</v>
      </c>
      <c r="AD241">
        <v>5</v>
      </c>
      <c r="AE241">
        <v>72.22</v>
      </c>
      <c r="AF241">
        <v>20</v>
      </c>
      <c r="AG241">
        <v>5</v>
      </c>
      <c r="AH241">
        <v>1</v>
      </c>
      <c r="AI241">
        <v>12</v>
      </c>
      <c r="AJ241" s="301">
        <v>43919</v>
      </c>
      <c r="AK241">
        <v>2119</v>
      </c>
      <c r="AL241">
        <v>344</v>
      </c>
      <c r="AM241" s="301">
        <v>43828</v>
      </c>
      <c r="AN241">
        <v>3775</v>
      </c>
      <c r="AO241">
        <v>479</v>
      </c>
      <c r="AP241" s="301">
        <v>43645</v>
      </c>
      <c r="AQ241">
        <v>3810</v>
      </c>
      <c r="AR241">
        <v>453.5</v>
      </c>
      <c r="AS241" s="301">
        <v>43280</v>
      </c>
      <c r="AT241">
        <v>5140</v>
      </c>
      <c r="AU241">
        <v>582.29999999999995</v>
      </c>
    </row>
    <row r="242" spans="1:47" x14ac:dyDescent="0.2">
      <c r="A242" s="102">
        <v>3138</v>
      </c>
      <c r="B242">
        <v>7180</v>
      </c>
      <c r="C242" s="106" t="s">
        <v>786</v>
      </c>
      <c r="D242" s="106" t="s">
        <v>940</v>
      </c>
      <c r="E242">
        <v>458</v>
      </c>
      <c r="F242">
        <v>468</v>
      </c>
      <c r="G242">
        <v>2200</v>
      </c>
      <c r="H242" s="106" t="s">
        <v>901</v>
      </c>
      <c r="I242">
        <v>8385</v>
      </c>
      <c r="J242" s="106" t="s">
        <v>657</v>
      </c>
      <c r="K242" s="106" t="s">
        <v>940</v>
      </c>
      <c r="L242">
        <v>654</v>
      </c>
      <c r="M242">
        <v>658</v>
      </c>
      <c r="N242">
        <v>1600</v>
      </c>
      <c r="O242" s="106" t="s">
        <v>898</v>
      </c>
      <c r="P242">
        <v>0.81063793690941899</v>
      </c>
      <c r="Q242">
        <v>0.89199781028884295</v>
      </c>
      <c r="R242" s="15">
        <v>0.330080434342365</v>
      </c>
      <c r="S242" s="15">
        <v>1.7093237012550899E-2</v>
      </c>
      <c r="T242">
        <v>-1.1541813608454401</v>
      </c>
      <c r="U242">
        <v>1.1541813608454401</v>
      </c>
      <c r="V242">
        <v>1.5068189567388599</v>
      </c>
      <c r="W242">
        <v>-6.1</v>
      </c>
      <c r="X242">
        <v>2.2000000000000002</v>
      </c>
      <c r="Y242">
        <v>557389</v>
      </c>
      <c r="Z242">
        <v>32788</v>
      </c>
      <c r="AA242">
        <v>1.54</v>
      </c>
      <c r="AB242">
        <v>17</v>
      </c>
      <c r="AC242">
        <v>11</v>
      </c>
      <c r="AD242">
        <v>6</v>
      </c>
      <c r="AE242">
        <v>64.709999999999994</v>
      </c>
      <c r="AF242">
        <v>19</v>
      </c>
      <c r="AG242">
        <v>4</v>
      </c>
      <c r="AH242">
        <v>0</v>
      </c>
      <c r="AI242">
        <v>13</v>
      </c>
      <c r="AJ242" s="301">
        <v>43919</v>
      </c>
      <c r="AK242">
        <v>442</v>
      </c>
      <c r="AL242">
        <v>565</v>
      </c>
      <c r="AM242" s="301">
        <v>43828</v>
      </c>
      <c r="AN242">
        <v>472</v>
      </c>
      <c r="AO242">
        <v>620</v>
      </c>
      <c r="AP242" s="301">
        <v>43645</v>
      </c>
      <c r="AQ242">
        <v>434</v>
      </c>
      <c r="AR242">
        <v>556</v>
      </c>
      <c r="AS242" s="301">
        <v>43280</v>
      </c>
      <c r="AT242">
        <v>524</v>
      </c>
      <c r="AU242">
        <v>721</v>
      </c>
    </row>
    <row r="243" spans="1:47" x14ac:dyDescent="0.2">
      <c r="A243" s="102">
        <v>361</v>
      </c>
      <c r="B243">
        <v>3099</v>
      </c>
      <c r="C243" s="106" t="s">
        <v>33</v>
      </c>
      <c r="D243" s="106" t="s">
        <v>921</v>
      </c>
      <c r="E243">
        <v>635</v>
      </c>
      <c r="F243">
        <v>623</v>
      </c>
      <c r="G243">
        <v>1700</v>
      </c>
      <c r="H243" s="106" t="s">
        <v>901</v>
      </c>
      <c r="I243">
        <v>4208</v>
      </c>
      <c r="J243" s="106" t="s">
        <v>1026</v>
      </c>
      <c r="K243" s="106" t="s">
        <v>920</v>
      </c>
      <c r="L243">
        <v>1810</v>
      </c>
      <c r="M243">
        <v>1797</v>
      </c>
      <c r="N243">
        <v>600</v>
      </c>
      <c r="O243" s="106" t="s">
        <v>898</v>
      </c>
      <c r="P243">
        <v>0.93733491101373501</v>
      </c>
      <c r="Q243">
        <v>0.96157630229631397</v>
      </c>
      <c r="R243" s="15">
        <v>5.09193829311226E-3</v>
      </c>
      <c r="S243" s="15">
        <v>6.9329621206827901E-3</v>
      </c>
      <c r="T243">
        <v>-1.5519226290263299</v>
      </c>
      <c r="U243">
        <v>1.5519226290263299</v>
      </c>
      <c r="V243">
        <v>0.98793427446130699</v>
      </c>
      <c r="W243">
        <v>-7.81</v>
      </c>
      <c r="X243">
        <v>1.77</v>
      </c>
      <c r="Y243">
        <v>557340</v>
      </c>
      <c r="Z243">
        <v>37156</v>
      </c>
      <c r="AA243">
        <v>1.78</v>
      </c>
      <c r="AB243">
        <v>15</v>
      </c>
      <c r="AC243">
        <v>10</v>
      </c>
      <c r="AD243">
        <v>5</v>
      </c>
      <c r="AE243">
        <v>66.67</v>
      </c>
      <c r="AF243">
        <v>18</v>
      </c>
      <c r="AG243">
        <v>5</v>
      </c>
      <c r="AH243">
        <v>1</v>
      </c>
      <c r="AI243">
        <v>9</v>
      </c>
      <c r="AJ243" s="301">
        <v>43919</v>
      </c>
      <c r="AK243">
        <v>641</v>
      </c>
      <c r="AL243">
        <v>1691</v>
      </c>
      <c r="AM243" s="301">
        <v>43828</v>
      </c>
      <c r="AN243">
        <v>984</v>
      </c>
      <c r="AO243">
        <v>2379</v>
      </c>
      <c r="AP243" s="301">
        <v>43645</v>
      </c>
      <c r="AQ243">
        <v>899</v>
      </c>
      <c r="AR243">
        <v>2298</v>
      </c>
      <c r="AS243" s="301">
        <v>43280</v>
      </c>
      <c r="AT243">
        <v>1344</v>
      </c>
      <c r="AU243">
        <v>2821</v>
      </c>
    </row>
    <row r="244" spans="1:47" x14ac:dyDescent="0.2">
      <c r="A244" s="102">
        <v>1547</v>
      </c>
      <c r="B244">
        <v>4917</v>
      </c>
      <c r="C244" s="106" t="s">
        <v>1137</v>
      </c>
      <c r="D244" s="106" t="s">
        <v>920</v>
      </c>
      <c r="E244">
        <v>1980</v>
      </c>
      <c r="F244">
        <v>1989</v>
      </c>
      <c r="G244">
        <v>500</v>
      </c>
      <c r="H244" s="106" t="s">
        <v>901</v>
      </c>
      <c r="I244">
        <v>6703</v>
      </c>
      <c r="J244" s="106" t="s">
        <v>1080</v>
      </c>
      <c r="K244" s="106" t="s">
        <v>903</v>
      </c>
      <c r="L244">
        <v>1028</v>
      </c>
      <c r="M244">
        <v>1023</v>
      </c>
      <c r="N244">
        <v>1000</v>
      </c>
      <c r="O244" s="106" t="s">
        <v>898</v>
      </c>
      <c r="P244">
        <v>0.61107858094891698</v>
      </c>
      <c r="Q244">
        <v>0.93568823880276397</v>
      </c>
      <c r="R244" s="106">
        <v>0.183851269972298</v>
      </c>
      <c r="S244" s="106">
        <v>8.6332303088904896E-2</v>
      </c>
      <c r="T244">
        <v>-0.94450717210288904</v>
      </c>
      <c r="U244">
        <v>0.94450717210288904</v>
      </c>
      <c r="V244">
        <v>1.4954868555344101</v>
      </c>
      <c r="W244">
        <v>-3.96</v>
      </c>
      <c r="X244">
        <v>2.87</v>
      </c>
      <c r="Y244">
        <v>557223</v>
      </c>
      <c r="Z244">
        <v>34826</v>
      </c>
      <c r="AA244">
        <v>1.86</v>
      </c>
      <c r="AB244">
        <v>16</v>
      </c>
      <c r="AC244">
        <v>11</v>
      </c>
      <c r="AD244">
        <v>5</v>
      </c>
      <c r="AE244">
        <v>68.75</v>
      </c>
      <c r="AF244">
        <v>18</v>
      </c>
      <c r="AG244">
        <v>4</v>
      </c>
      <c r="AH244">
        <v>0</v>
      </c>
      <c r="AI244">
        <v>12</v>
      </c>
      <c r="AJ244" s="301">
        <v>43919</v>
      </c>
      <c r="AK244">
        <v>2119</v>
      </c>
      <c r="AL244">
        <v>1024</v>
      </c>
      <c r="AM244" s="301">
        <v>43828</v>
      </c>
      <c r="AN244">
        <v>3000</v>
      </c>
      <c r="AO244">
        <v>1519</v>
      </c>
      <c r="AP244" s="301">
        <v>43645</v>
      </c>
      <c r="AQ244">
        <v>2663</v>
      </c>
      <c r="AR244">
        <v>1357</v>
      </c>
      <c r="AS244" s="301">
        <v>43280</v>
      </c>
      <c r="AT244">
        <v>3335</v>
      </c>
      <c r="AU244">
        <v>1231</v>
      </c>
    </row>
    <row r="245" spans="1:47" x14ac:dyDescent="0.2">
      <c r="A245" s="102">
        <v>3951</v>
      </c>
      <c r="B245">
        <v>1860</v>
      </c>
      <c r="C245" s="106" t="s">
        <v>53</v>
      </c>
      <c r="D245" s="106" t="s">
        <v>907</v>
      </c>
      <c r="E245">
        <v>672</v>
      </c>
      <c r="F245">
        <v>683</v>
      </c>
      <c r="G245">
        <v>900</v>
      </c>
      <c r="H245" s="106" t="s">
        <v>901</v>
      </c>
      <c r="I245">
        <v>4704</v>
      </c>
      <c r="J245" s="106" t="s">
        <v>862</v>
      </c>
      <c r="K245" s="106" t="s">
        <v>900</v>
      </c>
      <c r="L245">
        <v>6000</v>
      </c>
      <c r="M245">
        <v>5930</v>
      </c>
      <c r="N245">
        <v>100</v>
      </c>
      <c r="O245" s="106" t="s">
        <v>898</v>
      </c>
      <c r="P245">
        <v>0.86821077643162603</v>
      </c>
      <c r="Q245">
        <v>0.85853023670314399</v>
      </c>
      <c r="R245" s="106">
        <v>0.148330026192144</v>
      </c>
      <c r="S245" s="15">
        <v>2.35671440687228E-2</v>
      </c>
      <c r="T245">
        <v>-0.53181062496382003</v>
      </c>
      <c r="U245">
        <v>0.53181062496382003</v>
      </c>
      <c r="V245">
        <v>0.77739053378761702</v>
      </c>
      <c r="W245">
        <v>-3.02</v>
      </c>
      <c r="X245">
        <v>3.66</v>
      </c>
      <c r="Y245">
        <v>554974</v>
      </c>
      <c r="Z245">
        <v>36998</v>
      </c>
      <c r="AA245">
        <v>1.95</v>
      </c>
      <c r="AB245">
        <v>15</v>
      </c>
      <c r="AC245">
        <v>10</v>
      </c>
      <c r="AD245">
        <v>5</v>
      </c>
      <c r="AE245">
        <v>66.67</v>
      </c>
      <c r="AF245">
        <v>16</v>
      </c>
      <c r="AG245">
        <v>7</v>
      </c>
      <c r="AH245">
        <v>1</v>
      </c>
      <c r="AI245">
        <v>7</v>
      </c>
      <c r="AJ245" s="301">
        <v>43919</v>
      </c>
      <c r="AK245">
        <v>641</v>
      </c>
      <c r="AL245">
        <v>5400</v>
      </c>
      <c r="AM245" s="301">
        <v>43828</v>
      </c>
      <c r="AN245">
        <v>726</v>
      </c>
      <c r="AO245">
        <v>5600</v>
      </c>
      <c r="AP245" s="301">
        <v>43645</v>
      </c>
      <c r="AQ245">
        <v>622</v>
      </c>
      <c r="AR245">
        <v>4835</v>
      </c>
      <c r="AS245" s="301">
        <v>43280</v>
      </c>
      <c r="AT245">
        <v>936</v>
      </c>
      <c r="AU245">
        <v>6170</v>
      </c>
    </row>
    <row r="246" spans="1:47" x14ac:dyDescent="0.2">
      <c r="A246" s="102">
        <v>3060</v>
      </c>
      <c r="B246">
        <v>6028</v>
      </c>
      <c r="C246" s="106" t="s">
        <v>451</v>
      </c>
      <c r="D246" s="106" t="s">
        <v>910</v>
      </c>
      <c r="E246">
        <v>6200</v>
      </c>
      <c r="F246">
        <v>6050</v>
      </c>
      <c r="G246">
        <v>100</v>
      </c>
      <c r="H246" s="106" t="s">
        <v>901</v>
      </c>
      <c r="I246">
        <v>9715</v>
      </c>
      <c r="J246" s="106" t="s">
        <v>1135</v>
      </c>
      <c r="K246" s="106" t="s">
        <v>910</v>
      </c>
      <c r="L246">
        <v>2544</v>
      </c>
      <c r="M246">
        <v>2541</v>
      </c>
      <c r="N246">
        <v>200</v>
      </c>
      <c r="O246" s="106" t="s">
        <v>898</v>
      </c>
      <c r="P246">
        <v>0.91957868334232395</v>
      </c>
      <c r="Q246">
        <v>0.89502889731741797</v>
      </c>
      <c r="R246">
        <v>4.5775237555210797E-2</v>
      </c>
      <c r="S246">
        <v>1.0754631864695E-2</v>
      </c>
      <c r="T246">
        <v>-1.22430765517648</v>
      </c>
      <c r="U246">
        <v>1.22430765517648</v>
      </c>
      <c r="V246">
        <v>0.55072419677555695</v>
      </c>
      <c r="W246">
        <v>-10.76</v>
      </c>
      <c r="X246">
        <v>16</v>
      </c>
      <c r="Y246">
        <v>554844</v>
      </c>
      <c r="Z246">
        <v>69356</v>
      </c>
      <c r="AA246">
        <v>4.49</v>
      </c>
      <c r="AB246">
        <v>8</v>
      </c>
      <c r="AC246">
        <v>6</v>
      </c>
      <c r="AD246">
        <v>2</v>
      </c>
      <c r="AE246">
        <v>75</v>
      </c>
      <c r="AF246">
        <v>12</v>
      </c>
      <c r="AG246">
        <v>6</v>
      </c>
      <c r="AH246">
        <v>0</v>
      </c>
      <c r="AI246">
        <v>2</v>
      </c>
      <c r="AJ246" s="301">
        <v>43919</v>
      </c>
      <c r="AK246">
        <v>5090</v>
      </c>
      <c r="AL246">
        <v>1916</v>
      </c>
      <c r="AM246" s="301">
        <v>43828</v>
      </c>
      <c r="AN246">
        <v>7650</v>
      </c>
      <c r="AO246">
        <v>2968</v>
      </c>
      <c r="AP246" s="301">
        <v>43645</v>
      </c>
      <c r="AQ246">
        <v>5960</v>
      </c>
      <c r="AR246">
        <v>2456</v>
      </c>
      <c r="AS246" s="301">
        <v>43280</v>
      </c>
      <c r="AT246">
        <v>6500</v>
      </c>
      <c r="AU246">
        <v>2590</v>
      </c>
    </row>
    <row r="247" spans="1:47" x14ac:dyDescent="0.2">
      <c r="A247" s="102">
        <v>3017</v>
      </c>
      <c r="B247">
        <v>2502</v>
      </c>
      <c r="C247" s="106" t="s">
        <v>1457</v>
      </c>
      <c r="D247" s="106" t="s">
        <v>923</v>
      </c>
      <c r="E247">
        <v>3706</v>
      </c>
      <c r="F247">
        <v>3701</v>
      </c>
      <c r="G247">
        <v>200</v>
      </c>
      <c r="H247" s="106" t="s">
        <v>901</v>
      </c>
      <c r="I247">
        <v>6395</v>
      </c>
      <c r="J247" s="106" t="s">
        <v>1004</v>
      </c>
      <c r="K247" s="106" t="s">
        <v>909</v>
      </c>
      <c r="L247">
        <v>890</v>
      </c>
      <c r="M247">
        <v>892</v>
      </c>
      <c r="N247">
        <v>800</v>
      </c>
      <c r="O247" s="106" t="s">
        <v>898</v>
      </c>
      <c r="P247">
        <v>0.88556861898532901</v>
      </c>
      <c r="Q247">
        <v>0.89649167787034101</v>
      </c>
      <c r="R247">
        <v>2.26081148555063E-2</v>
      </c>
      <c r="S247">
        <v>8.9120464507480304E-2</v>
      </c>
      <c r="T247">
        <v>-2.6459108692860198</v>
      </c>
      <c r="U247">
        <v>2.6459108692860198</v>
      </c>
      <c r="V247">
        <v>2.1326167047901601</v>
      </c>
      <c r="W247">
        <v>-11.05</v>
      </c>
      <c r="X247">
        <v>3.59</v>
      </c>
      <c r="Y247">
        <v>554470</v>
      </c>
      <c r="Z247">
        <v>42652</v>
      </c>
      <c r="AA247">
        <v>2.29</v>
      </c>
      <c r="AB247">
        <v>13</v>
      </c>
      <c r="AC247">
        <v>10</v>
      </c>
      <c r="AD247">
        <v>3</v>
      </c>
      <c r="AE247">
        <v>76.92</v>
      </c>
      <c r="AF247">
        <v>18</v>
      </c>
      <c r="AG247">
        <v>5</v>
      </c>
      <c r="AH247">
        <v>0</v>
      </c>
      <c r="AI247">
        <v>8</v>
      </c>
      <c r="AJ247" s="301">
        <v>43919</v>
      </c>
      <c r="AK247">
        <v>3661</v>
      </c>
      <c r="AL247">
        <v>796</v>
      </c>
      <c r="AM247" s="301">
        <v>43828</v>
      </c>
      <c r="AN247">
        <v>4983</v>
      </c>
      <c r="AO247">
        <v>1001</v>
      </c>
      <c r="AP247" s="301">
        <v>43645</v>
      </c>
      <c r="AQ247">
        <v>4869</v>
      </c>
      <c r="AR247">
        <v>1155</v>
      </c>
      <c r="AS247" s="301">
        <v>43280</v>
      </c>
      <c r="AT247">
        <v>5466</v>
      </c>
      <c r="AU247">
        <v>1330</v>
      </c>
    </row>
    <row r="248" spans="1:47" x14ac:dyDescent="0.2">
      <c r="A248" s="102">
        <v>1048</v>
      </c>
      <c r="B248">
        <v>6501</v>
      </c>
      <c r="C248" s="106" t="s">
        <v>1022</v>
      </c>
      <c r="D248" s="106" t="s">
        <v>903</v>
      </c>
      <c r="E248">
        <v>3390</v>
      </c>
      <c r="F248">
        <v>3395</v>
      </c>
      <c r="G248">
        <v>300</v>
      </c>
      <c r="H248" s="106" t="s">
        <v>901</v>
      </c>
      <c r="I248">
        <v>7186</v>
      </c>
      <c r="J248" s="106" t="s">
        <v>445</v>
      </c>
      <c r="K248" s="106" t="s">
        <v>940</v>
      </c>
      <c r="L248">
        <v>353</v>
      </c>
      <c r="M248">
        <v>347</v>
      </c>
      <c r="N248">
        <v>2900</v>
      </c>
      <c r="O248" s="106" t="s">
        <v>898</v>
      </c>
      <c r="P248">
        <v>0.92548062074410398</v>
      </c>
      <c r="Q248">
        <v>0.94643247073069503</v>
      </c>
      <c r="R248">
        <v>0.20160923997068</v>
      </c>
      <c r="S248" s="15">
        <v>3.43731338883645E-3</v>
      </c>
      <c r="T248">
        <v>-0.33839917808312298</v>
      </c>
      <c r="U248">
        <v>0.33839917808312298</v>
      </c>
      <c r="V248">
        <v>0.50723576879542298</v>
      </c>
      <c r="W248">
        <v>-1.64</v>
      </c>
      <c r="X248">
        <v>1.2</v>
      </c>
      <c r="Y248">
        <v>554169</v>
      </c>
      <c r="Z248">
        <v>36945</v>
      </c>
      <c r="AA248">
        <v>1.9</v>
      </c>
      <c r="AB248">
        <v>15</v>
      </c>
      <c r="AC248">
        <v>8</v>
      </c>
      <c r="AD248">
        <v>7</v>
      </c>
      <c r="AE248">
        <v>53.33</v>
      </c>
      <c r="AF248">
        <v>17</v>
      </c>
      <c r="AG248">
        <v>4</v>
      </c>
      <c r="AH248">
        <v>1</v>
      </c>
      <c r="AI248">
        <v>10</v>
      </c>
      <c r="AJ248" s="301">
        <v>43919</v>
      </c>
      <c r="AK248">
        <v>3109</v>
      </c>
      <c r="AL248">
        <v>340</v>
      </c>
      <c r="AM248" s="301">
        <v>43828</v>
      </c>
      <c r="AN248">
        <v>4626</v>
      </c>
      <c r="AO248">
        <v>452</v>
      </c>
      <c r="AP248" s="301">
        <v>43645</v>
      </c>
      <c r="AQ248">
        <v>4045</v>
      </c>
      <c r="AR248">
        <v>412</v>
      </c>
      <c r="AS248" s="301">
        <v>43280</v>
      </c>
      <c r="AT248">
        <v>3840.5</v>
      </c>
      <c r="AU248">
        <v>553</v>
      </c>
    </row>
    <row r="249" spans="1:47" x14ac:dyDescent="0.2">
      <c r="A249" s="102">
        <v>2698</v>
      </c>
      <c r="B249">
        <v>2327</v>
      </c>
      <c r="C249" s="106" t="s">
        <v>1171</v>
      </c>
      <c r="D249" s="106" t="s">
        <v>900</v>
      </c>
      <c r="E249">
        <v>2942</v>
      </c>
      <c r="F249">
        <v>2914</v>
      </c>
      <c r="G249">
        <v>300</v>
      </c>
      <c r="H249" s="106" t="s">
        <v>898</v>
      </c>
      <c r="I249">
        <v>9613</v>
      </c>
      <c r="J249" s="106" t="s">
        <v>1183</v>
      </c>
      <c r="K249" s="106" t="s">
        <v>900</v>
      </c>
      <c r="L249">
        <v>1203</v>
      </c>
      <c r="M249">
        <v>1177</v>
      </c>
      <c r="N249">
        <v>700</v>
      </c>
      <c r="O249" s="106" t="s">
        <v>901</v>
      </c>
      <c r="P249">
        <v>0.84084310984432997</v>
      </c>
      <c r="Q249">
        <v>0.90609385604960402</v>
      </c>
      <c r="R249" s="106">
        <v>0.19413731975066501</v>
      </c>
      <c r="S249" s="106">
        <v>8.0896785310776098E-2</v>
      </c>
      <c r="T249">
        <v>0.21447495502747699</v>
      </c>
      <c r="U249">
        <v>0.21447495502747699</v>
      </c>
      <c r="V249">
        <v>2.3956153379251201E-2</v>
      </c>
      <c r="W249">
        <v>1.1599999999999999</v>
      </c>
      <c r="X249">
        <v>5.75</v>
      </c>
      <c r="Y249">
        <v>553129</v>
      </c>
      <c r="Z249">
        <v>30729</v>
      </c>
      <c r="AA249">
        <v>1.5</v>
      </c>
      <c r="AB249">
        <v>18</v>
      </c>
      <c r="AC249">
        <v>12</v>
      </c>
      <c r="AD249">
        <v>6</v>
      </c>
      <c r="AE249">
        <v>66.67</v>
      </c>
      <c r="AF249">
        <v>17</v>
      </c>
      <c r="AG249">
        <v>5</v>
      </c>
      <c r="AH249">
        <v>1</v>
      </c>
      <c r="AI249">
        <v>12</v>
      </c>
      <c r="AJ249" s="301">
        <v>43919</v>
      </c>
      <c r="AK249">
        <v>2686</v>
      </c>
      <c r="AL249">
        <v>1043</v>
      </c>
      <c r="AM249" s="301">
        <v>43828</v>
      </c>
      <c r="AN249">
        <v>3600</v>
      </c>
      <c r="AO249">
        <v>1467</v>
      </c>
      <c r="AP249" s="301">
        <v>43645</v>
      </c>
      <c r="AQ249">
        <v>3515</v>
      </c>
      <c r="AR249">
        <v>1461</v>
      </c>
      <c r="AS249" s="301">
        <v>43280</v>
      </c>
      <c r="AT249">
        <v>2762</v>
      </c>
      <c r="AU249">
        <v>1251</v>
      </c>
    </row>
    <row r="250" spans="1:47" x14ac:dyDescent="0.2">
      <c r="A250" s="102">
        <v>3137</v>
      </c>
      <c r="B250">
        <v>3197</v>
      </c>
      <c r="C250" s="106" t="s">
        <v>508</v>
      </c>
      <c r="D250" s="106" t="s">
        <v>921</v>
      </c>
      <c r="E250">
        <v>1738</v>
      </c>
      <c r="F250">
        <v>1715</v>
      </c>
      <c r="G250">
        <v>600</v>
      </c>
      <c r="H250" s="106" t="s">
        <v>901</v>
      </c>
      <c r="I250">
        <v>6501</v>
      </c>
      <c r="J250" s="106" t="s">
        <v>1022</v>
      </c>
      <c r="K250" s="106" t="s">
        <v>903</v>
      </c>
      <c r="L250">
        <v>3390</v>
      </c>
      <c r="M250">
        <v>3395</v>
      </c>
      <c r="N250">
        <v>300</v>
      </c>
      <c r="O250" s="106" t="s">
        <v>898</v>
      </c>
      <c r="P250">
        <v>0.86313297245318699</v>
      </c>
      <c r="Q250">
        <v>0.89202427903750903</v>
      </c>
      <c r="R250" s="15">
        <v>0.321167944373</v>
      </c>
      <c r="S250">
        <v>5.1759877172378801E-3</v>
      </c>
      <c r="T250">
        <v>-0.32020250593555</v>
      </c>
      <c r="U250">
        <v>0.32020250593555</v>
      </c>
      <c r="V250">
        <v>4.1946666358099301E-2</v>
      </c>
      <c r="W250">
        <v>-2.5099999999999998</v>
      </c>
      <c r="X250">
        <v>1.03</v>
      </c>
      <c r="Y250">
        <v>552892</v>
      </c>
      <c r="Z250">
        <v>46074</v>
      </c>
      <c r="AA250">
        <v>2.5099999999999998</v>
      </c>
      <c r="AB250">
        <v>12</v>
      </c>
      <c r="AC250">
        <v>8</v>
      </c>
      <c r="AD250">
        <v>4</v>
      </c>
      <c r="AE250">
        <v>66.67</v>
      </c>
      <c r="AF250">
        <v>18</v>
      </c>
      <c r="AG250">
        <v>4</v>
      </c>
      <c r="AH250">
        <v>0</v>
      </c>
      <c r="AI250">
        <v>8</v>
      </c>
      <c r="AJ250" s="301">
        <v>43919</v>
      </c>
      <c r="AK250">
        <v>1614</v>
      </c>
      <c r="AL250">
        <v>3109</v>
      </c>
      <c r="AM250" s="301">
        <v>43828</v>
      </c>
      <c r="AN250">
        <v>2135</v>
      </c>
      <c r="AO250">
        <v>4626</v>
      </c>
      <c r="AP250" s="301">
        <v>43645</v>
      </c>
      <c r="AQ250">
        <v>1873</v>
      </c>
      <c r="AR250">
        <v>4045</v>
      </c>
      <c r="AS250" s="301">
        <v>43280</v>
      </c>
      <c r="AT250">
        <v>1626</v>
      </c>
      <c r="AU250">
        <v>3840.5</v>
      </c>
    </row>
    <row r="251" spans="1:47" x14ac:dyDescent="0.2">
      <c r="A251" s="102">
        <v>335</v>
      </c>
      <c r="B251">
        <v>1802</v>
      </c>
      <c r="C251" s="106" t="s">
        <v>1041</v>
      </c>
      <c r="D251" s="106" t="s">
        <v>907</v>
      </c>
      <c r="E251">
        <v>979</v>
      </c>
      <c r="F251">
        <v>983</v>
      </c>
      <c r="G251">
        <v>1000</v>
      </c>
      <c r="H251" s="106" t="s">
        <v>898</v>
      </c>
      <c r="I251">
        <v>5333</v>
      </c>
      <c r="J251" s="106" t="s">
        <v>232</v>
      </c>
      <c r="K251" s="106" t="s">
        <v>897</v>
      </c>
      <c r="L251">
        <v>1467</v>
      </c>
      <c r="M251">
        <v>1459</v>
      </c>
      <c r="N251">
        <v>700</v>
      </c>
      <c r="O251" s="106" t="s">
        <v>901</v>
      </c>
      <c r="P251">
        <v>0.93991523819103795</v>
      </c>
      <c r="Q251">
        <v>0.96210403069362205</v>
      </c>
      <c r="R251">
        <v>2.7543924613443099E-2</v>
      </c>
      <c r="S251" s="15">
        <v>7.8418093249757795E-4</v>
      </c>
      <c r="T251">
        <v>0.13554220408852</v>
      </c>
      <c r="U251">
        <v>0.13554220408852</v>
      </c>
      <c r="V251">
        <v>0.16309285400597801</v>
      </c>
      <c r="W251">
        <v>0.61</v>
      </c>
      <c r="X251">
        <v>3.75</v>
      </c>
      <c r="Y251">
        <v>552873</v>
      </c>
      <c r="Z251">
        <v>39491</v>
      </c>
      <c r="AA251">
        <v>1.91</v>
      </c>
      <c r="AB251">
        <v>14</v>
      </c>
      <c r="AC251">
        <v>11</v>
      </c>
      <c r="AD251">
        <v>3</v>
      </c>
      <c r="AE251">
        <v>78.569999999999993</v>
      </c>
      <c r="AF251">
        <v>18</v>
      </c>
      <c r="AG251">
        <v>4</v>
      </c>
      <c r="AH251">
        <v>0</v>
      </c>
      <c r="AI251">
        <v>10</v>
      </c>
      <c r="AJ251" s="301">
        <v>43919</v>
      </c>
      <c r="AK251">
        <v>956</v>
      </c>
      <c r="AL251">
        <v>1452</v>
      </c>
      <c r="AM251" s="301">
        <v>43828</v>
      </c>
      <c r="AN251">
        <v>1217</v>
      </c>
      <c r="AO251">
        <v>1904</v>
      </c>
      <c r="AP251" s="301">
        <v>43645</v>
      </c>
      <c r="AQ251">
        <v>1074</v>
      </c>
      <c r="AR251">
        <v>1607</v>
      </c>
      <c r="AS251" s="301">
        <v>43280</v>
      </c>
      <c r="AT251">
        <v>1101</v>
      </c>
      <c r="AU251">
        <v>1926</v>
      </c>
    </row>
    <row r="252" spans="1:47" x14ac:dyDescent="0.2">
      <c r="A252" s="102">
        <v>3604</v>
      </c>
      <c r="B252">
        <v>2730</v>
      </c>
      <c r="C252" s="106" t="s">
        <v>489</v>
      </c>
      <c r="D252" s="106" t="s">
        <v>921</v>
      </c>
      <c r="E252">
        <v>1094</v>
      </c>
      <c r="F252">
        <v>1074</v>
      </c>
      <c r="G252">
        <v>900</v>
      </c>
      <c r="H252" s="106" t="s">
        <v>901</v>
      </c>
      <c r="I252">
        <v>9715</v>
      </c>
      <c r="J252" s="106" t="s">
        <v>1135</v>
      </c>
      <c r="K252" s="106" t="s">
        <v>910</v>
      </c>
      <c r="L252">
        <v>2544</v>
      </c>
      <c r="M252">
        <v>2541</v>
      </c>
      <c r="N252">
        <v>400</v>
      </c>
      <c r="O252" s="106" t="s">
        <v>898</v>
      </c>
      <c r="P252">
        <v>0.82856789818114795</v>
      </c>
      <c r="Q252">
        <v>0.87318478529199395</v>
      </c>
      <c r="R252" s="106">
        <v>0.48566976332369999</v>
      </c>
      <c r="S252">
        <v>2.2314760113700201E-2</v>
      </c>
      <c r="T252">
        <v>-0.55642001412363096</v>
      </c>
      <c r="U252">
        <v>0.55642001412363096</v>
      </c>
      <c r="V252">
        <v>0.30155553070713798</v>
      </c>
      <c r="W252">
        <v>-5.78</v>
      </c>
      <c r="X252">
        <v>4.9000000000000004</v>
      </c>
      <c r="Y252">
        <v>552718</v>
      </c>
      <c r="Z252">
        <v>36848</v>
      </c>
      <c r="AA252">
        <v>2</v>
      </c>
      <c r="AB252">
        <v>15</v>
      </c>
      <c r="AC252">
        <v>11</v>
      </c>
      <c r="AD252">
        <v>4</v>
      </c>
      <c r="AE252">
        <v>73.33</v>
      </c>
      <c r="AF252">
        <v>15</v>
      </c>
      <c r="AG252">
        <v>5</v>
      </c>
      <c r="AH252">
        <v>1</v>
      </c>
      <c r="AI252">
        <v>9</v>
      </c>
      <c r="AJ252" s="301">
        <v>43919</v>
      </c>
      <c r="AK252">
        <v>905</v>
      </c>
      <c r="AL252">
        <v>1916</v>
      </c>
      <c r="AM252" s="301">
        <v>43828</v>
      </c>
      <c r="AN252">
        <v>1213</v>
      </c>
      <c r="AO252">
        <v>2968</v>
      </c>
      <c r="AP252" s="301">
        <v>43645</v>
      </c>
      <c r="AQ252">
        <v>1021</v>
      </c>
      <c r="AR252">
        <v>2456</v>
      </c>
      <c r="AS252" s="301">
        <v>43280</v>
      </c>
      <c r="AT252">
        <v>1075</v>
      </c>
      <c r="AU252">
        <v>2590</v>
      </c>
    </row>
    <row r="253" spans="1:47" x14ac:dyDescent="0.2">
      <c r="A253" s="102">
        <v>564</v>
      </c>
      <c r="B253">
        <v>5991</v>
      </c>
      <c r="C253" s="106" t="s">
        <v>789</v>
      </c>
      <c r="D253" s="106" t="s">
        <v>1032</v>
      </c>
      <c r="E253">
        <v>693</v>
      </c>
      <c r="F253">
        <v>693</v>
      </c>
      <c r="G253">
        <v>1500</v>
      </c>
      <c r="H253" s="106" t="s">
        <v>898</v>
      </c>
      <c r="I253">
        <v>9810</v>
      </c>
      <c r="J253" s="106" t="s">
        <v>865</v>
      </c>
      <c r="K253" s="106" t="s">
        <v>905</v>
      </c>
      <c r="L253">
        <v>3400</v>
      </c>
      <c r="M253">
        <v>3370</v>
      </c>
      <c r="N253">
        <v>300</v>
      </c>
      <c r="O253" s="106" t="s">
        <v>901</v>
      </c>
      <c r="P253">
        <v>0.81992534226849201</v>
      </c>
      <c r="Q253">
        <v>0.95642384054118201</v>
      </c>
      <c r="R253" s="106">
        <v>0.319686815629598</v>
      </c>
      <c r="S253">
        <v>3.7373879159160302E-2</v>
      </c>
      <c r="T253">
        <v>0.10526426274435</v>
      </c>
      <c r="U253">
        <v>0.10526426274435</v>
      </c>
      <c r="V253">
        <v>4.6897651436457799E-2</v>
      </c>
      <c r="W253">
        <v>0.53</v>
      </c>
      <c r="X253">
        <v>2.82</v>
      </c>
      <c r="Y253">
        <v>552374</v>
      </c>
      <c r="Z253">
        <v>46031</v>
      </c>
      <c r="AA253">
        <v>2.68</v>
      </c>
      <c r="AB253">
        <v>12</v>
      </c>
      <c r="AC253">
        <v>8</v>
      </c>
      <c r="AD253">
        <v>4</v>
      </c>
      <c r="AE253">
        <v>66.67</v>
      </c>
      <c r="AF253">
        <v>19</v>
      </c>
      <c r="AG253">
        <v>5</v>
      </c>
      <c r="AH253">
        <v>0</v>
      </c>
      <c r="AI253">
        <v>7</v>
      </c>
      <c r="AJ253" s="301">
        <v>43919</v>
      </c>
      <c r="AK253">
        <v>747</v>
      </c>
      <c r="AL253">
        <v>3685</v>
      </c>
      <c r="AM253" s="301">
        <v>43828</v>
      </c>
      <c r="AN253">
        <v>995</v>
      </c>
      <c r="AO253">
        <v>5290</v>
      </c>
      <c r="AP253" s="301">
        <v>43645</v>
      </c>
      <c r="AQ253">
        <v>857</v>
      </c>
      <c r="AR253">
        <v>4565</v>
      </c>
      <c r="AS253" s="301">
        <v>43280</v>
      </c>
      <c r="AT253">
        <v>1025</v>
      </c>
      <c r="AU253">
        <v>5480</v>
      </c>
    </row>
    <row r="254" spans="1:47" x14ac:dyDescent="0.2">
      <c r="A254" s="102">
        <v>3803</v>
      </c>
      <c r="B254">
        <v>4185</v>
      </c>
      <c r="C254" s="106" t="s">
        <v>1169</v>
      </c>
      <c r="D254" s="106" t="s">
        <v>920</v>
      </c>
      <c r="E254">
        <v>2019</v>
      </c>
      <c r="F254">
        <v>2032</v>
      </c>
      <c r="G254">
        <v>400</v>
      </c>
      <c r="H254" s="106" t="s">
        <v>901</v>
      </c>
      <c r="I254">
        <v>4543</v>
      </c>
      <c r="J254" s="106" t="s">
        <v>539</v>
      </c>
      <c r="K254" s="106" t="s">
        <v>906</v>
      </c>
      <c r="L254">
        <v>4150</v>
      </c>
      <c r="M254">
        <v>4054</v>
      </c>
      <c r="N254">
        <v>200</v>
      </c>
      <c r="O254" s="106" t="s">
        <v>898</v>
      </c>
      <c r="P254">
        <v>0.78115393958116597</v>
      </c>
      <c r="Q254">
        <v>0.86507262561975995</v>
      </c>
      <c r="R254">
        <v>0.42390623033111902</v>
      </c>
      <c r="S254" s="15">
        <v>6.3258176323695997E-4</v>
      </c>
      <c r="T254">
        <v>-0.62275740781619404</v>
      </c>
      <c r="U254">
        <v>0.62275740781619404</v>
      </c>
      <c r="V254">
        <v>1.1926467314307201</v>
      </c>
      <c r="W254">
        <v>-2.89</v>
      </c>
      <c r="X254">
        <v>0.25</v>
      </c>
      <c r="Y254">
        <v>550756</v>
      </c>
      <c r="Z254">
        <v>42366</v>
      </c>
      <c r="AA254">
        <v>2.0299999999999998</v>
      </c>
      <c r="AB254">
        <v>13</v>
      </c>
      <c r="AC254">
        <v>11</v>
      </c>
      <c r="AD254">
        <v>2</v>
      </c>
      <c r="AE254">
        <v>84.62</v>
      </c>
      <c r="AF254">
        <v>17</v>
      </c>
      <c r="AG254">
        <v>5</v>
      </c>
      <c r="AH254">
        <v>1</v>
      </c>
      <c r="AI254">
        <v>7</v>
      </c>
      <c r="AJ254" s="301">
        <v>43919</v>
      </c>
      <c r="AK254">
        <v>1845</v>
      </c>
      <c r="AL254">
        <v>3704</v>
      </c>
      <c r="AM254" s="301">
        <v>43828</v>
      </c>
      <c r="AN254">
        <v>2012</v>
      </c>
      <c r="AO254">
        <v>3885</v>
      </c>
      <c r="AP254" s="301">
        <v>43645</v>
      </c>
      <c r="AQ254">
        <v>1667</v>
      </c>
      <c r="AR254">
        <v>3259</v>
      </c>
      <c r="AS254" s="301">
        <v>43280</v>
      </c>
      <c r="AT254">
        <v>1843</v>
      </c>
      <c r="AU254">
        <v>3075</v>
      </c>
    </row>
    <row r="255" spans="1:47" x14ac:dyDescent="0.2">
      <c r="A255" s="102">
        <v>1287</v>
      </c>
      <c r="B255">
        <v>2327</v>
      </c>
      <c r="C255" s="106" t="s">
        <v>1171</v>
      </c>
      <c r="D255" s="106" t="s">
        <v>900</v>
      </c>
      <c r="E255">
        <v>2942</v>
      </c>
      <c r="F255">
        <v>2914</v>
      </c>
      <c r="G255">
        <v>300</v>
      </c>
      <c r="H255" s="106" t="s">
        <v>898</v>
      </c>
      <c r="I255">
        <v>6472</v>
      </c>
      <c r="J255" s="106" t="s">
        <v>59</v>
      </c>
      <c r="K255" s="106" t="s">
        <v>909</v>
      </c>
      <c r="L255">
        <v>213</v>
      </c>
      <c r="M255">
        <v>211</v>
      </c>
      <c r="N255">
        <v>4100</v>
      </c>
      <c r="O255" s="106" t="s">
        <v>901</v>
      </c>
      <c r="P255">
        <v>0.83968090473903301</v>
      </c>
      <c r="Q255">
        <v>0.94180374839761305</v>
      </c>
      <c r="R255">
        <v>0.100897164561751</v>
      </c>
      <c r="S255">
        <v>1.3918294965880101E-3</v>
      </c>
      <c r="T255">
        <v>0.36071818859393501</v>
      </c>
      <c r="U255">
        <v>0.36071818859393501</v>
      </c>
      <c r="V255">
        <v>0.21707004870025301</v>
      </c>
      <c r="W255">
        <v>2.34</v>
      </c>
      <c r="X255">
        <v>1.04</v>
      </c>
      <c r="Y255">
        <v>549916</v>
      </c>
      <c r="Z255">
        <v>34370</v>
      </c>
      <c r="AA255">
        <v>1.86</v>
      </c>
      <c r="AB255">
        <v>16</v>
      </c>
      <c r="AC255">
        <v>8</v>
      </c>
      <c r="AD255">
        <v>8</v>
      </c>
      <c r="AE255">
        <v>50</v>
      </c>
      <c r="AF255">
        <v>17</v>
      </c>
      <c r="AG255">
        <v>6</v>
      </c>
      <c r="AH255">
        <v>2</v>
      </c>
      <c r="AI255">
        <v>8</v>
      </c>
      <c r="AJ255" s="301">
        <v>43919</v>
      </c>
      <c r="AK255">
        <v>2686</v>
      </c>
      <c r="AL255">
        <v>196</v>
      </c>
      <c r="AM255" s="301">
        <v>43828</v>
      </c>
      <c r="AN255">
        <v>3600</v>
      </c>
      <c r="AO255">
        <v>345</v>
      </c>
      <c r="AP255" s="301">
        <v>43645</v>
      </c>
      <c r="AQ255">
        <v>3515</v>
      </c>
      <c r="AR255">
        <v>334</v>
      </c>
      <c r="AS255" s="301">
        <v>43280</v>
      </c>
      <c r="AT255">
        <v>2762</v>
      </c>
      <c r="AU255">
        <v>456</v>
      </c>
    </row>
    <row r="256" spans="1:47" x14ac:dyDescent="0.2">
      <c r="A256" s="102">
        <v>76</v>
      </c>
      <c r="B256">
        <v>4205</v>
      </c>
      <c r="C256" s="106" t="s">
        <v>998</v>
      </c>
      <c r="D256" s="106" t="s">
        <v>920</v>
      </c>
      <c r="E256">
        <v>988</v>
      </c>
      <c r="F256">
        <v>968</v>
      </c>
      <c r="G256">
        <v>1100</v>
      </c>
      <c r="H256" s="106" t="s">
        <v>901</v>
      </c>
      <c r="I256">
        <v>5631</v>
      </c>
      <c r="J256" s="106" t="s">
        <v>1053</v>
      </c>
      <c r="K256" s="106" t="s">
        <v>909</v>
      </c>
      <c r="L256">
        <v>1520</v>
      </c>
      <c r="M256">
        <v>1508</v>
      </c>
      <c r="N256">
        <v>700</v>
      </c>
      <c r="O256" s="106" t="s">
        <v>898</v>
      </c>
      <c r="P256">
        <v>0.93094500390310797</v>
      </c>
      <c r="Q256">
        <v>0.97398563666513405</v>
      </c>
      <c r="R256" s="106">
        <v>0.27701414411200498</v>
      </c>
      <c r="S256" s="15">
        <v>4.5473526382305996E-3</v>
      </c>
      <c r="T256">
        <v>-0.91990970596511201</v>
      </c>
      <c r="U256">
        <v>0.91990970596511201</v>
      </c>
      <c r="V256">
        <v>1.1518464146240099</v>
      </c>
      <c r="W256">
        <v>-4.16</v>
      </c>
      <c r="X256">
        <v>0.87</v>
      </c>
      <c r="Y256">
        <v>549391</v>
      </c>
      <c r="Z256">
        <v>42261</v>
      </c>
      <c r="AA256">
        <v>2.0499999999999998</v>
      </c>
      <c r="AB256">
        <v>13</v>
      </c>
      <c r="AC256">
        <v>9</v>
      </c>
      <c r="AD256">
        <v>4</v>
      </c>
      <c r="AE256">
        <v>69.23</v>
      </c>
      <c r="AF256">
        <v>18</v>
      </c>
      <c r="AG256">
        <v>4</v>
      </c>
      <c r="AH256">
        <v>1</v>
      </c>
      <c r="AI256">
        <v>8</v>
      </c>
      <c r="AJ256" s="301">
        <v>43919</v>
      </c>
      <c r="AK256">
        <v>851</v>
      </c>
      <c r="AL256">
        <v>1267</v>
      </c>
      <c r="AM256" s="301">
        <v>43828</v>
      </c>
      <c r="AN256">
        <v>1366</v>
      </c>
      <c r="AO256">
        <v>2157</v>
      </c>
      <c r="AP256" s="301">
        <v>43645</v>
      </c>
      <c r="AQ256">
        <v>1217</v>
      </c>
      <c r="AR256">
        <v>1903</v>
      </c>
      <c r="AS256" s="301">
        <v>43280</v>
      </c>
      <c r="AT256">
        <v>1272</v>
      </c>
      <c r="AU256">
        <v>2766</v>
      </c>
    </row>
    <row r="257" spans="1:47" x14ac:dyDescent="0.2">
      <c r="A257" s="102">
        <v>2420</v>
      </c>
      <c r="B257">
        <v>4917</v>
      </c>
      <c r="C257" s="106" t="s">
        <v>1137</v>
      </c>
      <c r="D257" s="106" t="s">
        <v>920</v>
      </c>
      <c r="E257">
        <v>1980</v>
      </c>
      <c r="F257">
        <v>1989</v>
      </c>
      <c r="G257">
        <v>500</v>
      </c>
      <c r="H257" s="106" t="s">
        <v>901</v>
      </c>
      <c r="I257">
        <v>6301</v>
      </c>
      <c r="J257" s="106" t="s">
        <v>52</v>
      </c>
      <c r="K257" s="106" t="s">
        <v>909</v>
      </c>
      <c r="L257">
        <v>2125</v>
      </c>
      <c r="M257">
        <v>2153</v>
      </c>
      <c r="N257">
        <v>500</v>
      </c>
      <c r="O257" s="106" t="s">
        <v>898</v>
      </c>
      <c r="P257">
        <v>0.51151235802828499</v>
      </c>
      <c r="Q257">
        <v>0.91368700422787597</v>
      </c>
      <c r="R257" s="106">
        <v>0.167672224475546</v>
      </c>
      <c r="S257" s="15">
        <v>5.8600700295881901E-2</v>
      </c>
      <c r="T257">
        <v>-1.3280780557784599</v>
      </c>
      <c r="U257">
        <v>1.3280780557784599</v>
      </c>
      <c r="V257">
        <v>1.2989679386294699</v>
      </c>
      <c r="W257">
        <v>-13.62</v>
      </c>
      <c r="X257">
        <v>7.62</v>
      </c>
      <c r="Y257">
        <v>548925</v>
      </c>
      <c r="Z257">
        <v>60992</v>
      </c>
      <c r="AA257">
        <v>3.19</v>
      </c>
      <c r="AB257">
        <v>9</v>
      </c>
      <c r="AC257">
        <v>8</v>
      </c>
      <c r="AD257">
        <v>1</v>
      </c>
      <c r="AE257">
        <v>88.89</v>
      </c>
      <c r="AF257">
        <v>18</v>
      </c>
      <c r="AG257">
        <v>3</v>
      </c>
      <c r="AH257">
        <v>0</v>
      </c>
      <c r="AI257">
        <v>6</v>
      </c>
      <c r="AJ257" s="301">
        <v>43919</v>
      </c>
      <c r="AK257">
        <v>2119</v>
      </c>
      <c r="AL257">
        <v>1877.5</v>
      </c>
      <c r="AM257" s="301">
        <v>43828</v>
      </c>
      <c r="AN257">
        <v>3000</v>
      </c>
      <c r="AO257">
        <v>2642</v>
      </c>
      <c r="AP257" s="301">
        <v>43645</v>
      </c>
      <c r="AQ257">
        <v>2663</v>
      </c>
      <c r="AR257">
        <v>2658</v>
      </c>
      <c r="AS257" s="301">
        <v>43280</v>
      </c>
      <c r="AT257">
        <v>3335</v>
      </c>
      <c r="AU257">
        <v>3122</v>
      </c>
    </row>
    <row r="258" spans="1:47" x14ac:dyDescent="0.2">
      <c r="A258" s="102">
        <v>3761</v>
      </c>
      <c r="B258">
        <v>8056</v>
      </c>
      <c r="C258" s="106" t="s">
        <v>1745</v>
      </c>
      <c r="D258" s="106" t="s">
        <v>900</v>
      </c>
      <c r="E258">
        <v>3390</v>
      </c>
      <c r="F258">
        <v>3330</v>
      </c>
      <c r="G258">
        <v>300</v>
      </c>
      <c r="H258" s="106" t="s">
        <v>901</v>
      </c>
      <c r="I258">
        <v>8473</v>
      </c>
      <c r="J258" s="106" t="s">
        <v>1445</v>
      </c>
      <c r="K258" s="106" t="s">
        <v>1025</v>
      </c>
      <c r="L258">
        <v>2298</v>
      </c>
      <c r="M258">
        <v>2287</v>
      </c>
      <c r="N258">
        <v>400</v>
      </c>
      <c r="O258" s="106" t="s">
        <v>898</v>
      </c>
      <c r="P258">
        <v>0.95610188603353596</v>
      </c>
      <c r="Q258">
        <v>0.86715132184903598</v>
      </c>
      <c r="R258">
        <v>1.1419864470609701E-3</v>
      </c>
      <c r="S258" s="15">
        <v>6.7673833882548598E-4</v>
      </c>
      <c r="T258">
        <v>-0.90679970889233696</v>
      </c>
      <c r="U258">
        <v>0.90679970889233696</v>
      </c>
      <c r="V258">
        <v>0.76392761360056105</v>
      </c>
      <c r="W258">
        <v>-8.7200000000000006</v>
      </c>
      <c r="X258">
        <v>8.43</v>
      </c>
      <c r="Y258">
        <v>548711</v>
      </c>
      <c r="Z258">
        <v>42209</v>
      </c>
      <c r="AA258">
        <v>2.14</v>
      </c>
      <c r="AB258">
        <v>13</v>
      </c>
      <c r="AC258">
        <v>9</v>
      </c>
      <c r="AD258">
        <v>4</v>
      </c>
      <c r="AE258">
        <v>69.23</v>
      </c>
      <c r="AF258">
        <v>17</v>
      </c>
      <c r="AG258">
        <v>6</v>
      </c>
      <c r="AH258">
        <v>1</v>
      </c>
      <c r="AI258">
        <v>6</v>
      </c>
      <c r="AJ258" s="301">
        <v>43919</v>
      </c>
      <c r="AK258">
        <v>2910</v>
      </c>
      <c r="AL258">
        <v>1581</v>
      </c>
      <c r="AM258" s="301">
        <v>43828</v>
      </c>
      <c r="AN258">
        <v>3425</v>
      </c>
      <c r="AO258">
        <v>2315</v>
      </c>
      <c r="AP258" s="301">
        <v>43645</v>
      </c>
      <c r="AQ258">
        <v>3630</v>
      </c>
      <c r="AR258">
        <v>2696</v>
      </c>
      <c r="AS258" s="301">
        <v>43280</v>
      </c>
      <c r="AT258">
        <v>2784</v>
      </c>
      <c r="AU258">
        <v>2741</v>
      </c>
    </row>
    <row r="259" spans="1:47" x14ac:dyDescent="0.2">
      <c r="A259" s="102">
        <v>2412</v>
      </c>
      <c r="B259">
        <v>2175</v>
      </c>
      <c r="C259" s="106" t="s">
        <v>1058</v>
      </c>
      <c r="D259" s="106" t="s">
        <v>910</v>
      </c>
      <c r="E259">
        <v>2502</v>
      </c>
      <c r="F259">
        <v>2475</v>
      </c>
      <c r="G259">
        <v>400</v>
      </c>
      <c r="H259" s="106" t="s">
        <v>901</v>
      </c>
      <c r="I259">
        <v>3048</v>
      </c>
      <c r="J259" s="106" t="s">
        <v>1125</v>
      </c>
      <c r="K259" s="106" t="s">
        <v>921</v>
      </c>
      <c r="L259">
        <v>1155</v>
      </c>
      <c r="M259">
        <v>1132</v>
      </c>
      <c r="N259">
        <v>900</v>
      </c>
      <c r="O259" s="106" t="s">
        <v>898</v>
      </c>
      <c r="P259">
        <v>0.91393631996292002</v>
      </c>
      <c r="Q259">
        <v>0.91383054259723395</v>
      </c>
      <c r="R259" s="106">
        <v>0.23310951303649899</v>
      </c>
      <c r="S259" s="106">
        <v>1.6110170733185498E-2</v>
      </c>
      <c r="T259" s="106">
        <v>-1.29635546380268</v>
      </c>
      <c r="U259" s="106">
        <v>1.29635546380268</v>
      </c>
      <c r="V259">
        <v>1.3334691143134001</v>
      </c>
      <c r="W259">
        <v>-6.97</v>
      </c>
      <c r="X259">
        <v>2.91</v>
      </c>
      <c r="Y259">
        <v>548585</v>
      </c>
      <c r="Z259">
        <v>32270</v>
      </c>
      <c r="AA259">
        <v>1.48</v>
      </c>
      <c r="AB259">
        <v>17</v>
      </c>
      <c r="AC259">
        <v>10</v>
      </c>
      <c r="AD259">
        <v>7</v>
      </c>
      <c r="AE259">
        <v>58.82</v>
      </c>
      <c r="AF259">
        <v>17</v>
      </c>
      <c r="AG259">
        <v>7</v>
      </c>
      <c r="AH259">
        <v>2</v>
      </c>
      <c r="AI259">
        <v>8</v>
      </c>
      <c r="AJ259" s="301">
        <v>43919</v>
      </c>
      <c r="AK259">
        <v>2050</v>
      </c>
      <c r="AL259">
        <v>901</v>
      </c>
      <c r="AM259" s="301">
        <v>43828</v>
      </c>
      <c r="AN259">
        <v>3025</v>
      </c>
      <c r="AO259">
        <v>1246</v>
      </c>
      <c r="AP259" s="301">
        <v>43645</v>
      </c>
      <c r="AQ259">
        <v>2625</v>
      </c>
      <c r="AR259">
        <v>1091</v>
      </c>
      <c r="AS259" s="301">
        <v>43280</v>
      </c>
      <c r="AT259">
        <v>1952</v>
      </c>
      <c r="AU259">
        <v>1656</v>
      </c>
    </row>
    <row r="260" spans="1:47" x14ac:dyDescent="0.2">
      <c r="A260" s="102">
        <v>1731</v>
      </c>
      <c r="B260">
        <v>3086</v>
      </c>
      <c r="C260" s="106" t="s">
        <v>503</v>
      </c>
      <c r="D260" s="106" t="s">
        <v>921</v>
      </c>
      <c r="E260">
        <v>795</v>
      </c>
      <c r="F260">
        <v>758</v>
      </c>
      <c r="G260">
        <v>1400</v>
      </c>
      <c r="H260" s="106" t="s">
        <v>901</v>
      </c>
      <c r="I260">
        <v>7186</v>
      </c>
      <c r="J260" s="106" t="s">
        <v>445</v>
      </c>
      <c r="K260" s="106" t="s">
        <v>940</v>
      </c>
      <c r="L260">
        <v>353</v>
      </c>
      <c r="M260">
        <v>347</v>
      </c>
      <c r="N260">
        <v>3100</v>
      </c>
      <c r="O260" s="106" t="s">
        <v>898</v>
      </c>
      <c r="P260">
        <v>0.67490958044451599</v>
      </c>
      <c r="Q260">
        <v>0.93174455375131904</v>
      </c>
      <c r="R260">
        <v>4.6767623198498802E-2</v>
      </c>
      <c r="S260">
        <v>5.1577703888326103E-2</v>
      </c>
      <c r="T260">
        <v>-2.3041147393028401</v>
      </c>
      <c r="U260">
        <v>2.3041147393028401</v>
      </c>
      <c r="V260">
        <v>1.94459863558665</v>
      </c>
      <c r="W260">
        <v>-22.53</v>
      </c>
      <c r="X260">
        <v>1.37</v>
      </c>
      <c r="Y260">
        <v>548464</v>
      </c>
      <c r="Z260">
        <v>39176</v>
      </c>
      <c r="AA260">
        <v>1.96</v>
      </c>
      <c r="AB260">
        <v>14</v>
      </c>
      <c r="AC260">
        <v>10</v>
      </c>
      <c r="AD260">
        <v>4</v>
      </c>
      <c r="AE260">
        <v>71.430000000000007</v>
      </c>
      <c r="AF260">
        <v>18</v>
      </c>
      <c r="AG260">
        <v>5</v>
      </c>
      <c r="AH260">
        <v>1</v>
      </c>
      <c r="AI260">
        <v>8</v>
      </c>
      <c r="AJ260" s="301">
        <v>43919</v>
      </c>
      <c r="AK260">
        <v>907</v>
      </c>
      <c r="AL260">
        <v>340</v>
      </c>
      <c r="AM260" s="301">
        <v>43828</v>
      </c>
      <c r="AN260">
        <v>1530</v>
      </c>
      <c r="AO260">
        <v>452</v>
      </c>
      <c r="AP260" s="301">
        <v>43645</v>
      </c>
      <c r="AQ260">
        <v>1244</v>
      </c>
      <c r="AR260">
        <v>412</v>
      </c>
      <c r="AS260" s="301">
        <v>43280</v>
      </c>
      <c r="AT260">
        <v>1630</v>
      </c>
      <c r="AU260">
        <v>553</v>
      </c>
    </row>
    <row r="261" spans="1:47" x14ac:dyDescent="0.2">
      <c r="A261" s="102">
        <v>3443</v>
      </c>
      <c r="B261">
        <v>4503</v>
      </c>
      <c r="C261" s="106" t="s">
        <v>537</v>
      </c>
      <c r="D261" s="106" t="s">
        <v>918</v>
      </c>
      <c r="E261">
        <v>1826</v>
      </c>
      <c r="F261">
        <v>1813.5</v>
      </c>
      <c r="G261">
        <v>600</v>
      </c>
      <c r="H261" s="106" t="s">
        <v>901</v>
      </c>
      <c r="I261">
        <v>6976</v>
      </c>
      <c r="J261" s="106" t="s">
        <v>593</v>
      </c>
      <c r="K261" s="106" t="s">
        <v>903</v>
      </c>
      <c r="L261">
        <v>3405</v>
      </c>
      <c r="M261">
        <v>3355</v>
      </c>
      <c r="N261">
        <v>300</v>
      </c>
      <c r="O261" s="106" t="s">
        <v>898</v>
      </c>
      <c r="P261">
        <v>0.63399269398532399</v>
      </c>
      <c r="Q261">
        <v>0.87978961218396401</v>
      </c>
      <c r="R261">
        <v>0.19785445054981099</v>
      </c>
      <c r="S261" s="15">
        <v>3.1658556631703499E-2</v>
      </c>
      <c r="T261">
        <v>-1.4179372578802301</v>
      </c>
      <c r="U261">
        <v>1.4179372578802301</v>
      </c>
      <c r="V261">
        <v>1.3607048335297101</v>
      </c>
      <c r="W261">
        <v>-8.43</v>
      </c>
      <c r="X261">
        <v>8.11</v>
      </c>
      <c r="Y261">
        <v>548441</v>
      </c>
      <c r="Z261">
        <v>34278</v>
      </c>
      <c r="AA261">
        <v>1.62</v>
      </c>
      <c r="AB261">
        <v>16</v>
      </c>
      <c r="AC261">
        <v>11</v>
      </c>
      <c r="AD261">
        <v>5</v>
      </c>
      <c r="AE261">
        <v>68.75</v>
      </c>
      <c r="AF261">
        <v>17</v>
      </c>
      <c r="AG261">
        <v>6</v>
      </c>
      <c r="AH261">
        <v>3</v>
      </c>
      <c r="AI261">
        <v>7</v>
      </c>
      <c r="AJ261" s="301">
        <v>43919</v>
      </c>
      <c r="AK261">
        <v>1722</v>
      </c>
      <c r="AL261">
        <v>2841</v>
      </c>
      <c r="AM261" s="301">
        <v>43828</v>
      </c>
      <c r="AN261">
        <v>1870</v>
      </c>
      <c r="AO261">
        <v>3355</v>
      </c>
      <c r="AP261" s="301">
        <v>43645</v>
      </c>
      <c r="AQ261">
        <v>1561.5</v>
      </c>
      <c r="AR261">
        <v>2300</v>
      </c>
      <c r="AS261" s="301">
        <v>43280</v>
      </c>
      <c r="AT261">
        <v>1689</v>
      </c>
      <c r="AU261">
        <v>3250</v>
      </c>
    </row>
    <row r="262" spans="1:47" x14ac:dyDescent="0.2">
      <c r="A262" s="102">
        <v>3723</v>
      </c>
      <c r="B262">
        <v>4634</v>
      </c>
      <c r="C262" s="106" t="s">
        <v>62</v>
      </c>
      <c r="D262" s="106" t="s">
        <v>920</v>
      </c>
      <c r="E262">
        <v>1984</v>
      </c>
      <c r="F262">
        <v>2000</v>
      </c>
      <c r="G262">
        <v>500</v>
      </c>
      <c r="H262" s="106" t="s">
        <v>901</v>
      </c>
      <c r="I262">
        <v>9715</v>
      </c>
      <c r="J262" s="106" t="s">
        <v>1135</v>
      </c>
      <c r="K262" s="106" t="s">
        <v>910</v>
      </c>
      <c r="L262">
        <v>2544</v>
      </c>
      <c r="M262">
        <v>2541</v>
      </c>
      <c r="N262">
        <v>400</v>
      </c>
      <c r="O262" s="106" t="s">
        <v>898</v>
      </c>
      <c r="P262">
        <v>0.50595717213454305</v>
      </c>
      <c r="Q262">
        <v>0.86858732529599902</v>
      </c>
      <c r="R262" s="106">
        <v>7.4662591155804203E-2</v>
      </c>
      <c r="S262">
        <v>4.7300792067528401E-2</v>
      </c>
      <c r="T262">
        <v>-1.45678000831888</v>
      </c>
      <c r="U262">
        <v>1.45678000831888</v>
      </c>
      <c r="V262">
        <v>1.2830018721380101</v>
      </c>
      <c r="W262">
        <v>-20.52</v>
      </c>
      <c r="X262">
        <v>1.61</v>
      </c>
      <c r="Y262">
        <v>546280</v>
      </c>
      <c r="Z262">
        <v>54628</v>
      </c>
      <c r="AA262">
        <v>2.66</v>
      </c>
      <c r="AB262">
        <v>10</v>
      </c>
      <c r="AC262">
        <v>7</v>
      </c>
      <c r="AD262">
        <v>3</v>
      </c>
      <c r="AE262">
        <v>70</v>
      </c>
      <c r="AF262">
        <v>16</v>
      </c>
      <c r="AG262">
        <v>4</v>
      </c>
      <c r="AH262">
        <v>0</v>
      </c>
      <c r="AI262">
        <v>6</v>
      </c>
      <c r="AJ262" s="301">
        <v>43919</v>
      </c>
      <c r="AK262">
        <v>2221</v>
      </c>
      <c r="AL262">
        <v>1916</v>
      </c>
      <c r="AM262" s="301">
        <v>43828</v>
      </c>
      <c r="AN262">
        <v>2667</v>
      </c>
      <c r="AO262">
        <v>2968</v>
      </c>
      <c r="AP262" s="301">
        <v>43645</v>
      </c>
      <c r="AQ262">
        <v>2387</v>
      </c>
      <c r="AR262">
        <v>2456</v>
      </c>
      <c r="AS262" s="301">
        <v>43280</v>
      </c>
      <c r="AT262">
        <v>2796</v>
      </c>
      <c r="AU262">
        <v>2590</v>
      </c>
    </row>
    <row r="263" spans="1:47" x14ac:dyDescent="0.2">
      <c r="A263" s="102">
        <v>1621</v>
      </c>
      <c r="B263">
        <v>6183</v>
      </c>
      <c r="C263" s="106" t="s">
        <v>1060</v>
      </c>
      <c r="D263" s="106" t="s">
        <v>910</v>
      </c>
      <c r="E263">
        <v>1372</v>
      </c>
      <c r="F263">
        <v>1371</v>
      </c>
      <c r="G263">
        <v>800</v>
      </c>
      <c r="H263" s="106" t="s">
        <v>898</v>
      </c>
      <c r="I263">
        <v>9101</v>
      </c>
      <c r="J263" s="106" t="s">
        <v>682</v>
      </c>
      <c r="K263" s="106" t="s">
        <v>1071</v>
      </c>
      <c r="L263">
        <v>1484</v>
      </c>
      <c r="M263">
        <v>1493</v>
      </c>
      <c r="N263">
        <v>700</v>
      </c>
      <c r="O263" s="106" t="s">
        <v>901</v>
      </c>
      <c r="P263">
        <v>0.90264550272558897</v>
      </c>
      <c r="Q263">
        <v>0.93404344617389901</v>
      </c>
      <c r="R263">
        <v>5.05462649897674E-2</v>
      </c>
      <c r="S263" s="106">
        <v>2.7994652276011701E-2</v>
      </c>
      <c r="T263">
        <v>1.12527665198469</v>
      </c>
      <c r="U263">
        <v>1.12527665198469</v>
      </c>
      <c r="V263">
        <v>0.98608846457698396</v>
      </c>
      <c r="W263">
        <v>6.23</v>
      </c>
      <c r="X263">
        <v>4.95</v>
      </c>
      <c r="Y263">
        <v>545895</v>
      </c>
      <c r="Z263">
        <v>34118</v>
      </c>
      <c r="AA263">
        <v>1.75</v>
      </c>
      <c r="AB263">
        <v>16</v>
      </c>
      <c r="AC263">
        <v>11</v>
      </c>
      <c r="AD263">
        <v>5</v>
      </c>
      <c r="AE263">
        <v>68.75</v>
      </c>
      <c r="AF263">
        <v>16</v>
      </c>
      <c r="AG263">
        <v>6</v>
      </c>
      <c r="AH263">
        <v>2</v>
      </c>
      <c r="AI263">
        <v>8</v>
      </c>
      <c r="AJ263" s="301">
        <v>43919</v>
      </c>
      <c r="AK263">
        <v>1152</v>
      </c>
      <c r="AL263">
        <v>1336</v>
      </c>
      <c r="AM263" s="301">
        <v>43828</v>
      </c>
      <c r="AN263">
        <v>1720</v>
      </c>
      <c r="AO263">
        <v>1981</v>
      </c>
      <c r="AP263" s="301">
        <v>43645</v>
      </c>
      <c r="AQ263">
        <v>1520</v>
      </c>
      <c r="AR263">
        <v>1776</v>
      </c>
      <c r="AS263" s="301">
        <v>43280</v>
      </c>
      <c r="AT263">
        <v>1850</v>
      </c>
      <c r="AU263">
        <v>2162</v>
      </c>
    </row>
    <row r="264" spans="1:47" x14ac:dyDescent="0.2">
      <c r="A264" s="102">
        <v>4013</v>
      </c>
      <c r="B264">
        <v>3563</v>
      </c>
      <c r="C264" s="106" t="s">
        <v>1035</v>
      </c>
      <c r="D264" s="106" t="s">
        <v>921</v>
      </c>
      <c r="E264">
        <v>2360</v>
      </c>
      <c r="F264">
        <v>2387</v>
      </c>
      <c r="G264">
        <v>400</v>
      </c>
      <c r="H264" s="106" t="s">
        <v>898</v>
      </c>
      <c r="I264">
        <v>5393</v>
      </c>
      <c r="J264" s="106" t="s">
        <v>231</v>
      </c>
      <c r="K264" s="106" t="s">
        <v>897</v>
      </c>
      <c r="L264">
        <v>2183</v>
      </c>
      <c r="M264">
        <v>2192</v>
      </c>
      <c r="N264">
        <v>400</v>
      </c>
      <c r="O264" s="106" t="s">
        <v>901</v>
      </c>
      <c r="P264">
        <v>0.845302667378385</v>
      </c>
      <c r="Q264">
        <v>0.85524023969566298</v>
      </c>
      <c r="R264" s="15">
        <v>0.11815913992541401</v>
      </c>
      <c r="S264" s="15">
        <v>2.6049229137421401E-2</v>
      </c>
      <c r="T264">
        <v>1.8100941930130401</v>
      </c>
      <c r="U264">
        <v>1.8100941930130401</v>
      </c>
      <c r="V264">
        <v>1.9527160722671</v>
      </c>
      <c r="W264">
        <v>18</v>
      </c>
      <c r="X264">
        <v>8.17</v>
      </c>
      <c r="Y264">
        <v>545890</v>
      </c>
      <c r="Z264">
        <v>24813</v>
      </c>
      <c r="AA264">
        <v>1.21</v>
      </c>
      <c r="AB264">
        <v>22</v>
      </c>
      <c r="AC264">
        <v>11</v>
      </c>
      <c r="AD264">
        <v>11</v>
      </c>
      <c r="AE264">
        <v>50</v>
      </c>
      <c r="AF264">
        <v>16</v>
      </c>
      <c r="AG264">
        <v>9</v>
      </c>
      <c r="AH264">
        <v>5</v>
      </c>
      <c r="AI264">
        <v>8</v>
      </c>
      <c r="AJ264" s="301">
        <v>43919</v>
      </c>
      <c r="AK264">
        <v>1537</v>
      </c>
      <c r="AL264">
        <v>2000</v>
      </c>
      <c r="AM264" s="301">
        <v>43828</v>
      </c>
      <c r="AN264">
        <v>2343</v>
      </c>
      <c r="AO264">
        <v>2785</v>
      </c>
      <c r="AP264" s="301">
        <v>43645</v>
      </c>
      <c r="AQ264">
        <v>1593</v>
      </c>
      <c r="AR264">
        <v>2008</v>
      </c>
      <c r="AS264" s="301">
        <v>43280</v>
      </c>
      <c r="AT264">
        <v>1600</v>
      </c>
      <c r="AU264">
        <v>2690</v>
      </c>
    </row>
    <row r="265" spans="1:47" x14ac:dyDescent="0.2">
      <c r="A265" s="102">
        <v>3735</v>
      </c>
      <c r="B265">
        <v>6448</v>
      </c>
      <c r="C265" s="106" t="s">
        <v>364</v>
      </c>
      <c r="D265" s="106" t="s">
        <v>903</v>
      </c>
      <c r="E265">
        <v>1953</v>
      </c>
      <c r="F265">
        <v>1894</v>
      </c>
      <c r="G265">
        <v>500</v>
      </c>
      <c r="H265" s="106" t="s">
        <v>901</v>
      </c>
      <c r="I265">
        <v>9715</v>
      </c>
      <c r="J265" s="106" t="s">
        <v>1135</v>
      </c>
      <c r="K265" s="106" t="s">
        <v>910</v>
      </c>
      <c r="L265">
        <v>2544</v>
      </c>
      <c r="M265">
        <v>2541</v>
      </c>
      <c r="N265">
        <v>400</v>
      </c>
      <c r="O265" s="106" t="s">
        <v>898</v>
      </c>
      <c r="P265">
        <v>0.89491972658559304</v>
      </c>
      <c r="Q265">
        <v>0.86791286513440302</v>
      </c>
      <c r="R265">
        <v>7.0267313357571998E-2</v>
      </c>
      <c r="S265">
        <v>6.9575708671764297E-2</v>
      </c>
      <c r="T265">
        <v>-1.8547163482703</v>
      </c>
      <c r="U265">
        <v>1.8547163482703</v>
      </c>
      <c r="V265">
        <v>1.391372268082</v>
      </c>
      <c r="W265">
        <v>-14.96</v>
      </c>
      <c r="X265">
        <v>6.83</v>
      </c>
      <c r="Y265">
        <v>545772</v>
      </c>
      <c r="Z265">
        <v>68222</v>
      </c>
      <c r="AA265">
        <v>3.42</v>
      </c>
      <c r="AB265">
        <v>8</v>
      </c>
      <c r="AC265">
        <v>8</v>
      </c>
      <c r="AD265">
        <v>0</v>
      </c>
      <c r="AE265">
        <v>100</v>
      </c>
      <c r="AF265">
        <v>17</v>
      </c>
      <c r="AG265">
        <v>3</v>
      </c>
      <c r="AH265">
        <v>0</v>
      </c>
      <c r="AI265">
        <v>5</v>
      </c>
      <c r="AJ265" s="301">
        <v>43919</v>
      </c>
      <c r="AK265">
        <v>1758</v>
      </c>
      <c r="AL265">
        <v>1916</v>
      </c>
      <c r="AM265" s="301">
        <v>43828</v>
      </c>
      <c r="AN265">
        <v>2271</v>
      </c>
      <c r="AO265">
        <v>2968</v>
      </c>
      <c r="AP265" s="301">
        <v>43645</v>
      </c>
      <c r="AQ265">
        <v>2091</v>
      </c>
      <c r="AR265">
        <v>2456</v>
      </c>
      <c r="AS265" s="301">
        <v>43280</v>
      </c>
      <c r="AT265">
        <v>2171</v>
      </c>
      <c r="AU265">
        <v>2590</v>
      </c>
    </row>
    <row r="266" spans="1:47" x14ac:dyDescent="0.2">
      <c r="A266" s="102">
        <v>3029</v>
      </c>
      <c r="B266">
        <v>1605</v>
      </c>
      <c r="C266" s="106" t="s">
        <v>1062</v>
      </c>
      <c r="D266" s="106" t="s">
        <v>1045</v>
      </c>
      <c r="E266">
        <v>672.9</v>
      </c>
      <c r="F266">
        <v>659.6</v>
      </c>
      <c r="G266">
        <v>1600</v>
      </c>
      <c r="H266" s="106" t="s">
        <v>901</v>
      </c>
      <c r="I266">
        <v>8595</v>
      </c>
      <c r="J266" s="106" t="s">
        <v>1010</v>
      </c>
      <c r="K266" s="106" t="s">
        <v>1025</v>
      </c>
      <c r="L266">
        <v>3580</v>
      </c>
      <c r="M266">
        <v>3575</v>
      </c>
      <c r="N266">
        <v>300</v>
      </c>
      <c r="O266" s="106" t="s">
        <v>898</v>
      </c>
      <c r="P266">
        <v>0.86293523082630497</v>
      </c>
      <c r="Q266">
        <v>0.896114395117933</v>
      </c>
      <c r="R266" s="15">
        <v>0.100346253272353</v>
      </c>
      <c r="S266" s="15">
        <v>9.6284726168483298E-2</v>
      </c>
      <c r="T266">
        <v>-2.2646310661492</v>
      </c>
      <c r="U266">
        <v>2.2646310661492</v>
      </c>
      <c r="V266">
        <v>2.1077943791189599</v>
      </c>
      <c r="W266">
        <v>-11.52</v>
      </c>
      <c r="X266">
        <v>1.6</v>
      </c>
      <c r="Y266">
        <v>545480</v>
      </c>
      <c r="Z266">
        <v>34093</v>
      </c>
      <c r="AA266">
        <v>2.12</v>
      </c>
      <c r="AB266">
        <v>16</v>
      </c>
      <c r="AC266">
        <v>11</v>
      </c>
      <c r="AD266">
        <v>5</v>
      </c>
      <c r="AE266">
        <v>68.75</v>
      </c>
      <c r="AF266">
        <v>20</v>
      </c>
      <c r="AG266">
        <v>4</v>
      </c>
      <c r="AH266">
        <v>0</v>
      </c>
      <c r="AI266">
        <v>12</v>
      </c>
      <c r="AJ266" s="301">
        <v>43919</v>
      </c>
      <c r="AK266">
        <v>599.20000000000005</v>
      </c>
      <c r="AL266">
        <v>2979</v>
      </c>
      <c r="AM266" s="301">
        <v>43828</v>
      </c>
      <c r="AN266">
        <v>1136.5</v>
      </c>
      <c r="AO266">
        <v>4300</v>
      </c>
      <c r="AP266" s="301">
        <v>43645</v>
      </c>
      <c r="AQ266">
        <v>992.9</v>
      </c>
      <c r="AR266">
        <v>4030</v>
      </c>
      <c r="AS266" s="301">
        <v>43280</v>
      </c>
      <c r="AT266">
        <v>1132.5</v>
      </c>
      <c r="AU266">
        <v>4360</v>
      </c>
    </row>
    <row r="267" spans="1:47" x14ac:dyDescent="0.2">
      <c r="A267" s="102">
        <v>1492</v>
      </c>
      <c r="B267">
        <v>6723</v>
      </c>
      <c r="C267" s="106" t="s">
        <v>1082</v>
      </c>
      <c r="D267" s="106" t="s">
        <v>903</v>
      </c>
      <c r="E267">
        <v>568</v>
      </c>
      <c r="F267">
        <v>548</v>
      </c>
      <c r="G267">
        <v>1300</v>
      </c>
      <c r="H267" s="106" t="s">
        <v>898</v>
      </c>
      <c r="I267">
        <v>6963</v>
      </c>
      <c r="J267" s="106" t="s">
        <v>1347</v>
      </c>
      <c r="K267" s="106" t="s">
        <v>903</v>
      </c>
      <c r="L267">
        <v>7110</v>
      </c>
      <c r="M267">
        <v>7010</v>
      </c>
      <c r="N267">
        <v>100</v>
      </c>
      <c r="O267" s="106" t="s">
        <v>901</v>
      </c>
      <c r="P267">
        <v>0.95021023664539495</v>
      </c>
      <c r="Q267">
        <v>0.93701085778356796</v>
      </c>
      <c r="R267">
        <v>0.35058718383335702</v>
      </c>
      <c r="S267" s="15">
        <v>3.3773114710263702E-2</v>
      </c>
      <c r="T267">
        <v>0.330282262343498</v>
      </c>
      <c r="U267">
        <v>0.330282262343498</v>
      </c>
      <c r="V267">
        <v>0.80150884457832405</v>
      </c>
      <c r="W267">
        <v>3.16</v>
      </c>
      <c r="X267">
        <v>1.63</v>
      </c>
      <c r="Y267">
        <v>545389</v>
      </c>
      <c r="Z267">
        <v>34087</v>
      </c>
      <c r="AA267">
        <v>2.0299999999999998</v>
      </c>
      <c r="AB267">
        <v>16</v>
      </c>
      <c r="AC267">
        <v>11</v>
      </c>
      <c r="AD267">
        <v>5</v>
      </c>
      <c r="AE267">
        <v>68.75</v>
      </c>
      <c r="AF267">
        <v>18</v>
      </c>
      <c r="AG267">
        <v>8</v>
      </c>
      <c r="AH267">
        <v>1</v>
      </c>
      <c r="AI267">
        <v>7</v>
      </c>
      <c r="AJ267" s="301">
        <v>43919</v>
      </c>
      <c r="AK267">
        <v>394</v>
      </c>
      <c r="AL267">
        <v>6200</v>
      </c>
      <c r="AM267" s="301">
        <v>43828</v>
      </c>
      <c r="AN267">
        <v>750</v>
      </c>
      <c r="AO267">
        <v>8780</v>
      </c>
      <c r="AP267" s="301">
        <v>43645</v>
      </c>
      <c r="AQ267">
        <v>582</v>
      </c>
      <c r="AR267">
        <v>7600</v>
      </c>
      <c r="AS267" s="301">
        <v>43280</v>
      </c>
      <c r="AT267">
        <v>1085</v>
      </c>
      <c r="AU267">
        <v>9300</v>
      </c>
    </row>
    <row r="268" spans="1:47" x14ac:dyDescent="0.2">
      <c r="A268" s="102">
        <v>1011</v>
      </c>
      <c r="B268">
        <v>3099</v>
      </c>
      <c r="C268" s="106" t="s">
        <v>33</v>
      </c>
      <c r="D268" s="106" t="s">
        <v>921</v>
      </c>
      <c r="E268">
        <v>635</v>
      </c>
      <c r="F268">
        <v>623</v>
      </c>
      <c r="G268">
        <v>1700</v>
      </c>
      <c r="H268" s="106" t="s">
        <v>901</v>
      </c>
      <c r="I268">
        <v>5334</v>
      </c>
      <c r="J268" s="106" t="s">
        <v>1074</v>
      </c>
      <c r="K268" s="106" t="s">
        <v>897</v>
      </c>
      <c r="L268">
        <v>1533</v>
      </c>
      <c r="M268">
        <v>1527</v>
      </c>
      <c r="N268">
        <v>700</v>
      </c>
      <c r="O268" s="106" t="s">
        <v>898</v>
      </c>
      <c r="P268">
        <v>0.93609510982938804</v>
      </c>
      <c r="Q268">
        <v>0.94718764135105304</v>
      </c>
      <c r="R268">
        <v>5.8978285111091098E-3</v>
      </c>
      <c r="S268">
        <v>1.2988011422591801E-2</v>
      </c>
      <c r="T268">
        <v>-0.54324270177168599</v>
      </c>
      <c r="U268">
        <v>0.54324270177168599</v>
      </c>
      <c r="V268">
        <v>0.21129286742308301</v>
      </c>
      <c r="W268">
        <v>-2.97</v>
      </c>
      <c r="X268">
        <v>0.92</v>
      </c>
      <c r="Y268">
        <v>545374</v>
      </c>
      <c r="Z268">
        <v>41952</v>
      </c>
      <c r="AA268">
        <v>2.2200000000000002</v>
      </c>
      <c r="AB268">
        <v>13</v>
      </c>
      <c r="AC268">
        <v>11</v>
      </c>
      <c r="AD268">
        <v>2</v>
      </c>
      <c r="AE268">
        <v>84.62</v>
      </c>
      <c r="AF268">
        <v>18</v>
      </c>
      <c r="AG268">
        <v>3</v>
      </c>
      <c r="AH268">
        <v>1</v>
      </c>
      <c r="AI268">
        <v>9</v>
      </c>
      <c r="AJ268" s="301">
        <v>43919</v>
      </c>
      <c r="AK268">
        <v>641</v>
      </c>
      <c r="AL268">
        <v>1608</v>
      </c>
      <c r="AM268" s="301">
        <v>43828</v>
      </c>
      <c r="AN268">
        <v>984</v>
      </c>
      <c r="AO268">
        <v>2134</v>
      </c>
      <c r="AP268" s="301">
        <v>43645</v>
      </c>
      <c r="AQ268">
        <v>899</v>
      </c>
      <c r="AR268">
        <v>2076</v>
      </c>
      <c r="AS268" s="301">
        <v>43280</v>
      </c>
      <c r="AT268">
        <v>1344</v>
      </c>
      <c r="AU268">
        <v>3025</v>
      </c>
    </row>
    <row r="269" spans="1:47" x14ac:dyDescent="0.2">
      <c r="A269" s="102">
        <v>3313</v>
      </c>
      <c r="B269">
        <v>5333</v>
      </c>
      <c r="C269" s="106" t="s">
        <v>232</v>
      </c>
      <c r="D269" s="106" t="s">
        <v>897</v>
      </c>
      <c r="E269">
        <v>1467</v>
      </c>
      <c r="F269">
        <v>1459</v>
      </c>
      <c r="G269">
        <v>600</v>
      </c>
      <c r="H269" s="106" t="s">
        <v>901</v>
      </c>
      <c r="I269">
        <v>9706</v>
      </c>
      <c r="J269" s="106" t="s">
        <v>980</v>
      </c>
      <c r="K269" s="106" t="s">
        <v>917</v>
      </c>
      <c r="L269">
        <v>4650</v>
      </c>
      <c r="M269">
        <v>4565</v>
      </c>
      <c r="N269">
        <v>200</v>
      </c>
      <c r="O269" s="106" t="s">
        <v>898</v>
      </c>
      <c r="P269">
        <v>0.90691491660189105</v>
      </c>
      <c r="Q269">
        <v>0.88539781060159395</v>
      </c>
      <c r="R269" s="15">
        <v>8.9582854652167004E-2</v>
      </c>
      <c r="S269" s="15">
        <v>8.1828146575383606E-2</v>
      </c>
      <c r="T269">
        <v>-0.62727227484258996</v>
      </c>
      <c r="U269">
        <v>0.62727227484258996</v>
      </c>
      <c r="V269">
        <v>1.1355471361984999</v>
      </c>
      <c r="W269">
        <v>-3.07</v>
      </c>
      <c r="X269">
        <v>4.12</v>
      </c>
      <c r="Y269">
        <v>545227</v>
      </c>
      <c r="Z269">
        <v>36348</v>
      </c>
      <c r="AA269">
        <v>2.2999999999999998</v>
      </c>
      <c r="AB269">
        <v>15</v>
      </c>
      <c r="AC269">
        <v>11</v>
      </c>
      <c r="AD269">
        <v>4</v>
      </c>
      <c r="AE269">
        <v>73.33</v>
      </c>
      <c r="AF269">
        <v>20</v>
      </c>
      <c r="AG269">
        <v>4</v>
      </c>
      <c r="AH269">
        <v>0</v>
      </c>
      <c r="AI269">
        <v>11</v>
      </c>
      <c r="AJ269" s="301">
        <v>43919</v>
      </c>
      <c r="AK269">
        <v>1452</v>
      </c>
      <c r="AL269">
        <v>4580</v>
      </c>
      <c r="AM269" s="301">
        <v>43828</v>
      </c>
      <c r="AN269">
        <v>1904</v>
      </c>
      <c r="AO269">
        <v>6090</v>
      </c>
      <c r="AP269" s="301">
        <v>43645</v>
      </c>
      <c r="AQ269">
        <v>1607</v>
      </c>
      <c r="AR269">
        <v>4760</v>
      </c>
      <c r="AS269" s="301">
        <v>43280</v>
      </c>
      <c r="AT269">
        <v>1926</v>
      </c>
      <c r="AU269">
        <v>5100</v>
      </c>
    </row>
    <row r="270" spans="1:47" x14ac:dyDescent="0.2">
      <c r="A270" s="102">
        <v>97</v>
      </c>
      <c r="B270">
        <v>4208</v>
      </c>
      <c r="C270" s="106" t="s">
        <v>1026</v>
      </c>
      <c r="D270" s="106" t="s">
        <v>920</v>
      </c>
      <c r="E270">
        <v>1810</v>
      </c>
      <c r="F270">
        <v>1797</v>
      </c>
      <c r="G270">
        <v>600</v>
      </c>
      <c r="H270" s="106" t="s">
        <v>898</v>
      </c>
      <c r="I270">
        <v>5334</v>
      </c>
      <c r="J270" s="106" t="s">
        <v>1074</v>
      </c>
      <c r="K270" s="106" t="s">
        <v>897</v>
      </c>
      <c r="L270">
        <v>1533</v>
      </c>
      <c r="M270">
        <v>1527</v>
      </c>
      <c r="N270">
        <v>700</v>
      </c>
      <c r="O270" s="106" t="s">
        <v>901</v>
      </c>
      <c r="P270">
        <v>0.89977256080028301</v>
      </c>
      <c r="Q270">
        <v>0.97283806546596996</v>
      </c>
      <c r="R270">
        <v>0.44604487716367602</v>
      </c>
      <c r="S270" s="15">
        <v>4.9508897033752296E-3</v>
      </c>
      <c r="T270">
        <v>1.5178752185453801</v>
      </c>
      <c r="U270">
        <v>1.5178752185453801</v>
      </c>
      <c r="V270">
        <v>1.18250675394949</v>
      </c>
      <c r="W270">
        <v>4.47</v>
      </c>
      <c r="X270">
        <v>0.86</v>
      </c>
      <c r="Y270">
        <v>545193</v>
      </c>
      <c r="Z270">
        <v>41938</v>
      </c>
      <c r="AA270">
        <v>2.09</v>
      </c>
      <c r="AB270">
        <v>13</v>
      </c>
      <c r="AC270">
        <v>11</v>
      </c>
      <c r="AD270">
        <v>2</v>
      </c>
      <c r="AE270">
        <v>84.62</v>
      </c>
      <c r="AF270">
        <v>19</v>
      </c>
      <c r="AG270">
        <v>3</v>
      </c>
      <c r="AH270">
        <v>0</v>
      </c>
      <c r="AI270">
        <v>10</v>
      </c>
      <c r="AJ270" s="301">
        <v>43919</v>
      </c>
      <c r="AK270">
        <v>1691</v>
      </c>
      <c r="AL270">
        <v>1608</v>
      </c>
      <c r="AM270" s="301">
        <v>43828</v>
      </c>
      <c r="AN270">
        <v>2379</v>
      </c>
      <c r="AO270">
        <v>2134</v>
      </c>
      <c r="AP270" s="301">
        <v>43645</v>
      </c>
      <c r="AQ270">
        <v>2298</v>
      </c>
      <c r="AR270">
        <v>2076</v>
      </c>
      <c r="AS270" s="301">
        <v>43280</v>
      </c>
      <c r="AT270">
        <v>2821</v>
      </c>
      <c r="AU270">
        <v>3025</v>
      </c>
    </row>
    <row r="271" spans="1:47" x14ac:dyDescent="0.2">
      <c r="A271" s="102">
        <v>3436</v>
      </c>
      <c r="B271">
        <v>6506</v>
      </c>
      <c r="C271" s="106" t="s">
        <v>1005</v>
      </c>
      <c r="D271" s="106" t="s">
        <v>903</v>
      </c>
      <c r="E271">
        <v>3665</v>
      </c>
      <c r="F271">
        <v>3675</v>
      </c>
      <c r="G271">
        <v>200</v>
      </c>
      <c r="H271" s="106" t="s">
        <v>901</v>
      </c>
      <c r="I271">
        <v>6925</v>
      </c>
      <c r="J271" s="106" t="s">
        <v>1177</v>
      </c>
      <c r="K271" s="106" t="s">
        <v>903</v>
      </c>
      <c r="L271">
        <v>1339</v>
      </c>
      <c r="M271">
        <v>1427</v>
      </c>
      <c r="N271">
        <v>500</v>
      </c>
      <c r="O271" s="106" t="s">
        <v>898</v>
      </c>
      <c r="P271">
        <v>0.84439247834875797</v>
      </c>
      <c r="Q271">
        <v>0.87996098136157797</v>
      </c>
      <c r="R271">
        <v>0.44837216137063501</v>
      </c>
      <c r="S271" s="106">
        <v>6.0355259933678899E-2</v>
      </c>
      <c r="T271">
        <v>-0.93881961675399295</v>
      </c>
      <c r="U271">
        <v>0.93881961675399295</v>
      </c>
      <c r="V271">
        <v>0.30916613539999699</v>
      </c>
      <c r="W271">
        <v>-10.23</v>
      </c>
      <c r="X271">
        <v>2.93</v>
      </c>
      <c r="Y271">
        <v>544690</v>
      </c>
      <c r="Z271">
        <v>34043</v>
      </c>
      <c r="AA271">
        <v>1.68</v>
      </c>
      <c r="AB271">
        <v>16</v>
      </c>
      <c r="AC271">
        <v>9</v>
      </c>
      <c r="AD271">
        <v>7</v>
      </c>
      <c r="AE271">
        <v>56.25</v>
      </c>
      <c r="AF271">
        <v>17</v>
      </c>
      <c r="AG271">
        <v>5</v>
      </c>
      <c r="AH271">
        <v>3</v>
      </c>
      <c r="AI271">
        <v>8</v>
      </c>
      <c r="AJ271" s="301">
        <v>43919</v>
      </c>
      <c r="AK271">
        <v>3010</v>
      </c>
      <c r="AL271">
        <v>1060</v>
      </c>
      <c r="AM271" s="301">
        <v>43828</v>
      </c>
      <c r="AN271">
        <v>4170</v>
      </c>
      <c r="AO271">
        <v>1624</v>
      </c>
      <c r="AP271" s="301">
        <v>43645</v>
      </c>
      <c r="AQ271">
        <v>3855</v>
      </c>
      <c r="AR271">
        <v>1435</v>
      </c>
      <c r="AS271" s="301">
        <v>43280</v>
      </c>
      <c r="AT271">
        <v>3920</v>
      </c>
      <c r="AU271">
        <v>1385</v>
      </c>
    </row>
    <row r="272" spans="1:47" x14ac:dyDescent="0.2">
      <c r="A272" s="102">
        <v>818</v>
      </c>
      <c r="B272">
        <v>6925</v>
      </c>
      <c r="C272" s="106" t="s">
        <v>1177</v>
      </c>
      <c r="D272" s="106" t="s">
        <v>903</v>
      </c>
      <c r="E272">
        <v>1339</v>
      </c>
      <c r="F272">
        <v>1427</v>
      </c>
      <c r="G272">
        <v>800</v>
      </c>
      <c r="H272" s="106" t="s">
        <v>898</v>
      </c>
      <c r="I272">
        <v>6995</v>
      </c>
      <c r="J272" s="106" t="s">
        <v>47</v>
      </c>
      <c r="K272" s="106" t="s">
        <v>913</v>
      </c>
      <c r="L272">
        <v>1553</v>
      </c>
      <c r="M272">
        <v>1535</v>
      </c>
      <c r="N272">
        <v>700</v>
      </c>
      <c r="O272" s="106" t="s">
        <v>901</v>
      </c>
      <c r="P272">
        <v>0.92334973568063405</v>
      </c>
      <c r="Q272">
        <v>0.95086500983685596</v>
      </c>
      <c r="R272" s="106">
        <v>1.08607650929043E-2</v>
      </c>
      <c r="S272">
        <v>1.1452092161709801E-2</v>
      </c>
      <c r="T272">
        <v>1.9794295127175601</v>
      </c>
      <c r="U272">
        <v>1.9794295127175601</v>
      </c>
      <c r="V272">
        <v>0.45314010555753498</v>
      </c>
      <c r="W272">
        <v>10.69</v>
      </c>
      <c r="X272">
        <v>6.24</v>
      </c>
      <c r="Y272">
        <v>544686</v>
      </c>
      <c r="Z272">
        <v>32040</v>
      </c>
      <c r="AA272">
        <v>1.61</v>
      </c>
      <c r="AB272">
        <v>17</v>
      </c>
      <c r="AC272">
        <v>13</v>
      </c>
      <c r="AD272">
        <v>4</v>
      </c>
      <c r="AE272">
        <v>76.47</v>
      </c>
      <c r="AF272">
        <v>18</v>
      </c>
      <c r="AG272">
        <v>3</v>
      </c>
      <c r="AH272">
        <v>1</v>
      </c>
      <c r="AI272">
        <v>13</v>
      </c>
      <c r="AJ272" s="301">
        <v>43919</v>
      </c>
      <c r="AK272">
        <v>1060</v>
      </c>
      <c r="AL272">
        <v>1369</v>
      </c>
      <c r="AM272" s="301">
        <v>43828</v>
      </c>
      <c r="AN272">
        <v>1624</v>
      </c>
      <c r="AO272">
        <v>2147</v>
      </c>
      <c r="AP272" s="301">
        <v>43645</v>
      </c>
      <c r="AQ272">
        <v>1435</v>
      </c>
      <c r="AR272">
        <v>1839</v>
      </c>
      <c r="AS272" s="301">
        <v>43280</v>
      </c>
      <c r="AT272">
        <v>1385</v>
      </c>
      <c r="AU272">
        <v>2026</v>
      </c>
    </row>
    <row r="273" spans="1:47" x14ac:dyDescent="0.2">
      <c r="A273" s="102">
        <v>1171</v>
      </c>
      <c r="B273">
        <v>2327</v>
      </c>
      <c r="C273" s="106" t="s">
        <v>1171</v>
      </c>
      <c r="D273" s="106" t="s">
        <v>900</v>
      </c>
      <c r="E273">
        <v>2942</v>
      </c>
      <c r="F273">
        <v>2914</v>
      </c>
      <c r="G273">
        <v>300</v>
      </c>
      <c r="H273" s="106" t="s">
        <v>901</v>
      </c>
      <c r="I273">
        <v>6136</v>
      </c>
      <c r="J273" s="106" t="s">
        <v>1400</v>
      </c>
      <c r="K273" s="106" t="s">
        <v>909</v>
      </c>
      <c r="L273">
        <v>1750</v>
      </c>
      <c r="M273">
        <v>1664</v>
      </c>
      <c r="N273">
        <v>500</v>
      </c>
      <c r="O273" s="106" t="s">
        <v>898</v>
      </c>
      <c r="P273">
        <v>0.76911904308851597</v>
      </c>
      <c r="Q273">
        <v>0.94423488798712496</v>
      </c>
      <c r="R273">
        <v>2.39066562563107E-2</v>
      </c>
      <c r="S273">
        <v>4.8446221606120703E-3</v>
      </c>
      <c r="T273">
        <v>-1.15665164105312</v>
      </c>
      <c r="U273">
        <v>1.15665164105312</v>
      </c>
      <c r="V273">
        <v>0.35792185677393001</v>
      </c>
      <c r="W273">
        <v>-8.85</v>
      </c>
      <c r="X273">
        <v>4.83</v>
      </c>
      <c r="Y273">
        <v>544376</v>
      </c>
      <c r="Z273">
        <v>36292</v>
      </c>
      <c r="AA273">
        <v>1.83</v>
      </c>
      <c r="AB273">
        <v>15</v>
      </c>
      <c r="AC273">
        <v>10</v>
      </c>
      <c r="AD273">
        <v>5</v>
      </c>
      <c r="AE273">
        <v>66.67</v>
      </c>
      <c r="AF273">
        <v>17</v>
      </c>
      <c r="AG273">
        <v>6</v>
      </c>
      <c r="AH273">
        <v>1</v>
      </c>
      <c r="AI273">
        <v>8</v>
      </c>
      <c r="AJ273" s="301">
        <v>43919</v>
      </c>
      <c r="AK273">
        <v>2686</v>
      </c>
      <c r="AL273">
        <v>1466</v>
      </c>
      <c r="AM273" s="301">
        <v>43828</v>
      </c>
      <c r="AN273">
        <v>3600</v>
      </c>
      <c r="AO273">
        <v>2090</v>
      </c>
      <c r="AP273" s="301">
        <v>43645</v>
      </c>
      <c r="AQ273">
        <v>3515</v>
      </c>
      <c r="AR273">
        <v>2199</v>
      </c>
      <c r="AS273" s="301">
        <v>43280</v>
      </c>
      <c r="AT273">
        <v>2762</v>
      </c>
      <c r="AU273">
        <v>2236</v>
      </c>
    </row>
    <row r="274" spans="1:47" x14ac:dyDescent="0.2">
      <c r="A274" s="102">
        <v>161</v>
      </c>
      <c r="B274">
        <v>1605</v>
      </c>
      <c r="C274" s="106" t="s">
        <v>1062</v>
      </c>
      <c r="D274" s="106" t="s">
        <v>1045</v>
      </c>
      <c r="E274">
        <v>672.9</v>
      </c>
      <c r="F274">
        <v>659.6</v>
      </c>
      <c r="G274">
        <v>1400</v>
      </c>
      <c r="H274" s="106" t="s">
        <v>898</v>
      </c>
      <c r="I274">
        <v>7458</v>
      </c>
      <c r="J274" s="106" t="s">
        <v>1193</v>
      </c>
      <c r="K274" s="106" t="s">
        <v>905</v>
      </c>
      <c r="L274">
        <v>3225</v>
      </c>
      <c r="M274">
        <v>3135</v>
      </c>
      <c r="N274">
        <v>300</v>
      </c>
      <c r="O274" s="106" t="s">
        <v>901</v>
      </c>
      <c r="P274">
        <v>0.91367093908294295</v>
      </c>
      <c r="Q274">
        <v>0.96950416111909898</v>
      </c>
      <c r="R274">
        <v>0.25760269395872398</v>
      </c>
      <c r="S274" s="15">
        <v>2.9110162621894101E-5</v>
      </c>
      <c r="T274">
        <v>0.34150572036613203</v>
      </c>
      <c r="U274">
        <v>0.34150572036613203</v>
      </c>
      <c r="V274">
        <v>0.19091113592696801</v>
      </c>
      <c r="W274">
        <v>2.57</v>
      </c>
      <c r="X274">
        <v>1.81</v>
      </c>
      <c r="Y274">
        <v>543659</v>
      </c>
      <c r="Z274">
        <v>36244</v>
      </c>
      <c r="AA274">
        <v>1.81</v>
      </c>
      <c r="AB274">
        <v>15</v>
      </c>
      <c r="AC274">
        <v>8</v>
      </c>
      <c r="AD274">
        <v>7</v>
      </c>
      <c r="AE274">
        <v>53.33</v>
      </c>
      <c r="AF274">
        <v>19</v>
      </c>
      <c r="AG274">
        <v>5</v>
      </c>
      <c r="AH274">
        <v>0</v>
      </c>
      <c r="AI274">
        <v>10</v>
      </c>
      <c r="AJ274" s="301">
        <v>43919</v>
      </c>
      <c r="AK274">
        <v>599.20000000000005</v>
      </c>
      <c r="AL274">
        <v>2991</v>
      </c>
      <c r="AM274" s="301">
        <v>43828</v>
      </c>
      <c r="AN274">
        <v>1136.5</v>
      </c>
      <c r="AO274">
        <v>5730</v>
      </c>
      <c r="AP274" s="301">
        <v>43645</v>
      </c>
      <c r="AQ274">
        <v>992.9</v>
      </c>
      <c r="AR274">
        <v>5030</v>
      </c>
      <c r="AS274" s="301">
        <v>43280</v>
      </c>
      <c r="AT274">
        <v>1132.5</v>
      </c>
      <c r="AU274">
        <v>5190</v>
      </c>
    </row>
    <row r="275" spans="1:47" x14ac:dyDescent="0.2">
      <c r="A275" s="102">
        <v>3525</v>
      </c>
      <c r="B275">
        <v>4045</v>
      </c>
      <c r="C275" s="106" t="s">
        <v>1127</v>
      </c>
      <c r="D275" s="106" t="s">
        <v>920</v>
      </c>
      <c r="E275">
        <v>1030</v>
      </c>
      <c r="F275">
        <v>1022</v>
      </c>
      <c r="G275">
        <v>700</v>
      </c>
      <c r="H275" s="106" t="s">
        <v>901</v>
      </c>
      <c r="I275">
        <v>5232</v>
      </c>
      <c r="J275" s="106" t="s">
        <v>1433</v>
      </c>
      <c r="K275" s="106" t="s">
        <v>897</v>
      </c>
      <c r="L275">
        <v>3765</v>
      </c>
      <c r="M275">
        <v>3805</v>
      </c>
      <c r="N275">
        <v>200</v>
      </c>
      <c r="O275" s="106" t="s">
        <v>898</v>
      </c>
      <c r="P275">
        <v>0.92779790042466703</v>
      </c>
      <c r="Q275">
        <v>0.87646448489844497</v>
      </c>
      <c r="R275">
        <v>0.15336304863556899</v>
      </c>
      <c r="S275">
        <v>7.2758437917310195E-2</v>
      </c>
      <c r="T275">
        <v>-0.70035303925746295</v>
      </c>
      <c r="U275">
        <v>0.70035303925746295</v>
      </c>
      <c r="V275">
        <v>0.52560303178467704</v>
      </c>
      <c r="W275">
        <v>-2.7</v>
      </c>
      <c r="X275">
        <v>5.99</v>
      </c>
      <c r="Y275">
        <v>543641</v>
      </c>
      <c r="Z275">
        <v>36243</v>
      </c>
      <c r="AA275">
        <v>1.91</v>
      </c>
      <c r="AB275">
        <v>15</v>
      </c>
      <c r="AC275">
        <v>10</v>
      </c>
      <c r="AD275">
        <v>5</v>
      </c>
      <c r="AE275">
        <v>66.67</v>
      </c>
      <c r="AF275">
        <v>18</v>
      </c>
      <c r="AG275">
        <v>5</v>
      </c>
      <c r="AH275">
        <v>1</v>
      </c>
      <c r="AI275">
        <v>9</v>
      </c>
      <c r="AJ275" s="301">
        <v>43919</v>
      </c>
      <c r="AK275">
        <v>978</v>
      </c>
      <c r="AL275">
        <v>3370</v>
      </c>
      <c r="AM275" s="301">
        <v>43828</v>
      </c>
      <c r="AN275">
        <v>1270</v>
      </c>
      <c r="AO275">
        <v>4775</v>
      </c>
      <c r="AP275" s="301">
        <v>43645</v>
      </c>
      <c r="AQ275">
        <v>1161</v>
      </c>
      <c r="AR275">
        <v>4390</v>
      </c>
      <c r="AS275" s="301">
        <v>43280</v>
      </c>
      <c r="AT275">
        <v>1247</v>
      </c>
      <c r="AU275">
        <v>5150</v>
      </c>
    </row>
    <row r="276" spans="1:47" x14ac:dyDescent="0.2">
      <c r="A276" s="102">
        <v>1637</v>
      </c>
      <c r="B276">
        <v>3099</v>
      </c>
      <c r="C276" s="106" t="s">
        <v>33</v>
      </c>
      <c r="D276" s="106" t="s">
        <v>921</v>
      </c>
      <c r="E276">
        <v>635</v>
      </c>
      <c r="F276">
        <v>623</v>
      </c>
      <c r="G276">
        <v>1700</v>
      </c>
      <c r="H276" s="106" t="s">
        <v>901</v>
      </c>
      <c r="I276">
        <v>8308</v>
      </c>
      <c r="J276" s="106" t="s">
        <v>48</v>
      </c>
      <c r="K276" s="106" t="s">
        <v>940</v>
      </c>
      <c r="L276">
        <v>366</v>
      </c>
      <c r="M276">
        <v>368</v>
      </c>
      <c r="N276">
        <v>2900</v>
      </c>
      <c r="O276" s="106" t="s">
        <v>898</v>
      </c>
      <c r="P276">
        <v>0.84480722357140603</v>
      </c>
      <c r="Q276">
        <v>0.93376384007209001</v>
      </c>
      <c r="R276">
        <v>9.7513992888015696E-2</v>
      </c>
      <c r="S276">
        <v>6.7098660672478896E-2</v>
      </c>
      <c r="T276">
        <v>-2.1680793992583598</v>
      </c>
      <c r="U276">
        <v>2.1680793992583598</v>
      </c>
      <c r="V276">
        <v>1.5738313535587001</v>
      </c>
      <c r="W276">
        <v>-12</v>
      </c>
      <c r="X276">
        <v>0.76</v>
      </c>
      <c r="Y276">
        <v>542354</v>
      </c>
      <c r="Z276">
        <v>38740</v>
      </c>
      <c r="AA276">
        <v>1.83</v>
      </c>
      <c r="AB276">
        <v>14</v>
      </c>
      <c r="AC276">
        <v>10</v>
      </c>
      <c r="AD276">
        <v>4</v>
      </c>
      <c r="AE276">
        <v>71.430000000000007</v>
      </c>
      <c r="AF276">
        <v>19</v>
      </c>
      <c r="AG276">
        <v>4</v>
      </c>
      <c r="AH276">
        <v>0</v>
      </c>
      <c r="AI276">
        <v>10</v>
      </c>
      <c r="AJ276" s="301">
        <v>43919</v>
      </c>
      <c r="AK276">
        <v>641</v>
      </c>
      <c r="AL276">
        <v>344</v>
      </c>
      <c r="AM276" s="301">
        <v>43828</v>
      </c>
      <c r="AN276">
        <v>984</v>
      </c>
      <c r="AO276">
        <v>479</v>
      </c>
      <c r="AP276" s="301">
        <v>43645</v>
      </c>
      <c r="AQ276">
        <v>899</v>
      </c>
      <c r="AR276">
        <v>453.5</v>
      </c>
      <c r="AS276" s="301">
        <v>43280</v>
      </c>
      <c r="AT276">
        <v>1344</v>
      </c>
      <c r="AU276">
        <v>582.29999999999995</v>
      </c>
    </row>
    <row r="277" spans="1:47" x14ac:dyDescent="0.2">
      <c r="A277" s="102">
        <v>603</v>
      </c>
      <c r="B277">
        <v>4917</v>
      </c>
      <c r="C277" s="106" t="s">
        <v>1137</v>
      </c>
      <c r="D277" s="106" t="s">
        <v>920</v>
      </c>
      <c r="E277">
        <v>1980</v>
      </c>
      <c r="F277">
        <v>1989</v>
      </c>
      <c r="G277">
        <v>500</v>
      </c>
      <c r="H277" s="106" t="s">
        <v>898</v>
      </c>
      <c r="I277">
        <v>6113</v>
      </c>
      <c r="J277" s="106" t="s">
        <v>1129</v>
      </c>
      <c r="K277" s="106" t="s">
        <v>909</v>
      </c>
      <c r="L277">
        <v>862</v>
      </c>
      <c r="M277">
        <v>859</v>
      </c>
      <c r="N277">
        <v>1200</v>
      </c>
      <c r="O277" s="106" t="s">
        <v>901</v>
      </c>
      <c r="P277">
        <v>0.61710553668670898</v>
      </c>
      <c r="Q277">
        <v>0.95558654111292995</v>
      </c>
      <c r="R277" s="106">
        <v>0.33928596152692497</v>
      </c>
      <c r="S277" s="106">
        <v>1.8034450866665799E-2</v>
      </c>
      <c r="T277">
        <v>9.6733540515873698E-2</v>
      </c>
      <c r="U277">
        <v>9.6733540515873698E-2</v>
      </c>
      <c r="V277">
        <v>0.37456067446027702</v>
      </c>
      <c r="W277">
        <v>0.5</v>
      </c>
      <c r="X277">
        <v>3.65</v>
      </c>
      <c r="Y277">
        <v>541726</v>
      </c>
      <c r="Z277">
        <v>45144</v>
      </c>
      <c r="AA277">
        <v>2.2999999999999998</v>
      </c>
      <c r="AB277">
        <v>12</v>
      </c>
      <c r="AC277">
        <v>9</v>
      </c>
      <c r="AD277">
        <v>3</v>
      </c>
      <c r="AE277">
        <v>75</v>
      </c>
      <c r="AF277">
        <v>20</v>
      </c>
      <c r="AG277">
        <v>3</v>
      </c>
      <c r="AH277">
        <v>0</v>
      </c>
      <c r="AI277">
        <v>9</v>
      </c>
      <c r="AJ277" s="301">
        <v>43919</v>
      </c>
      <c r="AK277">
        <v>2119</v>
      </c>
      <c r="AL277">
        <v>872</v>
      </c>
      <c r="AM277" s="301">
        <v>43828</v>
      </c>
      <c r="AN277">
        <v>3000</v>
      </c>
      <c r="AO277">
        <v>1250</v>
      </c>
      <c r="AP277" s="301">
        <v>43645</v>
      </c>
      <c r="AQ277">
        <v>2663</v>
      </c>
      <c r="AR277">
        <v>1246</v>
      </c>
      <c r="AS277" s="301">
        <v>43280</v>
      </c>
      <c r="AT277">
        <v>3335</v>
      </c>
      <c r="AU277">
        <v>1059</v>
      </c>
    </row>
    <row r="278" spans="1:47" x14ac:dyDescent="0.2">
      <c r="A278" s="102">
        <v>4079</v>
      </c>
      <c r="B278">
        <v>6481</v>
      </c>
      <c r="C278" s="106" t="s">
        <v>1175</v>
      </c>
      <c r="D278" s="106" t="s">
        <v>909</v>
      </c>
      <c r="E278">
        <v>2610</v>
      </c>
      <c r="F278">
        <v>2607</v>
      </c>
      <c r="G278">
        <v>400</v>
      </c>
      <c r="H278" s="106" t="s">
        <v>901</v>
      </c>
      <c r="I278">
        <v>6925</v>
      </c>
      <c r="J278" s="106" t="s">
        <v>1177</v>
      </c>
      <c r="K278" s="106" t="s">
        <v>903</v>
      </c>
      <c r="L278">
        <v>1339</v>
      </c>
      <c r="M278">
        <v>1427</v>
      </c>
      <c r="N278">
        <v>700</v>
      </c>
      <c r="O278" s="106" t="s">
        <v>898</v>
      </c>
      <c r="P278">
        <v>0.85466491839536396</v>
      </c>
      <c r="Q278">
        <v>0.85122111870487904</v>
      </c>
      <c r="R278" s="106">
        <v>0.194195298053631</v>
      </c>
      <c r="S278" s="15">
        <v>8.3625883039977297E-2</v>
      </c>
      <c r="T278">
        <v>-1.3642013927266601</v>
      </c>
      <c r="U278">
        <v>1.3642013927266601</v>
      </c>
      <c r="V278">
        <v>0.55273818647988204</v>
      </c>
      <c r="W278">
        <v>-15.42</v>
      </c>
      <c r="X278">
        <v>4.21</v>
      </c>
      <c r="Y278">
        <v>541407</v>
      </c>
      <c r="Z278">
        <v>45117</v>
      </c>
      <c r="AA278">
        <v>2.42</v>
      </c>
      <c r="AB278">
        <v>12</v>
      </c>
      <c r="AC278">
        <v>8</v>
      </c>
      <c r="AD278">
        <v>4</v>
      </c>
      <c r="AE278">
        <v>66.67</v>
      </c>
      <c r="AF278">
        <v>16</v>
      </c>
      <c r="AG278">
        <v>7</v>
      </c>
      <c r="AH278">
        <v>1</v>
      </c>
      <c r="AI278">
        <v>4</v>
      </c>
      <c r="AJ278" s="301">
        <v>43919</v>
      </c>
      <c r="AK278">
        <v>2227</v>
      </c>
      <c r="AL278">
        <v>1060</v>
      </c>
      <c r="AM278" s="301">
        <v>43828</v>
      </c>
      <c r="AN278">
        <v>2968</v>
      </c>
      <c r="AO278">
        <v>1624</v>
      </c>
      <c r="AP278" s="301">
        <v>43645</v>
      </c>
      <c r="AQ278">
        <v>2710</v>
      </c>
      <c r="AR278">
        <v>1435</v>
      </c>
      <c r="AS278" s="301">
        <v>43280</v>
      </c>
      <c r="AT278">
        <v>3180</v>
      </c>
      <c r="AU278">
        <v>1385</v>
      </c>
    </row>
    <row r="279" spans="1:47" x14ac:dyDescent="0.2">
      <c r="A279" s="102">
        <v>2487</v>
      </c>
      <c r="B279">
        <v>2282</v>
      </c>
      <c r="C279" s="106" t="s">
        <v>1429</v>
      </c>
      <c r="D279" s="106" t="s">
        <v>923</v>
      </c>
      <c r="E279">
        <v>4225</v>
      </c>
      <c r="F279">
        <v>4200</v>
      </c>
      <c r="G279">
        <v>200</v>
      </c>
      <c r="H279" s="106" t="s">
        <v>898</v>
      </c>
      <c r="I279">
        <v>8850</v>
      </c>
      <c r="J279" s="106" t="s">
        <v>1345</v>
      </c>
      <c r="K279" s="106" t="s">
        <v>917</v>
      </c>
      <c r="L279">
        <v>2237</v>
      </c>
      <c r="M279">
        <v>2184</v>
      </c>
      <c r="N279">
        <v>400</v>
      </c>
      <c r="O279" s="106" t="s">
        <v>901</v>
      </c>
      <c r="P279">
        <v>0.86523895201722001</v>
      </c>
      <c r="Q279">
        <v>0.91154078202300903</v>
      </c>
      <c r="R279" s="106">
        <v>0.27100274172487099</v>
      </c>
      <c r="S279" s="106">
        <v>4.7922074083071801E-2</v>
      </c>
      <c r="T279">
        <v>1.10269780915269</v>
      </c>
      <c r="U279">
        <v>1.10269780915269</v>
      </c>
      <c r="V279">
        <v>0.75559525522823101</v>
      </c>
      <c r="W279">
        <v>4.76</v>
      </c>
      <c r="X279">
        <v>4</v>
      </c>
      <c r="Y279">
        <v>540648</v>
      </c>
      <c r="Z279">
        <v>67581</v>
      </c>
      <c r="AA279">
        <v>4.07</v>
      </c>
      <c r="AB279">
        <v>8</v>
      </c>
      <c r="AC279">
        <v>8</v>
      </c>
      <c r="AD279">
        <v>0</v>
      </c>
      <c r="AE279">
        <v>100</v>
      </c>
      <c r="AF279">
        <v>18</v>
      </c>
      <c r="AG279">
        <v>5</v>
      </c>
      <c r="AH279">
        <v>0</v>
      </c>
      <c r="AI279">
        <v>3</v>
      </c>
      <c r="AJ279" s="301">
        <v>43919</v>
      </c>
      <c r="AK279">
        <v>3980</v>
      </c>
      <c r="AL279">
        <v>2067</v>
      </c>
      <c r="AM279" s="301">
        <v>43828</v>
      </c>
      <c r="AN279">
        <v>4510</v>
      </c>
      <c r="AO279">
        <v>2785</v>
      </c>
      <c r="AP279" s="301">
        <v>43645</v>
      </c>
      <c r="AQ279">
        <v>4695</v>
      </c>
      <c r="AR279">
        <v>2621</v>
      </c>
      <c r="AS279" s="301">
        <v>43280</v>
      </c>
      <c r="AT279">
        <v>4325</v>
      </c>
      <c r="AU279">
        <v>2610</v>
      </c>
    </row>
    <row r="280" spans="1:47" x14ac:dyDescent="0.2">
      <c r="A280" s="102">
        <v>1762</v>
      </c>
      <c r="B280">
        <v>1812</v>
      </c>
      <c r="C280" s="106" t="s">
        <v>961</v>
      </c>
      <c r="D280" s="106" t="s">
        <v>907</v>
      </c>
      <c r="E280">
        <v>1231</v>
      </c>
      <c r="F280">
        <v>1252</v>
      </c>
      <c r="G280">
        <v>700</v>
      </c>
      <c r="H280" s="106" t="s">
        <v>898</v>
      </c>
      <c r="I280">
        <v>4471</v>
      </c>
      <c r="J280" s="106" t="s">
        <v>1203</v>
      </c>
      <c r="K280" s="106" t="s">
        <v>920</v>
      </c>
      <c r="L280">
        <v>4665</v>
      </c>
      <c r="M280">
        <v>4665</v>
      </c>
      <c r="N280">
        <v>200</v>
      </c>
      <c r="O280" s="106" t="s">
        <v>901</v>
      </c>
      <c r="P280">
        <v>0.92504472511259495</v>
      </c>
      <c r="Q280">
        <v>0.93110524315590304</v>
      </c>
      <c r="R280" s="15">
        <v>9.6834636798254603E-2</v>
      </c>
      <c r="S280" s="15">
        <v>3.14278138104956E-2</v>
      </c>
      <c r="T280">
        <v>0.42577236223065101</v>
      </c>
      <c r="U280">
        <v>0.42577236223065101</v>
      </c>
      <c r="V280">
        <v>0.36334029435294402</v>
      </c>
      <c r="W280">
        <v>1.76</v>
      </c>
      <c r="X280">
        <v>6.07</v>
      </c>
      <c r="Y280">
        <v>540619</v>
      </c>
      <c r="Z280">
        <v>49147</v>
      </c>
      <c r="AA280">
        <v>2.4500000000000002</v>
      </c>
      <c r="AB280">
        <v>11</v>
      </c>
      <c r="AC280">
        <v>9</v>
      </c>
      <c r="AD280">
        <v>2</v>
      </c>
      <c r="AE280">
        <v>81.819999999999993</v>
      </c>
      <c r="AF280">
        <v>18</v>
      </c>
      <c r="AG280">
        <v>4</v>
      </c>
      <c r="AH280">
        <v>0</v>
      </c>
      <c r="AI280">
        <v>7</v>
      </c>
      <c r="AJ280" s="301">
        <v>43919</v>
      </c>
      <c r="AK280">
        <v>1155</v>
      </c>
      <c r="AL280">
        <v>4110</v>
      </c>
      <c r="AM280" s="301">
        <v>43828</v>
      </c>
      <c r="AN280">
        <v>1458</v>
      </c>
      <c r="AO280">
        <v>5420</v>
      </c>
      <c r="AP280" s="301">
        <v>43645</v>
      </c>
      <c r="AQ280">
        <v>1510</v>
      </c>
      <c r="AR280">
        <v>5720</v>
      </c>
      <c r="AS280" s="301">
        <v>43280</v>
      </c>
      <c r="AT280">
        <v>1646</v>
      </c>
      <c r="AU280">
        <v>4760</v>
      </c>
    </row>
    <row r="281" spans="1:47" x14ac:dyDescent="0.2">
      <c r="A281" s="102">
        <v>1173</v>
      </c>
      <c r="B281">
        <v>5714</v>
      </c>
      <c r="C281" s="106" t="s">
        <v>559</v>
      </c>
      <c r="D281" s="106" t="s">
        <v>911</v>
      </c>
      <c r="E281">
        <v>3280</v>
      </c>
      <c r="F281">
        <v>3235</v>
      </c>
      <c r="G281">
        <v>200</v>
      </c>
      <c r="H281" s="106" t="s">
        <v>898</v>
      </c>
      <c r="I281">
        <v>6963</v>
      </c>
      <c r="J281" s="106" t="s">
        <v>1347</v>
      </c>
      <c r="K281" s="106" t="s">
        <v>903</v>
      </c>
      <c r="L281">
        <v>7110</v>
      </c>
      <c r="M281">
        <v>7010</v>
      </c>
      <c r="N281">
        <v>100</v>
      </c>
      <c r="O281" s="106" t="s">
        <v>901</v>
      </c>
      <c r="P281">
        <v>0.91764290762546297</v>
      </c>
      <c r="Q281">
        <v>0.944217064659571</v>
      </c>
      <c r="R281" s="15">
        <v>0.37280911587657201</v>
      </c>
      <c r="S281" s="15">
        <v>1.2733107123888501E-2</v>
      </c>
      <c r="T281">
        <v>0.58951874318261699</v>
      </c>
      <c r="U281">
        <v>0.58951874318261699</v>
      </c>
      <c r="V281">
        <v>0.57261186064547698</v>
      </c>
      <c r="W281">
        <v>2.02</v>
      </c>
      <c r="X281">
        <v>7.7</v>
      </c>
      <c r="Y281">
        <v>540164</v>
      </c>
      <c r="Z281">
        <v>54016</v>
      </c>
      <c r="AA281">
        <v>3.35</v>
      </c>
      <c r="AB281">
        <v>10</v>
      </c>
      <c r="AC281">
        <v>8</v>
      </c>
      <c r="AD281">
        <v>2</v>
      </c>
      <c r="AE281">
        <v>80</v>
      </c>
      <c r="AF281">
        <v>18</v>
      </c>
      <c r="AG281">
        <v>5</v>
      </c>
      <c r="AH281">
        <v>0</v>
      </c>
      <c r="AI281">
        <v>5</v>
      </c>
      <c r="AJ281" s="301">
        <v>43919</v>
      </c>
      <c r="AK281">
        <v>2786</v>
      </c>
      <c r="AL281">
        <v>6200</v>
      </c>
      <c r="AM281" s="301">
        <v>43828</v>
      </c>
      <c r="AN281">
        <v>4075</v>
      </c>
      <c r="AO281">
        <v>8780</v>
      </c>
      <c r="AP281" s="301">
        <v>43645</v>
      </c>
      <c r="AQ281">
        <v>3525</v>
      </c>
      <c r="AR281">
        <v>7600</v>
      </c>
      <c r="AS281" s="301">
        <v>43280</v>
      </c>
      <c r="AT281">
        <v>3350</v>
      </c>
      <c r="AU281">
        <v>9300</v>
      </c>
    </row>
    <row r="282" spans="1:47" x14ac:dyDescent="0.2">
      <c r="A282" s="102">
        <v>3904</v>
      </c>
      <c r="B282">
        <v>4768</v>
      </c>
      <c r="C282" s="106" t="s">
        <v>1952</v>
      </c>
      <c r="D282" s="106" t="s">
        <v>900</v>
      </c>
      <c r="E282">
        <v>5770</v>
      </c>
      <c r="F282">
        <v>5720</v>
      </c>
      <c r="G282">
        <v>100</v>
      </c>
      <c r="H282" s="106" t="s">
        <v>898</v>
      </c>
      <c r="I282">
        <v>4812</v>
      </c>
      <c r="J282" s="106" t="s">
        <v>543</v>
      </c>
      <c r="K282" s="106" t="s">
        <v>900</v>
      </c>
      <c r="L282">
        <v>5040</v>
      </c>
      <c r="M282">
        <v>4945</v>
      </c>
      <c r="N282">
        <v>100</v>
      </c>
      <c r="O282" s="106" t="s">
        <v>901</v>
      </c>
      <c r="P282">
        <v>0.79271861868445004</v>
      </c>
      <c r="Q282">
        <v>0.860453558812734</v>
      </c>
      <c r="R282">
        <v>0.27265004814680499</v>
      </c>
      <c r="S282">
        <v>1.2998613188011999E-2</v>
      </c>
      <c r="T282">
        <v>0.51870061651113997</v>
      </c>
      <c r="U282">
        <v>0.51870061651113997</v>
      </c>
      <c r="V282">
        <v>0.480560185609262</v>
      </c>
      <c r="W282">
        <v>3.42</v>
      </c>
      <c r="X282">
        <v>13.55</v>
      </c>
      <c r="Y282">
        <v>540071</v>
      </c>
      <c r="Z282">
        <v>41544</v>
      </c>
      <c r="AA282">
        <v>2.12</v>
      </c>
      <c r="AB282">
        <v>13</v>
      </c>
      <c r="AC282">
        <v>7</v>
      </c>
      <c r="AD282">
        <v>6</v>
      </c>
      <c r="AE282">
        <v>53.85</v>
      </c>
      <c r="AF282">
        <v>15</v>
      </c>
      <c r="AG282">
        <v>5</v>
      </c>
      <c r="AH282">
        <v>0</v>
      </c>
      <c r="AI282">
        <v>8</v>
      </c>
      <c r="AJ282" s="301">
        <v>43919</v>
      </c>
      <c r="AK282">
        <v>4575</v>
      </c>
      <c r="AL282">
        <v>3915</v>
      </c>
      <c r="AM282" s="301">
        <v>43828</v>
      </c>
      <c r="AN282">
        <v>4375</v>
      </c>
      <c r="AO282">
        <v>4330</v>
      </c>
      <c r="AP282" s="301">
        <v>43645</v>
      </c>
      <c r="AQ282">
        <v>4440</v>
      </c>
      <c r="AR282">
        <v>3505</v>
      </c>
      <c r="AS282" s="301">
        <v>43280</v>
      </c>
      <c r="AT282">
        <v>4265</v>
      </c>
      <c r="AU282">
        <v>3275</v>
      </c>
    </row>
    <row r="283" spans="1:47" x14ac:dyDescent="0.2">
      <c r="A283" s="102">
        <v>2171</v>
      </c>
      <c r="B283">
        <v>3086</v>
      </c>
      <c r="C283" s="106" t="s">
        <v>503</v>
      </c>
      <c r="D283" s="106" t="s">
        <v>921</v>
      </c>
      <c r="E283">
        <v>795</v>
      </c>
      <c r="F283">
        <v>758</v>
      </c>
      <c r="G283">
        <v>1200</v>
      </c>
      <c r="H283" s="106" t="s">
        <v>901</v>
      </c>
      <c r="I283">
        <v>8801</v>
      </c>
      <c r="J283" s="106" t="s">
        <v>1458</v>
      </c>
      <c r="K283" s="106" t="s">
        <v>917</v>
      </c>
      <c r="L283">
        <v>1870</v>
      </c>
      <c r="M283">
        <v>1885.5</v>
      </c>
      <c r="N283">
        <v>500</v>
      </c>
      <c r="O283" s="106" t="s">
        <v>898</v>
      </c>
      <c r="P283">
        <v>0.74971582271113901</v>
      </c>
      <c r="Q283">
        <v>0.92038779810555105</v>
      </c>
      <c r="R283">
        <v>0.236536604416832</v>
      </c>
      <c r="S283">
        <v>9.1408577162115201E-2</v>
      </c>
      <c r="T283">
        <v>-1.2773990353661799</v>
      </c>
      <c r="U283">
        <v>1.2773990353661799</v>
      </c>
      <c r="V283">
        <v>0.80130270952343297</v>
      </c>
      <c r="W283">
        <v>-10.8</v>
      </c>
      <c r="X283">
        <v>3.52</v>
      </c>
      <c r="Y283">
        <v>539648</v>
      </c>
      <c r="Z283">
        <v>38546</v>
      </c>
      <c r="AA283">
        <v>1.83</v>
      </c>
      <c r="AB283">
        <v>14</v>
      </c>
      <c r="AC283">
        <v>9</v>
      </c>
      <c r="AD283">
        <v>5</v>
      </c>
      <c r="AE283">
        <v>64.290000000000006</v>
      </c>
      <c r="AF283">
        <v>19</v>
      </c>
      <c r="AG283">
        <v>4</v>
      </c>
      <c r="AH283">
        <v>1</v>
      </c>
      <c r="AI283">
        <v>9</v>
      </c>
      <c r="AJ283" s="301">
        <v>43919</v>
      </c>
      <c r="AK283">
        <v>907</v>
      </c>
      <c r="AL283">
        <v>1862.5</v>
      </c>
      <c r="AM283" s="301">
        <v>43828</v>
      </c>
      <c r="AN283">
        <v>1530</v>
      </c>
      <c r="AO283">
        <v>2672</v>
      </c>
      <c r="AP283" s="301">
        <v>43645</v>
      </c>
      <c r="AQ283">
        <v>1244</v>
      </c>
      <c r="AR283">
        <v>2641</v>
      </c>
      <c r="AS283" s="301">
        <v>43280</v>
      </c>
      <c r="AT283">
        <v>1630</v>
      </c>
      <c r="AU283">
        <v>2645.5</v>
      </c>
    </row>
    <row r="284" spans="1:47" x14ac:dyDescent="0.2">
      <c r="A284" s="102">
        <v>3952</v>
      </c>
      <c r="B284">
        <v>1802</v>
      </c>
      <c r="C284" s="106" t="s">
        <v>1041</v>
      </c>
      <c r="D284" s="106" t="s">
        <v>907</v>
      </c>
      <c r="E284">
        <v>979</v>
      </c>
      <c r="F284">
        <v>983</v>
      </c>
      <c r="G284">
        <v>1000</v>
      </c>
      <c r="H284" s="106" t="s">
        <v>901</v>
      </c>
      <c r="I284">
        <v>9715</v>
      </c>
      <c r="J284" s="106" t="s">
        <v>1135</v>
      </c>
      <c r="K284" s="106" t="s">
        <v>910</v>
      </c>
      <c r="L284">
        <v>2544</v>
      </c>
      <c r="M284">
        <v>2541</v>
      </c>
      <c r="N284">
        <v>400</v>
      </c>
      <c r="O284" s="106" t="s">
        <v>898</v>
      </c>
      <c r="P284">
        <v>0.73756305292661895</v>
      </c>
      <c r="Q284">
        <v>0.85849249026476204</v>
      </c>
      <c r="R284" s="15">
        <v>0.46424243523487702</v>
      </c>
      <c r="S284" s="106">
        <v>8.2667637712855901E-2</v>
      </c>
      <c r="T284">
        <v>-1.54733345304362</v>
      </c>
      <c r="U284">
        <v>1.54733345304362</v>
      </c>
      <c r="V284">
        <v>1.4599089988148199</v>
      </c>
      <c r="W284">
        <v>-16.28</v>
      </c>
      <c r="X284">
        <v>3.29</v>
      </c>
      <c r="Y284">
        <v>538945</v>
      </c>
      <c r="Z284">
        <v>31703</v>
      </c>
      <c r="AA284">
        <v>1.61</v>
      </c>
      <c r="AB284">
        <v>17</v>
      </c>
      <c r="AC284">
        <v>12</v>
      </c>
      <c r="AD284">
        <v>5</v>
      </c>
      <c r="AE284">
        <v>70.59</v>
      </c>
      <c r="AF284">
        <v>20</v>
      </c>
      <c r="AG284">
        <v>3</v>
      </c>
      <c r="AH284">
        <v>0</v>
      </c>
      <c r="AI284">
        <v>14</v>
      </c>
      <c r="AJ284" s="301">
        <v>43919</v>
      </c>
      <c r="AK284">
        <v>956</v>
      </c>
      <c r="AL284">
        <v>1916</v>
      </c>
      <c r="AM284" s="301">
        <v>43828</v>
      </c>
      <c r="AN284">
        <v>1217</v>
      </c>
      <c r="AO284">
        <v>2968</v>
      </c>
      <c r="AP284" s="301">
        <v>43645</v>
      </c>
      <c r="AQ284">
        <v>1074</v>
      </c>
      <c r="AR284">
        <v>2456</v>
      </c>
      <c r="AS284" s="301">
        <v>43280</v>
      </c>
      <c r="AT284">
        <v>1101</v>
      </c>
      <c r="AU284">
        <v>2590</v>
      </c>
    </row>
    <row r="285" spans="1:47" x14ac:dyDescent="0.2">
      <c r="A285" s="102">
        <v>174</v>
      </c>
      <c r="B285">
        <v>3087</v>
      </c>
      <c r="C285" s="106" t="s">
        <v>1094</v>
      </c>
      <c r="D285" s="106" t="s">
        <v>921</v>
      </c>
      <c r="E285">
        <v>1721</v>
      </c>
      <c r="F285">
        <v>1719</v>
      </c>
      <c r="G285">
        <v>600</v>
      </c>
      <c r="H285" s="106" t="s">
        <v>901</v>
      </c>
      <c r="I285">
        <v>4205</v>
      </c>
      <c r="J285" s="106" t="s">
        <v>998</v>
      </c>
      <c r="K285" s="106" t="s">
        <v>920</v>
      </c>
      <c r="L285">
        <v>988</v>
      </c>
      <c r="M285">
        <v>968</v>
      </c>
      <c r="N285">
        <v>1100</v>
      </c>
      <c r="O285" s="106" t="s">
        <v>898</v>
      </c>
      <c r="P285">
        <v>0.879373568478795</v>
      </c>
      <c r="Q285">
        <v>0.96881782374877401</v>
      </c>
      <c r="R285" s="15">
        <v>0.10719064344974601</v>
      </c>
      <c r="S285" s="15">
        <v>1.9947515221068898E-2</v>
      </c>
      <c r="T285">
        <v>-0.64764422087628504</v>
      </c>
      <c r="U285">
        <v>0.64764422087628504</v>
      </c>
      <c r="V285">
        <v>0.75684621158356402</v>
      </c>
      <c r="W285">
        <v>-5.62</v>
      </c>
      <c r="X285">
        <v>3.24</v>
      </c>
      <c r="Y285">
        <v>538119</v>
      </c>
      <c r="Z285">
        <v>38437</v>
      </c>
      <c r="AA285">
        <v>1.95</v>
      </c>
      <c r="AB285">
        <v>14</v>
      </c>
      <c r="AC285">
        <v>10</v>
      </c>
      <c r="AD285">
        <v>4</v>
      </c>
      <c r="AE285">
        <v>71.430000000000007</v>
      </c>
      <c r="AF285">
        <v>19</v>
      </c>
      <c r="AG285">
        <v>7</v>
      </c>
      <c r="AH285">
        <v>1</v>
      </c>
      <c r="AI285">
        <v>6</v>
      </c>
      <c r="AJ285" s="301">
        <v>43919</v>
      </c>
      <c r="AK285">
        <v>1657</v>
      </c>
      <c r="AL285">
        <v>851</v>
      </c>
      <c r="AM285" s="301">
        <v>43828</v>
      </c>
      <c r="AN285">
        <v>2166</v>
      </c>
      <c r="AO285">
        <v>1366</v>
      </c>
      <c r="AP285" s="301">
        <v>43645</v>
      </c>
      <c r="AQ285">
        <v>2077</v>
      </c>
      <c r="AR285">
        <v>1217</v>
      </c>
      <c r="AS285" s="301">
        <v>43280</v>
      </c>
      <c r="AT285">
        <v>2140</v>
      </c>
      <c r="AU285">
        <v>1272</v>
      </c>
    </row>
    <row r="286" spans="1:47" x14ac:dyDescent="0.2">
      <c r="A286" s="102">
        <v>4073</v>
      </c>
      <c r="B286">
        <v>1959</v>
      </c>
      <c r="C286" s="106" t="s">
        <v>1446</v>
      </c>
      <c r="D286" s="106" t="s">
        <v>907</v>
      </c>
      <c r="E286">
        <v>3135</v>
      </c>
      <c r="F286">
        <v>3115</v>
      </c>
      <c r="G286">
        <v>300</v>
      </c>
      <c r="H286" s="106" t="s">
        <v>898</v>
      </c>
      <c r="I286">
        <v>3099</v>
      </c>
      <c r="J286" s="106" t="s">
        <v>33</v>
      </c>
      <c r="K286" s="106" t="s">
        <v>921</v>
      </c>
      <c r="L286">
        <v>635</v>
      </c>
      <c r="M286">
        <v>623</v>
      </c>
      <c r="N286">
        <v>1500</v>
      </c>
      <c r="O286" s="106" t="s">
        <v>901</v>
      </c>
      <c r="P286">
        <v>0.64492942319383095</v>
      </c>
      <c r="Q286">
        <v>0.85172611210412397</v>
      </c>
      <c r="R286" s="15">
        <v>9.4639909727075894E-2</v>
      </c>
      <c r="S286" s="15">
        <v>6.7488955793353705E-2</v>
      </c>
      <c r="T286">
        <v>2.275692791919</v>
      </c>
      <c r="U286">
        <v>2.275692791919</v>
      </c>
      <c r="V286">
        <v>1.6708821613320799</v>
      </c>
      <c r="W286">
        <v>12.65</v>
      </c>
      <c r="X286">
        <v>0</v>
      </c>
      <c r="Y286">
        <v>537913</v>
      </c>
      <c r="Z286">
        <v>44826</v>
      </c>
      <c r="AA286">
        <v>2.44</v>
      </c>
      <c r="AB286">
        <v>12</v>
      </c>
      <c r="AC286">
        <v>7</v>
      </c>
      <c r="AD286">
        <v>5</v>
      </c>
      <c r="AE286">
        <v>58.33</v>
      </c>
      <c r="AF286">
        <v>22</v>
      </c>
      <c r="AG286">
        <v>4</v>
      </c>
      <c r="AH286">
        <v>0</v>
      </c>
      <c r="AI286">
        <v>8</v>
      </c>
      <c r="AJ286" s="301">
        <v>43919</v>
      </c>
      <c r="AK286">
        <v>3070</v>
      </c>
      <c r="AL286">
        <v>641</v>
      </c>
      <c r="AM286" s="301">
        <v>43828</v>
      </c>
      <c r="AN286">
        <v>3235</v>
      </c>
      <c r="AO286">
        <v>984</v>
      </c>
      <c r="AP286" s="301">
        <v>43645</v>
      </c>
      <c r="AQ286">
        <v>3325</v>
      </c>
      <c r="AR286">
        <v>899</v>
      </c>
      <c r="AS286" s="301">
        <v>43280</v>
      </c>
      <c r="AT286">
        <v>5210</v>
      </c>
      <c r="AU286">
        <v>1344</v>
      </c>
    </row>
    <row r="287" spans="1:47" x14ac:dyDescent="0.2">
      <c r="A287" s="102">
        <v>617</v>
      </c>
      <c r="B287">
        <v>5938</v>
      </c>
      <c r="C287" s="106" t="s">
        <v>1395</v>
      </c>
      <c r="D287" s="106" t="s">
        <v>1032</v>
      </c>
      <c r="E287">
        <v>1514</v>
      </c>
      <c r="F287">
        <v>1480</v>
      </c>
      <c r="G287">
        <v>700</v>
      </c>
      <c r="H287" s="106" t="s">
        <v>898</v>
      </c>
      <c r="I287">
        <v>7240</v>
      </c>
      <c r="J287" s="106" t="s">
        <v>599</v>
      </c>
      <c r="K287" s="106" t="s">
        <v>913</v>
      </c>
      <c r="L287">
        <v>1315</v>
      </c>
      <c r="M287">
        <v>1294</v>
      </c>
      <c r="N287">
        <v>800</v>
      </c>
      <c r="O287" s="106" t="s">
        <v>901</v>
      </c>
      <c r="P287">
        <v>0.95060779732241896</v>
      </c>
      <c r="Q287">
        <v>0.95519524244137399</v>
      </c>
      <c r="R287">
        <v>0.28042453057524902</v>
      </c>
      <c r="S287" s="15">
        <v>4.7872303841374697E-2</v>
      </c>
      <c r="T287">
        <v>0.51849622364331205</v>
      </c>
      <c r="U287">
        <v>0.51849622364331205</v>
      </c>
      <c r="V287">
        <v>0.60253322950395505</v>
      </c>
      <c r="W287">
        <v>1.81</v>
      </c>
      <c r="X287">
        <v>0.08</v>
      </c>
      <c r="Y287">
        <v>537426</v>
      </c>
      <c r="Z287">
        <v>41340</v>
      </c>
      <c r="AA287">
        <v>2.12</v>
      </c>
      <c r="AB287">
        <v>13</v>
      </c>
      <c r="AC287">
        <v>8</v>
      </c>
      <c r="AD287">
        <v>5</v>
      </c>
      <c r="AE287">
        <v>61.54</v>
      </c>
      <c r="AF287">
        <v>17</v>
      </c>
      <c r="AG287">
        <v>4</v>
      </c>
      <c r="AH287">
        <v>1</v>
      </c>
      <c r="AI287">
        <v>8</v>
      </c>
      <c r="AJ287" s="301">
        <v>43919</v>
      </c>
      <c r="AK287">
        <v>1332</v>
      </c>
      <c r="AL287">
        <v>1212</v>
      </c>
      <c r="AM287" s="301">
        <v>43828</v>
      </c>
      <c r="AN287">
        <v>1889</v>
      </c>
      <c r="AO287">
        <v>1641</v>
      </c>
      <c r="AP287" s="301">
        <v>43645</v>
      </c>
      <c r="AQ287">
        <v>1774</v>
      </c>
      <c r="AR287">
        <v>1653</v>
      </c>
      <c r="AS287" s="301">
        <v>43280</v>
      </c>
      <c r="AT287">
        <v>2190</v>
      </c>
      <c r="AU287">
        <v>2099</v>
      </c>
    </row>
    <row r="288" spans="1:47" x14ac:dyDescent="0.2">
      <c r="A288" s="102">
        <v>1931</v>
      </c>
      <c r="B288">
        <v>6592</v>
      </c>
      <c r="C288" s="106" t="s">
        <v>1059</v>
      </c>
      <c r="D288" s="106" t="s">
        <v>903</v>
      </c>
      <c r="E288">
        <v>3415</v>
      </c>
      <c r="F288">
        <v>3380</v>
      </c>
      <c r="G288">
        <v>300</v>
      </c>
      <c r="H288" s="106" t="s">
        <v>901</v>
      </c>
      <c r="I288">
        <v>9303</v>
      </c>
      <c r="J288" s="106" t="s">
        <v>1166</v>
      </c>
      <c r="K288" s="106" t="s">
        <v>1184</v>
      </c>
      <c r="L288">
        <v>1276</v>
      </c>
      <c r="M288">
        <v>1286</v>
      </c>
      <c r="N288">
        <v>800</v>
      </c>
      <c r="O288" s="106" t="s">
        <v>898</v>
      </c>
      <c r="P288">
        <v>0.90410698871752304</v>
      </c>
      <c r="Q288">
        <v>0.92667885087894797</v>
      </c>
      <c r="R288" s="15">
        <v>0.356294342108744</v>
      </c>
      <c r="S288" s="15">
        <v>1.09819898777945E-2</v>
      </c>
      <c r="T288">
        <v>-0.30331914198971599</v>
      </c>
      <c r="U288">
        <v>0.30331914198971599</v>
      </c>
      <c r="V288">
        <v>0.119578151858801</v>
      </c>
      <c r="W288">
        <v>-1.19</v>
      </c>
      <c r="X288">
        <v>1.46</v>
      </c>
      <c r="Y288">
        <v>537093</v>
      </c>
      <c r="Z288">
        <v>38364</v>
      </c>
      <c r="AA288">
        <v>2.2799999999999998</v>
      </c>
      <c r="AB288">
        <v>14</v>
      </c>
      <c r="AC288">
        <v>11</v>
      </c>
      <c r="AD288">
        <v>3</v>
      </c>
      <c r="AE288">
        <v>78.569999999999993</v>
      </c>
      <c r="AF288">
        <v>17</v>
      </c>
      <c r="AG288">
        <v>5</v>
      </c>
      <c r="AH288">
        <v>1</v>
      </c>
      <c r="AI288">
        <v>8</v>
      </c>
      <c r="AJ288" s="301">
        <v>43919</v>
      </c>
      <c r="AK288">
        <v>3360</v>
      </c>
      <c r="AL288">
        <v>1217</v>
      </c>
      <c r="AM288" s="301">
        <v>43828</v>
      </c>
      <c r="AN288">
        <v>4150</v>
      </c>
      <c r="AO288">
        <v>1471</v>
      </c>
      <c r="AP288" s="301">
        <v>43645</v>
      </c>
      <c r="AQ288">
        <v>3850</v>
      </c>
      <c r="AR288">
        <v>1417</v>
      </c>
      <c r="AS288" s="301">
        <v>43280</v>
      </c>
      <c r="AT288">
        <v>5180</v>
      </c>
      <c r="AU288">
        <v>1330</v>
      </c>
    </row>
    <row r="289" spans="1:47" x14ac:dyDescent="0.2">
      <c r="A289" s="102">
        <v>2938</v>
      </c>
      <c r="B289">
        <v>4202</v>
      </c>
      <c r="C289" s="106" t="s">
        <v>45</v>
      </c>
      <c r="D289" s="106" t="s">
        <v>920</v>
      </c>
      <c r="E289">
        <v>810</v>
      </c>
      <c r="F289">
        <v>816</v>
      </c>
      <c r="G289">
        <v>1300</v>
      </c>
      <c r="H289" s="106" t="s">
        <v>901</v>
      </c>
      <c r="I289">
        <v>8020</v>
      </c>
      <c r="J289" s="106" t="s">
        <v>972</v>
      </c>
      <c r="K289" s="106" t="s">
        <v>905</v>
      </c>
      <c r="L289">
        <v>1265</v>
      </c>
      <c r="M289">
        <v>1283</v>
      </c>
      <c r="N289">
        <v>800</v>
      </c>
      <c r="O289" s="106" t="s">
        <v>898</v>
      </c>
      <c r="P289">
        <v>0.77834659985747801</v>
      </c>
      <c r="Q289">
        <v>0.89896196601588096</v>
      </c>
      <c r="R289">
        <v>0.15481649261341399</v>
      </c>
      <c r="S289" s="15">
        <v>6.4058200007705596E-2</v>
      </c>
      <c r="T289">
        <v>-1.73974102020543</v>
      </c>
      <c r="U289">
        <v>1.73974102020543</v>
      </c>
      <c r="V289">
        <v>1.6632831476660901</v>
      </c>
      <c r="W289">
        <v>-13.04</v>
      </c>
      <c r="X289">
        <v>3.35</v>
      </c>
      <c r="Y289">
        <v>536628</v>
      </c>
      <c r="Z289">
        <v>29813</v>
      </c>
      <c r="AA289">
        <v>1.41</v>
      </c>
      <c r="AB289">
        <v>18</v>
      </c>
      <c r="AC289">
        <v>11</v>
      </c>
      <c r="AD289">
        <v>7</v>
      </c>
      <c r="AE289">
        <v>61.11</v>
      </c>
      <c r="AF289">
        <v>20</v>
      </c>
      <c r="AG289">
        <v>4</v>
      </c>
      <c r="AH289">
        <v>0</v>
      </c>
      <c r="AI289">
        <v>14</v>
      </c>
      <c r="AJ289" s="301">
        <v>43919</v>
      </c>
      <c r="AK289">
        <v>822</v>
      </c>
      <c r="AL289">
        <v>1129</v>
      </c>
      <c r="AM289" s="301">
        <v>43828</v>
      </c>
      <c r="AN289">
        <v>1049</v>
      </c>
      <c r="AO289">
        <v>1473</v>
      </c>
      <c r="AP289" s="301">
        <v>43645</v>
      </c>
      <c r="AQ289">
        <v>986</v>
      </c>
      <c r="AR289">
        <v>1252</v>
      </c>
      <c r="AS289" s="301">
        <v>43280</v>
      </c>
      <c r="AT289">
        <v>1195</v>
      </c>
      <c r="AU289">
        <v>1555</v>
      </c>
    </row>
    <row r="290" spans="1:47" x14ac:dyDescent="0.2">
      <c r="A290" s="102">
        <v>1992</v>
      </c>
      <c r="B290">
        <v>1662</v>
      </c>
      <c r="C290" s="106" t="s">
        <v>463</v>
      </c>
      <c r="D290" s="106" t="s">
        <v>1045</v>
      </c>
      <c r="E290">
        <v>1807</v>
      </c>
      <c r="F290">
        <v>1788</v>
      </c>
      <c r="G290">
        <v>500</v>
      </c>
      <c r="H290" s="106" t="s">
        <v>901</v>
      </c>
      <c r="I290">
        <v>4203</v>
      </c>
      <c r="J290" s="106" t="s">
        <v>533</v>
      </c>
      <c r="K290" s="106" t="s">
        <v>920</v>
      </c>
      <c r="L290">
        <v>2945</v>
      </c>
      <c r="M290">
        <v>2890</v>
      </c>
      <c r="N290">
        <v>300</v>
      </c>
      <c r="O290" s="106" t="s">
        <v>898</v>
      </c>
      <c r="P290">
        <v>0.64569530747723503</v>
      </c>
      <c r="Q290">
        <v>0.92519856892612495</v>
      </c>
      <c r="R290">
        <v>0.147230735174044</v>
      </c>
      <c r="S290" s="15">
        <v>8.7337760296136893E-2</v>
      </c>
      <c r="T290">
        <v>-1.2750976271944401</v>
      </c>
      <c r="U290">
        <v>1.2750976271944401</v>
      </c>
      <c r="V290">
        <v>1.55529992613</v>
      </c>
      <c r="W290">
        <v>-13.51</v>
      </c>
      <c r="X290">
        <v>3.11</v>
      </c>
      <c r="Y290">
        <v>536151</v>
      </c>
      <c r="Z290">
        <v>53615</v>
      </c>
      <c r="AA290">
        <v>2.7</v>
      </c>
      <c r="AB290">
        <v>10</v>
      </c>
      <c r="AC290">
        <v>7</v>
      </c>
      <c r="AD290">
        <v>3</v>
      </c>
      <c r="AE290">
        <v>70</v>
      </c>
      <c r="AF290">
        <v>17</v>
      </c>
      <c r="AG290">
        <v>5</v>
      </c>
      <c r="AH290">
        <v>0</v>
      </c>
      <c r="AI290">
        <v>5</v>
      </c>
      <c r="AJ290" s="301">
        <v>43919</v>
      </c>
      <c r="AK290">
        <v>1789</v>
      </c>
      <c r="AL290">
        <v>2277</v>
      </c>
      <c r="AM290" s="301">
        <v>43828</v>
      </c>
      <c r="AN290">
        <v>2955</v>
      </c>
      <c r="AO290">
        <v>4115</v>
      </c>
      <c r="AP290" s="301">
        <v>43645</v>
      </c>
      <c r="AQ290">
        <v>2554</v>
      </c>
      <c r="AR290">
        <v>3905</v>
      </c>
      <c r="AS290" s="301">
        <v>43280</v>
      </c>
      <c r="AT290">
        <v>2896</v>
      </c>
      <c r="AU290">
        <v>5305</v>
      </c>
    </row>
    <row r="291" spans="1:47" x14ac:dyDescent="0.2">
      <c r="A291" s="102">
        <v>2099</v>
      </c>
      <c r="B291">
        <v>6925</v>
      </c>
      <c r="C291" s="106" t="s">
        <v>1177</v>
      </c>
      <c r="D291" s="106" t="s">
        <v>903</v>
      </c>
      <c r="E291">
        <v>1339</v>
      </c>
      <c r="F291">
        <v>1427</v>
      </c>
      <c r="G291">
        <v>700</v>
      </c>
      <c r="H291" s="106" t="s">
        <v>898</v>
      </c>
      <c r="I291">
        <v>9101</v>
      </c>
      <c r="J291" s="106" t="s">
        <v>682</v>
      </c>
      <c r="K291" s="106" t="s">
        <v>1071</v>
      </c>
      <c r="L291">
        <v>1484</v>
      </c>
      <c r="M291">
        <v>1493</v>
      </c>
      <c r="N291">
        <v>700</v>
      </c>
      <c r="O291" s="106" t="s">
        <v>901</v>
      </c>
      <c r="P291">
        <v>0.89780798911132498</v>
      </c>
      <c r="Q291">
        <v>0.92218633416698503</v>
      </c>
      <c r="R291" s="15">
        <v>1.03069245582886E-2</v>
      </c>
      <c r="S291" s="15">
        <v>9.7083736242326704E-2</v>
      </c>
      <c r="T291">
        <v>1.7357697273255299</v>
      </c>
      <c r="U291">
        <v>1.7357697273255299</v>
      </c>
      <c r="V291">
        <v>0.75798993605018306</v>
      </c>
      <c r="W291">
        <v>12.42</v>
      </c>
      <c r="X291">
        <v>4.42</v>
      </c>
      <c r="Y291">
        <v>535875</v>
      </c>
      <c r="Z291">
        <v>31522</v>
      </c>
      <c r="AA291">
        <v>1.58</v>
      </c>
      <c r="AB291">
        <v>17</v>
      </c>
      <c r="AC291">
        <v>12</v>
      </c>
      <c r="AD291">
        <v>5</v>
      </c>
      <c r="AE291">
        <v>70.59</v>
      </c>
      <c r="AF291">
        <v>19</v>
      </c>
      <c r="AG291">
        <v>4</v>
      </c>
      <c r="AH291">
        <v>0</v>
      </c>
      <c r="AI291">
        <v>13</v>
      </c>
      <c r="AJ291" s="301">
        <v>43919</v>
      </c>
      <c r="AK291">
        <v>1060</v>
      </c>
      <c r="AL291">
        <v>1336</v>
      </c>
      <c r="AM291" s="301">
        <v>43828</v>
      </c>
      <c r="AN291">
        <v>1624</v>
      </c>
      <c r="AO291">
        <v>1981</v>
      </c>
      <c r="AP291" s="301">
        <v>43645</v>
      </c>
      <c r="AQ291">
        <v>1435</v>
      </c>
      <c r="AR291">
        <v>1776</v>
      </c>
      <c r="AS291" s="301">
        <v>43280</v>
      </c>
      <c r="AT291">
        <v>1385</v>
      </c>
      <c r="AU291">
        <v>2162</v>
      </c>
    </row>
    <row r="292" spans="1:47" x14ac:dyDescent="0.2">
      <c r="A292" s="102">
        <v>2075</v>
      </c>
      <c r="B292">
        <v>3101</v>
      </c>
      <c r="C292" s="106" t="s">
        <v>1106</v>
      </c>
      <c r="D292" s="106" t="s">
        <v>1100</v>
      </c>
      <c r="E292">
        <v>1478</v>
      </c>
      <c r="F292">
        <v>1480</v>
      </c>
      <c r="G292">
        <v>600</v>
      </c>
      <c r="H292" s="106" t="s">
        <v>898</v>
      </c>
      <c r="I292">
        <v>7282</v>
      </c>
      <c r="J292" s="106" t="s">
        <v>1079</v>
      </c>
      <c r="K292" s="106" t="s">
        <v>913</v>
      </c>
      <c r="L292">
        <v>2248</v>
      </c>
      <c r="M292">
        <v>2231</v>
      </c>
      <c r="N292">
        <v>400</v>
      </c>
      <c r="O292" s="106" t="s">
        <v>901</v>
      </c>
      <c r="P292">
        <v>0.92649947761040596</v>
      </c>
      <c r="Q292">
        <v>0.92285729810502304</v>
      </c>
      <c r="R292" s="106">
        <v>0.423600254687791</v>
      </c>
      <c r="S292">
        <v>2.90504225362469E-2</v>
      </c>
      <c r="T292">
        <v>0.68424867650627097</v>
      </c>
      <c r="U292">
        <v>0.68424867650627097</v>
      </c>
      <c r="V292">
        <v>0.28709254434860898</v>
      </c>
      <c r="W292">
        <v>3.63</v>
      </c>
      <c r="X292">
        <v>0.49</v>
      </c>
      <c r="Y292">
        <v>535835</v>
      </c>
      <c r="Z292">
        <v>29769</v>
      </c>
      <c r="AA292">
        <v>1.47</v>
      </c>
      <c r="AB292">
        <v>18</v>
      </c>
      <c r="AC292">
        <v>13</v>
      </c>
      <c r="AD292">
        <v>5</v>
      </c>
      <c r="AE292">
        <v>72.22</v>
      </c>
      <c r="AF292">
        <v>18</v>
      </c>
      <c r="AG292">
        <v>4</v>
      </c>
      <c r="AH292">
        <v>1</v>
      </c>
      <c r="AI292">
        <v>13</v>
      </c>
      <c r="AJ292" s="301">
        <v>43919</v>
      </c>
      <c r="AK292">
        <v>1140</v>
      </c>
      <c r="AL292">
        <v>1934</v>
      </c>
      <c r="AM292" s="301">
        <v>43828</v>
      </c>
      <c r="AN292">
        <v>1666</v>
      </c>
      <c r="AO292">
        <v>2745</v>
      </c>
      <c r="AP292" s="301">
        <v>43645</v>
      </c>
      <c r="AQ292">
        <v>1349</v>
      </c>
      <c r="AR292">
        <v>2157</v>
      </c>
      <c r="AS292" s="301">
        <v>43280</v>
      </c>
      <c r="AT292">
        <v>1787</v>
      </c>
      <c r="AU292">
        <v>2716</v>
      </c>
    </row>
    <row r="293" spans="1:47" x14ac:dyDescent="0.2">
      <c r="A293" s="102">
        <v>3607</v>
      </c>
      <c r="B293">
        <v>1824</v>
      </c>
      <c r="C293" s="106" t="s">
        <v>221</v>
      </c>
      <c r="D293" s="106" t="s">
        <v>907</v>
      </c>
      <c r="E293">
        <v>803</v>
      </c>
      <c r="F293">
        <v>799</v>
      </c>
      <c r="G293">
        <v>1200</v>
      </c>
      <c r="H293" s="106" t="s">
        <v>901</v>
      </c>
      <c r="I293">
        <v>6479</v>
      </c>
      <c r="J293" s="106" t="s">
        <v>449</v>
      </c>
      <c r="K293" s="106" t="s">
        <v>903</v>
      </c>
      <c r="L293">
        <v>1925</v>
      </c>
      <c r="M293">
        <v>1922</v>
      </c>
      <c r="N293">
        <v>500</v>
      </c>
      <c r="O293" s="106" t="s">
        <v>898</v>
      </c>
      <c r="P293">
        <v>0.69449833205557598</v>
      </c>
      <c r="Q293">
        <v>0.87309425544235597</v>
      </c>
      <c r="R293" s="15">
        <v>3.7628010536978299E-2</v>
      </c>
      <c r="S293">
        <v>7.3065423075376099E-2</v>
      </c>
      <c r="T293">
        <v>-1.5165325922113999</v>
      </c>
      <c r="U293">
        <v>1.5165325922113999</v>
      </c>
      <c r="V293">
        <v>1.39882985146217</v>
      </c>
      <c r="W293">
        <v>-13.28</v>
      </c>
      <c r="X293">
        <v>0.23</v>
      </c>
      <c r="Y293">
        <v>535766</v>
      </c>
      <c r="Z293">
        <v>28198</v>
      </c>
      <c r="AA293">
        <v>1.33</v>
      </c>
      <c r="AB293">
        <v>19</v>
      </c>
      <c r="AC293">
        <v>10</v>
      </c>
      <c r="AD293">
        <v>9</v>
      </c>
      <c r="AE293">
        <v>52.63</v>
      </c>
      <c r="AF293">
        <v>19</v>
      </c>
      <c r="AG293">
        <v>5</v>
      </c>
      <c r="AH293">
        <v>0</v>
      </c>
      <c r="AI293">
        <v>14</v>
      </c>
      <c r="AJ293" s="301">
        <v>43919</v>
      </c>
      <c r="AK293">
        <v>779</v>
      </c>
      <c r="AL293">
        <v>1613</v>
      </c>
      <c r="AM293" s="301">
        <v>43828</v>
      </c>
      <c r="AN293">
        <v>1069</v>
      </c>
      <c r="AO293">
        <v>2277</v>
      </c>
      <c r="AP293" s="301">
        <v>43645</v>
      </c>
      <c r="AQ293">
        <v>904</v>
      </c>
      <c r="AR293">
        <v>1891</v>
      </c>
      <c r="AS293" s="301">
        <v>43280</v>
      </c>
      <c r="AT293">
        <v>1235</v>
      </c>
      <c r="AU293">
        <v>1845</v>
      </c>
    </row>
    <row r="294" spans="1:47" x14ac:dyDescent="0.2">
      <c r="A294" s="102">
        <v>3189</v>
      </c>
      <c r="B294">
        <v>4543</v>
      </c>
      <c r="C294" s="106" t="s">
        <v>539</v>
      </c>
      <c r="D294" s="106" t="s">
        <v>906</v>
      </c>
      <c r="E294">
        <v>4150</v>
      </c>
      <c r="F294">
        <v>4054</v>
      </c>
      <c r="G294">
        <v>200</v>
      </c>
      <c r="H294" s="106" t="s">
        <v>901</v>
      </c>
      <c r="I294">
        <v>6406</v>
      </c>
      <c r="J294" s="106" t="s">
        <v>1349</v>
      </c>
      <c r="K294" s="106" t="s">
        <v>909</v>
      </c>
      <c r="L294">
        <v>1933</v>
      </c>
      <c r="M294">
        <v>1973</v>
      </c>
      <c r="N294">
        <v>400</v>
      </c>
      <c r="O294" s="106" t="s">
        <v>898</v>
      </c>
      <c r="P294">
        <v>0.77749119023894997</v>
      </c>
      <c r="Q294">
        <v>0.88988892526907104</v>
      </c>
      <c r="R294" s="15">
        <v>0.426887975938607</v>
      </c>
      <c r="S294">
        <v>1.2459164745650699E-2</v>
      </c>
      <c r="T294">
        <v>-2.45519947687897</v>
      </c>
      <c r="U294">
        <v>2.45519947687897</v>
      </c>
      <c r="V294">
        <v>1.5201085889877499</v>
      </c>
      <c r="W294">
        <v>-17.36</v>
      </c>
      <c r="X294">
        <v>2.66</v>
      </c>
      <c r="Y294">
        <v>535241</v>
      </c>
      <c r="Z294">
        <v>31485</v>
      </c>
      <c r="AA294">
        <v>1.63</v>
      </c>
      <c r="AB294">
        <v>17</v>
      </c>
      <c r="AC294">
        <v>11</v>
      </c>
      <c r="AD294">
        <v>6</v>
      </c>
      <c r="AE294">
        <v>64.709999999999994</v>
      </c>
      <c r="AF294">
        <v>21</v>
      </c>
      <c r="AG294">
        <v>4</v>
      </c>
      <c r="AH294">
        <v>0</v>
      </c>
      <c r="AI294">
        <v>13</v>
      </c>
      <c r="AJ294" s="301">
        <v>43919</v>
      </c>
      <c r="AK294">
        <v>3704</v>
      </c>
      <c r="AL294">
        <v>1431</v>
      </c>
      <c r="AM294" s="301">
        <v>43828</v>
      </c>
      <c r="AN294">
        <v>3885</v>
      </c>
      <c r="AO294">
        <v>1779</v>
      </c>
      <c r="AP294" s="301">
        <v>43645</v>
      </c>
      <c r="AQ294">
        <v>3259</v>
      </c>
      <c r="AR294">
        <v>1469</v>
      </c>
      <c r="AS294" s="301">
        <v>43280</v>
      </c>
      <c r="AT294">
        <v>3075</v>
      </c>
      <c r="AU294">
        <v>1354</v>
      </c>
    </row>
    <row r="295" spans="1:47" x14ac:dyDescent="0.2">
      <c r="A295" s="102">
        <v>424</v>
      </c>
      <c r="B295">
        <v>5929</v>
      </c>
      <c r="C295" s="106" t="s">
        <v>1207</v>
      </c>
      <c r="D295" s="106" t="s">
        <v>1032</v>
      </c>
      <c r="E295">
        <v>942</v>
      </c>
      <c r="F295">
        <v>939</v>
      </c>
      <c r="G295">
        <v>1100</v>
      </c>
      <c r="H295" s="106" t="s">
        <v>898</v>
      </c>
      <c r="I295">
        <v>6703</v>
      </c>
      <c r="J295" s="106" t="s">
        <v>1080</v>
      </c>
      <c r="K295" s="106" t="s">
        <v>903</v>
      </c>
      <c r="L295">
        <v>1028</v>
      </c>
      <c r="M295">
        <v>1023</v>
      </c>
      <c r="N295">
        <v>1000</v>
      </c>
      <c r="O295" s="106" t="s">
        <v>901</v>
      </c>
      <c r="P295">
        <v>0.80360464854406199</v>
      </c>
      <c r="Q295">
        <v>0.95999723573685403</v>
      </c>
      <c r="R295" s="15">
        <v>0.450424752155897</v>
      </c>
      <c r="S295" s="15">
        <v>4.25491160539248E-2</v>
      </c>
      <c r="T295">
        <v>1.3994890586908799</v>
      </c>
      <c r="U295">
        <v>1.3994890586908799</v>
      </c>
      <c r="V295">
        <v>1.44999054181732</v>
      </c>
      <c r="W295">
        <v>8.7200000000000006</v>
      </c>
      <c r="X295">
        <v>0.97</v>
      </c>
      <c r="Y295">
        <v>535128</v>
      </c>
      <c r="Z295">
        <v>44594</v>
      </c>
      <c r="AA295">
        <v>2.2599999999999998</v>
      </c>
      <c r="AB295">
        <v>12</v>
      </c>
      <c r="AC295">
        <v>9</v>
      </c>
      <c r="AD295">
        <v>3</v>
      </c>
      <c r="AE295">
        <v>75</v>
      </c>
      <c r="AF295">
        <v>20</v>
      </c>
      <c r="AG295">
        <v>1</v>
      </c>
      <c r="AH295">
        <v>0</v>
      </c>
      <c r="AI295">
        <v>11</v>
      </c>
      <c r="AJ295" s="301">
        <v>43919</v>
      </c>
      <c r="AK295">
        <v>857</v>
      </c>
      <c r="AL295">
        <v>1024</v>
      </c>
      <c r="AM295" s="301">
        <v>43828</v>
      </c>
      <c r="AN295">
        <v>1229</v>
      </c>
      <c r="AO295">
        <v>1519</v>
      </c>
      <c r="AP295" s="301">
        <v>43645</v>
      </c>
      <c r="AQ295">
        <v>1181</v>
      </c>
      <c r="AR295">
        <v>1357</v>
      </c>
      <c r="AS295" s="301">
        <v>43280</v>
      </c>
      <c r="AT295">
        <v>1159</v>
      </c>
      <c r="AU295">
        <v>1231</v>
      </c>
    </row>
    <row r="296" spans="1:47" x14ac:dyDescent="0.2">
      <c r="A296" s="102">
        <v>514</v>
      </c>
      <c r="B296">
        <v>1333</v>
      </c>
      <c r="C296" s="106" t="s">
        <v>973</v>
      </c>
      <c r="D296" s="106" t="s">
        <v>974</v>
      </c>
      <c r="E296">
        <v>2170</v>
      </c>
      <c r="F296">
        <v>2161</v>
      </c>
      <c r="G296">
        <v>500</v>
      </c>
      <c r="H296" s="106" t="s">
        <v>898</v>
      </c>
      <c r="I296">
        <v>4927</v>
      </c>
      <c r="J296" s="106" t="s">
        <v>1104</v>
      </c>
      <c r="K296" s="106" t="s">
        <v>920</v>
      </c>
      <c r="L296">
        <v>1880</v>
      </c>
      <c r="M296">
        <v>1827</v>
      </c>
      <c r="N296">
        <v>600</v>
      </c>
      <c r="O296" s="106" t="s">
        <v>901</v>
      </c>
      <c r="P296">
        <v>0.69030191986395295</v>
      </c>
      <c r="Q296">
        <v>0.95771575727949099</v>
      </c>
      <c r="R296" s="15">
        <v>3.2555279587602702E-2</v>
      </c>
      <c r="S296">
        <v>1.4565110955032301E-2</v>
      </c>
      <c r="T296">
        <v>1.8127659609109801</v>
      </c>
      <c r="U296">
        <v>1.8127659609109801</v>
      </c>
      <c r="V296">
        <v>0.72445956004467404</v>
      </c>
      <c r="W296">
        <v>6.77</v>
      </c>
      <c r="X296">
        <v>1.45</v>
      </c>
      <c r="Y296">
        <v>533916</v>
      </c>
      <c r="Z296">
        <v>53392</v>
      </c>
      <c r="AA296">
        <v>2.8</v>
      </c>
      <c r="AB296">
        <v>10</v>
      </c>
      <c r="AC296">
        <v>7</v>
      </c>
      <c r="AD296">
        <v>3</v>
      </c>
      <c r="AE296">
        <v>70</v>
      </c>
      <c r="AF296">
        <v>16</v>
      </c>
      <c r="AG296">
        <v>6</v>
      </c>
      <c r="AH296">
        <v>1</v>
      </c>
      <c r="AI296">
        <v>3</v>
      </c>
      <c r="AJ296" s="301">
        <v>43919</v>
      </c>
      <c r="AK296">
        <v>2329</v>
      </c>
      <c r="AL296">
        <v>2045</v>
      </c>
      <c r="AM296" s="301">
        <v>43828</v>
      </c>
      <c r="AN296">
        <v>2795</v>
      </c>
      <c r="AO296">
        <v>2614</v>
      </c>
      <c r="AP296" s="301">
        <v>43645</v>
      </c>
      <c r="AQ296">
        <v>3200</v>
      </c>
      <c r="AR296">
        <v>3090</v>
      </c>
      <c r="AS296" s="301">
        <v>43280</v>
      </c>
      <c r="AT296">
        <v>4290</v>
      </c>
      <c r="AU296">
        <v>4645</v>
      </c>
    </row>
    <row r="297" spans="1:47" x14ac:dyDescent="0.2">
      <c r="A297" s="102">
        <v>2127</v>
      </c>
      <c r="B297">
        <v>1820</v>
      </c>
      <c r="C297" s="106" t="s">
        <v>58</v>
      </c>
      <c r="D297" s="106" t="s">
        <v>907</v>
      </c>
      <c r="E297">
        <v>2100</v>
      </c>
      <c r="F297">
        <v>2105</v>
      </c>
      <c r="G297">
        <v>400</v>
      </c>
      <c r="H297" s="106" t="s">
        <v>901</v>
      </c>
      <c r="I297">
        <v>6465</v>
      </c>
      <c r="J297" s="106" t="s">
        <v>360</v>
      </c>
      <c r="K297" s="106" t="s">
        <v>909</v>
      </c>
      <c r="L297">
        <v>9250</v>
      </c>
      <c r="M297">
        <v>9100</v>
      </c>
      <c r="N297">
        <v>100</v>
      </c>
      <c r="O297" s="106" t="s">
        <v>898</v>
      </c>
      <c r="P297">
        <v>0.77358521587464002</v>
      </c>
      <c r="Q297">
        <v>0.92164706649627903</v>
      </c>
      <c r="R297" s="106">
        <v>0.13270710613356301</v>
      </c>
      <c r="S297" s="15">
        <v>9.8000134316317405E-2</v>
      </c>
      <c r="T297">
        <v>-1.2973596450621401</v>
      </c>
      <c r="U297">
        <v>1.2973596450621401</v>
      </c>
      <c r="V297">
        <v>1.7055483592165399</v>
      </c>
      <c r="W297">
        <v>-6.3</v>
      </c>
      <c r="X297">
        <v>7.47</v>
      </c>
      <c r="Y297">
        <v>533726</v>
      </c>
      <c r="Z297">
        <v>48521</v>
      </c>
      <c r="AA297">
        <v>2.85</v>
      </c>
      <c r="AB297">
        <v>11</v>
      </c>
      <c r="AC297">
        <v>11</v>
      </c>
      <c r="AD297">
        <v>0</v>
      </c>
      <c r="AE297">
        <v>100</v>
      </c>
      <c r="AF297">
        <v>19</v>
      </c>
      <c r="AG297">
        <v>3</v>
      </c>
      <c r="AH297">
        <v>0</v>
      </c>
      <c r="AI297">
        <v>8</v>
      </c>
      <c r="AJ297" s="301">
        <v>43919</v>
      </c>
      <c r="AK297">
        <v>2080</v>
      </c>
      <c r="AL297">
        <v>8530</v>
      </c>
      <c r="AM297" s="301">
        <v>43828</v>
      </c>
      <c r="AN297">
        <v>2470</v>
      </c>
      <c r="AO297">
        <v>9740</v>
      </c>
      <c r="AP297" s="301">
        <v>43645</v>
      </c>
      <c r="AQ297">
        <v>2141</v>
      </c>
      <c r="AR297">
        <v>8150</v>
      </c>
      <c r="AS297" s="301">
        <v>43280</v>
      </c>
      <c r="AT297">
        <v>3070</v>
      </c>
      <c r="AU297">
        <v>10800</v>
      </c>
    </row>
    <row r="298" spans="1:47" x14ac:dyDescent="0.2">
      <c r="A298" s="102">
        <v>2763</v>
      </c>
      <c r="B298">
        <v>7240</v>
      </c>
      <c r="C298" s="106" t="s">
        <v>599</v>
      </c>
      <c r="D298" s="106" t="s">
        <v>913</v>
      </c>
      <c r="E298">
        <v>1315</v>
      </c>
      <c r="F298">
        <v>1294</v>
      </c>
      <c r="G298">
        <v>800</v>
      </c>
      <c r="H298" s="106" t="s">
        <v>898</v>
      </c>
      <c r="I298">
        <v>9766</v>
      </c>
      <c r="J298" s="106" t="s">
        <v>1449</v>
      </c>
      <c r="K298" s="106" t="s">
        <v>900</v>
      </c>
      <c r="L298">
        <v>3635</v>
      </c>
      <c r="M298">
        <v>3510</v>
      </c>
      <c r="N298">
        <v>300</v>
      </c>
      <c r="O298" s="106" t="s">
        <v>901</v>
      </c>
      <c r="P298">
        <v>0.96612756635511798</v>
      </c>
      <c r="Q298">
        <v>0.90454096505383796</v>
      </c>
      <c r="R298" s="106">
        <v>4.2875101299862904E-3</v>
      </c>
      <c r="S298" s="106">
        <v>9.7348481586655697E-2</v>
      </c>
      <c r="T298">
        <v>0.53858149444923598</v>
      </c>
      <c r="U298">
        <v>0.53858149444923598</v>
      </c>
      <c r="V298">
        <v>0.44597910939007801</v>
      </c>
      <c r="W298">
        <v>2.5499999999999998</v>
      </c>
      <c r="X298">
        <v>1.69</v>
      </c>
      <c r="Y298">
        <v>532733</v>
      </c>
      <c r="Z298">
        <v>40979</v>
      </c>
      <c r="AA298">
        <v>2.15</v>
      </c>
      <c r="AB298">
        <v>13</v>
      </c>
      <c r="AC298">
        <v>9</v>
      </c>
      <c r="AD298">
        <v>4</v>
      </c>
      <c r="AE298">
        <v>69.23</v>
      </c>
      <c r="AF298">
        <v>19</v>
      </c>
      <c r="AG298">
        <v>6</v>
      </c>
      <c r="AH298">
        <v>2</v>
      </c>
      <c r="AI298">
        <v>5</v>
      </c>
      <c r="AJ298" s="301">
        <v>43919</v>
      </c>
      <c r="AK298">
        <v>1212</v>
      </c>
      <c r="AL298">
        <v>3305</v>
      </c>
      <c r="AM298" s="301">
        <v>43828</v>
      </c>
      <c r="AN298">
        <v>1641</v>
      </c>
      <c r="AO298">
        <v>4485</v>
      </c>
      <c r="AP298" s="301">
        <v>43645</v>
      </c>
      <c r="AQ298">
        <v>1653</v>
      </c>
      <c r="AR298">
        <v>5130</v>
      </c>
      <c r="AS298" s="301">
        <v>43280</v>
      </c>
      <c r="AT298">
        <v>2099</v>
      </c>
      <c r="AU298">
        <v>5400</v>
      </c>
    </row>
    <row r="299" spans="1:47" x14ac:dyDescent="0.2">
      <c r="A299" s="102">
        <v>1813</v>
      </c>
      <c r="B299">
        <v>3076</v>
      </c>
      <c r="C299" s="106" t="s">
        <v>1126</v>
      </c>
      <c r="D299" s="106" t="s">
        <v>905</v>
      </c>
      <c r="E299">
        <v>1560</v>
      </c>
      <c r="F299">
        <v>1532</v>
      </c>
      <c r="G299">
        <v>600</v>
      </c>
      <c r="H299" s="106" t="s">
        <v>898</v>
      </c>
      <c r="I299">
        <v>3291</v>
      </c>
      <c r="J299" s="106" t="s">
        <v>55</v>
      </c>
      <c r="K299" s="106" t="s">
        <v>917</v>
      </c>
      <c r="L299">
        <v>1661</v>
      </c>
      <c r="M299">
        <v>1643</v>
      </c>
      <c r="N299">
        <v>600</v>
      </c>
      <c r="O299" s="106" t="s">
        <v>901</v>
      </c>
      <c r="P299">
        <v>0.92310135082218803</v>
      </c>
      <c r="Q299">
        <v>0.92959873530096204</v>
      </c>
      <c r="R299">
        <v>0.40757366291820502</v>
      </c>
      <c r="S299">
        <v>3.8351888928208601E-2</v>
      </c>
      <c r="T299">
        <v>0.222333484048682</v>
      </c>
      <c r="U299">
        <v>0.222333484048682</v>
      </c>
      <c r="V299">
        <v>0.67060281262539501</v>
      </c>
      <c r="W299">
        <v>1.06</v>
      </c>
      <c r="X299">
        <v>6.76</v>
      </c>
      <c r="Y299">
        <v>532675</v>
      </c>
      <c r="Z299">
        <v>48425</v>
      </c>
      <c r="AA299">
        <v>2.3199999999999998</v>
      </c>
      <c r="AB299">
        <v>11</v>
      </c>
      <c r="AC299">
        <v>8</v>
      </c>
      <c r="AD299">
        <v>3</v>
      </c>
      <c r="AE299">
        <v>72.73</v>
      </c>
      <c r="AF299">
        <v>15</v>
      </c>
      <c r="AG299">
        <v>5</v>
      </c>
      <c r="AH299">
        <v>2</v>
      </c>
      <c r="AI299">
        <v>4</v>
      </c>
      <c r="AJ299" s="301">
        <v>43919</v>
      </c>
      <c r="AK299">
        <v>1344</v>
      </c>
      <c r="AL299">
        <v>1545</v>
      </c>
      <c r="AM299" s="301">
        <v>43828</v>
      </c>
      <c r="AN299">
        <v>1947</v>
      </c>
      <c r="AO299">
        <v>1919</v>
      </c>
      <c r="AP299" s="301">
        <v>43645</v>
      </c>
      <c r="AQ299">
        <v>1791</v>
      </c>
      <c r="AR299">
        <v>1803</v>
      </c>
      <c r="AS299" s="301">
        <v>43280</v>
      </c>
      <c r="AT299">
        <v>2309</v>
      </c>
      <c r="AU299">
        <v>2103</v>
      </c>
    </row>
    <row r="300" spans="1:47" x14ac:dyDescent="0.2">
      <c r="A300" s="102">
        <v>278</v>
      </c>
      <c r="B300">
        <v>3231</v>
      </c>
      <c r="C300" s="106" t="s">
        <v>365</v>
      </c>
      <c r="D300" s="106" t="s">
        <v>917</v>
      </c>
      <c r="E300">
        <v>1918</v>
      </c>
      <c r="F300">
        <v>1914</v>
      </c>
      <c r="G300">
        <v>500</v>
      </c>
      <c r="H300" s="106" t="s">
        <v>901</v>
      </c>
      <c r="I300">
        <v>8425</v>
      </c>
      <c r="J300" s="106" t="s">
        <v>1016</v>
      </c>
      <c r="K300" s="106" t="s">
        <v>904</v>
      </c>
      <c r="L300">
        <v>2378</v>
      </c>
      <c r="M300">
        <v>2356</v>
      </c>
      <c r="N300">
        <v>400</v>
      </c>
      <c r="O300" s="106" t="s">
        <v>898</v>
      </c>
      <c r="P300">
        <v>0.94834314007387099</v>
      </c>
      <c r="Q300">
        <v>0.96428099008153101</v>
      </c>
      <c r="R300" s="15">
        <v>2.25417263547611E-2</v>
      </c>
      <c r="S300" s="15">
        <v>1.6435153840217001E-2</v>
      </c>
      <c r="T300">
        <v>-1.0787834575300701</v>
      </c>
      <c r="U300">
        <v>1.0787834575300701</v>
      </c>
      <c r="V300">
        <v>0.87637080547047796</v>
      </c>
      <c r="W300">
        <v>-4.3</v>
      </c>
      <c r="X300">
        <v>1.55</v>
      </c>
      <c r="Y300">
        <v>532437</v>
      </c>
      <c r="Z300">
        <v>59160</v>
      </c>
      <c r="AA300">
        <v>2.97</v>
      </c>
      <c r="AB300">
        <v>9</v>
      </c>
      <c r="AC300">
        <v>8</v>
      </c>
      <c r="AD300">
        <v>1</v>
      </c>
      <c r="AE300">
        <v>88.89</v>
      </c>
      <c r="AF300">
        <v>19</v>
      </c>
      <c r="AG300">
        <v>4</v>
      </c>
      <c r="AH300">
        <v>0</v>
      </c>
      <c r="AI300">
        <v>5</v>
      </c>
      <c r="AJ300" s="301">
        <v>43919</v>
      </c>
      <c r="AK300">
        <v>1783</v>
      </c>
      <c r="AL300">
        <v>2183</v>
      </c>
      <c r="AM300" s="301">
        <v>43828</v>
      </c>
      <c r="AN300">
        <v>2620</v>
      </c>
      <c r="AO300">
        <v>3425</v>
      </c>
      <c r="AP300" s="301">
        <v>43645</v>
      </c>
      <c r="AQ300">
        <v>2371</v>
      </c>
      <c r="AR300">
        <v>2692</v>
      </c>
      <c r="AS300" s="301">
        <v>43280</v>
      </c>
      <c r="AT300">
        <v>2431</v>
      </c>
      <c r="AU300">
        <v>2815</v>
      </c>
    </row>
    <row r="301" spans="1:47" x14ac:dyDescent="0.2">
      <c r="A301" s="102">
        <v>4062</v>
      </c>
      <c r="B301">
        <v>1941</v>
      </c>
      <c r="C301" s="106" t="s">
        <v>1159</v>
      </c>
      <c r="D301" s="106" t="s">
        <v>907</v>
      </c>
      <c r="E301">
        <v>2302</v>
      </c>
      <c r="F301">
        <v>2285</v>
      </c>
      <c r="G301">
        <v>500</v>
      </c>
      <c r="H301" s="106" t="s">
        <v>901</v>
      </c>
      <c r="I301">
        <v>6481</v>
      </c>
      <c r="J301" s="106" t="s">
        <v>1175</v>
      </c>
      <c r="K301" s="106" t="s">
        <v>909</v>
      </c>
      <c r="L301">
        <v>2610</v>
      </c>
      <c r="M301">
        <v>2607</v>
      </c>
      <c r="N301">
        <v>400</v>
      </c>
      <c r="O301" s="106" t="s">
        <v>898</v>
      </c>
      <c r="P301">
        <v>0.82409593801595205</v>
      </c>
      <c r="Q301">
        <v>0.85231240477961301</v>
      </c>
      <c r="R301">
        <v>1.86007373196584E-3</v>
      </c>
      <c r="S301" s="15">
        <v>4.6039752085367203E-2</v>
      </c>
      <c r="T301">
        <v>-0.16457070516310701</v>
      </c>
      <c r="U301">
        <v>0.16457070516310701</v>
      </c>
      <c r="V301">
        <v>0.32720915712952903</v>
      </c>
      <c r="W301">
        <v>-1.85</v>
      </c>
      <c r="X301">
        <v>9.56</v>
      </c>
      <c r="Y301">
        <v>531963</v>
      </c>
      <c r="Z301">
        <v>48360</v>
      </c>
      <c r="AA301">
        <v>2.37</v>
      </c>
      <c r="AB301">
        <v>11</v>
      </c>
      <c r="AC301">
        <v>10</v>
      </c>
      <c r="AD301">
        <v>1</v>
      </c>
      <c r="AE301">
        <v>90.91</v>
      </c>
      <c r="AF301">
        <v>18</v>
      </c>
      <c r="AG301">
        <v>4</v>
      </c>
      <c r="AH301">
        <v>1</v>
      </c>
      <c r="AI301">
        <v>6</v>
      </c>
      <c r="AJ301" s="301">
        <v>43919</v>
      </c>
      <c r="AK301">
        <v>2248</v>
      </c>
      <c r="AL301">
        <v>2227</v>
      </c>
      <c r="AM301" s="301">
        <v>43828</v>
      </c>
      <c r="AN301">
        <v>2532</v>
      </c>
      <c r="AO301">
        <v>2968</v>
      </c>
      <c r="AP301" s="301">
        <v>43645</v>
      </c>
      <c r="AQ301">
        <v>2296</v>
      </c>
      <c r="AR301">
        <v>2710</v>
      </c>
      <c r="AS301" s="301">
        <v>43280</v>
      </c>
      <c r="AT301">
        <v>2698</v>
      </c>
      <c r="AU301">
        <v>3180</v>
      </c>
    </row>
    <row r="302" spans="1:47" x14ac:dyDescent="0.2">
      <c r="A302" s="102">
        <v>4016</v>
      </c>
      <c r="B302">
        <v>2503</v>
      </c>
      <c r="C302" s="106" t="s">
        <v>1350</v>
      </c>
      <c r="D302" s="106" t="s">
        <v>923</v>
      </c>
      <c r="E302">
        <v>2242</v>
      </c>
      <c r="F302">
        <v>2232</v>
      </c>
      <c r="G302">
        <v>400</v>
      </c>
      <c r="H302" s="106" t="s">
        <v>898</v>
      </c>
      <c r="I302">
        <v>6503</v>
      </c>
      <c r="J302" s="106" t="s">
        <v>856</v>
      </c>
      <c r="K302" s="106" t="s">
        <v>903</v>
      </c>
      <c r="L302">
        <v>1372.5</v>
      </c>
      <c r="M302">
        <v>1368</v>
      </c>
      <c r="N302">
        <v>700</v>
      </c>
      <c r="O302" s="106" t="s">
        <v>901</v>
      </c>
      <c r="P302">
        <v>0.845070583302719</v>
      </c>
      <c r="Q302">
        <v>0.85502947433953702</v>
      </c>
      <c r="R302" s="15">
        <v>0.39843123796018398</v>
      </c>
      <c r="S302">
        <v>7.4765683389524098E-3</v>
      </c>
      <c r="T302">
        <v>0.31606244616693502</v>
      </c>
      <c r="U302">
        <v>0.31606244616693502</v>
      </c>
      <c r="V302">
        <v>0.80787226750369701</v>
      </c>
      <c r="W302">
        <v>1.28</v>
      </c>
      <c r="X302">
        <v>7.26</v>
      </c>
      <c r="Y302">
        <v>531940</v>
      </c>
      <c r="Z302">
        <v>37996</v>
      </c>
      <c r="AA302">
        <v>1.96</v>
      </c>
      <c r="AB302">
        <v>14</v>
      </c>
      <c r="AC302">
        <v>10</v>
      </c>
      <c r="AD302">
        <v>4</v>
      </c>
      <c r="AE302">
        <v>71.430000000000007</v>
      </c>
      <c r="AF302">
        <v>18</v>
      </c>
      <c r="AG302">
        <v>4</v>
      </c>
      <c r="AH302">
        <v>1</v>
      </c>
      <c r="AI302">
        <v>9</v>
      </c>
      <c r="AJ302" s="301">
        <v>43919</v>
      </c>
      <c r="AK302">
        <v>2264.5</v>
      </c>
      <c r="AL302">
        <v>1354.5</v>
      </c>
      <c r="AM302" s="301">
        <v>43828</v>
      </c>
      <c r="AN302">
        <v>2390</v>
      </c>
      <c r="AO302">
        <v>1498.5</v>
      </c>
      <c r="AP302" s="301">
        <v>43645</v>
      </c>
      <c r="AQ302">
        <v>2339.5</v>
      </c>
      <c r="AR302">
        <v>1478</v>
      </c>
      <c r="AS302" s="301">
        <v>43280</v>
      </c>
      <c r="AT302">
        <v>2871.5</v>
      </c>
      <c r="AU302">
        <v>1424.5</v>
      </c>
    </row>
    <row r="303" spans="1:47" x14ac:dyDescent="0.2">
      <c r="A303" s="102">
        <v>2144</v>
      </c>
      <c r="B303">
        <v>1417</v>
      </c>
      <c r="C303" s="106" t="s">
        <v>1462</v>
      </c>
      <c r="D303" s="106" t="s">
        <v>907</v>
      </c>
      <c r="E303">
        <v>1611</v>
      </c>
      <c r="F303">
        <v>1595</v>
      </c>
      <c r="G303">
        <v>600</v>
      </c>
      <c r="H303" s="106" t="s">
        <v>898</v>
      </c>
      <c r="I303">
        <v>6183</v>
      </c>
      <c r="J303" s="106" t="s">
        <v>1060</v>
      </c>
      <c r="K303" s="106" t="s">
        <v>910</v>
      </c>
      <c r="L303">
        <v>1372</v>
      </c>
      <c r="M303">
        <v>1371</v>
      </c>
      <c r="N303">
        <v>700</v>
      </c>
      <c r="O303" s="106" t="s">
        <v>901</v>
      </c>
      <c r="P303">
        <v>0.92534692359047799</v>
      </c>
      <c r="Q303">
        <v>0.92120728224007398</v>
      </c>
      <c r="R303">
        <v>3.84484061756962E-3</v>
      </c>
      <c r="S303">
        <v>1.4224427404291901E-3</v>
      </c>
      <c r="T303">
        <v>1.7765611619921701E-2</v>
      </c>
      <c r="U303">
        <v>1.7765611619921701E-2</v>
      </c>
      <c r="V303">
        <v>0.124779254993501</v>
      </c>
      <c r="W303">
        <v>0.12</v>
      </c>
      <c r="X303">
        <v>0.28000000000000003</v>
      </c>
      <c r="Y303">
        <v>531078</v>
      </c>
      <c r="Z303">
        <v>29504</v>
      </c>
      <c r="AA303">
        <v>1.47</v>
      </c>
      <c r="AB303">
        <v>18</v>
      </c>
      <c r="AC303">
        <v>11</v>
      </c>
      <c r="AD303">
        <v>7</v>
      </c>
      <c r="AE303">
        <v>61.11</v>
      </c>
      <c r="AF303">
        <v>18</v>
      </c>
      <c r="AG303">
        <v>4</v>
      </c>
      <c r="AH303">
        <v>2</v>
      </c>
      <c r="AI303">
        <v>12</v>
      </c>
      <c r="AJ303" s="301">
        <v>43919</v>
      </c>
      <c r="AK303">
        <v>1375</v>
      </c>
      <c r="AL303">
        <v>1152</v>
      </c>
      <c r="AM303" s="301">
        <v>43828</v>
      </c>
      <c r="AN303">
        <v>1651</v>
      </c>
      <c r="AO303">
        <v>1720</v>
      </c>
      <c r="AP303" s="301">
        <v>43645</v>
      </c>
      <c r="AQ303">
        <v>1652</v>
      </c>
      <c r="AR303">
        <v>1520</v>
      </c>
      <c r="AS303" s="301">
        <v>43280</v>
      </c>
      <c r="AT303">
        <v>1687</v>
      </c>
      <c r="AU303">
        <v>1850</v>
      </c>
    </row>
    <row r="304" spans="1:47" x14ac:dyDescent="0.2">
      <c r="A304" s="102">
        <v>1097</v>
      </c>
      <c r="B304">
        <v>3087</v>
      </c>
      <c r="C304" s="106" t="s">
        <v>1094</v>
      </c>
      <c r="D304" s="106" t="s">
        <v>921</v>
      </c>
      <c r="E304">
        <v>1721</v>
      </c>
      <c r="F304">
        <v>1719</v>
      </c>
      <c r="G304">
        <v>600</v>
      </c>
      <c r="H304" s="106" t="s">
        <v>901</v>
      </c>
      <c r="I304">
        <v>4091</v>
      </c>
      <c r="J304" s="106" t="s">
        <v>1334</v>
      </c>
      <c r="K304" s="106" t="s">
        <v>920</v>
      </c>
      <c r="L304">
        <v>1721</v>
      </c>
      <c r="M304">
        <v>1751</v>
      </c>
      <c r="N304">
        <v>600</v>
      </c>
      <c r="O304" s="106" t="s">
        <v>898</v>
      </c>
      <c r="P304">
        <v>0.86265828834069103</v>
      </c>
      <c r="Q304">
        <v>0.94562822002161395</v>
      </c>
      <c r="R304">
        <v>7.3175560151818499E-3</v>
      </c>
      <c r="S304" s="15">
        <v>1.6951686812451999E-3</v>
      </c>
      <c r="T304">
        <v>-0.23065792905268201</v>
      </c>
      <c r="U304">
        <v>0.23065792905268201</v>
      </c>
      <c r="V304">
        <v>0.182004042093213</v>
      </c>
      <c r="W304">
        <v>-1.78</v>
      </c>
      <c r="X304">
        <v>1.83</v>
      </c>
      <c r="Y304">
        <v>530522</v>
      </c>
      <c r="Z304">
        <v>37894</v>
      </c>
      <c r="AA304">
        <v>1.94</v>
      </c>
      <c r="AB304">
        <v>14</v>
      </c>
      <c r="AC304">
        <v>10</v>
      </c>
      <c r="AD304">
        <v>4</v>
      </c>
      <c r="AE304">
        <v>71.430000000000007</v>
      </c>
      <c r="AF304">
        <v>17</v>
      </c>
      <c r="AG304">
        <v>5</v>
      </c>
      <c r="AH304">
        <v>2</v>
      </c>
      <c r="AI304">
        <v>7</v>
      </c>
      <c r="AJ304" s="301">
        <v>43919</v>
      </c>
      <c r="AK304">
        <v>1657</v>
      </c>
      <c r="AL304">
        <v>1662</v>
      </c>
      <c r="AM304" s="301">
        <v>43828</v>
      </c>
      <c r="AN304">
        <v>2166</v>
      </c>
      <c r="AO304">
        <v>2428</v>
      </c>
      <c r="AP304" s="301">
        <v>43645</v>
      </c>
      <c r="AQ304">
        <v>2077</v>
      </c>
      <c r="AR304">
        <v>2285</v>
      </c>
      <c r="AS304" s="301">
        <v>43280</v>
      </c>
      <c r="AT304">
        <v>2140</v>
      </c>
      <c r="AU304">
        <v>1526</v>
      </c>
    </row>
    <row r="305" spans="1:47" x14ac:dyDescent="0.2">
      <c r="A305" s="102">
        <v>2865</v>
      </c>
      <c r="B305">
        <v>3632</v>
      </c>
      <c r="C305" s="106" t="s">
        <v>1451</v>
      </c>
      <c r="D305" s="106" t="s">
        <v>900</v>
      </c>
      <c r="E305">
        <v>486</v>
      </c>
      <c r="F305">
        <v>469</v>
      </c>
      <c r="G305">
        <v>2300</v>
      </c>
      <c r="H305" s="106" t="s">
        <v>898</v>
      </c>
      <c r="I305">
        <v>5334</v>
      </c>
      <c r="J305" s="106" t="s">
        <v>1074</v>
      </c>
      <c r="K305" s="106" t="s">
        <v>897</v>
      </c>
      <c r="L305">
        <v>1533</v>
      </c>
      <c r="M305">
        <v>1527</v>
      </c>
      <c r="N305">
        <v>700</v>
      </c>
      <c r="O305" s="106" t="s">
        <v>901</v>
      </c>
      <c r="P305">
        <v>0.63617802438109305</v>
      </c>
      <c r="Q305">
        <v>0.90181374534151904</v>
      </c>
      <c r="R305">
        <v>7.3141104669477597E-2</v>
      </c>
      <c r="S305">
        <v>2.4570034241289201E-3</v>
      </c>
      <c r="T305">
        <v>2.46064803895344</v>
      </c>
      <c r="U305">
        <v>2.46064803895344</v>
      </c>
      <c r="V305">
        <v>2.99159340428842</v>
      </c>
      <c r="W305">
        <v>11.3</v>
      </c>
      <c r="X305">
        <v>0.92</v>
      </c>
      <c r="Y305">
        <v>529942</v>
      </c>
      <c r="Z305">
        <v>33121</v>
      </c>
      <c r="AA305">
        <v>1.64</v>
      </c>
      <c r="AB305">
        <v>16</v>
      </c>
      <c r="AC305">
        <v>10</v>
      </c>
      <c r="AD305">
        <v>6</v>
      </c>
      <c r="AE305">
        <v>62.5</v>
      </c>
      <c r="AF305">
        <v>16</v>
      </c>
      <c r="AG305">
        <v>6</v>
      </c>
      <c r="AH305">
        <v>1</v>
      </c>
      <c r="AI305">
        <v>9</v>
      </c>
      <c r="AJ305" s="301">
        <v>43919</v>
      </c>
      <c r="AK305">
        <v>404</v>
      </c>
      <c r="AL305">
        <v>1608</v>
      </c>
      <c r="AM305" s="301">
        <v>43828</v>
      </c>
      <c r="AN305">
        <v>493</v>
      </c>
      <c r="AO305">
        <v>2134</v>
      </c>
      <c r="AP305" s="301">
        <v>43645</v>
      </c>
      <c r="AQ305">
        <v>510</v>
      </c>
      <c r="AR305">
        <v>2076</v>
      </c>
      <c r="AS305" s="301">
        <v>43280</v>
      </c>
      <c r="AT305">
        <v>587</v>
      </c>
      <c r="AU305">
        <v>3025</v>
      </c>
    </row>
    <row r="306" spans="1:47" x14ac:dyDescent="0.2">
      <c r="A306" s="102">
        <v>1629</v>
      </c>
      <c r="B306">
        <v>3086</v>
      </c>
      <c r="C306" s="106" t="s">
        <v>503</v>
      </c>
      <c r="D306" s="106" t="s">
        <v>921</v>
      </c>
      <c r="E306">
        <v>795</v>
      </c>
      <c r="F306">
        <v>758</v>
      </c>
      <c r="G306">
        <v>1400</v>
      </c>
      <c r="H306" s="106" t="s">
        <v>901</v>
      </c>
      <c r="I306">
        <v>8795</v>
      </c>
      <c r="J306" s="106" t="s">
        <v>1083</v>
      </c>
      <c r="K306" s="106" t="s">
        <v>1018</v>
      </c>
      <c r="L306">
        <v>922</v>
      </c>
      <c r="M306">
        <v>907</v>
      </c>
      <c r="N306">
        <v>1200</v>
      </c>
      <c r="O306" s="106" t="s">
        <v>898</v>
      </c>
      <c r="P306">
        <v>0.61654499119772199</v>
      </c>
      <c r="Q306">
        <v>0.93390810777378497</v>
      </c>
      <c r="R306">
        <v>0.37865134561099201</v>
      </c>
      <c r="S306" s="106">
        <v>3.3910972019084197E-2</v>
      </c>
      <c r="T306">
        <v>-1.4826468765943099</v>
      </c>
      <c r="U306">
        <v>1.4826468765943099</v>
      </c>
      <c r="V306">
        <v>1.3439888302787799</v>
      </c>
      <c r="W306">
        <v>-15.35</v>
      </c>
      <c r="X306">
        <v>2.5</v>
      </c>
      <c r="Y306">
        <v>529469</v>
      </c>
      <c r="Z306">
        <v>37819</v>
      </c>
      <c r="AA306">
        <v>1.9</v>
      </c>
      <c r="AB306">
        <v>14</v>
      </c>
      <c r="AC306">
        <v>10</v>
      </c>
      <c r="AD306">
        <v>4</v>
      </c>
      <c r="AE306">
        <v>71.430000000000007</v>
      </c>
      <c r="AF306">
        <v>18</v>
      </c>
      <c r="AG306">
        <v>5</v>
      </c>
      <c r="AH306">
        <v>2</v>
      </c>
      <c r="AI306">
        <v>7</v>
      </c>
      <c r="AJ306" s="301">
        <v>43919</v>
      </c>
      <c r="AK306">
        <v>907</v>
      </c>
      <c r="AL306">
        <v>890</v>
      </c>
      <c r="AM306" s="301">
        <v>43828</v>
      </c>
      <c r="AN306">
        <v>1530</v>
      </c>
      <c r="AO306">
        <v>1395</v>
      </c>
      <c r="AP306" s="301">
        <v>43645</v>
      </c>
      <c r="AQ306">
        <v>1244</v>
      </c>
      <c r="AR306">
        <v>1202</v>
      </c>
      <c r="AS306" s="301">
        <v>43280</v>
      </c>
      <c r="AT306">
        <v>1630</v>
      </c>
      <c r="AU306">
        <v>1622</v>
      </c>
    </row>
    <row r="307" spans="1:47" x14ac:dyDescent="0.2">
      <c r="A307" s="102">
        <v>1851</v>
      </c>
      <c r="B307">
        <v>1835</v>
      </c>
      <c r="C307" s="106" t="s">
        <v>802</v>
      </c>
      <c r="D307" s="106" t="s">
        <v>907</v>
      </c>
      <c r="E307">
        <v>2724</v>
      </c>
      <c r="F307">
        <v>2692</v>
      </c>
      <c r="G307">
        <v>400</v>
      </c>
      <c r="H307" s="106" t="s">
        <v>898</v>
      </c>
      <c r="I307">
        <v>9005</v>
      </c>
      <c r="J307" s="106" t="s">
        <v>1447</v>
      </c>
      <c r="K307" s="106" t="s">
        <v>976</v>
      </c>
      <c r="L307">
        <v>1539</v>
      </c>
      <c r="M307">
        <v>1512</v>
      </c>
      <c r="N307">
        <v>700</v>
      </c>
      <c r="O307" s="106" t="s">
        <v>901</v>
      </c>
      <c r="P307">
        <v>0.68544521532829505</v>
      </c>
      <c r="Q307">
        <v>0.92847700935056598</v>
      </c>
      <c r="R307">
        <v>0.19883338614716001</v>
      </c>
      <c r="S307" s="15">
        <v>4.0935581582381197E-2</v>
      </c>
      <c r="T307">
        <v>2.1070995014867999</v>
      </c>
      <c r="U307">
        <v>2.1070995014867999</v>
      </c>
      <c r="V307">
        <v>1.6792594991780401</v>
      </c>
      <c r="W307">
        <v>5.31</v>
      </c>
      <c r="X307">
        <v>1.71</v>
      </c>
      <c r="Y307">
        <v>528718</v>
      </c>
      <c r="Z307">
        <v>40671</v>
      </c>
      <c r="AA307">
        <v>2.1</v>
      </c>
      <c r="AB307">
        <v>13</v>
      </c>
      <c r="AC307">
        <v>11</v>
      </c>
      <c r="AD307">
        <v>2</v>
      </c>
      <c r="AE307">
        <v>84.62</v>
      </c>
      <c r="AF307">
        <v>19</v>
      </c>
      <c r="AG307">
        <v>3</v>
      </c>
      <c r="AH307">
        <v>0</v>
      </c>
      <c r="AI307">
        <v>10</v>
      </c>
      <c r="AJ307" s="301">
        <v>43919</v>
      </c>
      <c r="AK307">
        <v>2959</v>
      </c>
      <c r="AL307">
        <v>1734</v>
      </c>
      <c r="AM307" s="301">
        <v>43828</v>
      </c>
      <c r="AN307">
        <v>3180</v>
      </c>
      <c r="AO307">
        <v>2019</v>
      </c>
      <c r="AP307" s="301">
        <v>43645</v>
      </c>
      <c r="AQ307">
        <v>2975</v>
      </c>
      <c r="AR307">
        <v>1955</v>
      </c>
      <c r="AS307" s="301">
        <v>43280</v>
      </c>
      <c r="AT307">
        <v>3390</v>
      </c>
      <c r="AU307">
        <v>1857</v>
      </c>
    </row>
    <row r="308" spans="1:47" x14ac:dyDescent="0.2">
      <c r="A308" s="102">
        <v>1032</v>
      </c>
      <c r="B308">
        <v>2413</v>
      </c>
      <c r="C308" s="106" t="s">
        <v>915</v>
      </c>
      <c r="D308" s="106" t="s">
        <v>910</v>
      </c>
      <c r="E308">
        <v>4615</v>
      </c>
      <c r="F308">
        <v>4535</v>
      </c>
      <c r="G308">
        <v>200</v>
      </c>
      <c r="H308" s="106" t="s">
        <v>901</v>
      </c>
      <c r="I308">
        <v>4686</v>
      </c>
      <c r="J308" s="106" t="s">
        <v>916</v>
      </c>
      <c r="K308" s="106" t="s">
        <v>900</v>
      </c>
      <c r="L308">
        <v>7790</v>
      </c>
      <c r="M308">
        <v>7620</v>
      </c>
      <c r="N308">
        <v>100</v>
      </c>
      <c r="O308" s="106" t="s">
        <v>898</v>
      </c>
      <c r="P308">
        <v>0.90519143248060097</v>
      </c>
      <c r="Q308">
        <v>0.94672751617927897</v>
      </c>
      <c r="R308">
        <v>0.13420745644082099</v>
      </c>
      <c r="S308" s="15">
        <v>4.8531521424507798E-2</v>
      </c>
      <c r="T308">
        <v>-0.188403608037678</v>
      </c>
      <c r="U308">
        <v>0.188403608037678</v>
      </c>
      <c r="V308">
        <v>0.29045989009022599</v>
      </c>
      <c r="W308">
        <v>-1.1000000000000001</v>
      </c>
      <c r="X308">
        <v>19.03</v>
      </c>
      <c r="Y308">
        <v>528573</v>
      </c>
      <c r="Z308">
        <v>44048</v>
      </c>
      <c r="AA308">
        <v>2.69</v>
      </c>
      <c r="AB308">
        <v>12</v>
      </c>
      <c r="AC308">
        <v>9</v>
      </c>
      <c r="AD308">
        <v>3</v>
      </c>
      <c r="AE308">
        <v>75</v>
      </c>
      <c r="AF308">
        <v>16</v>
      </c>
      <c r="AG308">
        <v>7</v>
      </c>
      <c r="AH308">
        <v>1</v>
      </c>
      <c r="AI308">
        <v>4</v>
      </c>
      <c r="AJ308" s="301">
        <v>43919</v>
      </c>
      <c r="AK308">
        <v>3035</v>
      </c>
      <c r="AL308">
        <v>4840</v>
      </c>
      <c r="AM308" s="301">
        <v>43828</v>
      </c>
      <c r="AN308">
        <v>3305</v>
      </c>
      <c r="AO308">
        <v>6120</v>
      </c>
      <c r="AP308" s="301">
        <v>43645</v>
      </c>
      <c r="AQ308">
        <v>1996</v>
      </c>
      <c r="AR308">
        <v>3575</v>
      </c>
      <c r="AS308" s="301">
        <v>43280</v>
      </c>
      <c r="AT308">
        <v>2143</v>
      </c>
      <c r="AU308">
        <v>2185</v>
      </c>
    </row>
    <row r="309" spans="1:47" x14ac:dyDescent="0.2">
      <c r="A309" s="102">
        <v>3671</v>
      </c>
      <c r="B309">
        <v>1941</v>
      </c>
      <c r="C309" s="106" t="s">
        <v>1159</v>
      </c>
      <c r="D309" s="106" t="s">
        <v>907</v>
      </c>
      <c r="E309">
        <v>2302</v>
      </c>
      <c r="F309">
        <v>2285</v>
      </c>
      <c r="G309">
        <v>300</v>
      </c>
      <c r="H309" s="106" t="s">
        <v>901</v>
      </c>
      <c r="I309">
        <v>6028</v>
      </c>
      <c r="J309" s="106" t="s">
        <v>451</v>
      </c>
      <c r="K309" s="106" t="s">
        <v>910</v>
      </c>
      <c r="L309">
        <v>6200</v>
      </c>
      <c r="M309">
        <v>6050</v>
      </c>
      <c r="N309">
        <v>100</v>
      </c>
      <c r="O309" s="106" t="s">
        <v>898</v>
      </c>
      <c r="P309">
        <v>0.82647041626812101</v>
      </c>
      <c r="Q309">
        <v>0.87054108024751697</v>
      </c>
      <c r="R309" s="15">
        <v>0.104192896488082</v>
      </c>
      <c r="S309" s="15">
        <v>9.1129447405789404E-2</v>
      </c>
      <c r="T309">
        <v>-0.38030777173118702</v>
      </c>
      <c r="U309">
        <v>0.38030777173118702</v>
      </c>
      <c r="V309">
        <v>0.770607714157999</v>
      </c>
      <c r="W309">
        <v>-4.75</v>
      </c>
      <c r="X309">
        <v>13.31</v>
      </c>
      <c r="Y309">
        <v>528204</v>
      </c>
      <c r="Z309">
        <v>40631</v>
      </c>
      <c r="AA309">
        <v>2.37</v>
      </c>
      <c r="AB309">
        <v>13</v>
      </c>
      <c r="AC309">
        <v>9</v>
      </c>
      <c r="AD309">
        <v>4</v>
      </c>
      <c r="AE309">
        <v>69.23</v>
      </c>
      <c r="AF309">
        <v>14</v>
      </c>
      <c r="AG309">
        <v>6</v>
      </c>
      <c r="AH309">
        <v>2</v>
      </c>
      <c r="AI309">
        <v>5</v>
      </c>
      <c r="AJ309" s="301">
        <v>43919</v>
      </c>
      <c r="AK309">
        <v>2248</v>
      </c>
      <c r="AL309">
        <v>5090</v>
      </c>
      <c r="AM309" s="301">
        <v>43828</v>
      </c>
      <c r="AN309">
        <v>2532</v>
      </c>
      <c r="AO309">
        <v>7650</v>
      </c>
      <c r="AP309" s="301">
        <v>43645</v>
      </c>
      <c r="AQ309">
        <v>2296</v>
      </c>
      <c r="AR309">
        <v>5960</v>
      </c>
      <c r="AS309" s="301">
        <v>43280</v>
      </c>
      <c r="AT309">
        <v>2698</v>
      </c>
      <c r="AU309">
        <v>6500</v>
      </c>
    </row>
    <row r="310" spans="1:47" x14ac:dyDescent="0.2">
      <c r="A310" s="102">
        <v>591</v>
      </c>
      <c r="B310">
        <v>3099</v>
      </c>
      <c r="C310" s="106" t="s">
        <v>33</v>
      </c>
      <c r="D310" s="106" t="s">
        <v>921</v>
      </c>
      <c r="E310">
        <v>635</v>
      </c>
      <c r="F310">
        <v>623</v>
      </c>
      <c r="G310">
        <v>1700</v>
      </c>
      <c r="H310" s="106" t="s">
        <v>901</v>
      </c>
      <c r="I310">
        <v>6770</v>
      </c>
      <c r="J310" s="106" t="s">
        <v>21</v>
      </c>
      <c r="K310" s="106" t="s">
        <v>903</v>
      </c>
      <c r="L310">
        <v>1390</v>
      </c>
      <c r="M310">
        <v>1344</v>
      </c>
      <c r="N310">
        <v>800</v>
      </c>
      <c r="O310" s="106" t="s">
        <v>898</v>
      </c>
      <c r="P310">
        <v>0.82110349796167903</v>
      </c>
      <c r="Q310">
        <v>0.95581606372093397</v>
      </c>
      <c r="R310">
        <v>0.123922660469252</v>
      </c>
      <c r="S310">
        <v>7.2160028930600504E-3</v>
      </c>
      <c r="T310">
        <v>-1.37974824579318</v>
      </c>
      <c r="U310">
        <v>1.37974824579318</v>
      </c>
      <c r="V310">
        <v>1.3687569990945301</v>
      </c>
      <c r="W310">
        <v>-21.71</v>
      </c>
      <c r="X310">
        <v>1.5</v>
      </c>
      <c r="Y310">
        <v>527650</v>
      </c>
      <c r="Z310">
        <v>35177</v>
      </c>
      <c r="AA310">
        <v>1.61</v>
      </c>
      <c r="AB310">
        <v>15</v>
      </c>
      <c r="AC310">
        <v>9</v>
      </c>
      <c r="AD310">
        <v>6</v>
      </c>
      <c r="AE310">
        <v>60</v>
      </c>
      <c r="AF310">
        <v>16</v>
      </c>
      <c r="AG310">
        <v>5</v>
      </c>
      <c r="AH310">
        <v>3</v>
      </c>
      <c r="AI310">
        <v>7</v>
      </c>
      <c r="AJ310" s="301">
        <v>43919</v>
      </c>
      <c r="AK310">
        <v>641</v>
      </c>
      <c r="AL310">
        <v>1055</v>
      </c>
      <c r="AM310" s="301">
        <v>43828</v>
      </c>
      <c r="AN310">
        <v>984</v>
      </c>
      <c r="AO310">
        <v>2492</v>
      </c>
      <c r="AP310" s="301">
        <v>43645</v>
      </c>
      <c r="AQ310">
        <v>899</v>
      </c>
      <c r="AR310">
        <v>1869</v>
      </c>
      <c r="AS310" s="301">
        <v>43280</v>
      </c>
      <c r="AT310">
        <v>1344</v>
      </c>
      <c r="AU310">
        <v>2830</v>
      </c>
    </row>
    <row r="311" spans="1:47" x14ac:dyDescent="0.2">
      <c r="A311" s="102">
        <v>2887</v>
      </c>
      <c r="B311">
        <v>1801</v>
      </c>
      <c r="C311" s="106" t="s">
        <v>1352</v>
      </c>
      <c r="D311" s="106" t="s">
        <v>907</v>
      </c>
      <c r="E311">
        <v>3845</v>
      </c>
      <c r="F311">
        <v>3905</v>
      </c>
      <c r="G311">
        <v>200</v>
      </c>
      <c r="H311" s="106" t="s">
        <v>898</v>
      </c>
      <c r="I311">
        <v>5991</v>
      </c>
      <c r="J311" s="106" t="s">
        <v>789</v>
      </c>
      <c r="K311" s="106" t="s">
        <v>1032</v>
      </c>
      <c r="L311">
        <v>693</v>
      </c>
      <c r="M311">
        <v>693</v>
      </c>
      <c r="N311">
        <v>1100</v>
      </c>
      <c r="O311" s="106" t="s">
        <v>901</v>
      </c>
      <c r="P311">
        <v>0.798026310206983</v>
      </c>
      <c r="Q311">
        <v>0.90096577041752501</v>
      </c>
      <c r="R311">
        <v>0.30292077352188002</v>
      </c>
      <c r="S311" s="15">
        <v>6.1702391208062597E-2</v>
      </c>
      <c r="T311">
        <v>2.28895190175944</v>
      </c>
      <c r="U311">
        <v>2.28895190175944</v>
      </c>
      <c r="V311">
        <v>2.0074778339886001</v>
      </c>
      <c r="W311">
        <v>12.45</v>
      </c>
      <c r="X311">
        <v>2.39</v>
      </c>
      <c r="Y311">
        <v>527205</v>
      </c>
      <c r="Z311">
        <v>37658</v>
      </c>
      <c r="AA311">
        <v>2.16</v>
      </c>
      <c r="AB311">
        <v>14</v>
      </c>
      <c r="AC311">
        <v>11</v>
      </c>
      <c r="AD311">
        <v>3</v>
      </c>
      <c r="AE311">
        <v>78.569999999999993</v>
      </c>
      <c r="AF311">
        <v>17</v>
      </c>
      <c r="AG311">
        <v>4</v>
      </c>
      <c r="AH311">
        <v>0</v>
      </c>
      <c r="AI311">
        <v>10</v>
      </c>
      <c r="AJ311" s="301">
        <v>43919</v>
      </c>
      <c r="AK311">
        <v>3355</v>
      </c>
      <c r="AL311">
        <v>747</v>
      </c>
      <c r="AM311" s="301">
        <v>43828</v>
      </c>
      <c r="AN311">
        <v>4545</v>
      </c>
      <c r="AO311">
        <v>995</v>
      </c>
      <c r="AP311" s="301">
        <v>43645</v>
      </c>
      <c r="AQ311">
        <v>3990</v>
      </c>
      <c r="AR311">
        <v>857</v>
      </c>
      <c r="AS311" s="301">
        <v>43280</v>
      </c>
      <c r="AT311">
        <v>5980</v>
      </c>
      <c r="AU311">
        <v>1025</v>
      </c>
    </row>
    <row r="312" spans="1:47" x14ac:dyDescent="0.2">
      <c r="A312" s="102">
        <v>827</v>
      </c>
      <c r="B312">
        <v>4205</v>
      </c>
      <c r="C312" s="106" t="s">
        <v>998</v>
      </c>
      <c r="D312" s="106" t="s">
        <v>920</v>
      </c>
      <c r="E312">
        <v>988</v>
      </c>
      <c r="F312">
        <v>968</v>
      </c>
      <c r="G312">
        <v>700</v>
      </c>
      <c r="H312" s="106" t="s">
        <v>898</v>
      </c>
      <c r="I312">
        <v>6963</v>
      </c>
      <c r="J312" s="106" t="s">
        <v>1347</v>
      </c>
      <c r="K312" s="106" t="s">
        <v>903</v>
      </c>
      <c r="L312">
        <v>7110</v>
      </c>
      <c r="M312">
        <v>7010</v>
      </c>
      <c r="N312">
        <v>100</v>
      </c>
      <c r="O312" s="106" t="s">
        <v>901</v>
      </c>
      <c r="P312">
        <v>0.95349055178528597</v>
      </c>
      <c r="Q312">
        <v>0.95062109598514299</v>
      </c>
      <c r="R312" s="15">
        <v>0.29257076048414599</v>
      </c>
      <c r="S312" s="15">
        <v>2.7762478352031099E-2</v>
      </c>
      <c r="T312">
        <v>0.65543763595797799</v>
      </c>
      <c r="U312">
        <v>0.65543763595797799</v>
      </c>
      <c r="V312">
        <v>0.20789226039182601</v>
      </c>
      <c r="W312">
        <v>2.2799999999999998</v>
      </c>
      <c r="X312">
        <v>3.34</v>
      </c>
      <c r="Y312">
        <v>527088</v>
      </c>
      <c r="Z312">
        <v>40545</v>
      </c>
      <c r="AA312">
        <v>2.41</v>
      </c>
      <c r="AB312">
        <v>13</v>
      </c>
      <c r="AC312">
        <v>9</v>
      </c>
      <c r="AD312">
        <v>4</v>
      </c>
      <c r="AE312">
        <v>69.23</v>
      </c>
      <c r="AF312">
        <v>18</v>
      </c>
      <c r="AG312">
        <v>7</v>
      </c>
      <c r="AH312">
        <v>0</v>
      </c>
      <c r="AI312">
        <v>6</v>
      </c>
      <c r="AJ312" s="301">
        <v>43919</v>
      </c>
      <c r="AK312">
        <v>851</v>
      </c>
      <c r="AL312">
        <v>6200</v>
      </c>
      <c r="AM312" s="301">
        <v>43828</v>
      </c>
      <c r="AN312">
        <v>1366</v>
      </c>
      <c r="AO312">
        <v>8780</v>
      </c>
      <c r="AP312" s="301">
        <v>43645</v>
      </c>
      <c r="AQ312">
        <v>1217</v>
      </c>
      <c r="AR312">
        <v>7600</v>
      </c>
      <c r="AS312" s="301">
        <v>43280</v>
      </c>
      <c r="AT312">
        <v>1272</v>
      </c>
      <c r="AU312">
        <v>9300</v>
      </c>
    </row>
    <row r="313" spans="1:47" x14ac:dyDescent="0.2">
      <c r="A313" s="102">
        <v>258</v>
      </c>
      <c r="B313">
        <v>6995</v>
      </c>
      <c r="C313" s="106" t="s">
        <v>47</v>
      </c>
      <c r="D313" s="106" t="s">
        <v>913</v>
      </c>
      <c r="E313">
        <v>1553</v>
      </c>
      <c r="F313">
        <v>1535</v>
      </c>
      <c r="G313">
        <v>700</v>
      </c>
      <c r="H313" s="106" t="s">
        <v>898</v>
      </c>
      <c r="I313">
        <v>8795</v>
      </c>
      <c r="J313" s="106" t="s">
        <v>1083</v>
      </c>
      <c r="K313" s="106" t="s">
        <v>1018</v>
      </c>
      <c r="L313">
        <v>922</v>
      </c>
      <c r="M313">
        <v>907</v>
      </c>
      <c r="N313">
        <v>1200</v>
      </c>
      <c r="O313" s="106" t="s">
        <v>901</v>
      </c>
      <c r="P313">
        <v>0.83564391834560703</v>
      </c>
      <c r="Q313">
        <v>0.96507917006765798</v>
      </c>
      <c r="R313">
        <v>0.39492729433024298</v>
      </c>
      <c r="S313">
        <v>1.6472206437000699E-2</v>
      </c>
      <c r="T313">
        <v>1.30527164468991</v>
      </c>
      <c r="U313">
        <v>1.30527164468991</v>
      </c>
      <c r="V313">
        <v>0.99272857702220596</v>
      </c>
      <c r="W313">
        <v>6.7</v>
      </c>
      <c r="X313">
        <v>1.29</v>
      </c>
      <c r="Y313">
        <v>526764</v>
      </c>
      <c r="Z313">
        <v>35118</v>
      </c>
      <c r="AA313">
        <v>1.65</v>
      </c>
      <c r="AB313">
        <v>15</v>
      </c>
      <c r="AC313">
        <v>11</v>
      </c>
      <c r="AD313">
        <v>4</v>
      </c>
      <c r="AE313">
        <v>73.33</v>
      </c>
      <c r="AF313">
        <v>20</v>
      </c>
      <c r="AG313">
        <v>3</v>
      </c>
      <c r="AH313">
        <v>0</v>
      </c>
      <c r="AI313">
        <v>12</v>
      </c>
      <c r="AJ313" s="301">
        <v>43919</v>
      </c>
      <c r="AK313">
        <v>1369</v>
      </c>
      <c r="AL313">
        <v>890</v>
      </c>
      <c r="AM313" s="301">
        <v>43828</v>
      </c>
      <c r="AN313">
        <v>2147</v>
      </c>
      <c r="AO313">
        <v>1395</v>
      </c>
      <c r="AP313" s="301">
        <v>43645</v>
      </c>
      <c r="AQ313">
        <v>1839</v>
      </c>
      <c r="AR313">
        <v>1202</v>
      </c>
      <c r="AS313" s="301">
        <v>43280</v>
      </c>
      <c r="AT313">
        <v>2026</v>
      </c>
      <c r="AU313">
        <v>1622</v>
      </c>
    </row>
    <row r="314" spans="1:47" x14ac:dyDescent="0.2">
      <c r="A314" s="102">
        <v>3011</v>
      </c>
      <c r="B314">
        <v>7189</v>
      </c>
      <c r="C314" s="106" t="s">
        <v>41</v>
      </c>
      <c r="D314" s="106" t="s">
        <v>940</v>
      </c>
      <c r="E314">
        <v>732</v>
      </c>
      <c r="F314">
        <v>739</v>
      </c>
      <c r="G314">
        <v>1200</v>
      </c>
      <c r="H314" s="106" t="s">
        <v>898</v>
      </c>
      <c r="I314">
        <v>7259</v>
      </c>
      <c r="J314" s="106" t="s">
        <v>24</v>
      </c>
      <c r="K314" s="106" t="s">
        <v>913</v>
      </c>
      <c r="L314">
        <v>3115</v>
      </c>
      <c r="M314">
        <v>3070</v>
      </c>
      <c r="N314">
        <v>300</v>
      </c>
      <c r="O314" s="106" t="s">
        <v>901</v>
      </c>
      <c r="P314">
        <v>0.85521187052278702</v>
      </c>
      <c r="Q314">
        <v>0.89660276123822702</v>
      </c>
      <c r="R314">
        <v>0.38441915760739198</v>
      </c>
      <c r="S314" s="15">
        <v>7.2924349808778502E-2</v>
      </c>
      <c r="T314">
        <v>1.9823481303401</v>
      </c>
      <c r="U314">
        <v>1.9823481303401</v>
      </c>
      <c r="V314">
        <v>1.2586359135335099</v>
      </c>
      <c r="W314">
        <v>11.9</v>
      </c>
      <c r="X314">
        <v>3.71</v>
      </c>
      <c r="Y314">
        <v>526468</v>
      </c>
      <c r="Z314">
        <v>43872</v>
      </c>
      <c r="AA314">
        <v>2.46</v>
      </c>
      <c r="AB314">
        <v>12</v>
      </c>
      <c r="AC314">
        <v>9</v>
      </c>
      <c r="AD314">
        <v>3</v>
      </c>
      <c r="AE314">
        <v>75</v>
      </c>
      <c r="AF314">
        <v>18</v>
      </c>
      <c r="AG314">
        <v>5</v>
      </c>
      <c r="AH314">
        <v>0</v>
      </c>
      <c r="AI314">
        <v>7</v>
      </c>
      <c r="AJ314" s="301">
        <v>43919</v>
      </c>
      <c r="AK314">
        <v>659</v>
      </c>
      <c r="AL314">
        <v>2842</v>
      </c>
      <c r="AM314" s="301">
        <v>43828</v>
      </c>
      <c r="AN314">
        <v>857</v>
      </c>
      <c r="AO314">
        <v>4070</v>
      </c>
      <c r="AP314" s="301">
        <v>43645</v>
      </c>
      <c r="AQ314">
        <v>801</v>
      </c>
      <c r="AR314">
        <v>3810</v>
      </c>
      <c r="AS314" s="301">
        <v>43280</v>
      </c>
      <c r="AT314">
        <v>1229</v>
      </c>
      <c r="AU314">
        <v>4980</v>
      </c>
    </row>
    <row r="315" spans="1:47" x14ac:dyDescent="0.2">
      <c r="A315" s="102">
        <v>1740</v>
      </c>
      <c r="B315">
        <v>6925</v>
      </c>
      <c r="C315" s="106" t="s">
        <v>1177</v>
      </c>
      <c r="D315" s="106" t="s">
        <v>903</v>
      </c>
      <c r="E315">
        <v>1339</v>
      </c>
      <c r="F315">
        <v>1427</v>
      </c>
      <c r="G315">
        <v>700</v>
      </c>
      <c r="H315" s="106" t="s">
        <v>898</v>
      </c>
      <c r="I315">
        <v>7186</v>
      </c>
      <c r="J315" s="106" t="s">
        <v>445</v>
      </c>
      <c r="K315" s="106" t="s">
        <v>940</v>
      </c>
      <c r="L315">
        <v>353</v>
      </c>
      <c r="M315">
        <v>347</v>
      </c>
      <c r="N315">
        <v>2900</v>
      </c>
      <c r="O315" s="106" t="s">
        <v>901</v>
      </c>
      <c r="P315">
        <v>0.92888714718226295</v>
      </c>
      <c r="Q315">
        <v>0.93162958853061895</v>
      </c>
      <c r="R315">
        <v>1.5634835389024999E-2</v>
      </c>
      <c r="S315" s="106">
        <v>4.7347982292537802E-3</v>
      </c>
      <c r="T315">
        <v>1.51163132547923</v>
      </c>
      <c r="U315">
        <v>1.51163132547923</v>
      </c>
      <c r="V315">
        <v>0.49789515512181598</v>
      </c>
      <c r="W315">
        <v>11.39</v>
      </c>
      <c r="X315">
        <v>0.74</v>
      </c>
      <c r="Y315">
        <v>526220</v>
      </c>
      <c r="Z315">
        <v>35081</v>
      </c>
      <c r="AA315">
        <v>1.72</v>
      </c>
      <c r="AB315">
        <v>15</v>
      </c>
      <c r="AC315">
        <v>11</v>
      </c>
      <c r="AD315">
        <v>4</v>
      </c>
      <c r="AE315">
        <v>73.33</v>
      </c>
      <c r="AF315">
        <v>18</v>
      </c>
      <c r="AG315">
        <v>3</v>
      </c>
      <c r="AH315">
        <v>1</v>
      </c>
      <c r="AI315">
        <v>11</v>
      </c>
      <c r="AJ315" s="301">
        <v>43919</v>
      </c>
      <c r="AK315">
        <v>1060</v>
      </c>
      <c r="AL315">
        <v>340</v>
      </c>
      <c r="AM315" s="301">
        <v>43828</v>
      </c>
      <c r="AN315">
        <v>1624</v>
      </c>
      <c r="AO315">
        <v>452</v>
      </c>
      <c r="AP315" s="301">
        <v>43645</v>
      </c>
      <c r="AQ315">
        <v>1435</v>
      </c>
      <c r="AR315">
        <v>412</v>
      </c>
      <c r="AS315" s="301">
        <v>43280</v>
      </c>
      <c r="AT315">
        <v>1385</v>
      </c>
      <c r="AU315">
        <v>553</v>
      </c>
    </row>
    <row r="316" spans="1:47" x14ac:dyDescent="0.2">
      <c r="A316" s="102">
        <v>1006</v>
      </c>
      <c r="B316">
        <v>3087</v>
      </c>
      <c r="C316" s="106" t="s">
        <v>1094</v>
      </c>
      <c r="D316" s="106" t="s">
        <v>921</v>
      </c>
      <c r="E316">
        <v>1721</v>
      </c>
      <c r="F316">
        <v>1719</v>
      </c>
      <c r="G316">
        <v>600</v>
      </c>
      <c r="H316" s="106" t="s">
        <v>901</v>
      </c>
      <c r="I316">
        <v>9303</v>
      </c>
      <c r="J316" s="106" t="s">
        <v>1166</v>
      </c>
      <c r="K316" s="106" t="s">
        <v>1184</v>
      </c>
      <c r="L316">
        <v>1276</v>
      </c>
      <c r="M316">
        <v>1286</v>
      </c>
      <c r="N316">
        <v>800</v>
      </c>
      <c r="O316" s="106" t="s">
        <v>898</v>
      </c>
      <c r="P316">
        <v>0.90465301172016899</v>
      </c>
      <c r="Q316">
        <v>0.94725026869977902</v>
      </c>
      <c r="R316" s="15">
        <v>3.7353272794700999E-2</v>
      </c>
      <c r="S316" s="106">
        <v>8.4808350913954493E-3</v>
      </c>
      <c r="T316">
        <v>-0.61881609276605698</v>
      </c>
      <c r="U316">
        <v>0.61881609276605698</v>
      </c>
      <c r="V316">
        <v>1.06337063509513</v>
      </c>
      <c r="W316">
        <v>-2.38</v>
      </c>
      <c r="X316">
        <v>0.25</v>
      </c>
      <c r="Y316">
        <v>526082</v>
      </c>
      <c r="Z316">
        <v>35072</v>
      </c>
      <c r="AA316">
        <v>1.73</v>
      </c>
      <c r="AB316">
        <v>15</v>
      </c>
      <c r="AC316">
        <v>12</v>
      </c>
      <c r="AD316">
        <v>3</v>
      </c>
      <c r="AE316">
        <v>80</v>
      </c>
      <c r="AF316">
        <v>20</v>
      </c>
      <c r="AG316">
        <v>3</v>
      </c>
      <c r="AH316">
        <v>0</v>
      </c>
      <c r="AI316">
        <v>12</v>
      </c>
      <c r="AJ316" s="301">
        <v>43919</v>
      </c>
      <c r="AK316">
        <v>1657</v>
      </c>
      <c r="AL316">
        <v>1217</v>
      </c>
      <c r="AM316" s="301">
        <v>43828</v>
      </c>
      <c r="AN316">
        <v>2166</v>
      </c>
      <c r="AO316">
        <v>1471</v>
      </c>
      <c r="AP316" s="301">
        <v>43645</v>
      </c>
      <c r="AQ316">
        <v>2077</v>
      </c>
      <c r="AR316">
        <v>1417</v>
      </c>
      <c r="AS316" s="301">
        <v>43280</v>
      </c>
      <c r="AT316">
        <v>2140</v>
      </c>
      <c r="AU316">
        <v>1330</v>
      </c>
    </row>
    <row r="317" spans="1:47" x14ac:dyDescent="0.2">
      <c r="A317" s="102">
        <v>1225</v>
      </c>
      <c r="B317">
        <v>3003</v>
      </c>
      <c r="C317" s="106" t="s">
        <v>450</v>
      </c>
      <c r="D317" s="106" t="s">
        <v>917</v>
      </c>
      <c r="E317">
        <v>981</v>
      </c>
      <c r="F317">
        <v>982</v>
      </c>
      <c r="G317">
        <v>1100</v>
      </c>
      <c r="H317" s="106" t="s">
        <v>901</v>
      </c>
      <c r="I317">
        <v>8604</v>
      </c>
      <c r="J317" s="106" t="s">
        <v>363</v>
      </c>
      <c r="K317" s="106" t="s">
        <v>1025</v>
      </c>
      <c r="L317">
        <v>490</v>
      </c>
      <c r="M317">
        <v>489.6</v>
      </c>
      <c r="N317">
        <v>2200</v>
      </c>
      <c r="O317" s="106" t="s">
        <v>898</v>
      </c>
      <c r="P317">
        <v>0.64734979687294103</v>
      </c>
      <c r="Q317">
        <v>0.94315821573313097</v>
      </c>
      <c r="R317" s="15">
        <v>2.17213135862598E-2</v>
      </c>
      <c r="S317" s="15">
        <v>3.62640054746334E-4</v>
      </c>
      <c r="T317">
        <v>-2.6672675080547501</v>
      </c>
      <c r="U317">
        <v>2.6672675080547501</v>
      </c>
      <c r="V317">
        <v>2.1684547145456401</v>
      </c>
      <c r="W317">
        <v>-15.85</v>
      </c>
      <c r="X317">
        <v>0.28999999999999998</v>
      </c>
      <c r="Y317">
        <v>524806</v>
      </c>
      <c r="Z317">
        <v>32800</v>
      </c>
      <c r="AA317">
        <v>1.51</v>
      </c>
      <c r="AB317">
        <v>16</v>
      </c>
      <c r="AC317">
        <v>12</v>
      </c>
      <c r="AD317">
        <v>4</v>
      </c>
      <c r="AE317">
        <v>75</v>
      </c>
      <c r="AF317">
        <v>17</v>
      </c>
      <c r="AG317">
        <v>6</v>
      </c>
      <c r="AH317">
        <v>1</v>
      </c>
      <c r="AI317">
        <v>9</v>
      </c>
      <c r="AJ317" s="301">
        <v>43919</v>
      </c>
      <c r="AK317">
        <v>1131</v>
      </c>
      <c r="AL317">
        <v>478.9</v>
      </c>
      <c r="AM317" s="301">
        <v>43828</v>
      </c>
      <c r="AN317">
        <v>1316</v>
      </c>
      <c r="AO317">
        <v>563.4</v>
      </c>
      <c r="AP317" s="301">
        <v>43645</v>
      </c>
      <c r="AQ317">
        <v>884</v>
      </c>
      <c r="AR317">
        <v>386.7</v>
      </c>
      <c r="AS317" s="301">
        <v>43280</v>
      </c>
      <c r="AT317">
        <v>1156</v>
      </c>
      <c r="AU317">
        <v>532.9</v>
      </c>
    </row>
    <row r="318" spans="1:47" x14ac:dyDescent="0.2">
      <c r="A318" s="102">
        <v>2255</v>
      </c>
      <c r="B318">
        <v>7167</v>
      </c>
      <c r="C318" s="106" t="s">
        <v>957</v>
      </c>
      <c r="D318" s="106" t="s">
        <v>940</v>
      </c>
      <c r="E318">
        <v>250</v>
      </c>
      <c r="F318">
        <v>252</v>
      </c>
      <c r="G318">
        <v>4200</v>
      </c>
      <c r="H318" s="106" t="s">
        <v>898</v>
      </c>
      <c r="I318">
        <v>8012</v>
      </c>
      <c r="J318" s="106" t="s">
        <v>1055</v>
      </c>
      <c r="K318" s="106" t="s">
        <v>905</v>
      </c>
      <c r="L318">
        <v>1330</v>
      </c>
      <c r="M318">
        <v>1330</v>
      </c>
      <c r="N318">
        <v>800</v>
      </c>
      <c r="O318" s="106" t="s">
        <v>901</v>
      </c>
      <c r="P318">
        <v>0.75861296028271197</v>
      </c>
      <c r="Q318">
        <v>0.91811154598294997</v>
      </c>
      <c r="R318">
        <v>0.42044439420704699</v>
      </c>
      <c r="S318" s="15">
        <v>9.83820025750511E-2</v>
      </c>
      <c r="T318">
        <v>1.4035388093639001</v>
      </c>
      <c r="U318">
        <v>1.4035388093639001</v>
      </c>
      <c r="V318">
        <v>1.4245471408431101</v>
      </c>
      <c r="W318">
        <v>6.89</v>
      </c>
      <c r="X318">
        <v>0.53</v>
      </c>
      <c r="Y318">
        <v>524511</v>
      </c>
      <c r="Z318">
        <v>34967</v>
      </c>
      <c r="AA318">
        <v>1.7</v>
      </c>
      <c r="AB318">
        <v>15</v>
      </c>
      <c r="AC318">
        <v>11</v>
      </c>
      <c r="AD318">
        <v>4</v>
      </c>
      <c r="AE318">
        <v>73.33</v>
      </c>
      <c r="AF318">
        <v>21</v>
      </c>
      <c r="AG318">
        <v>3</v>
      </c>
      <c r="AH318">
        <v>0</v>
      </c>
      <c r="AI318">
        <v>12</v>
      </c>
      <c r="AJ318" s="301">
        <v>43919</v>
      </c>
      <c r="AK318">
        <v>230</v>
      </c>
      <c r="AL318">
        <v>1347</v>
      </c>
      <c r="AM318" s="301">
        <v>43828</v>
      </c>
      <c r="AN318">
        <v>280</v>
      </c>
      <c r="AO318">
        <v>1630</v>
      </c>
      <c r="AP318" s="301">
        <v>43645</v>
      </c>
      <c r="AQ318">
        <v>290</v>
      </c>
      <c r="AR318">
        <v>1650</v>
      </c>
      <c r="AS318" s="301">
        <v>43280</v>
      </c>
      <c r="AT318">
        <v>366</v>
      </c>
      <c r="AU318">
        <v>1691</v>
      </c>
    </row>
    <row r="319" spans="1:47" x14ac:dyDescent="0.2">
      <c r="A319" s="102">
        <v>3126</v>
      </c>
      <c r="B319">
        <v>4061</v>
      </c>
      <c r="C319" s="106" t="s">
        <v>1067</v>
      </c>
      <c r="D319" s="106" t="s">
        <v>920</v>
      </c>
      <c r="E319">
        <v>2593</v>
      </c>
      <c r="F319">
        <v>2591</v>
      </c>
      <c r="G319">
        <v>400</v>
      </c>
      <c r="H319" s="106" t="s">
        <v>901</v>
      </c>
      <c r="I319">
        <v>4091</v>
      </c>
      <c r="J319" s="106" t="s">
        <v>1334</v>
      </c>
      <c r="K319" s="106" t="s">
        <v>920</v>
      </c>
      <c r="L319">
        <v>1721</v>
      </c>
      <c r="M319">
        <v>1751</v>
      </c>
      <c r="N319">
        <v>600</v>
      </c>
      <c r="O319" s="106" t="s">
        <v>898</v>
      </c>
      <c r="P319">
        <v>0.52429578107241404</v>
      </c>
      <c r="Q319">
        <v>0.89244131349505296</v>
      </c>
      <c r="R319">
        <v>1.32268887968677E-4</v>
      </c>
      <c r="S319">
        <v>7.8705721806721796E-3</v>
      </c>
      <c r="T319">
        <v>-0.147309167242794</v>
      </c>
      <c r="U319">
        <v>0.147309167242794</v>
      </c>
      <c r="V319">
        <v>9.8522470281364696E-2</v>
      </c>
      <c r="W319">
        <v>-1.21</v>
      </c>
      <c r="X319">
        <v>1.37</v>
      </c>
      <c r="Y319">
        <v>524273</v>
      </c>
      <c r="Z319">
        <v>43689</v>
      </c>
      <c r="AA319">
        <v>2.13</v>
      </c>
      <c r="AB319">
        <v>12</v>
      </c>
      <c r="AC319">
        <v>8</v>
      </c>
      <c r="AD319">
        <v>4</v>
      </c>
      <c r="AE319">
        <v>66.67</v>
      </c>
      <c r="AF319">
        <v>15</v>
      </c>
      <c r="AG319">
        <v>6</v>
      </c>
      <c r="AH319">
        <v>1</v>
      </c>
      <c r="AI319">
        <v>5</v>
      </c>
      <c r="AJ319" s="301">
        <v>43919</v>
      </c>
      <c r="AK319">
        <v>2346</v>
      </c>
      <c r="AL319">
        <v>1662</v>
      </c>
      <c r="AM319" s="301">
        <v>43828</v>
      </c>
      <c r="AN319">
        <v>3270</v>
      </c>
      <c r="AO319">
        <v>2428</v>
      </c>
      <c r="AP319" s="301">
        <v>43645</v>
      </c>
      <c r="AQ319">
        <v>3320</v>
      </c>
      <c r="AR319">
        <v>2285</v>
      </c>
      <c r="AS319" s="301">
        <v>43280</v>
      </c>
      <c r="AT319">
        <v>3615</v>
      </c>
      <c r="AU319">
        <v>1526</v>
      </c>
    </row>
    <row r="320" spans="1:47" x14ac:dyDescent="0.2">
      <c r="A320" s="102">
        <v>1672</v>
      </c>
      <c r="B320">
        <v>8303</v>
      </c>
      <c r="C320" s="106" t="s">
        <v>1460</v>
      </c>
      <c r="D320" s="106" t="s">
        <v>940</v>
      </c>
      <c r="E320">
        <v>1287</v>
      </c>
      <c r="F320">
        <v>1296</v>
      </c>
      <c r="G320">
        <v>800</v>
      </c>
      <c r="H320" s="106" t="s">
        <v>901</v>
      </c>
      <c r="I320">
        <v>8377</v>
      </c>
      <c r="J320" s="106" t="s">
        <v>977</v>
      </c>
      <c r="K320" s="106" t="s">
        <v>940</v>
      </c>
      <c r="L320">
        <v>893</v>
      </c>
      <c r="M320">
        <v>896</v>
      </c>
      <c r="N320">
        <v>1200</v>
      </c>
      <c r="O320" s="106" t="s">
        <v>898</v>
      </c>
      <c r="P320">
        <v>0.64336356906043102</v>
      </c>
      <c r="Q320">
        <v>0.93294798430343595</v>
      </c>
      <c r="R320" s="15">
        <v>0.19568655523154199</v>
      </c>
      <c r="S320" s="15">
        <v>1.1076300734701101E-3</v>
      </c>
      <c r="T320">
        <v>-1.5412729057333301</v>
      </c>
      <c r="U320">
        <v>1.5412729057333301</v>
      </c>
      <c r="V320">
        <v>1.54001145978212</v>
      </c>
      <c r="W320">
        <v>-7.59</v>
      </c>
      <c r="X320">
        <v>3.7</v>
      </c>
      <c r="Y320">
        <v>523852</v>
      </c>
      <c r="Z320">
        <v>32741</v>
      </c>
      <c r="AA320">
        <v>1.59</v>
      </c>
      <c r="AB320">
        <v>16</v>
      </c>
      <c r="AC320">
        <v>11</v>
      </c>
      <c r="AD320">
        <v>5</v>
      </c>
      <c r="AE320">
        <v>68.75</v>
      </c>
      <c r="AF320">
        <v>20</v>
      </c>
      <c r="AG320">
        <v>3</v>
      </c>
      <c r="AH320">
        <v>0</v>
      </c>
      <c r="AI320">
        <v>13</v>
      </c>
      <c r="AJ320" s="301">
        <v>43919</v>
      </c>
      <c r="AK320">
        <v>1461</v>
      </c>
      <c r="AL320">
        <v>1005</v>
      </c>
      <c r="AM320" s="301">
        <v>43828</v>
      </c>
      <c r="AN320">
        <v>1675</v>
      </c>
      <c r="AO320">
        <v>1152</v>
      </c>
      <c r="AP320" s="301">
        <v>43645</v>
      </c>
      <c r="AQ320">
        <v>1691</v>
      </c>
      <c r="AR320">
        <v>1151</v>
      </c>
      <c r="AS320" s="301">
        <v>43280</v>
      </c>
      <c r="AT320">
        <v>1672</v>
      </c>
      <c r="AU320">
        <v>1452</v>
      </c>
    </row>
    <row r="321" spans="1:47" x14ac:dyDescent="0.2">
      <c r="A321" s="102">
        <v>142</v>
      </c>
      <c r="B321">
        <v>3086</v>
      </c>
      <c r="C321" s="106" t="s">
        <v>503</v>
      </c>
      <c r="D321" s="106" t="s">
        <v>921</v>
      </c>
      <c r="E321">
        <v>795</v>
      </c>
      <c r="F321">
        <v>758</v>
      </c>
      <c r="G321">
        <v>1400</v>
      </c>
      <c r="H321" s="106" t="s">
        <v>901</v>
      </c>
      <c r="I321">
        <v>8306</v>
      </c>
      <c r="J321" s="106" t="s">
        <v>1029</v>
      </c>
      <c r="K321" s="106" t="s">
        <v>940</v>
      </c>
      <c r="L321">
        <v>422</v>
      </c>
      <c r="M321">
        <v>422.5</v>
      </c>
      <c r="N321">
        <v>2500</v>
      </c>
      <c r="O321" s="106" t="s">
        <v>898</v>
      </c>
      <c r="P321">
        <v>0.72668368758190205</v>
      </c>
      <c r="Q321">
        <v>0.97071197476416304</v>
      </c>
      <c r="R321" s="106">
        <v>0.165771249252327</v>
      </c>
      <c r="S321">
        <v>2.14153306871455E-4</v>
      </c>
      <c r="T321">
        <v>-2.16607229403985</v>
      </c>
      <c r="U321">
        <v>2.16607229403985</v>
      </c>
      <c r="V321">
        <v>1.6166789726633199</v>
      </c>
      <c r="W321">
        <v>-13.93</v>
      </c>
      <c r="X321">
        <v>0.47</v>
      </c>
      <c r="Y321">
        <v>523797</v>
      </c>
      <c r="Z321">
        <v>32737</v>
      </c>
      <c r="AA321">
        <v>1.59</v>
      </c>
      <c r="AB321">
        <v>16</v>
      </c>
      <c r="AC321">
        <v>10</v>
      </c>
      <c r="AD321">
        <v>6</v>
      </c>
      <c r="AE321">
        <v>62.5</v>
      </c>
      <c r="AF321">
        <v>19</v>
      </c>
      <c r="AG321">
        <v>5</v>
      </c>
      <c r="AH321">
        <v>1</v>
      </c>
      <c r="AI321">
        <v>10</v>
      </c>
      <c r="AJ321" s="301">
        <v>43919</v>
      </c>
      <c r="AK321">
        <v>907</v>
      </c>
      <c r="AL321">
        <v>426.1</v>
      </c>
      <c r="AM321" s="301">
        <v>43828</v>
      </c>
      <c r="AN321">
        <v>1530</v>
      </c>
      <c r="AO321">
        <v>593.20000000000005</v>
      </c>
      <c r="AP321" s="301">
        <v>43645</v>
      </c>
      <c r="AQ321">
        <v>1244</v>
      </c>
      <c r="AR321">
        <v>524.29999999999995</v>
      </c>
      <c r="AS321" s="301">
        <v>43280</v>
      </c>
      <c r="AT321">
        <v>1630</v>
      </c>
      <c r="AU321">
        <v>621.6</v>
      </c>
    </row>
    <row r="322" spans="1:47" x14ac:dyDescent="0.2">
      <c r="A322" s="102">
        <v>425</v>
      </c>
      <c r="B322">
        <v>3099</v>
      </c>
      <c r="C322" s="106" t="s">
        <v>33</v>
      </c>
      <c r="D322" s="106" t="s">
        <v>921</v>
      </c>
      <c r="E322">
        <v>635</v>
      </c>
      <c r="F322">
        <v>623</v>
      </c>
      <c r="G322">
        <v>1700</v>
      </c>
      <c r="H322" s="106" t="s">
        <v>901</v>
      </c>
      <c r="I322">
        <v>4849</v>
      </c>
      <c r="J322" s="106" t="s">
        <v>448</v>
      </c>
      <c r="K322" s="106" t="s">
        <v>910</v>
      </c>
      <c r="L322">
        <v>2773</v>
      </c>
      <c r="M322">
        <v>2667</v>
      </c>
      <c r="N322">
        <v>400</v>
      </c>
      <c r="O322" s="106" t="s">
        <v>898</v>
      </c>
      <c r="P322">
        <v>0.91476066815057</v>
      </c>
      <c r="Q322">
        <v>0.95997124170382897</v>
      </c>
      <c r="R322">
        <v>5.6917603780580099E-3</v>
      </c>
      <c r="S322" s="15">
        <v>6.2642092350734095E-4</v>
      </c>
      <c r="T322">
        <v>-0.95623561268143298</v>
      </c>
      <c r="U322">
        <v>0.95623561268143298</v>
      </c>
      <c r="V322">
        <v>0.99613779259023105</v>
      </c>
      <c r="W322">
        <v>-14.77</v>
      </c>
      <c r="X322">
        <v>0.72</v>
      </c>
      <c r="Y322">
        <v>523516</v>
      </c>
      <c r="Z322">
        <v>29084</v>
      </c>
      <c r="AA322">
        <v>1.49</v>
      </c>
      <c r="AB322">
        <v>18</v>
      </c>
      <c r="AC322">
        <v>12</v>
      </c>
      <c r="AD322">
        <v>6</v>
      </c>
      <c r="AE322">
        <v>66.67</v>
      </c>
      <c r="AF322">
        <v>14</v>
      </c>
      <c r="AG322">
        <v>9</v>
      </c>
      <c r="AH322">
        <v>5</v>
      </c>
      <c r="AI322">
        <v>4</v>
      </c>
      <c r="AJ322" s="301">
        <v>43919</v>
      </c>
      <c r="AK322">
        <v>641</v>
      </c>
      <c r="AL322">
        <v>2100</v>
      </c>
      <c r="AM322" s="301">
        <v>43828</v>
      </c>
      <c r="AN322">
        <v>984</v>
      </c>
      <c r="AO322">
        <v>4775</v>
      </c>
      <c r="AP322" s="301">
        <v>43645</v>
      </c>
      <c r="AQ322">
        <v>899</v>
      </c>
      <c r="AR322">
        <v>4265</v>
      </c>
      <c r="AS322" s="301">
        <v>43280</v>
      </c>
      <c r="AT322">
        <v>1344</v>
      </c>
      <c r="AU322">
        <v>5350</v>
      </c>
    </row>
    <row r="323" spans="1:47" x14ac:dyDescent="0.2">
      <c r="A323" s="102">
        <v>3255</v>
      </c>
      <c r="B323">
        <v>7259</v>
      </c>
      <c r="C323" s="106" t="s">
        <v>24</v>
      </c>
      <c r="D323" s="106" t="s">
        <v>913</v>
      </c>
      <c r="E323">
        <v>3115</v>
      </c>
      <c r="F323">
        <v>3070</v>
      </c>
      <c r="G323">
        <v>300</v>
      </c>
      <c r="H323" s="106" t="s">
        <v>901</v>
      </c>
      <c r="I323">
        <v>8020</v>
      </c>
      <c r="J323" s="106" t="s">
        <v>972</v>
      </c>
      <c r="K323" s="106" t="s">
        <v>905</v>
      </c>
      <c r="L323">
        <v>1265</v>
      </c>
      <c r="M323">
        <v>1283</v>
      </c>
      <c r="N323">
        <v>700</v>
      </c>
      <c r="O323" s="106" t="s">
        <v>898</v>
      </c>
      <c r="P323">
        <v>0.91366870139136303</v>
      </c>
      <c r="Q323">
        <v>0.88771027752472997</v>
      </c>
      <c r="R323" s="15">
        <v>0.13775901536211399</v>
      </c>
      <c r="S323">
        <v>8.9347708096671502E-2</v>
      </c>
      <c r="T323">
        <v>-1.4112025532594801</v>
      </c>
      <c r="U323">
        <v>1.4112025532594801</v>
      </c>
      <c r="V323">
        <v>0.79666435668528401</v>
      </c>
      <c r="W323">
        <v>-8.8699999999999992</v>
      </c>
      <c r="X323">
        <v>2.4900000000000002</v>
      </c>
      <c r="Y323">
        <v>523304</v>
      </c>
      <c r="Z323">
        <v>30783</v>
      </c>
      <c r="AA323">
        <v>1.44</v>
      </c>
      <c r="AB323">
        <v>17</v>
      </c>
      <c r="AC323">
        <v>13</v>
      </c>
      <c r="AD323">
        <v>4</v>
      </c>
      <c r="AE323">
        <v>76.47</v>
      </c>
      <c r="AF323">
        <v>16</v>
      </c>
      <c r="AG323">
        <v>5</v>
      </c>
      <c r="AH323">
        <v>3</v>
      </c>
      <c r="AI323">
        <v>9</v>
      </c>
      <c r="AJ323" s="301">
        <v>43919</v>
      </c>
      <c r="AK323">
        <v>2842</v>
      </c>
      <c r="AL323">
        <v>1129</v>
      </c>
      <c r="AM323" s="301">
        <v>43828</v>
      </c>
      <c r="AN323">
        <v>4070</v>
      </c>
      <c r="AO323">
        <v>1473</v>
      </c>
      <c r="AP323" s="301">
        <v>43645</v>
      </c>
      <c r="AQ323">
        <v>3810</v>
      </c>
      <c r="AR323">
        <v>1252</v>
      </c>
      <c r="AS323" s="301">
        <v>43280</v>
      </c>
      <c r="AT323">
        <v>4980</v>
      </c>
      <c r="AU323">
        <v>1555</v>
      </c>
    </row>
    <row r="324" spans="1:47" x14ac:dyDescent="0.2">
      <c r="A324" s="102">
        <v>1086</v>
      </c>
      <c r="B324">
        <v>4045</v>
      </c>
      <c r="C324" s="106" t="s">
        <v>1127</v>
      </c>
      <c r="D324" s="106" t="s">
        <v>920</v>
      </c>
      <c r="E324">
        <v>1030</v>
      </c>
      <c r="F324">
        <v>1022</v>
      </c>
      <c r="G324">
        <v>1000</v>
      </c>
      <c r="H324" s="106" t="s">
        <v>901</v>
      </c>
      <c r="I324">
        <v>6501</v>
      </c>
      <c r="J324" s="106" t="s">
        <v>1022</v>
      </c>
      <c r="K324" s="106" t="s">
        <v>903</v>
      </c>
      <c r="L324">
        <v>3390</v>
      </c>
      <c r="M324">
        <v>3395</v>
      </c>
      <c r="N324">
        <v>300</v>
      </c>
      <c r="O324" s="106" t="s">
        <v>898</v>
      </c>
      <c r="P324">
        <v>0.86321939587750196</v>
      </c>
      <c r="Q324">
        <v>0.945818005618697</v>
      </c>
      <c r="R324">
        <v>0.16161117219962601</v>
      </c>
      <c r="S324">
        <v>1.55248685467005E-2</v>
      </c>
      <c r="T324">
        <v>-0.15699325060120101</v>
      </c>
      <c r="U324">
        <v>0.15699325060120101</v>
      </c>
      <c r="V324">
        <v>0.491429129118573</v>
      </c>
      <c r="W324">
        <v>-0.64</v>
      </c>
      <c r="X324">
        <v>0.34</v>
      </c>
      <c r="Y324">
        <v>523179</v>
      </c>
      <c r="Z324">
        <v>30775</v>
      </c>
      <c r="AA324">
        <v>1.73</v>
      </c>
      <c r="AB324">
        <v>17</v>
      </c>
      <c r="AC324">
        <v>14</v>
      </c>
      <c r="AD324">
        <v>3</v>
      </c>
      <c r="AE324">
        <v>82.35</v>
      </c>
      <c r="AF324">
        <v>19</v>
      </c>
      <c r="AG324">
        <v>3</v>
      </c>
      <c r="AH324">
        <v>0</v>
      </c>
      <c r="AI324">
        <v>14</v>
      </c>
      <c r="AJ324" s="301">
        <v>43919</v>
      </c>
      <c r="AK324">
        <v>978</v>
      </c>
      <c r="AL324">
        <v>3109</v>
      </c>
      <c r="AM324" s="301">
        <v>43828</v>
      </c>
      <c r="AN324">
        <v>1270</v>
      </c>
      <c r="AO324">
        <v>4626</v>
      </c>
      <c r="AP324" s="301">
        <v>43645</v>
      </c>
      <c r="AQ324">
        <v>1161</v>
      </c>
      <c r="AR324">
        <v>4045</v>
      </c>
      <c r="AS324" s="301">
        <v>43280</v>
      </c>
      <c r="AT324">
        <v>1247</v>
      </c>
      <c r="AU324">
        <v>3840.5</v>
      </c>
    </row>
    <row r="325" spans="1:47" x14ac:dyDescent="0.2">
      <c r="A325" s="102">
        <v>179</v>
      </c>
      <c r="B325">
        <v>3407</v>
      </c>
      <c r="C325" s="106" t="s">
        <v>983</v>
      </c>
      <c r="D325" s="106" t="s">
        <v>920</v>
      </c>
      <c r="E325">
        <v>846.6</v>
      </c>
      <c r="F325">
        <v>855.5</v>
      </c>
      <c r="G325">
        <v>1100</v>
      </c>
      <c r="H325" s="106" t="s">
        <v>898</v>
      </c>
      <c r="I325">
        <v>7278</v>
      </c>
      <c r="J325" s="106" t="s">
        <v>42</v>
      </c>
      <c r="K325" s="106" t="s">
        <v>913</v>
      </c>
      <c r="L325">
        <v>1620</v>
      </c>
      <c r="M325">
        <v>1574</v>
      </c>
      <c r="N325">
        <v>600</v>
      </c>
      <c r="O325" s="106" t="s">
        <v>901</v>
      </c>
      <c r="P325">
        <v>0.77208726505312397</v>
      </c>
      <c r="Q325">
        <v>0.96849255233400799</v>
      </c>
      <c r="R325">
        <v>0.37088629101015202</v>
      </c>
      <c r="S325">
        <v>4.2410030731383896E-3</v>
      </c>
      <c r="T325">
        <v>1.8977118455858599</v>
      </c>
      <c r="U325">
        <v>1.8977118455858599</v>
      </c>
      <c r="V325">
        <v>1.5931921036546599</v>
      </c>
      <c r="W325">
        <v>11.98</v>
      </c>
      <c r="X325">
        <v>0.35</v>
      </c>
      <c r="Y325">
        <v>522166</v>
      </c>
      <c r="Z325">
        <v>37298</v>
      </c>
      <c r="AA325">
        <v>1.91</v>
      </c>
      <c r="AB325">
        <v>14</v>
      </c>
      <c r="AC325">
        <v>10</v>
      </c>
      <c r="AD325">
        <v>4</v>
      </c>
      <c r="AE325">
        <v>71.430000000000007</v>
      </c>
      <c r="AF325">
        <v>19</v>
      </c>
      <c r="AG325">
        <v>4</v>
      </c>
      <c r="AH325">
        <v>0</v>
      </c>
      <c r="AI325">
        <v>10</v>
      </c>
      <c r="AJ325" s="301">
        <v>43919</v>
      </c>
      <c r="AK325">
        <v>822.3</v>
      </c>
      <c r="AL325">
        <v>1672</v>
      </c>
      <c r="AM325" s="301">
        <v>43828</v>
      </c>
      <c r="AN325">
        <v>1234</v>
      </c>
      <c r="AO325">
        <v>2485</v>
      </c>
      <c r="AP325" s="301">
        <v>43645</v>
      </c>
      <c r="AQ325">
        <v>1194.5</v>
      </c>
      <c r="AR325">
        <v>2323</v>
      </c>
      <c r="AS325" s="301">
        <v>43280</v>
      </c>
      <c r="AT325">
        <v>1398</v>
      </c>
      <c r="AU325">
        <v>3370</v>
      </c>
    </row>
    <row r="326" spans="1:47" x14ac:dyDescent="0.2">
      <c r="A326" s="102">
        <v>2316</v>
      </c>
      <c r="B326">
        <v>6902</v>
      </c>
      <c r="C326" s="106" t="s">
        <v>588</v>
      </c>
      <c r="D326" s="106" t="s">
        <v>913</v>
      </c>
      <c r="E326">
        <v>4170</v>
      </c>
      <c r="F326">
        <v>4151</v>
      </c>
      <c r="G326">
        <v>200</v>
      </c>
      <c r="H326" s="106" t="s">
        <v>898</v>
      </c>
      <c r="I326">
        <v>9024</v>
      </c>
      <c r="J326" s="106" t="s">
        <v>1463</v>
      </c>
      <c r="K326" s="106" t="s">
        <v>976</v>
      </c>
      <c r="L326">
        <v>1199</v>
      </c>
      <c r="M326">
        <v>1180</v>
      </c>
      <c r="N326">
        <v>700</v>
      </c>
      <c r="O326" s="106" t="s">
        <v>901</v>
      </c>
      <c r="P326">
        <v>0.68699130521093899</v>
      </c>
      <c r="Q326">
        <v>0.91651310567870803</v>
      </c>
      <c r="R326">
        <v>9.81311346043518E-2</v>
      </c>
      <c r="S326">
        <v>3.1619977167869899E-2</v>
      </c>
      <c r="T326">
        <v>3.0896528679718398</v>
      </c>
      <c r="U326">
        <v>3.0896528679718398</v>
      </c>
      <c r="V326">
        <v>3.1533378646445298</v>
      </c>
      <c r="W326">
        <v>16.600000000000001</v>
      </c>
      <c r="X326">
        <v>0.51</v>
      </c>
      <c r="Y326">
        <v>521997</v>
      </c>
      <c r="Z326">
        <v>47454</v>
      </c>
      <c r="AA326">
        <v>2.46</v>
      </c>
      <c r="AB326">
        <v>11</v>
      </c>
      <c r="AC326">
        <v>8</v>
      </c>
      <c r="AD326">
        <v>3</v>
      </c>
      <c r="AE326">
        <v>72.73</v>
      </c>
      <c r="AF326">
        <v>18</v>
      </c>
      <c r="AG326">
        <v>4</v>
      </c>
      <c r="AH326">
        <v>0</v>
      </c>
      <c r="AI326">
        <v>7</v>
      </c>
      <c r="AJ326" s="301">
        <v>43919</v>
      </c>
      <c r="AK326">
        <v>3590</v>
      </c>
      <c r="AL326">
        <v>1249</v>
      </c>
      <c r="AM326" s="301">
        <v>43828</v>
      </c>
      <c r="AN326">
        <v>4966</v>
      </c>
      <c r="AO326">
        <v>1795</v>
      </c>
      <c r="AP326" s="301">
        <v>43645</v>
      </c>
      <c r="AQ326">
        <v>4642</v>
      </c>
      <c r="AR326">
        <v>1826</v>
      </c>
      <c r="AS326" s="301">
        <v>43280</v>
      </c>
      <c r="AT326">
        <v>5245</v>
      </c>
      <c r="AU326">
        <v>1837</v>
      </c>
    </row>
    <row r="327" spans="1:47" x14ac:dyDescent="0.2">
      <c r="A327" s="102">
        <v>3749</v>
      </c>
      <c r="B327">
        <v>2730</v>
      </c>
      <c r="C327" s="106" t="s">
        <v>489</v>
      </c>
      <c r="D327" s="106" t="s">
        <v>921</v>
      </c>
      <c r="E327">
        <v>1094</v>
      </c>
      <c r="F327">
        <v>1074</v>
      </c>
      <c r="G327">
        <v>1000</v>
      </c>
      <c r="H327" s="106" t="s">
        <v>898</v>
      </c>
      <c r="I327">
        <v>7267</v>
      </c>
      <c r="J327" s="106" t="s">
        <v>57</v>
      </c>
      <c r="K327" s="106" t="s">
        <v>913</v>
      </c>
      <c r="L327">
        <v>2745</v>
      </c>
      <c r="M327">
        <v>2708.5</v>
      </c>
      <c r="N327">
        <v>400</v>
      </c>
      <c r="O327" s="106" t="s">
        <v>901</v>
      </c>
      <c r="P327">
        <v>0.85381974864224597</v>
      </c>
      <c r="Q327">
        <v>0.86732196776970005</v>
      </c>
      <c r="R327" s="15">
        <v>7.4658224704642603E-2</v>
      </c>
      <c r="S327" s="15">
        <v>9.6872749243834697E-2</v>
      </c>
      <c r="T327">
        <v>1.6363078090102701</v>
      </c>
      <c r="U327">
        <v>1.6363078090102701</v>
      </c>
      <c r="V327">
        <v>1.7733416176580601</v>
      </c>
      <c r="W327">
        <v>6.85</v>
      </c>
      <c r="X327">
        <v>0.87</v>
      </c>
      <c r="Y327">
        <v>521594</v>
      </c>
      <c r="Z327">
        <v>47418</v>
      </c>
      <c r="AA327">
        <v>2.62</v>
      </c>
      <c r="AB327">
        <v>11</v>
      </c>
      <c r="AC327">
        <v>7</v>
      </c>
      <c r="AD327">
        <v>4</v>
      </c>
      <c r="AE327">
        <v>63.64</v>
      </c>
      <c r="AF327">
        <v>19</v>
      </c>
      <c r="AG327">
        <v>5</v>
      </c>
      <c r="AH327">
        <v>0</v>
      </c>
      <c r="AI327">
        <v>6</v>
      </c>
      <c r="AJ327" s="301">
        <v>43919</v>
      </c>
      <c r="AK327">
        <v>905</v>
      </c>
      <c r="AL327">
        <v>2541</v>
      </c>
      <c r="AM327" s="301">
        <v>43828</v>
      </c>
      <c r="AN327">
        <v>1213</v>
      </c>
      <c r="AO327">
        <v>3099</v>
      </c>
      <c r="AP327" s="301">
        <v>43645</v>
      </c>
      <c r="AQ327">
        <v>1021</v>
      </c>
      <c r="AR327">
        <v>2845</v>
      </c>
      <c r="AS327" s="301">
        <v>43280</v>
      </c>
      <c r="AT327">
        <v>1075</v>
      </c>
      <c r="AU327">
        <v>3194</v>
      </c>
    </row>
    <row r="328" spans="1:47" x14ac:dyDescent="0.2">
      <c r="A328" s="102">
        <v>2331</v>
      </c>
      <c r="B328">
        <v>2730</v>
      </c>
      <c r="C328" s="106" t="s">
        <v>489</v>
      </c>
      <c r="D328" s="106" t="s">
        <v>921</v>
      </c>
      <c r="E328">
        <v>1094</v>
      </c>
      <c r="F328">
        <v>1074</v>
      </c>
      <c r="G328">
        <v>900</v>
      </c>
      <c r="H328" s="106" t="s">
        <v>898</v>
      </c>
      <c r="I328">
        <v>8341</v>
      </c>
      <c r="J328" s="106" t="s">
        <v>643</v>
      </c>
      <c r="K328" s="106" t="s">
        <v>940</v>
      </c>
      <c r="L328">
        <v>1544</v>
      </c>
      <c r="M328">
        <v>1594</v>
      </c>
      <c r="N328">
        <v>600</v>
      </c>
      <c r="O328" s="106" t="s">
        <v>901</v>
      </c>
      <c r="P328">
        <v>0.885042149918423</v>
      </c>
      <c r="Q328">
        <v>0.91601154379018301</v>
      </c>
      <c r="R328">
        <v>0.377510333595519</v>
      </c>
      <c r="S328">
        <v>3.5955860060237398E-2</v>
      </c>
      <c r="T328">
        <v>2.1980527502172002E-2</v>
      </c>
      <c r="U328">
        <v>2.1980527502172002E-2</v>
      </c>
      <c r="V328">
        <v>0.91512572908873702</v>
      </c>
      <c r="W328">
        <v>0.11</v>
      </c>
      <c r="X328">
        <v>1.07</v>
      </c>
      <c r="Y328">
        <v>520566</v>
      </c>
      <c r="Z328">
        <v>37183</v>
      </c>
      <c r="AA328">
        <v>1.72</v>
      </c>
      <c r="AB328">
        <v>14</v>
      </c>
      <c r="AC328">
        <v>9</v>
      </c>
      <c r="AD328">
        <v>5</v>
      </c>
      <c r="AE328">
        <v>64.290000000000006</v>
      </c>
      <c r="AF328">
        <v>18</v>
      </c>
      <c r="AG328">
        <v>7</v>
      </c>
      <c r="AH328">
        <v>1</v>
      </c>
      <c r="AI328">
        <v>6</v>
      </c>
      <c r="AJ328" s="301">
        <v>43919</v>
      </c>
      <c r="AK328">
        <v>905</v>
      </c>
      <c r="AL328">
        <v>1447</v>
      </c>
      <c r="AM328" s="301">
        <v>43828</v>
      </c>
      <c r="AN328">
        <v>1213</v>
      </c>
      <c r="AO328">
        <v>1832</v>
      </c>
      <c r="AP328" s="301">
        <v>43645</v>
      </c>
      <c r="AQ328">
        <v>1021</v>
      </c>
      <c r="AR328">
        <v>1604</v>
      </c>
      <c r="AS328" s="301">
        <v>43280</v>
      </c>
      <c r="AT328">
        <v>1075</v>
      </c>
      <c r="AU328">
        <v>2361</v>
      </c>
    </row>
    <row r="329" spans="1:47" x14ac:dyDescent="0.2">
      <c r="A329" s="102">
        <v>2608</v>
      </c>
      <c r="B329">
        <v>1860</v>
      </c>
      <c r="C329" s="106" t="s">
        <v>53</v>
      </c>
      <c r="D329" s="106" t="s">
        <v>907</v>
      </c>
      <c r="E329">
        <v>672</v>
      </c>
      <c r="F329">
        <v>683</v>
      </c>
      <c r="G329">
        <v>900</v>
      </c>
      <c r="H329" s="106" t="s">
        <v>901</v>
      </c>
      <c r="I329">
        <v>6981</v>
      </c>
      <c r="J329" s="106" t="s">
        <v>1021</v>
      </c>
      <c r="K329" s="106" t="s">
        <v>903</v>
      </c>
      <c r="L329">
        <v>6379</v>
      </c>
      <c r="M329">
        <v>6316</v>
      </c>
      <c r="N329">
        <v>100</v>
      </c>
      <c r="O329" s="106" t="s">
        <v>898</v>
      </c>
      <c r="P329">
        <v>0.86686653997468399</v>
      </c>
      <c r="Q329">
        <v>0.90835342927747798</v>
      </c>
      <c r="R329">
        <v>0.49305121003608698</v>
      </c>
      <c r="S329" s="15">
        <v>1.5948341962764699E-2</v>
      </c>
      <c r="T329">
        <v>-0.30292527508188799</v>
      </c>
      <c r="U329">
        <v>0.30292527508188799</v>
      </c>
      <c r="V329">
        <v>0.69862473201695297</v>
      </c>
      <c r="W329">
        <v>-1.17</v>
      </c>
      <c r="X329">
        <v>2.68</v>
      </c>
      <c r="Y329">
        <v>520236</v>
      </c>
      <c r="Z329">
        <v>43353</v>
      </c>
      <c r="AA329">
        <v>2.42</v>
      </c>
      <c r="AB329">
        <v>12</v>
      </c>
      <c r="AC329">
        <v>8</v>
      </c>
      <c r="AD329">
        <v>4</v>
      </c>
      <c r="AE329">
        <v>66.67</v>
      </c>
      <c r="AF329">
        <v>20</v>
      </c>
      <c r="AG329">
        <v>4</v>
      </c>
      <c r="AH329">
        <v>0</v>
      </c>
      <c r="AI329">
        <v>8</v>
      </c>
      <c r="AJ329" s="301">
        <v>43919</v>
      </c>
      <c r="AK329">
        <v>641</v>
      </c>
      <c r="AL329">
        <v>5453</v>
      </c>
      <c r="AM329" s="301">
        <v>43828</v>
      </c>
      <c r="AN329">
        <v>726</v>
      </c>
      <c r="AO329">
        <v>6746</v>
      </c>
      <c r="AP329" s="301">
        <v>43645</v>
      </c>
      <c r="AQ329">
        <v>622</v>
      </c>
      <c r="AR329">
        <v>5080</v>
      </c>
      <c r="AS329" s="301">
        <v>43280</v>
      </c>
      <c r="AT329">
        <v>936</v>
      </c>
      <c r="AU329">
        <v>6215</v>
      </c>
    </row>
    <row r="330" spans="1:47" x14ac:dyDescent="0.2">
      <c r="A330" s="102">
        <v>3813</v>
      </c>
      <c r="B330">
        <v>2607</v>
      </c>
      <c r="C330" s="106" t="s">
        <v>924</v>
      </c>
      <c r="D330" s="106" t="s">
        <v>923</v>
      </c>
      <c r="E330">
        <v>2794</v>
      </c>
      <c r="F330">
        <v>2778</v>
      </c>
      <c r="G330">
        <v>300</v>
      </c>
      <c r="H330" s="106" t="s">
        <v>898</v>
      </c>
      <c r="I330">
        <v>8012</v>
      </c>
      <c r="J330" s="106" t="s">
        <v>1055</v>
      </c>
      <c r="K330" s="106" t="s">
        <v>905</v>
      </c>
      <c r="L330">
        <v>1330</v>
      </c>
      <c r="M330">
        <v>1330</v>
      </c>
      <c r="N330">
        <v>600</v>
      </c>
      <c r="O330" s="106" t="s">
        <v>901</v>
      </c>
      <c r="P330">
        <v>0.74179688998556104</v>
      </c>
      <c r="Q330">
        <v>0.86452442057907997</v>
      </c>
      <c r="R330">
        <v>7.9864416852893E-2</v>
      </c>
      <c r="S330" s="15">
        <v>9.6131763040046697E-2</v>
      </c>
      <c r="T330">
        <v>0.34800924967164498</v>
      </c>
      <c r="U330">
        <v>0.34800924967164498</v>
      </c>
      <c r="V330">
        <v>0.62246414001292405</v>
      </c>
      <c r="W330">
        <v>1.26</v>
      </c>
      <c r="X330">
        <v>4.25</v>
      </c>
      <c r="Y330">
        <v>520147</v>
      </c>
      <c r="Z330">
        <v>37153</v>
      </c>
      <c r="AA330">
        <v>1.96</v>
      </c>
      <c r="AB330">
        <v>14</v>
      </c>
      <c r="AC330">
        <v>10</v>
      </c>
      <c r="AD330">
        <v>4</v>
      </c>
      <c r="AE330">
        <v>71.430000000000007</v>
      </c>
      <c r="AF330">
        <v>19</v>
      </c>
      <c r="AG330">
        <v>5</v>
      </c>
      <c r="AH330">
        <v>0</v>
      </c>
      <c r="AI330">
        <v>9</v>
      </c>
      <c r="AJ330" s="301">
        <v>43919</v>
      </c>
      <c r="AK330">
        <v>2692</v>
      </c>
      <c r="AL330">
        <v>1347</v>
      </c>
      <c r="AM330" s="301">
        <v>43828</v>
      </c>
      <c r="AN330">
        <v>2936</v>
      </c>
      <c r="AO330">
        <v>1630</v>
      </c>
      <c r="AP330" s="301">
        <v>43645</v>
      </c>
      <c r="AQ330">
        <v>3245</v>
      </c>
      <c r="AR330">
        <v>1650</v>
      </c>
      <c r="AS330" s="301">
        <v>43280</v>
      </c>
      <c r="AT330">
        <v>3850</v>
      </c>
      <c r="AU330">
        <v>1691</v>
      </c>
    </row>
    <row r="331" spans="1:47" x14ac:dyDescent="0.2">
      <c r="A331" s="102">
        <v>738</v>
      </c>
      <c r="B331">
        <v>4676</v>
      </c>
      <c r="C331" s="106" t="s">
        <v>1206</v>
      </c>
      <c r="D331" s="106" t="s">
        <v>900</v>
      </c>
      <c r="E331">
        <v>1044</v>
      </c>
      <c r="F331">
        <v>1031</v>
      </c>
      <c r="G331">
        <v>1000</v>
      </c>
      <c r="H331" s="106" t="s">
        <v>898</v>
      </c>
      <c r="I331">
        <v>4917</v>
      </c>
      <c r="J331" s="106" t="s">
        <v>1137</v>
      </c>
      <c r="K331" s="106" t="s">
        <v>920</v>
      </c>
      <c r="L331">
        <v>1980</v>
      </c>
      <c r="M331">
        <v>1989</v>
      </c>
      <c r="N331">
        <v>500</v>
      </c>
      <c r="O331" s="106" t="s">
        <v>901</v>
      </c>
      <c r="P331">
        <v>0.52186207287080699</v>
      </c>
      <c r="Q331">
        <v>0.952628644943327</v>
      </c>
      <c r="R331">
        <v>0.10353323874685499</v>
      </c>
      <c r="S331" s="15">
        <v>6.6487982604470697E-2</v>
      </c>
      <c r="T331">
        <v>0.39674028039930598</v>
      </c>
      <c r="U331">
        <v>0.39674028039930598</v>
      </c>
      <c r="V331">
        <v>1.03562588400597</v>
      </c>
      <c r="W331">
        <v>1.43</v>
      </c>
      <c r="X331">
        <v>3.67</v>
      </c>
      <c r="Y331">
        <v>519660</v>
      </c>
      <c r="Z331">
        <v>43305</v>
      </c>
      <c r="AA331">
        <v>2.09</v>
      </c>
      <c r="AB331">
        <v>12</v>
      </c>
      <c r="AC331">
        <v>9</v>
      </c>
      <c r="AD331">
        <v>3</v>
      </c>
      <c r="AE331">
        <v>75</v>
      </c>
      <c r="AF331">
        <v>20</v>
      </c>
      <c r="AG331">
        <v>3</v>
      </c>
      <c r="AH331">
        <v>1</v>
      </c>
      <c r="AI331">
        <v>8</v>
      </c>
      <c r="AJ331" s="301">
        <v>43919</v>
      </c>
      <c r="AK331">
        <v>1109</v>
      </c>
      <c r="AL331">
        <v>2119</v>
      </c>
      <c r="AM331" s="301">
        <v>43828</v>
      </c>
      <c r="AN331">
        <v>1556</v>
      </c>
      <c r="AO331">
        <v>3000</v>
      </c>
      <c r="AP331" s="301">
        <v>43645</v>
      </c>
      <c r="AQ331">
        <v>1537</v>
      </c>
      <c r="AR331">
        <v>2663</v>
      </c>
      <c r="AS331" s="301">
        <v>43280</v>
      </c>
      <c r="AT331">
        <v>1857</v>
      </c>
      <c r="AU331">
        <v>3335</v>
      </c>
    </row>
    <row r="332" spans="1:47" x14ac:dyDescent="0.2">
      <c r="A332" s="102">
        <v>525</v>
      </c>
      <c r="B332">
        <v>5631</v>
      </c>
      <c r="C332" s="106" t="s">
        <v>1053</v>
      </c>
      <c r="D332" s="106" t="s">
        <v>909</v>
      </c>
      <c r="E332">
        <v>1520</v>
      </c>
      <c r="F332">
        <v>1508</v>
      </c>
      <c r="G332">
        <v>700</v>
      </c>
      <c r="H332" s="106" t="s">
        <v>898</v>
      </c>
      <c r="I332">
        <v>5938</v>
      </c>
      <c r="J332" s="106" t="s">
        <v>1395</v>
      </c>
      <c r="K332" s="106" t="s">
        <v>1032</v>
      </c>
      <c r="L332">
        <v>1514</v>
      </c>
      <c r="M332">
        <v>1480</v>
      </c>
      <c r="N332">
        <v>700</v>
      </c>
      <c r="O332" s="106" t="s">
        <v>901</v>
      </c>
      <c r="P332">
        <v>0.97046739553589001</v>
      </c>
      <c r="Q332">
        <v>0.95746447801083001</v>
      </c>
      <c r="R332" s="106">
        <v>2.0588589557776499E-2</v>
      </c>
      <c r="S332">
        <v>1.7465605129606598E-2</v>
      </c>
      <c r="T332">
        <v>0.88704566352840597</v>
      </c>
      <c r="U332">
        <v>0.88704566352840597</v>
      </c>
      <c r="V332">
        <v>0.32288269310231499</v>
      </c>
      <c r="W332">
        <v>3.03</v>
      </c>
      <c r="X332">
        <v>1.86</v>
      </c>
      <c r="Y332">
        <v>517698</v>
      </c>
      <c r="Z332">
        <v>47063</v>
      </c>
      <c r="AA332">
        <v>2.23</v>
      </c>
      <c r="AB332">
        <v>11</v>
      </c>
      <c r="AC332">
        <v>8</v>
      </c>
      <c r="AD332">
        <v>3</v>
      </c>
      <c r="AE332">
        <v>72.73</v>
      </c>
      <c r="AF332">
        <v>17</v>
      </c>
      <c r="AG332">
        <v>4</v>
      </c>
      <c r="AH332">
        <v>1</v>
      </c>
      <c r="AI332">
        <v>6</v>
      </c>
      <c r="AJ332" s="301">
        <v>43919</v>
      </c>
      <c r="AK332">
        <v>1267</v>
      </c>
      <c r="AL332">
        <v>1332</v>
      </c>
      <c r="AM332" s="301">
        <v>43828</v>
      </c>
      <c r="AN332">
        <v>2157</v>
      </c>
      <c r="AO332">
        <v>1889</v>
      </c>
      <c r="AP332" s="301">
        <v>43645</v>
      </c>
      <c r="AQ332">
        <v>1903</v>
      </c>
      <c r="AR332">
        <v>1774</v>
      </c>
      <c r="AS332" s="301">
        <v>43280</v>
      </c>
      <c r="AT332">
        <v>2766</v>
      </c>
      <c r="AU332">
        <v>2190</v>
      </c>
    </row>
    <row r="333" spans="1:47" x14ac:dyDescent="0.2">
      <c r="A333" s="102">
        <v>4021</v>
      </c>
      <c r="B333">
        <v>3254</v>
      </c>
      <c r="C333" s="106" t="s">
        <v>1390</v>
      </c>
      <c r="D333" s="106" t="s">
        <v>917</v>
      </c>
      <c r="E333">
        <v>1188</v>
      </c>
      <c r="F333">
        <v>1178</v>
      </c>
      <c r="G333">
        <v>900</v>
      </c>
      <c r="H333" s="106" t="s">
        <v>901</v>
      </c>
      <c r="I333">
        <v>3632</v>
      </c>
      <c r="J333" s="106" t="s">
        <v>1451</v>
      </c>
      <c r="K333" s="106" t="s">
        <v>900</v>
      </c>
      <c r="L333">
        <v>486</v>
      </c>
      <c r="M333">
        <v>469</v>
      </c>
      <c r="N333">
        <v>2300</v>
      </c>
      <c r="O333" s="106" t="s">
        <v>898</v>
      </c>
      <c r="P333">
        <v>0.76660296703038899</v>
      </c>
      <c r="Q333">
        <v>0.85492624938689699</v>
      </c>
      <c r="R333">
        <v>0.46358339798406001</v>
      </c>
      <c r="S333" s="106">
        <v>5.3452343744045998E-2</v>
      </c>
      <c r="T333">
        <v>-0.62542410358064204</v>
      </c>
      <c r="U333">
        <v>0.62542410358064204</v>
      </c>
      <c r="V333">
        <v>0.99022127936619997</v>
      </c>
      <c r="W333">
        <v>-4.95</v>
      </c>
      <c r="X333">
        <v>1.74</v>
      </c>
      <c r="Y333">
        <v>517197</v>
      </c>
      <c r="Z333">
        <v>28733</v>
      </c>
      <c r="AA333">
        <v>1.38</v>
      </c>
      <c r="AB333">
        <v>18</v>
      </c>
      <c r="AC333">
        <v>11</v>
      </c>
      <c r="AD333">
        <v>7</v>
      </c>
      <c r="AE333">
        <v>61.11</v>
      </c>
      <c r="AF333">
        <v>20</v>
      </c>
      <c r="AG333">
        <v>4</v>
      </c>
      <c r="AH333">
        <v>0</v>
      </c>
      <c r="AI333">
        <v>14</v>
      </c>
      <c r="AJ333" s="301">
        <v>43919</v>
      </c>
      <c r="AK333">
        <v>983</v>
      </c>
      <c r="AL333">
        <v>404</v>
      </c>
      <c r="AM333" s="301">
        <v>43828</v>
      </c>
      <c r="AN333">
        <v>1338</v>
      </c>
      <c r="AO333">
        <v>493</v>
      </c>
      <c r="AP333" s="301">
        <v>43645</v>
      </c>
      <c r="AQ333">
        <v>1520</v>
      </c>
      <c r="AR333">
        <v>510</v>
      </c>
      <c r="AS333" s="301">
        <v>43280</v>
      </c>
      <c r="AT333">
        <v>1665</v>
      </c>
      <c r="AU333">
        <v>587</v>
      </c>
    </row>
    <row r="334" spans="1:47" x14ac:dyDescent="0.2">
      <c r="A334" s="102">
        <v>2872</v>
      </c>
      <c r="B334">
        <v>6572</v>
      </c>
      <c r="C334" s="106" t="s">
        <v>2916</v>
      </c>
      <c r="D334" s="106" t="s">
        <v>910</v>
      </c>
      <c r="E334">
        <v>762</v>
      </c>
      <c r="F334">
        <v>782</v>
      </c>
      <c r="G334">
        <v>1300</v>
      </c>
      <c r="H334" s="106" t="s">
        <v>901</v>
      </c>
      <c r="I334">
        <v>7575</v>
      </c>
      <c r="J334" s="106" t="s">
        <v>1133</v>
      </c>
      <c r="K334" s="106" t="s">
        <v>905</v>
      </c>
      <c r="L334">
        <v>1402</v>
      </c>
      <c r="M334">
        <v>1412</v>
      </c>
      <c r="N334">
        <v>700</v>
      </c>
      <c r="O334" s="106" t="s">
        <v>898</v>
      </c>
      <c r="P334">
        <v>0.86069136701826598</v>
      </c>
      <c r="Q334">
        <v>0.901607501126651</v>
      </c>
      <c r="R334">
        <v>0.31946564921579201</v>
      </c>
      <c r="S334" s="15">
        <v>7.5391845185748402E-2</v>
      </c>
      <c r="T334">
        <v>-0.67836513016557698</v>
      </c>
      <c r="U334">
        <v>0.67836513016557698</v>
      </c>
      <c r="V334">
        <v>0.75607073031761496</v>
      </c>
      <c r="W334">
        <v>-6.73</v>
      </c>
      <c r="X334">
        <v>2.85</v>
      </c>
      <c r="Y334">
        <v>516991</v>
      </c>
      <c r="Z334">
        <v>34466</v>
      </c>
      <c r="AA334">
        <v>1.8</v>
      </c>
      <c r="AB334">
        <v>15</v>
      </c>
      <c r="AC334">
        <v>9</v>
      </c>
      <c r="AD334">
        <v>6</v>
      </c>
      <c r="AE334">
        <v>60</v>
      </c>
      <c r="AF334">
        <v>12</v>
      </c>
      <c r="AG334">
        <v>7</v>
      </c>
      <c r="AH334">
        <v>3</v>
      </c>
      <c r="AI334">
        <v>5</v>
      </c>
      <c r="AJ334" s="301">
        <v>43919</v>
      </c>
      <c r="AK334">
        <v>754</v>
      </c>
      <c r="AL334">
        <v>1381</v>
      </c>
      <c r="AM334" s="301">
        <v>43828</v>
      </c>
      <c r="AN334">
        <v>1163</v>
      </c>
      <c r="AO334">
        <v>1493</v>
      </c>
      <c r="AP334" s="301">
        <v>43645</v>
      </c>
      <c r="AQ334">
        <v>2451</v>
      </c>
      <c r="AR334">
        <v>1865</v>
      </c>
      <c r="AS334" s="301">
        <v>43280</v>
      </c>
      <c r="AT334">
        <v>1290</v>
      </c>
      <c r="AU334">
        <v>2714</v>
      </c>
    </row>
    <row r="335" spans="1:47" x14ac:dyDescent="0.2">
      <c r="A335" s="102">
        <v>426</v>
      </c>
      <c r="B335">
        <v>4004</v>
      </c>
      <c r="C335" s="106" t="s">
        <v>1027</v>
      </c>
      <c r="D335" s="106" t="s">
        <v>920</v>
      </c>
      <c r="E335">
        <v>2393</v>
      </c>
      <c r="F335">
        <v>2398</v>
      </c>
      <c r="G335">
        <v>400</v>
      </c>
      <c r="H335" s="106" t="s">
        <v>901</v>
      </c>
      <c r="I335">
        <v>7276</v>
      </c>
      <c r="J335" s="106" t="s">
        <v>937</v>
      </c>
      <c r="K335" s="106" t="s">
        <v>903</v>
      </c>
      <c r="L335">
        <v>4275</v>
      </c>
      <c r="M335">
        <v>4255</v>
      </c>
      <c r="N335">
        <v>200</v>
      </c>
      <c r="O335" s="106" t="s">
        <v>898</v>
      </c>
      <c r="P335">
        <v>0.88042577279723999</v>
      </c>
      <c r="Q335">
        <v>0.95996265067280495</v>
      </c>
      <c r="R335">
        <v>0.30445210232678099</v>
      </c>
      <c r="S335" s="15">
        <v>4.2115007274569699E-5</v>
      </c>
      <c r="T335">
        <v>-0.51227397760594895</v>
      </c>
      <c r="U335">
        <v>0.51227397760594895</v>
      </c>
      <c r="V335">
        <v>0.34660825137886597</v>
      </c>
      <c r="W335">
        <v>-3.4</v>
      </c>
      <c r="X335">
        <v>12.71</v>
      </c>
      <c r="Y335">
        <v>516063</v>
      </c>
      <c r="Z335">
        <v>51606</v>
      </c>
      <c r="AA335">
        <v>3.25</v>
      </c>
      <c r="AB335">
        <v>10</v>
      </c>
      <c r="AC335">
        <v>8</v>
      </c>
      <c r="AD335">
        <v>2</v>
      </c>
      <c r="AE335">
        <v>80</v>
      </c>
      <c r="AF335">
        <v>14</v>
      </c>
      <c r="AG335">
        <v>5</v>
      </c>
      <c r="AH335">
        <v>1</v>
      </c>
      <c r="AI335">
        <v>4</v>
      </c>
      <c r="AJ335" s="301">
        <v>43919</v>
      </c>
      <c r="AK335">
        <v>2311</v>
      </c>
      <c r="AL335">
        <v>3710</v>
      </c>
      <c r="AM335" s="301">
        <v>43828</v>
      </c>
      <c r="AN335">
        <v>2899</v>
      </c>
      <c r="AO335">
        <v>5100</v>
      </c>
      <c r="AP335" s="301">
        <v>43645</v>
      </c>
      <c r="AQ335">
        <v>3200</v>
      </c>
      <c r="AR335">
        <v>5880</v>
      </c>
      <c r="AS335" s="301">
        <v>43280</v>
      </c>
      <c r="AT335">
        <v>4840</v>
      </c>
      <c r="AU335">
        <v>7150</v>
      </c>
    </row>
    <row r="336" spans="1:47" x14ac:dyDescent="0.2">
      <c r="A336" s="102">
        <v>3922</v>
      </c>
      <c r="B336">
        <v>4527</v>
      </c>
      <c r="C336" s="106" t="s">
        <v>1191</v>
      </c>
      <c r="D336" s="106" t="s">
        <v>918</v>
      </c>
      <c r="E336">
        <v>3520</v>
      </c>
      <c r="F336">
        <v>3480</v>
      </c>
      <c r="G336">
        <v>300</v>
      </c>
      <c r="H336" s="106" t="s">
        <v>901</v>
      </c>
      <c r="I336">
        <v>6406</v>
      </c>
      <c r="J336" s="106" t="s">
        <v>1349</v>
      </c>
      <c r="K336" s="106" t="s">
        <v>909</v>
      </c>
      <c r="L336">
        <v>1933</v>
      </c>
      <c r="M336">
        <v>1973</v>
      </c>
      <c r="N336">
        <v>500</v>
      </c>
      <c r="O336" s="106" t="s">
        <v>898</v>
      </c>
      <c r="P336">
        <v>0.78666716048019703</v>
      </c>
      <c r="Q336">
        <v>0.85930238019225902</v>
      </c>
      <c r="R336" s="106">
        <v>1.01063582220278E-2</v>
      </c>
      <c r="S336" s="15">
        <v>1.27230885248312E-2</v>
      </c>
      <c r="T336">
        <v>-2.0403772882841298</v>
      </c>
      <c r="U336">
        <v>2.0403772882841298</v>
      </c>
      <c r="V336">
        <v>1.7101901348219899</v>
      </c>
      <c r="W336">
        <v>-16.53</v>
      </c>
      <c r="X336">
        <v>5.51</v>
      </c>
      <c r="Y336">
        <v>515094</v>
      </c>
      <c r="Z336">
        <v>32193</v>
      </c>
      <c r="AA336">
        <v>1.74</v>
      </c>
      <c r="AB336">
        <v>16</v>
      </c>
      <c r="AC336">
        <v>12</v>
      </c>
      <c r="AD336">
        <v>4</v>
      </c>
      <c r="AE336">
        <v>75</v>
      </c>
      <c r="AF336">
        <v>20</v>
      </c>
      <c r="AG336">
        <v>3</v>
      </c>
      <c r="AH336">
        <v>0</v>
      </c>
      <c r="AI336">
        <v>13</v>
      </c>
      <c r="AJ336" s="301">
        <v>43919</v>
      </c>
      <c r="AK336">
        <v>3100</v>
      </c>
      <c r="AL336">
        <v>1431</v>
      </c>
      <c r="AM336" s="301">
        <v>43828</v>
      </c>
      <c r="AN336">
        <v>3320</v>
      </c>
      <c r="AO336">
        <v>1779</v>
      </c>
      <c r="AP336" s="301">
        <v>43645</v>
      </c>
      <c r="AQ336">
        <v>3040</v>
      </c>
      <c r="AR336">
        <v>1469</v>
      </c>
      <c r="AS336" s="301">
        <v>43280</v>
      </c>
      <c r="AT336">
        <v>3455</v>
      </c>
      <c r="AU336">
        <v>1354</v>
      </c>
    </row>
    <row r="337" spans="1:47" x14ac:dyDescent="0.2">
      <c r="A337" s="102">
        <v>3554</v>
      </c>
      <c r="B337">
        <v>5803</v>
      </c>
      <c r="C337" s="106" t="s">
        <v>23</v>
      </c>
      <c r="D337" s="106" t="s">
        <v>911</v>
      </c>
      <c r="E337">
        <v>312</v>
      </c>
      <c r="F337">
        <v>308</v>
      </c>
      <c r="G337">
        <v>3600</v>
      </c>
      <c r="H337" s="106" t="s">
        <v>901</v>
      </c>
      <c r="I337">
        <v>6183</v>
      </c>
      <c r="J337" s="106" t="s">
        <v>1060</v>
      </c>
      <c r="K337" s="106" t="s">
        <v>910</v>
      </c>
      <c r="L337">
        <v>1372</v>
      </c>
      <c r="M337">
        <v>1371</v>
      </c>
      <c r="N337">
        <v>800</v>
      </c>
      <c r="O337" s="106" t="s">
        <v>898</v>
      </c>
      <c r="P337">
        <v>0.80813024117228704</v>
      </c>
      <c r="Q337">
        <v>0.87510525905065994</v>
      </c>
      <c r="R337" s="106">
        <v>1.6494010673662698E-2</v>
      </c>
      <c r="S337">
        <v>8.8641323305105005E-2</v>
      </c>
      <c r="T337">
        <v>-1.2035600236618</v>
      </c>
      <c r="U337">
        <v>1.2035600236618</v>
      </c>
      <c r="V337">
        <v>1.17540275590613</v>
      </c>
      <c r="W337">
        <v>-12.46</v>
      </c>
      <c r="X337">
        <v>1.0900000000000001</v>
      </c>
      <c r="Y337">
        <v>514935</v>
      </c>
      <c r="Z337">
        <v>28608</v>
      </c>
      <c r="AA337">
        <v>1.34</v>
      </c>
      <c r="AB337">
        <v>18</v>
      </c>
      <c r="AC337">
        <v>12</v>
      </c>
      <c r="AD337">
        <v>6</v>
      </c>
      <c r="AE337">
        <v>66.67</v>
      </c>
      <c r="AF337">
        <v>18</v>
      </c>
      <c r="AG337">
        <v>6</v>
      </c>
      <c r="AH337">
        <v>2</v>
      </c>
      <c r="AI337">
        <v>10</v>
      </c>
      <c r="AJ337" s="301">
        <v>43919</v>
      </c>
      <c r="AK337">
        <v>317</v>
      </c>
      <c r="AL337">
        <v>1152</v>
      </c>
      <c r="AM337" s="301">
        <v>43828</v>
      </c>
      <c r="AN337">
        <v>452</v>
      </c>
      <c r="AO337">
        <v>1720</v>
      </c>
      <c r="AP337" s="301">
        <v>43645</v>
      </c>
      <c r="AQ337">
        <v>421</v>
      </c>
      <c r="AR337">
        <v>1520</v>
      </c>
      <c r="AS337" s="301">
        <v>43280</v>
      </c>
      <c r="AT337">
        <v>689</v>
      </c>
      <c r="AU337">
        <v>1850</v>
      </c>
    </row>
    <row r="338" spans="1:47" x14ac:dyDescent="0.2">
      <c r="A338" s="102">
        <v>132</v>
      </c>
      <c r="B338">
        <v>3076</v>
      </c>
      <c r="C338" s="106" t="s">
        <v>1126</v>
      </c>
      <c r="D338" s="106" t="s">
        <v>905</v>
      </c>
      <c r="E338">
        <v>1560</v>
      </c>
      <c r="F338">
        <v>1532</v>
      </c>
      <c r="G338">
        <v>700</v>
      </c>
      <c r="H338" s="106" t="s">
        <v>898</v>
      </c>
      <c r="I338">
        <v>5631</v>
      </c>
      <c r="J338" s="106" t="s">
        <v>1053</v>
      </c>
      <c r="K338" s="106" t="s">
        <v>909</v>
      </c>
      <c r="L338">
        <v>1520</v>
      </c>
      <c r="M338">
        <v>1508</v>
      </c>
      <c r="N338">
        <v>700</v>
      </c>
      <c r="O338" s="106" t="s">
        <v>901</v>
      </c>
      <c r="P338">
        <v>0.86708157420015897</v>
      </c>
      <c r="Q338">
        <v>0.97106635310850098</v>
      </c>
      <c r="R338">
        <v>0.31937175097940301</v>
      </c>
      <c r="S338" s="15">
        <v>3.36930100650207E-3</v>
      </c>
      <c r="T338">
        <v>5.4113566603688601E-2</v>
      </c>
      <c r="U338">
        <v>5.4113566603688601E-2</v>
      </c>
      <c r="V338">
        <v>0.45916928360352699</v>
      </c>
      <c r="W338">
        <v>0.32</v>
      </c>
      <c r="X338">
        <v>1.57</v>
      </c>
      <c r="Y338">
        <v>514917</v>
      </c>
      <c r="Z338">
        <v>46811</v>
      </c>
      <c r="AA338">
        <v>2.34</v>
      </c>
      <c r="AB338">
        <v>11</v>
      </c>
      <c r="AC338">
        <v>7</v>
      </c>
      <c r="AD338">
        <v>4</v>
      </c>
      <c r="AE338">
        <v>63.64</v>
      </c>
      <c r="AF338">
        <v>17</v>
      </c>
      <c r="AG338">
        <v>5</v>
      </c>
      <c r="AH338">
        <v>0</v>
      </c>
      <c r="AI338">
        <v>6</v>
      </c>
      <c r="AJ338" s="301">
        <v>43919</v>
      </c>
      <c r="AK338">
        <v>1344</v>
      </c>
      <c r="AL338">
        <v>1267</v>
      </c>
      <c r="AM338" s="301">
        <v>43828</v>
      </c>
      <c r="AN338">
        <v>1947</v>
      </c>
      <c r="AO338">
        <v>2157</v>
      </c>
      <c r="AP338" s="301">
        <v>43645</v>
      </c>
      <c r="AQ338">
        <v>1791</v>
      </c>
      <c r="AR338">
        <v>1903</v>
      </c>
      <c r="AS338" s="301">
        <v>43280</v>
      </c>
      <c r="AT338">
        <v>2309</v>
      </c>
      <c r="AU338">
        <v>2766</v>
      </c>
    </row>
    <row r="339" spans="1:47" x14ac:dyDescent="0.2">
      <c r="A339" s="102">
        <v>3730</v>
      </c>
      <c r="B339">
        <v>8750</v>
      </c>
      <c r="C339" s="106" t="s">
        <v>27</v>
      </c>
      <c r="D339" s="106" t="s">
        <v>1018</v>
      </c>
      <c r="E339">
        <v>1277.5</v>
      </c>
      <c r="F339">
        <v>1283</v>
      </c>
      <c r="G339">
        <v>800</v>
      </c>
      <c r="H339" s="106" t="s">
        <v>901</v>
      </c>
      <c r="I339">
        <v>9613</v>
      </c>
      <c r="J339" s="106" t="s">
        <v>1183</v>
      </c>
      <c r="K339" s="106" t="s">
        <v>900</v>
      </c>
      <c r="L339">
        <v>1203</v>
      </c>
      <c r="M339">
        <v>1177</v>
      </c>
      <c r="N339">
        <v>900</v>
      </c>
      <c r="O339" s="106" t="s">
        <v>898</v>
      </c>
      <c r="P339">
        <v>0.588106937463448</v>
      </c>
      <c r="Q339">
        <v>0.86827614551064003</v>
      </c>
      <c r="R339" s="15">
        <v>3.6670455702313497E-2</v>
      </c>
      <c r="S339">
        <v>9.3791631705217399E-2</v>
      </c>
      <c r="T339">
        <v>-0.80282161186192103</v>
      </c>
      <c r="U339">
        <v>0.80282161186192103</v>
      </c>
      <c r="V339">
        <v>0.82969219242257997</v>
      </c>
      <c r="W339">
        <v>-6.94</v>
      </c>
      <c r="X339">
        <v>3.21</v>
      </c>
      <c r="Y339">
        <v>514078</v>
      </c>
      <c r="Z339">
        <v>39544</v>
      </c>
      <c r="AA339">
        <v>1.87</v>
      </c>
      <c r="AB339">
        <v>13</v>
      </c>
      <c r="AC339">
        <v>9</v>
      </c>
      <c r="AD339">
        <v>4</v>
      </c>
      <c r="AE339">
        <v>69.23</v>
      </c>
      <c r="AF339">
        <v>18</v>
      </c>
      <c r="AG339">
        <v>3</v>
      </c>
      <c r="AH339">
        <v>0</v>
      </c>
      <c r="AI339">
        <v>10</v>
      </c>
      <c r="AJ339" s="301">
        <v>43919</v>
      </c>
      <c r="AK339">
        <v>1305</v>
      </c>
      <c r="AL339">
        <v>1043</v>
      </c>
      <c r="AM339" s="301">
        <v>43828</v>
      </c>
      <c r="AN339">
        <v>1816.5</v>
      </c>
      <c r="AO339">
        <v>1467</v>
      </c>
      <c r="AP339" s="301">
        <v>43645</v>
      </c>
      <c r="AQ339">
        <v>1656</v>
      </c>
      <c r="AR339">
        <v>1461</v>
      </c>
      <c r="AS339" s="301">
        <v>43280</v>
      </c>
      <c r="AT339">
        <v>1954.5</v>
      </c>
      <c r="AU339">
        <v>1251</v>
      </c>
    </row>
    <row r="340" spans="1:47" x14ac:dyDescent="0.2">
      <c r="A340" s="102">
        <v>250</v>
      </c>
      <c r="B340">
        <v>3087</v>
      </c>
      <c r="C340" s="106" t="s">
        <v>1094</v>
      </c>
      <c r="D340" s="106" t="s">
        <v>921</v>
      </c>
      <c r="E340">
        <v>1721</v>
      </c>
      <c r="F340">
        <v>1719</v>
      </c>
      <c r="G340">
        <v>600</v>
      </c>
      <c r="H340" s="106" t="s">
        <v>901</v>
      </c>
      <c r="I340">
        <v>8308</v>
      </c>
      <c r="J340" s="106" t="s">
        <v>48</v>
      </c>
      <c r="K340" s="106" t="s">
        <v>940</v>
      </c>
      <c r="L340">
        <v>366</v>
      </c>
      <c r="M340">
        <v>368</v>
      </c>
      <c r="N340">
        <v>2800</v>
      </c>
      <c r="O340" s="106" t="s">
        <v>898</v>
      </c>
      <c r="P340">
        <v>0.78313658537571895</v>
      </c>
      <c r="Q340">
        <v>0.96543397434990597</v>
      </c>
      <c r="R340" s="15">
        <v>0.28398889454188297</v>
      </c>
      <c r="S340">
        <v>7.3228349313072399E-4</v>
      </c>
      <c r="T340">
        <v>-0.97077312041468999</v>
      </c>
      <c r="U340">
        <v>0.97077312041468999</v>
      </c>
      <c r="V340">
        <v>1.2218923522154199</v>
      </c>
      <c r="W340">
        <v>-5.0199999999999996</v>
      </c>
      <c r="X340">
        <v>0.1</v>
      </c>
      <c r="Y340">
        <v>513945</v>
      </c>
      <c r="Z340">
        <v>28552</v>
      </c>
      <c r="AA340">
        <v>1.31</v>
      </c>
      <c r="AB340">
        <v>18</v>
      </c>
      <c r="AC340">
        <v>9</v>
      </c>
      <c r="AD340">
        <v>9</v>
      </c>
      <c r="AE340">
        <v>50</v>
      </c>
      <c r="AF340">
        <v>20</v>
      </c>
      <c r="AG340">
        <v>4</v>
      </c>
      <c r="AH340">
        <v>1</v>
      </c>
      <c r="AI340">
        <v>13</v>
      </c>
      <c r="AJ340" s="301">
        <v>43919</v>
      </c>
      <c r="AK340">
        <v>1657</v>
      </c>
      <c r="AL340">
        <v>344</v>
      </c>
      <c r="AM340" s="301">
        <v>43828</v>
      </c>
      <c r="AN340">
        <v>2166</v>
      </c>
      <c r="AO340">
        <v>479</v>
      </c>
      <c r="AP340" s="301">
        <v>43645</v>
      </c>
      <c r="AQ340">
        <v>2077</v>
      </c>
      <c r="AR340">
        <v>453.5</v>
      </c>
      <c r="AS340" s="301">
        <v>43280</v>
      </c>
      <c r="AT340">
        <v>2140</v>
      </c>
      <c r="AU340">
        <v>582.29999999999995</v>
      </c>
    </row>
    <row r="341" spans="1:47" x14ac:dyDescent="0.2">
      <c r="A341" s="102">
        <v>1571</v>
      </c>
      <c r="B341">
        <v>8233</v>
      </c>
      <c r="C341" s="106" t="s">
        <v>930</v>
      </c>
      <c r="D341" s="106" t="s">
        <v>921</v>
      </c>
      <c r="E341">
        <v>920</v>
      </c>
      <c r="F341">
        <v>907</v>
      </c>
      <c r="G341">
        <v>1200</v>
      </c>
      <c r="H341" s="106" t="s">
        <v>901</v>
      </c>
      <c r="I341">
        <v>8308</v>
      </c>
      <c r="J341" s="106" t="s">
        <v>48</v>
      </c>
      <c r="K341" s="106" t="s">
        <v>940</v>
      </c>
      <c r="L341">
        <v>366</v>
      </c>
      <c r="M341">
        <v>368</v>
      </c>
      <c r="N341">
        <v>3000</v>
      </c>
      <c r="O341" s="106" t="s">
        <v>898</v>
      </c>
      <c r="P341">
        <v>0.70719231444719199</v>
      </c>
      <c r="Q341">
        <v>0.93509784287921005</v>
      </c>
      <c r="R341" s="106">
        <v>0.15021671223368299</v>
      </c>
      <c r="S341">
        <v>3.7869676348001098E-2</v>
      </c>
      <c r="T341">
        <v>-2.09000919654568</v>
      </c>
      <c r="U341">
        <v>2.09000919654568</v>
      </c>
      <c r="V341">
        <v>1.9056240542366201</v>
      </c>
      <c r="W341">
        <v>-13.34</v>
      </c>
      <c r="X341">
        <v>1.43</v>
      </c>
      <c r="Y341">
        <v>513710</v>
      </c>
      <c r="Z341">
        <v>32107</v>
      </c>
      <c r="AA341">
        <v>1.52</v>
      </c>
      <c r="AB341">
        <v>16</v>
      </c>
      <c r="AC341">
        <v>12</v>
      </c>
      <c r="AD341">
        <v>4</v>
      </c>
      <c r="AE341">
        <v>75</v>
      </c>
      <c r="AF341">
        <v>18</v>
      </c>
      <c r="AG341">
        <v>5</v>
      </c>
      <c r="AH341">
        <v>1</v>
      </c>
      <c r="AI341">
        <v>10</v>
      </c>
      <c r="AJ341" s="301">
        <v>43919</v>
      </c>
      <c r="AK341">
        <v>1003</v>
      </c>
      <c r="AL341">
        <v>344</v>
      </c>
      <c r="AM341" s="301">
        <v>43828</v>
      </c>
      <c r="AN341">
        <v>1228</v>
      </c>
      <c r="AO341">
        <v>479</v>
      </c>
      <c r="AP341" s="301">
        <v>43645</v>
      </c>
      <c r="AQ341">
        <v>1210</v>
      </c>
      <c r="AR341">
        <v>453.5</v>
      </c>
      <c r="AS341" s="301">
        <v>43280</v>
      </c>
      <c r="AT341">
        <v>1834</v>
      </c>
      <c r="AU341">
        <v>582.29999999999995</v>
      </c>
    </row>
    <row r="342" spans="1:47" x14ac:dyDescent="0.2">
      <c r="A342" s="102">
        <v>3960</v>
      </c>
      <c r="B342">
        <v>4185</v>
      </c>
      <c r="C342" s="106" t="s">
        <v>1169</v>
      </c>
      <c r="D342" s="106" t="s">
        <v>920</v>
      </c>
      <c r="E342">
        <v>2019</v>
      </c>
      <c r="F342">
        <v>2032</v>
      </c>
      <c r="G342">
        <v>300</v>
      </c>
      <c r="H342" s="106" t="s">
        <v>901</v>
      </c>
      <c r="I342">
        <v>4530</v>
      </c>
      <c r="J342" s="106" t="s">
        <v>752</v>
      </c>
      <c r="K342" s="106" t="s">
        <v>918</v>
      </c>
      <c r="L342">
        <v>5850</v>
      </c>
      <c r="M342">
        <v>5810</v>
      </c>
      <c r="N342">
        <v>100</v>
      </c>
      <c r="O342" s="106" t="s">
        <v>898</v>
      </c>
      <c r="P342">
        <v>0.69128967230148997</v>
      </c>
      <c r="Q342">
        <v>0.85810567444208397</v>
      </c>
      <c r="R342" s="15">
        <v>4.9424827722508897E-2</v>
      </c>
      <c r="S342" s="15">
        <v>2.8628804301184E-3</v>
      </c>
      <c r="T342">
        <v>-1.69185397812125</v>
      </c>
      <c r="U342">
        <v>1.69185397812125</v>
      </c>
      <c r="V342">
        <v>1.8577056987317</v>
      </c>
      <c r="W342">
        <v>-8.9499999999999993</v>
      </c>
      <c r="X342">
        <v>4.92</v>
      </c>
      <c r="Y342">
        <v>513441</v>
      </c>
      <c r="Z342">
        <v>51344</v>
      </c>
      <c r="AA342">
        <v>2.52</v>
      </c>
      <c r="AB342">
        <v>10</v>
      </c>
      <c r="AC342">
        <v>7</v>
      </c>
      <c r="AD342">
        <v>3</v>
      </c>
      <c r="AE342">
        <v>70</v>
      </c>
      <c r="AF342">
        <v>16</v>
      </c>
      <c r="AG342">
        <v>4</v>
      </c>
      <c r="AH342">
        <v>0</v>
      </c>
      <c r="AI342">
        <v>6</v>
      </c>
      <c r="AJ342" s="301">
        <v>43919</v>
      </c>
      <c r="AK342">
        <v>1845</v>
      </c>
      <c r="AL342">
        <v>5370</v>
      </c>
      <c r="AM342" s="301">
        <v>43828</v>
      </c>
      <c r="AN342">
        <v>2012</v>
      </c>
      <c r="AO342">
        <v>5350</v>
      </c>
      <c r="AP342" s="301">
        <v>43645</v>
      </c>
      <c r="AQ342">
        <v>1667</v>
      </c>
      <c r="AR342">
        <v>4455</v>
      </c>
      <c r="AS342" s="301">
        <v>43280</v>
      </c>
      <c r="AT342">
        <v>1843</v>
      </c>
      <c r="AU342">
        <v>9080</v>
      </c>
    </row>
    <row r="343" spans="1:47" x14ac:dyDescent="0.2">
      <c r="A343" s="102">
        <v>3570</v>
      </c>
      <c r="B343">
        <v>4689</v>
      </c>
      <c r="C343" s="106" t="s">
        <v>1015</v>
      </c>
      <c r="D343" s="106" t="s">
        <v>900</v>
      </c>
      <c r="E343">
        <v>526</v>
      </c>
      <c r="F343">
        <v>524</v>
      </c>
      <c r="G343">
        <v>1900</v>
      </c>
      <c r="H343" s="106" t="s">
        <v>898</v>
      </c>
      <c r="I343">
        <v>6976</v>
      </c>
      <c r="J343" s="106" t="s">
        <v>593</v>
      </c>
      <c r="K343" s="106" t="s">
        <v>903</v>
      </c>
      <c r="L343">
        <v>3405</v>
      </c>
      <c r="M343">
        <v>3355</v>
      </c>
      <c r="N343">
        <v>300</v>
      </c>
      <c r="O343" s="106" t="s">
        <v>901</v>
      </c>
      <c r="P343">
        <v>0.84176193984148895</v>
      </c>
      <c r="Q343">
        <v>0.87472650353900805</v>
      </c>
      <c r="R343" s="15">
        <v>0.36295664446624998</v>
      </c>
      <c r="S343" s="15">
        <v>3.6330126855253199E-2</v>
      </c>
      <c r="T343">
        <v>1.4450095051517999</v>
      </c>
      <c r="U343">
        <v>1.4450095051517999</v>
      </c>
      <c r="V343">
        <v>1.5717594855744501</v>
      </c>
      <c r="W343">
        <v>11.45</v>
      </c>
      <c r="X343">
        <v>1.08</v>
      </c>
      <c r="Y343">
        <v>513240</v>
      </c>
      <c r="Z343">
        <v>36660</v>
      </c>
      <c r="AA343">
        <v>1.82</v>
      </c>
      <c r="AB343">
        <v>14</v>
      </c>
      <c r="AC343">
        <v>9</v>
      </c>
      <c r="AD343">
        <v>5</v>
      </c>
      <c r="AE343">
        <v>64.290000000000006</v>
      </c>
      <c r="AF343">
        <v>15</v>
      </c>
      <c r="AG343">
        <v>6</v>
      </c>
      <c r="AH343">
        <v>4</v>
      </c>
      <c r="AI343">
        <v>4</v>
      </c>
      <c r="AJ343" s="301">
        <v>43919</v>
      </c>
      <c r="AK343">
        <v>345</v>
      </c>
      <c r="AL343">
        <v>2841</v>
      </c>
      <c r="AM343" s="301">
        <v>43828</v>
      </c>
      <c r="AN343">
        <v>461</v>
      </c>
      <c r="AO343">
        <v>3355</v>
      </c>
      <c r="AP343" s="301">
        <v>43645</v>
      </c>
      <c r="AQ343">
        <v>317</v>
      </c>
      <c r="AR343">
        <v>2300</v>
      </c>
      <c r="AS343" s="301">
        <v>43280</v>
      </c>
      <c r="AT343">
        <v>362</v>
      </c>
      <c r="AU343">
        <v>3250</v>
      </c>
    </row>
    <row r="344" spans="1:47" x14ac:dyDescent="0.2">
      <c r="A344" s="102">
        <v>254</v>
      </c>
      <c r="B344">
        <v>5021</v>
      </c>
      <c r="C344" s="106" t="s">
        <v>1391</v>
      </c>
      <c r="D344" s="106" t="s">
        <v>1090</v>
      </c>
      <c r="E344">
        <v>1576</v>
      </c>
      <c r="F344">
        <v>1538</v>
      </c>
      <c r="G344">
        <v>700</v>
      </c>
      <c r="H344" s="106" t="s">
        <v>901</v>
      </c>
      <c r="I344">
        <v>6371</v>
      </c>
      <c r="J344" s="106" t="s">
        <v>1003</v>
      </c>
      <c r="K344" s="106" t="s">
        <v>909</v>
      </c>
      <c r="L344">
        <v>2599</v>
      </c>
      <c r="M344">
        <v>2563</v>
      </c>
      <c r="N344">
        <v>400</v>
      </c>
      <c r="O344" s="106" t="s">
        <v>898</v>
      </c>
      <c r="P344">
        <v>0.77369343167615301</v>
      </c>
      <c r="Q344">
        <v>0.96523118879688596</v>
      </c>
      <c r="R344">
        <v>1.7132811588989601E-2</v>
      </c>
      <c r="S344" s="15">
        <v>3.6751988840689601E-2</v>
      </c>
      <c r="T344">
        <v>-0.69539218532887903</v>
      </c>
      <c r="U344">
        <v>0.69539218532887903</v>
      </c>
      <c r="V344">
        <v>0.57943629967907595</v>
      </c>
      <c r="W344">
        <v>-3.94</v>
      </c>
      <c r="X344">
        <v>5.01</v>
      </c>
      <c r="Y344">
        <v>512876</v>
      </c>
      <c r="Z344">
        <v>39452</v>
      </c>
      <c r="AA344">
        <v>2.2400000000000002</v>
      </c>
      <c r="AB344">
        <v>13</v>
      </c>
      <c r="AC344">
        <v>8</v>
      </c>
      <c r="AD344">
        <v>5</v>
      </c>
      <c r="AE344">
        <v>61.54</v>
      </c>
      <c r="AF344">
        <v>17</v>
      </c>
      <c r="AG344">
        <v>7</v>
      </c>
      <c r="AH344">
        <v>1</v>
      </c>
      <c r="AI344">
        <v>5</v>
      </c>
      <c r="AJ344" s="301">
        <v>43919</v>
      </c>
      <c r="AK344">
        <v>1508</v>
      </c>
      <c r="AL344">
        <v>2608</v>
      </c>
      <c r="AM344" s="301">
        <v>43828</v>
      </c>
      <c r="AN344">
        <v>2515</v>
      </c>
      <c r="AO344">
        <v>3865</v>
      </c>
      <c r="AP344" s="301">
        <v>43645</v>
      </c>
      <c r="AQ344">
        <v>2522</v>
      </c>
      <c r="AR344">
        <v>3630</v>
      </c>
      <c r="AS344" s="301">
        <v>43280</v>
      </c>
      <c r="AT344">
        <v>3880</v>
      </c>
      <c r="AU344">
        <v>4390</v>
      </c>
    </row>
    <row r="345" spans="1:47" x14ac:dyDescent="0.2">
      <c r="A345" s="102">
        <v>1549</v>
      </c>
      <c r="B345">
        <v>1802</v>
      </c>
      <c r="C345" s="106" t="s">
        <v>1041</v>
      </c>
      <c r="D345" s="106" t="s">
        <v>907</v>
      </c>
      <c r="E345">
        <v>979</v>
      </c>
      <c r="F345">
        <v>983</v>
      </c>
      <c r="G345">
        <v>1000</v>
      </c>
      <c r="H345" s="106" t="s">
        <v>901</v>
      </c>
      <c r="I345">
        <v>3116</v>
      </c>
      <c r="J345" s="106" t="s">
        <v>1023</v>
      </c>
      <c r="K345" s="106" t="s">
        <v>913</v>
      </c>
      <c r="L345">
        <v>1433</v>
      </c>
      <c r="M345">
        <v>1455</v>
      </c>
      <c r="N345">
        <v>700</v>
      </c>
      <c r="O345" s="106" t="s">
        <v>898</v>
      </c>
      <c r="P345">
        <v>0.87949098425011996</v>
      </c>
      <c r="Q345">
        <v>0.93566581464130805</v>
      </c>
      <c r="R345" s="15">
        <v>0.13555226142522001</v>
      </c>
      <c r="S345">
        <v>3.8568324139858799E-2</v>
      </c>
      <c r="T345">
        <v>-1.17384732777012</v>
      </c>
      <c r="U345">
        <v>1.17384732777012</v>
      </c>
      <c r="V345">
        <v>1.0737197972224199</v>
      </c>
      <c r="W345">
        <v>-5.54</v>
      </c>
      <c r="X345">
        <v>3.49</v>
      </c>
      <c r="Y345">
        <v>512541</v>
      </c>
      <c r="Z345">
        <v>36610</v>
      </c>
      <c r="AA345">
        <v>1.79</v>
      </c>
      <c r="AB345">
        <v>14</v>
      </c>
      <c r="AC345">
        <v>9</v>
      </c>
      <c r="AD345">
        <v>5</v>
      </c>
      <c r="AE345">
        <v>64.290000000000006</v>
      </c>
      <c r="AF345">
        <v>19</v>
      </c>
      <c r="AG345">
        <v>5</v>
      </c>
      <c r="AH345">
        <v>1</v>
      </c>
      <c r="AI345">
        <v>8</v>
      </c>
      <c r="AJ345" s="301">
        <v>43919</v>
      </c>
      <c r="AK345">
        <v>956</v>
      </c>
      <c r="AL345">
        <v>1315</v>
      </c>
      <c r="AM345" s="301">
        <v>43828</v>
      </c>
      <c r="AN345">
        <v>1217</v>
      </c>
      <c r="AO345">
        <v>1765</v>
      </c>
      <c r="AP345" s="301">
        <v>43645</v>
      </c>
      <c r="AQ345">
        <v>1074</v>
      </c>
      <c r="AR345">
        <v>1448</v>
      </c>
      <c r="AS345" s="301">
        <v>43280</v>
      </c>
      <c r="AT345">
        <v>1101</v>
      </c>
      <c r="AU345">
        <v>2005</v>
      </c>
    </row>
    <row r="346" spans="1:47" x14ac:dyDescent="0.2">
      <c r="A346" s="102">
        <v>3288</v>
      </c>
      <c r="B346">
        <v>3087</v>
      </c>
      <c r="C346" s="106" t="s">
        <v>1094</v>
      </c>
      <c r="D346" s="106" t="s">
        <v>921</v>
      </c>
      <c r="E346">
        <v>1721</v>
      </c>
      <c r="F346">
        <v>1719</v>
      </c>
      <c r="G346">
        <v>600</v>
      </c>
      <c r="H346" s="106" t="s">
        <v>901</v>
      </c>
      <c r="I346">
        <v>3632</v>
      </c>
      <c r="J346" s="106" t="s">
        <v>1451</v>
      </c>
      <c r="K346" s="106" t="s">
        <v>900</v>
      </c>
      <c r="L346">
        <v>486</v>
      </c>
      <c r="M346">
        <v>469</v>
      </c>
      <c r="N346">
        <v>2200</v>
      </c>
      <c r="O346" s="106" t="s">
        <v>898</v>
      </c>
      <c r="P346">
        <v>0.73351389031540704</v>
      </c>
      <c r="Q346">
        <v>0.88622833857842997</v>
      </c>
      <c r="R346">
        <v>0.248096902401435</v>
      </c>
      <c r="S346" s="15">
        <v>1.25767196477504E-2</v>
      </c>
      <c r="T346">
        <v>-1.9303980669172101</v>
      </c>
      <c r="U346">
        <v>1.9303980669172101</v>
      </c>
      <c r="V346">
        <v>3.0195054674591102</v>
      </c>
      <c r="W346">
        <v>-8.9499999999999993</v>
      </c>
      <c r="X346">
        <v>0.04</v>
      </c>
      <c r="Y346">
        <v>512082</v>
      </c>
      <c r="Z346">
        <v>34139</v>
      </c>
      <c r="AA346">
        <v>1.71</v>
      </c>
      <c r="AB346">
        <v>15</v>
      </c>
      <c r="AC346">
        <v>10</v>
      </c>
      <c r="AD346">
        <v>5</v>
      </c>
      <c r="AE346">
        <v>66.67</v>
      </c>
      <c r="AF346">
        <v>19</v>
      </c>
      <c r="AG346">
        <v>5</v>
      </c>
      <c r="AH346">
        <v>0</v>
      </c>
      <c r="AI346">
        <v>10</v>
      </c>
      <c r="AJ346" s="301">
        <v>43919</v>
      </c>
      <c r="AK346">
        <v>1657</v>
      </c>
      <c r="AL346">
        <v>404</v>
      </c>
      <c r="AM346" s="301">
        <v>43828</v>
      </c>
      <c r="AN346">
        <v>2166</v>
      </c>
      <c r="AO346">
        <v>493</v>
      </c>
      <c r="AP346" s="301">
        <v>43645</v>
      </c>
      <c r="AQ346">
        <v>2077</v>
      </c>
      <c r="AR346">
        <v>510</v>
      </c>
      <c r="AS346" s="301">
        <v>43280</v>
      </c>
      <c r="AT346">
        <v>2140</v>
      </c>
      <c r="AU346">
        <v>587</v>
      </c>
    </row>
    <row r="347" spans="1:47" x14ac:dyDescent="0.2">
      <c r="A347" s="102">
        <v>148</v>
      </c>
      <c r="B347">
        <v>1833</v>
      </c>
      <c r="C347" s="106" t="s">
        <v>1197</v>
      </c>
      <c r="D347" s="106" t="s">
        <v>907</v>
      </c>
      <c r="E347">
        <v>2457</v>
      </c>
      <c r="F347">
        <v>2481</v>
      </c>
      <c r="G347">
        <v>400</v>
      </c>
      <c r="H347" s="106" t="s">
        <v>901</v>
      </c>
      <c r="I347">
        <v>2427</v>
      </c>
      <c r="J347" s="106" t="s">
        <v>2050</v>
      </c>
      <c r="K347" s="106" t="s">
        <v>910</v>
      </c>
      <c r="L347">
        <v>672</v>
      </c>
      <c r="M347">
        <v>677</v>
      </c>
      <c r="N347">
        <v>1500</v>
      </c>
      <c r="O347" s="106" t="s">
        <v>898</v>
      </c>
      <c r="P347">
        <v>0.891414806228912</v>
      </c>
      <c r="Q347">
        <v>0.97023042105990898</v>
      </c>
      <c r="R347">
        <v>0.26356122447949998</v>
      </c>
      <c r="S347">
        <v>2.5025163749444199E-3</v>
      </c>
      <c r="T347">
        <v>-1.0244554967320401</v>
      </c>
      <c r="U347">
        <v>1.0244554967320401</v>
      </c>
      <c r="V347">
        <v>1.1104198353408601</v>
      </c>
      <c r="W347">
        <v>-18.850000000000001</v>
      </c>
      <c r="X347">
        <v>2.33</v>
      </c>
      <c r="Y347">
        <v>511913</v>
      </c>
      <c r="Z347">
        <v>28440</v>
      </c>
      <c r="AA347">
        <v>1.34</v>
      </c>
      <c r="AB347">
        <v>18</v>
      </c>
      <c r="AC347">
        <v>10</v>
      </c>
      <c r="AD347">
        <v>8</v>
      </c>
      <c r="AE347">
        <v>55.56</v>
      </c>
      <c r="AF347">
        <v>14</v>
      </c>
      <c r="AG347">
        <v>8</v>
      </c>
      <c r="AH347">
        <v>5</v>
      </c>
      <c r="AI347">
        <v>5</v>
      </c>
      <c r="AJ347" s="301">
        <v>43919</v>
      </c>
      <c r="AK347">
        <v>2274</v>
      </c>
      <c r="AL347">
        <v>464</v>
      </c>
      <c r="AM347" s="301">
        <v>43828</v>
      </c>
      <c r="AN347">
        <v>3010</v>
      </c>
      <c r="AO347">
        <v>1158</v>
      </c>
      <c r="AP347" s="301">
        <v>43645</v>
      </c>
      <c r="AQ347">
        <v>3380</v>
      </c>
      <c r="AR347">
        <v>1349</v>
      </c>
      <c r="AS347" s="301">
        <v>43280</v>
      </c>
      <c r="AT347">
        <v>3465</v>
      </c>
      <c r="AU347">
        <v>1991</v>
      </c>
    </row>
    <row r="348" spans="1:47" x14ac:dyDescent="0.2">
      <c r="A348" s="102">
        <v>450</v>
      </c>
      <c r="B348">
        <v>8795</v>
      </c>
      <c r="C348" s="106" t="s">
        <v>1083</v>
      </c>
      <c r="D348" s="106" t="s">
        <v>1018</v>
      </c>
      <c r="E348">
        <v>922</v>
      </c>
      <c r="F348">
        <v>907</v>
      </c>
      <c r="G348">
        <v>1200</v>
      </c>
      <c r="H348" s="106" t="s">
        <v>901</v>
      </c>
      <c r="I348">
        <v>9072</v>
      </c>
      <c r="J348" s="106" t="s">
        <v>975</v>
      </c>
      <c r="K348" s="106" t="s">
        <v>976</v>
      </c>
      <c r="L348">
        <v>2118</v>
      </c>
      <c r="M348">
        <v>2146</v>
      </c>
      <c r="N348">
        <v>500</v>
      </c>
      <c r="O348" s="106" t="s">
        <v>898</v>
      </c>
      <c r="P348">
        <v>0.89262556189141695</v>
      </c>
      <c r="Q348">
        <v>0.95942086702978402</v>
      </c>
      <c r="R348">
        <v>4.4399789330315199E-3</v>
      </c>
      <c r="S348" s="15">
        <v>2.8938966282293001E-3</v>
      </c>
      <c r="T348">
        <v>-0.62903790241101099</v>
      </c>
      <c r="U348">
        <v>0.62903790241101099</v>
      </c>
      <c r="V348">
        <v>0.43177099176573902</v>
      </c>
      <c r="W348">
        <v>-2.88</v>
      </c>
      <c r="X348">
        <v>1.44</v>
      </c>
      <c r="Y348">
        <v>511789</v>
      </c>
      <c r="Z348">
        <v>42649</v>
      </c>
      <c r="AA348">
        <v>2.09</v>
      </c>
      <c r="AB348">
        <v>12</v>
      </c>
      <c r="AC348">
        <v>10</v>
      </c>
      <c r="AD348">
        <v>2</v>
      </c>
      <c r="AE348">
        <v>83.33</v>
      </c>
      <c r="AF348">
        <v>18</v>
      </c>
      <c r="AG348">
        <v>3</v>
      </c>
      <c r="AH348">
        <v>2</v>
      </c>
      <c r="AI348">
        <v>7</v>
      </c>
      <c r="AJ348" s="301">
        <v>43919</v>
      </c>
      <c r="AK348">
        <v>890</v>
      </c>
      <c r="AL348">
        <v>2172</v>
      </c>
      <c r="AM348" s="301">
        <v>43828</v>
      </c>
      <c r="AN348">
        <v>1395</v>
      </c>
      <c r="AO348">
        <v>2746</v>
      </c>
      <c r="AP348" s="301">
        <v>43645</v>
      </c>
      <c r="AQ348">
        <v>1202</v>
      </c>
      <c r="AR348">
        <v>2562</v>
      </c>
      <c r="AS348" s="301">
        <v>43280</v>
      </c>
      <c r="AT348">
        <v>1622</v>
      </c>
      <c r="AU348">
        <v>2840</v>
      </c>
    </row>
    <row r="349" spans="1:47" x14ac:dyDescent="0.2">
      <c r="A349" s="102">
        <v>870</v>
      </c>
      <c r="B349">
        <v>5233</v>
      </c>
      <c r="C349" s="106" t="s">
        <v>1033</v>
      </c>
      <c r="D349" s="106" t="s">
        <v>897</v>
      </c>
      <c r="E349">
        <v>2425</v>
      </c>
      <c r="F349">
        <v>2448</v>
      </c>
      <c r="G349">
        <v>400</v>
      </c>
      <c r="H349" s="106" t="s">
        <v>898</v>
      </c>
      <c r="I349">
        <v>5703</v>
      </c>
      <c r="J349" s="106" t="s">
        <v>218</v>
      </c>
      <c r="K349" s="106" t="s">
        <v>911</v>
      </c>
      <c r="L349">
        <v>185</v>
      </c>
      <c r="M349">
        <v>182</v>
      </c>
      <c r="N349">
        <v>5400</v>
      </c>
      <c r="O349" s="106" t="s">
        <v>901</v>
      </c>
      <c r="P349">
        <v>0.91451168997419696</v>
      </c>
      <c r="Q349">
        <v>0.94991123033539804</v>
      </c>
      <c r="R349">
        <v>4.7103733451047902E-2</v>
      </c>
      <c r="S349" s="15">
        <v>1.77565895258842E-2</v>
      </c>
      <c r="T349">
        <v>0.58820846186493703</v>
      </c>
      <c r="U349">
        <v>0.58820846186493703</v>
      </c>
      <c r="V349">
        <v>2.8047595476232098E-3</v>
      </c>
      <c r="W349">
        <v>4.04</v>
      </c>
      <c r="X349">
        <v>0.37</v>
      </c>
      <c r="Y349">
        <v>511716</v>
      </c>
      <c r="Z349">
        <v>28429</v>
      </c>
      <c r="AA349">
        <v>1.5</v>
      </c>
      <c r="AB349">
        <v>18</v>
      </c>
      <c r="AC349">
        <v>12</v>
      </c>
      <c r="AD349">
        <v>6</v>
      </c>
      <c r="AE349">
        <v>66.67</v>
      </c>
      <c r="AF349">
        <v>19</v>
      </c>
      <c r="AG349">
        <v>5</v>
      </c>
      <c r="AH349">
        <v>1</v>
      </c>
      <c r="AI349">
        <v>12</v>
      </c>
      <c r="AJ349" s="301">
        <v>43919</v>
      </c>
      <c r="AK349">
        <v>1935</v>
      </c>
      <c r="AL349">
        <v>168</v>
      </c>
      <c r="AM349" s="301">
        <v>43828</v>
      </c>
      <c r="AN349">
        <v>3215</v>
      </c>
      <c r="AO349">
        <v>236</v>
      </c>
      <c r="AP349" s="301">
        <v>43645</v>
      </c>
      <c r="AQ349">
        <v>3290</v>
      </c>
      <c r="AR349">
        <v>237</v>
      </c>
      <c r="AS349" s="301">
        <v>43280</v>
      </c>
      <c r="AT349">
        <v>3625</v>
      </c>
      <c r="AU349">
        <v>245</v>
      </c>
    </row>
    <row r="350" spans="1:47" x14ac:dyDescent="0.2">
      <c r="A350" s="102">
        <v>3940</v>
      </c>
      <c r="B350">
        <v>5991</v>
      </c>
      <c r="C350" s="106" t="s">
        <v>789</v>
      </c>
      <c r="D350" s="106" t="s">
        <v>1032</v>
      </c>
      <c r="E350">
        <v>693</v>
      </c>
      <c r="F350">
        <v>693</v>
      </c>
      <c r="G350">
        <v>1500</v>
      </c>
      <c r="H350" s="106" t="s">
        <v>901</v>
      </c>
      <c r="I350">
        <v>9715</v>
      </c>
      <c r="J350" s="106" t="s">
        <v>1135</v>
      </c>
      <c r="K350" s="106" t="s">
        <v>910</v>
      </c>
      <c r="L350">
        <v>2544</v>
      </c>
      <c r="M350">
        <v>2541</v>
      </c>
      <c r="N350">
        <v>400</v>
      </c>
      <c r="O350" s="106" t="s">
        <v>898</v>
      </c>
      <c r="P350">
        <v>0.73792366955614797</v>
      </c>
      <c r="Q350">
        <v>0.85875628983235996</v>
      </c>
      <c r="R350" s="106">
        <v>8.0125621314890302E-2</v>
      </c>
      <c r="S350" s="15">
        <v>6.42174976746335E-2</v>
      </c>
      <c r="T350">
        <v>-1.6737050695854501</v>
      </c>
      <c r="U350">
        <v>1.6737050695854501</v>
      </c>
      <c r="V350">
        <v>1.5986161132765799</v>
      </c>
      <c r="W350">
        <v>-22.54</v>
      </c>
      <c r="X350">
        <v>2.27</v>
      </c>
      <c r="Y350">
        <v>510686</v>
      </c>
      <c r="Z350">
        <v>39284</v>
      </c>
      <c r="AA350">
        <v>2.0499999999999998</v>
      </c>
      <c r="AB350">
        <v>13</v>
      </c>
      <c r="AC350">
        <v>11</v>
      </c>
      <c r="AD350">
        <v>2</v>
      </c>
      <c r="AE350">
        <v>84.62</v>
      </c>
      <c r="AF350">
        <v>19</v>
      </c>
      <c r="AG350">
        <v>4</v>
      </c>
      <c r="AH350">
        <v>1</v>
      </c>
      <c r="AI350">
        <v>8</v>
      </c>
      <c r="AJ350" s="301">
        <v>43919</v>
      </c>
      <c r="AK350">
        <v>747</v>
      </c>
      <c r="AL350">
        <v>1916</v>
      </c>
      <c r="AM350" s="301">
        <v>43828</v>
      </c>
      <c r="AN350">
        <v>995</v>
      </c>
      <c r="AO350">
        <v>2968</v>
      </c>
      <c r="AP350" s="301">
        <v>43645</v>
      </c>
      <c r="AQ350">
        <v>857</v>
      </c>
      <c r="AR350">
        <v>2456</v>
      </c>
      <c r="AS350" s="301">
        <v>43280</v>
      </c>
      <c r="AT350">
        <v>1025</v>
      </c>
      <c r="AU350">
        <v>2590</v>
      </c>
    </row>
    <row r="351" spans="1:47" x14ac:dyDescent="0.2">
      <c r="A351" s="102">
        <v>1745</v>
      </c>
      <c r="B351">
        <v>3099</v>
      </c>
      <c r="C351" s="106" t="s">
        <v>33</v>
      </c>
      <c r="D351" s="106" t="s">
        <v>921</v>
      </c>
      <c r="E351">
        <v>635</v>
      </c>
      <c r="F351">
        <v>623</v>
      </c>
      <c r="G351">
        <v>1800</v>
      </c>
      <c r="H351" s="106" t="s">
        <v>901</v>
      </c>
      <c r="I351">
        <v>5802</v>
      </c>
      <c r="J351" s="106" t="s">
        <v>1056</v>
      </c>
      <c r="K351" s="106" t="s">
        <v>911</v>
      </c>
      <c r="L351">
        <v>1238.5</v>
      </c>
      <c r="M351">
        <v>1214.5</v>
      </c>
      <c r="N351">
        <v>900</v>
      </c>
      <c r="O351" s="106" t="s">
        <v>898</v>
      </c>
      <c r="P351">
        <v>0.87109762577083705</v>
      </c>
      <c r="Q351">
        <v>0.93157781706990095</v>
      </c>
      <c r="R351">
        <v>0.120078782575904</v>
      </c>
      <c r="S351" s="15">
        <v>6.8343873257974599E-2</v>
      </c>
      <c r="T351">
        <v>-1.74583373754991</v>
      </c>
      <c r="U351">
        <v>1.74583373754991</v>
      </c>
      <c r="V351">
        <v>1.52426387895697</v>
      </c>
      <c r="W351">
        <v>-11.45</v>
      </c>
      <c r="X351">
        <v>2.59</v>
      </c>
      <c r="Y351">
        <v>510641</v>
      </c>
      <c r="Z351">
        <v>34043</v>
      </c>
      <c r="AA351">
        <v>1.69</v>
      </c>
      <c r="AB351">
        <v>15</v>
      </c>
      <c r="AC351">
        <v>10</v>
      </c>
      <c r="AD351">
        <v>5</v>
      </c>
      <c r="AE351">
        <v>66.67</v>
      </c>
      <c r="AF351">
        <v>19</v>
      </c>
      <c r="AG351">
        <v>3</v>
      </c>
      <c r="AH351">
        <v>0</v>
      </c>
      <c r="AI351">
        <v>12</v>
      </c>
      <c r="AJ351" s="301">
        <v>43919</v>
      </c>
      <c r="AK351">
        <v>641</v>
      </c>
      <c r="AL351">
        <v>1166.5</v>
      </c>
      <c r="AM351" s="301">
        <v>43828</v>
      </c>
      <c r="AN351">
        <v>984</v>
      </c>
      <c r="AO351">
        <v>1652</v>
      </c>
      <c r="AP351" s="301">
        <v>43645</v>
      </c>
      <c r="AQ351">
        <v>899</v>
      </c>
      <c r="AR351">
        <v>1442</v>
      </c>
      <c r="AS351" s="301">
        <v>43280</v>
      </c>
      <c r="AT351">
        <v>1344</v>
      </c>
      <c r="AU351">
        <v>1616.5</v>
      </c>
    </row>
    <row r="352" spans="1:47" x14ac:dyDescent="0.2">
      <c r="A352" s="102">
        <v>2697</v>
      </c>
      <c r="B352">
        <v>4091</v>
      </c>
      <c r="C352" s="106" t="s">
        <v>1334</v>
      </c>
      <c r="D352" s="106" t="s">
        <v>920</v>
      </c>
      <c r="E352">
        <v>1721</v>
      </c>
      <c r="F352">
        <v>1751</v>
      </c>
      <c r="G352">
        <v>600</v>
      </c>
      <c r="H352" s="106" t="s">
        <v>898</v>
      </c>
      <c r="I352">
        <v>7012</v>
      </c>
      <c r="J352" s="106" t="s">
        <v>1054</v>
      </c>
      <c r="K352" s="106" t="s">
        <v>913</v>
      </c>
      <c r="L352">
        <v>1524</v>
      </c>
      <c r="M352">
        <v>1487</v>
      </c>
      <c r="N352">
        <v>700</v>
      </c>
      <c r="O352" s="106" t="s">
        <v>901</v>
      </c>
      <c r="P352">
        <v>0.886412937762871</v>
      </c>
      <c r="Q352">
        <v>0.90612935184619803</v>
      </c>
      <c r="R352">
        <v>6.8453814992228301E-2</v>
      </c>
      <c r="S352" s="15">
        <v>3.3985935677369399E-2</v>
      </c>
      <c r="T352">
        <v>1.50541834451006</v>
      </c>
      <c r="U352">
        <v>1.50541834451006</v>
      </c>
      <c r="V352">
        <v>0.75572038944700604</v>
      </c>
      <c r="W352">
        <v>9.02</v>
      </c>
      <c r="X352">
        <v>0.92</v>
      </c>
      <c r="Y352">
        <v>510553</v>
      </c>
      <c r="Z352">
        <v>34037</v>
      </c>
      <c r="AA352">
        <v>1.49</v>
      </c>
      <c r="AB352">
        <v>15</v>
      </c>
      <c r="AC352">
        <v>7</v>
      </c>
      <c r="AD352">
        <v>8</v>
      </c>
      <c r="AE352">
        <v>46.67</v>
      </c>
      <c r="AF352">
        <v>17</v>
      </c>
      <c r="AG352">
        <v>5</v>
      </c>
      <c r="AH352">
        <v>1</v>
      </c>
      <c r="AI352">
        <v>9</v>
      </c>
      <c r="AJ352" s="301">
        <v>43919</v>
      </c>
      <c r="AK352">
        <v>1662</v>
      </c>
      <c r="AL352">
        <v>1613</v>
      </c>
      <c r="AM352" s="301">
        <v>43828</v>
      </c>
      <c r="AN352">
        <v>2428</v>
      </c>
      <c r="AO352">
        <v>2408</v>
      </c>
      <c r="AP352" s="301">
        <v>43645</v>
      </c>
      <c r="AQ352">
        <v>2285</v>
      </c>
      <c r="AR352">
        <v>2584</v>
      </c>
      <c r="AS352" s="301">
        <v>43280</v>
      </c>
      <c r="AT352">
        <v>1526</v>
      </c>
      <c r="AU352">
        <v>3200</v>
      </c>
    </row>
    <row r="353" spans="1:47" x14ac:dyDescent="0.2">
      <c r="A353" s="102">
        <v>3622</v>
      </c>
      <c r="B353">
        <v>7164</v>
      </c>
      <c r="C353" s="106" t="s">
        <v>1042</v>
      </c>
      <c r="D353" s="106" t="s">
        <v>904</v>
      </c>
      <c r="E353">
        <v>4080</v>
      </c>
      <c r="F353">
        <v>4095</v>
      </c>
      <c r="G353">
        <v>200</v>
      </c>
      <c r="H353" s="106" t="s">
        <v>898</v>
      </c>
      <c r="I353">
        <v>9412</v>
      </c>
      <c r="J353" s="106" t="s">
        <v>452</v>
      </c>
      <c r="K353" s="106" t="s">
        <v>900</v>
      </c>
      <c r="L353">
        <v>402</v>
      </c>
      <c r="M353">
        <v>391</v>
      </c>
      <c r="N353">
        <v>2100</v>
      </c>
      <c r="O353" s="106" t="s">
        <v>901</v>
      </c>
      <c r="P353">
        <v>0.87277165643747001</v>
      </c>
      <c r="Q353">
        <v>0.87258144891267497</v>
      </c>
      <c r="R353" s="15">
        <v>4.27763289865527E-3</v>
      </c>
      <c r="S353">
        <v>3.1276344298929899E-3</v>
      </c>
      <c r="T353">
        <v>2.2924565872411802</v>
      </c>
      <c r="U353">
        <v>2.2924565872411802</v>
      </c>
      <c r="V353">
        <v>1.5354676652213</v>
      </c>
      <c r="W353">
        <v>18.100000000000001</v>
      </c>
      <c r="X353">
        <v>0.26</v>
      </c>
      <c r="Y353">
        <v>510517</v>
      </c>
      <c r="Z353">
        <v>30030</v>
      </c>
      <c r="AA353">
        <v>1.56</v>
      </c>
      <c r="AB353">
        <v>17</v>
      </c>
      <c r="AC353">
        <v>11</v>
      </c>
      <c r="AD353">
        <v>6</v>
      </c>
      <c r="AE353">
        <v>64.709999999999994</v>
      </c>
      <c r="AF353">
        <v>19</v>
      </c>
      <c r="AG353">
        <v>3</v>
      </c>
      <c r="AH353">
        <v>1</v>
      </c>
      <c r="AI353">
        <v>13</v>
      </c>
      <c r="AJ353" s="301">
        <v>43919</v>
      </c>
      <c r="AK353">
        <v>3525</v>
      </c>
      <c r="AL353">
        <v>393</v>
      </c>
      <c r="AM353" s="301">
        <v>43828</v>
      </c>
      <c r="AN353">
        <v>4650</v>
      </c>
      <c r="AO353">
        <v>485</v>
      </c>
      <c r="AP353" s="301">
        <v>43645</v>
      </c>
      <c r="AQ353">
        <v>4210</v>
      </c>
      <c r="AR353">
        <v>438</v>
      </c>
      <c r="AS353" s="301">
        <v>43280</v>
      </c>
      <c r="AT353">
        <v>4985</v>
      </c>
      <c r="AU353">
        <v>538</v>
      </c>
    </row>
    <row r="354" spans="1:47" x14ac:dyDescent="0.2">
      <c r="A354" s="102">
        <v>3732</v>
      </c>
      <c r="B354">
        <v>5301</v>
      </c>
      <c r="C354" s="106" t="s">
        <v>553</v>
      </c>
      <c r="D354" s="106" t="s">
        <v>897</v>
      </c>
      <c r="E354">
        <v>1010</v>
      </c>
      <c r="F354">
        <v>1001</v>
      </c>
      <c r="G354">
        <v>900</v>
      </c>
      <c r="H354" s="106" t="s">
        <v>898</v>
      </c>
      <c r="I354">
        <v>8276</v>
      </c>
      <c r="J354" s="106" t="s">
        <v>638</v>
      </c>
      <c r="K354" s="106" t="s">
        <v>921</v>
      </c>
      <c r="L354">
        <v>1864</v>
      </c>
      <c r="M354">
        <v>1889</v>
      </c>
      <c r="N354">
        <v>500</v>
      </c>
      <c r="O354" s="106" t="s">
        <v>901</v>
      </c>
      <c r="P354">
        <v>0.72185083571924302</v>
      </c>
      <c r="Q354">
        <v>0.86815650215273799</v>
      </c>
      <c r="R354">
        <v>0.44165595989969297</v>
      </c>
      <c r="S354" s="15">
        <v>2.15414483878257E-2</v>
      </c>
      <c r="T354">
        <v>0.70660173169873997</v>
      </c>
      <c r="U354">
        <v>0.70660173169873997</v>
      </c>
      <c r="V354">
        <v>1.53727418302153</v>
      </c>
      <c r="W354">
        <v>3.74</v>
      </c>
      <c r="X354">
        <v>4.62</v>
      </c>
      <c r="Y354">
        <v>510506</v>
      </c>
      <c r="Z354">
        <v>42542</v>
      </c>
      <c r="AA354">
        <v>1.9</v>
      </c>
      <c r="AB354">
        <v>12</v>
      </c>
      <c r="AC354">
        <v>8</v>
      </c>
      <c r="AD354">
        <v>4</v>
      </c>
      <c r="AE354">
        <v>66.67</v>
      </c>
      <c r="AF354">
        <v>17</v>
      </c>
      <c r="AG354">
        <v>6</v>
      </c>
      <c r="AH354">
        <v>2</v>
      </c>
      <c r="AI354">
        <v>4</v>
      </c>
      <c r="AJ354" s="301">
        <v>43919</v>
      </c>
      <c r="AK354">
        <v>903</v>
      </c>
      <c r="AL354">
        <v>1973</v>
      </c>
      <c r="AM354" s="301">
        <v>43828</v>
      </c>
      <c r="AN354">
        <v>1095</v>
      </c>
      <c r="AO354">
        <v>2070</v>
      </c>
      <c r="AP354" s="301">
        <v>43645</v>
      </c>
      <c r="AQ354">
        <v>1140</v>
      </c>
      <c r="AR354">
        <v>1989</v>
      </c>
      <c r="AS354" s="301">
        <v>43280</v>
      </c>
      <c r="AT354">
        <v>1975</v>
      </c>
      <c r="AU354">
        <v>2683</v>
      </c>
    </row>
    <row r="355" spans="1:47" x14ac:dyDescent="0.2">
      <c r="A355" s="102">
        <v>2649</v>
      </c>
      <c r="B355">
        <v>4205</v>
      </c>
      <c r="C355" s="106" t="s">
        <v>998</v>
      </c>
      <c r="D355" s="106" t="s">
        <v>920</v>
      </c>
      <c r="E355">
        <v>988</v>
      </c>
      <c r="F355">
        <v>968</v>
      </c>
      <c r="G355">
        <v>1000</v>
      </c>
      <c r="H355" s="106" t="s">
        <v>901</v>
      </c>
      <c r="I355">
        <v>9715</v>
      </c>
      <c r="J355" s="106" t="s">
        <v>1135</v>
      </c>
      <c r="K355" s="106" t="s">
        <v>910</v>
      </c>
      <c r="L355">
        <v>2544</v>
      </c>
      <c r="M355">
        <v>2541</v>
      </c>
      <c r="N355">
        <v>400</v>
      </c>
      <c r="O355" s="106" t="s">
        <v>898</v>
      </c>
      <c r="P355">
        <v>0.907926527968277</v>
      </c>
      <c r="Q355">
        <v>0.907281581133488</v>
      </c>
      <c r="R355" s="15">
        <v>6.5120389691683003E-2</v>
      </c>
      <c r="S355" s="106">
        <v>5.0026843262213801E-2</v>
      </c>
      <c r="T355">
        <v>-2.11424079990846</v>
      </c>
      <c r="U355">
        <v>2.11424079990846</v>
      </c>
      <c r="V355">
        <v>2.08270425149728</v>
      </c>
      <c r="W355">
        <v>-12.16</v>
      </c>
      <c r="X355">
        <v>4.76</v>
      </c>
      <c r="Y355">
        <v>509675</v>
      </c>
      <c r="Z355">
        <v>39206</v>
      </c>
      <c r="AA355">
        <v>1.94</v>
      </c>
      <c r="AB355">
        <v>13</v>
      </c>
      <c r="AC355">
        <v>8</v>
      </c>
      <c r="AD355">
        <v>5</v>
      </c>
      <c r="AE355">
        <v>61.54</v>
      </c>
      <c r="AF355">
        <v>18</v>
      </c>
      <c r="AG355">
        <v>6</v>
      </c>
      <c r="AH355">
        <v>1</v>
      </c>
      <c r="AI355">
        <v>6</v>
      </c>
      <c r="AJ355" s="301">
        <v>43919</v>
      </c>
      <c r="AK355">
        <v>851</v>
      </c>
      <c r="AL355">
        <v>1916</v>
      </c>
      <c r="AM355" s="301">
        <v>43828</v>
      </c>
      <c r="AN355">
        <v>1366</v>
      </c>
      <c r="AO355">
        <v>2968</v>
      </c>
      <c r="AP355" s="301">
        <v>43645</v>
      </c>
      <c r="AQ355">
        <v>1217</v>
      </c>
      <c r="AR355">
        <v>2456</v>
      </c>
      <c r="AS355" s="301">
        <v>43280</v>
      </c>
      <c r="AT355">
        <v>1272</v>
      </c>
      <c r="AU355">
        <v>2590</v>
      </c>
    </row>
    <row r="356" spans="1:47" x14ac:dyDescent="0.2">
      <c r="A356" s="102">
        <v>3956</v>
      </c>
      <c r="B356">
        <v>3064</v>
      </c>
      <c r="C356" s="106" t="s">
        <v>1091</v>
      </c>
      <c r="D356" s="106" t="s">
        <v>921</v>
      </c>
      <c r="E356">
        <v>4295</v>
      </c>
      <c r="F356">
        <v>4365</v>
      </c>
      <c r="G356">
        <v>200</v>
      </c>
      <c r="H356" s="106" t="s">
        <v>898</v>
      </c>
      <c r="I356">
        <v>4912</v>
      </c>
      <c r="J356" s="106" t="s">
        <v>1343</v>
      </c>
      <c r="K356" s="106" t="s">
        <v>920</v>
      </c>
      <c r="L356">
        <v>2551</v>
      </c>
      <c r="M356">
        <v>2558</v>
      </c>
      <c r="N356">
        <v>300</v>
      </c>
      <c r="O356" s="106" t="s">
        <v>901</v>
      </c>
      <c r="P356">
        <v>0.79851705437904896</v>
      </c>
      <c r="Q356">
        <v>0.85826285356611698</v>
      </c>
      <c r="R356" s="15">
        <v>0.47748000657058198</v>
      </c>
      <c r="S356" s="15">
        <v>6.38953772764837E-2</v>
      </c>
      <c r="T356">
        <v>1.1556634530718899</v>
      </c>
      <c r="U356">
        <v>1.1556634530718899</v>
      </c>
      <c r="V356">
        <v>1.09608523592832</v>
      </c>
      <c r="W356">
        <v>12.4</v>
      </c>
      <c r="X356">
        <v>12.1</v>
      </c>
      <c r="Y356">
        <v>509540</v>
      </c>
      <c r="Z356">
        <v>31846</v>
      </c>
      <c r="AA356">
        <v>1.77</v>
      </c>
      <c r="AB356">
        <v>16</v>
      </c>
      <c r="AC356">
        <v>10</v>
      </c>
      <c r="AD356">
        <v>6</v>
      </c>
      <c r="AE356">
        <v>62.5</v>
      </c>
      <c r="AF356">
        <v>17</v>
      </c>
      <c r="AG356">
        <v>7</v>
      </c>
      <c r="AH356">
        <v>2</v>
      </c>
      <c r="AI356">
        <v>7</v>
      </c>
      <c r="AJ356" s="301">
        <v>43919</v>
      </c>
      <c r="AK356">
        <v>2838</v>
      </c>
      <c r="AL356">
        <v>2337</v>
      </c>
      <c r="AM356" s="301">
        <v>43828</v>
      </c>
      <c r="AN356">
        <v>2923</v>
      </c>
      <c r="AO356">
        <v>2125</v>
      </c>
      <c r="AP356" s="301">
        <v>43645</v>
      </c>
      <c r="AQ356">
        <v>2697</v>
      </c>
      <c r="AR356">
        <v>2057</v>
      </c>
      <c r="AS356" s="301">
        <v>43280</v>
      </c>
      <c r="AT356">
        <v>2363</v>
      </c>
      <c r="AU356">
        <v>1990</v>
      </c>
    </row>
    <row r="357" spans="1:47" x14ac:dyDescent="0.2">
      <c r="A357" s="102">
        <v>1319</v>
      </c>
      <c r="B357">
        <v>2327</v>
      </c>
      <c r="C357" s="106" t="s">
        <v>1171</v>
      </c>
      <c r="D357" s="106" t="s">
        <v>900</v>
      </c>
      <c r="E357">
        <v>2942</v>
      </c>
      <c r="F357">
        <v>2914</v>
      </c>
      <c r="G357">
        <v>300</v>
      </c>
      <c r="H357" s="106" t="s">
        <v>901</v>
      </c>
      <c r="I357">
        <v>9678</v>
      </c>
      <c r="J357" s="106" t="s">
        <v>1453</v>
      </c>
      <c r="K357" s="106" t="s">
        <v>910</v>
      </c>
      <c r="L357">
        <v>2297</v>
      </c>
      <c r="M357">
        <v>2316</v>
      </c>
      <c r="N357">
        <v>400</v>
      </c>
      <c r="O357" s="106" t="s">
        <v>898</v>
      </c>
      <c r="P357">
        <v>0.82491310797074902</v>
      </c>
      <c r="Q357">
        <v>0.94122940145697098</v>
      </c>
      <c r="R357">
        <v>0.32004996292268301</v>
      </c>
      <c r="S357">
        <v>6.8204077806707196E-3</v>
      </c>
      <c r="T357">
        <v>-0.47771777204115301</v>
      </c>
      <c r="U357">
        <v>0.47771777204115301</v>
      </c>
      <c r="V357">
        <v>0.187944195752697</v>
      </c>
      <c r="W357">
        <v>-1.83</v>
      </c>
      <c r="X357">
        <v>5.97</v>
      </c>
      <c r="Y357">
        <v>509321</v>
      </c>
      <c r="Z357">
        <v>63665</v>
      </c>
      <c r="AA357">
        <v>3.28</v>
      </c>
      <c r="AB357">
        <v>8</v>
      </c>
      <c r="AC357">
        <v>5</v>
      </c>
      <c r="AD357">
        <v>3</v>
      </c>
      <c r="AE357">
        <v>62.5</v>
      </c>
      <c r="AF357">
        <v>16</v>
      </c>
      <c r="AG357">
        <v>5</v>
      </c>
      <c r="AH357">
        <v>0</v>
      </c>
      <c r="AI357">
        <v>3</v>
      </c>
      <c r="AJ357" s="301">
        <v>43919</v>
      </c>
      <c r="AK357">
        <v>2686</v>
      </c>
      <c r="AL357">
        <v>2133</v>
      </c>
      <c r="AM357" s="301">
        <v>43828</v>
      </c>
      <c r="AN357">
        <v>3600</v>
      </c>
      <c r="AO357">
        <v>2821</v>
      </c>
      <c r="AP357" s="301">
        <v>43645</v>
      </c>
      <c r="AQ357">
        <v>3515</v>
      </c>
      <c r="AR357">
        <v>2838</v>
      </c>
      <c r="AS357" s="301">
        <v>43280</v>
      </c>
      <c r="AT357">
        <v>2762</v>
      </c>
      <c r="AU357">
        <v>3470</v>
      </c>
    </row>
    <row r="358" spans="1:47" x14ac:dyDescent="0.2">
      <c r="A358" s="102">
        <v>771</v>
      </c>
      <c r="B358">
        <v>8179</v>
      </c>
      <c r="C358" s="106" t="s">
        <v>630</v>
      </c>
      <c r="D358" s="106" t="s">
        <v>921</v>
      </c>
      <c r="E358">
        <v>1937</v>
      </c>
      <c r="F358">
        <v>1890</v>
      </c>
      <c r="G358">
        <v>600</v>
      </c>
      <c r="H358" s="106" t="s">
        <v>898</v>
      </c>
      <c r="I358">
        <v>9766</v>
      </c>
      <c r="J358" s="106" t="s">
        <v>1449</v>
      </c>
      <c r="K358" s="106" t="s">
        <v>900</v>
      </c>
      <c r="L358">
        <v>3635</v>
      </c>
      <c r="M358">
        <v>3510</v>
      </c>
      <c r="N358">
        <v>300</v>
      </c>
      <c r="O358" s="106" t="s">
        <v>901</v>
      </c>
      <c r="P358">
        <v>0.89097009797740501</v>
      </c>
      <c r="Q358">
        <v>0.951834263484306</v>
      </c>
      <c r="R358" s="106">
        <v>1.73261968649552E-2</v>
      </c>
      <c r="S358">
        <v>5.4278718538732099E-3</v>
      </c>
      <c r="T358">
        <v>0.26899201921167298</v>
      </c>
      <c r="U358">
        <v>0.26899201921167298</v>
      </c>
      <c r="V358">
        <v>0.22570241857574599</v>
      </c>
      <c r="W358">
        <v>1.75</v>
      </c>
      <c r="X358">
        <v>7.69</v>
      </c>
      <c r="Y358">
        <v>508457</v>
      </c>
      <c r="Z358">
        <v>50846</v>
      </c>
      <c r="AA358">
        <v>2.4500000000000002</v>
      </c>
      <c r="AB358">
        <v>10</v>
      </c>
      <c r="AC358">
        <v>6</v>
      </c>
      <c r="AD358">
        <v>4</v>
      </c>
      <c r="AE358">
        <v>60</v>
      </c>
      <c r="AF358">
        <v>15</v>
      </c>
      <c r="AG358">
        <v>4</v>
      </c>
      <c r="AH358">
        <v>1</v>
      </c>
      <c r="AI358">
        <v>5</v>
      </c>
      <c r="AJ358" s="301">
        <v>43919</v>
      </c>
      <c r="AK358">
        <v>1788</v>
      </c>
      <c r="AL358">
        <v>3305</v>
      </c>
      <c r="AM358" s="301">
        <v>43828</v>
      </c>
      <c r="AN358">
        <v>2472</v>
      </c>
      <c r="AO358">
        <v>4485</v>
      </c>
      <c r="AP358" s="301">
        <v>43645</v>
      </c>
      <c r="AQ358">
        <v>2689</v>
      </c>
      <c r="AR358">
        <v>5130</v>
      </c>
      <c r="AS358" s="301">
        <v>43280</v>
      </c>
      <c r="AT358">
        <v>2903</v>
      </c>
      <c r="AU358">
        <v>5400</v>
      </c>
    </row>
    <row r="359" spans="1:47" x14ac:dyDescent="0.2">
      <c r="A359" s="102">
        <v>325</v>
      </c>
      <c r="B359">
        <v>7278</v>
      </c>
      <c r="C359" s="106" t="s">
        <v>42</v>
      </c>
      <c r="D359" s="106" t="s">
        <v>913</v>
      </c>
      <c r="E359">
        <v>1620</v>
      </c>
      <c r="F359">
        <v>1574</v>
      </c>
      <c r="G359">
        <v>600</v>
      </c>
      <c r="H359" s="106" t="s">
        <v>901</v>
      </c>
      <c r="I359">
        <v>9810</v>
      </c>
      <c r="J359" s="106" t="s">
        <v>865</v>
      </c>
      <c r="K359" s="106" t="s">
        <v>905</v>
      </c>
      <c r="L359">
        <v>3400</v>
      </c>
      <c r="M359">
        <v>3370</v>
      </c>
      <c r="N359">
        <v>300</v>
      </c>
      <c r="O359" s="106" t="s">
        <v>898</v>
      </c>
      <c r="P359">
        <v>0.72217744135422701</v>
      </c>
      <c r="Q359">
        <v>0.96256777012125305</v>
      </c>
      <c r="R359">
        <v>0.49333417371204002</v>
      </c>
      <c r="S359">
        <v>4.3681924457794098E-2</v>
      </c>
      <c r="T359">
        <v>-0.25800857033631902</v>
      </c>
      <c r="U359">
        <v>0.25800857033631902</v>
      </c>
      <c r="V359">
        <v>2.69712788489511E-3</v>
      </c>
      <c r="W359">
        <v>-1.28</v>
      </c>
      <c r="X359">
        <v>6.59</v>
      </c>
      <c r="Y359">
        <v>507756</v>
      </c>
      <c r="Z359">
        <v>46160</v>
      </c>
      <c r="AA359">
        <v>2.38</v>
      </c>
      <c r="AB359">
        <v>11</v>
      </c>
      <c r="AC359">
        <v>7</v>
      </c>
      <c r="AD359">
        <v>4</v>
      </c>
      <c r="AE359">
        <v>63.64</v>
      </c>
      <c r="AF359">
        <v>20</v>
      </c>
      <c r="AG359">
        <v>3</v>
      </c>
      <c r="AH359">
        <v>0</v>
      </c>
      <c r="AI359">
        <v>8</v>
      </c>
      <c r="AJ359" s="301">
        <v>43919</v>
      </c>
      <c r="AK359">
        <v>1672</v>
      </c>
      <c r="AL359">
        <v>3685</v>
      </c>
      <c r="AM359" s="301">
        <v>43828</v>
      </c>
      <c r="AN359">
        <v>2485</v>
      </c>
      <c r="AO359">
        <v>5290</v>
      </c>
      <c r="AP359" s="301">
        <v>43645</v>
      </c>
      <c r="AQ359">
        <v>2323</v>
      </c>
      <c r="AR359">
        <v>4565</v>
      </c>
      <c r="AS359" s="301">
        <v>43280</v>
      </c>
      <c r="AT359">
        <v>3370</v>
      </c>
      <c r="AU359">
        <v>5480</v>
      </c>
    </row>
    <row r="360" spans="1:47" x14ac:dyDescent="0.2">
      <c r="A360" s="102">
        <v>2251</v>
      </c>
      <c r="B360">
        <v>1941</v>
      </c>
      <c r="C360" s="106" t="s">
        <v>1159</v>
      </c>
      <c r="D360" s="106" t="s">
        <v>907</v>
      </c>
      <c r="E360">
        <v>2302</v>
      </c>
      <c r="F360">
        <v>2285</v>
      </c>
      <c r="G360">
        <v>400</v>
      </c>
      <c r="H360" s="106" t="s">
        <v>898</v>
      </c>
      <c r="I360">
        <v>1969</v>
      </c>
      <c r="J360" s="106" t="s">
        <v>1146</v>
      </c>
      <c r="K360" s="106" t="s">
        <v>907</v>
      </c>
      <c r="L360">
        <v>1570</v>
      </c>
      <c r="M360">
        <v>1559</v>
      </c>
      <c r="N360">
        <v>600</v>
      </c>
      <c r="O360" s="106" t="s">
        <v>901</v>
      </c>
      <c r="P360">
        <v>0.64545307127263896</v>
      </c>
      <c r="Q360">
        <v>0.91821063151961502</v>
      </c>
      <c r="R360" s="106">
        <v>0.24465444577033499</v>
      </c>
      <c r="S360" s="15">
        <v>8.1467034238626394E-3</v>
      </c>
      <c r="T360">
        <v>3.2795829736998399</v>
      </c>
      <c r="U360">
        <v>3.2795829736998399</v>
      </c>
      <c r="V360">
        <v>2.9390057420469402</v>
      </c>
      <c r="W360">
        <v>10.8</v>
      </c>
      <c r="X360">
        <v>2.34</v>
      </c>
      <c r="Y360">
        <v>506296</v>
      </c>
      <c r="Z360">
        <v>42191</v>
      </c>
      <c r="AA360">
        <v>2.2599999999999998</v>
      </c>
      <c r="AB360">
        <v>12</v>
      </c>
      <c r="AC360">
        <v>12</v>
      </c>
      <c r="AD360">
        <v>0</v>
      </c>
      <c r="AE360">
        <v>100</v>
      </c>
      <c r="AF360">
        <v>21</v>
      </c>
      <c r="AG360">
        <v>1</v>
      </c>
      <c r="AH360">
        <v>0</v>
      </c>
      <c r="AI360">
        <v>11</v>
      </c>
      <c r="AJ360" s="301">
        <v>43919</v>
      </c>
      <c r="AK360">
        <v>2248</v>
      </c>
      <c r="AL360">
        <v>1711</v>
      </c>
      <c r="AM360" s="301">
        <v>43828</v>
      </c>
      <c r="AN360">
        <v>2532</v>
      </c>
      <c r="AO360">
        <v>1960</v>
      </c>
      <c r="AP360" s="301">
        <v>43645</v>
      </c>
      <c r="AQ360">
        <v>2296</v>
      </c>
      <c r="AR360">
        <v>1826</v>
      </c>
      <c r="AS360" s="301">
        <v>43280</v>
      </c>
      <c r="AT360">
        <v>2698</v>
      </c>
      <c r="AU360">
        <v>1993</v>
      </c>
    </row>
    <row r="361" spans="1:47" x14ac:dyDescent="0.2">
      <c r="A361" s="102">
        <v>1966</v>
      </c>
      <c r="B361">
        <v>8601</v>
      </c>
      <c r="C361" s="106" t="s">
        <v>22</v>
      </c>
      <c r="D361" s="106" t="s">
        <v>1025</v>
      </c>
      <c r="E361">
        <v>454.2</v>
      </c>
      <c r="F361">
        <v>454</v>
      </c>
      <c r="G361">
        <v>2100</v>
      </c>
      <c r="H361" s="106" t="s">
        <v>898</v>
      </c>
      <c r="I361">
        <v>9934</v>
      </c>
      <c r="J361" s="106" t="s">
        <v>1031</v>
      </c>
      <c r="K361" s="106" t="s">
        <v>905</v>
      </c>
      <c r="L361">
        <v>2421</v>
      </c>
      <c r="M361">
        <v>2379</v>
      </c>
      <c r="N361">
        <v>400</v>
      </c>
      <c r="O361" s="106" t="s">
        <v>901</v>
      </c>
      <c r="P361">
        <v>0.79019819420413895</v>
      </c>
      <c r="Q361">
        <v>0.92589088039845002</v>
      </c>
      <c r="R361">
        <v>0.30922575857905399</v>
      </c>
      <c r="S361">
        <v>1.2402287755941E-2</v>
      </c>
      <c r="T361">
        <v>0.58472390485206904</v>
      </c>
      <c r="U361">
        <v>0.58472390485206904</v>
      </c>
      <c r="V361">
        <v>0.27528212129419899</v>
      </c>
      <c r="W361">
        <v>1.92</v>
      </c>
      <c r="X361">
        <v>0.19</v>
      </c>
      <c r="Y361">
        <v>505114</v>
      </c>
      <c r="Z361">
        <v>42093</v>
      </c>
      <c r="AA361">
        <v>2.1</v>
      </c>
      <c r="AB361">
        <v>12</v>
      </c>
      <c r="AC361">
        <v>9</v>
      </c>
      <c r="AD361">
        <v>3</v>
      </c>
      <c r="AE361">
        <v>75</v>
      </c>
      <c r="AF361">
        <v>19</v>
      </c>
      <c r="AG361">
        <v>2</v>
      </c>
      <c r="AH361">
        <v>0</v>
      </c>
      <c r="AI361">
        <v>10</v>
      </c>
      <c r="AJ361" s="301">
        <v>43919</v>
      </c>
      <c r="AK361">
        <v>434.4</v>
      </c>
      <c r="AL361">
        <v>2423</v>
      </c>
      <c r="AM361" s="301">
        <v>43828</v>
      </c>
      <c r="AN361">
        <v>553</v>
      </c>
      <c r="AO361">
        <v>2780</v>
      </c>
      <c r="AP361" s="301">
        <v>43645</v>
      </c>
      <c r="AQ361">
        <v>490.5</v>
      </c>
      <c r="AR361">
        <v>2338</v>
      </c>
      <c r="AS361" s="301">
        <v>43280</v>
      </c>
      <c r="AT361">
        <v>633.4</v>
      </c>
      <c r="AU361">
        <v>2223</v>
      </c>
    </row>
    <row r="362" spans="1:47" x14ac:dyDescent="0.2">
      <c r="A362" s="102">
        <v>2089</v>
      </c>
      <c r="B362">
        <v>2327</v>
      </c>
      <c r="C362" s="106" t="s">
        <v>1171</v>
      </c>
      <c r="D362" s="106" t="s">
        <v>900</v>
      </c>
      <c r="E362">
        <v>2942</v>
      </c>
      <c r="F362">
        <v>2914</v>
      </c>
      <c r="G362">
        <v>300</v>
      </c>
      <c r="H362" s="106" t="s">
        <v>898</v>
      </c>
      <c r="I362">
        <v>4208</v>
      </c>
      <c r="J362" s="106" t="s">
        <v>1026</v>
      </c>
      <c r="K362" s="106" t="s">
        <v>920</v>
      </c>
      <c r="L362">
        <v>1810</v>
      </c>
      <c r="M362">
        <v>1797</v>
      </c>
      <c r="N362">
        <v>500</v>
      </c>
      <c r="O362" s="106" t="s">
        <v>901</v>
      </c>
      <c r="P362">
        <v>0.86913007177712398</v>
      </c>
      <c r="Q362">
        <v>0.92251384006470005</v>
      </c>
      <c r="R362" s="15">
        <v>6.1630888670488299E-2</v>
      </c>
      <c r="S362" s="15">
        <v>1.8349621113926601E-2</v>
      </c>
      <c r="T362">
        <v>0.88784957384728203</v>
      </c>
      <c r="U362">
        <v>0.88784957384728203</v>
      </c>
      <c r="V362">
        <v>0.84110477752338797</v>
      </c>
      <c r="W362">
        <v>3.09</v>
      </c>
      <c r="X362">
        <v>2.78</v>
      </c>
      <c r="Y362">
        <v>504818</v>
      </c>
      <c r="Z362">
        <v>45893</v>
      </c>
      <c r="AA362">
        <v>2.2200000000000002</v>
      </c>
      <c r="AB362">
        <v>11</v>
      </c>
      <c r="AC362">
        <v>7</v>
      </c>
      <c r="AD362">
        <v>4</v>
      </c>
      <c r="AE362">
        <v>63.64</v>
      </c>
      <c r="AF362">
        <v>17</v>
      </c>
      <c r="AG362">
        <v>5</v>
      </c>
      <c r="AH362">
        <v>1</v>
      </c>
      <c r="AI362">
        <v>5</v>
      </c>
      <c r="AJ362" s="301">
        <v>43919</v>
      </c>
      <c r="AK362">
        <v>2686</v>
      </c>
      <c r="AL362">
        <v>1691</v>
      </c>
      <c r="AM362" s="301">
        <v>43828</v>
      </c>
      <c r="AN362">
        <v>3600</v>
      </c>
      <c r="AO362">
        <v>2379</v>
      </c>
      <c r="AP362" s="301">
        <v>43645</v>
      </c>
      <c r="AQ362">
        <v>3515</v>
      </c>
      <c r="AR362">
        <v>2298</v>
      </c>
      <c r="AS362" s="301">
        <v>43280</v>
      </c>
      <c r="AT362">
        <v>2762</v>
      </c>
      <c r="AU362">
        <v>2821</v>
      </c>
    </row>
    <row r="363" spans="1:47" x14ac:dyDescent="0.2">
      <c r="A363" s="102">
        <v>3985</v>
      </c>
      <c r="B363">
        <v>3289</v>
      </c>
      <c r="C363" s="106" t="s">
        <v>511</v>
      </c>
      <c r="D363" s="106" t="s">
        <v>917</v>
      </c>
      <c r="E363">
        <v>500</v>
      </c>
      <c r="F363">
        <v>495</v>
      </c>
      <c r="G363">
        <v>1700</v>
      </c>
      <c r="H363" s="106" t="s">
        <v>901</v>
      </c>
      <c r="I363">
        <v>7164</v>
      </c>
      <c r="J363" s="106" t="s">
        <v>1042</v>
      </c>
      <c r="K363" s="106" t="s">
        <v>904</v>
      </c>
      <c r="L363">
        <v>4080</v>
      </c>
      <c r="M363">
        <v>4095</v>
      </c>
      <c r="N363">
        <v>200</v>
      </c>
      <c r="O363" s="106" t="s">
        <v>898</v>
      </c>
      <c r="P363">
        <v>0.75873630821633997</v>
      </c>
      <c r="Q363">
        <v>0.85678033532134301</v>
      </c>
      <c r="R363">
        <v>6.8563769590109305E-2</v>
      </c>
      <c r="S363">
        <v>8.9978980472416994E-2</v>
      </c>
      <c r="T363">
        <v>-1.8163548463183501</v>
      </c>
      <c r="U363">
        <v>1.8163548463183501</v>
      </c>
      <c r="V363">
        <v>1.70676545110128</v>
      </c>
      <c r="W363">
        <v>-23.81</v>
      </c>
      <c r="X363">
        <v>2.75</v>
      </c>
      <c r="Y363">
        <v>504040</v>
      </c>
      <c r="Z363">
        <v>29649</v>
      </c>
      <c r="AA363">
        <v>1.8</v>
      </c>
      <c r="AB363">
        <v>17</v>
      </c>
      <c r="AC363">
        <v>14</v>
      </c>
      <c r="AD363">
        <v>3</v>
      </c>
      <c r="AE363">
        <v>82.35</v>
      </c>
      <c r="AF363">
        <v>19</v>
      </c>
      <c r="AG363">
        <v>5</v>
      </c>
      <c r="AH363">
        <v>1</v>
      </c>
      <c r="AI363">
        <v>11</v>
      </c>
      <c r="AJ363" s="301">
        <v>43919</v>
      </c>
      <c r="AK363">
        <v>523</v>
      </c>
      <c r="AL363">
        <v>3525</v>
      </c>
      <c r="AM363" s="301">
        <v>43828</v>
      </c>
      <c r="AN363">
        <v>755</v>
      </c>
      <c r="AO363">
        <v>4650</v>
      </c>
      <c r="AP363" s="301">
        <v>43645</v>
      </c>
      <c r="AQ363">
        <v>612</v>
      </c>
      <c r="AR363">
        <v>4210</v>
      </c>
      <c r="AS363" s="301">
        <v>43280</v>
      </c>
      <c r="AT363">
        <v>765</v>
      </c>
      <c r="AU363">
        <v>4985</v>
      </c>
    </row>
    <row r="364" spans="1:47" x14ac:dyDescent="0.2">
      <c r="A364" s="102">
        <v>275</v>
      </c>
      <c r="B364">
        <v>4324</v>
      </c>
      <c r="C364" s="106" t="s">
        <v>1065</v>
      </c>
      <c r="D364" s="106" t="s">
        <v>910</v>
      </c>
      <c r="E364">
        <v>2495</v>
      </c>
      <c r="F364">
        <v>2445</v>
      </c>
      <c r="G364">
        <v>400</v>
      </c>
      <c r="H364" s="106" t="s">
        <v>901</v>
      </c>
      <c r="I364">
        <v>9716</v>
      </c>
      <c r="J364" s="106" t="s">
        <v>1034</v>
      </c>
      <c r="K364" s="106" t="s">
        <v>910</v>
      </c>
      <c r="L364">
        <v>907</v>
      </c>
      <c r="M364">
        <v>891</v>
      </c>
      <c r="N364">
        <v>1100</v>
      </c>
      <c r="O364" s="106" t="s">
        <v>898</v>
      </c>
      <c r="P364">
        <v>0.91682123337892796</v>
      </c>
      <c r="Q364">
        <v>0.964411281334976</v>
      </c>
      <c r="R364">
        <v>0.41852762362368401</v>
      </c>
      <c r="S364" s="15">
        <v>4.38114464339385E-2</v>
      </c>
      <c r="T364">
        <v>-7.2140757329828198E-3</v>
      </c>
      <c r="U364">
        <v>7.2140757329828198E-3</v>
      </c>
      <c r="V364">
        <v>0.44115371699690697</v>
      </c>
      <c r="W364">
        <v>-0.05</v>
      </c>
      <c r="X364">
        <v>0.21</v>
      </c>
      <c r="Y364">
        <v>502685</v>
      </c>
      <c r="Z364">
        <v>45699</v>
      </c>
      <c r="AA364">
        <v>2.37</v>
      </c>
      <c r="AB364">
        <v>11</v>
      </c>
      <c r="AC364">
        <v>8</v>
      </c>
      <c r="AD364">
        <v>3</v>
      </c>
      <c r="AE364">
        <v>72.73</v>
      </c>
      <c r="AF364">
        <v>18</v>
      </c>
      <c r="AG364">
        <v>5</v>
      </c>
      <c r="AH364">
        <v>1</v>
      </c>
      <c r="AI364">
        <v>5</v>
      </c>
      <c r="AJ364" s="301">
        <v>43919</v>
      </c>
      <c r="AK364">
        <v>2119</v>
      </c>
      <c r="AL364">
        <v>839</v>
      </c>
      <c r="AM364" s="301">
        <v>43828</v>
      </c>
      <c r="AN364">
        <v>3775</v>
      </c>
      <c r="AO364">
        <v>1455</v>
      </c>
      <c r="AP364" s="301">
        <v>43645</v>
      </c>
      <c r="AQ364">
        <v>3810</v>
      </c>
      <c r="AR364">
        <v>1376</v>
      </c>
      <c r="AS364" s="301">
        <v>43280</v>
      </c>
      <c r="AT364">
        <v>5140</v>
      </c>
      <c r="AU364">
        <v>1186</v>
      </c>
    </row>
    <row r="365" spans="1:47" x14ac:dyDescent="0.2">
      <c r="A365" s="102">
        <v>2684</v>
      </c>
      <c r="B365">
        <v>4613</v>
      </c>
      <c r="C365" s="106" t="s">
        <v>223</v>
      </c>
      <c r="D365" s="106" t="s">
        <v>920</v>
      </c>
      <c r="E365">
        <v>2240</v>
      </c>
      <c r="F365">
        <v>2244</v>
      </c>
      <c r="G365">
        <v>400</v>
      </c>
      <c r="H365" s="106" t="s">
        <v>898</v>
      </c>
      <c r="I365">
        <v>8593</v>
      </c>
      <c r="J365" s="106" t="s">
        <v>220</v>
      </c>
      <c r="K365" s="106" t="s">
        <v>904</v>
      </c>
      <c r="L365">
        <v>506</v>
      </c>
      <c r="M365">
        <v>504</v>
      </c>
      <c r="N365">
        <v>1800</v>
      </c>
      <c r="O365" s="106" t="s">
        <v>901</v>
      </c>
      <c r="P365">
        <v>0.78123077686787801</v>
      </c>
      <c r="Q365">
        <v>0.90641138102539098</v>
      </c>
      <c r="R365" s="15">
        <v>0.40938341649812798</v>
      </c>
      <c r="S365">
        <v>6.7087900967547201E-2</v>
      </c>
      <c r="T365">
        <v>2.0082909453926798</v>
      </c>
      <c r="U365">
        <v>2.0082909453926798</v>
      </c>
      <c r="V365">
        <v>1.56072364712152</v>
      </c>
      <c r="W365">
        <v>7.17</v>
      </c>
      <c r="X365">
        <v>1.07</v>
      </c>
      <c r="Y365">
        <v>502259</v>
      </c>
      <c r="Z365">
        <v>35876</v>
      </c>
      <c r="AA365">
        <v>1.73</v>
      </c>
      <c r="AB365">
        <v>14</v>
      </c>
      <c r="AC365">
        <v>11</v>
      </c>
      <c r="AD365">
        <v>3</v>
      </c>
      <c r="AE365">
        <v>78.569999999999993</v>
      </c>
      <c r="AF365">
        <v>19</v>
      </c>
      <c r="AG365">
        <v>4</v>
      </c>
      <c r="AH365">
        <v>2</v>
      </c>
      <c r="AI365">
        <v>8</v>
      </c>
      <c r="AJ365" s="301">
        <v>43919</v>
      </c>
      <c r="AK365">
        <v>2128</v>
      </c>
      <c r="AL365">
        <v>562</v>
      </c>
      <c r="AM365" s="301">
        <v>43828</v>
      </c>
      <c r="AN365">
        <v>2677</v>
      </c>
      <c r="AO365">
        <v>706</v>
      </c>
      <c r="AP365" s="301">
        <v>43645</v>
      </c>
      <c r="AQ365">
        <v>2286</v>
      </c>
      <c r="AR365">
        <v>580</v>
      </c>
      <c r="AS365" s="301">
        <v>43280</v>
      </c>
      <c r="AT365">
        <v>2268</v>
      </c>
      <c r="AU365">
        <v>666</v>
      </c>
    </row>
    <row r="366" spans="1:47" x14ac:dyDescent="0.2">
      <c r="A366" s="102">
        <v>2200</v>
      </c>
      <c r="B366">
        <v>3099</v>
      </c>
      <c r="C366" s="106" t="s">
        <v>33</v>
      </c>
      <c r="D366" s="106" t="s">
        <v>921</v>
      </c>
      <c r="E366">
        <v>635</v>
      </c>
      <c r="F366">
        <v>623</v>
      </c>
      <c r="G366">
        <v>1600</v>
      </c>
      <c r="H366" s="106" t="s">
        <v>901</v>
      </c>
      <c r="I366">
        <v>4506</v>
      </c>
      <c r="J366" s="106" t="s">
        <v>1187</v>
      </c>
      <c r="K366" s="106" t="s">
        <v>918</v>
      </c>
      <c r="L366">
        <v>1505</v>
      </c>
      <c r="M366">
        <v>1453</v>
      </c>
      <c r="N366">
        <v>700</v>
      </c>
      <c r="O366" s="106" t="s">
        <v>898</v>
      </c>
      <c r="P366">
        <v>0.74552758465418101</v>
      </c>
      <c r="Q366">
        <v>0.91986749024762104</v>
      </c>
      <c r="R366">
        <v>0.37554020627791002</v>
      </c>
      <c r="S366" s="106">
        <v>5.0863810749499298E-2</v>
      </c>
      <c r="T366">
        <v>-0.968109119611677</v>
      </c>
      <c r="U366">
        <v>0.968109119611677</v>
      </c>
      <c r="V366">
        <v>0.90249391858624395</v>
      </c>
      <c r="W366">
        <v>-7.16</v>
      </c>
      <c r="X366">
        <v>2</v>
      </c>
      <c r="Y366">
        <v>501652</v>
      </c>
      <c r="Z366">
        <v>25083</v>
      </c>
      <c r="AA366">
        <v>1.28</v>
      </c>
      <c r="AB366">
        <v>20</v>
      </c>
      <c r="AC366">
        <v>13</v>
      </c>
      <c r="AD366">
        <v>7</v>
      </c>
      <c r="AE366">
        <v>65</v>
      </c>
      <c r="AF366">
        <v>15</v>
      </c>
      <c r="AG366">
        <v>9</v>
      </c>
      <c r="AH366">
        <v>4</v>
      </c>
      <c r="AI366">
        <v>7</v>
      </c>
      <c r="AJ366" s="301">
        <v>43919</v>
      </c>
      <c r="AK366">
        <v>641</v>
      </c>
      <c r="AL366">
        <v>1442</v>
      </c>
      <c r="AM366" s="301">
        <v>43828</v>
      </c>
      <c r="AN366">
        <v>984</v>
      </c>
      <c r="AO366">
        <v>2130</v>
      </c>
      <c r="AP366" s="301">
        <v>43645</v>
      </c>
      <c r="AQ366">
        <v>899</v>
      </c>
      <c r="AR366">
        <v>2128</v>
      </c>
      <c r="AS366" s="301">
        <v>43280</v>
      </c>
      <c r="AT366">
        <v>1344</v>
      </c>
      <c r="AU366">
        <v>2276</v>
      </c>
    </row>
    <row r="367" spans="1:47" x14ac:dyDescent="0.2">
      <c r="A367" s="102">
        <v>2551</v>
      </c>
      <c r="B367">
        <v>2327</v>
      </c>
      <c r="C367" s="106" t="s">
        <v>1171</v>
      </c>
      <c r="D367" s="106" t="s">
        <v>900</v>
      </c>
      <c r="E367">
        <v>2942</v>
      </c>
      <c r="F367">
        <v>2914</v>
      </c>
      <c r="G367">
        <v>300</v>
      </c>
      <c r="H367" s="106" t="s">
        <v>898</v>
      </c>
      <c r="I367">
        <v>4091</v>
      </c>
      <c r="J367" s="106" t="s">
        <v>1334</v>
      </c>
      <c r="K367" s="106" t="s">
        <v>920</v>
      </c>
      <c r="L367">
        <v>1721</v>
      </c>
      <c r="M367">
        <v>1751</v>
      </c>
      <c r="N367">
        <v>500</v>
      </c>
      <c r="O367" s="106" t="s">
        <v>901</v>
      </c>
      <c r="P367">
        <v>0.82172632983569105</v>
      </c>
      <c r="Q367">
        <v>0.909710558945382</v>
      </c>
      <c r="R367" s="106">
        <v>0.10916411643903</v>
      </c>
      <c r="S367" s="15">
        <v>8.1033162154447197E-2</v>
      </c>
      <c r="T367">
        <v>0.41889777168811798</v>
      </c>
      <c r="U367">
        <v>0.41889777168811798</v>
      </c>
      <c r="V367">
        <v>0.76563101573160397</v>
      </c>
      <c r="W367">
        <v>2.48</v>
      </c>
      <c r="X367">
        <v>0.15</v>
      </c>
      <c r="Y367">
        <v>501132</v>
      </c>
      <c r="Z367">
        <v>38549</v>
      </c>
      <c r="AA367">
        <v>2.0099999999999998</v>
      </c>
      <c r="AB367">
        <v>13</v>
      </c>
      <c r="AC367">
        <v>7</v>
      </c>
      <c r="AD367">
        <v>6</v>
      </c>
      <c r="AE367">
        <v>53.85</v>
      </c>
      <c r="AF367">
        <v>19</v>
      </c>
      <c r="AG367">
        <v>1</v>
      </c>
      <c r="AH367">
        <v>1</v>
      </c>
      <c r="AI367">
        <v>11</v>
      </c>
      <c r="AJ367" s="301">
        <v>43919</v>
      </c>
      <c r="AK367">
        <v>2686</v>
      </c>
      <c r="AL367">
        <v>1662</v>
      </c>
      <c r="AM367" s="301">
        <v>43828</v>
      </c>
      <c r="AN367">
        <v>3600</v>
      </c>
      <c r="AO367">
        <v>2428</v>
      </c>
      <c r="AP367" s="301">
        <v>43645</v>
      </c>
      <c r="AQ367">
        <v>3515</v>
      </c>
      <c r="AR367">
        <v>2285</v>
      </c>
      <c r="AS367" s="301">
        <v>43280</v>
      </c>
      <c r="AT367">
        <v>2762</v>
      </c>
      <c r="AU367">
        <v>1526</v>
      </c>
    </row>
    <row r="368" spans="1:47" x14ac:dyDescent="0.2">
      <c r="A368" s="102">
        <v>2760</v>
      </c>
      <c r="B368">
        <v>4587</v>
      </c>
      <c r="C368" s="106" t="s">
        <v>1456</v>
      </c>
      <c r="D368" s="106" t="s">
        <v>918</v>
      </c>
      <c r="E368">
        <v>4960</v>
      </c>
      <c r="F368">
        <v>4880</v>
      </c>
      <c r="G368">
        <v>200</v>
      </c>
      <c r="H368" s="106" t="s">
        <v>898</v>
      </c>
      <c r="I368">
        <v>9086</v>
      </c>
      <c r="J368" s="106" t="s">
        <v>1475</v>
      </c>
      <c r="K368" s="106" t="s">
        <v>976</v>
      </c>
      <c r="L368">
        <v>2848</v>
      </c>
      <c r="M368">
        <v>2853</v>
      </c>
      <c r="N368">
        <v>300</v>
      </c>
      <c r="O368" s="106" t="s">
        <v>901</v>
      </c>
      <c r="P368">
        <v>0.93590885969565396</v>
      </c>
      <c r="Q368">
        <v>0.90456858170019805</v>
      </c>
      <c r="R368">
        <v>9.5223600105669701E-2</v>
      </c>
      <c r="S368">
        <v>2.2096656006352E-3</v>
      </c>
      <c r="T368">
        <v>0.57062520546093098</v>
      </c>
      <c r="U368">
        <v>0.57062520546093098</v>
      </c>
      <c r="V368">
        <v>0.95085664435129502</v>
      </c>
      <c r="W368">
        <v>4.1500000000000004</v>
      </c>
      <c r="X368">
        <v>12.31</v>
      </c>
      <c r="Y368">
        <v>501089</v>
      </c>
      <c r="Z368">
        <v>55677</v>
      </c>
      <c r="AA368">
        <v>2.84</v>
      </c>
      <c r="AB368">
        <v>9</v>
      </c>
      <c r="AC368">
        <v>7</v>
      </c>
      <c r="AD368">
        <v>2</v>
      </c>
      <c r="AE368">
        <v>77.78</v>
      </c>
      <c r="AF368">
        <v>15</v>
      </c>
      <c r="AG368">
        <v>5</v>
      </c>
      <c r="AH368">
        <v>0</v>
      </c>
      <c r="AI368">
        <v>4</v>
      </c>
      <c r="AJ368" s="301">
        <v>43919</v>
      </c>
      <c r="AK368">
        <v>3640</v>
      </c>
      <c r="AL368">
        <v>2405</v>
      </c>
      <c r="AM368" s="301">
        <v>43828</v>
      </c>
      <c r="AN368">
        <v>5600</v>
      </c>
      <c r="AO368">
        <v>3075</v>
      </c>
      <c r="AP368" s="301">
        <v>43645</v>
      </c>
      <c r="AQ368">
        <v>5700</v>
      </c>
      <c r="AR368">
        <v>3520</v>
      </c>
      <c r="AS368" s="301">
        <v>43280</v>
      </c>
      <c r="AT368">
        <v>4180</v>
      </c>
      <c r="AU368">
        <v>2775</v>
      </c>
    </row>
    <row r="369" spans="1:47" x14ac:dyDescent="0.2">
      <c r="A369" s="102">
        <v>4014</v>
      </c>
      <c r="B369">
        <v>5233</v>
      </c>
      <c r="C369" s="106" t="s">
        <v>1033</v>
      </c>
      <c r="D369" s="106" t="s">
        <v>897</v>
      </c>
      <c r="E369">
        <v>2425</v>
      </c>
      <c r="F369">
        <v>2448</v>
      </c>
      <c r="G369">
        <v>400</v>
      </c>
      <c r="H369" s="106" t="s">
        <v>898</v>
      </c>
      <c r="I369">
        <v>8056</v>
      </c>
      <c r="J369" s="106" t="s">
        <v>1745</v>
      </c>
      <c r="K369" s="106" t="s">
        <v>900</v>
      </c>
      <c r="L369">
        <v>3390</v>
      </c>
      <c r="M369">
        <v>3330</v>
      </c>
      <c r="N369">
        <v>300</v>
      </c>
      <c r="O369" s="106" t="s">
        <v>901</v>
      </c>
      <c r="P369">
        <v>0.87632216806414198</v>
      </c>
      <c r="Q369">
        <v>0.85519066404619404</v>
      </c>
      <c r="R369">
        <v>0.13025197486537099</v>
      </c>
      <c r="S369" s="15">
        <v>2.8651826450641401E-2</v>
      </c>
      <c r="T369">
        <v>0.31670876906656797</v>
      </c>
      <c r="U369">
        <v>0.31670876906656797</v>
      </c>
      <c r="V369">
        <v>0.32000921961768403</v>
      </c>
      <c r="W369">
        <v>1.98</v>
      </c>
      <c r="X369">
        <v>1.98</v>
      </c>
      <c r="Y369">
        <v>500029</v>
      </c>
      <c r="Z369">
        <v>33335</v>
      </c>
      <c r="AA369">
        <v>1.86</v>
      </c>
      <c r="AB369">
        <v>15</v>
      </c>
      <c r="AC369">
        <v>9</v>
      </c>
      <c r="AD369">
        <v>6</v>
      </c>
      <c r="AE369">
        <v>60</v>
      </c>
      <c r="AF369">
        <v>17</v>
      </c>
      <c r="AG369">
        <v>6</v>
      </c>
      <c r="AH369">
        <v>1</v>
      </c>
      <c r="AI369">
        <v>8</v>
      </c>
      <c r="AJ369" s="301">
        <v>43919</v>
      </c>
      <c r="AK369">
        <v>1935</v>
      </c>
      <c r="AL369">
        <v>2910</v>
      </c>
      <c r="AM369" s="301">
        <v>43828</v>
      </c>
      <c r="AN369">
        <v>3215</v>
      </c>
      <c r="AO369">
        <v>3425</v>
      </c>
      <c r="AP369" s="301">
        <v>43645</v>
      </c>
      <c r="AQ369">
        <v>3290</v>
      </c>
      <c r="AR369">
        <v>3630</v>
      </c>
      <c r="AS369" s="301">
        <v>43280</v>
      </c>
      <c r="AT369">
        <v>3625</v>
      </c>
      <c r="AU369">
        <v>2784</v>
      </c>
    </row>
    <row r="370" spans="1:47" x14ac:dyDescent="0.2">
      <c r="A370" s="102">
        <v>2018</v>
      </c>
      <c r="B370">
        <v>4061</v>
      </c>
      <c r="C370" s="106" t="s">
        <v>1067</v>
      </c>
      <c r="D370" s="106" t="s">
        <v>920</v>
      </c>
      <c r="E370">
        <v>2593</v>
      </c>
      <c r="F370">
        <v>2591</v>
      </c>
      <c r="G370">
        <v>400</v>
      </c>
      <c r="H370" s="106" t="s">
        <v>898</v>
      </c>
      <c r="I370">
        <v>8795</v>
      </c>
      <c r="J370" s="106" t="s">
        <v>1083</v>
      </c>
      <c r="K370" s="106" t="s">
        <v>1018</v>
      </c>
      <c r="L370">
        <v>922</v>
      </c>
      <c r="M370">
        <v>907</v>
      </c>
      <c r="N370">
        <v>1100</v>
      </c>
      <c r="O370" s="106" t="s">
        <v>901</v>
      </c>
      <c r="P370">
        <v>0.50300292595643703</v>
      </c>
      <c r="Q370">
        <v>0.92404117221427096</v>
      </c>
      <c r="R370">
        <v>1.32195827384308E-3</v>
      </c>
      <c r="S370">
        <v>4.7154359706510399E-2</v>
      </c>
      <c r="T370">
        <v>0.171032707478391</v>
      </c>
      <c r="U370">
        <v>0.171032707478391</v>
      </c>
      <c r="V370">
        <v>0.237782083199819</v>
      </c>
      <c r="W370">
        <v>1.22</v>
      </c>
      <c r="X370">
        <v>3.73</v>
      </c>
      <c r="Y370">
        <v>498693</v>
      </c>
      <c r="Z370">
        <v>31168</v>
      </c>
      <c r="AA370">
        <v>1.73</v>
      </c>
      <c r="AB370">
        <v>16</v>
      </c>
      <c r="AC370">
        <v>11</v>
      </c>
      <c r="AD370">
        <v>5</v>
      </c>
      <c r="AE370">
        <v>68.75</v>
      </c>
      <c r="AF370">
        <v>18</v>
      </c>
      <c r="AG370">
        <v>4</v>
      </c>
      <c r="AH370">
        <v>0</v>
      </c>
      <c r="AI370">
        <v>12</v>
      </c>
      <c r="AJ370" s="301">
        <v>43919</v>
      </c>
      <c r="AK370">
        <v>2346</v>
      </c>
      <c r="AL370">
        <v>890</v>
      </c>
      <c r="AM370" s="301">
        <v>43828</v>
      </c>
      <c r="AN370">
        <v>3270</v>
      </c>
      <c r="AO370">
        <v>1395</v>
      </c>
      <c r="AP370" s="301">
        <v>43645</v>
      </c>
      <c r="AQ370">
        <v>3320</v>
      </c>
      <c r="AR370">
        <v>1202</v>
      </c>
      <c r="AS370" s="301">
        <v>43280</v>
      </c>
      <c r="AT370">
        <v>3615</v>
      </c>
      <c r="AU370">
        <v>1622</v>
      </c>
    </row>
    <row r="371" spans="1:47" x14ac:dyDescent="0.2">
      <c r="A371" s="102">
        <v>1710</v>
      </c>
      <c r="B371">
        <v>6301</v>
      </c>
      <c r="C371" s="106" t="s">
        <v>52</v>
      </c>
      <c r="D371" s="106" t="s">
        <v>909</v>
      </c>
      <c r="E371">
        <v>2125</v>
      </c>
      <c r="F371">
        <v>2153</v>
      </c>
      <c r="G371">
        <v>400</v>
      </c>
      <c r="H371" s="106" t="s">
        <v>898</v>
      </c>
      <c r="I371">
        <v>9678</v>
      </c>
      <c r="J371" s="106" t="s">
        <v>1453</v>
      </c>
      <c r="K371" s="106" t="s">
        <v>910</v>
      </c>
      <c r="L371">
        <v>2297</v>
      </c>
      <c r="M371">
        <v>2316</v>
      </c>
      <c r="N371">
        <v>400</v>
      </c>
      <c r="O371" s="106" t="s">
        <v>901</v>
      </c>
      <c r="P371">
        <v>0.90421614720337495</v>
      </c>
      <c r="Q371">
        <v>0.93215606641226301</v>
      </c>
      <c r="R371">
        <v>0.218239139767233</v>
      </c>
      <c r="S371">
        <v>1.85779656970914E-2</v>
      </c>
      <c r="T371">
        <v>0.11254389180765199</v>
      </c>
      <c r="U371">
        <v>0.11254389180765199</v>
      </c>
      <c r="V371">
        <v>0.259891568156292</v>
      </c>
      <c r="W371">
        <v>0.49</v>
      </c>
      <c r="X371">
        <v>7.04</v>
      </c>
      <c r="Y371">
        <v>497671</v>
      </c>
      <c r="Z371">
        <v>62209</v>
      </c>
      <c r="AA371">
        <v>3.31</v>
      </c>
      <c r="AB371">
        <v>8</v>
      </c>
      <c r="AC371">
        <v>7</v>
      </c>
      <c r="AD371">
        <v>1</v>
      </c>
      <c r="AE371">
        <v>87.5</v>
      </c>
      <c r="AF371">
        <v>17</v>
      </c>
      <c r="AG371">
        <v>4</v>
      </c>
      <c r="AH371">
        <v>0</v>
      </c>
      <c r="AI371">
        <v>4</v>
      </c>
      <c r="AJ371" s="301">
        <v>43919</v>
      </c>
      <c r="AK371">
        <v>1877.5</v>
      </c>
      <c r="AL371">
        <v>2133</v>
      </c>
      <c r="AM371" s="301">
        <v>43828</v>
      </c>
      <c r="AN371">
        <v>2642</v>
      </c>
      <c r="AO371">
        <v>2821</v>
      </c>
      <c r="AP371" s="301">
        <v>43645</v>
      </c>
      <c r="AQ371">
        <v>2658</v>
      </c>
      <c r="AR371">
        <v>2838</v>
      </c>
      <c r="AS371" s="301">
        <v>43280</v>
      </c>
      <c r="AT371">
        <v>3122</v>
      </c>
      <c r="AU371">
        <v>3470</v>
      </c>
    </row>
    <row r="372" spans="1:47" x14ac:dyDescent="0.2">
      <c r="A372" s="102">
        <v>371</v>
      </c>
      <c r="B372">
        <v>1833</v>
      </c>
      <c r="C372" s="106" t="s">
        <v>1197</v>
      </c>
      <c r="D372" s="106" t="s">
        <v>907</v>
      </c>
      <c r="E372">
        <v>2457</v>
      </c>
      <c r="F372">
        <v>2481</v>
      </c>
      <c r="G372">
        <v>400</v>
      </c>
      <c r="H372" s="106" t="s">
        <v>898</v>
      </c>
      <c r="I372">
        <v>5711</v>
      </c>
      <c r="J372" s="106" t="s">
        <v>1266</v>
      </c>
      <c r="K372" s="106" t="s">
        <v>911</v>
      </c>
      <c r="L372">
        <v>2266</v>
      </c>
      <c r="M372">
        <v>2250</v>
      </c>
      <c r="N372">
        <v>400</v>
      </c>
      <c r="O372" s="106" t="s">
        <v>901</v>
      </c>
      <c r="P372">
        <v>0.93060169527819003</v>
      </c>
      <c r="Q372">
        <v>0.96134900658585898</v>
      </c>
      <c r="R372" s="15">
        <v>3.1545659312409997E-2</v>
      </c>
      <c r="S372" s="15">
        <v>2.3409136532302501E-2</v>
      </c>
      <c r="T372">
        <v>1.22556085326106</v>
      </c>
      <c r="U372">
        <v>1.22556085326106</v>
      </c>
      <c r="V372">
        <v>0.33619297993143998</v>
      </c>
      <c r="W372">
        <v>3.39</v>
      </c>
      <c r="X372">
        <v>9.31</v>
      </c>
      <c r="Y372">
        <v>497276</v>
      </c>
      <c r="Z372">
        <v>49728</v>
      </c>
      <c r="AA372">
        <v>2.56</v>
      </c>
      <c r="AB372">
        <v>10</v>
      </c>
      <c r="AC372">
        <v>7</v>
      </c>
      <c r="AD372">
        <v>3</v>
      </c>
      <c r="AE372">
        <v>70</v>
      </c>
      <c r="AF372">
        <v>17</v>
      </c>
      <c r="AG372">
        <v>3</v>
      </c>
      <c r="AH372">
        <v>1</v>
      </c>
      <c r="AI372">
        <v>6</v>
      </c>
      <c r="AJ372" s="301">
        <v>43919</v>
      </c>
      <c r="AK372">
        <v>2274</v>
      </c>
      <c r="AL372">
        <v>2207</v>
      </c>
      <c r="AM372" s="301">
        <v>43828</v>
      </c>
      <c r="AN372">
        <v>3010</v>
      </c>
      <c r="AO372">
        <v>2977</v>
      </c>
      <c r="AP372" s="301">
        <v>43645</v>
      </c>
      <c r="AQ372">
        <v>3380</v>
      </c>
      <c r="AR372">
        <v>3125</v>
      </c>
      <c r="AS372" s="301">
        <v>43280</v>
      </c>
      <c r="AT372">
        <v>3465</v>
      </c>
      <c r="AU372">
        <v>2976</v>
      </c>
    </row>
    <row r="373" spans="1:47" x14ac:dyDescent="0.2">
      <c r="A373" s="102">
        <v>3881</v>
      </c>
      <c r="B373">
        <v>1941</v>
      </c>
      <c r="C373" s="106" t="s">
        <v>1159</v>
      </c>
      <c r="D373" s="106" t="s">
        <v>907</v>
      </c>
      <c r="E373">
        <v>2302</v>
      </c>
      <c r="F373">
        <v>2285</v>
      </c>
      <c r="G373">
        <v>400</v>
      </c>
      <c r="H373" s="106" t="s">
        <v>901</v>
      </c>
      <c r="I373">
        <v>6479</v>
      </c>
      <c r="J373" s="106" t="s">
        <v>449</v>
      </c>
      <c r="K373" s="106" t="s">
        <v>903</v>
      </c>
      <c r="L373">
        <v>1925</v>
      </c>
      <c r="M373">
        <v>1922</v>
      </c>
      <c r="N373">
        <v>500</v>
      </c>
      <c r="O373" s="106" t="s">
        <v>898</v>
      </c>
      <c r="P373">
        <v>0.86014860031816498</v>
      </c>
      <c r="Q373">
        <v>0.86183086794638297</v>
      </c>
      <c r="R373" s="15">
        <v>1.7441011344680301E-2</v>
      </c>
      <c r="S373" s="15">
        <v>6.3088609036309001E-2</v>
      </c>
      <c r="T373">
        <v>-0.64000051816836401</v>
      </c>
      <c r="U373">
        <v>0.64000051816836401</v>
      </c>
      <c r="V373">
        <v>0.72017309886160097</v>
      </c>
      <c r="W373">
        <v>-5.93</v>
      </c>
      <c r="X373">
        <v>5.14</v>
      </c>
      <c r="Y373">
        <v>496918</v>
      </c>
      <c r="Z373">
        <v>38224</v>
      </c>
      <c r="AA373">
        <v>2.08</v>
      </c>
      <c r="AB373">
        <v>13</v>
      </c>
      <c r="AC373">
        <v>8</v>
      </c>
      <c r="AD373">
        <v>5</v>
      </c>
      <c r="AE373">
        <v>61.54</v>
      </c>
      <c r="AF373">
        <v>17</v>
      </c>
      <c r="AG373">
        <v>6</v>
      </c>
      <c r="AH373">
        <v>1</v>
      </c>
      <c r="AI373">
        <v>6</v>
      </c>
      <c r="AJ373" s="301">
        <v>43919</v>
      </c>
      <c r="AK373">
        <v>2248</v>
      </c>
      <c r="AL373">
        <v>1613</v>
      </c>
      <c r="AM373" s="301">
        <v>43828</v>
      </c>
      <c r="AN373">
        <v>2532</v>
      </c>
      <c r="AO373">
        <v>2277</v>
      </c>
      <c r="AP373" s="301">
        <v>43645</v>
      </c>
      <c r="AQ373">
        <v>2296</v>
      </c>
      <c r="AR373">
        <v>1891</v>
      </c>
      <c r="AS373" s="301">
        <v>43280</v>
      </c>
      <c r="AT373">
        <v>2698</v>
      </c>
      <c r="AU373">
        <v>1845</v>
      </c>
    </row>
    <row r="374" spans="1:47" x14ac:dyDescent="0.2">
      <c r="A374" s="102">
        <v>438</v>
      </c>
      <c r="B374">
        <v>9072</v>
      </c>
      <c r="C374" s="106" t="s">
        <v>975</v>
      </c>
      <c r="D374" s="106" t="s">
        <v>976</v>
      </c>
      <c r="E374">
        <v>2118</v>
      </c>
      <c r="F374">
        <v>2146</v>
      </c>
      <c r="G374">
        <v>500</v>
      </c>
      <c r="H374" s="106" t="s">
        <v>901</v>
      </c>
      <c r="I374">
        <v>9101</v>
      </c>
      <c r="J374" s="106" t="s">
        <v>682</v>
      </c>
      <c r="K374" s="106" t="s">
        <v>1071</v>
      </c>
      <c r="L374">
        <v>1484</v>
      </c>
      <c r="M374">
        <v>1493</v>
      </c>
      <c r="N374">
        <v>700</v>
      </c>
      <c r="O374" s="106" t="s">
        <v>898</v>
      </c>
      <c r="P374">
        <v>0.84843132951510303</v>
      </c>
      <c r="Q374">
        <v>0.959676040349417</v>
      </c>
      <c r="R374">
        <v>0.474732175418075</v>
      </c>
      <c r="S374">
        <v>3.5768614613499103E-2</v>
      </c>
      <c r="T374">
        <v>-0.44863989502311402</v>
      </c>
      <c r="U374">
        <v>0.44863989502311402</v>
      </c>
      <c r="V374">
        <v>0.78181605197766302</v>
      </c>
      <c r="W374">
        <v>-2.41</v>
      </c>
      <c r="X374">
        <v>2.6</v>
      </c>
      <c r="Y374">
        <v>496735</v>
      </c>
      <c r="Z374">
        <v>33116</v>
      </c>
      <c r="AA374">
        <v>1.68</v>
      </c>
      <c r="AB374">
        <v>15</v>
      </c>
      <c r="AC374">
        <v>10</v>
      </c>
      <c r="AD374">
        <v>5</v>
      </c>
      <c r="AE374">
        <v>66.67</v>
      </c>
      <c r="AF374">
        <v>18</v>
      </c>
      <c r="AG374">
        <v>5</v>
      </c>
      <c r="AH374">
        <v>0</v>
      </c>
      <c r="AI374">
        <v>10</v>
      </c>
      <c r="AJ374" s="301">
        <v>43919</v>
      </c>
      <c r="AK374">
        <v>2172</v>
      </c>
      <c r="AL374">
        <v>1336</v>
      </c>
      <c r="AM374" s="301">
        <v>43828</v>
      </c>
      <c r="AN374">
        <v>2746</v>
      </c>
      <c r="AO374">
        <v>1981</v>
      </c>
      <c r="AP374" s="301">
        <v>43645</v>
      </c>
      <c r="AQ374">
        <v>2562</v>
      </c>
      <c r="AR374">
        <v>1776</v>
      </c>
      <c r="AS374" s="301">
        <v>43280</v>
      </c>
      <c r="AT374">
        <v>2840</v>
      </c>
      <c r="AU374">
        <v>2162</v>
      </c>
    </row>
    <row r="375" spans="1:47" x14ac:dyDescent="0.2">
      <c r="A375" s="102">
        <v>587</v>
      </c>
      <c r="B375">
        <v>4045</v>
      </c>
      <c r="C375" s="106" t="s">
        <v>1127</v>
      </c>
      <c r="D375" s="106" t="s">
        <v>920</v>
      </c>
      <c r="E375">
        <v>1030</v>
      </c>
      <c r="F375">
        <v>1022</v>
      </c>
      <c r="G375">
        <v>1000</v>
      </c>
      <c r="H375" s="106" t="s">
        <v>898</v>
      </c>
      <c r="I375">
        <v>8750</v>
      </c>
      <c r="J375" s="106" t="s">
        <v>27</v>
      </c>
      <c r="K375" s="106" t="s">
        <v>1018</v>
      </c>
      <c r="L375">
        <v>1277.5</v>
      </c>
      <c r="M375">
        <v>1283</v>
      </c>
      <c r="N375">
        <v>800</v>
      </c>
      <c r="O375" s="106" t="s">
        <v>901</v>
      </c>
      <c r="P375">
        <v>0.59801968070200795</v>
      </c>
      <c r="Q375">
        <v>0.95594321657422898</v>
      </c>
      <c r="R375" s="15">
        <v>0.40486496045842502</v>
      </c>
      <c r="S375">
        <v>3.1042678789942602E-3</v>
      </c>
      <c r="T375">
        <v>1.2849313124109201</v>
      </c>
      <c r="U375">
        <v>1.2849313124109201</v>
      </c>
      <c r="V375">
        <v>1.6217832238529499</v>
      </c>
      <c r="W375">
        <v>6.35</v>
      </c>
      <c r="X375">
        <v>0.43</v>
      </c>
      <c r="Y375">
        <v>496412</v>
      </c>
      <c r="Z375">
        <v>29201</v>
      </c>
      <c r="AA375">
        <v>1.45</v>
      </c>
      <c r="AB375">
        <v>17</v>
      </c>
      <c r="AC375">
        <v>12</v>
      </c>
      <c r="AD375">
        <v>5</v>
      </c>
      <c r="AE375">
        <v>70.59</v>
      </c>
      <c r="AF375">
        <v>19</v>
      </c>
      <c r="AG375">
        <v>4</v>
      </c>
      <c r="AH375">
        <v>1</v>
      </c>
      <c r="AI375">
        <v>12</v>
      </c>
      <c r="AJ375" s="301">
        <v>43919</v>
      </c>
      <c r="AK375">
        <v>978</v>
      </c>
      <c r="AL375">
        <v>1305</v>
      </c>
      <c r="AM375" s="301">
        <v>43828</v>
      </c>
      <c r="AN375">
        <v>1270</v>
      </c>
      <c r="AO375">
        <v>1816.5</v>
      </c>
      <c r="AP375" s="301">
        <v>43645</v>
      </c>
      <c r="AQ375">
        <v>1161</v>
      </c>
      <c r="AR375">
        <v>1656</v>
      </c>
      <c r="AS375" s="301">
        <v>43280</v>
      </c>
      <c r="AT375">
        <v>1247</v>
      </c>
      <c r="AU375">
        <v>1954.5</v>
      </c>
    </row>
    <row r="376" spans="1:47" x14ac:dyDescent="0.2">
      <c r="A376" s="102">
        <v>363</v>
      </c>
      <c r="B376">
        <v>7278</v>
      </c>
      <c r="C376" s="106" t="s">
        <v>42</v>
      </c>
      <c r="D376" s="106" t="s">
        <v>913</v>
      </c>
      <c r="E376">
        <v>1620</v>
      </c>
      <c r="F376">
        <v>1574</v>
      </c>
      <c r="G376">
        <v>600</v>
      </c>
      <c r="H376" s="106" t="s">
        <v>901</v>
      </c>
      <c r="I376">
        <v>8306</v>
      </c>
      <c r="J376" s="106" t="s">
        <v>1029</v>
      </c>
      <c r="K376" s="106" t="s">
        <v>940</v>
      </c>
      <c r="L376">
        <v>422</v>
      </c>
      <c r="M376">
        <v>422.5</v>
      </c>
      <c r="N376">
        <v>2200</v>
      </c>
      <c r="O376" s="106" t="s">
        <v>898</v>
      </c>
      <c r="P376">
        <v>0.89432690880227195</v>
      </c>
      <c r="Q376">
        <v>0.96150989662969599</v>
      </c>
      <c r="R376">
        <v>0.116006205577764</v>
      </c>
      <c r="S376">
        <v>8.5995524002480006E-2</v>
      </c>
      <c r="T376">
        <v>-0.82837704281637603</v>
      </c>
      <c r="U376">
        <v>0.82837704281637603</v>
      </c>
      <c r="V376">
        <v>0.39069304499024399</v>
      </c>
      <c r="W376">
        <v>-3.36</v>
      </c>
      <c r="X376">
        <v>1.58</v>
      </c>
      <c r="Y376">
        <v>496376</v>
      </c>
      <c r="Z376">
        <v>27576</v>
      </c>
      <c r="AA376">
        <v>1.42</v>
      </c>
      <c r="AB376">
        <v>18</v>
      </c>
      <c r="AC376">
        <v>11</v>
      </c>
      <c r="AD376">
        <v>7</v>
      </c>
      <c r="AE376">
        <v>61.11</v>
      </c>
      <c r="AF376">
        <v>20</v>
      </c>
      <c r="AG376">
        <v>3</v>
      </c>
      <c r="AH376">
        <v>1</v>
      </c>
      <c r="AI376">
        <v>14</v>
      </c>
      <c r="AJ376" s="301">
        <v>43919</v>
      </c>
      <c r="AK376">
        <v>1672</v>
      </c>
      <c r="AL376">
        <v>426.1</v>
      </c>
      <c r="AM376" s="301">
        <v>43828</v>
      </c>
      <c r="AN376">
        <v>2485</v>
      </c>
      <c r="AO376">
        <v>593.20000000000005</v>
      </c>
      <c r="AP376" s="301">
        <v>43645</v>
      </c>
      <c r="AQ376">
        <v>2323</v>
      </c>
      <c r="AR376">
        <v>524.29999999999995</v>
      </c>
      <c r="AS376" s="301">
        <v>43280</v>
      </c>
      <c r="AT376">
        <v>3370</v>
      </c>
      <c r="AU376">
        <v>621.6</v>
      </c>
    </row>
    <row r="377" spans="1:47" x14ac:dyDescent="0.2">
      <c r="A377" s="102">
        <v>3605</v>
      </c>
      <c r="B377">
        <v>3087</v>
      </c>
      <c r="C377" s="106" t="s">
        <v>1094</v>
      </c>
      <c r="D377" s="106" t="s">
        <v>921</v>
      </c>
      <c r="E377">
        <v>1721</v>
      </c>
      <c r="F377">
        <v>1719</v>
      </c>
      <c r="G377">
        <v>600</v>
      </c>
      <c r="H377" s="106" t="s">
        <v>901</v>
      </c>
      <c r="I377">
        <v>6326</v>
      </c>
      <c r="J377" s="106" t="s">
        <v>1450</v>
      </c>
      <c r="K377" s="106" t="s">
        <v>909</v>
      </c>
      <c r="L377">
        <v>1614.5</v>
      </c>
      <c r="M377">
        <v>1599</v>
      </c>
      <c r="N377">
        <v>600</v>
      </c>
      <c r="O377" s="106" t="s">
        <v>898</v>
      </c>
      <c r="P377">
        <v>0.72497843207197299</v>
      </c>
      <c r="Q377">
        <v>0.87315878543673797</v>
      </c>
      <c r="R377">
        <v>0.357901119390166</v>
      </c>
      <c r="S377" s="15">
        <v>6.5836922319020094E-2</v>
      </c>
      <c r="T377">
        <v>-1.74694758003895</v>
      </c>
      <c r="U377">
        <v>1.74694758003895</v>
      </c>
      <c r="V377">
        <v>2.0344365980936798</v>
      </c>
      <c r="W377">
        <v>-13.58</v>
      </c>
      <c r="X377">
        <v>6.98</v>
      </c>
      <c r="Y377">
        <v>496243</v>
      </c>
      <c r="Z377">
        <v>45113</v>
      </c>
      <c r="AA377">
        <v>2.19</v>
      </c>
      <c r="AB377">
        <v>11</v>
      </c>
      <c r="AC377">
        <v>8</v>
      </c>
      <c r="AD377">
        <v>3</v>
      </c>
      <c r="AE377">
        <v>72.73</v>
      </c>
      <c r="AF377">
        <v>20</v>
      </c>
      <c r="AG377">
        <v>4</v>
      </c>
      <c r="AH377">
        <v>0</v>
      </c>
      <c r="AI377">
        <v>7</v>
      </c>
      <c r="AJ377" s="301">
        <v>43919</v>
      </c>
      <c r="AK377">
        <v>1657</v>
      </c>
      <c r="AL377">
        <v>1398.5</v>
      </c>
      <c r="AM377" s="301">
        <v>43828</v>
      </c>
      <c r="AN377">
        <v>2166</v>
      </c>
      <c r="AO377">
        <v>1726</v>
      </c>
      <c r="AP377" s="301">
        <v>43645</v>
      </c>
      <c r="AQ377">
        <v>2077</v>
      </c>
      <c r="AR377">
        <v>1813</v>
      </c>
      <c r="AS377" s="301">
        <v>43280</v>
      </c>
      <c r="AT377">
        <v>2140</v>
      </c>
      <c r="AU377">
        <v>1732</v>
      </c>
    </row>
    <row r="378" spans="1:47" x14ac:dyDescent="0.2">
      <c r="A378" s="102">
        <v>3186</v>
      </c>
      <c r="B378">
        <v>1662</v>
      </c>
      <c r="C378" s="106" t="s">
        <v>463</v>
      </c>
      <c r="D378" s="106" t="s">
        <v>1045</v>
      </c>
      <c r="E378">
        <v>1807</v>
      </c>
      <c r="F378">
        <v>1788</v>
      </c>
      <c r="G378">
        <v>600</v>
      </c>
      <c r="H378" s="106" t="s">
        <v>901</v>
      </c>
      <c r="I378">
        <v>9715</v>
      </c>
      <c r="J378" s="106" t="s">
        <v>1135</v>
      </c>
      <c r="K378" s="106" t="s">
        <v>910</v>
      </c>
      <c r="L378">
        <v>2544</v>
      </c>
      <c r="M378">
        <v>2541</v>
      </c>
      <c r="N378">
        <v>400</v>
      </c>
      <c r="O378" s="106" t="s">
        <v>898</v>
      </c>
      <c r="P378">
        <v>0.56342769923569502</v>
      </c>
      <c r="Q378">
        <v>0.89006703710938795</v>
      </c>
      <c r="R378">
        <v>7.2179775440843794E-2</v>
      </c>
      <c r="S378">
        <v>2.01891617338322E-2</v>
      </c>
      <c r="T378">
        <v>-2.16066034269805</v>
      </c>
      <c r="U378">
        <v>2.16066034269805</v>
      </c>
      <c r="V378">
        <v>2.1601466060890702</v>
      </c>
      <c r="W378">
        <v>-27.35</v>
      </c>
      <c r="X378">
        <v>5.55</v>
      </c>
      <c r="Y378">
        <v>495969</v>
      </c>
      <c r="Z378">
        <v>55108</v>
      </c>
      <c r="AA378">
        <v>2.67</v>
      </c>
      <c r="AB378">
        <v>9</v>
      </c>
      <c r="AC378">
        <v>7</v>
      </c>
      <c r="AD378">
        <v>2</v>
      </c>
      <c r="AE378">
        <v>77.78</v>
      </c>
      <c r="AF378">
        <v>16</v>
      </c>
      <c r="AG378">
        <v>3</v>
      </c>
      <c r="AH378">
        <v>0</v>
      </c>
      <c r="AI378">
        <v>6</v>
      </c>
      <c r="AJ378" s="301">
        <v>43919</v>
      </c>
      <c r="AK378">
        <v>1789</v>
      </c>
      <c r="AL378">
        <v>1916</v>
      </c>
      <c r="AM378" s="301">
        <v>43828</v>
      </c>
      <c r="AN378">
        <v>2955</v>
      </c>
      <c r="AO378">
        <v>2968</v>
      </c>
      <c r="AP378" s="301">
        <v>43645</v>
      </c>
      <c r="AQ378">
        <v>2554</v>
      </c>
      <c r="AR378">
        <v>2456</v>
      </c>
      <c r="AS378" s="301">
        <v>43280</v>
      </c>
      <c r="AT378">
        <v>2896</v>
      </c>
      <c r="AU378">
        <v>2590</v>
      </c>
    </row>
    <row r="379" spans="1:47" x14ac:dyDescent="0.2">
      <c r="A379" s="102">
        <v>3071</v>
      </c>
      <c r="B379">
        <v>3048</v>
      </c>
      <c r="C379" s="106" t="s">
        <v>1125</v>
      </c>
      <c r="D379" s="106" t="s">
        <v>921</v>
      </c>
      <c r="E379">
        <v>1155</v>
      </c>
      <c r="F379">
        <v>1132</v>
      </c>
      <c r="G379">
        <v>900</v>
      </c>
      <c r="H379" s="106" t="s">
        <v>898</v>
      </c>
      <c r="I379">
        <v>6361</v>
      </c>
      <c r="J379" s="106" t="s">
        <v>576</v>
      </c>
      <c r="K379" s="106" t="s">
        <v>909</v>
      </c>
      <c r="L379">
        <v>2492</v>
      </c>
      <c r="M379">
        <v>2484</v>
      </c>
      <c r="N379">
        <v>400</v>
      </c>
      <c r="O379" s="106" t="s">
        <v>901</v>
      </c>
      <c r="P379">
        <v>0.94520415999090301</v>
      </c>
      <c r="Q379">
        <v>0.89460020718909705</v>
      </c>
      <c r="R379" s="106">
        <v>4.5630220269504897E-2</v>
      </c>
      <c r="S379">
        <v>7.2057168182683901E-2</v>
      </c>
      <c r="T379">
        <v>1.16770317292647</v>
      </c>
      <c r="U379">
        <v>1.16770317292647</v>
      </c>
      <c r="V379">
        <v>1.1815143417731999</v>
      </c>
      <c r="W379">
        <v>5.99</v>
      </c>
      <c r="X379">
        <v>2.54</v>
      </c>
      <c r="Y379">
        <v>495394</v>
      </c>
      <c r="Z379">
        <v>33026</v>
      </c>
      <c r="AA379">
        <v>1.56</v>
      </c>
      <c r="AB379">
        <v>15</v>
      </c>
      <c r="AC379">
        <v>10</v>
      </c>
      <c r="AD379">
        <v>5</v>
      </c>
      <c r="AE379">
        <v>66.67</v>
      </c>
      <c r="AF379">
        <v>19</v>
      </c>
      <c r="AG379">
        <v>6</v>
      </c>
      <c r="AH379">
        <v>2</v>
      </c>
      <c r="AI379">
        <v>7</v>
      </c>
      <c r="AJ379" s="301">
        <v>43919</v>
      </c>
      <c r="AK379">
        <v>901</v>
      </c>
      <c r="AL379">
        <v>2060</v>
      </c>
      <c r="AM379" s="301">
        <v>43828</v>
      </c>
      <c r="AN379">
        <v>1246</v>
      </c>
      <c r="AO379">
        <v>3325</v>
      </c>
      <c r="AP379" s="301">
        <v>43645</v>
      </c>
      <c r="AQ379">
        <v>1091</v>
      </c>
      <c r="AR379">
        <v>3015</v>
      </c>
      <c r="AS379" s="301">
        <v>43280</v>
      </c>
      <c r="AT379">
        <v>1656</v>
      </c>
      <c r="AU379">
        <v>3385</v>
      </c>
    </row>
    <row r="380" spans="1:47" x14ac:dyDescent="0.2">
      <c r="A380" s="102">
        <v>2717</v>
      </c>
      <c r="B380">
        <v>7267</v>
      </c>
      <c r="C380" s="106" t="s">
        <v>57</v>
      </c>
      <c r="D380" s="106" t="s">
        <v>913</v>
      </c>
      <c r="E380">
        <v>2745</v>
      </c>
      <c r="F380">
        <v>2708.5</v>
      </c>
      <c r="G380">
        <v>400</v>
      </c>
      <c r="H380" s="106" t="s">
        <v>901</v>
      </c>
      <c r="I380">
        <v>8020</v>
      </c>
      <c r="J380" s="106" t="s">
        <v>972</v>
      </c>
      <c r="K380" s="106" t="s">
        <v>905</v>
      </c>
      <c r="L380">
        <v>1265</v>
      </c>
      <c r="M380">
        <v>1283</v>
      </c>
      <c r="N380">
        <v>800</v>
      </c>
      <c r="O380" s="106" t="s">
        <v>898</v>
      </c>
      <c r="P380">
        <v>0.87597728729203805</v>
      </c>
      <c r="Q380">
        <v>0.90558049258325302</v>
      </c>
      <c r="R380" s="15">
        <v>0.31117840813123598</v>
      </c>
      <c r="S380" s="15">
        <v>2.70185515105156E-2</v>
      </c>
      <c r="T380">
        <v>-0.85989045392166397</v>
      </c>
      <c r="U380">
        <v>0.85989045392166397</v>
      </c>
      <c r="V380">
        <v>0.41121483908555301</v>
      </c>
      <c r="W380">
        <v>-4.7699999999999996</v>
      </c>
      <c r="X380">
        <v>5.26</v>
      </c>
      <c r="Y380">
        <v>495334</v>
      </c>
      <c r="Z380">
        <v>30958</v>
      </c>
      <c r="AA380">
        <v>1.67</v>
      </c>
      <c r="AB380">
        <v>16</v>
      </c>
      <c r="AC380">
        <v>9</v>
      </c>
      <c r="AD380">
        <v>7</v>
      </c>
      <c r="AE380">
        <v>56.25</v>
      </c>
      <c r="AF380">
        <v>20</v>
      </c>
      <c r="AG380">
        <v>5</v>
      </c>
      <c r="AH380">
        <v>0</v>
      </c>
      <c r="AI380">
        <v>11</v>
      </c>
      <c r="AJ380" s="301">
        <v>43919</v>
      </c>
      <c r="AK380">
        <v>2541</v>
      </c>
      <c r="AL380">
        <v>1129</v>
      </c>
      <c r="AM380" s="301">
        <v>43828</v>
      </c>
      <c r="AN380">
        <v>3099</v>
      </c>
      <c r="AO380">
        <v>1473</v>
      </c>
      <c r="AP380" s="301">
        <v>43645</v>
      </c>
      <c r="AQ380">
        <v>2845</v>
      </c>
      <c r="AR380">
        <v>1252</v>
      </c>
      <c r="AS380" s="301">
        <v>43280</v>
      </c>
      <c r="AT380">
        <v>3194</v>
      </c>
      <c r="AU380">
        <v>1555</v>
      </c>
    </row>
    <row r="381" spans="1:47" x14ac:dyDescent="0.2">
      <c r="A381" s="102">
        <v>1766</v>
      </c>
      <c r="B381">
        <v>3231</v>
      </c>
      <c r="C381" s="106" t="s">
        <v>365</v>
      </c>
      <c r="D381" s="106" t="s">
        <v>917</v>
      </c>
      <c r="E381">
        <v>1918</v>
      </c>
      <c r="F381">
        <v>1914</v>
      </c>
      <c r="G381">
        <v>500</v>
      </c>
      <c r="H381" s="106" t="s">
        <v>898</v>
      </c>
      <c r="I381">
        <v>4666</v>
      </c>
      <c r="J381" s="106" t="s">
        <v>1342</v>
      </c>
      <c r="K381" s="106" t="s">
        <v>917</v>
      </c>
      <c r="L381">
        <v>1805</v>
      </c>
      <c r="M381">
        <v>1797</v>
      </c>
      <c r="N381">
        <v>500</v>
      </c>
      <c r="O381" s="106" t="s">
        <v>901</v>
      </c>
      <c r="P381">
        <v>0.84427847092237795</v>
      </c>
      <c r="Q381">
        <v>0.93098649893958596</v>
      </c>
      <c r="R381" s="15">
        <v>0.46265268386091601</v>
      </c>
      <c r="S381" s="15">
        <v>6.7118716145687901E-2</v>
      </c>
      <c r="T381">
        <v>0.122414628406267</v>
      </c>
      <c r="U381">
        <v>0.122414628406267</v>
      </c>
      <c r="V381">
        <v>0.26626856306425101</v>
      </c>
      <c r="W381">
        <v>0.97</v>
      </c>
      <c r="X381">
        <v>6.11</v>
      </c>
      <c r="Y381">
        <v>495155</v>
      </c>
      <c r="Z381">
        <v>35368</v>
      </c>
      <c r="AA381">
        <v>1.7</v>
      </c>
      <c r="AB381">
        <v>14</v>
      </c>
      <c r="AC381">
        <v>9</v>
      </c>
      <c r="AD381">
        <v>5</v>
      </c>
      <c r="AE381">
        <v>64.290000000000006</v>
      </c>
      <c r="AF381">
        <v>18</v>
      </c>
      <c r="AG381">
        <v>4</v>
      </c>
      <c r="AH381">
        <v>1</v>
      </c>
      <c r="AI381">
        <v>9</v>
      </c>
      <c r="AJ381" s="301">
        <v>43919</v>
      </c>
      <c r="AK381">
        <v>1783</v>
      </c>
      <c r="AL381">
        <v>1620</v>
      </c>
      <c r="AM381" s="301">
        <v>43828</v>
      </c>
      <c r="AN381">
        <v>2620</v>
      </c>
      <c r="AO381">
        <v>2669</v>
      </c>
      <c r="AP381" s="301">
        <v>43645</v>
      </c>
      <c r="AQ381">
        <v>2371</v>
      </c>
      <c r="AR381">
        <v>2515</v>
      </c>
      <c r="AS381" s="301">
        <v>43280</v>
      </c>
      <c r="AT381">
        <v>2431</v>
      </c>
      <c r="AU381">
        <v>2910</v>
      </c>
    </row>
    <row r="382" spans="1:47" x14ac:dyDescent="0.2">
      <c r="A382" s="102">
        <v>2148</v>
      </c>
      <c r="B382">
        <v>5334</v>
      </c>
      <c r="C382" s="106" t="s">
        <v>1074</v>
      </c>
      <c r="D382" s="106" t="s">
        <v>897</v>
      </c>
      <c r="E382">
        <v>1533</v>
      </c>
      <c r="F382">
        <v>1527</v>
      </c>
      <c r="G382">
        <v>700</v>
      </c>
      <c r="H382" s="106" t="s">
        <v>901</v>
      </c>
      <c r="I382">
        <v>6361</v>
      </c>
      <c r="J382" s="106" t="s">
        <v>576</v>
      </c>
      <c r="K382" s="106" t="s">
        <v>909</v>
      </c>
      <c r="L382">
        <v>2492</v>
      </c>
      <c r="M382">
        <v>2484</v>
      </c>
      <c r="N382">
        <v>400</v>
      </c>
      <c r="O382" s="106" t="s">
        <v>898</v>
      </c>
      <c r="P382">
        <v>0.861368779809081</v>
      </c>
      <c r="Q382">
        <v>0.92088928226628097</v>
      </c>
      <c r="R382" s="15">
        <v>0.25033896355712698</v>
      </c>
      <c r="S382">
        <v>3.8896314721817399E-2</v>
      </c>
      <c r="T382">
        <v>-1.81870138855062</v>
      </c>
      <c r="U382">
        <v>1.81870138855062</v>
      </c>
      <c r="V382">
        <v>1.8876479443257601</v>
      </c>
      <c r="W382">
        <v>-10.77</v>
      </c>
      <c r="X382">
        <v>7.58</v>
      </c>
      <c r="Y382">
        <v>494883</v>
      </c>
      <c r="Z382">
        <v>61860</v>
      </c>
      <c r="AA382">
        <v>3.06</v>
      </c>
      <c r="AB382">
        <v>8</v>
      </c>
      <c r="AC382">
        <v>7</v>
      </c>
      <c r="AD382">
        <v>1</v>
      </c>
      <c r="AE382">
        <v>87.5</v>
      </c>
      <c r="AF382">
        <v>16</v>
      </c>
      <c r="AG382">
        <v>5</v>
      </c>
      <c r="AH382">
        <v>1</v>
      </c>
      <c r="AI382">
        <v>2</v>
      </c>
      <c r="AJ382" s="301">
        <v>43919</v>
      </c>
      <c r="AK382">
        <v>1608</v>
      </c>
      <c r="AL382">
        <v>2060</v>
      </c>
      <c r="AM382" s="301">
        <v>43828</v>
      </c>
      <c r="AN382">
        <v>2134</v>
      </c>
      <c r="AO382">
        <v>3325</v>
      </c>
      <c r="AP382" s="301">
        <v>43645</v>
      </c>
      <c r="AQ382">
        <v>2076</v>
      </c>
      <c r="AR382">
        <v>3015</v>
      </c>
      <c r="AS382" s="301">
        <v>43280</v>
      </c>
      <c r="AT382">
        <v>3025</v>
      </c>
      <c r="AU382">
        <v>3385</v>
      </c>
    </row>
    <row r="383" spans="1:47" x14ac:dyDescent="0.2">
      <c r="A383" s="102">
        <v>3277</v>
      </c>
      <c r="B383">
        <v>4911</v>
      </c>
      <c r="C383" s="106" t="s">
        <v>1454</v>
      </c>
      <c r="D383" s="106" t="s">
        <v>920</v>
      </c>
      <c r="E383">
        <v>6909</v>
      </c>
      <c r="F383">
        <v>6808</v>
      </c>
      <c r="G383">
        <v>100</v>
      </c>
      <c r="H383" s="106" t="s">
        <v>901</v>
      </c>
      <c r="I383">
        <v>6136</v>
      </c>
      <c r="J383" s="106" t="s">
        <v>1400</v>
      </c>
      <c r="K383" s="106" t="s">
        <v>909</v>
      </c>
      <c r="L383">
        <v>1750</v>
      </c>
      <c r="M383">
        <v>1664</v>
      </c>
      <c r="N383">
        <v>400</v>
      </c>
      <c r="O383" s="106" t="s">
        <v>898</v>
      </c>
      <c r="P383">
        <v>0.74706226130648001</v>
      </c>
      <c r="Q383">
        <v>0.88662961732440704</v>
      </c>
      <c r="R383" s="15">
        <v>0.29272498770660299</v>
      </c>
      <c r="S383" s="15">
        <v>9.5318785339425893E-2</v>
      </c>
      <c r="T383">
        <v>-1.2036424270539301</v>
      </c>
      <c r="U383">
        <v>1.2036424270539301</v>
      </c>
      <c r="V383">
        <v>0.38478377573947198</v>
      </c>
      <c r="W383">
        <v>-10.77</v>
      </c>
      <c r="X383">
        <v>2.23</v>
      </c>
      <c r="Y383">
        <v>493380</v>
      </c>
      <c r="Z383">
        <v>41115</v>
      </c>
      <c r="AA383">
        <v>2.62</v>
      </c>
      <c r="AB383">
        <v>12</v>
      </c>
      <c r="AC383">
        <v>9</v>
      </c>
      <c r="AD383">
        <v>3</v>
      </c>
      <c r="AE383">
        <v>75</v>
      </c>
      <c r="AF383">
        <v>17</v>
      </c>
      <c r="AG383">
        <v>5</v>
      </c>
      <c r="AH383">
        <v>1</v>
      </c>
      <c r="AI383">
        <v>6</v>
      </c>
      <c r="AJ383" s="301">
        <v>43919</v>
      </c>
      <c r="AK383">
        <v>6440</v>
      </c>
      <c r="AL383">
        <v>1466</v>
      </c>
      <c r="AM383" s="301">
        <v>43828</v>
      </c>
      <c r="AN383">
        <v>7782</v>
      </c>
      <c r="AO383">
        <v>2090</v>
      </c>
      <c r="AP383" s="301">
        <v>43645</v>
      </c>
      <c r="AQ383">
        <v>8308</v>
      </c>
      <c r="AR383">
        <v>2199</v>
      </c>
      <c r="AS383" s="301">
        <v>43280</v>
      </c>
      <c r="AT383">
        <v>8245</v>
      </c>
      <c r="AU383">
        <v>2236</v>
      </c>
    </row>
    <row r="384" spans="1:47" x14ac:dyDescent="0.2">
      <c r="A384" s="102">
        <v>2070</v>
      </c>
      <c r="B384">
        <v>6592</v>
      </c>
      <c r="C384" s="106" t="s">
        <v>1059</v>
      </c>
      <c r="D384" s="106" t="s">
        <v>903</v>
      </c>
      <c r="E384">
        <v>3415</v>
      </c>
      <c r="F384">
        <v>3380</v>
      </c>
      <c r="G384">
        <v>300</v>
      </c>
      <c r="H384" s="106" t="s">
        <v>898</v>
      </c>
      <c r="I384">
        <v>8795</v>
      </c>
      <c r="J384" s="106" t="s">
        <v>1083</v>
      </c>
      <c r="K384" s="106" t="s">
        <v>1018</v>
      </c>
      <c r="L384">
        <v>922</v>
      </c>
      <c r="M384">
        <v>907</v>
      </c>
      <c r="N384">
        <v>1100</v>
      </c>
      <c r="O384" s="106" t="s">
        <v>901</v>
      </c>
      <c r="P384">
        <v>0.89177699963655599</v>
      </c>
      <c r="Q384">
        <v>0.92303029359433297</v>
      </c>
      <c r="R384">
        <v>0.114970255203766</v>
      </c>
      <c r="S384" s="15">
        <v>6.7126651973853396E-2</v>
      </c>
      <c r="T384">
        <v>0.47600304343127497</v>
      </c>
      <c r="U384">
        <v>0.47600304343127497</v>
      </c>
      <c r="V384">
        <v>0.16916314117491901</v>
      </c>
      <c r="W384">
        <v>1.94</v>
      </c>
      <c r="X384">
        <v>1.61</v>
      </c>
      <c r="Y384">
        <v>492569</v>
      </c>
      <c r="Z384">
        <v>27365</v>
      </c>
      <c r="AA384">
        <v>1.22</v>
      </c>
      <c r="AB384">
        <v>18</v>
      </c>
      <c r="AC384">
        <v>11</v>
      </c>
      <c r="AD384">
        <v>7</v>
      </c>
      <c r="AE384">
        <v>61.11</v>
      </c>
      <c r="AF384">
        <v>18</v>
      </c>
      <c r="AG384">
        <v>4</v>
      </c>
      <c r="AH384">
        <v>2</v>
      </c>
      <c r="AI384">
        <v>12</v>
      </c>
      <c r="AJ384" s="301">
        <v>43919</v>
      </c>
      <c r="AK384">
        <v>3360</v>
      </c>
      <c r="AL384">
        <v>890</v>
      </c>
      <c r="AM384" s="301">
        <v>43828</v>
      </c>
      <c r="AN384">
        <v>4150</v>
      </c>
      <c r="AO384">
        <v>1395</v>
      </c>
      <c r="AP384" s="301">
        <v>43645</v>
      </c>
      <c r="AQ384">
        <v>3850</v>
      </c>
      <c r="AR384">
        <v>1202</v>
      </c>
      <c r="AS384" s="301">
        <v>43280</v>
      </c>
      <c r="AT384">
        <v>5180</v>
      </c>
      <c r="AU384">
        <v>1622</v>
      </c>
    </row>
    <row r="385" spans="1:47" x14ac:dyDescent="0.2">
      <c r="A385" s="102">
        <v>1108</v>
      </c>
      <c r="B385">
        <v>6134</v>
      </c>
      <c r="C385" s="106" t="s">
        <v>1057</v>
      </c>
      <c r="D385" s="106" t="s">
        <v>909</v>
      </c>
      <c r="E385">
        <v>1895</v>
      </c>
      <c r="F385">
        <v>1869</v>
      </c>
      <c r="G385">
        <v>300</v>
      </c>
      <c r="H385" s="106" t="s">
        <v>901</v>
      </c>
      <c r="I385">
        <v>6981</v>
      </c>
      <c r="J385" s="106" t="s">
        <v>1021</v>
      </c>
      <c r="K385" s="106" t="s">
        <v>903</v>
      </c>
      <c r="L385">
        <v>6379</v>
      </c>
      <c r="M385">
        <v>6316</v>
      </c>
      <c r="N385">
        <v>100</v>
      </c>
      <c r="O385" s="106" t="s">
        <v>898</v>
      </c>
      <c r="P385">
        <v>0.84577452064481695</v>
      </c>
      <c r="Q385">
        <v>0.94545377839865197</v>
      </c>
      <c r="R385">
        <v>0.154525995952528</v>
      </c>
      <c r="S385" s="15">
        <v>7.6356472356750998E-2</v>
      </c>
      <c r="T385">
        <v>-0.34325509057053499</v>
      </c>
      <c r="U385">
        <v>0.34325509057053499</v>
      </c>
      <c r="V385">
        <v>4.9135032115563797E-2</v>
      </c>
      <c r="W385">
        <v>-1.53</v>
      </c>
      <c r="X385">
        <v>11.23</v>
      </c>
      <c r="Y385">
        <v>492415</v>
      </c>
      <c r="Z385">
        <v>41035</v>
      </c>
      <c r="AA385">
        <v>2.38</v>
      </c>
      <c r="AB385">
        <v>12</v>
      </c>
      <c r="AC385">
        <v>9</v>
      </c>
      <c r="AD385">
        <v>3</v>
      </c>
      <c r="AE385">
        <v>75</v>
      </c>
      <c r="AF385">
        <v>16</v>
      </c>
      <c r="AG385">
        <v>5</v>
      </c>
      <c r="AH385">
        <v>2</v>
      </c>
      <c r="AI385">
        <v>5</v>
      </c>
      <c r="AJ385" s="301">
        <v>43919</v>
      </c>
      <c r="AK385">
        <v>1652</v>
      </c>
      <c r="AL385">
        <v>5453</v>
      </c>
      <c r="AM385" s="301">
        <v>43828</v>
      </c>
      <c r="AN385">
        <v>2011</v>
      </c>
      <c r="AO385">
        <v>6746</v>
      </c>
      <c r="AP385" s="301">
        <v>43645</v>
      </c>
      <c r="AQ385">
        <v>1407</v>
      </c>
      <c r="AR385">
        <v>5080</v>
      </c>
      <c r="AS385" s="301">
        <v>43280</v>
      </c>
      <c r="AT385">
        <v>1923</v>
      </c>
      <c r="AU385">
        <v>6215</v>
      </c>
    </row>
    <row r="386" spans="1:47" x14ac:dyDescent="0.2">
      <c r="A386" s="102">
        <v>1121</v>
      </c>
      <c r="B386">
        <v>1662</v>
      </c>
      <c r="C386" s="106" t="s">
        <v>463</v>
      </c>
      <c r="D386" s="106" t="s">
        <v>1045</v>
      </c>
      <c r="E386">
        <v>1807</v>
      </c>
      <c r="F386">
        <v>1788</v>
      </c>
      <c r="G386">
        <v>600</v>
      </c>
      <c r="H386" s="106" t="s">
        <v>901</v>
      </c>
      <c r="I386">
        <v>7205</v>
      </c>
      <c r="J386" s="106" t="s">
        <v>56</v>
      </c>
      <c r="K386" s="106" t="s">
        <v>913</v>
      </c>
      <c r="L386">
        <v>710</v>
      </c>
      <c r="M386">
        <v>693</v>
      </c>
      <c r="N386">
        <v>1500</v>
      </c>
      <c r="O386" s="106" t="s">
        <v>898</v>
      </c>
      <c r="P386">
        <v>0.63611663971796095</v>
      </c>
      <c r="Q386">
        <v>0.94513684960773103</v>
      </c>
      <c r="R386" s="15">
        <v>0.206185944257539</v>
      </c>
      <c r="S386">
        <v>4.36287401109305E-2</v>
      </c>
      <c r="T386">
        <v>-1.2243282578528401</v>
      </c>
      <c r="U386">
        <v>1.2243282578528401</v>
      </c>
      <c r="V386">
        <v>1.4062476255227501</v>
      </c>
      <c r="W386">
        <v>-13.21</v>
      </c>
      <c r="X386">
        <v>3.1</v>
      </c>
      <c r="Y386">
        <v>491208</v>
      </c>
      <c r="Z386">
        <v>25853</v>
      </c>
      <c r="AA386">
        <v>1.24</v>
      </c>
      <c r="AB386">
        <v>19</v>
      </c>
      <c r="AC386">
        <v>13</v>
      </c>
      <c r="AD386">
        <v>6</v>
      </c>
      <c r="AE386">
        <v>68.42</v>
      </c>
      <c r="AF386">
        <v>17</v>
      </c>
      <c r="AG386">
        <v>6</v>
      </c>
      <c r="AH386">
        <v>3</v>
      </c>
      <c r="AI386">
        <v>10</v>
      </c>
      <c r="AJ386" s="301">
        <v>43919</v>
      </c>
      <c r="AK386">
        <v>1789</v>
      </c>
      <c r="AL386">
        <v>588</v>
      </c>
      <c r="AM386" s="301">
        <v>43828</v>
      </c>
      <c r="AN386">
        <v>2955</v>
      </c>
      <c r="AO386">
        <v>1162</v>
      </c>
      <c r="AP386" s="301">
        <v>43645</v>
      </c>
      <c r="AQ386">
        <v>2554</v>
      </c>
      <c r="AR386">
        <v>912</v>
      </c>
      <c r="AS386" s="301">
        <v>43280</v>
      </c>
      <c r="AT386">
        <v>2896</v>
      </c>
      <c r="AU386">
        <v>1171</v>
      </c>
    </row>
    <row r="387" spans="1:47" x14ac:dyDescent="0.2">
      <c r="A387" s="102">
        <v>3694</v>
      </c>
      <c r="B387">
        <v>2730</v>
      </c>
      <c r="C387" s="106" t="s">
        <v>489</v>
      </c>
      <c r="D387" s="106" t="s">
        <v>921</v>
      </c>
      <c r="E387">
        <v>1094</v>
      </c>
      <c r="F387">
        <v>1074</v>
      </c>
      <c r="G387">
        <v>700</v>
      </c>
      <c r="H387" s="106" t="s">
        <v>898</v>
      </c>
      <c r="I387">
        <v>6963</v>
      </c>
      <c r="J387" s="106" t="s">
        <v>1347</v>
      </c>
      <c r="K387" s="106" t="s">
        <v>903</v>
      </c>
      <c r="L387">
        <v>7110</v>
      </c>
      <c r="M387">
        <v>7010</v>
      </c>
      <c r="N387">
        <v>100</v>
      </c>
      <c r="O387" s="106" t="s">
        <v>901</v>
      </c>
      <c r="P387">
        <v>0.79240899423066402</v>
      </c>
      <c r="Q387">
        <v>0.86985067378966996</v>
      </c>
      <c r="R387" s="15">
        <v>0.14149492680811701</v>
      </c>
      <c r="S387">
        <v>4.1014378513852798E-2</v>
      </c>
      <c r="T387">
        <v>1.5872787325328901</v>
      </c>
      <c r="U387">
        <v>1.5872787325328901</v>
      </c>
      <c r="V387">
        <v>1.7015368356319001</v>
      </c>
      <c r="W387">
        <v>8.0500000000000007</v>
      </c>
      <c r="X387">
        <v>7.25</v>
      </c>
      <c r="Y387">
        <v>490541</v>
      </c>
      <c r="Z387">
        <v>37734</v>
      </c>
      <c r="AA387">
        <v>2.21</v>
      </c>
      <c r="AB387">
        <v>13</v>
      </c>
      <c r="AC387">
        <v>11</v>
      </c>
      <c r="AD387">
        <v>2</v>
      </c>
      <c r="AE387">
        <v>84.62</v>
      </c>
      <c r="AF387">
        <v>18</v>
      </c>
      <c r="AG387">
        <v>5</v>
      </c>
      <c r="AH387">
        <v>2</v>
      </c>
      <c r="AI387">
        <v>6</v>
      </c>
      <c r="AJ387" s="301">
        <v>43919</v>
      </c>
      <c r="AK387">
        <v>905</v>
      </c>
      <c r="AL387">
        <v>6200</v>
      </c>
      <c r="AM387" s="301">
        <v>43828</v>
      </c>
      <c r="AN387">
        <v>1213</v>
      </c>
      <c r="AO387">
        <v>8780</v>
      </c>
      <c r="AP387" s="301">
        <v>43645</v>
      </c>
      <c r="AQ387">
        <v>1021</v>
      </c>
      <c r="AR387">
        <v>7600</v>
      </c>
      <c r="AS387" s="301">
        <v>43280</v>
      </c>
      <c r="AT387">
        <v>1075</v>
      </c>
      <c r="AU387">
        <v>9300</v>
      </c>
    </row>
    <row r="388" spans="1:47" x14ac:dyDescent="0.2">
      <c r="A388" s="102">
        <v>4095</v>
      </c>
      <c r="B388">
        <v>1969</v>
      </c>
      <c r="C388" s="106" t="s">
        <v>1146</v>
      </c>
      <c r="D388" s="106" t="s">
        <v>907</v>
      </c>
      <c r="E388">
        <v>1570</v>
      </c>
      <c r="F388">
        <v>1559</v>
      </c>
      <c r="G388">
        <v>700</v>
      </c>
      <c r="H388" s="106" t="s">
        <v>901</v>
      </c>
      <c r="I388">
        <v>5463</v>
      </c>
      <c r="J388" s="106" t="s">
        <v>63</v>
      </c>
      <c r="K388" s="106" t="s">
        <v>939</v>
      </c>
      <c r="L388">
        <v>2643</v>
      </c>
      <c r="M388">
        <v>2662</v>
      </c>
      <c r="N388">
        <v>400</v>
      </c>
      <c r="O388" s="106" t="s">
        <v>898</v>
      </c>
      <c r="P388">
        <v>0.62364129913392297</v>
      </c>
      <c r="Q388">
        <v>0.85032491687449896</v>
      </c>
      <c r="R388" s="15">
        <v>9.3514072851896002E-2</v>
      </c>
      <c r="S388" s="15">
        <v>1.92318350496825E-2</v>
      </c>
      <c r="T388">
        <v>-1.8331313349852101</v>
      </c>
      <c r="U388">
        <v>1.8331313349852101</v>
      </c>
      <c r="V388">
        <v>1.6988393939866699</v>
      </c>
      <c r="W388">
        <v>-11.27</v>
      </c>
      <c r="X388">
        <v>2.4900000000000002</v>
      </c>
      <c r="Y388">
        <v>489779</v>
      </c>
      <c r="Z388">
        <v>34984</v>
      </c>
      <c r="AA388">
        <v>1.7</v>
      </c>
      <c r="AB388">
        <v>14</v>
      </c>
      <c r="AC388">
        <v>10</v>
      </c>
      <c r="AD388">
        <v>4</v>
      </c>
      <c r="AE388">
        <v>71.430000000000007</v>
      </c>
      <c r="AF388">
        <v>19</v>
      </c>
      <c r="AG388">
        <v>3</v>
      </c>
      <c r="AH388">
        <v>0</v>
      </c>
      <c r="AI388">
        <v>11</v>
      </c>
      <c r="AJ388" s="301">
        <v>43919</v>
      </c>
      <c r="AK388">
        <v>1711</v>
      </c>
      <c r="AL388">
        <v>2771</v>
      </c>
      <c r="AM388" s="301">
        <v>43828</v>
      </c>
      <c r="AN388">
        <v>1960</v>
      </c>
      <c r="AO388">
        <v>3080</v>
      </c>
      <c r="AP388" s="301">
        <v>43645</v>
      </c>
      <c r="AQ388">
        <v>1826</v>
      </c>
      <c r="AR388">
        <v>3030</v>
      </c>
      <c r="AS388" s="301">
        <v>43280</v>
      </c>
      <c r="AT388">
        <v>1993</v>
      </c>
      <c r="AU388">
        <v>3660</v>
      </c>
    </row>
    <row r="389" spans="1:47" x14ac:dyDescent="0.2">
      <c r="A389" s="102">
        <v>3059</v>
      </c>
      <c r="B389">
        <v>1605</v>
      </c>
      <c r="C389" s="106" t="s">
        <v>1062</v>
      </c>
      <c r="D389" s="106" t="s">
        <v>1045</v>
      </c>
      <c r="E389">
        <v>672.9</v>
      </c>
      <c r="F389">
        <v>659.6</v>
      </c>
      <c r="G389">
        <v>1300</v>
      </c>
      <c r="H389" s="106" t="s">
        <v>901</v>
      </c>
      <c r="I389">
        <v>2327</v>
      </c>
      <c r="J389" s="106" t="s">
        <v>1171</v>
      </c>
      <c r="K389" s="106" t="s">
        <v>900</v>
      </c>
      <c r="L389">
        <v>2942</v>
      </c>
      <c r="M389">
        <v>2914</v>
      </c>
      <c r="N389">
        <v>300</v>
      </c>
      <c r="O389" s="106" t="s">
        <v>898</v>
      </c>
      <c r="P389">
        <v>0.70749933845295498</v>
      </c>
      <c r="Q389">
        <v>0.89506012946790503</v>
      </c>
      <c r="R389" s="15">
        <v>0.44970003072722498</v>
      </c>
      <c r="S389" s="15">
        <v>7.9372133994185995E-2</v>
      </c>
      <c r="T389">
        <v>-1.2647395602579301</v>
      </c>
      <c r="U389">
        <v>1.2647395602579301</v>
      </c>
      <c r="V389">
        <v>0.98587411548991399</v>
      </c>
      <c r="W389">
        <v>-8.58</v>
      </c>
      <c r="X389">
        <v>1.91</v>
      </c>
      <c r="Y389">
        <v>488693</v>
      </c>
      <c r="Z389">
        <v>28747</v>
      </c>
      <c r="AA389">
        <v>1.31</v>
      </c>
      <c r="AB389">
        <v>17</v>
      </c>
      <c r="AC389">
        <v>9</v>
      </c>
      <c r="AD389">
        <v>8</v>
      </c>
      <c r="AE389">
        <v>52.94</v>
      </c>
      <c r="AF389">
        <v>16</v>
      </c>
      <c r="AG389">
        <v>8</v>
      </c>
      <c r="AH389">
        <v>3</v>
      </c>
      <c r="AI389">
        <v>6</v>
      </c>
      <c r="AJ389" s="301">
        <v>43919</v>
      </c>
      <c r="AK389">
        <v>599.20000000000005</v>
      </c>
      <c r="AL389">
        <v>2686</v>
      </c>
      <c r="AM389" s="301">
        <v>43828</v>
      </c>
      <c r="AN389">
        <v>1136.5</v>
      </c>
      <c r="AO389">
        <v>3600</v>
      </c>
      <c r="AP389" s="301">
        <v>43645</v>
      </c>
      <c r="AQ389">
        <v>992.9</v>
      </c>
      <c r="AR389">
        <v>3515</v>
      </c>
      <c r="AS389" s="301">
        <v>43280</v>
      </c>
      <c r="AT389">
        <v>1132.5</v>
      </c>
      <c r="AU389">
        <v>2762</v>
      </c>
    </row>
    <row r="390" spans="1:47" x14ac:dyDescent="0.2">
      <c r="A390" s="102">
        <v>2695</v>
      </c>
      <c r="B390">
        <v>5463</v>
      </c>
      <c r="C390" s="106" t="s">
        <v>63</v>
      </c>
      <c r="D390" s="106" t="s">
        <v>939</v>
      </c>
      <c r="E390">
        <v>2643</v>
      </c>
      <c r="F390">
        <v>2662</v>
      </c>
      <c r="G390">
        <v>400</v>
      </c>
      <c r="H390" s="106" t="s">
        <v>898</v>
      </c>
      <c r="I390">
        <v>5991</v>
      </c>
      <c r="J390" s="106" t="s">
        <v>789</v>
      </c>
      <c r="K390" s="106" t="s">
        <v>1032</v>
      </c>
      <c r="L390">
        <v>693</v>
      </c>
      <c r="M390">
        <v>693</v>
      </c>
      <c r="N390">
        <v>1500</v>
      </c>
      <c r="O390" s="106" t="s">
        <v>901</v>
      </c>
      <c r="P390">
        <v>0.82840636217286101</v>
      </c>
      <c r="Q390">
        <v>0.90616322742838196</v>
      </c>
      <c r="R390" s="106">
        <v>0.16534036424392501</v>
      </c>
      <c r="S390" s="15">
        <v>2.3921115468614799E-3</v>
      </c>
      <c r="T390">
        <v>1.14425077908179</v>
      </c>
      <c r="U390">
        <v>1.14425077908179</v>
      </c>
      <c r="V390">
        <v>1.15019352372257</v>
      </c>
      <c r="W390">
        <v>4.71</v>
      </c>
      <c r="X390">
        <v>2.38</v>
      </c>
      <c r="Y390">
        <v>486693</v>
      </c>
      <c r="Z390">
        <v>28629</v>
      </c>
      <c r="AA390">
        <v>1.44</v>
      </c>
      <c r="AB390">
        <v>17</v>
      </c>
      <c r="AC390">
        <v>12</v>
      </c>
      <c r="AD390">
        <v>5</v>
      </c>
      <c r="AE390">
        <v>70.59</v>
      </c>
      <c r="AF390">
        <v>17</v>
      </c>
      <c r="AG390">
        <v>5</v>
      </c>
      <c r="AH390">
        <v>2</v>
      </c>
      <c r="AI390">
        <v>10</v>
      </c>
      <c r="AJ390" s="301">
        <v>43919</v>
      </c>
      <c r="AK390">
        <v>2771</v>
      </c>
      <c r="AL390">
        <v>747</v>
      </c>
      <c r="AM390" s="301">
        <v>43828</v>
      </c>
      <c r="AN390">
        <v>3080</v>
      </c>
      <c r="AO390">
        <v>995</v>
      </c>
      <c r="AP390" s="301">
        <v>43645</v>
      </c>
      <c r="AQ390">
        <v>3030</v>
      </c>
      <c r="AR390">
        <v>857</v>
      </c>
      <c r="AS390" s="301">
        <v>43280</v>
      </c>
      <c r="AT390">
        <v>3660</v>
      </c>
      <c r="AU390">
        <v>1025</v>
      </c>
    </row>
    <row r="391" spans="1:47" x14ac:dyDescent="0.2">
      <c r="A391" s="102">
        <v>3057</v>
      </c>
      <c r="B391">
        <v>2531</v>
      </c>
      <c r="C391" s="106" t="s">
        <v>922</v>
      </c>
      <c r="D391" s="106" t="s">
        <v>923</v>
      </c>
      <c r="E391">
        <v>952</v>
      </c>
      <c r="F391">
        <v>951</v>
      </c>
      <c r="G391">
        <v>1100</v>
      </c>
      <c r="H391" s="106" t="s">
        <v>898</v>
      </c>
      <c r="I391">
        <v>6395</v>
      </c>
      <c r="J391" s="106" t="s">
        <v>1004</v>
      </c>
      <c r="K391" s="106" t="s">
        <v>909</v>
      </c>
      <c r="L391">
        <v>890</v>
      </c>
      <c r="M391">
        <v>892</v>
      </c>
      <c r="N391">
        <v>1200</v>
      </c>
      <c r="O391" s="106" t="s">
        <v>901</v>
      </c>
      <c r="P391">
        <v>0.92483852053275994</v>
      </c>
      <c r="Q391">
        <v>0.895150060324434</v>
      </c>
      <c r="R391">
        <v>3.9920522411673799E-2</v>
      </c>
      <c r="S391" s="15">
        <v>3.0773021484724099E-2</v>
      </c>
      <c r="T391">
        <v>1.0039222868223501</v>
      </c>
      <c r="U391">
        <v>1.0039222868223501</v>
      </c>
      <c r="V391">
        <v>1.30588899406145</v>
      </c>
      <c r="W391">
        <v>5.18</v>
      </c>
      <c r="X391">
        <v>2.3199999999999998</v>
      </c>
      <c r="Y391">
        <v>486570</v>
      </c>
      <c r="Z391">
        <v>32438</v>
      </c>
      <c r="AA391">
        <v>1.59</v>
      </c>
      <c r="AB391">
        <v>15</v>
      </c>
      <c r="AC391">
        <v>10</v>
      </c>
      <c r="AD391">
        <v>5</v>
      </c>
      <c r="AE391">
        <v>66.67</v>
      </c>
      <c r="AF391">
        <v>13</v>
      </c>
      <c r="AG391">
        <v>6</v>
      </c>
      <c r="AH391">
        <v>4</v>
      </c>
      <c r="AI391">
        <v>5</v>
      </c>
      <c r="AJ391" s="301">
        <v>43919</v>
      </c>
      <c r="AK391">
        <v>819</v>
      </c>
      <c r="AL391">
        <v>796</v>
      </c>
      <c r="AM391" s="301">
        <v>43828</v>
      </c>
      <c r="AN391">
        <v>1005</v>
      </c>
      <c r="AO391">
        <v>1001</v>
      </c>
      <c r="AP391" s="301">
        <v>43645</v>
      </c>
      <c r="AQ391">
        <v>1134</v>
      </c>
      <c r="AR391">
        <v>1155</v>
      </c>
      <c r="AS391" s="301">
        <v>43280</v>
      </c>
      <c r="AT391">
        <v>1400</v>
      </c>
      <c r="AU391">
        <v>1330</v>
      </c>
    </row>
    <row r="392" spans="1:47" x14ac:dyDescent="0.2">
      <c r="A392" s="102">
        <v>1567</v>
      </c>
      <c r="B392">
        <v>5991</v>
      </c>
      <c r="C392" s="106" t="s">
        <v>789</v>
      </c>
      <c r="D392" s="106" t="s">
        <v>1032</v>
      </c>
      <c r="E392">
        <v>693</v>
      </c>
      <c r="F392">
        <v>693</v>
      </c>
      <c r="G392">
        <v>1400</v>
      </c>
      <c r="H392" s="106" t="s">
        <v>901</v>
      </c>
      <c r="I392">
        <v>7272</v>
      </c>
      <c r="J392" s="106" t="s">
        <v>1039</v>
      </c>
      <c r="K392" s="106" t="s">
        <v>913</v>
      </c>
      <c r="L392">
        <v>1670</v>
      </c>
      <c r="M392">
        <v>1639</v>
      </c>
      <c r="N392">
        <v>600</v>
      </c>
      <c r="O392" s="106" t="s">
        <v>898</v>
      </c>
      <c r="P392">
        <v>0.79033072405744298</v>
      </c>
      <c r="Q392">
        <v>0.93518428214400096</v>
      </c>
      <c r="R392" s="15">
        <v>9.4142709487805704E-2</v>
      </c>
      <c r="S392" s="106">
        <v>4.41417125599902E-2</v>
      </c>
      <c r="T392">
        <v>-1.8343506907732099</v>
      </c>
      <c r="U392">
        <v>1.8343506907732099</v>
      </c>
      <c r="V392">
        <v>2.1395442669212299</v>
      </c>
      <c r="W392">
        <v>-18.18</v>
      </c>
      <c r="X392">
        <v>1.34</v>
      </c>
      <c r="Y392">
        <v>485280</v>
      </c>
      <c r="Z392">
        <v>30330</v>
      </c>
      <c r="AA392">
        <v>1.55</v>
      </c>
      <c r="AB392">
        <v>16</v>
      </c>
      <c r="AC392">
        <v>14</v>
      </c>
      <c r="AD392">
        <v>2</v>
      </c>
      <c r="AE392">
        <v>87.5</v>
      </c>
      <c r="AF392">
        <v>20</v>
      </c>
      <c r="AG392">
        <v>0</v>
      </c>
      <c r="AH392">
        <v>1</v>
      </c>
      <c r="AI392">
        <v>15</v>
      </c>
      <c r="AJ392" s="301">
        <v>43919</v>
      </c>
      <c r="AK392">
        <v>747</v>
      </c>
      <c r="AL392">
        <v>1350</v>
      </c>
      <c r="AM392" s="301">
        <v>43828</v>
      </c>
      <c r="AN392">
        <v>995</v>
      </c>
      <c r="AO392">
        <v>2203</v>
      </c>
      <c r="AP392" s="301">
        <v>43645</v>
      </c>
      <c r="AQ392">
        <v>857</v>
      </c>
      <c r="AR392">
        <v>1960</v>
      </c>
      <c r="AS392" s="301">
        <v>43280</v>
      </c>
      <c r="AT392">
        <v>1025</v>
      </c>
      <c r="AU392">
        <v>2795</v>
      </c>
    </row>
    <row r="393" spans="1:47" x14ac:dyDescent="0.2">
      <c r="A393" s="102">
        <v>3357</v>
      </c>
      <c r="B393">
        <v>3632</v>
      </c>
      <c r="C393" s="106" t="s">
        <v>1451</v>
      </c>
      <c r="D393" s="106" t="s">
        <v>900</v>
      </c>
      <c r="E393">
        <v>486</v>
      </c>
      <c r="F393">
        <v>469</v>
      </c>
      <c r="G393">
        <v>2300</v>
      </c>
      <c r="H393" s="106" t="s">
        <v>898</v>
      </c>
      <c r="I393">
        <v>9072</v>
      </c>
      <c r="J393" s="106" t="s">
        <v>975</v>
      </c>
      <c r="K393" s="106" t="s">
        <v>976</v>
      </c>
      <c r="L393">
        <v>2118</v>
      </c>
      <c r="M393">
        <v>2146</v>
      </c>
      <c r="N393">
        <v>500</v>
      </c>
      <c r="O393" s="106" t="s">
        <v>901</v>
      </c>
      <c r="P393">
        <v>0.56423965695289702</v>
      </c>
      <c r="Q393">
        <v>0.88379388738018705</v>
      </c>
      <c r="R393">
        <v>0.37470776643508602</v>
      </c>
      <c r="S393" s="15">
        <v>2.2700995173803602E-2</v>
      </c>
      <c r="T393">
        <v>1.2763716635289499</v>
      </c>
      <c r="U393">
        <v>1.2763716635289499</v>
      </c>
      <c r="V393">
        <v>2.3274581443431099</v>
      </c>
      <c r="W393">
        <v>6.27</v>
      </c>
      <c r="X393">
        <v>0.53</v>
      </c>
      <c r="Y393">
        <v>485126</v>
      </c>
      <c r="Z393">
        <v>28537</v>
      </c>
      <c r="AA393">
        <v>1.49</v>
      </c>
      <c r="AB393">
        <v>17</v>
      </c>
      <c r="AC393">
        <v>11</v>
      </c>
      <c r="AD393">
        <v>6</v>
      </c>
      <c r="AE393">
        <v>64.709999999999994</v>
      </c>
      <c r="AF393">
        <v>20</v>
      </c>
      <c r="AG393">
        <v>4</v>
      </c>
      <c r="AH393">
        <v>1</v>
      </c>
      <c r="AI393">
        <v>12</v>
      </c>
      <c r="AJ393" s="301">
        <v>43919</v>
      </c>
      <c r="AK393">
        <v>404</v>
      </c>
      <c r="AL393">
        <v>2172</v>
      </c>
      <c r="AM393" s="301">
        <v>43828</v>
      </c>
      <c r="AN393">
        <v>493</v>
      </c>
      <c r="AO393">
        <v>2746</v>
      </c>
      <c r="AP393" s="301">
        <v>43645</v>
      </c>
      <c r="AQ393">
        <v>510</v>
      </c>
      <c r="AR393">
        <v>2562</v>
      </c>
      <c r="AS393" s="301">
        <v>43280</v>
      </c>
      <c r="AT393">
        <v>587</v>
      </c>
      <c r="AU393">
        <v>2840</v>
      </c>
    </row>
    <row r="394" spans="1:47" x14ac:dyDescent="0.2">
      <c r="A394" s="102">
        <v>2590</v>
      </c>
      <c r="B394">
        <v>2730</v>
      </c>
      <c r="C394" s="106" t="s">
        <v>489</v>
      </c>
      <c r="D394" s="106" t="s">
        <v>921</v>
      </c>
      <c r="E394">
        <v>1094</v>
      </c>
      <c r="F394">
        <v>1074</v>
      </c>
      <c r="G394">
        <v>900</v>
      </c>
      <c r="H394" s="106" t="s">
        <v>898</v>
      </c>
      <c r="I394">
        <v>6361</v>
      </c>
      <c r="J394" s="106" t="s">
        <v>576</v>
      </c>
      <c r="K394" s="106" t="s">
        <v>909</v>
      </c>
      <c r="L394">
        <v>2492</v>
      </c>
      <c r="M394">
        <v>2484</v>
      </c>
      <c r="N394">
        <v>400</v>
      </c>
      <c r="O394" s="106" t="s">
        <v>901</v>
      </c>
      <c r="P394">
        <v>0.84997236936696796</v>
      </c>
      <c r="Q394">
        <v>0.90883587722891401</v>
      </c>
      <c r="R394" s="15">
        <v>7.0987223708823793E-2</v>
      </c>
      <c r="S394" s="15">
        <v>1.03722471374957E-2</v>
      </c>
      <c r="T394">
        <v>0.75925682939776296</v>
      </c>
      <c r="U394">
        <v>0.75925682939776296</v>
      </c>
      <c r="V394">
        <v>0.72753807603156895</v>
      </c>
      <c r="W394">
        <v>4.55</v>
      </c>
      <c r="X394">
        <v>2.72</v>
      </c>
      <c r="Y394">
        <v>484871</v>
      </c>
      <c r="Z394">
        <v>32325</v>
      </c>
      <c r="AA394">
        <v>1.7</v>
      </c>
      <c r="AB394">
        <v>15</v>
      </c>
      <c r="AC394">
        <v>9</v>
      </c>
      <c r="AD394">
        <v>6</v>
      </c>
      <c r="AE394">
        <v>60</v>
      </c>
      <c r="AF394">
        <v>14</v>
      </c>
      <c r="AG394">
        <v>8</v>
      </c>
      <c r="AH394">
        <v>1</v>
      </c>
      <c r="AI394">
        <v>6</v>
      </c>
      <c r="AJ394" s="301">
        <v>43919</v>
      </c>
      <c r="AK394">
        <v>905</v>
      </c>
      <c r="AL394">
        <v>2060</v>
      </c>
      <c r="AM394" s="301">
        <v>43828</v>
      </c>
      <c r="AN394">
        <v>1213</v>
      </c>
      <c r="AO394">
        <v>3325</v>
      </c>
      <c r="AP394" s="301">
        <v>43645</v>
      </c>
      <c r="AQ394">
        <v>1021</v>
      </c>
      <c r="AR394">
        <v>3015</v>
      </c>
      <c r="AS394" s="301">
        <v>43280</v>
      </c>
      <c r="AT394">
        <v>1075</v>
      </c>
      <c r="AU394">
        <v>3385</v>
      </c>
    </row>
    <row r="395" spans="1:47" x14ac:dyDescent="0.2">
      <c r="A395" s="102">
        <v>684</v>
      </c>
      <c r="B395">
        <v>6201</v>
      </c>
      <c r="C395" s="106" t="s">
        <v>1150</v>
      </c>
      <c r="D395" s="106" t="s">
        <v>913</v>
      </c>
      <c r="E395">
        <v>5750</v>
      </c>
      <c r="F395">
        <v>5650</v>
      </c>
      <c r="G395">
        <v>100</v>
      </c>
      <c r="H395" s="106" t="s">
        <v>901</v>
      </c>
      <c r="I395">
        <v>7186</v>
      </c>
      <c r="J395" s="106" t="s">
        <v>445</v>
      </c>
      <c r="K395" s="106" t="s">
        <v>940</v>
      </c>
      <c r="L395">
        <v>353</v>
      </c>
      <c r="M395">
        <v>347</v>
      </c>
      <c r="N395">
        <v>1600</v>
      </c>
      <c r="O395" s="106" t="s">
        <v>898</v>
      </c>
      <c r="P395">
        <v>0.94348994262831398</v>
      </c>
      <c r="Q395">
        <v>0.95367278490977403</v>
      </c>
      <c r="R395">
        <v>2.76576668288139E-2</v>
      </c>
      <c r="S395">
        <v>2.60368719450795E-3</v>
      </c>
      <c r="T395">
        <v>-0.21135128438260201</v>
      </c>
      <c r="U395">
        <v>0.21135128438260201</v>
      </c>
      <c r="V395">
        <v>0.17406132179084399</v>
      </c>
      <c r="W395">
        <v>-0.75</v>
      </c>
      <c r="X395">
        <v>1.73</v>
      </c>
      <c r="Y395">
        <v>484691</v>
      </c>
      <c r="Z395">
        <v>26927</v>
      </c>
      <c r="AA395">
        <v>1.76</v>
      </c>
      <c r="AB395">
        <v>18</v>
      </c>
      <c r="AC395">
        <v>13</v>
      </c>
      <c r="AD395">
        <v>5</v>
      </c>
      <c r="AE395">
        <v>72.22</v>
      </c>
      <c r="AF395">
        <v>18</v>
      </c>
      <c r="AG395">
        <v>4</v>
      </c>
      <c r="AH395">
        <v>1</v>
      </c>
      <c r="AI395">
        <v>13</v>
      </c>
      <c r="AJ395" s="301">
        <v>43919</v>
      </c>
      <c r="AK395">
        <v>5370</v>
      </c>
      <c r="AL395">
        <v>340</v>
      </c>
      <c r="AM395" s="301">
        <v>43828</v>
      </c>
      <c r="AN395">
        <v>6330</v>
      </c>
      <c r="AO395">
        <v>452</v>
      </c>
      <c r="AP395" s="301">
        <v>43645</v>
      </c>
      <c r="AQ395">
        <v>6040</v>
      </c>
      <c r="AR395">
        <v>412</v>
      </c>
      <c r="AS395" s="301">
        <v>43280</v>
      </c>
      <c r="AT395">
        <v>6010</v>
      </c>
      <c r="AU395">
        <v>553</v>
      </c>
    </row>
    <row r="396" spans="1:47" x14ac:dyDescent="0.2">
      <c r="A396" s="102">
        <v>4034</v>
      </c>
      <c r="B396">
        <v>4321</v>
      </c>
      <c r="C396" s="106" t="s">
        <v>1432</v>
      </c>
      <c r="D396" s="106" t="s">
        <v>910</v>
      </c>
      <c r="E396">
        <v>531</v>
      </c>
      <c r="F396">
        <v>518</v>
      </c>
      <c r="G396">
        <v>2100</v>
      </c>
      <c r="H396" s="106" t="s">
        <v>901</v>
      </c>
      <c r="I396">
        <v>8595</v>
      </c>
      <c r="J396" s="106" t="s">
        <v>1010</v>
      </c>
      <c r="K396" s="106" t="s">
        <v>1025</v>
      </c>
      <c r="L396">
        <v>3580</v>
      </c>
      <c r="M396">
        <v>3575</v>
      </c>
      <c r="N396">
        <v>300</v>
      </c>
      <c r="O396" s="106" t="s">
        <v>898</v>
      </c>
      <c r="P396">
        <v>0.94224413248852501</v>
      </c>
      <c r="Q396">
        <v>0.85411993237779005</v>
      </c>
      <c r="R396">
        <v>7.7743331890149703E-2</v>
      </c>
      <c r="S396" s="15">
        <v>3.6026073115825903E-2</v>
      </c>
      <c r="T396">
        <v>-0.23644657033633501</v>
      </c>
      <c r="U396">
        <v>0.23644657033633501</v>
      </c>
      <c r="V396">
        <v>0.25900593707873598</v>
      </c>
      <c r="W396">
        <v>-1.41</v>
      </c>
      <c r="X396">
        <v>1.43</v>
      </c>
      <c r="Y396">
        <v>484213</v>
      </c>
      <c r="Z396">
        <v>40351</v>
      </c>
      <c r="AA396">
        <v>2.2599999999999998</v>
      </c>
      <c r="AB396">
        <v>12</v>
      </c>
      <c r="AC396">
        <v>10</v>
      </c>
      <c r="AD396">
        <v>2</v>
      </c>
      <c r="AE396">
        <v>83.33</v>
      </c>
      <c r="AF396">
        <v>18</v>
      </c>
      <c r="AG396">
        <v>5</v>
      </c>
      <c r="AH396">
        <v>1</v>
      </c>
      <c r="AI396">
        <v>6</v>
      </c>
      <c r="AJ396" s="301">
        <v>43919</v>
      </c>
      <c r="AK396">
        <v>418</v>
      </c>
      <c r="AL396">
        <v>2979</v>
      </c>
      <c r="AM396" s="301">
        <v>43828</v>
      </c>
      <c r="AN396">
        <v>569</v>
      </c>
      <c r="AO396">
        <v>4300</v>
      </c>
      <c r="AP396" s="301">
        <v>43645</v>
      </c>
      <c r="AQ396">
        <v>542</v>
      </c>
      <c r="AR396">
        <v>4030</v>
      </c>
      <c r="AS396" s="301">
        <v>43280</v>
      </c>
      <c r="AT396">
        <v>661</v>
      </c>
      <c r="AU396">
        <v>4360</v>
      </c>
    </row>
    <row r="397" spans="1:47" x14ac:dyDescent="0.2">
      <c r="A397" s="102">
        <v>3872</v>
      </c>
      <c r="B397">
        <v>7167</v>
      </c>
      <c r="C397" s="106" t="s">
        <v>957</v>
      </c>
      <c r="D397" s="106" t="s">
        <v>940</v>
      </c>
      <c r="E397">
        <v>250</v>
      </c>
      <c r="F397">
        <v>252</v>
      </c>
      <c r="G397">
        <v>4100</v>
      </c>
      <c r="H397" s="106" t="s">
        <v>901</v>
      </c>
      <c r="I397">
        <v>7202</v>
      </c>
      <c r="J397" s="106" t="s">
        <v>596</v>
      </c>
      <c r="K397" s="106" t="s">
        <v>913</v>
      </c>
      <c r="L397">
        <v>950.5</v>
      </c>
      <c r="M397">
        <v>944.8</v>
      </c>
      <c r="N397">
        <v>1100</v>
      </c>
      <c r="O397" s="106" t="s">
        <v>898</v>
      </c>
      <c r="P397">
        <v>0.91738811575679602</v>
      </c>
      <c r="Q397">
        <v>0.862133654025943</v>
      </c>
      <c r="R397" s="15">
        <v>6.10683375952134E-2</v>
      </c>
      <c r="S397" s="15">
        <v>6.02937903307839E-2</v>
      </c>
      <c r="T397">
        <v>-0.16727835150912701</v>
      </c>
      <c r="U397">
        <v>0.16727835150912701</v>
      </c>
      <c r="V397">
        <v>0.31886332608951001</v>
      </c>
      <c r="W397">
        <v>-1.88</v>
      </c>
      <c r="X397">
        <v>0.59</v>
      </c>
      <c r="Y397">
        <v>484019</v>
      </c>
      <c r="Z397">
        <v>26890</v>
      </c>
      <c r="AA397">
        <v>1.28</v>
      </c>
      <c r="AB397">
        <v>18</v>
      </c>
      <c r="AC397">
        <v>13</v>
      </c>
      <c r="AD397">
        <v>5</v>
      </c>
      <c r="AE397">
        <v>72.22</v>
      </c>
      <c r="AF397">
        <v>18</v>
      </c>
      <c r="AG397">
        <v>4</v>
      </c>
      <c r="AH397">
        <v>1</v>
      </c>
      <c r="AI397">
        <v>13</v>
      </c>
      <c r="AJ397" s="301">
        <v>43919</v>
      </c>
      <c r="AK397">
        <v>230</v>
      </c>
      <c r="AL397">
        <v>745.1</v>
      </c>
      <c r="AM397" s="301">
        <v>43828</v>
      </c>
      <c r="AN397">
        <v>280</v>
      </c>
      <c r="AO397">
        <v>1299</v>
      </c>
      <c r="AP397" s="301">
        <v>43645</v>
      </c>
      <c r="AQ397">
        <v>290</v>
      </c>
      <c r="AR397">
        <v>1247</v>
      </c>
      <c r="AS397" s="301">
        <v>43280</v>
      </c>
      <c r="AT397">
        <v>366</v>
      </c>
      <c r="AU397">
        <v>1430.5</v>
      </c>
    </row>
    <row r="398" spans="1:47" x14ac:dyDescent="0.2">
      <c r="A398" s="102">
        <v>3635</v>
      </c>
      <c r="B398">
        <v>5110</v>
      </c>
      <c r="C398" s="106" t="s">
        <v>808</v>
      </c>
      <c r="D398" s="106" t="s">
        <v>984</v>
      </c>
      <c r="E398">
        <v>1053</v>
      </c>
      <c r="F398">
        <v>1049</v>
      </c>
      <c r="G398">
        <v>900</v>
      </c>
      <c r="H398" s="106" t="s">
        <v>901</v>
      </c>
      <c r="I398">
        <v>8341</v>
      </c>
      <c r="J398" s="106" t="s">
        <v>643</v>
      </c>
      <c r="K398" s="106" t="s">
        <v>940</v>
      </c>
      <c r="L398">
        <v>1544</v>
      </c>
      <c r="M398">
        <v>1594</v>
      </c>
      <c r="N398">
        <v>600</v>
      </c>
      <c r="O398" s="106" t="s">
        <v>898</v>
      </c>
      <c r="P398">
        <v>0.87913214709527499</v>
      </c>
      <c r="Q398">
        <v>0.87204797433368797</v>
      </c>
      <c r="R398" s="15">
        <v>3.7866740579663501E-2</v>
      </c>
      <c r="S398" s="15">
        <v>8.80401072667924E-2</v>
      </c>
      <c r="T398">
        <v>-1.9506526801820401</v>
      </c>
      <c r="U398">
        <v>1.9506526801820401</v>
      </c>
      <c r="V398">
        <v>1.16415361438859</v>
      </c>
      <c r="W398">
        <v>-12.53</v>
      </c>
      <c r="X398">
        <v>1.29</v>
      </c>
      <c r="Y398">
        <v>483908</v>
      </c>
      <c r="Z398">
        <v>43992</v>
      </c>
      <c r="AA398">
        <v>2.15</v>
      </c>
      <c r="AB398">
        <v>11</v>
      </c>
      <c r="AC398">
        <v>10</v>
      </c>
      <c r="AD398">
        <v>1</v>
      </c>
      <c r="AE398">
        <v>90.91</v>
      </c>
      <c r="AF398">
        <v>20</v>
      </c>
      <c r="AG398">
        <v>3</v>
      </c>
      <c r="AH398">
        <v>1</v>
      </c>
      <c r="AI398">
        <v>7</v>
      </c>
      <c r="AJ398" s="301">
        <v>43919</v>
      </c>
      <c r="AK398">
        <v>1069</v>
      </c>
      <c r="AL398">
        <v>1447</v>
      </c>
      <c r="AM398" s="301">
        <v>43828</v>
      </c>
      <c r="AN398">
        <v>1337</v>
      </c>
      <c r="AO398">
        <v>1832</v>
      </c>
      <c r="AP398" s="301">
        <v>43645</v>
      </c>
      <c r="AQ398">
        <v>1263</v>
      </c>
      <c r="AR398">
        <v>1604</v>
      </c>
      <c r="AS398" s="301">
        <v>43280</v>
      </c>
      <c r="AT398">
        <v>1711</v>
      </c>
      <c r="AU398">
        <v>2361</v>
      </c>
    </row>
    <row r="399" spans="1:47" x14ac:dyDescent="0.2">
      <c r="A399" s="102">
        <v>2677</v>
      </c>
      <c r="B399">
        <v>3632</v>
      </c>
      <c r="C399" s="106" t="s">
        <v>1451</v>
      </c>
      <c r="D399" s="106" t="s">
        <v>900</v>
      </c>
      <c r="E399">
        <v>486</v>
      </c>
      <c r="F399">
        <v>469</v>
      </c>
      <c r="G399">
        <v>2200</v>
      </c>
      <c r="H399" s="106" t="s">
        <v>898</v>
      </c>
      <c r="I399">
        <v>9101</v>
      </c>
      <c r="J399" s="106" t="s">
        <v>682</v>
      </c>
      <c r="K399" s="106" t="s">
        <v>1071</v>
      </c>
      <c r="L399">
        <v>1484</v>
      </c>
      <c r="M399">
        <v>1493</v>
      </c>
      <c r="N399">
        <v>700</v>
      </c>
      <c r="O399" s="106" t="s">
        <v>901</v>
      </c>
      <c r="P399">
        <v>0.76229363004175199</v>
      </c>
      <c r="Q399">
        <v>0.90657316200101901</v>
      </c>
      <c r="R399" s="15">
        <v>0.16766455460560301</v>
      </c>
      <c r="S399">
        <v>1.34595038029871E-2</v>
      </c>
      <c r="T399">
        <v>0.86217051205888295</v>
      </c>
      <c r="U399">
        <v>0.86217051205888295</v>
      </c>
      <c r="V399">
        <v>1.51771165636748</v>
      </c>
      <c r="W399">
        <v>4.1500000000000004</v>
      </c>
      <c r="X399">
        <v>1.27</v>
      </c>
      <c r="Y399">
        <v>483339</v>
      </c>
      <c r="Z399">
        <v>32223</v>
      </c>
      <c r="AA399">
        <v>1.52</v>
      </c>
      <c r="AB399">
        <v>15</v>
      </c>
      <c r="AC399">
        <v>9</v>
      </c>
      <c r="AD399">
        <v>6</v>
      </c>
      <c r="AE399">
        <v>60</v>
      </c>
      <c r="AF399">
        <v>17</v>
      </c>
      <c r="AG399">
        <v>5</v>
      </c>
      <c r="AH399">
        <v>2</v>
      </c>
      <c r="AI399">
        <v>8</v>
      </c>
      <c r="AJ399" s="301">
        <v>43919</v>
      </c>
      <c r="AK399">
        <v>404</v>
      </c>
      <c r="AL399">
        <v>1336</v>
      </c>
      <c r="AM399" s="301">
        <v>43828</v>
      </c>
      <c r="AN399">
        <v>493</v>
      </c>
      <c r="AO399">
        <v>1981</v>
      </c>
      <c r="AP399" s="301">
        <v>43645</v>
      </c>
      <c r="AQ399">
        <v>510</v>
      </c>
      <c r="AR399">
        <v>1776</v>
      </c>
      <c r="AS399" s="301">
        <v>43280</v>
      </c>
      <c r="AT399">
        <v>587</v>
      </c>
      <c r="AU399">
        <v>2162</v>
      </c>
    </row>
    <row r="400" spans="1:47" x14ac:dyDescent="0.2">
      <c r="A400" s="102">
        <v>1553</v>
      </c>
      <c r="B400">
        <v>6371</v>
      </c>
      <c r="C400" s="106" t="s">
        <v>1003</v>
      </c>
      <c r="D400" s="106" t="s">
        <v>909</v>
      </c>
      <c r="E400">
        <v>2599</v>
      </c>
      <c r="F400">
        <v>2563</v>
      </c>
      <c r="G400">
        <v>400</v>
      </c>
      <c r="H400" s="106" t="s">
        <v>901</v>
      </c>
      <c r="I400">
        <v>9613</v>
      </c>
      <c r="J400" s="106" t="s">
        <v>1183</v>
      </c>
      <c r="K400" s="106" t="s">
        <v>900</v>
      </c>
      <c r="L400">
        <v>1203</v>
      </c>
      <c r="M400">
        <v>1177</v>
      </c>
      <c r="N400">
        <v>900</v>
      </c>
      <c r="O400" s="106" t="s">
        <v>898</v>
      </c>
      <c r="P400">
        <v>0.93978117643144299</v>
      </c>
      <c r="Q400">
        <v>0.93548840500460995</v>
      </c>
      <c r="R400">
        <v>0.16740049208492999</v>
      </c>
      <c r="S400">
        <v>6.2631409050984702E-2</v>
      </c>
      <c r="T400">
        <v>-0.85201047346621706</v>
      </c>
      <c r="U400">
        <v>0.85201047346621706</v>
      </c>
      <c r="V400">
        <v>0.87659555571312398</v>
      </c>
      <c r="W400">
        <v>-3.55</v>
      </c>
      <c r="X400">
        <v>3.33</v>
      </c>
      <c r="Y400">
        <v>481743</v>
      </c>
      <c r="Z400">
        <v>32116</v>
      </c>
      <c r="AA400">
        <v>1.68</v>
      </c>
      <c r="AB400">
        <v>15</v>
      </c>
      <c r="AC400">
        <v>10</v>
      </c>
      <c r="AD400">
        <v>5</v>
      </c>
      <c r="AE400">
        <v>66.67</v>
      </c>
      <c r="AF400">
        <v>19</v>
      </c>
      <c r="AG400">
        <v>4</v>
      </c>
      <c r="AH400">
        <v>0</v>
      </c>
      <c r="AI400">
        <v>11</v>
      </c>
      <c r="AJ400" s="301">
        <v>43919</v>
      </c>
      <c r="AK400">
        <v>2608</v>
      </c>
      <c r="AL400">
        <v>1043</v>
      </c>
      <c r="AM400" s="301">
        <v>43828</v>
      </c>
      <c r="AN400">
        <v>3865</v>
      </c>
      <c r="AO400">
        <v>1467</v>
      </c>
      <c r="AP400" s="301">
        <v>43645</v>
      </c>
      <c r="AQ400">
        <v>3630</v>
      </c>
      <c r="AR400">
        <v>1461</v>
      </c>
      <c r="AS400" s="301">
        <v>43280</v>
      </c>
      <c r="AT400">
        <v>4390</v>
      </c>
      <c r="AU400">
        <v>1251</v>
      </c>
    </row>
    <row r="401" spans="1:47" x14ac:dyDescent="0.2">
      <c r="A401" s="102">
        <v>2944</v>
      </c>
      <c r="B401">
        <v>6503</v>
      </c>
      <c r="C401" s="106" t="s">
        <v>856</v>
      </c>
      <c r="D401" s="106" t="s">
        <v>903</v>
      </c>
      <c r="E401">
        <v>1372.5</v>
      </c>
      <c r="F401">
        <v>1368</v>
      </c>
      <c r="G401">
        <v>800</v>
      </c>
      <c r="H401" s="106" t="s">
        <v>901</v>
      </c>
      <c r="I401">
        <v>7267</v>
      </c>
      <c r="J401" s="106" t="s">
        <v>57</v>
      </c>
      <c r="K401" s="106" t="s">
        <v>913</v>
      </c>
      <c r="L401">
        <v>2745</v>
      </c>
      <c r="M401">
        <v>2708.5</v>
      </c>
      <c r="N401">
        <v>400</v>
      </c>
      <c r="O401" s="106" t="s">
        <v>898</v>
      </c>
      <c r="P401">
        <v>0.94273080269959297</v>
      </c>
      <c r="Q401">
        <v>0.89883109990374499</v>
      </c>
      <c r="R401" s="15">
        <v>8.6399584982667005E-2</v>
      </c>
      <c r="S401" s="15">
        <v>1.6204916226832001E-3</v>
      </c>
      <c r="T401">
        <v>-0.67751910572849905</v>
      </c>
      <c r="U401">
        <v>0.67751910572849905</v>
      </c>
      <c r="V401">
        <v>0.87826902724452904</v>
      </c>
      <c r="W401">
        <v>-3.17</v>
      </c>
      <c r="X401">
        <v>1.02</v>
      </c>
      <c r="Y401">
        <v>481063</v>
      </c>
      <c r="Z401">
        <v>34362</v>
      </c>
      <c r="AA401">
        <v>1.75</v>
      </c>
      <c r="AB401">
        <v>14</v>
      </c>
      <c r="AC401">
        <v>11</v>
      </c>
      <c r="AD401">
        <v>3</v>
      </c>
      <c r="AE401">
        <v>78.569999999999993</v>
      </c>
      <c r="AF401">
        <v>20</v>
      </c>
      <c r="AG401">
        <v>3</v>
      </c>
      <c r="AH401">
        <v>0</v>
      </c>
      <c r="AI401">
        <v>11</v>
      </c>
      <c r="AJ401" s="301">
        <v>43919</v>
      </c>
      <c r="AK401">
        <v>1354.5</v>
      </c>
      <c r="AL401">
        <v>2541</v>
      </c>
      <c r="AM401" s="301">
        <v>43828</v>
      </c>
      <c r="AN401">
        <v>1498.5</v>
      </c>
      <c r="AO401">
        <v>3099</v>
      </c>
      <c r="AP401" s="301">
        <v>43645</v>
      </c>
      <c r="AQ401">
        <v>1478</v>
      </c>
      <c r="AR401">
        <v>2845</v>
      </c>
      <c r="AS401" s="301">
        <v>43280</v>
      </c>
      <c r="AT401">
        <v>1424.5</v>
      </c>
      <c r="AU401">
        <v>3194</v>
      </c>
    </row>
    <row r="402" spans="1:47" x14ac:dyDescent="0.2">
      <c r="A402" s="102">
        <v>321</v>
      </c>
      <c r="B402">
        <v>8012</v>
      </c>
      <c r="C402" s="106" t="s">
        <v>1055</v>
      </c>
      <c r="D402" s="106" t="s">
        <v>905</v>
      </c>
      <c r="E402">
        <v>1330</v>
      </c>
      <c r="F402">
        <v>1330</v>
      </c>
      <c r="G402">
        <v>800</v>
      </c>
      <c r="H402" s="106" t="s">
        <v>898</v>
      </c>
      <c r="I402">
        <v>8377</v>
      </c>
      <c r="J402" s="106" t="s">
        <v>977</v>
      </c>
      <c r="K402" s="106" t="s">
        <v>940</v>
      </c>
      <c r="L402">
        <v>893</v>
      </c>
      <c r="M402">
        <v>896</v>
      </c>
      <c r="N402">
        <v>1200</v>
      </c>
      <c r="O402" s="106" t="s">
        <v>901</v>
      </c>
      <c r="P402">
        <v>0.68926183191032797</v>
      </c>
      <c r="Q402">
        <v>0.96262875410835003</v>
      </c>
      <c r="R402">
        <v>0.48265509973920601</v>
      </c>
      <c r="S402">
        <v>4.7947303581310899E-2</v>
      </c>
      <c r="T402">
        <v>0.23605640709310699</v>
      </c>
      <c r="U402">
        <v>0.23605640709310699</v>
      </c>
      <c r="V402">
        <v>0.20659765287843801</v>
      </c>
      <c r="W402">
        <v>1.02</v>
      </c>
      <c r="X402">
        <v>1.05</v>
      </c>
      <c r="Y402">
        <v>480986</v>
      </c>
      <c r="Z402">
        <v>34356</v>
      </c>
      <c r="AA402">
        <v>1.66</v>
      </c>
      <c r="AB402">
        <v>14</v>
      </c>
      <c r="AC402">
        <v>9</v>
      </c>
      <c r="AD402">
        <v>5</v>
      </c>
      <c r="AE402">
        <v>64.290000000000006</v>
      </c>
      <c r="AF402">
        <v>19</v>
      </c>
      <c r="AG402">
        <v>4</v>
      </c>
      <c r="AH402">
        <v>0</v>
      </c>
      <c r="AI402">
        <v>10</v>
      </c>
      <c r="AJ402" s="301">
        <v>43919</v>
      </c>
      <c r="AK402">
        <v>1347</v>
      </c>
      <c r="AL402">
        <v>1005</v>
      </c>
      <c r="AM402" s="301">
        <v>43828</v>
      </c>
      <c r="AN402">
        <v>1630</v>
      </c>
      <c r="AO402">
        <v>1152</v>
      </c>
      <c r="AP402" s="301">
        <v>43645</v>
      </c>
      <c r="AQ402">
        <v>1650</v>
      </c>
      <c r="AR402">
        <v>1151</v>
      </c>
      <c r="AS402" s="301">
        <v>43280</v>
      </c>
      <c r="AT402">
        <v>1691</v>
      </c>
      <c r="AU402">
        <v>1452</v>
      </c>
    </row>
    <row r="403" spans="1:47" x14ac:dyDescent="0.2">
      <c r="A403" s="102">
        <v>2387</v>
      </c>
      <c r="B403">
        <v>4506</v>
      </c>
      <c r="C403" s="106" t="s">
        <v>1187</v>
      </c>
      <c r="D403" s="106" t="s">
        <v>918</v>
      </c>
      <c r="E403">
        <v>1505</v>
      </c>
      <c r="F403">
        <v>1453</v>
      </c>
      <c r="G403">
        <v>700</v>
      </c>
      <c r="H403" s="106" t="s">
        <v>901</v>
      </c>
      <c r="I403">
        <v>5233</v>
      </c>
      <c r="J403" s="106" t="s">
        <v>1033</v>
      </c>
      <c r="K403" s="106" t="s">
        <v>897</v>
      </c>
      <c r="L403">
        <v>2425</v>
      </c>
      <c r="M403">
        <v>2448</v>
      </c>
      <c r="N403">
        <v>400</v>
      </c>
      <c r="O403" s="106" t="s">
        <v>898</v>
      </c>
      <c r="P403">
        <v>0.72556446800344399</v>
      </c>
      <c r="Q403">
        <v>0.91452980481106605</v>
      </c>
      <c r="R403">
        <v>0.20503997183744499</v>
      </c>
      <c r="S403" s="15">
        <v>6.5711665985893494E-2</v>
      </c>
      <c r="T403">
        <v>-1.07338162682953</v>
      </c>
      <c r="U403">
        <v>1.07338162682953</v>
      </c>
      <c r="V403">
        <v>0.56231101404299599</v>
      </c>
      <c r="W403">
        <v>-9.7200000000000006</v>
      </c>
      <c r="X403">
        <v>3.87</v>
      </c>
      <c r="Y403">
        <v>480716</v>
      </c>
      <c r="Z403">
        <v>34337</v>
      </c>
      <c r="AA403">
        <v>1.56</v>
      </c>
      <c r="AB403">
        <v>14</v>
      </c>
      <c r="AC403">
        <v>9</v>
      </c>
      <c r="AD403">
        <v>5</v>
      </c>
      <c r="AE403">
        <v>64.290000000000006</v>
      </c>
      <c r="AF403">
        <v>16</v>
      </c>
      <c r="AG403">
        <v>5</v>
      </c>
      <c r="AH403">
        <v>2</v>
      </c>
      <c r="AI403">
        <v>7</v>
      </c>
      <c r="AJ403" s="301">
        <v>43919</v>
      </c>
      <c r="AK403">
        <v>1442</v>
      </c>
      <c r="AL403">
        <v>1935</v>
      </c>
      <c r="AM403" s="301">
        <v>43828</v>
      </c>
      <c r="AN403">
        <v>2130</v>
      </c>
      <c r="AO403">
        <v>3215</v>
      </c>
      <c r="AP403" s="301">
        <v>43645</v>
      </c>
      <c r="AQ403">
        <v>2128</v>
      </c>
      <c r="AR403">
        <v>3290</v>
      </c>
      <c r="AS403" s="301">
        <v>43280</v>
      </c>
      <c r="AT403">
        <v>2276</v>
      </c>
      <c r="AU403">
        <v>3625</v>
      </c>
    </row>
    <row r="404" spans="1:47" x14ac:dyDescent="0.2">
      <c r="A404" s="102">
        <v>3606</v>
      </c>
      <c r="B404">
        <v>4062</v>
      </c>
      <c r="C404" s="106" t="s">
        <v>228</v>
      </c>
      <c r="D404" s="106" t="s">
        <v>903</v>
      </c>
      <c r="E404">
        <v>3100</v>
      </c>
      <c r="F404">
        <v>3100</v>
      </c>
      <c r="G404">
        <v>300</v>
      </c>
      <c r="H404" s="106" t="s">
        <v>898</v>
      </c>
      <c r="I404">
        <v>5947</v>
      </c>
      <c r="J404" s="106" t="s">
        <v>227</v>
      </c>
      <c r="K404" s="106" t="s">
        <v>1032</v>
      </c>
      <c r="L404">
        <v>9000</v>
      </c>
      <c r="M404">
        <v>9150</v>
      </c>
      <c r="N404">
        <v>100</v>
      </c>
      <c r="O404" s="106" t="s">
        <v>901</v>
      </c>
      <c r="P404">
        <v>0.86580292353741595</v>
      </c>
      <c r="Q404">
        <v>0.87314970933665703</v>
      </c>
      <c r="R404">
        <v>0.34848791599016499</v>
      </c>
      <c r="S404">
        <v>4.0245956039513801E-2</v>
      </c>
      <c r="T404">
        <v>1.0206074400496301</v>
      </c>
      <c r="U404">
        <v>1.0206074400496301</v>
      </c>
      <c r="V404">
        <v>1.0380459946529701</v>
      </c>
      <c r="W404">
        <v>7.65</v>
      </c>
      <c r="X404">
        <v>1.64</v>
      </c>
      <c r="Y404">
        <v>480705</v>
      </c>
      <c r="Z404">
        <v>36977</v>
      </c>
      <c r="AA404">
        <v>2.29</v>
      </c>
      <c r="AB404">
        <v>13</v>
      </c>
      <c r="AC404">
        <v>8</v>
      </c>
      <c r="AD404">
        <v>5</v>
      </c>
      <c r="AE404">
        <v>61.54</v>
      </c>
      <c r="AF404">
        <v>20</v>
      </c>
      <c r="AG404">
        <v>3</v>
      </c>
      <c r="AH404">
        <v>0</v>
      </c>
      <c r="AI404">
        <v>10</v>
      </c>
      <c r="AJ404" s="301">
        <v>43919</v>
      </c>
      <c r="AK404">
        <v>2323</v>
      </c>
      <c r="AL404">
        <v>7740</v>
      </c>
      <c r="AM404" s="301">
        <v>43828</v>
      </c>
      <c r="AN404">
        <v>2605</v>
      </c>
      <c r="AO404">
        <v>8550</v>
      </c>
      <c r="AP404" s="301">
        <v>43645</v>
      </c>
      <c r="AQ404">
        <v>1915</v>
      </c>
      <c r="AR404">
        <v>6990</v>
      </c>
      <c r="AS404" s="301">
        <v>43280</v>
      </c>
      <c r="AT404">
        <v>1746</v>
      </c>
      <c r="AU404">
        <v>9670</v>
      </c>
    </row>
    <row r="405" spans="1:47" x14ac:dyDescent="0.2">
      <c r="A405" s="102">
        <v>3450</v>
      </c>
      <c r="B405">
        <v>2730</v>
      </c>
      <c r="C405" s="106" t="s">
        <v>489</v>
      </c>
      <c r="D405" s="106" t="s">
        <v>921</v>
      </c>
      <c r="E405">
        <v>1094</v>
      </c>
      <c r="F405">
        <v>1074</v>
      </c>
      <c r="G405">
        <v>900</v>
      </c>
      <c r="H405" s="106" t="s">
        <v>898</v>
      </c>
      <c r="I405">
        <v>7259</v>
      </c>
      <c r="J405" s="106" t="s">
        <v>24</v>
      </c>
      <c r="K405" s="106" t="s">
        <v>913</v>
      </c>
      <c r="L405">
        <v>3115</v>
      </c>
      <c r="M405">
        <v>3070</v>
      </c>
      <c r="N405">
        <v>300</v>
      </c>
      <c r="O405" s="106" t="s">
        <v>901</v>
      </c>
      <c r="P405">
        <v>0.75030732138308998</v>
      </c>
      <c r="Q405">
        <v>0.87930235394532996</v>
      </c>
      <c r="R405" s="15">
        <v>3.7737373528013998E-2</v>
      </c>
      <c r="S405">
        <v>9.0222586888475995E-2</v>
      </c>
      <c r="T405">
        <v>1.47017397872568</v>
      </c>
      <c r="U405">
        <v>1.47017397872568</v>
      </c>
      <c r="V405">
        <v>1.3707560013725999</v>
      </c>
      <c r="W405">
        <v>10.17</v>
      </c>
      <c r="X405">
        <v>4.95</v>
      </c>
      <c r="Y405">
        <v>479741</v>
      </c>
      <c r="Z405">
        <v>25250</v>
      </c>
      <c r="AA405">
        <v>1.34</v>
      </c>
      <c r="AB405">
        <v>19</v>
      </c>
      <c r="AC405">
        <v>12</v>
      </c>
      <c r="AD405">
        <v>7</v>
      </c>
      <c r="AE405">
        <v>63.16</v>
      </c>
      <c r="AF405">
        <v>15</v>
      </c>
      <c r="AG405">
        <v>7</v>
      </c>
      <c r="AH405">
        <v>2</v>
      </c>
      <c r="AI405">
        <v>10</v>
      </c>
      <c r="AJ405" s="301">
        <v>43919</v>
      </c>
      <c r="AK405">
        <v>905</v>
      </c>
      <c r="AL405">
        <v>2842</v>
      </c>
      <c r="AM405" s="301">
        <v>43828</v>
      </c>
      <c r="AN405">
        <v>1213</v>
      </c>
      <c r="AO405">
        <v>4070</v>
      </c>
      <c r="AP405" s="301">
        <v>43645</v>
      </c>
      <c r="AQ405">
        <v>1021</v>
      </c>
      <c r="AR405">
        <v>3810</v>
      </c>
      <c r="AS405" s="301">
        <v>43280</v>
      </c>
      <c r="AT405">
        <v>1075</v>
      </c>
      <c r="AU405">
        <v>4980</v>
      </c>
    </row>
    <row r="406" spans="1:47" x14ac:dyDescent="0.2">
      <c r="A406" s="102">
        <v>285</v>
      </c>
      <c r="B406">
        <v>5406</v>
      </c>
      <c r="C406" s="106" t="s">
        <v>1134</v>
      </c>
      <c r="D406" s="106" t="s">
        <v>939</v>
      </c>
      <c r="E406">
        <v>369</v>
      </c>
      <c r="F406">
        <v>363</v>
      </c>
      <c r="G406">
        <v>3000</v>
      </c>
      <c r="H406" s="106" t="s">
        <v>901</v>
      </c>
      <c r="I406">
        <v>5444</v>
      </c>
      <c r="J406" s="106" t="s">
        <v>1201</v>
      </c>
      <c r="K406" s="106" t="s">
        <v>939</v>
      </c>
      <c r="L406">
        <v>2190</v>
      </c>
      <c r="M406">
        <v>2156</v>
      </c>
      <c r="N406">
        <v>500</v>
      </c>
      <c r="O406" s="106" t="s">
        <v>898</v>
      </c>
      <c r="P406">
        <v>0.90540799687760798</v>
      </c>
      <c r="Q406">
        <v>0.96392406235945804</v>
      </c>
      <c r="R406" s="15">
        <v>0.31982619401953599</v>
      </c>
      <c r="S406" s="15">
        <v>1.23044603806432E-3</v>
      </c>
      <c r="T406">
        <v>-0.93759088022793402</v>
      </c>
      <c r="U406">
        <v>0.93759088022793402</v>
      </c>
      <c r="V406">
        <v>0.90181452753583102</v>
      </c>
      <c r="W406">
        <v>-5.26</v>
      </c>
      <c r="X406">
        <v>1.02</v>
      </c>
      <c r="Y406">
        <v>479656</v>
      </c>
      <c r="Z406">
        <v>31977</v>
      </c>
      <c r="AA406">
        <v>1.65</v>
      </c>
      <c r="AB406">
        <v>15</v>
      </c>
      <c r="AC406">
        <v>8</v>
      </c>
      <c r="AD406">
        <v>7</v>
      </c>
      <c r="AE406">
        <v>53.33</v>
      </c>
      <c r="AF406">
        <v>18</v>
      </c>
      <c r="AG406">
        <v>6</v>
      </c>
      <c r="AH406">
        <v>1</v>
      </c>
      <c r="AI406">
        <v>8</v>
      </c>
      <c r="AJ406" s="301">
        <v>43919</v>
      </c>
      <c r="AK406">
        <v>354</v>
      </c>
      <c r="AL406">
        <v>1864</v>
      </c>
      <c r="AM406" s="301">
        <v>43828</v>
      </c>
      <c r="AN406">
        <v>589</v>
      </c>
      <c r="AO406">
        <v>2742</v>
      </c>
      <c r="AP406" s="301">
        <v>43645</v>
      </c>
      <c r="AQ406">
        <v>718</v>
      </c>
      <c r="AR406">
        <v>3230</v>
      </c>
      <c r="AS406" s="301">
        <v>43280</v>
      </c>
      <c r="AT406">
        <v>994</v>
      </c>
      <c r="AU406">
        <v>3295</v>
      </c>
    </row>
    <row r="407" spans="1:47" x14ac:dyDescent="0.2">
      <c r="A407" s="102">
        <v>2696</v>
      </c>
      <c r="B407">
        <v>4061</v>
      </c>
      <c r="C407" s="106" t="s">
        <v>1067</v>
      </c>
      <c r="D407" s="106" t="s">
        <v>920</v>
      </c>
      <c r="E407">
        <v>2593</v>
      </c>
      <c r="F407">
        <v>2591</v>
      </c>
      <c r="G407">
        <v>300</v>
      </c>
      <c r="H407" s="106" t="s">
        <v>901</v>
      </c>
      <c r="I407">
        <v>7276</v>
      </c>
      <c r="J407" s="106" t="s">
        <v>937</v>
      </c>
      <c r="K407" s="106" t="s">
        <v>903</v>
      </c>
      <c r="L407">
        <v>4275</v>
      </c>
      <c r="M407">
        <v>4255</v>
      </c>
      <c r="N407">
        <v>200</v>
      </c>
      <c r="O407" s="106" t="s">
        <v>898</v>
      </c>
      <c r="P407">
        <v>0.52577360284920904</v>
      </c>
      <c r="Q407">
        <v>0.90613539539019405</v>
      </c>
      <c r="R407" s="106">
        <v>1.6926349464219401E-3</v>
      </c>
      <c r="S407" s="15">
        <v>8.6450063633633403E-2</v>
      </c>
      <c r="T407">
        <v>-0.57665292589839301</v>
      </c>
      <c r="U407">
        <v>0.57665292589839301</v>
      </c>
      <c r="V407">
        <v>0.63855157745164604</v>
      </c>
      <c r="W407">
        <v>-4.67</v>
      </c>
      <c r="X407">
        <v>8.66</v>
      </c>
      <c r="Y407">
        <v>479391</v>
      </c>
      <c r="Z407">
        <v>43581</v>
      </c>
      <c r="AA407">
        <v>2.73</v>
      </c>
      <c r="AB407">
        <v>11</v>
      </c>
      <c r="AC407">
        <v>10</v>
      </c>
      <c r="AD407">
        <v>1</v>
      </c>
      <c r="AE407">
        <v>90.91</v>
      </c>
      <c r="AF407">
        <v>19</v>
      </c>
      <c r="AG407">
        <v>3</v>
      </c>
      <c r="AH407">
        <v>0</v>
      </c>
      <c r="AI407">
        <v>8</v>
      </c>
      <c r="AJ407" s="301">
        <v>43919</v>
      </c>
      <c r="AK407">
        <v>2346</v>
      </c>
      <c r="AL407">
        <v>3710</v>
      </c>
      <c r="AM407" s="301">
        <v>43828</v>
      </c>
      <c r="AN407">
        <v>3270</v>
      </c>
      <c r="AO407">
        <v>5100</v>
      </c>
      <c r="AP407" s="301">
        <v>43645</v>
      </c>
      <c r="AQ407">
        <v>3320</v>
      </c>
      <c r="AR407">
        <v>5880</v>
      </c>
      <c r="AS407" s="301">
        <v>43280</v>
      </c>
      <c r="AT407">
        <v>3615</v>
      </c>
      <c r="AU407">
        <v>7150</v>
      </c>
    </row>
    <row r="408" spans="1:47" x14ac:dyDescent="0.2">
      <c r="A408" s="102">
        <v>2492</v>
      </c>
      <c r="B408">
        <v>6326</v>
      </c>
      <c r="C408" s="106" t="s">
        <v>1450</v>
      </c>
      <c r="D408" s="106" t="s">
        <v>909</v>
      </c>
      <c r="E408">
        <v>1614.5</v>
      </c>
      <c r="F408">
        <v>1599</v>
      </c>
      <c r="G408">
        <v>600</v>
      </c>
      <c r="H408" s="106" t="s">
        <v>898</v>
      </c>
      <c r="I408">
        <v>6395</v>
      </c>
      <c r="J408" s="106" t="s">
        <v>1004</v>
      </c>
      <c r="K408" s="106" t="s">
        <v>909</v>
      </c>
      <c r="L408">
        <v>890</v>
      </c>
      <c r="M408">
        <v>892</v>
      </c>
      <c r="N408">
        <v>1100</v>
      </c>
      <c r="O408" s="106" t="s">
        <v>901</v>
      </c>
      <c r="P408">
        <v>0.92886347789186696</v>
      </c>
      <c r="Q408">
        <v>0.911429647995743</v>
      </c>
      <c r="R408" s="15">
        <v>0.165357594268571</v>
      </c>
      <c r="S408" s="15">
        <v>4.9118401969145797E-2</v>
      </c>
      <c r="T408">
        <v>1.1456406377585</v>
      </c>
      <c r="U408">
        <v>1.1456406377585</v>
      </c>
      <c r="V408">
        <v>1.42538109762872</v>
      </c>
      <c r="W408">
        <v>4.09</v>
      </c>
      <c r="X408">
        <v>2.27</v>
      </c>
      <c r="Y408">
        <v>479173</v>
      </c>
      <c r="Z408">
        <v>34227</v>
      </c>
      <c r="AA408">
        <v>1.71</v>
      </c>
      <c r="AB408">
        <v>14</v>
      </c>
      <c r="AC408">
        <v>10</v>
      </c>
      <c r="AD408">
        <v>4</v>
      </c>
      <c r="AE408">
        <v>71.430000000000007</v>
      </c>
      <c r="AF408">
        <v>19</v>
      </c>
      <c r="AG408">
        <v>5</v>
      </c>
      <c r="AH408">
        <v>1</v>
      </c>
      <c r="AI408">
        <v>8</v>
      </c>
      <c r="AJ408" s="301">
        <v>43919</v>
      </c>
      <c r="AK408">
        <v>1398.5</v>
      </c>
      <c r="AL408">
        <v>796</v>
      </c>
      <c r="AM408" s="301">
        <v>43828</v>
      </c>
      <c r="AN408">
        <v>1726</v>
      </c>
      <c r="AO408">
        <v>1001</v>
      </c>
      <c r="AP408" s="301">
        <v>43645</v>
      </c>
      <c r="AQ408">
        <v>1813</v>
      </c>
      <c r="AR408">
        <v>1155</v>
      </c>
      <c r="AS408" s="301">
        <v>43280</v>
      </c>
      <c r="AT408">
        <v>1732</v>
      </c>
      <c r="AU408">
        <v>1330</v>
      </c>
    </row>
    <row r="409" spans="1:47" x14ac:dyDescent="0.2">
      <c r="A409" s="102">
        <v>1639</v>
      </c>
      <c r="B409">
        <v>4681</v>
      </c>
      <c r="C409" s="106" t="s">
        <v>774</v>
      </c>
      <c r="D409" s="106" t="s">
        <v>910</v>
      </c>
      <c r="E409">
        <v>1414</v>
      </c>
      <c r="F409">
        <v>1389</v>
      </c>
      <c r="G409">
        <v>700</v>
      </c>
      <c r="H409" s="106" t="s">
        <v>898</v>
      </c>
      <c r="I409">
        <v>6501</v>
      </c>
      <c r="J409" s="106" t="s">
        <v>1022</v>
      </c>
      <c r="K409" s="106" t="s">
        <v>903</v>
      </c>
      <c r="L409">
        <v>3390</v>
      </c>
      <c r="M409">
        <v>3395</v>
      </c>
      <c r="N409">
        <v>300</v>
      </c>
      <c r="O409" s="106" t="s">
        <v>901</v>
      </c>
      <c r="P409">
        <v>0.94118394131797301</v>
      </c>
      <c r="Q409">
        <v>0.93372120433122696</v>
      </c>
      <c r="R409" s="15">
        <v>0.10521441874464001</v>
      </c>
      <c r="S409" s="106">
        <v>6.9235232679011202E-2</v>
      </c>
      <c r="T409">
        <v>1.28596105589182</v>
      </c>
      <c r="U409">
        <v>1.28596105589182</v>
      </c>
      <c r="V409">
        <v>1.55064574362345</v>
      </c>
      <c r="W409">
        <v>8.92</v>
      </c>
      <c r="X409">
        <v>4.54</v>
      </c>
      <c r="Y409">
        <v>479167</v>
      </c>
      <c r="Z409">
        <v>43561</v>
      </c>
      <c r="AA409">
        <v>2.2799999999999998</v>
      </c>
      <c r="AB409">
        <v>11</v>
      </c>
      <c r="AC409">
        <v>8</v>
      </c>
      <c r="AD409">
        <v>3</v>
      </c>
      <c r="AE409">
        <v>72.73</v>
      </c>
      <c r="AF409">
        <v>19</v>
      </c>
      <c r="AG409">
        <v>3</v>
      </c>
      <c r="AH409">
        <v>0</v>
      </c>
      <c r="AI409">
        <v>8</v>
      </c>
      <c r="AJ409" s="301">
        <v>43919</v>
      </c>
      <c r="AK409">
        <v>1086</v>
      </c>
      <c r="AL409">
        <v>3109</v>
      </c>
      <c r="AM409" s="301">
        <v>43828</v>
      </c>
      <c r="AN409">
        <v>1855</v>
      </c>
      <c r="AO409">
        <v>4626</v>
      </c>
      <c r="AP409" s="301">
        <v>43645</v>
      </c>
      <c r="AQ409">
        <v>1659</v>
      </c>
      <c r="AR409">
        <v>4045</v>
      </c>
      <c r="AS409" s="301">
        <v>43280</v>
      </c>
      <c r="AT409">
        <v>1889</v>
      </c>
      <c r="AU409">
        <v>3840.5</v>
      </c>
    </row>
    <row r="410" spans="1:47" x14ac:dyDescent="0.2">
      <c r="A410" s="102">
        <v>3019</v>
      </c>
      <c r="B410">
        <v>1417</v>
      </c>
      <c r="C410" s="106" t="s">
        <v>1462</v>
      </c>
      <c r="D410" s="106" t="s">
        <v>907</v>
      </c>
      <c r="E410">
        <v>1611</v>
      </c>
      <c r="F410">
        <v>1595</v>
      </c>
      <c r="G410">
        <v>400</v>
      </c>
      <c r="H410" s="106" t="s">
        <v>898</v>
      </c>
      <c r="I410">
        <v>6963</v>
      </c>
      <c r="J410" s="106" t="s">
        <v>1347</v>
      </c>
      <c r="K410" s="106" t="s">
        <v>903</v>
      </c>
      <c r="L410">
        <v>7110</v>
      </c>
      <c r="M410">
        <v>7010</v>
      </c>
      <c r="N410">
        <v>100</v>
      </c>
      <c r="O410" s="106" t="s">
        <v>901</v>
      </c>
      <c r="P410">
        <v>0.87611550421143003</v>
      </c>
      <c r="Q410">
        <v>0.89639410432060695</v>
      </c>
      <c r="R410" s="106">
        <v>5.6947974635184903E-2</v>
      </c>
      <c r="S410" s="15">
        <v>2.0629314514140799E-2</v>
      </c>
      <c r="T410">
        <v>2.0020059829263199</v>
      </c>
      <c r="U410">
        <v>2.0020059829263199</v>
      </c>
      <c r="V410">
        <v>1.8187316746153701</v>
      </c>
      <c r="W410">
        <v>7.86</v>
      </c>
      <c r="X410">
        <v>8.99</v>
      </c>
      <c r="Y410">
        <v>478219</v>
      </c>
      <c r="Z410">
        <v>36786</v>
      </c>
      <c r="AA410">
        <v>2.0299999999999998</v>
      </c>
      <c r="AB410">
        <v>13</v>
      </c>
      <c r="AC410">
        <v>9</v>
      </c>
      <c r="AD410">
        <v>4</v>
      </c>
      <c r="AE410">
        <v>69.23</v>
      </c>
      <c r="AF410">
        <v>17</v>
      </c>
      <c r="AG410">
        <v>5</v>
      </c>
      <c r="AH410">
        <v>1</v>
      </c>
      <c r="AI410">
        <v>7</v>
      </c>
      <c r="AJ410" s="301">
        <v>43919</v>
      </c>
      <c r="AK410">
        <v>1375</v>
      </c>
      <c r="AL410">
        <v>6200</v>
      </c>
      <c r="AM410" s="301">
        <v>43828</v>
      </c>
      <c r="AN410">
        <v>1651</v>
      </c>
      <c r="AO410">
        <v>8780</v>
      </c>
      <c r="AP410" s="301">
        <v>43645</v>
      </c>
      <c r="AQ410">
        <v>1652</v>
      </c>
      <c r="AR410">
        <v>7600</v>
      </c>
      <c r="AS410" s="301">
        <v>43280</v>
      </c>
      <c r="AT410">
        <v>1687</v>
      </c>
      <c r="AU410">
        <v>9300</v>
      </c>
    </row>
    <row r="411" spans="1:47" x14ac:dyDescent="0.2">
      <c r="A411" s="102">
        <v>3351</v>
      </c>
      <c r="B411">
        <v>7451</v>
      </c>
      <c r="C411" s="106" t="s">
        <v>603</v>
      </c>
      <c r="D411" s="106" t="s">
        <v>905</v>
      </c>
      <c r="E411">
        <v>2775</v>
      </c>
      <c r="F411">
        <v>2758</v>
      </c>
      <c r="G411">
        <v>300</v>
      </c>
      <c r="H411" s="106" t="s">
        <v>898</v>
      </c>
      <c r="I411">
        <v>9934</v>
      </c>
      <c r="J411" s="106" t="s">
        <v>1031</v>
      </c>
      <c r="K411" s="106" t="s">
        <v>905</v>
      </c>
      <c r="L411">
        <v>2421</v>
      </c>
      <c r="M411">
        <v>2379</v>
      </c>
      <c r="N411">
        <v>300</v>
      </c>
      <c r="O411" s="106" t="s">
        <v>901</v>
      </c>
      <c r="P411">
        <v>0.62938529760533002</v>
      </c>
      <c r="Q411">
        <v>0.88393994848197699</v>
      </c>
      <c r="R411">
        <v>4.9373449819060299E-2</v>
      </c>
      <c r="S411" s="106">
        <v>1.57921409093577E-2</v>
      </c>
      <c r="T411">
        <v>0.23696751849048101</v>
      </c>
      <c r="U411">
        <v>0.23696751849048101</v>
      </c>
      <c r="V411">
        <v>0.252193685194185</v>
      </c>
      <c r="W411">
        <v>1</v>
      </c>
      <c r="X411">
        <v>13.74</v>
      </c>
      <c r="Y411">
        <v>477693</v>
      </c>
      <c r="Z411">
        <v>47769</v>
      </c>
      <c r="AA411">
        <v>2.42</v>
      </c>
      <c r="AB411">
        <v>10</v>
      </c>
      <c r="AC411">
        <v>6</v>
      </c>
      <c r="AD411">
        <v>4</v>
      </c>
      <c r="AE411">
        <v>60</v>
      </c>
      <c r="AF411">
        <v>17</v>
      </c>
      <c r="AG411">
        <v>6</v>
      </c>
      <c r="AH411">
        <v>0</v>
      </c>
      <c r="AI411">
        <v>4</v>
      </c>
      <c r="AJ411" s="301">
        <v>43919</v>
      </c>
      <c r="AK411">
        <v>3015</v>
      </c>
      <c r="AL411">
        <v>2423</v>
      </c>
      <c r="AM411" s="301">
        <v>43828</v>
      </c>
      <c r="AN411">
        <v>3095</v>
      </c>
      <c r="AO411">
        <v>2780</v>
      </c>
      <c r="AP411" s="301">
        <v>43645</v>
      </c>
      <c r="AQ411">
        <v>2890</v>
      </c>
      <c r="AR411">
        <v>2338</v>
      </c>
      <c r="AS411" s="301">
        <v>43280</v>
      </c>
      <c r="AT411">
        <v>2851</v>
      </c>
      <c r="AU411">
        <v>2223</v>
      </c>
    </row>
    <row r="412" spans="1:47" x14ac:dyDescent="0.2">
      <c r="A412" s="102">
        <v>1265</v>
      </c>
      <c r="B412">
        <v>5334</v>
      </c>
      <c r="C412" s="106" t="s">
        <v>1074</v>
      </c>
      <c r="D412" s="106" t="s">
        <v>897</v>
      </c>
      <c r="E412">
        <v>1533</v>
      </c>
      <c r="F412">
        <v>1527</v>
      </c>
      <c r="G412">
        <v>700</v>
      </c>
      <c r="H412" s="106" t="s">
        <v>901</v>
      </c>
      <c r="I412">
        <v>9303</v>
      </c>
      <c r="J412" s="106" t="s">
        <v>1166</v>
      </c>
      <c r="K412" s="106" t="s">
        <v>1184</v>
      </c>
      <c r="L412">
        <v>1276</v>
      </c>
      <c r="M412">
        <v>1286</v>
      </c>
      <c r="N412">
        <v>800</v>
      </c>
      <c r="O412" s="106" t="s">
        <v>898</v>
      </c>
      <c r="P412">
        <v>0.91908200467810297</v>
      </c>
      <c r="Q412">
        <v>0.94219406661453298</v>
      </c>
      <c r="R412">
        <v>8.1748511876392996E-2</v>
      </c>
      <c r="S412" s="15">
        <v>8.8892055751421204E-3</v>
      </c>
      <c r="T412">
        <v>-1.8267339505578</v>
      </c>
      <c r="U412">
        <v>1.8267339505578</v>
      </c>
      <c r="V412">
        <v>1.4914263650942401</v>
      </c>
      <c r="W412">
        <v>-6.15</v>
      </c>
      <c r="X412">
        <v>3.75</v>
      </c>
      <c r="Y412">
        <v>477543</v>
      </c>
      <c r="Z412">
        <v>31836</v>
      </c>
      <c r="AA412">
        <v>1.44</v>
      </c>
      <c r="AB412">
        <v>15</v>
      </c>
      <c r="AC412">
        <v>10</v>
      </c>
      <c r="AD412">
        <v>5</v>
      </c>
      <c r="AE412">
        <v>66.67</v>
      </c>
      <c r="AF412">
        <v>18</v>
      </c>
      <c r="AG412">
        <v>5</v>
      </c>
      <c r="AH412">
        <v>1</v>
      </c>
      <c r="AI412">
        <v>9</v>
      </c>
      <c r="AJ412" s="301">
        <v>43919</v>
      </c>
      <c r="AK412">
        <v>1608</v>
      </c>
      <c r="AL412">
        <v>1217</v>
      </c>
      <c r="AM412" s="301">
        <v>43828</v>
      </c>
      <c r="AN412">
        <v>2134</v>
      </c>
      <c r="AO412">
        <v>1471</v>
      </c>
      <c r="AP412" s="301">
        <v>43645</v>
      </c>
      <c r="AQ412">
        <v>2076</v>
      </c>
      <c r="AR412">
        <v>1417</v>
      </c>
      <c r="AS412" s="301">
        <v>43280</v>
      </c>
      <c r="AT412">
        <v>3025</v>
      </c>
      <c r="AU412">
        <v>1330</v>
      </c>
    </row>
    <row r="413" spans="1:47" x14ac:dyDescent="0.2">
      <c r="A413" s="102">
        <v>131</v>
      </c>
      <c r="B413">
        <v>6472</v>
      </c>
      <c r="C413" s="106" t="s">
        <v>59</v>
      </c>
      <c r="D413" s="106" t="s">
        <v>909</v>
      </c>
      <c r="E413">
        <v>213</v>
      </c>
      <c r="F413">
        <v>211</v>
      </c>
      <c r="G413">
        <v>4900</v>
      </c>
      <c r="H413" s="106" t="s">
        <v>901</v>
      </c>
      <c r="I413">
        <v>7202</v>
      </c>
      <c r="J413" s="106" t="s">
        <v>596</v>
      </c>
      <c r="K413" s="106" t="s">
        <v>913</v>
      </c>
      <c r="L413">
        <v>950.5</v>
      </c>
      <c r="M413">
        <v>944.8</v>
      </c>
      <c r="N413">
        <v>1100</v>
      </c>
      <c r="O413" s="106" t="s">
        <v>898</v>
      </c>
      <c r="P413">
        <v>0.96691877233773904</v>
      </c>
      <c r="Q413">
        <v>0.97111121220573104</v>
      </c>
      <c r="R413">
        <v>3.4703269776944198E-2</v>
      </c>
      <c r="S413" s="15">
        <v>3.7158706724694603E-2</v>
      </c>
      <c r="T413">
        <v>-1.3891098611501</v>
      </c>
      <c r="U413">
        <v>1.3891098611501</v>
      </c>
      <c r="V413">
        <v>1.43805286284801</v>
      </c>
      <c r="W413">
        <v>-9.75</v>
      </c>
      <c r="X413">
        <v>0.52</v>
      </c>
      <c r="Y413">
        <v>476739</v>
      </c>
      <c r="Z413">
        <v>34053</v>
      </c>
      <c r="AA413">
        <v>1.63</v>
      </c>
      <c r="AB413">
        <v>14</v>
      </c>
      <c r="AC413">
        <v>10</v>
      </c>
      <c r="AD413">
        <v>4</v>
      </c>
      <c r="AE413">
        <v>71.430000000000007</v>
      </c>
      <c r="AF413">
        <v>19</v>
      </c>
      <c r="AG413">
        <v>3</v>
      </c>
      <c r="AH413">
        <v>0</v>
      </c>
      <c r="AI413">
        <v>11</v>
      </c>
      <c r="AJ413" s="301">
        <v>43919</v>
      </c>
      <c r="AK413">
        <v>196</v>
      </c>
      <c r="AL413">
        <v>745.1</v>
      </c>
      <c r="AM413" s="301">
        <v>43828</v>
      </c>
      <c r="AN413">
        <v>345</v>
      </c>
      <c r="AO413">
        <v>1299</v>
      </c>
      <c r="AP413" s="301">
        <v>43645</v>
      </c>
      <c r="AQ413">
        <v>334</v>
      </c>
      <c r="AR413">
        <v>1247</v>
      </c>
      <c r="AS413" s="301">
        <v>43280</v>
      </c>
      <c r="AT413">
        <v>456</v>
      </c>
      <c r="AU413">
        <v>1430.5</v>
      </c>
    </row>
    <row r="414" spans="1:47" x14ac:dyDescent="0.2">
      <c r="A414" s="102">
        <v>2730</v>
      </c>
      <c r="B414">
        <v>1893</v>
      </c>
      <c r="C414" s="106" t="s">
        <v>1173</v>
      </c>
      <c r="D414" s="106" t="s">
        <v>907</v>
      </c>
      <c r="E414">
        <v>568</v>
      </c>
      <c r="F414">
        <v>564</v>
      </c>
      <c r="G414">
        <v>1600</v>
      </c>
      <c r="H414" s="106" t="s">
        <v>901</v>
      </c>
      <c r="I414">
        <v>4613</v>
      </c>
      <c r="J414" s="106" t="s">
        <v>223</v>
      </c>
      <c r="K414" s="106" t="s">
        <v>920</v>
      </c>
      <c r="L414">
        <v>2240</v>
      </c>
      <c r="M414">
        <v>2244</v>
      </c>
      <c r="N414">
        <v>400</v>
      </c>
      <c r="O414" s="106" t="s">
        <v>898</v>
      </c>
      <c r="P414">
        <v>0.71186983445325602</v>
      </c>
      <c r="Q414">
        <v>0.90515798807226799</v>
      </c>
      <c r="R414" s="15">
        <v>8.1695979104720401E-2</v>
      </c>
      <c r="S414" s="15">
        <v>5.9200891004010901E-4</v>
      </c>
      <c r="T414">
        <v>-0.29323825306811002</v>
      </c>
      <c r="U414">
        <v>0.29323825306811002</v>
      </c>
      <c r="V414">
        <v>0.14937226848302701</v>
      </c>
      <c r="W414">
        <v>-1.8</v>
      </c>
      <c r="X414">
        <v>0.53</v>
      </c>
      <c r="Y414">
        <v>476728</v>
      </c>
      <c r="Z414">
        <v>34052</v>
      </c>
      <c r="AA414">
        <v>1.74</v>
      </c>
      <c r="AB414">
        <v>14</v>
      </c>
      <c r="AC414">
        <v>9</v>
      </c>
      <c r="AD414">
        <v>5</v>
      </c>
      <c r="AE414">
        <v>64.290000000000006</v>
      </c>
      <c r="AF414">
        <v>20</v>
      </c>
      <c r="AG414">
        <v>4</v>
      </c>
      <c r="AH414">
        <v>1</v>
      </c>
      <c r="AI414">
        <v>9</v>
      </c>
      <c r="AJ414" s="301">
        <v>43919</v>
      </c>
      <c r="AK414">
        <v>583</v>
      </c>
      <c r="AL414">
        <v>2128</v>
      </c>
      <c r="AM414" s="301">
        <v>43828</v>
      </c>
      <c r="AN414">
        <v>677</v>
      </c>
      <c r="AO414">
        <v>2677</v>
      </c>
      <c r="AP414" s="301">
        <v>43645</v>
      </c>
      <c r="AQ414">
        <v>534</v>
      </c>
      <c r="AR414">
        <v>2286</v>
      </c>
      <c r="AS414" s="301">
        <v>43280</v>
      </c>
      <c r="AT414">
        <v>710</v>
      </c>
      <c r="AU414">
        <v>2268</v>
      </c>
    </row>
    <row r="415" spans="1:47" x14ac:dyDescent="0.2">
      <c r="A415" s="102">
        <v>1188</v>
      </c>
      <c r="B415">
        <v>8309</v>
      </c>
      <c r="C415" s="106" t="s">
        <v>641</v>
      </c>
      <c r="D415" s="106" t="s">
        <v>940</v>
      </c>
      <c r="E415">
        <v>2949.5</v>
      </c>
      <c r="F415">
        <v>2928.5</v>
      </c>
      <c r="G415">
        <v>300</v>
      </c>
      <c r="H415" s="106" t="s">
        <v>901</v>
      </c>
      <c r="I415">
        <v>9513</v>
      </c>
      <c r="J415" s="106" t="s">
        <v>1044</v>
      </c>
      <c r="K415" s="106" t="s">
        <v>942</v>
      </c>
      <c r="L415">
        <v>2018</v>
      </c>
      <c r="M415">
        <v>2006</v>
      </c>
      <c r="N415">
        <v>400</v>
      </c>
      <c r="O415" s="106" t="s">
        <v>898</v>
      </c>
      <c r="P415">
        <v>0.50894142844919199</v>
      </c>
      <c r="Q415">
        <v>0.94384289381918096</v>
      </c>
      <c r="R415" s="106">
        <v>0.23259466016246999</v>
      </c>
      <c r="S415">
        <v>9.3869490709870496E-2</v>
      </c>
      <c r="T415">
        <v>-0.50113352223002605</v>
      </c>
      <c r="U415">
        <v>0.50113352223002605</v>
      </c>
      <c r="V415">
        <v>0.37474147585603901</v>
      </c>
      <c r="W415">
        <v>-2.15</v>
      </c>
      <c r="X415">
        <v>8.67</v>
      </c>
      <c r="Y415">
        <v>476615</v>
      </c>
      <c r="Z415">
        <v>43329</v>
      </c>
      <c r="AA415">
        <v>2.3199999999999998</v>
      </c>
      <c r="AB415">
        <v>11</v>
      </c>
      <c r="AC415">
        <v>8</v>
      </c>
      <c r="AD415">
        <v>3</v>
      </c>
      <c r="AE415">
        <v>72.73</v>
      </c>
      <c r="AF415">
        <v>17</v>
      </c>
      <c r="AG415">
        <v>3</v>
      </c>
      <c r="AH415">
        <v>0</v>
      </c>
      <c r="AI415">
        <v>8</v>
      </c>
      <c r="AJ415" s="301">
        <v>43919</v>
      </c>
      <c r="AK415">
        <v>3284</v>
      </c>
      <c r="AL415">
        <v>2329</v>
      </c>
      <c r="AM415" s="301">
        <v>43828</v>
      </c>
      <c r="AN415">
        <v>4337</v>
      </c>
      <c r="AO415">
        <v>2647</v>
      </c>
      <c r="AP415" s="301">
        <v>43645</v>
      </c>
      <c r="AQ415">
        <v>3991</v>
      </c>
      <c r="AR415">
        <v>2499</v>
      </c>
      <c r="AS415" s="301">
        <v>43280</v>
      </c>
      <c r="AT415">
        <v>4318</v>
      </c>
      <c r="AU415">
        <v>2796</v>
      </c>
    </row>
    <row r="416" spans="1:47" x14ac:dyDescent="0.2">
      <c r="A416" s="102">
        <v>1534</v>
      </c>
      <c r="B416">
        <v>4204</v>
      </c>
      <c r="C416" s="106" t="s">
        <v>226</v>
      </c>
      <c r="D416" s="106" t="s">
        <v>920</v>
      </c>
      <c r="E416">
        <v>1489</v>
      </c>
      <c r="F416">
        <v>1494</v>
      </c>
      <c r="G416">
        <v>700</v>
      </c>
      <c r="H416" s="106" t="s">
        <v>901</v>
      </c>
      <c r="I416">
        <v>6925</v>
      </c>
      <c r="J416" s="106" t="s">
        <v>1177</v>
      </c>
      <c r="K416" s="106" t="s">
        <v>903</v>
      </c>
      <c r="L416">
        <v>1339</v>
      </c>
      <c r="M416">
        <v>1427</v>
      </c>
      <c r="N416">
        <v>700</v>
      </c>
      <c r="O416" s="106" t="s">
        <v>898</v>
      </c>
      <c r="P416">
        <v>0.86286165577037099</v>
      </c>
      <c r="Q416">
        <v>0.93589589671528794</v>
      </c>
      <c r="R416">
        <v>0.203993968926206</v>
      </c>
      <c r="S416" s="106">
        <v>3.6213180128586101E-3</v>
      </c>
      <c r="T416">
        <v>-1.50548693814919</v>
      </c>
      <c r="U416">
        <v>1.50548693814919</v>
      </c>
      <c r="V416">
        <v>0.768330986784722</v>
      </c>
      <c r="W416">
        <v>-15.2</v>
      </c>
      <c r="X416">
        <v>4.4800000000000004</v>
      </c>
      <c r="Y416">
        <v>476366</v>
      </c>
      <c r="Z416">
        <v>36644</v>
      </c>
      <c r="AA416">
        <v>1.8</v>
      </c>
      <c r="AB416">
        <v>13</v>
      </c>
      <c r="AC416">
        <v>10</v>
      </c>
      <c r="AD416">
        <v>3</v>
      </c>
      <c r="AE416">
        <v>76.92</v>
      </c>
      <c r="AF416">
        <v>20</v>
      </c>
      <c r="AG416">
        <v>3</v>
      </c>
      <c r="AH416">
        <v>0</v>
      </c>
      <c r="AI416">
        <v>10</v>
      </c>
      <c r="AJ416" s="301">
        <v>43919</v>
      </c>
      <c r="AK416">
        <v>1479</v>
      </c>
      <c r="AL416">
        <v>1060</v>
      </c>
      <c r="AM416" s="301">
        <v>43828</v>
      </c>
      <c r="AN416">
        <v>1904</v>
      </c>
      <c r="AO416">
        <v>1624</v>
      </c>
      <c r="AP416" s="301">
        <v>43645</v>
      </c>
      <c r="AQ416">
        <v>1665</v>
      </c>
      <c r="AR416">
        <v>1435</v>
      </c>
      <c r="AS416" s="301">
        <v>43280</v>
      </c>
      <c r="AT416">
        <v>1855</v>
      </c>
      <c r="AU416">
        <v>1385</v>
      </c>
    </row>
    <row r="417" spans="1:47" x14ac:dyDescent="0.2">
      <c r="A417" s="102">
        <v>3977</v>
      </c>
      <c r="B417">
        <v>1860</v>
      </c>
      <c r="C417" s="106" t="s">
        <v>53</v>
      </c>
      <c r="D417" s="106" t="s">
        <v>907</v>
      </c>
      <c r="E417">
        <v>672</v>
      </c>
      <c r="F417">
        <v>683</v>
      </c>
      <c r="G417">
        <v>1400</v>
      </c>
      <c r="H417" s="106" t="s">
        <v>901</v>
      </c>
      <c r="I417">
        <v>3563</v>
      </c>
      <c r="J417" s="106" t="s">
        <v>1035</v>
      </c>
      <c r="K417" s="106" t="s">
        <v>921</v>
      </c>
      <c r="L417">
        <v>2360</v>
      </c>
      <c r="M417">
        <v>2387</v>
      </c>
      <c r="N417">
        <v>400</v>
      </c>
      <c r="O417" s="106" t="s">
        <v>898</v>
      </c>
      <c r="P417">
        <v>0.869010166827482</v>
      </c>
      <c r="Q417">
        <v>0.85736005080191502</v>
      </c>
      <c r="R417" s="15">
        <v>0.168712008908081</v>
      </c>
      <c r="S417">
        <v>1.9079491909282199E-2</v>
      </c>
      <c r="T417">
        <v>-1.1340475547412201</v>
      </c>
      <c r="U417">
        <v>1.1340475547412201</v>
      </c>
      <c r="V417">
        <v>1.21772836682263</v>
      </c>
      <c r="W417">
        <v>-18.350000000000001</v>
      </c>
      <c r="X417">
        <v>0.15</v>
      </c>
      <c r="Y417">
        <v>476299</v>
      </c>
      <c r="Z417">
        <v>31753</v>
      </c>
      <c r="AA417">
        <v>1.54</v>
      </c>
      <c r="AB417">
        <v>15</v>
      </c>
      <c r="AC417">
        <v>10</v>
      </c>
      <c r="AD417">
        <v>5</v>
      </c>
      <c r="AE417">
        <v>66.67</v>
      </c>
      <c r="AF417">
        <v>20</v>
      </c>
      <c r="AG417">
        <v>3</v>
      </c>
      <c r="AH417">
        <v>1</v>
      </c>
      <c r="AI417">
        <v>11</v>
      </c>
      <c r="AJ417" s="301">
        <v>43919</v>
      </c>
      <c r="AK417">
        <v>641</v>
      </c>
      <c r="AL417">
        <v>1537</v>
      </c>
      <c r="AM417" s="301">
        <v>43828</v>
      </c>
      <c r="AN417">
        <v>726</v>
      </c>
      <c r="AO417">
        <v>2343</v>
      </c>
      <c r="AP417" s="301">
        <v>43645</v>
      </c>
      <c r="AQ417">
        <v>622</v>
      </c>
      <c r="AR417">
        <v>1593</v>
      </c>
      <c r="AS417" s="301">
        <v>43280</v>
      </c>
      <c r="AT417">
        <v>936</v>
      </c>
      <c r="AU417">
        <v>1600</v>
      </c>
    </row>
    <row r="418" spans="1:47" x14ac:dyDescent="0.2">
      <c r="A418" s="102">
        <v>2332</v>
      </c>
      <c r="B418">
        <v>6361</v>
      </c>
      <c r="C418" s="106" t="s">
        <v>576</v>
      </c>
      <c r="D418" s="106" t="s">
        <v>909</v>
      </c>
      <c r="E418">
        <v>2492</v>
      </c>
      <c r="F418">
        <v>2484</v>
      </c>
      <c r="G418">
        <v>400</v>
      </c>
      <c r="H418" s="106" t="s">
        <v>898</v>
      </c>
      <c r="I418">
        <v>6448</v>
      </c>
      <c r="J418" s="106" t="s">
        <v>364</v>
      </c>
      <c r="K418" s="106" t="s">
        <v>903</v>
      </c>
      <c r="L418">
        <v>1953</v>
      </c>
      <c r="M418">
        <v>1894</v>
      </c>
      <c r="N418">
        <v>500</v>
      </c>
      <c r="O418" s="106" t="s">
        <v>901</v>
      </c>
      <c r="P418">
        <v>0.96391032595507598</v>
      </c>
      <c r="Q418">
        <v>0.91600627944190205</v>
      </c>
      <c r="R418">
        <v>9.3436601373853095E-2</v>
      </c>
      <c r="S418" s="15">
        <v>6.9586002840823794E-2</v>
      </c>
      <c r="T418">
        <v>1.22557895939856</v>
      </c>
      <c r="U418">
        <v>1.22557895939856</v>
      </c>
      <c r="V418">
        <v>0.83633363648741399</v>
      </c>
      <c r="W418">
        <v>3.57</v>
      </c>
      <c r="X418">
        <v>4.6900000000000004</v>
      </c>
      <c r="Y418">
        <v>475552</v>
      </c>
      <c r="Z418">
        <v>52839</v>
      </c>
      <c r="AA418">
        <v>2.81</v>
      </c>
      <c r="AB418">
        <v>9</v>
      </c>
      <c r="AC418">
        <v>8</v>
      </c>
      <c r="AD418">
        <v>1</v>
      </c>
      <c r="AE418">
        <v>88.89</v>
      </c>
      <c r="AF418">
        <v>18</v>
      </c>
      <c r="AG418">
        <v>2</v>
      </c>
      <c r="AH418">
        <v>0</v>
      </c>
      <c r="AI418">
        <v>7</v>
      </c>
      <c r="AJ418" s="301">
        <v>43919</v>
      </c>
      <c r="AK418">
        <v>2060</v>
      </c>
      <c r="AL418">
        <v>1758</v>
      </c>
      <c r="AM418" s="301">
        <v>43828</v>
      </c>
      <c r="AN418">
        <v>3325</v>
      </c>
      <c r="AO418">
        <v>2271</v>
      </c>
      <c r="AP418" s="301">
        <v>43645</v>
      </c>
      <c r="AQ418">
        <v>3015</v>
      </c>
      <c r="AR418">
        <v>2091</v>
      </c>
      <c r="AS418" s="301">
        <v>43280</v>
      </c>
      <c r="AT418">
        <v>3385</v>
      </c>
      <c r="AU418">
        <v>2171</v>
      </c>
    </row>
    <row r="419" spans="1:47" x14ac:dyDescent="0.2">
      <c r="A419" s="102">
        <v>1010</v>
      </c>
      <c r="B419">
        <v>6501</v>
      </c>
      <c r="C419" s="106" t="s">
        <v>1022</v>
      </c>
      <c r="D419" s="106" t="s">
        <v>903</v>
      </c>
      <c r="E419">
        <v>3390</v>
      </c>
      <c r="F419">
        <v>3395</v>
      </c>
      <c r="G419">
        <v>300</v>
      </c>
      <c r="H419" s="106" t="s">
        <v>901</v>
      </c>
      <c r="I419">
        <v>8308</v>
      </c>
      <c r="J419" s="106" t="s">
        <v>48</v>
      </c>
      <c r="K419" s="106" t="s">
        <v>940</v>
      </c>
      <c r="L419">
        <v>366</v>
      </c>
      <c r="M419">
        <v>368</v>
      </c>
      <c r="N419">
        <v>2800</v>
      </c>
      <c r="O419" s="106" t="s">
        <v>898</v>
      </c>
      <c r="P419">
        <v>0.94654273110655796</v>
      </c>
      <c r="Q419">
        <v>0.94719107623124099</v>
      </c>
      <c r="R419" s="15">
        <v>3.5371755840854198E-3</v>
      </c>
      <c r="S419" s="15">
        <v>4.0962924800031497E-2</v>
      </c>
      <c r="T419">
        <v>-0.30858231959098698</v>
      </c>
      <c r="U419">
        <v>0.30858231959098698</v>
      </c>
      <c r="V419">
        <v>0.26065533413816899</v>
      </c>
      <c r="W419">
        <v>-1.0900000000000001</v>
      </c>
      <c r="X419">
        <v>1.17</v>
      </c>
      <c r="Y419">
        <v>475413</v>
      </c>
      <c r="Z419">
        <v>27965</v>
      </c>
      <c r="AA419">
        <v>1.51</v>
      </c>
      <c r="AB419">
        <v>17</v>
      </c>
      <c r="AC419">
        <v>9</v>
      </c>
      <c r="AD419">
        <v>8</v>
      </c>
      <c r="AE419">
        <v>52.94</v>
      </c>
      <c r="AF419">
        <v>19</v>
      </c>
      <c r="AG419">
        <v>4</v>
      </c>
      <c r="AH419">
        <v>0</v>
      </c>
      <c r="AI419">
        <v>13</v>
      </c>
      <c r="AJ419" s="301">
        <v>43919</v>
      </c>
      <c r="AK419">
        <v>3109</v>
      </c>
      <c r="AL419">
        <v>344</v>
      </c>
      <c r="AM419" s="301">
        <v>43828</v>
      </c>
      <c r="AN419">
        <v>4626</v>
      </c>
      <c r="AO419">
        <v>479</v>
      </c>
      <c r="AP419" s="301">
        <v>43645</v>
      </c>
      <c r="AQ419">
        <v>4045</v>
      </c>
      <c r="AR419">
        <v>453.5</v>
      </c>
      <c r="AS419" s="301">
        <v>43280</v>
      </c>
      <c r="AT419">
        <v>3840.5</v>
      </c>
      <c r="AU419">
        <v>582.29999999999995</v>
      </c>
    </row>
    <row r="420" spans="1:47" x14ac:dyDescent="0.2">
      <c r="A420" s="102">
        <v>2973</v>
      </c>
      <c r="B420">
        <v>1941</v>
      </c>
      <c r="C420" s="106" t="s">
        <v>1159</v>
      </c>
      <c r="D420" s="106" t="s">
        <v>907</v>
      </c>
      <c r="E420">
        <v>2302</v>
      </c>
      <c r="F420">
        <v>2285</v>
      </c>
      <c r="G420">
        <v>400</v>
      </c>
      <c r="H420" s="106" t="s">
        <v>898</v>
      </c>
      <c r="I420">
        <v>5110</v>
      </c>
      <c r="J420" s="106" t="s">
        <v>808</v>
      </c>
      <c r="K420" s="106" t="s">
        <v>984</v>
      </c>
      <c r="L420">
        <v>1053</v>
      </c>
      <c r="M420">
        <v>1049</v>
      </c>
      <c r="N420">
        <v>900</v>
      </c>
      <c r="O420" s="106" t="s">
        <v>901</v>
      </c>
      <c r="P420">
        <v>0.87230356025475897</v>
      </c>
      <c r="Q420">
        <v>0.897748792627451</v>
      </c>
      <c r="R420">
        <v>2.3534486088800498E-3</v>
      </c>
      <c r="S420" s="106">
        <v>6.1754720787728597E-2</v>
      </c>
      <c r="T420">
        <v>0.784264189442194</v>
      </c>
      <c r="U420">
        <v>0.784264189442194</v>
      </c>
      <c r="V420">
        <v>0.25514834126575198</v>
      </c>
      <c r="W420">
        <v>3.07</v>
      </c>
      <c r="X420">
        <v>3.29</v>
      </c>
      <c r="Y420">
        <v>474126</v>
      </c>
      <c r="Z420">
        <v>29633</v>
      </c>
      <c r="AA420">
        <v>1.64</v>
      </c>
      <c r="AB420">
        <v>16</v>
      </c>
      <c r="AC420">
        <v>10</v>
      </c>
      <c r="AD420">
        <v>6</v>
      </c>
      <c r="AE420">
        <v>62.5</v>
      </c>
      <c r="AF420">
        <v>20</v>
      </c>
      <c r="AG420">
        <v>2</v>
      </c>
      <c r="AH420">
        <v>0</v>
      </c>
      <c r="AI420">
        <v>14</v>
      </c>
      <c r="AJ420" s="301">
        <v>43919</v>
      </c>
      <c r="AK420">
        <v>2248</v>
      </c>
      <c r="AL420">
        <v>1069</v>
      </c>
      <c r="AM420" s="301">
        <v>43828</v>
      </c>
      <c r="AN420">
        <v>2532</v>
      </c>
      <c r="AO420">
        <v>1337</v>
      </c>
      <c r="AP420" s="301">
        <v>43645</v>
      </c>
      <c r="AQ420">
        <v>2296</v>
      </c>
      <c r="AR420">
        <v>1263</v>
      </c>
      <c r="AS420" s="301">
        <v>43280</v>
      </c>
      <c r="AT420">
        <v>2698</v>
      </c>
      <c r="AU420">
        <v>1711</v>
      </c>
    </row>
    <row r="421" spans="1:47" x14ac:dyDescent="0.2">
      <c r="A421" s="102">
        <v>3698</v>
      </c>
      <c r="B421">
        <v>9086</v>
      </c>
      <c r="C421" s="106" t="s">
        <v>1475</v>
      </c>
      <c r="D421" s="106" t="s">
        <v>976</v>
      </c>
      <c r="E421">
        <v>2848</v>
      </c>
      <c r="F421">
        <v>2853</v>
      </c>
      <c r="G421">
        <v>300</v>
      </c>
      <c r="H421" s="106" t="s">
        <v>898</v>
      </c>
      <c r="I421">
        <v>9749</v>
      </c>
      <c r="J421" s="106" t="s">
        <v>1465</v>
      </c>
      <c r="K421" s="106" t="s">
        <v>900</v>
      </c>
      <c r="L421">
        <v>4305</v>
      </c>
      <c r="M421">
        <v>4210</v>
      </c>
      <c r="N421">
        <v>200</v>
      </c>
      <c r="O421" s="106" t="s">
        <v>901</v>
      </c>
      <c r="P421">
        <v>0.93322230231644199</v>
      </c>
      <c r="Q421">
        <v>0.86974926970609201</v>
      </c>
      <c r="R421" s="15">
        <v>3.4676431216701498E-2</v>
      </c>
      <c r="S421" s="15">
        <v>5.88323945540132E-2</v>
      </c>
      <c r="T421">
        <v>0.107877752751752</v>
      </c>
      <c r="U421">
        <v>0.107877752751752</v>
      </c>
      <c r="V421">
        <v>0.16554035804589301</v>
      </c>
      <c r="W421">
        <v>0.68</v>
      </c>
      <c r="X421">
        <v>1.65</v>
      </c>
      <c r="Y421">
        <v>474105</v>
      </c>
      <c r="Z421">
        <v>52678</v>
      </c>
      <c r="AA421">
        <v>2.72</v>
      </c>
      <c r="AB421">
        <v>9</v>
      </c>
      <c r="AC421">
        <v>6</v>
      </c>
      <c r="AD421">
        <v>3</v>
      </c>
      <c r="AE421">
        <v>66.67</v>
      </c>
      <c r="AF421">
        <v>15</v>
      </c>
      <c r="AG421">
        <v>5</v>
      </c>
      <c r="AH421">
        <v>2</v>
      </c>
      <c r="AI421">
        <v>2</v>
      </c>
      <c r="AJ421" s="301">
        <v>43919</v>
      </c>
      <c r="AK421">
        <v>2405</v>
      </c>
      <c r="AL421">
        <v>3545</v>
      </c>
      <c r="AM421" s="301">
        <v>43828</v>
      </c>
      <c r="AN421">
        <v>3075</v>
      </c>
      <c r="AO421">
        <v>4220</v>
      </c>
      <c r="AP421" s="301">
        <v>43645</v>
      </c>
      <c r="AQ421">
        <v>3520</v>
      </c>
      <c r="AR421">
        <v>4840</v>
      </c>
      <c r="AS421" s="301">
        <v>43280</v>
      </c>
      <c r="AT421">
        <v>2775</v>
      </c>
      <c r="AU421">
        <v>4555</v>
      </c>
    </row>
    <row r="422" spans="1:47" x14ac:dyDescent="0.2">
      <c r="A422" s="102">
        <v>2131</v>
      </c>
      <c r="B422">
        <v>5711</v>
      </c>
      <c r="C422" s="106" t="s">
        <v>1266</v>
      </c>
      <c r="D422" s="106" t="s">
        <v>911</v>
      </c>
      <c r="E422">
        <v>2266</v>
      </c>
      <c r="F422">
        <v>2250</v>
      </c>
      <c r="G422">
        <v>400</v>
      </c>
      <c r="H422" s="106" t="s">
        <v>901</v>
      </c>
      <c r="I422">
        <v>6326</v>
      </c>
      <c r="J422" s="106" t="s">
        <v>1450</v>
      </c>
      <c r="K422" s="106" t="s">
        <v>909</v>
      </c>
      <c r="L422">
        <v>1614.5</v>
      </c>
      <c r="M422">
        <v>1599</v>
      </c>
      <c r="N422">
        <v>600</v>
      </c>
      <c r="O422" s="106" t="s">
        <v>898</v>
      </c>
      <c r="P422">
        <v>0.84000625528101303</v>
      </c>
      <c r="Q422">
        <v>0.92149165261255395</v>
      </c>
      <c r="R422" s="15">
        <v>9.88171281514066E-2</v>
      </c>
      <c r="S422" s="15">
        <v>1.5990272496796801E-2</v>
      </c>
      <c r="T422">
        <v>-2.3805102204550499</v>
      </c>
      <c r="U422">
        <v>2.3805102204550499</v>
      </c>
      <c r="V422">
        <v>2.3715869264178702</v>
      </c>
      <c r="W422">
        <v>-13.71</v>
      </c>
      <c r="X422">
        <v>6.6</v>
      </c>
      <c r="Y422">
        <v>473555</v>
      </c>
      <c r="Z422">
        <v>52617</v>
      </c>
      <c r="AA422">
        <v>2.88</v>
      </c>
      <c r="AB422">
        <v>9</v>
      </c>
      <c r="AC422">
        <v>9</v>
      </c>
      <c r="AD422">
        <v>0</v>
      </c>
      <c r="AE422">
        <v>100</v>
      </c>
      <c r="AF422">
        <v>19</v>
      </c>
      <c r="AG422">
        <v>3</v>
      </c>
      <c r="AH422">
        <v>0</v>
      </c>
      <c r="AI422">
        <v>6</v>
      </c>
      <c r="AJ422" s="301">
        <v>43919</v>
      </c>
      <c r="AK422">
        <v>2207</v>
      </c>
      <c r="AL422">
        <v>1398.5</v>
      </c>
      <c r="AM422" s="301">
        <v>43828</v>
      </c>
      <c r="AN422">
        <v>2977</v>
      </c>
      <c r="AO422">
        <v>1726</v>
      </c>
      <c r="AP422" s="301">
        <v>43645</v>
      </c>
      <c r="AQ422">
        <v>3125</v>
      </c>
      <c r="AR422">
        <v>1813</v>
      </c>
      <c r="AS422" s="301">
        <v>43280</v>
      </c>
      <c r="AT422">
        <v>2976</v>
      </c>
      <c r="AU422">
        <v>1732</v>
      </c>
    </row>
    <row r="423" spans="1:47" x14ac:dyDescent="0.2">
      <c r="A423" s="102">
        <v>3918</v>
      </c>
      <c r="B423">
        <v>5713</v>
      </c>
      <c r="C423" s="106" t="s">
        <v>1099</v>
      </c>
      <c r="D423" s="106" t="s">
        <v>911</v>
      </c>
      <c r="E423">
        <v>2937</v>
      </c>
      <c r="F423">
        <v>2957.5</v>
      </c>
      <c r="G423">
        <v>300</v>
      </c>
      <c r="H423" s="106" t="s">
        <v>898</v>
      </c>
      <c r="I423">
        <v>9682</v>
      </c>
      <c r="J423" s="106" t="s">
        <v>1043</v>
      </c>
      <c r="K423" s="106" t="s">
        <v>900</v>
      </c>
      <c r="L423">
        <v>2250</v>
      </c>
      <c r="M423">
        <v>2258</v>
      </c>
      <c r="N423">
        <v>400</v>
      </c>
      <c r="O423" s="106" t="s">
        <v>901</v>
      </c>
      <c r="P423">
        <v>0.96562967143786005</v>
      </c>
      <c r="Q423">
        <v>0.859438417598682</v>
      </c>
      <c r="R423" s="15">
        <v>9.2624585116449795E-4</v>
      </c>
      <c r="S423">
        <v>6.6112100645135799E-2</v>
      </c>
      <c r="T423">
        <v>0.65413763037699502</v>
      </c>
      <c r="U423">
        <v>0.65413763037699502</v>
      </c>
      <c r="V423">
        <v>0.984717750699178</v>
      </c>
      <c r="W423">
        <v>2.5299999999999998</v>
      </c>
      <c r="X423">
        <v>1.8</v>
      </c>
      <c r="Y423">
        <v>472964</v>
      </c>
      <c r="Z423">
        <v>42997</v>
      </c>
      <c r="AA423">
        <v>1.88</v>
      </c>
      <c r="AB423">
        <v>11</v>
      </c>
      <c r="AC423">
        <v>7</v>
      </c>
      <c r="AD423">
        <v>4</v>
      </c>
      <c r="AE423">
        <v>63.64</v>
      </c>
      <c r="AF423">
        <v>17</v>
      </c>
      <c r="AG423">
        <v>5</v>
      </c>
      <c r="AH423">
        <v>1</v>
      </c>
      <c r="AI423">
        <v>5</v>
      </c>
      <c r="AJ423" s="301">
        <v>43919</v>
      </c>
      <c r="AK423">
        <v>2311.5</v>
      </c>
      <c r="AL423">
        <v>1935</v>
      </c>
      <c r="AM423" s="301">
        <v>43828</v>
      </c>
      <c r="AN423">
        <v>3544</v>
      </c>
      <c r="AO423">
        <v>2546</v>
      </c>
      <c r="AP423" s="301">
        <v>43645</v>
      </c>
      <c r="AQ423">
        <v>3244</v>
      </c>
      <c r="AR423">
        <v>2336</v>
      </c>
      <c r="AS423" s="301">
        <v>43280</v>
      </c>
      <c r="AT423">
        <v>4145</v>
      </c>
      <c r="AU423">
        <v>2023</v>
      </c>
    </row>
    <row r="424" spans="1:47" x14ac:dyDescent="0.2">
      <c r="A424" s="102">
        <v>2752</v>
      </c>
      <c r="B424">
        <v>2730</v>
      </c>
      <c r="C424" s="106" t="s">
        <v>489</v>
      </c>
      <c r="D424" s="106" t="s">
        <v>921</v>
      </c>
      <c r="E424">
        <v>1094</v>
      </c>
      <c r="F424">
        <v>1074</v>
      </c>
      <c r="G424">
        <v>1000</v>
      </c>
      <c r="H424" s="106" t="s">
        <v>898</v>
      </c>
      <c r="I424">
        <v>3099</v>
      </c>
      <c r="J424" s="106" t="s">
        <v>33</v>
      </c>
      <c r="K424" s="106" t="s">
        <v>921</v>
      </c>
      <c r="L424">
        <v>635</v>
      </c>
      <c r="M424">
        <v>623</v>
      </c>
      <c r="N424">
        <v>1700</v>
      </c>
      <c r="O424" s="106" t="s">
        <v>901</v>
      </c>
      <c r="P424">
        <v>0.67546702768600098</v>
      </c>
      <c r="Q424">
        <v>0.904724654469792</v>
      </c>
      <c r="R424" s="15">
        <v>7.6460931522140299E-2</v>
      </c>
      <c r="S424">
        <v>3.7702869869836002E-2</v>
      </c>
      <c r="T424">
        <v>3.3081741150201802</v>
      </c>
      <c r="U424">
        <v>3.3081741150201802</v>
      </c>
      <c r="V424">
        <v>3.1914204526154801</v>
      </c>
      <c r="W424">
        <v>16.12</v>
      </c>
      <c r="X424">
        <v>1.39</v>
      </c>
      <c r="Y424">
        <v>472878</v>
      </c>
      <c r="Z424">
        <v>36375</v>
      </c>
      <c r="AA424">
        <v>1.72</v>
      </c>
      <c r="AB424">
        <v>13</v>
      </c>
      <c r="AC424">
        <v>8</v>
      </c>
      <c r="AD424">
        <v>5</v>
      </c>
      <c r="AE424">
        <v>61.54</v>
      </c>
      <c r="AF424">
        <v>19</v>
      </c>
      <c r="AG424">
        <v>3</v>
      </c>
      <c r="AH424">
        <v>0</v>
      </c>
      <c r="AI424">
        <v>10</v>
      </c>
      <c r="AJ424" s="301">
        <v>43919</v>
      </c>
      <c r="AK424">
        <v>905</v>
      </c>
      <c r="AL424">
        <v>641</v>
      </c>
      <c r="AM424" s="301">
        <v>43828</v>
      </c>
      <c r="AN424">
        <v>1213</v>
      </c>
      <c r="AO424">
        <v>984</v>
      </c>
      <c r="AP424" s="301">
        <v>43645</v>
      </c>
      <c r="AQ424">
        <v>1021</v>
      </c>
      <c r="AR424">
        <v>899</v>
      </c>
      <c r="AS424" s="301">
        <v>43280</v>
      </c>
      <c r="AT424">
        <v>1075</v>
      </c>
      <c r="AU424">
        <v>1344</v>
      </c>
    </row>
    <row r="425" spans="1:47" x14ac:dyDescent="0.2">
      <c r="A425" s="102">
        <v>327</v>
      </c>
      <c r="B425">
        <v>5110</v>
      </c>
      <c r="C425" s="106" t="s">
        <v>808</v>
      </c>
      <c r="D425" s="106" t="s">
        <v>984</v>
      </c>
      <c r="E425">
        <v>1053</v>
      </c>
      <c r="F425">
        <v>1049</v>
      </c>
      <c r="G425">
        <v>1000</v>
      </c>
      <c r="H425" s="106" t="s">
        <v>901</v>
      </c>
      <c r="I425">
        <v>9101</v>
      </c>
      <c r="J425" s="106" t="s">
        <v>682</v>
      </c>
      <c r="K425" s="106" t="s">
        <v>1071</v>
      </c>
      <c r="L425">
        <v>1484</v>
      </c>
      <c r="M425">
        <v>1493</v>
      </c>
      <c r="N425">
        <v>700</v>
      </c>
      <c r="O425" s="106" t="s">
        <v>898</v>
      </c>
      <c r="P425">
        <v>0.92227595454729905</v>
      </c>
      <c r="Q425">
        <v>0.96256028991982101</v>
      </c>
      <c r="R425">
        <v>0.123586128716503</v>
      </c>
      <c r="S425" s="15">
        <v>4.8144988628926397E-3</v>
      </c>
      <c r="T425">
        <v>-1.2180035075523801</v>
      </c>
      <c r="U425">
        <v>1.2180035075523801</v>
      </c>
      <c r="V425">
        <v>0.82380012091312804</v>
      </c>
      <c r="W425">
        <v>-4.8899999999999997</v>
      </c>
      <c r="X425">
        <v>0.37</v>
      </c>
      <c r="Y425">
        <v>471879</v>
      </c>
      <c r="Z425">
        <v>39323</v>
      </c>
      <c r="AA425">
        <v>1.76</v>
      </c>
      <c r="AB425">
        <v>12</v>
      </c>
      <c r="AC425">
        <v>8</v>
      </c>
      <c r="AD425">
        <v>4</v>
      </c>
      <c r="AE425">
        <v>66.67</v>
      </c>
      <c r="AF425">
        <v>17</v>
      </c>
      <c r="AG425">
        <v>4</v>
      </c>
      <c r="AH425">
        <v>1</v>
      </c>
      <c r="AI425">
        <v>7</v>
      </c>
      <c r="AJ425" s="301">
        <v>43919</v>
      </c>
      <c r="AK425">
        <v>1069</v>
      </c>
      <c r="AL425">
        <v>1336</v>
      </c>
      <c r="AM425" s="301">
        <v>43828</v>
      </c>
      <c r="AN425">
        <v>1337</v>
      </c>
      <c r="AO425">
        <v>1981</v>
      </c>
      <c r="AP425" s="301">
        <v>43645</v>
      </c>
      <c r="AQ425">
        <v>1263</v>
      </c>
      <c r="AR425">
        <v>1776</v>
      </c>
      <c r="AS425" s="301">
        <v>43280</v>
      </c>
      <c r="AT425">
        <v>1711</v>
      </c>
      <c r="AU425">
        <v>2162</v>
      </c>
    </row>
    <row r="426" spans="1:47" x14ac:dyDescent="0.2">
      <c r="A426" s="102">
        <v>3280</v>
      </c>
      <c r="B426">
        <v>1812</v>
      </c>
      <c r="C426" s="106" t="s">
        <v>961</v>
      </c>
      <c r="D426" s="106" t="s">
        <v>907</v>
      </c>
      <c r="E426">
        <v>1231</v>
      </c>
      <c r="F426">
        <v>1252</v>
      </c>
      <c r="G426">
        <v>700</v>
      </c>
      <c r="H426" s="106" t="s">
        <v>898</v>
      </c>
      <c r="I426">
        <v>2607</v>
      </c>
      <c r="J426" s="106" t="s">
        <v>924</v>
      </c>
      <c r="K426" s="106" t="s">
        <v>923</v>
      </c>
      <c r="L426">
        <v>2794</v>
      </c>
      <c r="M426">
        <v>2778</v>
      </c>
      <c r="N426">
        <v>300</v>
      </c>
      <c r="O426" s="106" t="s">
        <v>901</v>
      </c>
      <c r="P426">
        <v>0.85082200489853899</v>
      </c>
      <c r="Q426">
        <v>0.88645734509950802</v>
      </c>
      <c r="R426" s="15">
        <v>8.0655425104174699E-2</v>
      </c>
      <c r="S426" s="106">
        <v>7.24576128218377E-2</v>
      </c>
      <c r="T426">
        <v>1.1798250964377599</v>
      </c>
      <c r="U426">
        <v>1.1798250964377599</v>
      </c>
      <c r="V426">
        <v>0.73694269742976604</v>
      </c>
      <c r="W426">
        <v>4.34</v>
      </c>
      <c r="X426">
        <v>5.16</v>
      </c>
      <c r="Y426">
        <v>471081</v>
      </c>
      <c r="Z426">
        <v>36237</v>
      </c>
      <c r="AA426">
        <v>1.65</v>
      </c>
      <c r="AB426">
        <v>13</v>
      </c>
      <c r="AC426">
        <v>10</v>
      </c>
      <c r="AD426">
        <v>3</v>
      </c>
      <c r="AE426">
        <v>76.92</v>
      </c>
      <c r="AF426">
        <v>19</v>
      </c>
      <c r="AG426">
        <v>3</v>
      </c>
      <c r="AH426">
        <v>1</v>
      </c>
      <c r="AI426">
        <v>9</v>
      </c>
      <c r="AJ426" s="301">
        <v>43919</v>
      </c>
      <c r="AK426">
        <v>1155</v>
      </c>
      <c r="AL426">
        <v>2692</v>
      </c>
      <c r="AM426" s="301">
        <v>43828</v>
      </c>
      <c r="AN426">
        <v>1458</v>
      </c>
      <c r="AO426">
        <v>2936</v>
      </c>
      <c r="AP426" s="301">
        <v>43645</v>
      </c>
      <c r="AQ426">
        <v>1510</v>
      </c>
      <c r="AR426">
        <v>3245</v>
      </c>
      <c r="AS426" s="301">
        <v>43280</v>
      </c>
      <c r="AT426">
        <v>1646</v>
      </c>
      <c r="AU426">
        <v>3850</v>
      </c>
    </row>
    <row r="427" spans="1:47" x14ac:dyDescent="0.2">
      <c r="A427" s="102">
        <v>903</v>
      </c>
      <c r="B427">
        <v>1812</v>
      </c>
      <c r="C427" s="106" t="s">
        <v>961</v>
      </c>
      <c r="D427" s="106" t="s">
        <v>907</v>
      </c>
      <c r="E427">
        <v>1231</v>
      </c>
      <c r="F427">
        <v>1252</v>
      </c>
      <c r="G427">
        <v>700</v>
      </c>
      <c r="H427" s="106" t="s">
        <v>901</v>
      </c>
      <c r="I427">
        <v>6902</v>
      </c>
      <c r="J427" s="106" t="s">
        <v>588</v>
      </c>
      <c r="K427" s="106" t="s">
        <v>913</v>
      </c>
      <c r="L427">
        <v>4170</v>
      </c>
      <c r="M427">
        <v>4151</v>
      </c>
      <c r="N427">
        <v>200</v>
      </c>
      <c r="O427" s="106" t="s">
        <v>898</v>
      </c>
      <c r="P427">
        <v>0.89156162804775396</v>
      </c>
      <c r="Q427">
        <v>0.94927439896779797</v>
      </c>
      <c r="R427" s="15">
        <v>0.49118332259678099</v>
      </c>
      <c r="S427">
        <v>4.1803650269952898E-3</v>
      </c>
      <c r="T427">
        <v>-5.1839729665215897E-2</v>
      </c>
      <c r="U427">
        <v>5.1839729665215897E-2</v>
      </c>
      <c r="V427">
        <v>0.84194056320183197</v>
      </c>
      <c r="W427">
        <v>-0.18</v>
      </c>
      <c r="X427">
        <v>5.56</v>
      </c>
      <c r="Y427">
        <v>471043</v>
      </c>
      <c r="Z427">
        <v>27708</v>
      </c>
      <c r="AA427">
        <v>1.59</v>
      </c>
      <c r="AB427">
        <v>17</v>
      </c>
      <c r="AC427">
        <v>10</v>
      </c>
      <c r="AD427">
        <v>7</v>
      </c>
      <c r="AE427">
        <v>58.82</v>
      </c>
      <c r="AF427">
        <v>19</v>
      </c>
      <c r="AG427">
        <v>6</v>
      </c>
      <c r="AH427">
        <v>1</v>
      </c>
      <c r="AI427">
        <v>10</v>
      </c>
      <c r="AJ427" s="301">
        <v>43919</v>
      </c>
      <c r="AK427">
        <v>1155</v>
      </c>
      <c r="AL427">
        <v>3590</v>
      </c>
      <c r="AM427" s="301">
        <v>43828</v>
      </c>
      <c r="AN427">
        <v>1458</v>
      </c>
      <c r="AO427">
        <v>4966</v>
      </c>
      <c r="AP427" s="301">
        <v>43645</v>
      </c>
      <c r="AQ427">
        <v>1510</v>
      </c>
      <c r="AR427">
        <v>4642</v>
      </c>
      <c r="AS427" s="301">
        <v>43280</v>
      </c>
      <c r="AT427">
        <v>1646</v>
      </c>
      <c r="AU427">
        <v>5245</v>
      </c>
    </row>
    <row r="428" spans="1:47" x14ac:dyDescent="0.2">
      <c r="A428" s="102">
        <v>2453</v>
      </c>
      <c r="B428">
        <v>6201</v>
      </c>
      <c r="C428" s="106" t="s">
        <v>1150</v>
      </c>
      <c r="D428" s="106" t="s">
        <v>913</v>
      </c>
      <c r="E428">
        <v>5750</v>
      </c>
      <c r="F428">
        <v>5650</v>
      </c>
      <c r="G428">
        <v>100</v>
      </c>
      <c r="H428" s="106" t="s">
        <v>901</v>
      </c>
      <c r="I428">
        <v>6506</v>
      </c>
      <c r="J428" s="106" t="s">
        <v>1005</v>
      </c>
      <c r="K428" s="106" t="s">
        <v>903</v>
      </c>
      <c r="L428">
        <v>3665</v>
      </c>
      <c r="M428">
        <v>3675</v>
      </c>
      <c r="N428">
        <v>200</v>
      </c>
      <c r="O428" s="106" t="s">
        <v>898</v>
      </c>
      <c r="P428">
        <v>0.82150290948585702</v>
      </c>
      <c r="Q428">
        <v>0.91259691620353101</v>
      </c>
      <c r="R428">
        <v>0.39254619688749798</v>
      </c>
      <c r="S428" s="15">
        <v>3.0297975713904201E-2</v>
      </c>
      <c r="T428">
        <v>-0.50485128068237295</v>
      </c>
      <c r="U428">
        <v>0.50485128068237295</v>
      </c>
      <c r="V428">
        <v>0.32978526470978398</v>
      </c>
      <c r="W428">
        <v>-4.3099999999999996</v>
      </c>
      <c r="X428">
        <v>30.09</v>
      </c>
      <c r="Y428">
        <v>470675</v>
      </c>
      <c r="Z428">
        <v>117669</v>
      </c>
      <c r="AA428">
        <v>5.96</v>
      </c>
      <c r="AB428">
        <v>4</v>
      </c>
      <c r="AC428">
        <v>4</v>
      </c>
      <c r="AD428">
        <v>0</v>
      </c>
      <c r="AE428">
        <v>100</v>
      </c>
      <c r="AF428">
        <v>15</v>
      </c>
      <c r="AG428">
        <v>2</v>
      </c>
      <c r="AH428">
        <v>0</v>
      </c>
      <c r="AI428">
        <v>2</v>
      </c>
      <c r="AJ428" s="301">
        <v>43919</v>
      </c>
      <c r="AK428">
        <v>5370</v>
      </c>
      <c r="AL428">
        <v>3010</v>
      </c>
      <c r="AM428" s="301">
        <v>43828</v>
      </c>
      <c r="AN428">
        <v>6330</v>
      </c>
      <c r="AO428">
        <v>4170</v>
      </c>
      <c r="AP428" s="301">
        <v>43645</v>
      </c>
      <c r="AQ428">
        <v>6040</v>
      </c>
      <c r="AR428">
        <v>3855</v>
      </c>
      <c r="AS428" s="301">
        <v>43280</v>
      </c>
      <c r="AT428">
        <v>6010</v>
      </c>
      <c r="AU428">
        <v>3920</v>
      </c>
    </row>
    <row r="429" spans="1:47" x14ac:dyDescent="0.2">
      <c r="A429" s="102">
        <v>1078</v>
      </c>
      <c r="B429">
        <v>5334</v>
      </c>
      <c r="C429" s="106" t="s">
        <v>1074</v>
      </c>
      <c r="D429" s="106" t="s">
        <v>897</v>
      </c>
      <c r="E429">
        <v>1533</v>
      </c>
      <c r="F429">
        <v>1527</v>
      </c>
      <c r="G429">
        <v>700</v>
      </c>
      <c r="H429" s="106" t="s">
        <v>901</v>
      </c>
      <c r="I429">
        <v>8012</v>
      </c>
      <c r="J429" s="106" t="s">
        <v>1055</v>
      </c>
      <c r="K429" s="106" t="s">
        <v>905</v>
      </c>
      <c r="L429">
        <v>1330</v>
      </c>
      <c r="M429">
        <v>1330</v>
      </c>
      <c r="N429">
        <v>800</v>
      </c>
      <c r="O429" s="106" t="s">
        <v>898</v>
      </c>
      <c r="P429">
        <v>0.86265211576939904</v>
      </c>
      <c r="Q429">
        <v>0.94590107676717305</v>
      </c>
      <c r="R429">
        <v>0.22065614842932599</v>
      </c>
      <c r="S429" s="15">
        <v>1.61662171192716E-2</v>
      </c>
      <c r="T429">
        <v>-1.242160380626</v>
      </c>
      <c r="U429">
        <v>1.242160380626</v>
      </c>
      <c r="V429">
        <v>0.80547454939576402</v>
      </c>
      <c r="W429">
        <v>-6.09</v>
      </c>
      <c r="X429">
        <v>0.46</v>
      </c>
      <c r="Y429">
        <v>469901</v>
      </c>
      <c r="Z429">
        <v>31327</v>
      </c>
      <c r="AA429">
        <v>1.47</v>
      </c>
      <c r="AB429">
        <v>15</v>
      </c>
      <c r="AC429">
        <v>9</v>
      </c>
      <c r="AD429">
        <v>6</v>
      </c>
      <c r="AE429">
        <v>60</v>
      </c>
      <c r="AF429">
        <v>19</v>
      </c>
      <c r="AG429">
        <v>4</v>
      </c>
      <c r="AH429">
        <v>0</v>
      </c>
      <c r="AI429">
        <v>11</v>
      </c>
      <c r="AJ429" s="301">
        <v>43919</v>
      </c>
      <c r="AK429">
        <v>1608</v>
      </c>
      <c r="AL429">
        <v>1347</v>
      </c>
      <c r="AM429" s="301">
        <v>43828</v>
      </c>
      <c r="AN429">
        <v>2134</v>
      </c>
      <c r="AO429">
        <v>1630</v>
      </c>
      <c r="AP429" s="301">
        <v>43645</v>
      </c>
      <c r="AQ429">
        <v>2076</v>
      </c>
      <c r="AR429">
        <v>1650</v>
      </c>
      <c r="AS429" s="301">
        <v>43280</v>
      </c>
      <c r="AT429">
        <v>3025</v>
      </c>
      <c r="AU429">
        <v>1691</v>
      </c>
    </row>
    <row r="430" spans="1:47" x14ac:dyDescent="0.2">
      <c r="A430" s="102">
        <v>758</v>
      </c>
      <c r="B430">
        <v>5802</v>
      </c>
      <c r="C430" s="106" t="s">
        <v>1056</v>
      </c>
      <c r="D430" s="106" t="s">
        <v>911</v>
      </c>
      <c r="E430">
        <v>1238.5</v>
      </c>
      <c r="F430">
        <v>1214.5</v>
      </c>
      <c r="G430">
        <v>800</v>
      </c>
      <c r="H430" s="106" t="s">
        <v>898</v>
      </c>
      <c r="I430">
        <v>6501</v>
      </c>
      <c r="J430" s="106" t="s">
        <v>1022</v>
      </c>
      <c r="K430" s="106" t="s">
        <v>903</v>
      </c>
      <c r="L430">
        <v>3390</v>
      </c>
      <c r="M430">
        <v>3395</v>
      </c>
      <c r="N430">
        <v>300</v>
      </c>
      <c r="O430" s="106" t="s">
        <v>901</v>
      </c>
      <c r="P430">
        <v>0.95972822805909297</v>
      </c>
      <c r="Q430">
        <v>0.95206461291563005</v>
      </c>
      <c r="R430" s="15">
        <v>8.5093780975382505E-2</v>
      </c>
      <c r="S430" s="15">
        <v>9.1048857435230293E-2</v>
      </c>
      <c r="T430">
        <v>0.118599403195093</v>
      </c>
      <c r="U430">
        <v>0.118599403195093</v>
      </c>
      <c r="V430">
        <v>0.62632179244243502</v>
      </c>
      <c r="W430">
        <v>0.42</v>
      </c>
      <c r="X430">
        <v>4.5999999999999996</v>
      </c>
      <c r="Y430">
        <v>469848</v>
      </c>
      <c r="Z430">
        <v>33561</v>
      </c>
      <c r="AA430">
        <v>1.7</v>
      </c>
      <c r="AB430">
        <v>14</v>
      </c>
      <c r="AC430">
        <v>9</v>
      </c>
      <c r="AD430">
        <v>5</v>
      </c>
      <c r="AE430">
        <v>64.290000000000006</v>
      </c>
      <c r="AF430">
        <v>18</v>
      </c>
      <c r="AG430">
        <v>5</v>
      </c>
      <c r="AH430">
        <v>0</v>
      </c>
      <c r="AI430">
        <v>9</v>
      </c>
      <c r="AJ430" s="301">
        <v>43919</v>
      </c>
      <c r="AK430">
        <v>1166.5</v>
      </c>
      <c r="AL430">
        <v>3109</v>
      </c>
      <c r="AM430" s="301">
        <v>43828</v>
      </c>
      <c r="AN430">
        <v>1652</v>
      </c>
      <c r="AO430">
        <v>4626</v>
      </c>
      <c r="AP430" s="301">
        <v>43645</v>
      </c>
      <c r="AQ430">
        <v>1442</v>
      </c>
      <c r="AR430">
        <v>4045</v>
      </c>
      <c r="AS430" s="301">
        <v>43280</v>
      </c>
      <c r="AT430">
        <v>1616.5</v>
      </c>
      <c r="AU430">
        <v>3840.5</v>
      </c>
    </row>
    <row r="431" spans="1:47" x14ac:dyDescent="0.2">
      <c r="A431" s="102">
        <v>1143</v>
      </c>
      <c r="B431">
        <v>6287</v>
      </c>
      <c r="C431" s="106" t="s">
        <v>963</v>
      </c>
      <c r="D431" s="106" t="s">
        <v>909</v>
      </c>
      <c r="E431">
        <v>2270</v>
      </c>
      <c r="F431">
        <v>2245</v>
      </c>
      <c r="G431">
        <v>400</v>
      </c>
      <c r="H431" s="106" t="s">
        <v>901</v>
      </c>
      <c r="I431">
        <v>6925</v>
      </c>
      <c r="J431" s="106" t="s">
        <v>1177</v>
      </c>
      <c r="K431" s="106" t="s">
        <v>903</v>
      </c>
      <c r="L431">
        <v>1339</v>
      </c>
      <c r="M431">
        <v>1427</v>
      </c>
      <c r="N431">
        <v>600</v>
      </c>
      <c r="O431" s="106" t="s">
        <v>898</v>
      </c>
      <c r="P431">
        <v>0.89503129475469601</v>
      </c>
      <c r="Q431">
        <v>0.944765612979657</v>
      </c>
      <c r="R431">
        <v>3.2012210499516802E-2</v>
      </c>
      <c r="S431">
        <v>1.5100747128136099E-3</v>
      </c>
      <c r="T431">
        <v>-2.34846166527102</v>
      </c>
      <c r="U431">
        <v>2.34846166527102</v>
      </c>
      <c r="V431">
        <v>1.4156246112595601</v>
      </c>
      <c r="W431">
        <v>-20.12</v>
      </c>
      <c r="X431">
        <v>4.6500000000000004</v>
      </c>
      <c r="Y431">
        <v>469450</v>
      </c>
      <c r="Z431">
        <v>29341</v>
      </c>
      <c r="AA431">
        <v>1.54</v>
      </c>
      <c r="AB431">
        <v>16</v>
      </c>
      <c r="AC431">
        <v>10</v>
      </c>
      <c r="AD431">
        <v>6</v>
      </c>
      <c r="AE431">
        <v>62.5</v>
      </c>
      <c r="AF431">
        <v>19</v>
      </c>
      <c r="AG431">
        <v>3</v>
      </c>
      <c r="AH431">
        <v>0</v>
      </c>
      <c r="AI431">
        <v>13</v>
      </c>
      <c r="AJ431" s="301">
        <v>43919</v>
      </c>
      <c r="AK431">
        <v>2183</v>
      </c>
      <c r="AL431">
        <v>1060</v>
      </c>
      <c r="AM431" s="301">
        <v>43828</v>
      </c>
      <c r="AN431">
        <v>3430</v>
      </c>
      <c r="AO431">
        <v>1624</v>
      </c>
      <c r="AP431" s="301">
        <v>43645</v>
      </c>
      <c r="AQ431">
        <v>2767</v>
      </c>
      <c r="AR431">
        <v>1435</v>
      </c>
      <c r="AS431" s="301">
        <v>43280</v>
      </c>
      <c r="AT431">
        <v>3190</v>
      </c>
      <c r="AU431">
        <v>1385</v>
      </c>
    </row>
    <row r="432" spans="1:47" x14ac:dyDescent="0.2">
      <c r="A432" s="102">
        <v>2179</v>
      </c>
      <c r="B432">
        <v>1969</v>
      </c>
      <c r="C432" t="s">
        <v>1146</v>
      </c>
      <c r="D432" t="s">
        <v>907</v>
      </c>
      <c r="E432">
        <v>1570</v>
      </c>
      <c r="F432">
        <v>1559</v>
      </c>
      <c r="G432">
        <v>700</v>
      </c>
      <c r="H432" t="s">
        <v>901</v>
      </c>
      <c r="I432">
        <v>6503</v>
      </c>
      <c r="J432" t="s">
        <v>856</v>
      </c>
      <c r="K432" t="s">
        <v>903</v>
      </c>
      <c r="L432">
        <v>1372.5</v>
      </c>
      <c r="M432">
        <v>1368</v>
      </c>
      <c r="N432">
        <v>800</v>
      </c>
      <c r="O432" t="s">
        <v>898</v>
      </c>
      <c r="P432">
        <v>0.78788596731088001</v>
      </c>
      <c r="Q432">
        <v>0.92026125130809899</v>
      </c>
      <c r="R432" s="15">
        <v>4.0231027064681598E-3</v>
      </c>
      <c r="S432">
        <v>4.2151286055376897E-3</v>
      </c>
      <c r="T432">
        <v>-3.1309857081948902</v>
      </c>
      <c r="U432">
        <v>3.1309857081948902</v>
      </c>
      <c r="V432">
        <v>2.85198887925432</v>
      </c>
      <c r="W432">
        <v>-10.55</v>
      </c>
      <c r="X432">
        <v>0.28000000000000003</v>
      </c>
      <c r="Y432">
        <v>468814</v>
      </c>
      <c r="Z432">
        <v>31254</v>
      </c>
      <c r="AA432">
        <v>1.58</v>
      </c>
      <c r="AB432">
        <v>15</v>
      </c>
      <c r="AC432">
        <v>10</v>
      </c>
      <c r="AD432">
        <v>5</v>
      </c>
      <c r="AE432">
        <v>66.67</v>
      </c>
      <c r="AF432">
        <v>19</v>
      </c>
      <c r="AG432">
        <v>2</v>
      </c>
      <c r="AH432">
        <v>0</v>
      </c>
      <c r="AI432">
        <v>13</v>
      </c>
      <c r="AJ432" s="301">
        <v>43919</v>
      </c>
      <c r="AK432">
        <v>1711</v>
      </c>
      <c r="AL432">
        <v>1354.5</v>
      </c>
      <c r="AM432" s="301">
        <v>43828</v>
      </c>
      <c r="AN432">
        <v>1960</v>
      </c>
      <c r="AO432">
        <v>1498.5</v>
      </c>
      <c r="AP432" s="301">
        <v>43645</v>
      </c>
      <c r="AQ432">
        <v>1826</v>
      </c>
      <c r="AR432">
        <v>1478</v>
      </c>
      <c r="AS432" s="301">
        <v>43280</v>
      </c>
      <c r="AT432">
        <v>1993</v>
      </c>
      <c r="AU432">
        <v>1424.5</v>
      </c>
    </row>
    <row r="433" spans="1:47" x14ac:dyDescent="0.2">
      <c r="A433" s="102">
        <v>1848</v>
      </c>
      <c r="B433">
        <v>1824</v>
      </c>
      <c r="C433" t="s">
        <v>221</v>
      </c>
      <c r="D433" t="s">
        <v>907</v>
      </c>
      <c r="E433">
        <v>803</v>
      </c>
      <c r="F433">
        <v>799</v>
      </c>
      <c r="G433">
        <v>1300</v>
      </c>
      <c r="H433" t="s">
        <v>901</v>
      </c>
      <c r="I433">
        <v>1928</v>
      </c>
      <c r="J433" t="s">
        <v>216</v>
      </c>
      <c r="K433" t="s">
        <v>907</v>
      </c>
      <c r="L433">
        <v>2031</v>
      </c>
      <c r="M433">
        <v>2015</v>
      </c>
      <c r="N433">
        <v>500</v>
      </c>
      <c r="O433" t="s">
        <v>898</v>
      </c>
      <c r="P433">
        <v>0.59089697672377794</v>
      </c>
      <c r="Q433">
        <v>0.92857445051772503</v>
      </c>
      <c r="R433">
        <v>0.135698846546386</v>
      </c>
      <c r="S433">
        <v>1.7807273688180698E-2</v>
      </c>
      <c r="T433">
        <v>-1.71762341708945</v>
      </c>
      <c r="U433">
        <v>1.71762341708945</v>
      </c>
      <c r="V433">
        <v>1.5577245177052399</v>
      </c>
      <c r="W433">
        <v>-10.11</v>
      </c>
      <c r="X433">
        <v>3.1</v>
      </c>
      <c r="Y433">
        <v>468786</v>
      </c>
      <c r="Z433">
        <v>31252</v>
      </c>
      <c r="AA433">
        <v>1.66</v>
      </c>
      <c r="AB433">
        <v>15</v>
      </c>
      <c r="AC433">
        <v>10</v>
      </c>
      <c r="AD433">
        <v>5</v>
      </c>
      <c r="AE433">
        <v>66.67</v>
      </c>
      <c r="AF433">
        <v>17</v>
      </c>
      <c r="AG433">
        <v>5</v>
      </c>
      <c r="AH433">
        <v>1</v>
      </c>
      <c r="AI433">
        <v>9</v>
      </c>
      <c r="AJ433" s="301">
        <v>43919</v>
      </c>
      <c r="AK433">
        <v>779</v>
      </c>
      <c r="AL433">
        <v>1918</v>
      </c>
      <c r="AM433" s="301">
        <v>43828</v>
      </c>
      <c r="AN433">
        <v>1069</v>
      </c>
      <c r="AO433">
        <v>2333.5</v>
      </c>
      <c r="AP433" s="301">
        <v>43645</v>
      </c>
      <c r="AQ433">
        <v>904</v>
      </c>
      <c r="AR433">
        <v>1814.5</v>
      </c>
      <c r="AS433" s="301">
        <v>43280</v>
      </c>
      <c r="AT433">
        <v>1235</v>
      </c>
      <c r="AU433">
        <v>1930</v>
      </c>
    </row>
    <row r="434" spans="1:47" x14ac:dyDescent="0.2">
      <c r="A434" s="102">
        <v>3273</v>
      </c>
      <c r="B434">
        <v>3632</v>
      </c>
      <c r="C434" t="s">
        <v>1451</v>
      </c>
      <c r="D434" t="s">
        <v>900</v>
      </c>
      <c r="E434">
        <v>486</v>
      </c>
      <c r="F434">
        <v>469</v>
      </c>
      <c r="G434">
        <v>2300</v>
      </c>
      <c r="H434" t="s">
        <v>898</v>
      </c>
      <c r="I434">
        <v>4205</v>
      </c>
      <c r="J434" t="s">
        <v>998</v>
      </c>
      <c r="K434" t="s">
        <v>920</v>
      </c>
      <c r="L434">
        <v>988</v>
      </c>
      <c r="M434">
        <v>968</v>
      </c>
      <c r="N434">
        <v>1100</v>
      </c>
      <c r="O434" t="s">
        <v>901</v>
      </c>
      <c r="P434">
        <v>0.80912131868937998</v>
      </c>
      <c r="Q434">
        <v>0.88673974320969695</v>
      </c>
      <c r="R434" s="15">
        <v>1.70823048360819E-3</v>
      </c>
      <c r="S434" s="15">
        <v>4.5496309483188703E-2</v>
      </c>
      <c r="T434">
        <v>0.49837738697237499</v>
      </c>
      <c r="U434">
        <v>0.49837738697237499</v>
      </c>
      <c r="V434">
        <v>1.1306250764197601</v>
      </c>
      <c r="W434">
        <v>3.09</v>
      </c>
      <c r="X434">
        <v>1.31</v>
      </c>
      <c r="Y434">
        <v>468316</v>
      </c>
      <c r="Z434">
        <v>39026</v>
      </c>
      <c r="AA434">
        <v>1.85</v>
      </c>
      <c r="AB434">
        <v>12</v>
      </c>
      <c r="AC434">
        <v>7</v>
      </c>
      <c r="AD434">
        <v>5</v>
      </c>
      <c r="AE434">
        <v>58.33</v>
      </c>
      <c r="AF434">
        <v>19</v>
      </c>
      <c r="AG434">
        <v>4</v>
      </c>
      <c r="AH434">
        <v>1</v>
      </c>
      <c r="AI434">
        <v>7</v>
      </c>
      <c r="AJ434" s="301">
        <v>43919</v>
      </c>
      <c r="AK434">
        <v>404</v>
      </c>
      <c r="AL434">
        <v>851</v>
      </c>
      <c r="AM434" s="301">
        <v>43828</v>
      </c>
      <c r="AN434">
        <v>493</v>
      </c>
      <c r="AO434">
        <v>1366</v>
      </c>
      <c r="AP434" s="301">
        <v>43645</v>
      </c>
      <c r="AQ434">
        <v>510</v>
      </c>
      <c r="AR434">
        <v>1217</v>
      </c>
      <c r="AS434" s="301">
        <v>43280</v>
      </c>
      <c r="AT434">
        <v>587</v>
      </c>
      <c r="AU434">
        <v>1272</v>
      </c>
    </row>
    <row r="435" spans="1:47" x14ac:dyDescent="0.2">
      <c r="A435" s="102">
        <v>2224</v>
      </c>
      <c r="B435">
        <v>3101</v>
      </c>
      <c r="C435" t="s">
        <v>1106</v>
      </c>
      <c r="D435" t="s">
        <v>1100</v>
      </c>
      <c r="E435">
        <v>1478</v>
      </c>
      <c r="F435">
        <v>1480</v>
      </c>
      <c r="G435">
        <v>600</v>
      </c>
      <c r="H435" t="s">
        <v>898</v>
      </c>
      <c r="I435">
        <v>6448</v>
      </c>
      <c r="J435" t="s">
        <v>364</v>
      </c>
      <c r="K435" t="s">
        <v>903</v>
      </c>
      <c r="L435">
        <v>1953</v>
      </c>
      <c r="M435">
        <v>1894</v>
      </c>
      <c r="N435">
        <v>500</v>
      </c>
      <c r="O435" t="s">
        <v>901</v>
      </c>
      <c r="P435">
        <v>0.92141002308961895</v>
      </c>
      <c r="Q435">
        <v>0.91888170483734299</v>
      </c>
      <c r="R435" s="106">
        <v>0.27283830629498901</v>
      </c>
      <c r="S435" s="106">
        <v>2.01530330813115E-2</v>
      </c>
      <c r="T435">
        <v>1.6631376258586299</v>
      </c>
      <c r="U435">
        <v>1.6631376258586299</v>
      </c>
      <c r="V435">
        <v>0.88134182773036196</v>
      </c>
      <c r="W435">
        <v>8.44</v>
      </c>
      <c r="X435">
        <v>6.23</v>
      </c>
      <c r="Y435">
        <v>467457</v>
      </c>
      <c r="Z435">
        <v>35958</v>
      </c>
      <c r="AA435">
        <v>1.84</v>
      </c>
      <c r="AB435">
        <v>13</v>
      </c>
      <c r="AC435">
        <v>9</v>
      </c>
      <c r="AD435">
        <v>4</v>
      </c>
      <c r="AE435">
        <v>69.23</v>
      </c>
      <c r="AF435">
        <v>19</v>
      </c>
      <c r="AG435">
        <v>3</v>
      </c>
      <c r="AH435">
        <v>0</v>
      </c>
      <c r="AI435">
        <v>10</v>
      </c>
      <c r="AJ435" s="301">
        <v>43919</v>
      </c>
      <c r="AK435">
        <v>1140</v>
      </c>
      <c r="AL435">
        <v>1758</v>
      </c>
      <c r="AM435" s="301">
        <v>43828</v>
      </c>
      <c r="AN435">
        <v>1666</v>
      </c>
      <c r="AO435">
        <v>2271</v>
      </c>
      <c r="AP435" s="301">
        <v>43645</v>
      </c>
      <c r="AQ435">
        <v>1349</v>
      </c>
      <c r="AR435">
        <v>2091</v>
      </c>
      <c r="AS435" s="301">
        <v>43280</v>
      </c>
      <c r="AT435">
        <v>1787</v>
      </c>
      <c r="AU435">
        <v>2171</v>
      </c>
    </row>
    <row r="436" spans="1:47" x14ac:dyDescent="0.2">
      <c r="A436" s="102">
        <v>2535</v>
      </c>
      <c r="B436">
        <v>3099</v>
      </c>
      <c r="C436" t="s">
        <v>33</v>
      </c>
      <c r="D436" t="s">
        <v>921</v>
      </c>
      <c r="E436">
        <v>635</v>
      </c>
      <c r="F436">
        <v>623</v>
      </c>
      <c r="G436">
        <v>1200</v>
      </c>
      <c r="H436" t="s">
        <v>901</v>
      </c>
      <c r="I436">
        <v>5232</v>
      </c>
      <c r="J436" t="s">
        <v>1433</v>
      </c>
      <c r="K436" t="s">
        <v>897</v>
      </c>
      <c r="L436">
        <v>3765</v>
      </c>
      <c r="M436">
        <v>3805</v>
      </c>
      <c r="N436">
        <v>200</v>
      </c>
      <c r="O436" t="s">
        <v>898</v>
      </c>
      <c r="P436">
        <v>0.90633649705757302</v>
      </c>
      <c r="Q436">
        <v>0.91016759306879602</v>
      </c>
      <c r="R436">
        <v>1.21827005043936E-4</v>
      </c>
      <c r="S436">
        <v>9.4771674172158898E-2</v>
      </c>
      <c r="T436">
        <v>-2.7191866571529801</v>
      </c>
      <c r="U436">
        <v>2.7191866571529801</v>
      </c>
      <c r="V436">
        <v>1.65331374976127</v>
      </c>
      <c r="W436">
        <v>-13.1</v>
      </c>
      <c r="X436">
        <v>1.76</v>
      </c>
      <c r="Y436">
        <v>467363</v>
      </c>
      <c r="Z436">
        <v>33383</v>
      </c>
      <c r="AA436">
        <v>1.57</v>
      </c>
      <c r="AB436">
        <v>14</v>
      </c>
      <c r="AC436">
        <v>10</v>
      </c>
      <c r="AD436">
        <v>4</v>
      </c>
      <c r="AE436">
        <v>71.430000000000007</v>
      </c>
      <c r="AF436">
        <v>18</v>
      </c>
      <c r="AG436">
        <v>3</v>
      </c>
      <c r="AH436">
        <v>1</v>
      </c>
      <c r="AI436">
        <v>10</v>
      </c>
      <c r="AJ436" s="301">
        <v>43919</v>
      </c>
      <c r="AK436">
        <v>641</v>
      </c>
      <c r="AL436">
        <v>3370</v>
      </c>
      <c r="AM436" s="301">
        <v>43828</v>
      </c>
      <c r="AN436">
        <v>984</v>
      </c>
      <c r="AO436">
        <v>4775</v>
      </c>
      <c r="AP436" s="301">
        <v>43645</v>
      </c>
      <c r="AQ436">
        <v>899</v>
      </c>
      <c r="AR436">
        <v>4390</v>
      </c>
      <c r="AS436" s="301">
        <v>43280</v>
      </c>
      <c r="AT436">
        <v>1344</v>
      </c>
      <c r="AU436">
        <v>5150</v>
      </c>
    </row>
    <row r="437" spans="1:47" x14ac:dyDescent="0.2">
      <c r="A437" s="102">
        <v>3994</v>
      </c>
      <c r="B437">
        <v>1860</v>
      </c>
      <c r="C437" t="s">
        <v>53</v>
      </c>
      <c r="D437" t="s">
        <v>907</v>
      </c>
      <c r="E437">
        <v>672</v>
      </c>
      <c r="F437">
        <v>683</v>
      </c>
      <c r="G437">
        <v>1500</v>
      </c>
      <c r="H437" t="s">
        <v>901</v>
      </c>
      <c r="I437">
        <v>4536</v>
      </c>
      <c r="J437" t="s">
        <v>1107</v>
      </c>
      <c r="K437" t="s">
        <v>918</v>
      </c>
      <c r="L437">
        <v>2022</v>
      </c>
      <c r="M437">
        <v>2037</v>
      </c>
      <c r="N437">
        <v>500</v>
      </c>
      <c r="O437" t="s">
        <v>898</v>
      </c>
      <c r="P437">
        <v>0.85287756681044802</v>
      </c>
      <c r="Q437">
        <v>0.85629368903771796</v>
      </c>
      <c r="R437" s="15">
        <v>3.3629756246003298E-2</v>
      </c>
      <c r="S437">
        <v>1.1102193917225099E-2</v>
      </c>
      <c r="T437">
        <v>-0.318714466476263</v>
      </c>
      <c r="U437">
        <v>0.318714466476263</v>
      </c>
      <c r="V437">
        <v>0.18784508396949801</v>
      </c>
      <c r="W437">
        <v>-1.08</v>
      </c>
      <c r="X437">
        <v>0.59</v>
      </c>
      <c r="Y437">
        <v>467090</v>
      </c>
      <c r="Z437">
        <v>31139</v>
      </c>
      <c r="AA437">
        <v>1.53</v>
      </c>
      <c r="AB437">
        <v>15</v>
      </c>
      <c r="AC437">
        <v>9</v>
      </c>
      <c r="AD437">
        <v>6</v>
      </c>
      <c r="AE437">
        <v>60</v>
      </c>
      <c r="AF437">
        <v>19</v>
      </c>
      <c r="AG437">
        <v>3</v>
      </c>
      <c r="AH437">
        <v>0</v>
      </c>
      <c r="AI437">
        <v>12</v>
      </c>
      <c r="AJ437" s="301">
        <v>43919</v>
      </c>
      <c r="AK437">
        <v>641</v>
      </c>
      <c r="AL437">
        <v>1912</v>
      </c>
      <c r="AM437" s="301">
        <v>43828</v>
      </c>
      <c r="AN437">
        <v>726</v>
      </c>
      <c r="AO437">
        <v>2086</v>
      </c>
      <c r="AP437" s="301">
        <v>43645</v>
      </c>
      <c r="AQ437">
        <v>622</v>
      </c>
      <c r="AR437">
        <v>1810</v>
      </c>
      <c r="AS437" s="301">
        <v>43280</v>
      </c>
      <c r="AT437">
        <v>936</v>
      </c>
      <c r="AU437">
        <v>1887</v>
      </c>
    </row>
    <row r="438" spans="1:47" x14ac:dyDescent="0.2">
      <c r="A438" s="102">
        <v>3839</v>
      </c>
      <c r="B438">
        <v>2206</v>
      </c>
      <c r="C438" t="s">
        <v>472</v>
      </c>
      <c r="D438" t="s">
        <v>923</v>
      </c>
      <c r="E438">
        <v>5130</v>
      </c>
      <c r="F438">
        <v>5110</v>
      </c>
      <c r="G438">
        <v>200</v>
      </c>
      <c r="H438" t="s">
        <v>901</v>
      </c>
      <c r="I438">
        <v>8385</v>
      </c>
      <c r="J438" t="s">
        <v>657</v>
      </c>
      <c r="K438" t="s">
        <v>940</v>
      </c>
      <c r="L438">
        <v>654</v>
      </c>
      <c r="M438">
        <v>658</v>
      </c>
      <c r="N438">
        <v>1600</v>
      </c>
      <c r="O438" t="s">
        <v>898</v>
      </c>
      <c r="P438">
        <v>0.83524166298568303</v>
      </c>
      <c r="Q438">
        <v>0.86320664025536797</v>
      </c>
      <c r="R438" s="15">
        <v>0.158279252768316</v>
      </c>
      <c r="S438" s="15">
        <v>1.6217197229584E-2</v>
      </c>
      <c r="T438">
        <v>-1.3594594016208701</v>
      </c>
      <c r="U438">
        <v>1.3594594016208701</v>
      </c>
      <c r="V438">
        <v>1.1935569819640399</v>
      </c>
      <c r="W438">
        <v>-9.34</v>
      </c>
      <c r="X438">
        <v>3.01</v>
      </c>
      <c r="Y438">
        <v>466759</v>
      </c>
      <c r="Z438">
        <v>27456</v>
      </c>
      <c r="AA438">
        <v>1.53</v>
      </c>
      <c r="AB438">
        <v>17</v>
      </c>
      <c r="AC438">
        <v>11</v>
      </c>
      <c r="AD438">
        <v>6</v>
      </c>
      <c r="AE438">
        <v>64.709999999999994</v>
      </c>
      <c r="AF438">
        <v>18</v>
      </c>
      <c r="AG438">
        <v>5</v>
      </c>
      <c r="AH438">
        <v>1</v>
      </c>
      <c r="AI438">
        <v>11</v>
      </c>
      <c r="AJ438" s="301">
        <v>43919</v>
      </c>
      <c r="AK438">
        <v>4800</v>
      </c>
      <c r="AL438">
        <v>565</v>
      </c>
      <c r="AM438" s="301">
        <v>43828</v>
      </c>
      <c r="AN438">
        <v>4865</v>
      </c>
      <c r="AO438">
        <v>620</v>
      </c>
      <c r="AP438" s="301">
        <v>43645</v>
      </c>
      <c r="AQ438">
        <v>4855</v>
      </c>
      <c r="AR438">
        <v>556</v>
      </c>
      <c r="AS438" s="301">
        <v>43280</v>
      </c>
      <c r="AT438">
        <v>5250</v>
      </c>
      <c r="AU438">
        <v>721</v>
      </c>
    </row>
    <row r="439" spans="1:47" x14ac:dyDescent="0.2">
      <c r="A439" s="102">
        <v>3562</v>
      </c>
      <c r="B439">
        <v>6479</v>
      </c>
      <c r="C439" t="s">
        <v>449</v>
      </c>
      <c r="D439" t="s">
        <v>903</v>
      </c>
      <c r="E439">
        <v>1925</v>
      </c>
      <c r="F439">
        <v>1922</v>
      </c>
      <c r="G439">
        <v>500</v>
      </c>
      <c r="H439" t="s">
        <v>901</v>
      </c>
      <c r="I439">
        <v>9759</v>
      </c>
      <c r="J439" t="s">
        <v>387</v>
      </c>
      <c r="K439" t="s">
        <v>900</v>
      </c>
      <c r="L439">
        <v>1850</v>
      </c>
      <c r="M439">
        <v>1869</v>
      </c>
      <c r="N439">
        <v>500</v>
      </c>
      <c r="O439" t="s">
        <v>898</v>
      </c>
      <c r="P439">
        <v>0.87617968577213901</v>
      </c>
      <c r="Q439">
        <v>0.87491299794643196</v>
      </c>
      <c r="R439">
        <v>0.15504513177347401</v>
      </c>
      <c r="S439" s="106">
        <v>4.0734771919673897E-3</v>
      </c>
      <c r="T439">
        <v>-1.74187137756259</v>
      </c>
      <c r="U439">
        <v>1.74187137756259</v>
      </c>
      <c r="V439">
        <v>1.39539345900766</v>
      </c>
      <c r="W439">
        <v>-8.8800000000000008</v>
      </c>
      <c r="X439">
        <v>2.76</v>
      </c>
      <c r="Y439">
        <v>466665</v>
      </c>
      <c r="Z439">
        <v>27451</v>
      </c>
      <c r="AA439">
        <v>1.38</v>
      </c>
      <c r="AB439">
        <v>17</v>
      </c>
      <c r="AC439">
        <v>12</v>
      </c>
      <c r="AD439">
        <v>5</v>
      </c>
      <c r="AE439">
        <v>70.59</v>
      </c>
      <c r="AF439">
        <v>17</v>
      </c>
      <c r="AG439">
        <v>5</v>
      </c>
      <c r="AH439">
        <v>2</v>
      </c>
      <c r="AI439">
        <v>10</v>
      </c>
      <c r="AJ439" s="301">
        <v>43919</v>
      </c>
      <c r="AK439">
        <v>1613</v>
      </c>
      <c r="AL439">
        <v>1507</v>
      </c>
      <c r="AM439" s="301">
        <v>43828</v>
      </c>
      <c r="AN439">
        <v>2277</v>
      </c>
      <c r="AO439">
        <v>1798</v>
      </c>
      <c r="AP439" s="301">
        <v>43645</v>
      </c>
      <c r="AQ439">
        <v>1891</v>
      </c>
      <c r="AR439">
        <v>1588</v>
      </c>
      <c r="AS439" s="301">
        <v>43280</v>
      </c>
      <c r="AT439">
        <v>1845</v>
      </c>
      <c r="AU439">
        <v>1228</v>
      </c>
    </row>
    <row r="440" spans="1:47" x14ac:dyDescent="0.2">
      <c r="A440" s="102">
        <v>1285</v>
      </c>
      <c r="B440">
        <v>3086</v>
      </c>
      <c r="C440" t="s">
        <v>503</v>
      </c>
      <c r="D440" t="s">
        <v>921</v>
      </c>
      <c r="E440">
        <v>795</v>
      </c>
      <c r="F440">
        <v>758</v>
      </c>
      <c r="G440">
        <v>1300</v>
      </c>
      <c r="H440" t="s">
        <v>901</v>
      </c>
      <c r="I440">
        <v>7272</v>
      </c>
      <c r="J440" t="s">
        <v>1039</v>
      </c>
      <c r="K440" t="s">
        <v>913</v>
      </c>
      <c r="L440">
        <v>1670</v>
      </c>
      <c r="M440">
        <v>1639</v>
      </c>
      <c r="N440">
        <v>600</v>
      </c>
      <c r="O440" t="s">
        <v>898</v>
      </c>
      <c r="P440">
        <v>0.63712347878968301</v>
      </c>
      <c r="Q440">
        <v>0.94181778082197898</v>
      </c>
      <c r="R440" s="15">
        <v>0.45364352609652597</v>
      </c>
      <c r="S440" s="15">
        <v>2.88511107480257E-2</v>
      </c>
      <c r="T440">
        <v>-2.3626884762267801</v>
      </c>
      <c r="U440">
        <v>2.3626884762267801</v>
      </c>
      <c r="V440">
        <v>2.36575126004763</v>
      </c>
      <c r="W440">
        <v>-32.799999999999997</v>
      </c>
      <c r="X440">
        <v>0.2</v>
      </c>
      <c r="Y440">
        <v>466631</v>
      </c>
      <c r="Z440">
        <v>42421</v>
      </c>
      <c r="AA440">
        <v>2.13</v>
      </c>
      <c r="AB440">
        <v>11</v>
      </c>
      <c r="AC440">
        <v>8</v>
      </c>
      <c r="AD440">
        <v>3</v>
      </c>
      <c r="AE440">
        <v>72.73</v>
      </c>
      <c r="AF440">
        <v>18</v>
      </c>
      <c r="AG440">
        <v>4</v>
      </c>
      <c r="AH440">
        <v>1</v>
      </c>
      <c r="AI440">
        <v>6</v>
      </c>
      <c r="AJ440" s="301">
        <v>43919</v>
      </c>
      <c r="AK440">
        <v>907</v>
      </c>
      <c r="AL440">
        <v>1350</v>
      </c>
      <c r="AM440" s="301">
        <v>43828</v>
      </c>
      <c r="AN440">
        <v>1530</v>
      </c>
      <c r="AO440">
        <v>2203</v>
      </c>
      <c r="AP440" s="301">
        <v>43645</v>
      </c>
      <c r="AQ440">
        <v>1244</v>
      </c>
      <c r="AR440">
        <v>1960</v>
      </c>
      <c r="AS440" s="301">
        <v>43280</v>
      </c>
      <c r="AT440">
        <v>1630</v>
      </c>
      <c r="AU440">
        <v>2795</v>
      </c>
    </row>
    <row r="441" spans="1:47" x14ac:dyDescent="0.2">
      <c r="A441" s="102">
        <v>261</v>
      </c>
      <c r="B441">
        <v>6902</v>
      </c>
      <c r="C441" t="s">
        <v>588</v>
      </c>
      <c r="D441" t="s">
        <v>913</v>
      </c>
      <c r="E441">
        <v>4170</v>
      </c>
      <c r="F441">
        <v>4151</v>
      </c>
      <c r="G441">
        <v>200</v>
      </c>
      <c r="H441" t="s">
        <v>898</v>
      </c>
      <c r="I441">
        <v>8308</v>
      </c>
      <c r="J441" t="s">
        <v>48</v>
      </c>
      <c r="K441" t="s">
        <v>940</v>
      </c>
      <c r="L441">
        <v>366</v>
      </c>
      <c r="M441">
        <v>368</v>
      </c>
      <c r="N441">
        <v>2300</v>
      </c>
      <c r="O441" t="s">
        <v>901</v>
      </c>
      <c r="P441">
        <v>0.90881193000857097</v>
      </c>
      <c r="Q441">
        <v>0.96498764872250598</v>
      </c>
      <c r="R441" s="15">
        <v>0.25105284105023201</v>
      </c>
      <c r="S441">
        <v>1.25201393832869E-2</v>
      </c>
      <c r="T441">
        <v>0.78476570666984102</v>
      </c>
      <c r="U441">
        <v>0.78476570666984102</v>
      </c>
      <c r="V441">
        <v>1.22894424416643</v>
      </c>
      <c r="W441">
        <v>3.21</v>
      </c>
      <c r="X441">
        <v>1.95</v>
      </c>
      <c r="Y441">
        <v>466366</v>
      </c>
      <c r="Z441">
        <v>35874</v>
      </c>
      <c r="AA441">
        <v>1.97</v>
      </c>
      <c r="AB441">
        <v>13</v>
      </c>
      <c r="AC441">
        <v>10</v>
      </c>
      <c r="AD441">
        <v>3</v>
      </c>
      <c r="AE441">
        <v>76.92</v>
      </c>
      <c r="AF441">
        <v>18</v>
      </c>
      <c r="AG441">
        <v>6</v>
      </c>
      <c r="AH441">
        <v>1</v>
      </c>
      <c r="AI441">
        <v>6</v>
      </c>
      <c r="AJ441" s="301">
        <v>43919</v>
      </c>
      <c r="AK441">
        <v>3590</v>
      </c>
      <c r="AL441">
        <v>344</v>
      </c>
      <c r="AM441" s="301">
        <v>43828</v>
      </c>
      <c r="AN441">
        <v>4966</v>
      </c>
      <c r="AO441">
        <v>479</v>
      </c>
      <c r="AP441" s="301">
        <v>43645</v>
      </c>
      <c r="AQ441">
        <v>4642</v>
      </c>
      <c r="AR441">
        <v>453.5</v>
      </c>
      <c r="AS441" s="301">
        <v>43280</v>
      </c>
      <c r="AT441">
        <v>5245</v>
      </c>
      <c r="AU441">
        <v>582.29999999999995</v>
      </c>
    </row>
    <row r="442" spans="1:47" x14ac:dyDescent="0.2">
      <c r="A442" s="102">
        <v>1397</v>
      </c>
      <c r="B442">
        <v>6963</v>
      </c>
      <c r="C442" t="s">
        <v>1347</v>
      </c>
      <c r="D442" t="s">
        <v>903</v>
      </c>
      <c r="E442">
        <v>7110</v>
      </c>
      <c r="F442">
        <v>7010</v>
      </c>
      <c r="G442">
        <v>100</v>
      </c>
      <c r="H442" t="s">
        <v>901</v>
      </c>
      <c r="I442">
        <v>6995</v>
      </c>
      <c r="J442" t="s">
        <v>47</v>
      </c>
      <c r="K442" t="s">
        <v>913</v>
      </c>
      <c r="L442">
        <v>1553</v>
      </c>
      <c r="M442">
        <v>1535</v>
      </c>
      <c r="N442">
        <v>500</v>
      </c>
      <c r="O442" t="s">
        <v>898</v>
      </c>
      <c r="P442">
        <v>0.90992124458041601</v>
      </c>
      <c r="Q442">
        <v>0.93910038240762295</v>
      </c>
      <c r="R442">
        <v>0.38335216352628299</v>
      </c>
      <c r="S442" s="15">
        <v>9.71619158711515E-2</v>
      </c>
      <c r="T442">
        <v>-0.80279918955270602</v>
      </c>
      <c r="U442">
        <v>0.80279918955270602</v>
      </c>
      <c r="V442">
        <v>0.91499799826740602</v>
      </c>
      <c r="W442">
        <v>-3.6</v>
      </c>
      <c r="X442">
        <v>9.49</v>
      </c>
      <c r="Y442">
        <v>466284</v>
      </c>
      <c r="Z442">
        <v>46628</v>
      </c>
      <c r="AA442">
        <v>3.1</v>
      </c>
      <c r="AB442">
        <v>10</v>
      </c>
      <c r="AC442">
        <v>9</v>
      </c>
      <c r="AD442">
        <v>1</v>
      </c>
      <c r="AE442">
        <v>90</v>
      </c>
      <c r="AF442">
        <v>20</v>
      </c>
      <c r="AG442">
        <v>3</v>
      </c>
      <c r="AH442">
        <v>0</v>
      </c>
      <c r="AI442">
        <v>7</v>
      </c>
      <c r="AJ442" s="301">
        <v>43919</v>
      </c>
      <c r="AK442">
        <v>6200</v>
      </c>
      <c r="AL442">
        <v>1369</v>
      </c>
      <c r="AM442" s="301">
        <v>43828</v>
      </c>
      <c r="AN442">
        <v>8780</v>
      </c>
      <c r="AO442">
        <v>2147</v>
      </c>
      <c r="AP442" s="301">
        <v>43645</v>
      </c>
      <c r="AQ442">
        <v>7600</v>
      </c>
      <c r="AR442">
        <v>1839</v>
      </c>
      <c r="AS442" s="301">
        <v>43280</v>
      </c>
      <c r="AT442">
        <v>9300</v>
      </c>
      <c r="AU442">
        <v>2026</v>
      </c>
    </row>
    <row r="443" spans="1:47" x14ac:dyDescent="0.2">
      <c r="A443" s="102">
        <v>345</v>
      </c>
      <c r="B443">
        <v>5110</v>
      </c>
      <c r="C443" t="s">
        <v>808</v>
      </c>
      <c r="D443" t="s">
        <v>984</v>
      </c>
      <c r="E443">
        <v>1053</v>
      </c>
      <c r="F443">
        <v>1049</v>
      </c>
      <c r="G443">
        <v>1000</v>
      </c>
      <c r="H443" t="s">
        <v>898</v>
      </c>
      <c r="I443">
        <v>5334</v>
      </c>
      <c r="J443" t="s">
        <v>1074</v>
      </c>
      <c r="K443" t="s">
        <v>897</v>
      </c>
      <c r="L443">
        <v>1533</v>
      </c>
      <c r="M443">
        <v>1527</v>
      </c>
      <c r="N443">
        <v>700</v>
      </c>
      <c r="O443" t="s">
        <v>901</v>
      </c>
      <c r="P443">
        <v>0.89507409560277396</v>
      </c>
      <c r="Q443">
        <v>0.96190231436400198</v>
      </c>
      <c r="R443" s="15">
        <v>0.48053192652063498</v>
      </c>
      <c r="S443">
        <v>1.5075651228427901E-2</v>
      </c>
      <c r="T443">
        <v>0.94066179379706005</v>
      </c>
      <c r="U443">
        <v>0.94066179379706005</v>
      </c>
      <c r="V443">
        <v>1.0530474958098399</v>
      </c>
      <c r="W443">
        <v>2.95</v>
      </c>
      <c r="X443">
        <v>1.86</v>
      </c>
      <c r="Y443">
        <v>465818</v>
      </c>
      <c r="Z443">
        <v>33273</v>
      </c>
      <c r="AA443">
        <v>1.57</v>
      </c>
      <c r="AB443">
        <v>14</v>
      </c>
      <c r="AC443">
        <v>8</v>
      </c>
      <c r="AD443">
        <v>6</v>
      </c>
      <c r="AE443">
        <v>57.14</v>
      </c>
      <c r="AF443">
        <v>20</v>
      </c>
      <c r="AG443">
        <v>3</v>
      </c>
      <c r="AH443">
        <v>0</v>
      </c>
      <c r="AI443">
        <v>11</v>
      </c>
      <c r="AJ443" s="301">
        <v>43919</v>
      </c>
      <c r="AK443">
        <v>1069</v>
      </c>
      <c r="AL443">
        <v>1608</v>
      </c>
      <c r="AM443" s="301">
        <v>43828</v>
      </c>
      <c r="AN443">
        <v>1337</v>
      </c>
      <c r="AO443">
        <v>2134</v>
      </c>
      <c r="AP443" s="301">
        <v>43645</v>
      </c>
      <c r="AQ443">
        <v>1263</v>
      </c>
      <c r="AR443">
        <v>2076</v>
      </c>
      <c r="AS443" s="301">
        <v>43280</v>
      </c>
      <c r="AT443">
        <v>1711</v>
      </c>
      <c r="AU443">
        <v>3025</v>
      </c>
    </row>
    <row r="444" spans="1:47" x14ac:dyDescent="0.2">
      <c r="A444" s="102">
        <v>3810</v>
      </c>
      <c r="B444">
        <v>8358</v>
      </c>
      <c r="C444" t="s">
        <v>1097</v>
      </c>
      <c r="D444" t="s">
        <v>940</v>
      </c>
      <c r="E444">
        <v>377</v>
      </c>
      <c r="F444">
        <v>375</v>
      </c>
      <c r="G444">
        <v>2400</v>
      </c>
      <c r="H444" t="s">
        <v>901</v>
      </c>
      <c r="I444">
        <v>9706</v>
      </c>
      <c r="J444" t="s">
        <v>980</v>
      </c>
      <c r="K444" t="s">
        <v>917</v>
      </c>
      <c r="L444">
        <v>4650</v>
      </c>
      <c r="M444">
        <v>4565</v>
      </c>
      <c r="N444">
        <v>200</v>
      </c>
      <c r="O444" t="s">
        <v>898</v>
      </c>
      <c r="P444">
        <v>0.87959445415113002</v>
      </c>
      <c r="Q444">
        <v>0.864637008544486</v>
      </c>
      <c r="R444">
        <v>0.13106862493087501</v>
      </c>
      <c r="S444" s="15">
        <v>6.2428469259327497E-2</v>
      </c>
      <c r="T444">
        <v>-0.78345940415336701</v>
      </c>
      <c r="U444">
        <v>0.78345940415336701</v>
      </c>
      <c r="V444">
        <v>0.90116270175827695</v>
      </c>
      <c r="W444">
        <v>-3.77</v>
      </c>
      <c r="X444">
        <v>1.42</v>
      </c>
      <c r="Y444">
        <v>465621</v>
      </c>
      <c r="Z444">
        <v>31041</v>
      </c>
      <c r="AA444">
        <v>1.64</v>
      </c>
      <c r="AB444">
        <v>15</v>
      </c>
      <c r="AC444">
        <v>9</v>
      </c>
      <c r="AD444">
        <v>6</v>
      </c>
      <c r="AE444">
        <v>60</v>
      </c>
      <c r="AF444">
        <v>13</v>
      </c>
      <c r="AG444">
        <v>8</v>
      </c>
      <c r="AH444">
        <v>4</v>
      </c>
      <c r="AI444">
        <v>3</v>
      </c>
      <c r="AJ444" s="301">
        <v>43919</v>
      </c>
      <c r="AK444">
        <v>370</v>
      </c>
      <c r="AL444">
        <v>4580</v>
      </c>
      <c r="AM444" s="301">
        <v>43828</v>
      </c>
      <c r="AN444">
        <v>498</v>
      </c>
      <c r="AO444">
        <v>6090</v>
      </c>
      <c r="AP444" s="301">
        <v>43645</v>
      </c>
      <c r="AQ444">
        <v>412</v>
      </c>
      <c r="AR444">
        <v>4760</v>
      </c>
      <c r="AS444" s="301">
        <v>43280</v>
      </c>
      <c r="AT444">
        <v>974</v>
      </c>
      <c r="AU444">
        <v>5100</v>
      </c>
    </row>
    <row r="445" spans="1:47" x14ac:dyDescent="0.2">
      <c r="A445" s="102">
        <v>1354</v>
      </c>
      <c r="B445">
        <v>1802</v>
      </c>
      <c r="C445" t="s">
        <v>1041</v>
      </c>
      <c r="D445" t="s">
        <v>907</v>
      </c>
      <c r="E445">
        <v>979</v>
      </c>
      <c r="F445">
        <v>983</v>
      </c>
      <c r="G445">
        <v>1000</v>
      </c>
      <c r="H445" t="s">
        <v>898</v>
      </c>
      <c r="I445">
        <v>9934</v>
      </c>
      <c r="J445" t="s">
        <v>1031</v>
      </c>
      <c r="K445" t="s">
        <v>905</v>
      </c>
      <c r="L445">
        <v>2421</v>
      </c>
      <c r="M445">
        <v>2379</v>
      </c>
      <c r="N445">
        <v>400</v>
      </c>
      <c r="O445" t="s">
        <v>901</v>
      </c>
      <c r="P445">
        <v>0.89296405592246197</v>
      </c>
      <c r="Q445">
        <v>0.94023851349266996</v>
      </c>
      <c r="R445" s="106">
        <v>0.155816293800909</v>
      </c>
      <c r="S445" s="106">
        <v>2.8884314865945698E-2</v>
      </c>
      <c r="T445">
        <v>9.1023909759269897E-2</v>
      </c>
      <c r="U445">
        <v>9.1023909759269897E-2</v>
      </c>
      <c r="V445">
        <v>0.36187888501431298</v>
      </c>
      <c r="W445">
        <v>0.34</v>
      </c>
      <c r="X445">
        <v>3.3</v>
      </c>
      <c r="Y445">
        <v>465274</v>
      </c>
      <c r="Z445">
        <v>29080</v>
      </c>
      <c r="AA445">
        <v>1.48</v>
      </c>
      <c r="AB445">
        <v>16</v>
      </c>
      <c r="AC445">
        <v>11</v>
      </c>
      <c r="AD445">
        <v>5</v>
      </c>
      <c r="AE445">
        <v>68.75</v>
      </c>
      <c r="AF445">
        <v>19</v>
      </c>
      <c r="AG445">
        <v>5</v>
      </c>
      <c r="AH445">
        <v>1</v>
      </c>
      <c r="AI445">
        <v>10</v>
      </c>
      <c r="AJ445" s="301">
        <v>43919</v>
      </c>
      <c r="AK445">
        <v>956</v>
      </c>
      <c r="AL445">
        <v>2423</v>
      </c>
      <c r="AM445" s="301">
        <v>43828</v>
      </c>
      <c r="AN445">
        <v>1217</v>
      </c>
      <c r="AO445">
        <v>2780</v>
      </c>
      <c r="AP445" s="301">
        <v>43645</v>
      </c>
      <c r="AQ445">
        <v>1074</v>
      </c>
      <c r="AR445">
        <v>2338</v>
      </c>
      <c r="AS445" s="301">
        <v>43280</v>
      </c>
      <c r="AT445">
        <v>1101</v>
      </c>
      <c r="AU445">
        <v>2223</v>
      </c>
    </row>
    <row r="446" spans="1:47" x14ac:dyDescent="0.2">
      <c r="A446" s="102">
        <v>1518</v>
      </c>
      <c r="B446">
        <v>1802</v>
      </c>
      <c r="C446" t="s">
        <v>1041</v>
      </c>
      <c r="D446" t="s">
        <v>907</v>
      </c>
      <c r="E446">
        <v>979</v>
      </c>
      <c r="F446">
        <v>983</v>
      </c>
      <c r="G446">
        <v>1000</v>
      </c>
      <c r="H446" t="s">
        <v>901</v>
      </c>
      <c r="I446">
        <v>5714</v>
      </c>
      <c r="J446" t="s">
        <v>559</v>
      </c>
      <c r="K446" t="s">
        <v>911</v>
      </c>
      <c r="L446">
        <v>3280</v>
      </c>
      <c r="M446">
        <v>3235</v>
      </c>
      <c r="N446">
        <v>300</v>
      </c>
      <c r="O446" t="s">
        <v>898</v>
      </c>
      <c r="P446">
        <v>0.92288885556438005</v>
      </c>
      <c r="Q446">
        <v>0.93629899828775898</v>
      </c>
      <c r="R446" s="106">
        <v>0.13771579334071399</v>
      </c>
      <c r="S446" s="15">
        <v>4.4472154770613503E-2</v>
      </c>
      <c r="T446">
        <v>-0.63494811503114201</v>
      </c>
      <c r="U446">
        <v>0.63494811503114201</v>
      </c>
      <c r="V446">
        <v>0.79581050852583701</v>
      </c>
      <c r="W446">
        <v>-3.25</v>
      </c>
      <c r="X446">
        <v>1.29</v>
      </c>
      <c r="Y446">
        <v>464761</v>
      </c>
      <c r="Z446">
        <v>29048</v>
      </c>
      <c r="AA446">
        <v>1.52</v>
      </c>
      <c r="AB446">
        <v>16</v>
      </c>
      <c r="AC446">
        <v>13</v>
      </c>
      <c r="AD446">
        <v>3</v>
      </c>
      <c r="AE446">
        <v>81.25</v>
      </c>
      <c r="AF446">
        <v>21</v>
      </c>
      <c r="AG446">
        <v>2</v>
      </c>
      <c r="AH446">
        <v>0</v>
      </c>
      <c r="AI446">
        <v>14</v>
      </c>
      <c r="AJ446" s="301">
        <v>43919</v>
      </c>
      <c r="AK446">
        <v>956</v>
      </c>
      <c r="AL446">
        <v>2786</v>
      </c>
      <c r="AM446" s="301">
        <v>43828</v>
      </c>
      <c r="AN446">
        <v>1217</v>
      </c>
      <c r="AO446">
        <v>4075</v>
      </c>
      <c r="AP446" s="301">
        <v>43645</v>
      </c>
      <c r="AQ446">
        <v>1074</v>
      </c>
      <c r="AR446">
        <v>3525</v>
      </c>
      <c r="AS446" s="301">
        <v>43280</v>
      </c>
      <c r="AT446">
        <v>1101</v>
      </c>
      <c r="AU446">
        <v>3350</v>
      </c>
    </row>
    <row r="447" spans="1:47" x14ac:dyDescent="0.2">
      <c r="A447" s="102">
        <v>3860</v>
      </c>
      <c r="B447">
        <v>1860</v>
      </c>
      <c r="C447" t="s">
        <v>53</v>
      </c>
      <c r="D447" t="s">
        <v>907</v>
      </c>
      <c r="E447">
        <v>672</v>
      </c>
      <c r="F447">
        <v>683</v>
      </c>
      <c r="G447">
        <v>1300</v>
      </c>
      <c r="H447" t="s">
        <v>901</v>
      </c>
      <c r="I447">
        <v>7282</v>
      </c>
      <c r="J447" t="s">
        <v>1079</v>
      </c>
      <c r="K447" t="s">
        <v>913</v>
      </c>
      <c r="L447">
        <v>2248</v>
      </c>
      <c r="M447">
        <v>2231</v>
      </c>
      <c r="N447">
        <v>400</v>
      </c>
      <c r="O447" t="s">
        <v>898</v>
      </c>
      <c r="P447">
        <v>0.90746817447174599</v>
      </c>
      <c r="Q447">
        <v>0.86243156113390895</v>
      </c>
      <c r="R447">
        <v>7.2167950395026798E-2</v>
      </c>
      <c r="S447" s="15">
        <v>9.2313416818152499E-2</v>
      </c>
      <c r="T447">
        <v>-0.36059334857750203</v>
      </c>
      <c r="U447">
        <v>0.36059334857750203</v>
      </c>
      <c r="V447">
        <v>0.66639095634266798</v>
      </c>
      <c r="W447">
        <v>-2.52</v>
      </c>
      <c r="X447">
        <v>0.5</v>
      </c>
      <c r="Y447">
        <v>464373</v>
      </c>
      <c r="Z447">
        <v>30958</v>
      </c>
      <c r="AA447">
        <v>1.48</v>
      </c>
      <c r="AB447">
        <v>15</v>
      </c>
      <c r="AC447">
        <v>12</v>
      </c>
      <c r="AD447">
        <v>3</v>
      </c>
      <c r="AE447">
        <v>80</v>
      </c>
      <c r="AF447">
        <v>21</v>
      </c>
      <c r="AG447">
        <v>2</v>
      </c>
      <c r="AH447">
        <v>2</v>
      </c>
      <c r="AI447">
        <v>11</v>
      </c>
      <c r="AJ447" s="301">
        <v>43919</v>
      </c>
      <c r="AK447">
        <v>641</v>
      </c>
      <c r="AL447">
        <v>1934</v>
      </c>
      <c r="AM447" s="301">
        <v>43828</v>
      </c>
      <c r="AN447">
        <v>726</v>
      </c>
      <c r="AO447">
        <v>2745</v>
      </c>
      <c r="AP447" s="301">
        <v>43645</v>
      </c>
      <c r="AQ447">
        <v>622</v>
      </c>
      <c r="AR447">
        <v>2157</v>
      </c>
      <c r="AS447" s="301">
        <v>43280</v>
      </c>
      <c r="AT447">
        <v>936</v>
      </c>
      <c r="AU447">
        <v>2716</v>
      </c>
    </row>
    <row r="448" spans="1:47" x14ac:dyDescent="0.2">
      <c r="A448" s="102">
        <v>1687</v>
      </c>
      <c r="B448">
        <v>7267</v>
      </c>
      <c r="C448" t="s">
        <v>57</v>
      </c>
      <c r="D448" t="s">
        <v>913</v>
      </c>
      <c r="E448">
        <v>2745</v>
      </c>
      <c r="F448">
        <v>2708.5</v>
      </c>
      <c r="G448">
        <v>400</v>
      </c>
      <c r="H448" t="s">
        <v>901</v>
      </c>
      <c r="I448">
        <v>8341</v>
      </c>
      <c r="J448" t="s">
        <v>643</v>
      </c>
      <c r="K448" t="s">
        <v>940</v>
      </c>
      <c r="L448">
        <v>1544</v>
      </c>
      <c r="M448">
        <v>1594</v>
      </c>
      <c r="N448">
        <v>700</v>
      </c>
      <c r="O448" t="s">
        <v>898</v>
      </c>
      <c r="P448">
        <v>0.95107835523238105</v>
      </c>
      <c r="Q448">
        <v>0.93259586986534004</v>
      </c>
      <c r="R448" s="15">
        <v>1.8049698313693E-3</v>
      </c>
      <c r="S448" s="15">
        <v>3.0839589666795302E-3</v>
      </c>
      <c r="T448">
        <v>-1.3203262892374701</v>
      </c>
      <c r="U448">
        <v>1.3203262892374701</v>
      </c>
      <c r="V448">
        <v>0.56200478567564005</v>
      </c>
      <c r="W448">
        <v>-7.33</v>
      </c>
      <c r="X448">
        <v>2.99</v>
      </c>
      <c r="Y448">
        <v>463893</v>
      </c>
      <c r="Z448">
        <v>38658</v>
      </c>
      <c r="AA448">
        <v>2.1</v>
      </c>
      <c r="AB448">
        <v>12</v>
      </c>
      <c r="AC448">
        <v>8</v>
      </c>
      <c r="AD448">
        <v>4</v>
      </c>
      <c r="AE448">
        <v>66.67</v>
      </c>
      <c r="AF448">
        <v>19</v>
      </c>
      <c r="AG448">
        <v>3</v>
      </c>
      <c r="AH448">
        <v>0</v>
      </c>
      <c r="AI448">
        <v>9</v>
      </c>
      <c r="AJ448" s="301">
        <v>43919</v>
      </c>
      <c r="AK448">
        <v>2541</v>
      </c>
      <c r="AL448">
        <v>1447</v>
      </c>
      <c r="AM448" s="301">
        <v>43828</v>
      </c>
      <c r="AN448">
        <v>3099</v>
      </c>
      <c r="AO448">
        <v>1832</v>
      </c>
      <c r="AP448" s="301">
        <v>43645</v>
      </c>
      <c r="AQ448">
        <v>2845</v>
      </c>
      <c r="AR448">
        <v>1604</v>
      </c>
      <c r="AS448" s="301">
        <v>43280</v>
      </c>
      <c r="AT448">
        <v>3194</v>
      </c>
      <c r="AU448">
        <v>2361</v>
      </c>
    </row>
    <row r="449" spans="1:47" x14ac:dyDescent="0.2">
      <c r="A449" s="102">
        <v>3821</v>
      </c>
      <c r="B449">
        <v>5471</v>
      </c>
      <c r="C449" t="s">
        <v>1052</v>
      </c>
      <c r="D449" t="s">
        <v>939</v>
      </c>
      <c r="E449">
        <v>3290</v>
      </c>
      <c r="F449">
        <v>3280</v>
      </c>
      <c r="G449">
        <v>300</v>
      </c>
      <c r="H449" t="s">
        <v>901</v>
      </c>
      <c r="I449">
        <v>8341</v>
      </c>
      <c r="J449" t="s">
        <v>643</v>
      </c>
      <c r="K449" t="s">
        <v>940</v>
      </c>
      <c r="L449">
        <v>1544</v>
      </c>
      <c r="M449">
        <v>1594</v>
      </c>
      <c r="N449">
        <v>600</v>
      </c>
      <c r="O449" t="s">
        <v>898</v>
      </c>
      <c r="P449">
        <v>0.63994389267751595</v>
      </c>
      <c r="Q449">
        <v>0.86424362253827902</v>
      </c>
      <c r="R449">
        <v>4.1925621353288103E-2</v>
      </c>
      <c r="S449">
        <v>3.2159451454006803E-2</v>
      </c>
      <c r="T449">
        <v>-2.3131146973663701</v>
      </c>
      <c r="U449">
        <v>2.3131146973663701</v>
      </c>
      <c r="V449">
        <v>1.6628111290807399</v>
      </c>
      <c r="W449">
        <v>-19.32</v>
      </c>
      <c r="X449">
        <v>2.8</v>
      </c>
      <c r="Y449">
        <v>463712</v>
      </c>
      <c r="Z449">
        <v>28982</v>
      </c>
      <c r="AA449">
        <v>1.55</v>
      </c>
      <c r="AB449">
        <v>16</v>
      </c>
      <c r="AC449">
        <v>10</v>
      </c>
      <c r="AD449">
        <v>6</v>
      </c>
      <c r="AE449">
        <v>62.5</v>
      </c>
      <c r="AF449">
        <v>20</v>
      </c>
      <c r="AG449">
        <v>5</v>
      </c>
      <c r="AH449">
        <v>0</v>
      </c>
      <c r="AI449">
        <v>11</v>
      </c>
      <c r="AJ449" s="301">
        <v>43919</v>
      </c>
      <c r="AK449">
        <v>3655</v>
      </c>
      <c r="AL449">
        <v>1447</v>
      </c>
      <c r="AM449" s="301">
        <v>43828</v>
      </c>
      <c r="AN449">
        <v>4805</v>
      </c>
      <c r="AO449">
        <v>1832</v>
      </c>
      <c r="AP449" s="301">
        <v>43645</v>
      </c>
      <c r="AQ449">
        <v>4155</v>
      </c>
      <c r="AR449">
        <v>1604</v>
      </c>
      <c r="AS449" s="301">
        <v>43280</v>
      </c>
      <c r="AT449">
        <v>4995</v>
      </c>
      <c r="AU449">
        <v>2361</v>
      </c>
    </row>
    <row r="450" spans="1:47" x14ac:dyDescent="0.2">
      <c r="A450" s="102">
        <v>3367</v>
      </c>
      <c r="B450">
        <v>6592</v>
      </c>
      <c r="C450" t="s">
        <v>1059</v>
      </c>
      <c r="D450" t="s">
        <v>903</v>
      </c>
      <c r="E450">
        <v>3415</v>
      </c>
      <c r="F450">
        <v>3380</v>
      </c>
      <c r="G450">
        <v>300</v>
      </c>
      <c r="H450" t="s">
        <v>898</v>
      </c>
      <c r="I450">
        <v>8358</v>
      </c>
      <c r="J450" t="s">
        <v>1097</v>
      </c>
      <c r="K450" t="s">
        <v>940</v>
      </c>
      <c r="L450">
        <v>377</v>
      </c>
      <c r="M450">
        <v>375</v>
      </c>
      <c r="N450">
        <v>2700</v>
      </c>
      <c r="O450" t="s">
        <v>901</v>
      </c>
      <c r="P450">
        <v>0.91640226702072203</v>
      </c>
      <c r="Q450">
        <v>0.88332707880750405</v>
      </c>
      <c r="R450" s="106">
        <v>7.2783966773047803E-3</v>
      </c>
      <c r="S450">
        <v>3.7822051996234098E-2</v>
      </c>
      <c r="T450">
        <v>0.119508074657628</v>
      </c>
      <c r="U450">
        <v>0.119508074657628</v>
      </c>
      <c r="V450">
        <v>0.113984934978885</v>
      </c>
      <c r="W450">
        <v>0.64</v>
      </c>
      <c r="X450">
        <v>0.15</v>
      </c>
      <c r="Y450">
        <v>463286</v>
      </c>
      <c r="Z450">
        <v>27252</v>
      </c>
      <c r="AA450">
        <v>1.42</v>
      </c>
      <c r="AB450">
        <v>17</v>
      </c>
      <c r="AC450">
        <v>11</v>
      </c>
      <c r="AD450">
        <v>6</v>
      </c>
      <c r="AE450">
        <v>64.709999999999994</v>
      </c>
      <c r="AF450">
        <v>14</v>
      </c>
      <c r="AG450">
        <v>7</v>
      </c>
      <c r="AH450">
        <v>2</v>
      </c>
      <c r="AI450">
        <v>8</v>
      </c>
      <c r="AJ450" s="301">
        <v>43919</v>
      </c>
      <c r="AK450">
        <v>3360</v>
      </c>
      <c r="AL450">
        <v>370</v>
      </c>
      <c r="AM450" s="301">
        <v>43828</v>
      </c>
      <c r="AN450">
        <v>4150</v>
      </c>
      <c r="AO450">
        <v>498</v>
      </c>
      <c r="AP450" s="301">
        <v>43645</v>
      </c>
      <c r="AQ450">
        <v>3850</v>
      </c>
      <c r="AR450">
        <v>412</v>
      </c>
      <c r="AS450" s="301">
        <v>43280</v>
      </c>
      <c r="AT450">
        <v>5180</v>
      </c>
      <c r="AU450">
        <v>974</v>
      </c>
    </row>
    <row r="451" spans="1:47" x14ac:dyDescent="0.2">
      <c r="A451" s="102">
        <v>2682</v>
      </c>
      <c r="B451">
        <v>6326</v>
      </c>
      <c r="C451" t="s">
        <v>1450</v>
      </c>
      <c r="D451" t="s">
        <v>909</v>
      </c>
      <c r="E451">
        <v>1614.5</v>
      </c>
      <c r="F451">
        <v>1599</v>
      </c>
      <c r="G451">
        <v>700</v>
      </c>
      <c r="H451" t="s">
        <v>898</v>
      </c>
      <c r="I451">
        <v>9072</v>
      </c>
      <c r="J451" t="s">
        <v>975</v>
      </c>
      <c r="K451" t="s">
        <v>976</v>
      </c>
      <c r="L451">
        <v>2118</v>
      </c>
      <c r="M451">
        <v>2146</v>
      </c>
      <c r="N451">
        <v>500</v>
      </c>
      <c r="O451" t="s">
        <v>901</v>
      </c>
      <c r="P451">
        <v>0.79217655597207504</v>
      </c>
      <c r="Q451">
        <v>0.90644085477059799</v>
      </c>
      <c r="R451">
        <v>0.44576892922355499</v>
      </c>
      <c r="S451" s="15">
        <v>8.9202908716463705E-2</v>
      </c>
      <c r="T451">
        <v>1.71381512681246</v>
      </c>
      <c r="U451">
        <v>1.71381512681246</v>
      </c>
      <c r="V451">
        <v>2.1145453164465202</v>
      </c>
      <c r="W451">
        <v>9.9</v>
      </c>
      <c r="X451">
        <v>4.32</v>
      </c>
      <c r="Y451">
        <v>462238</v>
      </c>
      <c r="Z451">
        <v>35557</v>
      </c>
      <c r="AA451">
        <v>1.92</v>
      </c>
      <c r="AB451">
        <v>13</v>
      </c>
      <c r="AC451">
        <v>10</v>
      </c>
      <c r="AD451">
        <v>3</v>
      </c>
      <c r="AE451">
        <v>76.92</v>
      </c>
      <c r="AF451">
        <v>20</v>
      </c>
      <c r="AG451">
        <v>2</v>
      </c>
      <c r="AH451">
        <v>0</v>
      </c>
      <c r="AI451">
        <v>11</v>
      </c>
      <c r="AJ451" s="301">
        <v>43919</v>
      </c>
      <c r="AK451">
        <v>1398.5</v>
      </c>
      <c r="AL451">
        <v>2172</v>
      </c>
      <c r="AM451" s="301">
        <v>43828</v>
      </c>
      <c r="AN451">
        <v>1726</v>
      </c>
      <c r="AO451">
        <v>2746</v>
      </c>
      <c r="AP451" s="301">
        <v>43645</v>
      </c>
      <c r="AQ451">
        <v>1813</v>
      </c>
      <c r="AR451">
        <v>2562</v>
      </c>
      <c r="AS451" s="301">
        <v>43280</v>
      </c>
      <c r="AT451">
        <v>1732</v>
      </c>
      <c r="AU451">
        <v>2840</v>
      </c>
    </row>
    <row r="452" spans="1:47" x14ac:dyDescent="0.2">
      <c r="A452" s="102">
        <v>288</v>
      </c>
      <c r="B452">
        <v>7186</v>
      </c>
      <c r="C452" t="s">
        <v>445</v>
      </c>
      <c r="D452" t="s">
        <v>940</v>
      </c>
      <c r="E452">
        <v>353</v>
      </c>
      <c r="F452">
        <v>347</v>
      </c>
      <c r="G452">
        <v>3100</v>
      </c>
      <c r="H452" t="s">
        <v>898</v>
      </c>
      <c r="I452">
        <v>8850</v>
      </c>
      <c r="J452" t="s">
        <v>1345</v>
      </c>
      <c r="K452" t="s">
        <v>917</v>
      </c>
      <c r="L452">
        <v>2237</v>
      </c>
      <c r="M452">
        <v>2184</v>
      </c>
      <c r="N452">
        <v>500</v>
      </c>
      <c r="O452" t="s">
        <v>901</v>
      </c>
      <c r="P452">
        <v>0.85786322123895797</v>
      </c>
      <c r="Q452">
        <v>0.96387524249233503</v>
      </c>
      <c r="R452">
        <v>0.263166014668268</v>
      </c>
      <c r="S452" s="15">
        <v>8.7177006980061495E-3</v>
      </c>
      <c r="T452">
        <v>0.22105226851426599</v>
      </c>
      <c r="U452">
        <v>0.22105226851426599</v>
      </c>
      <c r="V452">
        <v>4.4127835831813997E-2</v>
      </c>
      <c r="W452">
        <v>0.96</v>
      </c>
      <c r="X452">
        <v>1.49</v>
      </c>
      <c r="Y452">
        <v>461738</v>
      </c>
      <c r="Z452">
        <v>28859</v>
      </c>
      <c r="AA452">
        <v>1.41</v>
      </c>
      <c r="AB452">
        <v>16</v>
      </c>
      <c r="AC452">
        <v>9</v>
      </c>
      <c r="AD452">
        <v>7</v>
      </c>
      <c r="AE452">
        <v>56.25</v>
      </c>
      <c r="AF452">
        <v>18</v>
      </c>
      <c r="AG452">
        <v>5</v>
      </c>
      <c r="AH452">
        <v>1</v>
      </c>
      <c r="AI452">
        <v>10</v>
      </c>
      <c r="AJ452" s="301">
        <v>43919</v>
      </c>
      <c r="AK452">
        <v>340</v>
      </c>
      <c r="AL452">
        <v>2067</v>
      </c>
      <c r="AM452" s="301">
        <v>43828</v>
      </c>
      <c r="AN452">
        <v>452</v>
      </c>
      <c r="AO452">
        <v>2785</v>
      </c>
      <c r="AP452" s="301">
        <v>43645</v>
      </c>
      <c r="AQ452">
        <v>412</v>
      </c>
      <c r="AR452">
        <v>2621</v>
      </c>
      <c r="AS452" s="301">
        <v>43280</v>
      </c>
      <c r="AT452">
        <v>553</v>
      </c>
      <c r="AU452">
        <v>2610</v>
      </c>
    </row>
    <row r="453" spans="1:47" x14ac:dyDescent="0.2">
      <c r="A453" s="102">
        <v>672</v>
      </c>
      <c r="B453">
        <v>4204</v>
      </c>
      <c r="C453" t="s">
        <v>226</v>
      </c>
      <c r="D453" t="s">
        <v>920</v>
      </c>
      <c r="E453">
        <v>1489</v>
      </c>
      <c r="F453">
        <v>1494</v>
      </c>
      <c r="G453">
        <v>700</v>
      </c>
      <c r="H453" t="s">
        <v>898</v>
      </c>
      <c r="I453">
        <v>5991</v>
      </c>
      <c r="J453" t="s">
        <v>789</v>
      </c>
      <c r="K453" t="s">
        <v>1032</v>
      </c>
      <c r="L453">
        <v>693</v>
      </c>
      <c r="M453">
        <v>693</v>
      </c>
      <c r="N453">
        <v>1500</v>
      </c>
      <c r="O453" t="s">
        <v>901</v>
      </c>
      <c r="P453">
        <v>0.80657378932033397</v>
      </c>
      <c r="Q453">
        <v>0.95396115090028899</v>
      </c>
      <c r="R453">
        <v>0.25497040670016502</v>
      </c>
      <c r="S453" s="15">
        <v>5.1302919940433601E-2</v>
      </c>
      <c r="T453">
        <v>1.9273352811526301</v>
      </c>
      <c r="U453">
        <v>1.9273352811526301</v>
      </c>
      <c r="V453">
        <v>1.9104622310727</v>
      </c>
      <c r="W453">
        <v>6.9</v>
      </c>
      <c r="X453">
        <v>0.6</v>
      </c>
      <c r="Y453">
        <v>461434</v>
      </c>
      <c r="Z453">
        <v>35495</v>
      </c>
      <c r="AA453">
        <v>1.76</v>
      </c>
      <c r="AB453">
        <v>13</v>
      </c>
      <c r="AC453">
        <v>9</v>
      </c>
      <c r="AD453">
        <v>4</v>
      </c>
      <c r="AE453">
        <v>69.23</v>
      </c>
      <c r="AF453">
        <v>20</v>
      </c>
      <c r="AG453">
        <v>2</v>
      </c>
      <c r="AH453">
        <v>0</v>
      </c>
      <c r="AI453">
        <v>11</v>
      </c>
      <c r="AJ453" s="301">
        <v>43919</v>
      </c>
      <c r="AK453">
        <v>1479</v>
      </c>
      <c r="AL453">
        <v>747</v>
      </c>
      <c r="AM453" s="301">
        <v>43828</v>
      </c>
      <c r="AN453">
        <v>1904</v>
      </c>
      <c r="AO453">
        <v>995</v>
      </c>
      <c r="AP453" s="301">
        <v>43645</v>
      </c>
      <c r="AQ453">
        <v>1665</v>
      </c>
      <c r="AR453">
        <v>857</v>
      </c>
      <c r="AS453" s="301">
        <v>43280</v>
      </c>
      <c r="AT453">
        <v>1855</v>
      </c>
      <c r="AU453">
        <v>1025</v>
      </c>
    </row>
    <row r="454" spans="1:47" x14ac:dyDescent="0.2">
      <c r="A454" s="102">
        <v>3320</v>
      </c>
      <c r="B454">
        <v>3632</v>
      </c>
      <c r="C454" t="s">
        <v>1451</v>
      </c>
      <c r="D454" t="s">
        <v>900</v>
      </c>
      <c r="E454">
        <v>486</v>
      </c>
      <c r="F454">
        <v>469</v>
      </c>
      <c r="G454">
        <v>2200</v>
      </c>
      <c r="H454" t="s">
        <v>898</v>
      </c>
      <c r="I454">
        <v>5938</v>
      </c>
      <c r="J454" t="s">
        <v>1395</v>
      </c>
      <c r="K454" t="s">
        <v>1032</v>
      </c>
      <c r="L454">
        <v>1514</v>
      </c>
      <c r="M454">
        <v>1480</v>
      </c>
      <c r="N454">
        <v>700</v>
      </c>
      <c r="O454" t="s">
        <v>901</v>
      </c>
      <c r="P454">
        <v>0.80617966463351898</v>
      </c>
      <c r="Q454">
        <v>0.88508767986514203</v>
      </c>
      <c r="R454">
        <v>7.8732443028067603E-2</v>
      </c>
      <c r="S454">
        <v>9.1256360597009506E-2</v>
      </c>
      <c r="T454">
        <v>0.34017094797965702</v>
      </c>
      <c r="U454">
        <v>0.34017094797965702</v>
      </c>
      <c r="V454">
        <v>0.47061498129871698</v>
      </c>
      <c r="W454">
        <v>2.2400000000000002</v>
      </c>
      <c r="X454">
        <v>0.41</v>
      </c>
      <c r="Y454">
        <v>461382</v>
      </c>
      <c r="Z454">
        <v>32956</v>
      </c>
      <c r="AA454">
        <v>1.71</v>
      </c>
      <c r="AB454">
        <v>14</v>
      </c>
      <c r="AC454">
        <v>9</v>
      </c>
      <c r="AD454">
        <v>5</v>
      </c>
      <c r="AE454">
        <v>64.290000000000006</v>
      </c>
      <c r="AF454">
        <v>18</v>
      </c>
      <c r="AG454">
        <v>6</v>
      </c>
      <c r="AH454">
        <v>2</v>
      </c>
      <c r="AI454">
        <v>6</v>
      </c>
      <c r="AJ454" s="301">
        <v>43919</v>
      </c>
      <c r="AK454">
        <v>404</v>
      </c>
      <c r="AL454">
        <v>1332</v>
      </c>
      <c r="AM454" s="301">
        <v>43828</v>
      </c>
      <c r="AN454">
        <v>493</v>
      </c>
      <c r="AO454">
        <v>1889</v>
      </c>
      <c r="AP454" s="301">
        <v>43645</v>
      </c>
      <c r="AQ454">
        <v>510</v>
      </c>
      <c r="AR454">
        <v>1774</v>
      </c>
      <c r="AS454" s="301">
        <v>43280</v>
      </c>
      <c r="AT454">
        <v>587</v>
      </c>
      <c r="AU454">
        <v>2190</v>
      </c>
    </row>
    <row r="455" spans="1:47" x14ac:dyDescent="0.2">
      <c r="A455" s="102">
        <v>373</v>
      </c>
      <c r="B455">
        <v>5406</v>
      </c>
      <c r="C455" t="s">
        <v>1134</v>
      </c>
      <c r="D455" t="s">
        <v>939</v>
      </c>
      <c r="E455">
        <v>369</v>
      </c>
      <c r="F455">
        <v>363</v>
      </c>
      <c r="G455">
        <v>2800</v>
      </c>
      <c r="H455" t="s">
        <v>901</v>
      </c>
      <c r="I455">
        <v>6269</v>
      </c>
      <c r="J455" t="s">
        <v>1176</v>
      </c>
      <c r="K455" t="s">
        <v>909</v>
      </c>
      <c r="L455">
        <v>1470</v>
      </c>
      <c r="M455">
        <v>1434</v>
      </c>
      <c r="N455">
        <v>700</v>
      </c>
      <c r="O455" t="s">
        <v>898</v>
      </c>
      <c r="P455">
        <v>0.82447680707809701</v>
      </c>
      <c r="Q455">
        <v>0.96131254050989801</v>
      </c>
      <c r="R455" s="15">
        <v>0.32271788533002299</v>
      </c>
      <c r="S455">
        <v>3.1716085735151701E-3</v>
      </c>
      <c r="T455">
        <v>-1.5028836006177999E-2</v>
      </c>
      <c r="U455">
        <v>1.5028836006177999E-2</v>
      </c>
      <c r="V455">
        <v>0.31589316979488702</v>
      </c>
      <c r="W455">
        <v>-0.11</v>
      </c>
      <c r="X455">
        <v>1.26</v>
      </c>
      <c r="Y455">
        <v>460591</v>
      </c>
      <c r="Z455">
        <v>25588</v>
      </c>
      <c r="AA455">
        <v>1.3</v>
      </c>
      <c r="AB455">
        <v>18</v>
      </c>
      <c r="AC455">
        <v>12</v>
      </c>
      <c r="AD455">
        <v>6</v>
      </c>
      <c r="AE455">
        <v>66.67</v>
      </c>
      <c r="AF455">
        <v>15</v>
      </c>
      <c r="AG455">
        <v>5</v>
      </c>
      <c r="AH455">
        <v>3</v>
      </c>
      <c r="AI455">
        <v>10</v>
      </c>
      <c r="AJ455" s="301">
        <v>43919</v>
      </c>
      <c r="AK455">
        <v>354</v>
      </c>
      <c r="AL455">
        <v>1331</v>
      </c>
      <c r="AM455" s="301">
        <v>43828</v>
      </c>
      <c r="AN455">
        <v>589</v>
      </c>
      <c r="AO455">
        <v>2665</v>
      </c>
      <c r="AP455" s="301">
        <v>43645</v>
      </c>
      <c r="AQ455">
        <v>718</v>
      </c>
      <c r="AR455">
        <v>3090</v>
      </c>
      <c r="AS455" s="301">
        <v>43280</v>
      </c>
      <c r="AT455">
        <v>994</v>
      </c>
      <c r="AU455">
        <v>3045</v>
      </c>
    </row>
    <row r="456" spans="1:47" x14ac:dyDescent="0.2">
      <c r="A456" s="102">
        <v>3593</v>
      </c>
      <c r="B456">
        <v>2281</v>
      </c>
      <c r="C456" t="s">
        <v>803</v>
      </c>
      <c r="D456" t="s">
        <v>923</v>
      </c>
      <c r="E456">
        <v>2722</v>
      </c>
      <c r="F456">
        <v>2732</v>
      </c>
      <c r="G456">
        <v>300</v>
      </c>
      <c r="H456" t="s">
        <v>898</v>
      </c>
      <c r="I456">
        <v>4543</v>
      </c>
      <c r="J456" t="s">
        <v>539</v>
      </c>
      <c r="K456" t="s">
        <v>906</v>
      </c>
      <c r="L456">
        <v>4150</v>
      </c>
      <c r="M456">
        <v>4054</v>
      </c>
      <c r="N456">
        <v>200</v>
      </c>
      <c r="O456" t="s">
        <v>901</v>
      </c>
      <c r="P456">
        <v>0.834778529992656</v>
      </c>
      <c r="Q456">
        <v>0.87375189052594504</v>
      </c>
      <c r="R456">
        <v>5.7119688056873397E-2</v>
      </c>
      <c r="S456" s="15">
        <v>2.3239782142399201E-2</v>
      </c>
      <c r="T456">
        <v>0.82580078030345805</v>
      </c>
      <c r="U456">
        <v>0.82580078030345805</v>
      </c>
      <c r="V456">
        <v>3.9719664707895903E-2</v>
      </c>
      <c r="W456">
        <v>3.12</v>
      </c>
      <c r="X456">
        <v>1.0900000000000001</v>
      </c>
      <c r="Y456">
        <v>460382</v>
      </c>
      <c r="Z456">
        <v>38365</v>
      </c>
      <c r="AA456">
        <v>1.89</v>
      </c>
      <c r="AB456">
        <v>12</v>
      </c>
      <c r="AC456">
        <v>10</v>
      </c>
      <c r="AD456">
        <v>2</v>
      </c>
      <c r="AE456">
        <v>83.33</v>
      </c>
      <c r="AF456">
        <v>17</v>
      </c>
      <c r="AG456">
        <v>4</v>
      </c>
      <c r="AH456">
        <v>1</v>
      </c>
      <c r="AI456">
        <v>7</v>
      </c>
      <c r="AJ456" s="301">
        <v>43919</v>
      </c>
      <c r="AK456">
        <v>2523</v>
      </c>
      <c r="AL456">
        <v>3704</v>
      </c>
      <c r="AM456" s="301">
        <v>43828</v>
      </c>
      <c r="AN456">
        <v>2537</v>
      </c>
      <c r="AO456">
        <v>3885</v>
      </c>
      <c r="AP456" s="301">
        <v>43645</v>
      </c>
      <c r="AQ456">
        <v>2111</v>
      </c>
      <c r="AR456">
        <v>3259</v>
      </c>
      <c r="AS456" s="301">
        <v>43280</v>
      </c>
      <c r="AT456">
        <v>3065</v>
      </c>
      <c r="AU456">
        <v>3075</v>
      </c>
    </row>
    <row r="457" spans="1:47" x14ac:dyDescent="0.2">
      <c r="A457" s="102">
        <v>2071</v>
      </c>
      <c r="B457">
        <v>5201</v>
      </c>
      <c r="C457" t="s">
        <v>1161</v>
      </c>
      <c r="D457" t="s">
        <v>897</v>
      </c>
      <c r="E457">
        <v>3070</v>
      </c>
      <c r="F457">
        <v>3020</v>
      </c>
      <c r="G457">
        <v>300</v>
      </c>
      <c r="H457" t="s">
        <v>901</v>
      </c>
      <c r="I457">
        <v>7189</v>
      </c>
      <c r="J457" t="s">
        <v>41</v>
      </c>
      <c r="K457" t="s">
        <v>940</v>
      </c>
      <c r="L457">
        <v>732</v>
      </c>
      <c r="M457">
        <v>739</v>
      </c>
      <c r="N457">
        <v>1200</v>
      </c>
      <c r="O457" t="s">
        <v>898</v>
      </c>
      <c r="P457">
        <v>0.948698923586628</v>
      </c>
      <c r="Q457">
        <v>0.92302800571612198</v>
      </c>
      <c r="R457" s="15">
        <v>2.1983684300738798E-2</v>
      </c>
      <c r="S457" s="15">
        <v>2.9972853332003301E-2</v>
      </c>
      <c r="T457">
        <v>-1.2357959173105399</v>
      </c>
      <c r="U457">
        <v>1.2357959173105399</v>
      </c>
      <c r="V457">
        <v>0.34643863312634099</v>
      </c>
      <c r="W457">
        <v>-7.94</v>
      </c>
      <c r="X457">
        <v>2.12</v>
      </c>
      <c r="Y457">
        <v>459558</v>
      </c>
      <c r="Z457">
        <v>30637</v>
      </c>
      <c r="AA457">
        <v>1.76</v>
      </c>
      <c r="AB457">
        <v>15</v>
      </c>
      <c r="AC457">
        <v>10</v>
      </c>
      <c r="AD457">
        <v>5</v>
      </c>
      <c r="AE457">
        <v>66.67</v>
      </c>
      <c r="AF457">
        <v>20</v>
      </c>
      <c r="AG457">
        <v>2</v>
      </c>
      <c r="AH457">
        <v>0</v>
      </c>
      <c r="AI457">
        <v>13</v>
      </c>
      <c r="AJ457" s="301">
        <v>43919</v>
      </c>
      <c r="AK457">
        <v>2774</v>
      </c>
      <c r="AL457">
        <v>659</v>
      </c>
      <c r="AM457" s="301">
        <v>43828</v>
      </c>
      <c r="AN457">
        <v>3930</v>
      </c>
      <c r="AO457">
        <v>857</v>
      </c>
      <c r="AP457" s="301">
        <v>43645</v>
      </c>
      <c r="AQ457">
        <v>3785</v>
      </c>
      <c r="AR457">
        <v>801</v>
      </c>
      <c r="AS457" s="301">
        <v>43280</v>
      </c>
      <c r="AT457">
        <v>4225</v>
      </c>
      <c r="AU457">
        <v>1229</v>
      </c>
    </row>
    <row r="458" spans="1:47" x14ac:dyDescent="0.2">
      <c r="A458" s="102">
        <v>1476</v>
      </c>
      <c r="B458">
        <v>3099</v>
      </c>
      <c r="C458" t="s">
        <v>33</v>
      </c>
      <c r="D458" t="s">
        <v>921</v>
      </c>
      <c r="E458">
        <v>635</v>
      </c>
      <c r="F458">
        <v>623</v>
      </c>
      <c r="G458">
        <v>1500</v>
      </c>
      <c r="H458" t="s">
        <v>901</v>
      </c>
      <c r="I458">
        <v>9678</v>
      </c>
      <c r="J458" t="s">
        <v>1453</v>
      </c>
      <c r="K458" t="s">
        <v>910</v>
      </c>
      <c r="L458">
        <v>2297</v>
      </c>
      <c r="M458">
        <v>2316</v>
      </c>
      <c r="N458">
        <v>400</v>
      </c>
      <c r="O458" t="s">
        <v>898</v>
      </c>
      <c r="P458">
        <v>0.86829180355403501</v>
      </c>
      <c r="Q458">
        <v>0.93744516468188499</v>
      </c>
      <c r="R458">
        <v>1.12164778786154E-2</v>
      </c>
      <c r="S458">
        <v>4.1016107309956501E-2</v>
      </c>
      <c r="T458">
        <v>-2.0466151828412098</v>
      </c>
      <c r="U458">
        <v>2.0466151828412098</v>
      </c>
      <c r="V458">
        <v>1.19075528715831</v>
      </c>
      <c r="W458">
        <v>-13.34</v>
      </c>
      <c r="X458">
        <v>0.87</v>
      </c>
      <c r="Y458">
        <v>459246</v>
      </c>
      <c r="Z458">
        <v>32803</v>
      </c>
      <c r="AA458">
        <v>1.72</v>
      </c>
      <c r="AB458">
        <v>14</v>
      </c>
      <c r="AC458">
        <v>8</v>
      </c>
      <c r="AD458">
        <v>6</v>
      </c>
      <c r="AE458">
        <v>57.14</v>
      </c>
      <c r="AF458">
        <v>19</v>
      </c>
      <c r="AG458">
        <v>4</v>
      </c>
      <c r="AH458">
        <v>0</v>
      </c>
      <c r="AI458">
        <v>10</v>
      </c>
      <c r="AJ458" s="301">
        <v>43919</v>
      </c>
      <c r="AK458">
        <v>641</v>
      </c>
      <c r="AL458">
        <v>2133</v>
      </c>
      <c r="AM458" s="301">
        <v>43828</v>
      </c>
      <c r="AN458">
        <v>984</v>
      </c>
      <c r="AO458">
        <v>2821</v>
      </c>
      <c r="AP458" s="301">
        <v>43645</v>
      </c>
      <c r="AQ458">
        <v>899</v>
      </c>
      <c r="AR458">
        <v>2838</v>
      </c>
      <c r="AS458" s="301">
        <v>43280</v>
      </c>
      <c r="AT458">
        <v>1344</v>
      </c>
      <c r="AU458">
        <v>3470</v>
      </c>
    </row>
    <row r="459" spans="1:47" x14ac:dyDescent="0.2">
      <c r="A459" s="102">
        <v>3708</v>
      </c>
      <c r="B459">
        <v>2587</v>
      </c>
      <c r="C459" t="s">
        <v>1233</v>
      </c>
      <c r="D459" t="s">
        <v>923</v>
      </c>
      <c r="E459">
        <v>4200</v>
      </c>
      <c r="F459">
        <v>4180</v>
      </c>
      <c r="G459">
        <v>200</v>
      </c>
      <c r="H459" t="s">
        <v>901</v>
      </c>
      <c r="I459">
        <v>5233</v>
      </c>
      <c r="J459" t="s">
        <v>1033</v>
      </c>
      <c r="K459" t="s">
        <v>897</v>
      </c>
      <c r="L459">
        <v>2425</v>
      </c>
      <c r="M459">
        <v>2448</v>
      </c>
      <c r="N459">
        <v>300</v>
      </c>
      <c r="O459" t="s">
        <v>898</v>
      </c>
      <c r="P459">
        <v>0.81159167447602198</v>
      </c>
      <c r="Q459">
        <v>0.86924897817059998</v>
      </c>
      <c r="R459">
        <v>9.25751645937079E-3</v>
      </c>
      <c r="S459" s="106">
        <v>1.28322813311211E-2</v>
      </c>
      <c r="T459">
        <v>-0.97611411827097805</v>
      </c>
      <c r="U459">
        <v>0.97611411827097805</v>
      </c>
      <c r="V459">
        <v>0.79501539942126997</v>
      </c>
      <c r="W459">
        <v>-10.64</v>
      </c>
      <c r="X459">
        <v>12.15</v>
      </c>
      <c r="Y459">
        <v>459179</v>
      </c>
      <c r="Z459">
        <v>51020</v>
      </c>
      <c r="AA459">
        <v>2.9</v>
      </c>
      <c r="AB459">
        <v>9</v>
      </c>
      <c r="AC459">
        <v>6</v>
      </c>
      <c r="AD459">
        <v>3</v>
      </c>
      <c r="AE459">
        <v>66.67</v>
      </c>
      <c r="AF459">
        <v>14</v>
      </c>
      <c r="AG459">
        <v>4</v>
      </c>
      <c r="AH459">
        <v>1</v>
      </c>
      <c r="AI459">
        <v>4</v>
      </c>
      <c r="AJ459" s="301">
        <v>43919</v>
      </c>
      <c r="AK459">
        <v>4260</v>
      </c>
      <c r="AL459">
        <v>1935</v>
      </c>
      <c r="AM459" s="301">
        <v>43828</v>
      </c>
      <c r="AN459">
        <v>4545</v>
      </c>
      <c r="AO459">
        <v>3215</v>
      </c>
      <c r="AP459" s="301">
        <v>43645</v>
      </c>
      <c r="AQ459">
        <v>4710</v>
      </c>
      <c r="AR459">
        <v>3290</v>
      </c>
      <c r="AS459" s="301">
        <v>43280</v>
      </c>
      <c r="AT459">
        <v>4670</v>
      </c>
      <c r="AU459">
        <v>3625</v>
      </c>
    </row>
    <row r="460" spans="1:47" x14ac:dyDescent="0.2">
      <c r="A460" s="102">
        <v>387</v>
      </c>
      <c r="B460">
        <v>2433</v>
      </c>
      <c r="C460" t="s">
        <v>1202</v>
      </c>
      <c r="D460" t="s">
        <v>910</v>
      </c>
      <c r="E460">
        <v>1247</v>
      </c>
      <c r="F460">
        <v>1239</v>
      </c>
      <c r="G460">
        <v>800</v>
      </c>
      <c r="H460" t="s">
        <v>898</v>
      </c>
      <c r="I460">
        <v>8136</v>
      </c>
      <c r="J460" t="s">
        <v>965</v>
      </c>
      <c r="K460" t="s">
        <v>905</v>
      </c>
      <c r="L460">
        <v>1682</v>
      </c>
      <c r="M460">
        <v>1655</v>
      </c>
      <c r="N460">
        <v>600</v>
      </c>
      <c r="O460" t="s">
        <v>901</v>
      </c>
      <c r="P460">
        <v>0.87939754497609701</v>
      </c>
      <c r="Q460">
        <v>0.96091815201918895</v>
      </c>
      <c r="R460" s="15">
        <v>0.47526914552813898</v>
      </c>
      <c r="S460">
        <v>4.16766909073229E-2</v>
      </c>
      <c r="T460">
        <v>0.386456739920502</v>
      </c>
      <c r="U460">
        <v>0.386456739920502</v>
      </c>
      <c r="V460">
        <v>0.17727447447679301</v>
      </c>
      <c r="W460">
        <v>2.0699999999999998</v>
      </c>
      <c r="X460">
        <v>0.18</v>
      </c>
      <c r="Y460">
        <v>458912</v>
      </c>
      <c r="Z460">
        <v>32779</v>
      </c>
      <c r="AA460">
        <v>1.54</v>
      </c>
      <c r="AB460">
        <v>14</v>
      </c>
      <c r="AC460">
        <v>10</v>
      </c>
      <c r="AD460">
        <v>4</v>
      </c>
      <c r="AE460">
        <v>71.430000000000007</v>
      </c>
      <c r="AF460">
        <v>19</v>
      </c>
      <c r="AG460">
        <v>2</v>
      </c>
      <c r="AH460">
        <v>0</v>
      </c>
      <c r="AI460">
        <v>12</v>
      </c>
      <c r="AJ460" s="301">
        <v>43919</v>
      </c>
      <c r="AK460">
        <v>1154</v>
      </c>
      <c r="AL460">
        <v>1476</v>
      </c>
      <c r="AM460" s="301">
        <v>43828</v>
      </c>
      <c r="AN460">
        <v>1768</v>
      </c>
      <c r="AO460">
        <v>2149</v>
      </c>
      <c r="AP460" s="301">
        <v>43645</v>
      </c>
      <c r="AQ460">
        <v>1849</v>
      </c>
      <c r="AR460">
        <v>2424</v>
      </c>
      <c r="AS460" s="301">
        <v>43280</v>
      </c>
      <c r="AT460">
        <v>1730</v>
      </c>
      <c r="AU460">
        <v>2070</v>
      </c>
    </row>
    <row r="461" spans="1:47" x14ac:dyDescent="0.2">
      <c r="A461" s="102">
        <v>873</v>
      </c>
      <c r="B461">
        <v>7259</v>
      </c>
      <c r="C461" t="s">
        <v>24</v>
      </c>
      <c r="D461" t="s">
        <v>913</v>
      </c>
      <c r="E461">
        <v>3115</v>
      </c>
      <c r="F461">
        <v>3070</v>
      </c>
      <c r="G461">
        <v>300</v>
      </c>
      <c r="H461" t="s">
        <v>901</v>
      </c>
      <c r="I461">
        <v>9107</v>
      </c>
      <c r="J461" t="s">
        <v>1070</v>
      </c>
      <c r="K461" t="s">
        <v>1071</v>
      </c>
      <c r="L461">
        <v>1020</v>
      </c>
      <c r="M461">
        <v>1010</v>
      </c>
      <c r="N461">
        <v>900</v>
      </c>
      <c r="O461" t="s">
        <v>898</v>
      </c>
      <c r="P461">
        <v>0.91977526685549305</v>
      </c>
      <c r="Q461">
        <v>0.949837988965195</v>
      </c>
      <c r="R461" s="15">
        <v>0.49970660680026202</v>
      </c>
      <c r="S461" s="15">
        <v>1.4530003408825499E-2</v>
      </c>
      <c r="T461">
        <v>-2.26462409528519E-2</v>
      </c>
      <c r="U461">
        <v>2.26462409528519E-2</v>
      </c>
      <c r="V461">
        <v>0.19121222335375901</v>
      </c>
      <c r="W461">
        <v>-0.11</v>
      </c>
      <c r="X461">
        <v>1.3</v>
      </c>
      <c r="Y461">
        <v>458671</v>
      </c>
      <c r="Z461">
        <v>38223</v>
      </c>
      <c r="AA461">
        <v>2.21</v>
      </c>
      <c r="AB461">
        <v>12</v>
      </c>
      <c r="AC461">
        <v>8</v>
      </c>
      <c r="AD461">
        <v>4</v>
      </c>
      <c r="AE461">
        <v>66.67</v>
      </c>
      <c r="AF461">
        <v>16</v>
      </c>
      <c r="AG461">
        <v>7</v>
      </c>
      <c r="AH461">
        <v>2</v>
      </c>
      <c r="AI461">
        <v>3</v>
      </c>
      <c r="AJ461" s="301">
        <v>43919</v>
      </c>
      <c r="AK461">
        <v>2842</v>
      </c>
      <c r="AL461">
        <v>844</v>
      </c>
      <c r="AM461" s="301">
        <v>43828</v>
      </c>
      <c r="AN461">
        <v>4070</v>
      </c>
      <c r="AO461">
        <v>1863</v>
      </c>
      <c r="AP461" s="301">
        <v>43645</v>
      </c>
      <c r="AQ461">
        <v>3810</v>
      </c>
      <c r="AR461">
        <v>1372</v>
      </c>
      <c r="AS461" s="301">
        <v>43280</v>
      </c>
      <c r="AT461">
        <v>4980</v>
      </c>
      <c r="AU461">
        <v>2006</v>
      </c>
    </row>
    <row r="462" spans="1:47" x14ac:dyDescent="0.2">
      <c r="A462" s="102">
        <v>1787</v>
      </c>
      <c r="B462">
        <v>2607</v>
      </c>
      <c r="C462" t="s">
        <v>924</v>
      </c>
      <c r="D462" t="s">
        <v>923</v>
      </c>
      <c r="E462">
        <v>2794</v>
      </c>
      <c r="F462">
        <v>2778</v>
      </c>
      <c r="G462">
        <v>300</v>
      </c>
      <c r="H462" t="s">
        <v>901</v>
      </c>
      <c r="I462">
        <v>7276</v>
      </c>
      <c r="J462" t="s">
        <v>937</v>
      </c>
      <c r="K462" t="s">
        <v>903</v>
      </c>
      <c r="L462">
        <v>4275</v>
      </c>
      <c r="M462">
        <v>4255</v>
      </c>
      <c r="N462">
        <v>200</v>
      </c>
      <c r="O462" t="s">
        <v>898</v>
      </c>
      <c r="P462">
        <v>0.85538427671168105</v>
      </c>
      <c r="Q462">
        <v>0.93059257131384898</v>
      </c>
      <c r="R462" s="15">
        <v>8.7215008628770699E-2</v>
      </c>
      <c r="S462" s="15">
        <v>1.2049838966754799E-3</v>
      </c>
      <c r="T462">
        <v>-0.21743687759369901</v>
      </c>
      <c r="U462">
        <v>0.21743687759369901</v>
      </c>
      <c r="V462">
        <v>0.25737749844261898</v>
      </c>
      <c r="W462">
        <v>-1.69</v>
      </c>
      <c r="X462">
        <v>2.0699999999999998</v>
      </c>
      <c r="Y462">
        <v>458515</v>
      </c>
      <c r="Z462">
        <v>45852</v>
      </c>
      <c r="AA462">
        <v>2.27</v>
      </c>
      <c r="AB462">
        <v>10</v>
      </c>
      <c r="AC462">
        <v>8</v>
      </c>
      <c r="AD462">
        <v>2</v>
      </c>
      <c r="AE462">
        <v>80</v>
      </c>
      <c r="AF462">
        <v>18</v>
      </c>
      <c r="AG462">
        <v>5</v>
      </c>
      <c r="AH462">
        <v>1</v>
      </c>
      <c r="AI462">
        <v>4</v>
      </c>
      <c r="AJ462" s="301">
        <v>43919</v>
      </c>
      <c r="AK462">
        <v>2692</v>
      </c>
      <c r="AL462">
        <v>3710</v>
      </c>
      <c r="AM462" s="301">
        <v>43828</v>
      </c>
      <c r="AN462">
        <v>2936</v>
      </c>
      <c r="AO462">
        <v>5100</v>
      </c>
      <c r="AP462" s="301">
        <v>43645</v>
      </c>
      <c r="AQ462">
        <v>3245</v>
      </c>
      <c r="AR462">
        <v>5880</v>
      </c>
      <c r="AS462" s="301">
        <v>43280</v>
      </c>
      <c r="AT462">
        <v>3850</v>
      </c>
      <c r="AU462">
        <v>7150</v>
      </c>
    </row>
    <row r="463" spans="1:47" x14ac:dyDescent="0.2">
      <c r="A463" s="102">
        <v>3401</v>
      </c>
      <c r="B463">
        <v>3086</v>
      </c>
      <c r="C463" t="s">
        <v>503</v>
      </c>
      <c r="D463" t="s">
        <v>921</v>
      </c>
      <c r="E463">
        <v>795</v>
      </c>
      <c r="F463">
        <v>758</v>
      </c>
      <c r="G463">
        <v>1400</v>
      </c>
      <c r="H463" t="s">
        <v>901</v>
      </c>
      <c r="I463">
        <v>6183</v>
      </c>
      <c r="J463" t="s">
        <v>1060</v>
      </c>
      <c r="K463" t="s">
        <v>910</v>
      </c>
      <c r="L463">
        <v>1372</v>
      </c>
      <c r="M463">
        <v>1371</v>
      </c>
      <c r="N463">
        <v>800</v>
      </c>
      <c r="O463" t="s">
        <v>898</v>
      </c>
      <c r="P463">
        <v>0.67989511660550705</v>
      </c>
      <c r="Q463">
        <v>0.88156090877066895</v>
      </c>
      <c r="R463">
        <v>4.3190394579913097E-2</v>
      </c>
      <c r="S463" s="15">
        <v>6.9876648693019294E-2</v>
      </c>
      <c r="T463">
        <v>-1.81203668685362</v>
      </c>
      <c r="U463">
        <v>1.81203668685362</v>
      </c>
      <c r="V463">
        <v>1.5461187370548299</v>
      </c>
      <c r="W463">
        <v>-29.99</v>
      </c>
      <c r="X463">
        <v>3.25</v>
      </c>
      <c r="Y463">
        <v>458018</v>
      </c>
      <c r="Z463">
        <v>22901</v>
      </c>
      <c r="AA463">
        <v>1.01</v>
      </c>
      <c r="AB463">
        <v>20</v>
      </c>
      <c r="AC463">
        <v>9</v>
      </c>
      <c r="AD463">
        <v>11</v>
      </c>
      <c r="AE463">
        <v>45</v>
      </c>
      <c r="AF463">
        <v>17</v>
      </c>
      <c r="AG463">
        <v>6</v>
      </c>
      <c r="AH463">
        <v>2</v>
      </c>
      <c r="AI463">
        <v>12</v>
      </c>
      <c r="AJ463" s="301">
        <v>43919</v>
      </c>
      <c r="AK463">
        <v>907</v>
      </c>
      <c r="AL463">
        <v>1152</v>
      </c>
      <c r="AM463" s="301">
        <v>43828</v>
      </c>
      <c r="AN463">
        <v>1530</v>
      </c>
      <c r="AO463">
        <v>1720</v>
      </c>
      <c r="AP463" s="301">
        <v>43645</v>
      </c>
      <c r="AQ463">
        <v>1244</v>
      </c>
      <c r="AR463">
        <v>1520</v>
      </c>
      <c r="AS463" s="301">
        <v>43280</v>
      </c>
      <c r="AT463">
        <v>1630</v>
      </c>
      <c r="AU463">
        <v>1850</v>
      </c>
    </row>
    <row r="464" spans="1:47" x14ac:dyDescent="0.2">
      <c r="A464" s="102">
        <v>138</v>
      </c>
      <c r="B464">
        <v>7186</v>
      </c>
      <c r="C464" t="s">
        <v>445</v>
      </c>
      <c r="D464" t="s">
        <v>940</v>
      </c>
      <c r="E464">
        <v>353</v>
      </c>
      <c r="F464">
        <v>347</v>
      </c>
      <c r="G464">
        <v>3100</v>
      </c>
      <c r="H464" t="s">
        <v>898</v>
      </c>
      <c r="I464">
        <v>8795</v>
      </c>
      <c r="J464" t="s">
        <v>1083</v>
      </c>
      <c r="K464" t="s">
        <v>1018</v>
      </c>
      <c r="L464">
        <v>922</v>
      </c>
      <c r="M464">
        <v>907</v>
      </c>
      <c r="N464">
        <v>1200</v>
      </c>
      <c r="O464" t="s">
        <v>901</v>
      </c>
      <c r="P464">
        <v>0.91071027061988297</v>
      </c>
      <c r="Q464">
        <v>0.970863063018784</v>
      </c>
      <c r="R464" s="15">
        <v>0.19380397753949499</v>
      </c>
      <c r="S464">
        <v>1.3402873805994E-2</v>
      </c>
      <c r="T464">
        <v>1.5399562224729799</v>
      </c>
      <c r="U464">
        <v>1.5399562224729799</v>
      </c>
      <c r="V464">
        <v>0.95245350459036204</v>
      </c>
      <c r="W464">
        <v>5.87</v>
      </c>
      <c r="X464">
        <v>1.17</v>
      </c>
      <c r="Y464">
        <v>455954</v>
      </c>
      <c r="Z464">
        <v>28497</v>
      </c>
      <c r="AA464">
        <v>1.37</v>
      </c>
      <c r="AB464">
        <v>16</v>
      </c>
      <c r="AC464">
        <v>10</v>
      </c>
      <c r="AD464">
        <v>6</v>
      </c>
      <c r="AE464">
        <v>62.5</v>
      </c>
      <c r="AF464">
        <v>17</v>
      </c>
      <c r="AG464">
        <v>4</v>
      </c>
      <c r="AH464">
        <v>1</v>
      </c>
      <c r="AI464">
        <v>11</v>
      </c>
      <c r="AJ464" s="301">
        <v>43919</v>
      </c>
      <c r="AK464">
        <v>340</v>
      </c>
      <c r="AL464">
        <v>890</v>
      </c>
      <c r="AM464" s="301">
        <v>43828</v>
      </c>
      <c r="AN464">
        <v>452</v>
      </c>
      <c r="AO464">
        <v>1395</v>
      </c>
      <c r="AP464" s="301">
        <v>43645</v>
      </c>
      <c r="AQ464">
        <v>412</v>
      </c>
      <c r="AR464">
        <v>1202</v>
      </c>
      <c r="AS464" s="301">
        <v>43280</v>
      </c>
      <c r="AT464">
        <v>553</v>
      </c>
      <c r="AU464">
        <v>1622</v>
      </c>
    </row>
    <row r="465" spans="1:47" x14ac:dyDescent="0.2">
      <c r="A465" s="102">
        <v>3674</v>
      </c>
      <c r="B465">
        <v>4503</v>
      </c>
      <c r="C465" t="s">
        <v>537</v>
      </c>
      <c r="D465" t="s">
        <v>918</v>
      </c>
      <c r="E465">
        <v>1826</v>
      </c>
      <c r="F465">
        <v>1813.5</v>
      </c>
      <c r="G465">
        <v>400</v>
      </c>
      <c r="H465" t="s">
        <v>901</v>
      </c>
      <c r="I465">
        <v>4543</v>
      </c>
      <c r="J465" t="s">
        <v>539</v>
      </c>
      <c r="K465" t="s">
        <v>906</v>
      </c>
      <c r="L465">
        <v>4150</v>
      </c>
      <c r="M465">
        <v>4054</v>
      </c>
      <c r="N465">
        <v>200</v>
      </c>
      <c r="O465" t="s">
        <v>898</v>
      </c>
      <c r="P465">
        <v>0.57135091686657702</v>
      </c>
      <c r="Q465">
        <v>0.87037533787214305</v>
      </c>
      <c r="R465" s="15">
        <v>0.40861111269487099</v>
      </c>
      <c r="S465" s="15">
        <v>3.68957272544371E-2</v>
      </c>
      <c r="T465">
        <v>-0.679478077947268</v>
      </c>
      <c r="U465">
        <v>0.679478077947268</v>
      </c>
      <c r="V465">
        <v>0.976133562457004</v>
      </c>
      <c r="W465">
        <v>-3.88</v>
      </c>
      <c r="X465">
        <v>10.53</v>
      </c>
      <c r="Y465">
        <v>455801</v>
      </c>
      <c r="Z465">
        <v>32557</v>
      </c>
      <c r="AA465">
        <v>1.48</v>
      </c>
      <c r="AB465">
        <v>14</v>
      </c>
      <c r="AC465">
        <v>9</v>
      </c>
      <c r="AD465">
        <v>5</v>
      </c>
      <c r="AE465">
        <v>64.290000000000006</v>
      </c>
      <c r="AF465">
        <v>18</v>
      </c>
      <c r="AG465">
        <v>5</v>
      </c>
      <c r="AH465">
        <v>2</v>
      </c>
      <c r="AI465">
        <v>7</v>
      </c>
      <c r="AJ465" s="301">
        <v>43919</v>
      </c>
      <c r="AK465">
        <v>1722</v>
      </c>
      <c r="AL465">
        <v>3704</v>
      </c>
      <c r="AM465" s="301">
        <v>43828</v>
      </c>
      <c r="AN465">
        <v>1870</v>
      </c>
      <c r="AO465">
        <v>3885</v>
      </c>
      <c r="AP465" s="301">
        <v>43645</v>
      </c>
      <c r="AQ465">
        <v>1561.5</v>
      </c>
      <c r="AR465">
        <v>3259</v>
      </c>
      <c r="AS465" s="301">
        <v>43280</v>
      </c>
      <c r="AT465">
        <v>1689</v>
      </c>
      <c r="AU465">
        <v>3075</v>
      </c>
    </row>
    <row r="466" spans="1:47" x14ac:dyDescent="0.2">
      <c r="A466" s="102">
        <v>2859</v>
      </c>
      <c r="B466">
        <v>2327</v>
      </c>
      <c r="C466" t="s">
        <v>1171</v>
      </c>
      <c r="D466" t="s">
        <v>900</v>
      </c>
      <c r="E466">
        <v>2942</v>
      </c>
      <c r="F466">
        <v>2914</v>
      </c>
      <c r="G466">
        <v>300</v>
      </c>
      <c r="H466" t="s">
        <v>901</v>
      </c>
      <c r="I466">
        <v>6471</v>
      </c>
      <c r="J466" t="s">
        <v>805</v>
      </c>
      <c r="K466" t="s">
        <v>909</v>
      </c>
      <c r="L466">
        <v>782</v>
      </c>
      <c r="M466">
        <v>777</v>
      </c>
      <c r="N466">
        <v>1100</v>
      </c>
      <c r="O466" t="s">
        <v>898</v>
      </c>
      <c r="P466">
        <v>0.84779964217644899</v>
      </c>
      <c r="Q466">
        <v>0.901922859783716</v>
      </c>
      <c r="R466" s="15">
        <v>0.13780581611833201</v>
      </c>
      <c r="S466" s="15">
        <v>2.7309980835380099E-2</v>
      </c>
      <c r="T466">
        <v>-5.7343420897638199E-2</v>
      </c>
      <c r="U466">
        <v>5.7343420897638199E-2</v>
      </c>
      <c r="V466">
        <v>0.142013675003477</v>
      </c>
      <c r="W466">
        <v>-0.37</v>
      </c>
      <c r="X466">
        <v>2.23</v>
      </c>
      <c r="Y466">
        <v>454870</v>
      </c>
      <c r="Z466">
        <v>28429</v>
      </c>
      <c r="AA466">
        <v>1.47</v>
      </c>
      <c r="AB466">
        <v>16</v>
      </c>
      <c r="AC466">
        <v>11</v>
      </c>
      <c r="AD466">
        <v>5</v>
      </c>
      <c r="AE466">
        <v>68.75</v>
      </c>
      <c r="AF466">
        <v>17</v>
      </c>
      <c r="AG466">
        <v>6</v>
      </c>
      <c r="AH466">
        <v>3</v>
      </c>
      <c r="AI466">
        <v>7</v>
      </c>
      <c r="AJ466" s="301">
        <v>43919</v>
      </c>
      <c r="AK466">
        <v>2686</v>
      </c>
      <c r="AL466">
        <v>711</v>
      </c>
      <c r="AM466" s="301">
        <v>43828</v>
      </c>
      <c r="AN466">
        <v>3600</v>
      </c>
      <c r="AO466">
        <v>1041</v>
      </c>
      <c r="AP466" s="301">
        <v>43645</v>
      </c>
      <c r="AQ466">
        <v>3515</v>
      </c>
      <c r="AR466">
        <v>996</v>
      </c>
      <c r="AS466" s="301">
        <v>43280</v>
      </c>
      <c r="AT466">
        <v>2762</v>
      </c>
      <c r="AU466">
        <v>1135</v>
      </c>
    </row>
    <row r="467" spans="1:47" x14ac:dyDescent="0.2">
      <c r="A467" s="102">
        <v>1392</v>
      </c>
      <c r="B467">
        <v>5991</v>
      </c>
      <c r="C467" t="s">
        <v>789</v>
      </c>
      <c r="D467" t="s">
        <v>1032</v>
      </c>
      <c r="E467">
        <v>693</v>
      </c>
      <c r="F467">
        <v>693</v>
      </c>
      <c r="G467">
        <v>1500</v>
      </c>
      <c r="H467" t="s">
        <v>901</v>
      </c>
      <c r="I467">
        <v>8601</v>
      </c>
      <c r="J467" t="s">
        <v>22</v>
      </c>
      <c r="K467" t="s">
        <v>1025</v>
      </c>
      <c r="L467">
        <v>454.2</v>
      </c>
      <c r="M467">
        <v>454</v>
      </c>
      <c r="N467">
        <v>2300</v>
      </c>
      <c r="O467" t="s">
        <v>898</v>
      </c>
      <c r="P467">
        <v>0.75524619496235201</v>
      </c>
      <c r="Q467">
        <v>0.93926213536362402</v>
      </c>
      <c r="R467">
        <v>0.239045024174105</v>
      </c>
      <c r="S467" s="15">
        <v>4.2062763674212099E-2</v>
      </c>
      <c r="T467">
        <v>-1.7657283753292401</v>
      </c>
      <c r="U467">
        <v>1.7657283753292401</v>
      </c>
      <c r="V467">
        <v>1.4326861818693899</v>
      </c>
      <c r="W467">
        <v>-6.95</v>
      </c>
      <c r="X467">
        <v>0.45</v>
      </c>
      <c r="Y467">
        <v>454453</v>
      </c>
      <c r="Z467">
        <v>34958</v>
      </c>
      <c r="AA467">
        <v>1.59</v>
      </c>
      <c r="AB467">
        <v>13</v>
      </c>
      <c r="AC467">
        <v>9</v>
      </c>
      <c r="AD467">
        <v>4</v>
      </c>
      <c r="AE467">
        <v>69.23</v>
      </c>
      <c r="AF467">
        <v>20</v>
      </c>
      <c r="AG467">
        <v>2</v>
      </c>
      <c r="AH467">
        <v>0</v>
      </c>
      <c r="AI467">
        <v>11</v>
      </c>
      <c r="AJ467" s="301">
        <v>43919</v>
      </c>
      <c r="AK467">
        <v>747</v>
      </c>
      <c r="AL467">
        <v>434.4</v>
      </c>
      <c r="AM467" s="301">
        <v>43828</v>
      </c>
      <c r="AN467">
        <v>995</v>
      </c>
      <c r="AO467">
        <v>553</v>
      </c>
      <c r="AP467" s="301">
        <v>43645</v>
      </c>
      <c r="AQ467">
        <v>857</v>
      </c>
      <c r="AR467">
        <v>490.5</v>
      </c>
      <c r="AS467" s="301">
        <v>43280</v>
      </c>
      <c r="AT467">
        <v>1025</v>
      </c>
      <c r="AU467">
        <v>633.4</v>
      </c>
    </row>
    <row r="468" spans="1:47" x14ac:dyDescent="0.2">
      <c r="A468" s="102">
        <v>263</v>
      </c>
      <c r="B468">
        <v>4205</v>
      </c>
      <c r="C468" t="s">
        <v>998</v>
      </c>
      <c r="D468" t="s">
        <v>920</v>
      </c>
      <c r="E468">
        <v>988</v>
      </c>
      <c r="F468">
        <v>968</v>
      </c>
      <c r="G468">
        <v>1100</v>
      </c>
      <c r="H468" t="s">
        <v>898</v>
      </c>
      <c r="I468">
        <v>5334</v>
      </c>
      <c r="J468" t="s">
        <v>1074</v>
      </c>
      <c r="K468" t="s">
        <v>897</v>
      </c>
      <c r="L468">
        <v>1533</v>
      </c>
      <c r="M468">
        <v>1527</v>
      </c>
      <c r="N468">
        <v>700</v>
      </c>
      <c r="O468" t="s">
        <v>901</v>
      </c>
      <c r="P468">
        <v>0.881601252057995</v>
      </c>
      <c r="Q468">
        <v>0.96495090710341602</v>
      </c>
      <c r="R468" s="15">
        <v>0.46658367873485102</v>
      </c>
      <c r="S468">
        <v>7.5935258764580202E-3</v>
      </c>
      <c r="T468">
        <v>1.5844851835270499</v>
      </c>
      <c r="U468">
        <v>1.5844851835270499</v>
      </c>
      <c r="V468">
        <v>1.22138429877989</v>
      </c>
      <c r="W468">
        <v>8.25</v>
      </c>
      <c r="X468">
        <v>0.38</v>
      </c>
      <c r="Y468">
        <v>454407</v>
      </c>
      <c r="Z468">
        <v>32458</v>
      </c>
      <c r="AA468">
        <v>1.62</v>
      </c>
      <c r="AB468">
        <v>14</v>
      </c>
      <c r="AC468">
        <v>10</v>
      </c>
      <c r="AD468">
        <v>4</v>
      </c>
      <c r="AE468">
        <v>71.430000000000007</v>
      </c>
      <c r="AF468">
        <v>19</v>
      </c>
      <c r="AG468">
        <v>4</v>
      </c>
      <c r="AH468">
        <v>0</v>
      </c>
      <c r="AI468">
        <v>10</v>
      </c>
      <c r="AJ468" s="301">
        <v>43919</v>
      </c>
      <c r="AK468">
        <v>851</v>
      </c>
      <c r="AL468">
        <v>1608</v>
      </c>
      <c r="AM468" s="301">
        <v>43828</v>
      </c>
      <c r="AN468">
        <v>1366</v>
      </c>
      <c r="AO468">
        <v>2134</v>
      </c>
      <c r="AP468" s="301">
        <v>43645</v>
      </c>
      <c r="AQ468">
        <v>1217</v>
      </c>
      <c r="AR468">
        <v>2076</v>
      </c>
      <c r="AS468" s="301">
        <v>43280</v>
      </c>
      <c r="AT468">
        <v>1272</v>
      </c>
      <c r="AU468">
        <v>3025</v>
      </c>
    </row>
    <row r="469" spans="1:47" x14ac:dyDescent="0.2">
      <c r="A469" s="102">
        <v>85</v>
      </c>
      <c r="B469">
        <v>3099</v>
      </c>
      <c r="C469" t="s">
        <v>33</v>
      </c>
      <c r="D469" t="s">
        <v>921</v>
      </c>
      <c r="E469">
        <v>635</v>
      </c>
      <c r="F469">
        <v>623</v>
      </c>
      <c r="G469">
        <v>1600</v>
      </c>
      <c r="H469" t="s">
        <v>901</v>
      </c>
      <c r="I469">
        <v>6371</v>
      </c>
      <c r="J469" t="s">
        <v>1003</v>
      </c>
      <c r="K469" t="s">
        <v>909</v>
      </c>
      <c r="L469">
        <v>2599</v>
      </c>
      <c r="M469">
        <v>2563</v>
      </c>
      <c r="N469">
        <v>400</v>
      </c>
      <c r="O469" t="s">
        <v>898</v>
      </c>
      <c r="P469">
        <v>0.941530769283627</v>
      </c>
      <c r="Q469">
        <v>0.97350971208335502</v>
      </c>
      <c r="R469">
        <v>1.9786289727335898E-2</v>
      </c>
      <c r="S469" s="15">
        <v>3.1686748620463303E-5</v>
      </c>
      <c r="T469">
        <v>-1.16180101997184</v>
      </c>
      <c r="U469">
        <v>1.16180101997184</v>
      </c>
      <c r="V469">
        <v>0.74843513291106001</v>
      </c>
      <c r="W469">
        <v>-6.19</v>
      </c>
      <c r="X469">
        <v>2.77</v>
      </c>
      <c r="Y469">
        <v>452418</v>
      </c>
      <c r="Z469">
        <v>32316</v>
      </c>
      <c r="AA469">
        <v>1.69</v>
      </c>
      <c r="AB469">
        <v>14</v>
      </c>
      <c r="AC469">
        <v>9</v>
      </c>
      <c r="AD469">
        <v>5</v>
      </c>
      <c r="AE469">
        <v>64.290000000000006</v>
      </c>
      <c r="AF469">
        <v>18</v>
      </c>
      <c r="AG469">
        <v>3</v>
      </c>
      <c r="AH469">
        <v>0</v>
      </c>
      <c r="AI469">
        <v>11</v>
      </c>
      <c r="AJ469" s="301">
        <v>43919</v>
      </c>
      <c r="AK469">
        <v>641</v>
      </c>
      <c r="AL469">
        <v>2608</v>
      </c>
      <c r="AM469" s="301">
        <v>43828</v>
      </c>
      <c r="AN469">
        <v>984</v>
      </c>
      <c r="AO469">
        <v>3865</v>
      </c>
      <c r="AP469" s="301">
        <v>43645</v>
      </c>
      <c r="AQ469">
        <v>899</v>
      </c>
      <c r="AR469">
        <v>3630</v>
      </c>
      <c r="AS469" s="301">
        <v>43280</v>
      </c>
      <c r="AT469">
        <v>1344</v>
      </c>
      <c r="AU469">
        <v>4390</v>
      </c>
    </row>
    <row r="470" spans="1:47" x14ac:dyDescent="0.2">
      <c r="A470" s="102">
        <v>3028</v>
      </c>
      <c r="B470">
        <v>3101</v>
      </c>
      <c r="C470" t="s">
        <v>1106</v>
      </c>
      <c r="D470" t="s">
        <v>1100</v>
      </c>
      <c r="E470">
        <v>1478</v>
      </c>
      <c r="F470">
        <v>1480</v>
      </c>
      <c r="G470">
        <v>700</v>
      </c>
      <c r="H470" t="s">
        <v>898</v>
      </c>
      <c r="I470">
        <v>6481</v>
      </c>
      <c r="J470" t="s">
        <v>1175</v>
      </c>
      <c r="K470" t="s">
        <v>909</v>
      </c>
      <c r="L470">
        <v>2610</v>
      </c>
      <c r="M470">
        <v>2607</v>
      </c>
      <c r="N470">
        <v>400</v>
      </c>
      <c r="O470" t="s">
        <v>901</v>
      </c>
      <c r="P470">
        <v>0.89373630972544904</v>
      </c>
      <c r="Q470">
        <v>0.896169593173057</v>
      </c>
      <c r="R470">
        <v>0.20420430717816501</v>
      </c>
      <c r="S470" s="15">
        <v>9.6348769137313706E-3</v>
      </c>
      <c r="T470">
        <v>1.3433316813133001</v>
      </c>
      <c r="U470">
        <v>1.3433316813133001</v>
      </c>
      <c r="V470">
        <v>0.80311434048445896</v>
      </c>
      <c r="W470">
        <v>7.43</v>
      </c>
      <c r="X470">
        <v>0.65</v>
      </c>
      <c r="Y470">
        <v>451862</v>
      </c>
      <c r="Z470">
        <v>37655</v>
      </c>
      <c r="AA470">
        <v>1.91</v>
      </c>
      <c r="AB470">
        <v>12</v>
      </c>
      <c r="AC470">
        <v>9</v>
      </c>
      <c r="AD470">
        <v>3</v>
      </c>
      <c r="AE470">
        <v>75</v>
      </c>
      <c r="AF470">
        <v>18</v>
      </c>
      <c r="AG470">
        <v>3</v>
      </c>
      <c r="AH470">
        <v>0</v>
      </c>
      <c r="AI470">
        <v>9</v>
      </c>
      <c r="AJ470" s="301">
        <v>43919</v>
      </c>
      <c r="AK470">
        <v>1140</v>
      </c>
      <c r="AL470">
        <v>2227</v>
      </c>
      <c r="AM470" s="301">
        <v>43828</v>
      </c>
      <c r="AN470">
        <v>1666</v>
      </c>
      <c r="AO470">
        <v>2968</v>
      </c>
      <c r="AP470" s="301">
        <v>43645</v>
      </c>
      <c r="AQ470">
        <v>1349</v>
      </c>
      <c r="AR470">
        <v>2710</v>
      </c>
      <c r="AS470" s="301">
        <v>43280</v>
      </c>
      <c r="AT470">
        <v>1787</v>
      </c>
      <c r="AU470">
        <v>3180</v>
      </c>
    </row>
    <row r="471" spans="1:47" x14ac:dyDescent="0.2">
      <c r="A471" s="102">
        <v>3907</v>
      </c>
      <c r="B471">
        <v>3222</v>
      </c>
      <c r="C471" t="s">
        <v>510</v>
      </c>
      <c r="D471" t="s">
        <v>921</v>
      </c>
      <c r="E471">
        <v>1115</v>
      </c>
      <c r="F471">
        <v>1137</v>
      </c>
      <c r="G471">
        <v>900</v>
      </c>
      <c r="H471" t="s">
        <v>901</v>
      </c>
      <c r="I471">
        <v>6750</v>
      </c>
      <c r="J471" t="s">
        <v>2917</v>
      </c>
      <c r="K471" t="s">
        <v>903</v>
      </c>
      <c r="L471">
        <v>5340</v>
      </c>
      <c r="M471">
        <v>5270</v>
      </c>
      <c r="N471">
        <v>200</v>
      </c>
      <c r="O471" t="s">
        <v>898</v>
      </c>
      <c r="P471">
        <v>0.90045349715566403</v>
      </c>
      <c r="Q471">
        <v>0.86004411170105999</v>
      </c>
      <c r="R471">
        <v>2.1678623005517102E-2</v>
      </c>
      <c r="S471" s="15">
        <v>2.49969807363715E-2</v>
      </c>
      <c r="T471">
        <v>-1.3027140025333701</v>
      </c>
      <c r="U471">
        <v>1.3027140025333701</v>
      </c>
      <c r="V471">
        <v>1.5537239801662699</v>
      </c>
      <c r="W471">
        <v>-8.59</v>
      </c>
      <c r="X471">
        <v>2.91</v>
      </c>
      <c r="Y471">
        <v>451797</v>
      </c>
      <c r="Z471">
        <v>26576</v>
      </c>
      <c r="AA471">
        <v>1.38</v>
      </c>
      <c r="AB471">
        <v>17</v>
      </c>
      <c r="AC471">
        <v>9</v>
      </c>
      <c r="AD471">
        <v>8</v>
      </c>
      <c r="AE471">
        <v>52.94</v>
      </c>
      <c r="AF471">
        <v>18</v>
      </c>
      <c r="AG471">
        <v>7</v>
      </c>
      <c r="AH471">
        <v>2</v>
      </c>
      <c r="AI471">
        <v>8</v>
      </c>
      <c r="AJ471" s="301">
        <v>43919</v>
      </c>
      <c r="AK471">
        <v>998</v>
      </c>
      <c r="AL471">
        <v>3685</v>
      </c>
      <c r="AM471" s="301">
        <v>43828</v>
      </c>
      <c r="AN471">
        <v>961</v>
      </c>
      <c r="AO471">
        <v>4420</v>
      </c>
      <c r="AP471" s="301">
        <v>43645</v>
      </c>
      <c r="AQ471">
        <v>960</v>
      </c>
      <c r="AR471">
        <v>3710</v>
      </c>
      <c r="AS471" s="301">
        <v>43280</v>
      </c>
      <c r="AT471">
        <v>1387</v>
      </c>
      <c r="AU471">
        <v>2509</v>
      </c>
    </row>
    <row r="472" spans="1:47" x14ac:dyDescent="0.2">
      <c r="A472" s="102">
        <v>520</v>
      </c>
      <c r="B472">
        <v>3076</v>
      </c>
      <c r="C472" t="s">
        <v>1126</v>
      </c>
      <c r="D472" t="s">
        <v>905</v>
      </c>
      <c r="E472">
        <v>1560</v>
      </c>
      <c r="F472">
        <v>1532</v>
      </c>
      <c r="G472">
        <v>700</v>
      </c>
      <c r="H472" t="s">
        <v>898</v>
      </c>
      <c r="I472">
        <v>6371</v>
      </c>
      <c r="J472" t="s">
        <v>1003</v>
      </c>
      <c r="K472" t="s">
        <v>909</v>
      </c>
      <c r="L472">
        <v>2599</v>
      </c>
      <c r="M472">
        <v>2563</v>
      </c>
      <c r="N472">
        <v>400</v>
      </c>
      <c r="O472" t="s">
        <v>901</v>
      </c>
      <c r="P472">
        <v>0.78689493500039298</v>
      </c>
      <c r="Q472">
        <v>0.95755773256801602</v>
      </c>
      <c r="R472" s="15">
        <v>0.382412389096072</v>
      </c>
      <c r="S472" s="15">
        <v>3.6972476750132897E-2</v>
      </c>
      <c r="T472">
        <v>2.0393552255344698</v>
      </c>
      <c r="U472">
        <v>2.0393552255344698</v>
      </c>
      <c r="V472">
        <v>2.4980303529033501</v>
      </c>
      <c r="W472">
        <v>9.5399999999999991</v>
      </c>
      <c r="X472">
        <v>4.5999999999999996</v>
      </c>
      <c r="Y472">
        <v>451635</v>
      </c>
      <c r="Z472">
        <v>37636</v>
      </c>
      <c r="AA472">
        <v>2.09</v>
      </c>
      <c r="AB472">
        <v>12</v>
      </c>
      <c r="AC472">
        <v>10</v>
      </c>
      <c r="AD472">
        <v>2</v>
      </c>
      <c r="AE472">
        <v>83.33</v>
      </c>
      <c r="AF472">
        <v>18</v>
      </c>
      <c r="AG472">
        <v>4</v>
      </c>
      <c r="AH472">
        <v>0</v>
      </c>
      <c r="AI472">
        <v>8</v>
      </c>
      <c r="AJ472" s="301">
        <v>43919</v>
      </c>
      <c r="AK472">
        <v>1344</v>
      </c>
      <c r="AL472">
        <v>2608</v>
      </c>
      <c r="AM472" s="301">
        <v>43828</v>
      </c>
      <c r="AN472">
        <v>1947</v>
      </c>
      <c r="AO472">
        <v>3865</v>
      </c>
      <c r="AP472" s="301">
        <v>43645</v>
      </c>
      <c r="AQ472">
        <v>1791</v>
      </c>
      <c r="AR472">
        <v>3630</v>
      </c>
      <c r="AS472" s="301">
        <v>43280</v>
      </c>
      <c r="AT472">
        <v>2309</v>
      </c>
      <c r="AU472">
        <v>4390</v>
      </c>
    </row>
    <row r="473" spans="1:47" x14ac:dyDescent="0.2">
      <c r="A473" s="102">
        <v>3</v>
      </c>
      <c r="B473">
        <v>7321</v>
      </c>
      <c r="C473" t="s">
        <v>1037</v>
      </c>
      <c r="D473" t="s">
        <v>940</v>
      </c>
      <c r="E473">
        <v>418</v>
      </c>
      <c r="F473">
        <v>406</v>
      </c>
      <c r="G473">
        <v>2300</v>
      </c>
      <c r="H473" t="s">
        <v>898</v>
      </c>
      <c r="I473">
        <v>9201</v>
      </c>
      <c r="J473" t="s">
        <v>1086</v>
      </c>
      <c r="K473" t="s">
        <v>1087</v>
      </c>
      <c r="L473">
        <v>1900</v>
      </c>
      <c r="M473">
        <v>1899</v>
      </c>
      <c r="N473">
        <v>500</v>
      </c>
      <c r="O473" t="s">
        <v>901</v>
      </c>
      <c r="P473">
        <v>0.76155052803649304</v>
      </c>
      <c r="Q473">
        <v>0.98656941152851796</v>
      </c>
      <c r="R473" s="15">
        <v>0.32759271950869201</v>
      </c>
      <c r="S473">
        <v>6.1478418528900099E-4</v>
      </c>
      <c r="T473">
        <v>2.2786101173377502</v>
      </c>
      <c r="U473">
        <v>2.2786101173377502</v>
      </c>
      <c r="V473">
        <v>2.6997608434186899</v>
      </c>
      <c r="W473">
        <v>12.82</v>
      </c>
      <c r="X473">
        <v>1.65</v>
      </c>
      <c r="Y473">
        <v>450782</v>
      </c>
      <c r="Z473">
        <v>37565</v>
      </c>
      <c r="AA473">
        <v>2.02</v>
      </c>
      <c r="AB473">
        <v>12</v>
      </c>
      <c r="AC473">
        <v>8</v>
      </c>
      <c r="AD473">
        <v>4</v>
      </c>
      <c r="AE473">
        <v>66.67</v>
      </c>
      <c r="AF473">
        <v>19</v>
      </c>
      <c r="AG473">
        <v>5</v>
      </c>
      <c r="AH473">
        <v>1</v>
      </c>
      <c r="AI473">
        <v>6</v>
      </c>
      <c r="AJ473" s="301">
        <v>43919</v>
      </c>
      <c r="AK473">
        <v>410</v>
      </c>
      <c r="AL473">
        <v>2069</v>
      </c>
      <c r="AM473" s="301">
        <v>43828</v>
      </c>
      <c r="AN473">
        <v>706</v>
      </c>
      <c r="AO473">
        <v>3397</v>
      </c>
      <c r="AP473" s="301">
        <v>43645</v>
      </c>
      <c r="AQ473">
        <v>714</v>
      </c>
      <c r="AR473">
        <v>3507</v>
      </c>
      <c r="AS473" s="301">
        <v>43280</v>
      </c>
      <c r="AT473">
        <v>831</v>
      </c>
      <c r="AU473">
        <v>3837</v>
      </c>
    </row>
    <row r="474" spans="1:47" x14ac:dyDescent="0.2">
      <c r="A474" s="102">
        <v>107</v>
      </c>
      <c r="B474">
        <v>2685</v>
      </c>
      <c r="C474" t="s">
        <v>1479</v>
      </c>
      <c r="D474" t="s">
        <v>921</v>
      </c>
      <c r="E474">
        <v>1733</v>
      </c>
      <c r="F474">
        <v>1726</v>
      </c>
      <c r="G474">
        <v>600</v>
      </c>
      <c r="H474" t="s">
        <v>898</v>
      </c>
      <c r="I474">
        <v>6474</v>
      </c>
      <c r="J474" t="s">
        <v>1401</v>
      </c>
      <c r="K474" t="s">
        <v>909</v>
      </c>
      <c r="L474">
        <v>3350</v>
      </c>
      <c r="M474">
        <v>3370</v>
      </c>
      <c r="N474">
        <v>300</v>
      </c>
      <c r="O474" t="s">
        <v>901</v>
      </c>
      <c r="P474">
        <v>0.93476471869732802</v>
      </c>
      <c r="Q474">
        <v>0.97213757119126099</v>
      </c>
      <c r="R474" s="15">
        <v>7.9665715273603999E-2</v>
      </c>
      <c r="S474" s="15">
        <v>1.9717476603332098E-3</v>
      </c>
      <c r="T474">
        <v>0.885642427981847</v>
      </c>
      <c r="U474">
        <v>0.885642427981847</v>
      </c>
      <c r="V474">
        <v>1.7541071726113899</v>
      </c>
      <c r="W474">
        <v>4.7699999999999996</v>
      </c>
      <c r="X474">
        <v>2.4300000000000002</v>
      </c>
      <c r="Y474">
        <v>450680</v>
      </c>
      <c r="Z474">
        <v>37557</v>
      </c>
      <c r="AA474">
        <v>1.87</v>
      </c>
      <c r="AB474">
        <v>12</v>
      </c>
      <c r="AC474">
        <v>7</v>
      </c>
      <c r="AD474">
        <v>5</v>
      </c>
      <c r="AE474">
        <v>58.33</v>
      </c>
      <c r="AF474">
        <v>12</v>
      </c>
      <c r="AG474">
        <v>7</v>
      </c>
      <c r="AH474">
        <v>2</v>
      </c>
      <c r="AI474">
        <v>3</v>
      </c>
      <c r="AJ474" s="301">
        <v>43919</v>
      </c>
      <c r="AK474">
        <v>1291</v>
      </c>
      <c r="AL474">
        <v>3005</v>
      </c>
      <c r="AM474" s="301">
        <v>43828</v>
      </c>
      <c r="AN474">
        <v>2489</v>
      </c>
      <c r="AO474">
        <v>4815</v>
      </c>
      <c r="AP474" s="301">
        <v>43645</v>
      </c>
      <c r="AQ474">
        <v>2320</v>
      </c>
      <c r="AR474">
        <v>4660</v>
      </c>
      <c r="AS474" s="301">
        <v>43280</v>
      </c>
      <c r="AT474">
        <v>1209</v>
      </c>
      <c r="AU474">
        <v>5050</v>
      </c>
    </row>
    <row r="475" spans="1:47" x14ac:dyDescent="0.2">
      <c r="A475" s="102">
        <v>310</v>
      </c>
      <c r="B475">
        <v>5444</v>
      </c>
      <c r="C475" t="s">
        <v>1201</v>
      </c>
      <c r="D475" t="s">
        <v>939</v>
      </c>
      <c r="E475">
        <v>2190</v>
      </c>
      <c r="F475">
        <v>2156</v>
      </c>
      <c r="G475">
        <v>500</v>
      </c>
      <c r="H475" t="s">
        <v>901</v>
      </c>
      <c r="I475">
        <v>8136</v>
      </c>
      <c r="J475" t="s">
        <v>965</v>
      </c>
      <c r="K475" t="s">
        <v>905</v>
      </c>
      <c r="L475">
        <v>1682</v>
      </c>
      <c r="M475">
        <v>1655</v>
      </c>
      <c r="N475">
        <v>700</v>
      </c>
      <c r="O475" t="s">
        <v>898</v>
      </c>
      <c r="P475">
        <v>0.914084817321964</v>
      </c>
      <c r="Q475">
        <v>0.96331511792834301</v>
      </c>
      <c r="R475">
        <v>3.0929006037372499E-2</v>
      </c>
      <c r="S475" s="15">
        <v>8.2665899899531506E-2</v>
      </c>
      <c r="T475">
        <v>-5.0449176610657002E-2</v>
      </c>
      <c r="U475">
        <v>5.0449176610657002E-2</v>
      </c>
      <c r="V475">
        <v>8.0562684595624101E-2</v>
      </c>
      <c r="W475">
        <v>-0.28999999999999998</v>
      </c>
      <c r="X475">
        <v>7.47</v>
      </c>
      <c r="Y475">
        <v>450503</v>
      </c>
      <c r="Z475">
        <v>40955</v>
      </c>
      <c r="AA475">
        <v>2.2400000000000002</v>
      </c>
      <c r="AB475">
        <v>11</v>
      </c>
      <c r="AC475">
        <v>8</v>
      </c>
      <c r="AD475">
        <v>3</v>
      </c>
      <c r="AE475">
        <v>72.73</v>
      </c>
      <c r="AF475">
        <v>19</v>
      </c>
      <c r="AG475">
        <v>4</v>
      </c>
      <c r="AH475">
        <v>1</v>
      </c>
      <c r="AI475">
        <v>6</v>
      </c>
      <c r="AJ475" s="301">
        <v>43919</v>
      </c>
      <c r="AK475">
        <v>1864</v>
      </c>
      <c r="AL475">
        <v>1476</v>
      </c>
      <c r="AM475" s="301">
        <v>43828</v>
      </c>
      <c r="AN475">
        <v>2742</v>
      </c>
      <c r="AO475">
        <v>2149</v>
      </c>
      <c r="AP475" s="301">
        <v>43645</v>
      </c>
      <c r="AQ475">
        <v>3230</v>
      </c>
      <c r="AR475">
        <v>2424</v>
      </c>
      <c r="AS475" s="301">
        <v>43280</v>
      </c>
      <c r="AT475">
        <v>3295</v>
      </c>
      <c r="AU475">
        <v>2070</v>
      </c>
    </row>
    <row r="476" spans="1:47" x14ac:dyDescent="0.2">
      <c r="A476" s="102">
        <v>3519</v>
      </c>
      <c r="B476">
        <v>3231</v>
      </c>
      <c r="C476" t="s">
        <v>365</v>
      </c>
      <c r="D476" t="s">
        <v>917</v>
      </c>
      <c r="E476">
        <v>1918</v>
      </c>
      <c r="F476">
        <v>1914</v>
      </c>
      <c r="G476">
        <v>500</v>
      </c>
      <c r="H476" t="s">
        <v>901</v>
      </c>
      <c r="I476">
        <v>9715</v>
      </c>
      <c r="J476" t="s">
        <v>1135</v>
      </c>
      <c r="K476" t="s">
        <v>910</v>
      </c>
      <c r="L476">
        <v>2544</v>
      </c>
      <c r="M476">
        <v>2541</v>
      </c>
      <c r="N476">
        <v>400</v>
      </c>
      <c r="O476" t="s">
        <v>898</v>
      </c>
      <c r="P476">
        <v>0.85821181688999904</v>
      </c>
      <c r="Q476">
        <v>0.87685199784580703</v>
      </c>
      <c r="R476" s="106">
        <v>0.31986676739676501</v>
      </c>
      <c r="S476">
        <v>8.8536008437292299E-2</v>
      </c>
      <c r="T476">
        <v>-1.55445345554498</v>
      </c>
      <c r="U476">
        <v>1.55445345554498</v>
      </c>
      <c r="V476">
        <v>1.4305322765703501</v>
      </c>
      <c r="W476">
        <v>-16.010000000000002</v>
      </c>
      <c r="X476">
        <v>5.84</v>
      </c>
      <c r="Y476">
        <v>448996</v>
      </c>
      <c r="Z476">
        <v>34538</v>
      </c>
      <c r="AA476">
        <v>1.56</v>
      </c>
      <c r="AB476">
        <v>13</v>
      </c>
      <c r="AC476">
        <v>8</v>
      </c>
      <c r="AD476">
        <v>5</v>
      </c>
      <c r="AE476">
        <v>61.54</v>
      </c>
      <c r="AF476">
        <v>19</v>
      </c>
      <c r="AG476">
        <v>4</v>
      </c>
      <c r="AH476">
        <v>1</v>
      </c>
      <c r="AI476">
        <v>8</v>
      </c>
      <c r="AJ476" s="301">
        <v>43919</v>
      </c>
      <c r="AK476">
        <v>1783</v>
      </c>
      <c r="AL476">
        <v>1916</v>
      </c>
      <c r="AM476" s="301">
        <v>43828</v>
      </c>
      <c r="AN476">
        <v>2620</v>
      </c>
      <c r="AO476">
        <v>2968</v>
      </c>
      <c r="AP476" s="301">
        <v>43645</v>
      </c>
      <c r="AQ476">
        <v>2371</v>
      </c>
      <c r="AR476">
        <v>2456</v>
      </c>
      <c r="AS476" s="301">
        <v>43280</v>
      </c>
      <c r="AT476">
        <v>2431</v>
      </c>
      <c r="AU476">
        <v>2590</v>
      </c>
    </row>
    <row r="477" spans="1:47" x14ac:dyDescent="0.2">
      <c r="A477" s="102">
        <v>4005</v>
      </c>
      <c r="B477">
        <v>1417</v>
      </c>
      <c r="C477" t="s">
        <v>1462</v>
      </c>
      <c r="D477" t="s">
        <v>907</v>
      </c>
      <c r="E477">
        <v>1611</v>
      </c>
      <c r="F477">
        <v>1595</v>
      </c>
      <c r="G477">
        <v>700</v>
      </c>
      <c r="H477" t="s">
        <v>898</v>
      </c>
      <c r="I477">
        <v>4666</v>
      </c>
      <c r="J477" t="s">
        <v>1342</v>
      </c>
      <c r="K477" t="s">
        <v>917</v>
      </c>
      <c r="L477">
        <v>1805</v>
      </c>
      <c r="M477">
        <v>1797</v>
      </c>
      <c r="N477">
        <v>600</v>
      </c>
      <c r="O477" t="s">
        <v>901</v>
      </c>
      <c r="P477">
        <v>0.779518499302712</v>
      </c>
      <c r="Q477">
        <v>0.85567497574840201</v>
      </c>
      <c r="R477">
        <v>0.27209843222133001</v>
      </c>
      <c r="S477">
        <v>2.7655163005816299E-2</v>
      </c>
      <c r="T477">
        <v>1.04218737341338</v>
      </c>
      <c r="U477">
        <v>1.04218737341338</v>
      </c>
      <c r="V477">
        <v>1.1374529381915199</v>
      </c>
      <c r="W477">
        <v>9.3800000000000008</v>
      </c>
      <c r="X477">
        <v>3.55</v>
      </c>
      <c r="Y477">
        <v>448362</v>
      </c>
      <c r="Z477">
        <v>29891</v>
      </c>
      <c r="AA477">
        <v>1.53</v>
      </c>
      <c r="AB477">
        <v>15</v>
      </c>
      <c r="AC477">
        <v>10</v>
      </c>
      <c r="AD477">
        <v>5</v>
      </c>
      <c r="AE477">
        <v>66.67</v>
      </c>
      <c r="AF477">
        <v>17</v>
      </c>
      <c r="AG477">
        <v>6</v>
      </c>
      <c r="AH477">
        <v>2</v>
      </c>
      <c r="AI477">
        <v>7</v>
      </c>
      <c r="AJ477" s="301">
        <v>43919</v>
      </c>
      <c r="AK477">
        <v>1375</v>
      </c>
      <c r="AL477">
        <v>1620</v>
      </c>
      <c r="AM477" s="301">
        <v>43828</v>
      </c>
      <c r="AN477">
        <v>1651</v>
      </c>
      <c r="AO477">
        <v>2669</v>
      </c>
      <c r="AP477" s="301">
        <v>43645</v>
      </c>
      <c r="AQ477">
        <v>1652</v>
      </c>
      <c r="AR477">
        <v>2515</v>
      </c>
      <c r="AS477" s="301">
        <v>43280</v>
      </c>
      <c r="AT477">
        <v>1687</v>
      </c>
      <c r="AU477">
        <v>2910</v>
      </c>
    </row>
    <row r="478" spans="1:47" x14ac:dyDescent="0.2">
      <c r="A478" s="102">
        <v>2219</v>
      </c>
      <c r="B478">
        <v>2501</v>
      </c>
      <c r="C478" t="s">
        <v>480</v>
      </c>
      <c r="D478" t="s">
        <v>923</v>
      </c>
      <c r="E478">
        <v>2009</v>
      </c>
      <c r="F478">
        <v>2003</v>
      </c>
      <c r="G478">
        <v>300</v>
      </c>
      <c r="H478" t="s">
        <v>901</v>
      </c>
      <c r="I478">
        <v>6963</v>
      </c>
      <c r="J478" t="s">
        <v>1347</v>
      </c>
      <c r="K478" t="s">
        <v>903</v>
      </c>
      <c r="L478">
        <v>7110</v>
      </c>
      <c r="M478">
        <v>7010</v>
      </c>
      <c r="N478">
        <v>100</v>
      </c>
      <c r="O478" t="s">
        <v>898</v>
      </c>
      <c r="P478">
        <v>0.73817134058927203</v>
      </c>
      <c r="Q478">
        <v>0.919049894128113</v>
      </c>
      <c r="R478">
        <v>7.4650066044497698E-2</v>
      </c>
      <c r="S478" s="106">
        <v>3.2439104304833398E-2</v>
      </c>
      <c r="T478">
        <v>-0.82175342328144196</v>
      </c>
      <c r="U478">
        <v>0.82175342328144196</v>
      </c>
      <c r="V478">
        <v>1.08690682950052</v>
      </c>
      <c r="W478">
        <v>-4.68</v>
      </c>
      <c r="X478">
        <v>14.28</v>
      </c>
      <c r="Y478">
        <v>446804</v>
      </c>
      <c r="Z478">
        <v>55850</v>
      </c>
      <c r="AA478">
        <v>3.6</v>
      </c>
      <c r="AB478">
        <v>8</v>
      </c>
      <c r="AC478">
        <v>7</v>
      </c>
      <c r="AD478">
        <v>1</v>
      </c>
      <c r="AE478">
        <v>87.5</v>
      </c>
      <c r="AF478">
        <v>18</v>
      </c>
      <c r="AG478">
        <v>5</v>
      </c>
      <c r="AH478">
        <v>0</v>
      </c>
      <c r="AI478">
        <v>3</v>
      </c>
      <c r="AJ478" s="301">
        <v>43919</v>
      </c>
      <c r="AK478">
        <v>2052</v>
      </c>
      <c r="AL478">
        <v>6200</v>
      </c>
      <c r="AM478" s="301">
        <v>43828</v>
      </c>
      <c r="AN478">
        <v>2579</v>
      </c>
      <c r="AO478">
        <v>8780</v>
      </c>
      <c r="AP478" s="301">
        <v>43645</v>
      </c>
      <c r="AQ478">
        <v>2327</v>
      </c>
      <c r="AR478">
        <v>7600</v>
      </c>
      <c r="AS478" s="301">
        <v>43280</v>
      </c>
      <c r="AT478">
        <v>2696</v>
      </c>
      <c r="AU478">
        <v>9300</v>
      </c>
    </row>
    <row r="479" spans="1:47" x14ac:dyDescent="0.2">
      <c r="A479" s="102">
        <v>1433</v>
      </c>
      <c r="B479">
        <v>3289</v>
      </c>
      <c r="C479" t="s">
        <v>511</v>
      </c>
      <c r="D479" t="s">
        <v>917</v>
      </c>
      <c r="E479">
        <v>500</v>
      </c>
      <c r="F479">
        <v>495</v>
      </c>
      <c r="G479">
        <v>2100</v>
      </c>
      <c r="H479" t="s">
        <v>901</v>
      </c>
      <c r="I479">
        <v>7205</v>
      </c>
      <c r="J479" t="s">
        <v>56</v>
      </c>
      <c r="K479" t="s">
        <v>913</v>
      </c>
      <c r="L479">
        <v>710</v>
      </c>
      <c r="M479">
        <v>693</v>
      </c>
      <c r="N479">
        <v>1500</v>
      </c>
      <c r="O479" t="s">
        <v>898</v>
      </c>
      <c r="P479">
        <v>0.88074424074701596</v>
      </c>
      <c r="Q479">
        <v>0.93818893742986298</v>
      </c>
      <c r="R479">
        <v>4.5658652750653998E-2</v>
      </c>
      <c r="S479" s="15">
        <v>9.4614902011226798E-2</v>
      </c>
      <c r="T479">
        <v>-1.5121161725607899</v>
      </c>
      <c r="U479">
        <v>1.5121161725607899</v>
      </c>
      <c r="V479">
        <v>1.5576460765217801</v>
      </c>
      <c r="W479">
        <v>-12.34</v>
      </c>
      <c r="X479">
        <v>0</v>
      </c>
      <c r="Y479">
        <v>446776</v>
      </c>
      <c r="Z479">
        <v>31913</v>
      </c>
      <c r="AA479">
        <v>1.57</v>
      </c>
      <c r="AB479">
        <v>14</v>
      </c>
      <c r="AC479">
        <v>9</v>
      </c>
      <c r="AD479">
        <v>5</v>
      </c>
      <c r="AE479">
        <v>64.290000000000006</v>
      </c>
      <c r="AF479">
        <v>18</v>
      </c>
      <c r="AG479">
        <v>4</v>
      </c>
      <c r="AH479">
        <v>0</v>
      </c>
      <c r="AI479">
        <v>10</v>
      </c>
      <c r="AJ479" s="301">
        <v>43919</v>
      </c>
      <c r="AK479">
        <v>523</v>
      </c>
      <c r="AL479">
        <v>588</v>
      </c>
      <c r="AM479" s="301">
        <v>43828</v>
      </c>
      <c r="AN479">
        <v>755</v>
      </c>
      <c r="AO479">
        <v>1162</v>
      </c>
      <c r="AP479" s="301">
        <v>43645</v>
      </c>
      <c r="AQ479">
        <v>612</v>
      </c>
      <c r="AR479">
        <v>912</v>
      </c>
      <c r="AS479" s="301">
        <v>43280</v>
      </c>
      <c r="AT479">
        <v>765</v>
      </c>
      <c r="AU479">
        <v>1171</v>
      </c>
    </row>
    <row r="480" spans="1:47" x14ac:dyDescent="0.2">
      <c r="A480" s="102">
        <v>115</v>
      </c>
      <c r="B480">
        <v>9201</v>
      </c>
      <c r="C480" t="s">
        <v>1086</v>
      </c>
      <c r="D480" t="s">
        <v>1087</v>
      </c>
      <c r="E480">
        <v>1900</v>
      </c>
      <c r="F480">
        <v>1899</v>
      </c>
      <c r="G480">
        <v>500</v>
      </c>
      <c r="H480" t="s">
        <v>901</v>
      </c>
      <c r="I480">
        <v>9716</v>
      </c>
      <c r="J480" t="s">
        <v>1034</v>
      </c>
      <c r="K480" t="s">
        <v>910</v>
      </c>
      <c r="L480">
        <v>907</v>
      </c>
      <c r="M480">
        <v>891</v>
      </c>
      <c r="N480">
        <v>1100</v>
      </c>
      <c r="O480" t="s">
        <v>898</v>
      </c>
      <c r="P480">
        <v>0.79017138425498501</v>
      </c>
      <c r="Q480">
        <v>0.97169638209245102</v>
      </c>
      <c r="R480">
        <v>0.250035002292324</v>
      </c>
      <c r="S480">
        <v>2.7800214258306501E-2</v>
      </c>
      <c r="T480">
        <v>-1.1494332163016701</v>
      </c>
      <c r="U480">
        <v>1.1494332163016701</v>
      </c>
      <c r="V480">
        <v>1.16194310130957</v>
      </c>
      <c r="W480">
        <v>-11.27</v>
      </c>
      <c r="X480">
        <v>3.22</v>
      </c>
      <c r="Y480">
        <v>446384</v>
      </c>
      <c r="Z480">
        <v>29759</v>
      </c>
      <c r="AA480">
        <v>1.56</v>
      </c>
      <c r="AB480">
        <v>15</v>
      </c>
      <c r="AC480">
        <v>11</v>
      </c>
      <c r="AD480">
        <v>4</v>
      </c>
      <c r="AE480">
        <v>73.33</v>
      </c>
      <c r="AF480">
        <v>19</v>
      </c>
      <c r="AG480">
        <v>4</v>
      </c>
      <c r="AH480">
        <v>0</v>
      </c>
      <c r="AI480">
        <v>11</v>
      </c>
      <c r="AJ480" s="301">
        <v>43919</v>
      </c>
      <c r="AK480">
        <v>2069</v>
      </c>
      <c r="AL480">
        <v>839</v>
      </c>
      <c r="AM480" s="301">
        <v>43828</v>
      </c>
      <c r="AN480">
        <v>3397</v>
      </c>
      <c r="AO480">
        <v>1455</v>
      </c>
      <c r="AP480" s="301">
        <v>43645</v>
      </c>
      <c r="AQ480">
        <v>3507</v>
      </c>
      <c r="AR480">
        <v>1376</v>
      </c>
      <c r="AS480" s="301">
        <v>43280</v>
      </c>
      <c r="AT480">
        <v>3837</v>
      </c>
      <c r="AU480">
        <v>1186</v>
      </c>
    </row>
    <row r="481" spans="1:47" x14ac:dyDescent="0.2">
      <c r="A481" s="102">
        <v>3289</v>
      </c>
      <c r="B481">
        <v>1860</v>
      </c>
      <c r="C481" t="s">
        <v>53</v>
      </c>
      <c r="D481" t="s">
        <v>907</v>
      </c>
      <c r="E481">
        <v>672</v>
      </c>
      <c r="F481">
        <v>683</v>
      </c>
      <c r="G481">
        <v>1600</v>
      </c>
      <c r="H481" t="s">
        <v>898</v>
      </c>
      <c r="I481">
        <v>4503</v>
      </c>
      <c r="J481" t="s">
        <v>537</v>
      </c>
      <c r="K481" t="s">
        <v>918</v>
      </c>
      <c r="L481">
        <v>1826</v>
      </c>
      <c r="M481">
        <v>1813.5</v>
      </c>
      <c r="N481">
        <v>600</v>
      </c>
      <c r="O481" t="s">
        <v>901</v>
      </c>
      <c r="P481">
        <v>0.64565239367780802</v>
      </c>
      <c r="Q481">
        <v>0.88621872885350905</v>
      </c>
      <c r="R481">
        <v>0.43594323112986</v>
      </c>
      <c r="S481" s="15">
        <v>1.10216966044888E-2</v>
      </c>
      <c r="T481">
        <v>0.489968973364942</v>
      </c>
      <c r="U481">
        <v>0.489968973364942</v>
      </c>
      <c r="V481">
        <v>4.47939618469851E-2</v>
      </c>
      <c r="W481">
        <v>2.31</v>
      </c>
      <c r="X481">
        <v>0.43</v>
      </c>
      <c r="Y481">
        <v>445963</v>
      </c>
      <c r="Z481">
        <v>29731</v>
      </c>
      <c r="AA481">
        <v>1.49</v>
      </c>
      <c r="AB481">
        <v>15</v>
      </c>
      <c r="AC481">
        <v>11</v>
      </c>
      <c r="AD481">
        <v>4</v>
      </c>
      <c r="AE481">
        <v>73.33</v>
      </c>
      <c r="AF481">
        <v>19</v>
      </c>
      <c r="AG481">
        <v>4</v>
      </c>
      <c r="AH481">
        <v>1</v>
      </c>
      <c r="AI481">
        <v>10</v>
      </c>
      <c r="AJ481" s="301">
        <v>43919</v>
      </c>
      <c r="AK481">
        <v>641</v>
      </c>
      <c r="AL481">
        <v>1722</v>
      </c>
      <c r="AM481" s="301">
        <v>43828</v>
      </c>
      <c r="AN481">
        <v>726</v>
      </c>
      <c r="AO481">
        <v>1870</v>
      </c>
      <c r="AP481" s="301">
        <v>43645</v>
      </c>
      <c r="AQ481">
        <v>622</v>
      </c>
      <c r="AR481">
        <v>1561.5</v>
      </c>
      <c r="AS481" s="301">
        <v>43280</v>
      </c>
      <c r="AT481">
        <v>936</v>
      </c>
      <c r="AU481">
        <v>1689</v>
      </c>
    </row>
    <row r="482" spans="1:47" x14ac:dyDescent="0.2">
      <c r="A482" s="102">
        <v>207</v>
      </c>
      <c r="B482">
        <v>6269</v>
      </c>
      <c r="C482" t="s">
        <v>1176</v>
      </c>
      <c r="D482" t="s">
        <v>909</v>
      </c>
      <c r="E482">
        <v>1470</v>
      </c>
      <c r="F482">
        <v>1434</v>
      </c>
      <c r="G482">
        <v>700</v>
      </c>
      <c r="H482" t="s">
        <v>901</v>
      </c>
      <c r="I482">
        <v>7201</v>
      </c>
      <c r="J482" t="s">
        <v>928</v>
      </c>
      <c r="K482" t="s">
        <v>913</v>
      </c>
      <c r="L482">
        <v>400.4</v>
      </c>
      <c r="M482">
        <v>394.7</v>
      </c>
      <c r="N482">
        <v>2500</v>
      </c>
      <c r="O482" t="s">
        <v>898</v>
      </c>
      <c r="P482">
        <v>0.82672827028115903</v>
      </c>
      <c r="Q482">
        <v>0.96698618766422195</v>
      </c>
      <c r="R482" s="15">
        <v>9.2671278133040394E-2</v>
      </c>
      <c r="S482" s="15">
        <v>2.4824941851637901E-3</v>
      </c>
      <c r="T482">
        <v>-0.46017813316547301</v>
      </c>
      <c r="U482">
        <v>0.46017813316547301</v>
      </c>
      <c r="V482">
        <v>0.15885719011737801</v>
      </c>
      <c r="W482">
        <v>-4.2699999999999996</v>
      </c>
      <c r="X482">
        <v>1.7</v>
      </c>
      <c r="Y482">
        <v>445635</v>
      </c>
      <c r="Z482">
        <v>27852</v>
      </c>
      <c r="AA482">
        <v>1.54</v>
      </c>
      <c r="AB482">
        <v>16</v>
      </c>
      <c r="AC482">
        <v>9</v>
      </c>
      <c r="AD482">
        <v>7</v>
      </c>
      <c r="AE482">
        <v>56.25</v>
      </c>
      <c r="AF482">
        <v>17</v>
      </c>
      <c r="AG482">
        <v>4</v>
      </c>
      <c r="AH482">
        <v>2</v>
      </c>
      <c r="AI482">
        <v>10</v>
      </c>
      <c r="AJ482" s="301">
        <v>43919</v>
      </c>
      <c r="AK482">
        <v>1331</v>
      </c>
      <c r="AL482">
        <v>384.9</v>
      </c>
      <c r="AM482" s="301">
        <v>43828</v>
      </c>
      <c r="AN482">
        <v>2665</v>
      </c>
      <c r="AO482">
        <v>636.1</v>
      </c>
      <c r="AP482" s="301">
        <v>43645</v>
      </c>
      <c r="AQ482">
        <v>3090</v>
      </c>
      <c r="AR482">
        <v>789.6</v>
      </c>
      <c r="AS482" s="301">
        <v>43280</v>
      </c>
      <c r="AT482">
        <v>3045</v>
      </c>
      <c r="AU482">
        <v>1053</v>
      </c>
    </row>
    <row r="483" spans="1:47" x14ac:dyDescent="0.2">
      <c r="A483" s="102">
        <v>1885</v>
      </c>
      <c r="B483">
        <v>6457</v>
      </c>
      <c r="C483" t="s">
        <v>1130</v>
      </c>
      <c r="D483" t="s">
        <v>909</v>
      </c>
      <c r="E483">
        <v>2420</v>
      </c>
      <c r="F483">
        <v>2390</v>
      </c>
      <c r="G483">
        <v>400</v>
      </c>
      <c r="H483" t="s">
        <v>901</v>
      </c>
      <c r="I483">
        <v>9101</v>
      </c>
      <c r="J483" t="s">
        <v>682</v>
      </c>
      <c r="K483" t="s">
        <v>1071</v>
      </c>
      <c r="L483">
        <v>1484</v>
      </c>
      <c r="M483">
        <v>1493</v>
      </c>
      <c r="N483">
        <v>600</v>
      </c>
      <c r="O483" t="s">
        <v>898</v>
      </c>
      <c r="P483">
        <v>0.80759837127071199</v>
      </c>
      <c r="Q483">
        <v>0.92776894391666698</v>
      </c>
      <c r="R483">
        <v>6.1235324534651601E-2</v>
      </c>
      <c r="S483">
        <v>8.5088956234005905E-2</v>
      </c>
      <c r="T483">
        <v>-1.13008694736072</v>
      </c>
      <c r="U483">
        <v>1.13008694736072</v>
      </c>
      <c r="V483">
        <v>0.81829160385276301</v>
      </c>
      <c r="W483">
        <v>-7.76</v>
      </c>
      <c r="X483">
        <v>6.3</v>
      </c>
      <c r="Y483">
        <v>445232</v>
      </c>
      <c r="Z483">
        <v>40476</v>
      </c>
      <c r="AA483">
        <v>2.08</v>
      </c>
      <c r="AB483">
        <v>11</v>
      </c>
      <c r="AC483">
        <v>7</v>
      </c>
      <c r="AD483">
        <v>4</v>
      </c>
      <c r="AE483">
        <v>63.64</v>
      </c>
      <c r="AF483">
        <v>18</v>
      </c>
      <c r="AG483">
        <v>3</v>
      </c>
      <c r="AH483">
        <v>0</v>
      </c>
      <c r="AI483">
        <v>8</v>
      </c>
      <c r="AJ483" s="301">
        <v>43919</v>
      </c>
      <c r="AK483">
        <v>2605</v>
      </c>
      <c r="AL483">
        <v>1336</v>
      </c>
      <c r="AM483" s="301">
        <v>43828</v>
      </c>
      <c r="AN483">
        <v>3310</v>
      </c>
      <c r="AO483">
        <v>1981</v>
      </c>
      <c r="AP483" s="301">
        <v>43645</v>
      </c>
      <c r="AQ483">
        <v>2914</v>
      </c>
      <c r="AR483">
        <v>1776</v>
      </c>
      <c r="AS483" s="301">
        <v>43280</v>
      </c>
      <c r="AT483">
        <v>3075</v>
      </c>
      <c r="AU483">
        <v>2162</v>
      </c>
    </row>
    <row r="484" spans="1:47" x14ac:dyDescent="0.2">
      <c r="A484" s="102">
        <v>1059</v>
      </c>
      <c r="B484">
        <v>3110</v>
      </c>
      <c r="C484" t="s">
        <v>442</v>
      </c>
      <c r="D484" t="s">
        <v>897</v>
      </c>
      <c r="E484">
        <v>5270</v>
      </c>
      <c r="F484">
        <v>5280</v>
      </c>
      <c r="G484">
        <v>200</v>
      </c>
      <c r="H484" t="s">
        <v>901</v>
      </c>
      <c r="I484">
        <v>3635</v>
      </c>
      <c r="J484" t="s">
        <v>43</v>
      </c>
      <c r="K484" t="s">
        <v>900</v>
      </c>
      <c r="L484">
        <v>3570</v>
      </c>
      <c r="M484">
        <v>3500</v>
      </c>
      <c r="N484">
        <v>300</v>
      </c>
      <c r="O484" t="s">
        <v>898</v>
      </c>
      <c r="P484">
        <v>0.614081809439874</v>
      </c>
      <c r="Q484">
        <v>0.94623707691551195</v>
      </c>
      <c r="R484" s="15">
        <v>0.46850655335136698</v>
      </c>
      <c r="S484">
        <v>8.4522659119993706E-3</v>
      </c>
      <c r="T484">
        <v>-1.53997939343961</v>
      </c>
      <c r="U484">
        <v>1.53997939343961</v>
      </c>
      <c r="V484">
        <v>1.5683228089914001</v>
      </c>
      <c r="W484">
        <v>-12.38</v>
      </c>
      <c r="X484">
        <v>0.56999999999999995</v>
      </c>
      <c r="Y484">
        <v>444987</v>
      </c>
      <c r="Z484">
        <v>29666</v>
      </c>
      <c r="AA484">
        <v>1.51</v>
      </c>
      <c r="AB484">
        <v>15</v>
      </c>
      <c r="AC484">
        <v>7</v>
      </c>
      <c r="AD484">
        <v>8</v>
      </c>
      <c r="AE484">
        <v>46.67</v>
      </c>
      <c r="AF484">
        <v>14</v>
      </c>
      <c r="AG484">
        <v>7</v>
      </c>
      <c r="AH484">
        <v>2</v>
      </c>
      <c r="AI484">
        <v>6</v>
      </c>
      <c r="AJ484" s="301">
        <v>43919</v>
      </c>
      <c r="AK484">
        <v>4960</v>
      </c>
      <c r="AL484">
        <v>2683</v>
      </c>
      <c r="AM484" s="301">
        <v>43828</v>
      </c>
      <c r="AN484">
        <v>4650</v>
      </c>
      <c r="AO484">
        <v>2853</v>
      </c>
      <c r="AP484" s="301">
        <v>43645</v>
      </c>
      <c r="AQ484">
        <v>2343</v>
      </c>
      <c r="AR484">
        <v>2075</v>
      </c>
      <c r="AS484" s="301">
        <v>43280</v>
      </c>
      <c r="AT484">
        <v>2632</v>
      </c>
      <c r="AU484">
        <v>1793</v>
      </c>
    </row>
    <row r="485" spans="1:47" x14ac:dyDescent="0.2">
      <c r="A485" s="102">
        <v>1322</v>
      </c>
      <c r="B485">
        <v>4204</v>
      </c>
      <c r="C485" t="s">
        <v>226</v>
      </c>
      <c r="D485" t="s">
        <v>920</v>
      </c>
      <c r="E485">
        <v>1489</v>
      </c>
      <c r="F485">
        <v>1494</v>
      </c>
      <c r="G485">
        <v>700</v>
      </c>
      <c r="H485" t="s">
        <v>898</v>
      </c>
      <c r="I485">
        <v>8795</v>
      </c>
      <c r="J485" t="s">
        <v>1083</v>
      </c>
      <c r="K485" t="s">
        <v>1018</v>
      </c>
      <c r="L485">
        <v>922</v>
      </c>
      <c r="M485">
        <v>907</v>
      </c>
      <c r="N485">
        <v>1200</v>
      </c>
      <c r="O485" t="s">
        <v>901</v>
      </c>
      <c r="P485">
        <v>0.87510915101398901</v>
      </c>
      <c r="Q485">
        <v>0.94117009114733496</v>
      </c>
      <c r="R485">
        <v>2.9911861351472498E-2</v>
      </c>
      <c r="S485">
        <v>6.93391415678377E-2</v>
      </c>
      <c r="T485">
        <v>1.30257847088594</v>
      </c>
      <c r="U485">
        <v>1.30257847088594</v>
      </c>
      <c r="V485">
        <v>0.45860653600705698</v>
      </c>
      <c r="W485">
        <v>4.63</v>
      </c>
      <c r="X485">
        <v>4.07</v>
      </c>
      <c r="Y485">
        <v>444881</v>
      </c>
      <c r="Z485">
        <v>26169</v>
      </c>
      <c r="AA485">
        <v>1.28</v>
      </c>
      <c r="AB485">
        <v>17</v>
      </c>
      <c r="AC485">
        <v>12</v>
      </c>
      <c r="AD485">
        <v>5</v>
      </c>
      <c r="AE485">
        <v>70.59</v>
      </c>
      <c r="AF485">
        <v>19</v>
      </c>
      <c r="AG485">
        <v>5</v>
      </c>
      <c r="AH485">
        <v>2</v>
      </c>
      <c r="AI485">
        <v>10</v>
      </c>
      <c r="AJ485" s="301">
        <v>43919</v>
      </c>
      <c r="AK485">
        <v>1479</v>
      </c>
      <c r="AL485">
        <v>890</v>
      </c>
      <c r="AM485" s="301">
        <v>43828</v>
      </c>
      <c r="AN485">
        <v>1904</v>
      </c>
      <c r="AO485">
        <v>1395</v>
      </c>
      <c r="AP485" s="301">
        <v>43645</v>
      </c>
      <c r="AQ485">
        <v>1665</v>
      </c>
      <c r="AR485">
        <v>1202</v>
      </c>
      <c r="AS485" s="301">
        <v>43280</v>
      </c>
      <c r="AT485">
        <v>1855</v>
      </c>
      <c r="AU485">
        <v>1622</v>
      </c>
    </row>
    <row r="486" spans="1:47" x14ac:dyDescent="0.2">
      <c r="A486" s="102">
        <v>4058</v>
      </c>
      <c r="B486">
        <v>3086</v>
      </c>
      <c r="C486" t="s">
        <v>503</v>
      </c>
      <c r="D486" t="s">
        <v>921</v>
      </c>
      <c r="E486">
        <v>795</v>
      </c>
      <c r="F486">
        <v>758</v>
      </c>
      <c r="G486">
        <v>1300</v>
      </c>
      <c r="H486" t="s">
        <v>901</v>
      </c>
      <c r="I486">
        <v>9715</v>
      </c>
      <c r="J486" t="s">
        <v>1135</v>
      </c>
      <c r="K486" t="s">
        <v>910</v>
      </c>
      <c r="L486">
        <v>2544</v>
      </c>
      <c r="M486">
        <v>2541</v>
      </c>
      <c r="N486">
        <v>400</v>
      </c>
      <c r="O486" t="s">
        <v>898</v>
      </c>
      <c r="P486">
        <v>0.65345048082494095</v>
      </c>
      <c r="Q486">
        <v>0.85250652502588298</v>
      </c>
      <c r="R486">
        <v>2.6446326408622399E-2</v>
      </c>
      <c r="S486">
        <v>1.6122383504651901E-2</v>
      </c>
      <c r="T486">
        <v>-2.0165608088001199</v>
      </c>
      <c r="U486">
        <v>2.0165608088001199</v>
      </c>
      <c r="V486">
        <v>1.7789393975321499</v>
      </c>
      <c r="W486">
        <v>-37.81</v>
      </c>
      <c r="X486">
        <v>3.05</v>
      </c>
      <c r="Y486">
        <v>444716</v>
      </c>
      <c r="Z486">
        <v>40429</v>
      </c>
      <c r="AA486">
        <v>2.21</v>
      </c>
      <c r="AB486">
        <v>11</v>
      </c>
      <c r="AC486">
        <v>8</v>
      </c>
      <c r="AD486">
        <v>3</v>
      </c>
      <c r="AE486">
        <v>72.73</v>
      </c>
      <c r="AF486">
        <v>18</v>
      </c>
      <c r="AG486">
        <v>3</v>
      </c>
      <c r="AH486">
        <v>1</v>
      </c>
      <c r="AI486">
        <v>7</v>
      </c>
      <c r="AJ486" s="301">
        <v>43919</v>
      </c>
      <c r="AK486">
        <v>907</v>
      </c>
      <c r="AL486">
        <v>1916</v>
      </c>
      <c r="AM486" s="301">
        <v>43828</v>
      </c>
      <c r="AN486">
        <v>1530</v>
      </c>
      <c r="AO486">
        <v>2968</v>
      </c>
      <c r="AP486" s="301">
        <v>43645</v>
      </c>
      <c r="AQ486">
        <v>1244</v>
      </c>
      <c r="AR486">
        <v>2456</v>
      </c>
      <c r="AS486" s="301">
        <v>43280</v>
      </c>
      <c r="AT486">
        <v>1630</v>
      </c>
      <c r="AU486">
        <v>2590</v>
      </c>
    </row>
    <row r="487" spans="1:47" x14ac:dyDescent="0.2">
      <c r="A487" s="102">
        <v>268</v>
      </c>
      <c r="B487">
        <v>1332</v>
      </c>
      <c r="C487" t="s">
        <v>1174</v>
      </c>
      <c r="D487" t="s">
        <v>974</v>
      </c>
      <c r="E487">
        <v>468</v>
      </c>
      <c r="F487">
        <v>456</v>
      </c>
      <c r="G487">
        <v>2300</v>
      </c>
      <c r="H487" t="s">
        <v>901</v>
      </c>
      <c r="I487">
        <v>3863</v>
      </c>
      <c r="J487" t="s">
        <v>1050</v>
      </c>
      <c r="K487" t="s">
        <v>1049</v>
      </c>
      <c r="L487">
        <v>1536</v>
      </c>
      <c r="M487">
        <v>1503</v>
      </c>
      <c r="N487">
        <v>700</v>
      </c>
      <c r="O487" t="s">
        <v>898</v>
      </c>
      <c r="P487">
        <v>0.87799346303145698</v>
      </c>
      <c r="Q487">
        <v>0.96462969607163696</v>
      </c>
      <c r="R487">
        <v>4.3967093450678696E-3</v>
      </c>
      <c r="S487" s="15">
        <v>1.8935334456722699E-2</v>
      </c>
      <c r="T487">
        <v>-0.69727328989611403</v>
      </c>
      <c r="U487">
        <v>0.69727328989611403</v>
      </c>
      <c r="V487">
        <v>0.675807621410357</v>
      </c>
      <c r="W487">
        <v>-2.0099999999999998</v>
      </c>
      <c r="X487">
        <v>0.31</v>
      </c>
      <c r="Y487">
        <v>444484</v>
      </c>
      <c r="Z487">
        <v>27780</v>
      </c>
      <c r="AA487">
        <v>1.41</v>
      </c>
      <c r="AB487">
        <v>16</v>
      </c>
      <c r="AC487">
        <v>12</v>
      </c>
      <c r="AD487">
        <v>4</v>
      </c>
      <c r="AE487">
        <v>75</v>
      </c>
      <c r="AF487">
        <v>20</v>
      </c>
      <c r="AG487">
        <v>4</v>
      </c>
      <c r="AH487">
        <v>2</v>
      </c>
      <c r="AI487">
        <v>10</v>
      </c>
      <c r="AJ487" s="301">
        <v>43919</v>
      </c>
      <c r="AK487">
        <v>517</v>
      </c>
      <c r="AL487">
        <v>1583</v>
      </c>
      <c r="AM487" s="301">
        <v>43828</v>
      </c>
      <c r="AN487">
        <v>652</v>
      </c>
      <c r="AO487">
        <v>1848</v>
      </c>
      <c r="AP487" s="301">
        <v>43645</v>
      </c>
      <c r="AQ487">
        <v>674</v>
      </c>
      <c r="AR487">
        <v>1925</v>
      </c>
      <c r="AS487" s="301">
        <v>43280</v>
      </c>
      <c r="AT487">
        <v>537</v>
      </c>
      <c r="AU487">
        <v>1732</v>
      </c>
    </row>
    <row r="488" spans="1:47" x14ac:dyDescent="0.2">
      <c r="A488" s="102">
        <v>1799</v>
      </c>
      <c r="B488">
        <v>3086</v>
      </c>
      <c r="C488" t="s">
        <v>503</v>
      </c>
      <c r="D488" t="s">
        <v>921</v>
      </c>
      <c r="E488">
        <v>795</v>
      </c>
      <c r="F488">
        <v>758</v>
      </c>
      <c r="G488">
        <v>1400</v>
      </c>
      <c r="H488" t="s">
        <v>901</v>
      </c>
      <c r="I488">
        <v>4205</v>
      </c>
      <c r="J488" t="s">
        <v>998</v>
      </c>
      <c r="K488" t="s">
        <v>920</v>
      </c>
      <c r="L488">
        <v>988</v>
      </c>
      <c r="M488">
        <v>968</v>
      </c>
      <c r="N488">
        <v>1100</v>
      </c>
      <c r="O488" t="s">
        <v>898</v>
      </c>
      <c r="P488">
        <v>0.74959605114093697</v>
      </c>
      <c r="Q488">
        <v>0.93010422956574401</v>
      </c>
      <c r="R488">
        <v>2.3111150175666902E-2</v>
      </c>
      <c r="S488" s="106">
        <v>5.1409272481762101E-2</v>
      </c>
      <c r="T488">
        <v>-1.6478156879549599</v>
      </c>
      <c r="U488">
        <v>1.6478156879549599</v>
      </c>
      <c r="V488">
        <v>1.3182563282137101</v>
      </c>
      <c r="W488">
        <v>-22.73</v>
      </c>
      <c r="X488">
        <v>0.34</v>
      </c>
      <c r="Y488">
        <v>444019</v>
      </c>
      <c r="Z488">
        <v>27751</v>
      </c>
      <c r="AA488">
        <v>1.24</v>
      </c>
      <c r="AB488">
        <v>16</v>
      </c>
      <c r="AC488">
        <v>12</v>
      </c>
      <c r="AD488">
        <v>4</v>
      </c>
      <c r="AE488">
        <v>75</v>
      </c>
      <c r="AF488">
        <v>18</v>
      </c>
      <c r="AG488">
        <v>4</v>
      </c>
      <c r="AH488">
        <v>1</v>
      </c>
      <c r="AI488">
        <v>11</v>
      </c>
      <c r="AJ488" s="301">
        <v>43919</v>
      </c>
      <c r="AK488">
        <v>907</v>
      </c>
      <c r="AL488">
        <v>851</v>
      </c>
      <c r="AM488" s="301">
        <v>43828</v>
      </c>
      <c r="AN488">
        <v>1530</v>
      </c>
      <c r="AO488">
        <v>1366</v>
      </c>
      <c r="AP488" s="301">
        <v>43645</v>
      </c>
      <c r="AQ488">
        <v>1244</v>
      </c>
      <c r="AR488">
        <v>1217</v>
      </c>
      <c r="AS488" s="301">
        <v>43280</v>
      </c>
      <c r="AT488">
        <v>1630</v>
      </c>
      <c r="AU488">
        <v>1272</v>
      </c>
    </row>
    <row r="489" spans="1:47" x14ac:dyDescent="0.2">
      <c r="A489" s="102">
        <v>2100</v>
      </c>
      <c r="B489">
        <v>3289</v>
      </c>
      <c r="C489" t="s">
        <v>511</v>
      </c>
      <c r="D489" t="s">
        <v>917</v>
      </c>
      <c r="E489">
        <v>500</v>
      </c>
      <c r="F489">
        <v>495</v>
      </c>
      <c r="G489">
        <v>1900</v>
      </c>
      <c r="H489" t="s">
        <v>901</v>
      </c>
      <c r="I489">
        <v>8031</v>
      </c>
      <c r="J489" t="s">
        <v>618</v>
      </c>
      <c r="K489" t="s">
        <v>905</v>
      </c>
      <c r="L489">
        <v>1600.5</v>
      </c>
      <c r="M489">
        <v>1596</v>
      </c>
      <c r="N489">
        <v>600</v>
      </c>
      <c r="O489" t="s">
        <v>898</v>
      </c>
      <c r="P489">
        <v>0.890082153867359</v>
      </c>
      <c r="Q489">
        <v>0.92216001139371595</v>
      </c>
      <c r="R489">
        <v>3.7362886105850798E-2</v>
      </c>
      <c r="S489">
        <v>6.6528620162726898E-2</v>
      </c>
      <c r="T489">
        <v>-1.31983017005214</v>
      </c>
      <c r="U489">
        <v>1.31983017005214</v>
      </c>
      <c r="V489">
        <v>0.968584796939572</v>
      </c>
      <c r="W489">
        <v>-7.24</v>
      </c>
      <c r="X489">
        <v>1.79</v>
      </c>
      <c r="Y489">
        <v>443691</v>
      </c>
      <c r="Z489">
        <v>27731</v>
      </c>
      <c r="AA489">
        <v>1.31</v>
      </c>
      <c r="AB489">
        <v>16</v>
      </c>
      <c r="AC489">
        <v>10</v>
      </c>
      <c r="AD489">
        <v>6</v>
      </c>
      <c r="AE489">
        <v>62.5</v>
      </c>
      <c r="AF489">
        <v>17</v>
      </c>
      <c r="AG489">
        <v>3</v>
      </c>
      <c r="AH489">
        <v>2</v>
      </c>
      <c r="AI489">
        <v>11</v>
      </c>
      <c r="AJ489" s="301">
        <v>43919</v>
      </c>
      <c r="AK489">
        <v>523</v>
      </c>
      <c r="AL489">
        <v>1570</v>
      </c>
      <c r="AM489" s="301">
        <v>43828</v>
      </c>
      <c r="AN489">
        <v>755</v>
      </c>
      <c r="AO489">
        <v>1946</v>
      </c>
      <c r="AP489" s="301">
        <v>43645</v>
      </c>
      <c r="AQ489">
        <v>612</v>
      </c>
      <c r="AR489">
        <v>1798</v>
      </c>
      <c r="AS489" s="301">
        <v>43280</v>
      </c>
      <c r="AT489">
        <v>765</v>
      </c>
      <c r="AU489">
        <v>1828</v>
      </c>
    </row>
    <row r="490" spans="1:47" x14ac:dyDescent="0.2">
      <c r="A490" s="102">
        <v>3322</v>
      </c>
      <c r="B490">
        <v>3632</v>
      </c>
      <c r="C490" t="s">
        <v>1451</v>
      </c>
      <c r="D490" t="s">
        <v>900</v>
      </c>
      <c r="E490">
        <v>486</v>
      </c>
      <c r="F490">
        <v>469</v>
      </c>
      <c r="G490">
        <v>2300</v>
      </c>
      <c r="H490" t="s">
        <v>898</v>
      </c>
      <c r="I490">
        <v>7261</v>
      </c>
      <c r="J490" t="s">
        <v>1153</v>
      </c>
      <c r="K490" t="s">
        <v>913</v>
      </c>
      <c r="L490">
        <v>616</v>
      </c>
      <c r="M490">
        <v>623</v>
      </c>
      <c r="N490">
        <v>1700</v>
      </c>
      <c r="O490" t="s">
        <v>901</v>
      </c>
      <c r="P490">
        <v>0.64015710420967697</v>
      </c>
      <c r="Q490">
        <v>0.884986606407697</v>
      </c>
      <c r="R490">
        <v>0.337073178728103</v>
      </c>
      <c r="S490">
        <v>3.2396498277128798E-3</v>
      </c>
      <c r="T490">
        <v>1.1986986294883299</v>
      </c>
      <c r="U490">
        <v>1.1986986294883299</v>
      </c>
      <c r="V490">
        <v>1.5630502335615799</v>
      </c>
      <c r="W490">
        <v>10.029999999999999</v>
      </c>
      <c r="X490">
        <v>1.85</v>
      </c>
      <c r="Y490">
        <v>442810</v>
      </c>
      <c r="Z490">
        <v>26048</v>
      </c>
      <c r="AA490">
        <v>1.27</v>
      </c>
      <c r="AB490">
        <v>17</v>
      </c>
      <c r="AC490">
        <v>11</v>
      </c>
      <c r="AD490">
        <v>6</v>
      </c>
      <c r="AE490">
        <v>64.709999999999994</v>
      </c>
      <c r="AF490">
        <v>18</v>
      </c>
      <c r="AG490">
        <v>6</v>
      </c>
      <c r="AH490">
        <v>1</v>
      </c>
      <c r="AI490">
        <v>10</v>
      </c>
      <c r="AJ490" s="301">
        <v>43919</v>
      </c>
      <c r="AK490">
        <v>404</v>
      </c>
      <c r="AL490">
        <v>606</v>
      </c>
      <c r="AM490" s="301">
        <v>43828</v>
      </c>
      <c r="AN490">
        <v>493</v>
      </c>
      <c r="AO490">
        <v>938</v>
      </c>
      <c r="AP490" s="301">
        <v>43645</v>
      </c>
      <c r="AQ490">
        <v>510</v>
      </c>
      <c r="AR490">
        <v>1146</v>
      </c>
      <c r="AS490" s="301">
        <v>43280</v>
      </c>
      <c r="AT490">
        <v>587</v>
      </c>
      <c r="AU490">
        <v>1344</v>
      </c>
    </row>
    <row r="491" spans="1:47" x14ac:dyDescent="0.2">
      <c r="A491" s="102">
        <v>605</v>
      </c>
      <c r="B491">
        <v>1332</v>
      </c>
      <c r="C491" t="s">
        <v>1174</v>
      </c>
      <c r="D491" t="s">
        <v>974</v>
      </c>
      <c r="E491">
        <v>468</v>
      </c>
      <c r="F491">
        <v>456</v>
      </c>
      <c r="G491">
        <v>2300</v>
      </c>
      <c r="H491" t="s">
        <v>901</v>
      </c>
      <c r="I491">
        <v>9716</v>
      </c>
      <c r="J491" t="s">
        <v>1034</v>
      </c>
      <c r="K491" t="s">
        <v>910</v>
      </c>
      <c r="L491">
        <v>907</v>
      </c>
      <c r="M491">
        <v>891</v>
      </c>
      <c r="N491">
        <v>1200</v>
      </c>
      <c r="O491" t="s">
        <v>898</v>
      </c>
      <c r="P491">
        <v>0.75039799271641905</v>
      </c>
      <c r="Q491">
        <v>0.95556698241615801</v>
      </c>
      <c r="R491">
        <v>3.46656037645706E-3</v>
      </c>
      <c r="S491">
        <v>2.8499484914706898E-3</v>
      </c>
      <c r="T491">
        <v>-0.99172855390147097</v>
      </c>
      <c r="U491">
        <v>0.99172855390147097</v>
      </c>
      <c r="V491">
        <v>0.89842537560133795</v>
      </c>
      <c r="W491">
        <v>-9.17</v>
      </c>
      <c r="X491">
        <v>1.91</v>
      </c>
      <c r="Y491">
        <v>442723</v>
      </c>
      <c r="Z491">
        <v>27670</v>
      </c>
      <c r="AA491">
        <v>1.35</v>
      </c>
      <c r="AB491">
        <v>16</v>
      </c>
      <c r="AC491">
        <v>10</v>
      </c>
      <c r="AD491">
        <v>6</v>
      </c>
      <c r="AE491">
        <v>62.5</v>
      </c>
      <c r="AF491">
        <v>15</v>
      </c>
      <c r="AG491">
        <v>7</v>
      </c>
      <c r="AH491">
        <v>2</v>
      </c>
      <c r="AI491">
        <v>7</v>
      </c>
      <c r="AJ491" s="301">
        <v>43919</v>
      </c>
      <c r="AK491">
        <v>517</v>
      </c>
      <c r="AL491">
        <v>839</v>
      </c>
      <c r="AM491" s="301">
        <v>43828</v>
      </c>
      <c r="AN491">
        <v>652</v>
      </c>
      <c r="AO491">
        <v>1455</v>
      </c>
      <c r="AP491" s="301">
        <v>43645</v>
      </c>
      <c r="AQ491">
        <v>674</v>
      </c>
      <c r="AR491">
        <v>1376</v>
      </c>
      <c r="AS491" s="301">
        <v>43280</v>
      </c>
      <c r="AT491">
        <v>537</v>
      </c>
      <c r="AU491">
        <v>1186</v>
      </c>
    </row>
    <row r="492" spans="1:47" x14ac:dyDescent="0.2">
      <c r="A492" s="102">
        <v>3664</v>
      </c>
      <c r="B492">
        <v>4185</v>
      </c>
      <c r="C492" t="s">
        <v>1169</v>
      </c>
      <c r="D492" t="s">
        <v>920</v>
      </c>
      <c r="E492">
        <v>2019</v>
      </c>
      <c r="F492">
        <v>2032</v>
      </c>
      <c r="G492">
        <v>400</v>
      </c>
      <c r="H492" t="s">
        <v>901</v>
      </c>
      <c r="I492">
        <v>6951</v>
      </c>
      <c r="J492" t="s">
        <v>225</v>
      </c>
      <c r="K492" t="s">
        <v>903</v>
      </c>
      <c r="L492">
        <v>3085</v>
      </c>
      <c r="M492">
        <v>2985</v>
      </c>
      <c r="N492">
        <v>300</v>
      </c>
      <c r="O492" t="s">
        <v>898</v>
      </c>
      <c r="P492">
        <v>0.50953016246185501</v>
      </c>
      <c r="Q492">
        <v>0.87080235739975997</v>
      </c>
      <c r="R492" s="106">
        <v>0.14142521243238901</v>
      </c>
      <c r="S492">
        <v>3.1920089773843398E-2</v>
      </c>
      <c r="T492">
        <v>-3.2855174678287601E-2</v>
      </c>
      <c r="U492">
        <v>3.2855174678287601E-2</v>
      </c>
      <c r="V492">
        <v>3.3607020918993799E-2</v>
      </c>
      <c r="W492">
        <v>-0.31</v>
      </c>
      <c r="X492">
        <v>9.24</v>
      </c>
      <c r="Y492">
        <v>442582</v>
      </c>
      <c r="Z492">
        <v>24588</v>
      </c>
      <c r="AA492">
        <v>1.32</v>
      </c>
      <c r="AB492">
        <v>18</v>
      </c>
      <c r="AC492">
        <v>10</v>
      </c>
      <c r="AD492">
        <v>8</v>
      </c>
      <c r="AE492">
        <v>55.56</v>
      </c>
      <c r="AF492">
        <v>14</v>
      </c>
      <c r="AG492">
        <v>9</v>
      </c>
      <c r="AH492">
        <v>6</v>
      </c>
      <c r="AI492">
        <v>3</v>
      </c>
      <c r="AJ492" s="301">
        <v>43919</v>
      </c>
      <c r="AK492">
        <v>1845</v>
      </c>
      <c r="AL492">
        <v>2518</v>
      </c>
      <c r="AM492" s="301">
        <v>43828</v>
      </c>
      <c r="AN492">
        <v>2012</v>
      </c>
      <c r="AO492">
        <v>3325</v>
      </c>
      <c r="AP492" s="301">
        <v>43645</v>
      </c>
      <c r="AQ492">
        <v>1667</v>
      </c>
      <c r="AR492">
        <v>2441</v>
      </c>
      <c r="AS492" s="301">
        <v>43280</v>
      </c>
      <c r="AT492">
        <v>1843</v>
      </c>
      <c r="AU492">
        <v>2248</v>
      </c>
    </row>
    <row r="493" spans="1:47" x14ac:dyDescent="0.2">
      <c r="A493" s="102">
        <v>2157</v>
      </c>
      <c r="B493">
        <v>2531</v>
      </c>
      <c r="C493" t="s">
        <v>922</v>
      </c>
      <c r="D493" t="s">
        <v>923</v>
      </c>
      <c r="E493">
        <v>952</v>
      </c>
      <c r="F493">
        <v>951</v>
      </c>
      <c r="G493">
        <v>1100</v>
      </c>
      <c r="H493" t="s">
        <v>898</v>
      </c>
      <c r="I493">
        <v>5406</v>
      </c>
      <c r="J493" t="s">
        <v>1134</v>
      </c>
      <c r="K493" t="s">
        <v>939</v>
      </c>
      <c r="L493">
        <v>369</v>
      </c>
      <c r="M493">
        <v>363</v>
      </c>
      <c r="N493">
        <v>2900</v>
      </c>
      <c r="O493" t="s">
        <v>901</v>
      </c>
      <c r="P493">
        <v>0.85300358725426995</v>
      </c>
      <c r="Q493">
        <v>0.92071685398721403</v>
      </c>
      <c r="R493">
        <v>4.9320312018040997E-2</v>
      </c>
      <c r="S493" s="15">
        <v>7.9770611667534207E-3</v>
      </c>
      <c r="T493">
        <v>2.67364284372943</v>
      </c>
      <c r="U493">
        <v>2.67364284372943</v>
      </c>
      <c r="V493">
        <v>2.5528043084166598</v>
      </c>
      <c r="W493">
        <v>14.77</v>
      </c>
      <c r="X493">
        <v>0.63</v>
      </c>
      <c r="Y493">
        <v>442323</v>
      </c>
      <c r="Z493">
        <v>31594</v>
      </c>
      <c r="AA493">
        <v>1.46</v>
      </c>
      <c r="AB493">
        <v>14</v>
      </c>
      <c r="AC493">
        <v>10</v>
      </c>
      <c r="AD493">
        <v>4</v>
      </c>
      <c r="AE493">
        <v>71.430000000000007</v>
      </c>
      <c r="AF493">
        <v>16</v>
      </c>
      <c r="AG493">
        <v>6</v>
      </c>
      <c r="AH493">
        <v>4</v>
      </c>
      <c r="AI493">
        <v>4</v>
      </c>
      <c r="AJ493" s="301">
        <v>43919</v>
      </c>
      <c r="AK493">
        <v>819</v>
      </c>
      <c r="AL493">
        <v>354</v>
      </c>
      <c r="AM493" s="301">
        <v>43828</v>
      </c>
      <c r="AN493">
        <v>1005</v>
      </c>
      <c r="AO493">
        <v>589</v>
      </c>
      <c r="AP493" s="301">
        <v>43645</v>
      </c>
      <c r="AQ493">
        <v>1134</v>
      </c>
      <c r="AR493">
        <v>718</v>
      </c>
      <c r="AS493" s="301">
        <v>43280</v>
      </c>
      <c r="AT493">
        <v>1400</v>
      </c>
      <c r="AU493">
        <v>994</v>
      </c>
    </row>
    <row r="494" spans="1:47" x14ac:dyDescent="0.2">
      <c r="A494" s="102">
        <v>571</v>
      </c>
      <c r="B494">
        <v>6501</v>
      </c>
      <c r="C494" t="s">
        <v>1022</v>
      </c>
      <c r="D494" t="s">
        <v>903</v>
      </c>
      <c r="E494">
        <v>3390</v>
      </c>
      <c r="F494">
        <v>3395</v>
      </c>
      <c r="G494">
        <v>300</v>
      </c>
      <c r="H494" t="s">
        <v>898</v>
      </c>
      <c r="I494">
        <v>8795</v>
      </c>
      <c r="J494" t="s">
        <v>1083</v>
      </c>
      <c r="K494" t="s">
        <v>1018</v>
      </c>
      <c r="L494">
        <v>922</v>
      </c>
      <c r="M494">
        <v>907</v>
      </c>
      <c r="N494">
        <v>1100</v>
      </c>
      <c r="O494" t="s">
        <v>901</v>
      </c>
      <c r="P494">
        <v>0.89794937387351703</v>
      </c>
      <c r="Q494">
        <v>0.95624704983420605</v>
      </c>
      <c r="R494">
        <v>0.15695767369017999</v>
      </c>
      <c r="S494" s="15">
        <v>1.5164904062910401E-2</v>
      </c>
      <c r="T494">
        <v>1.21264325823835</v>
      </c>
      <c r="U494">
        <v>1.21264325823835</v>
      </c>
      <c r="V494">
        <v>0.33377135344492098</v>
      </c>
      <c r="W494">
        <v>4.45</v>
      </c>
      <c r="X494">
        <v>2.04</v>
      </c>
      <c r="Y494">
        <v>442264</v>
      </c>
      <c r="Z494">
        <v>29484</v>
      </c>
      <c r="AA494">
        <v>1.74</v>
      </c>
      <c r="AB494">
        <v>15</v>
      </c>
      <c r="AC494">
        <v>10</v>
      </c>
      <c r="AD494">
        <v>5</v>
      </c>
      <c r="AE494">
        <v>66.67</v>
      </c>
      <c r="AF494">
        <v>18</v>
      </c>
      <c r="AG494">
        <v>4</v>
      </c>
      <c r="AH494">
        <v>2</v>
      </c>
      <c r="AI494">
        <v>9</v>
      </c>
      <c r="AJ494" s="301">
        <v>43919</v>
      </c>
      <c r="AK494">
        <v>3109</v>
      </c>
      <c r="AL494">
        <v>890</v>
      </c>
      <c r="AM494" s="301">
        <v>43828</v>
      </c>
      <c r="AN494">
        <v>4626</v>
      </c>
      <c r="AO494">
        <v>1395</v>
      </c>
      <c r="AP494" s="301">
        <v>43645</v>
      </c>
      <c r="AQ494">
        <v>4045</v>
      </c>
      <c r="AR494">
        <v>1202</v>
      </c>
      <c r="AS494" s="301">
        <v>43280</v>
      </c>
      <c r="AT494">
        <v>3840.5</v>
      </c>
      <c r="AU494">
        <v>1622</v>
      </c>
    </row>
    <row r="495" spans="1:47" x14ac:dyDescent="0.2">
      <c r="A495" s="102">
        <v>2979</v>
      </c>
      <c r="B495">
        <v>2502</v>
      </c>
      <c r="C495" t="s">
        <v>1457</v>
      </c>
      <c r="D495" t="s">
        <v>923</v>
      </c>
      <c r="E495">
        <v>3706</v>
      </c>
      <c r="F495">
        <v>3701</v>
      </c>
      <c r="G495">
        <v>200</v>
      </c>
      <c r="H495" t="s">
        <v>901</v>
      </c>
      <c r="I495">
        <v>5713</v>
      </c>
      <c r="J495" t="s">
        <v>1099</v>
      </c>
      <c r="K495" t="s">
        <v>911</v>
      </c>
      <c r="L495">
        <v>2937</v>
      </c>
      <c r="M495">
        <v>2957.5</v>
      </c>
      <c r="N495">
        <v>300</v>
      </c>
      <c r="O495" t="s">
        <v>898</v>
      </c>
      <c r="P495">
        <v>0.89099404538460902</v>
      </c>
      <c r="Q495">
        <v>0.89751925802611199</v>
      </c>
      <c r="R495">
        <v>0.227127962577786</v>
      </c>
      <c r="S495" s="15">
        <v>5.3320803038835803E-2</v>
      </c>
      <c r="T495">
        <v>-1.7938628566810699</v>
      </c>
      <c r="U495">
        <v>1.7938628566810699</v>
      </c>
      <c r="V495">
        <v>1.66163510550148</v>
      </c>
      <c r="W495">
        <v>-13.84</v>
      </c>
      <c r="X495">
        <v>19.87</v>
      </c>
      <c r="Y495">
        <v>442023</v>
      </c>
      <c r="Z495">
        <v>55253</v>
      </c>
      <c r="AA495">
        <v>2.85</v>
      </c>
      <c r="AB495">
        <v>8</v>
      </c>
      <c r="AC495">
        <v>8</v>
      </c>
      <c r="AD495">
        <v>0</v>
      </c>
      <c r="AE495">
        <v>100</v>
      </c>
      <c r="AF495">
        <v>16</v>
      </c>
      <c r="AG495">
        <v>3</v>
      </c>
      <c r="AH495">
        <v>0</v>
      </c>
      <c r="AI495">
        <v>5</v>
      </c>
      <c r="AJ495" s="301">
        <v>43919</v>
      </c>
      <c r="AK495">
        <v>3661</v>
      </c>
      <c r="AL495">
        <v>2311.5</v>
      </c>
      <c r="AM495" s="301">
        <v>43828</v>
      </c>
      <c r="AN495">
        <v>4983</v>
      </c>
      <c r="AO495">
        <v>3544</v>
      </c>
      <c r="AP495" s="301">
        <v>43645</v>
      </c>
      <c r="AQ495">
        <v>4869</v>
      </c>
      <c r="AR495">
        <v>3244</v>
      </c>
      <c r="AS495" s="301">
        <v>43280</v>
      </c>
      <c r="AT495">
        <v>5466</v>
      </c>
      <c r="AU495">
        <v>4145</v>
      </c>
    </row>
    <row r="496" spans="1:47" x14ac:dyDescent="0.2">
      <c r="A496" s="102">
        <v>562</v>
      </c>
      <c r="B496">
        <v>4208</v>
      </c>
      <c r="C496" t="s">
        <v>1026</v>
      </c>
      <c r="D496" t="s">
        <v>920</v>
      </c>
      <c r="E496">
        <v>1810</v>
      </c>
      <c r="F496">
        <v>1797</v>
      </c>
      <c r="G496">
        <v>600</v>
      </c>
      <c r="H496" t="s">
        <v>901</v>
      </c>
      <c r="I496">
        <v>6501</v>
      </c>
      <c r="J496" t="s">
        <v>1022</v>
      </c>
      <c r="K496" t="s">
        <v>903</v>
      </c>
      <c r="L496">
        <v>3390</v>
      </c>
      <c r="M496">
        <v>3395</v>
      </c>
      <c r="N496">
        <v>300</v>
      </c>
      <c r="O496" t="s">
        <v>898</v>
      </c>
      <c r="P496">
        <v>0.88884720179953902</v>
      </c>
      <c r="Q496">
        <v>0.95644942717845605</v>
      </c>
      <c r="R496">
        <v>0.35606273650006698</v>
      </c>
      <c r="S496" s="15">
        <v>3.48814870364276E-2</v>
      </c>
      <c r="T496">
        <v>-0.72928307567156603</v>
      </c>
      <c r="U496">
        <v>0.72928307567156603</v>
      </c>
      <c r="V496">
        <v>0.60306064003064996</v>
      </c>
      <c r="W496">
        <v>-2.88</v>
      </c>
      <c r="X496">
        <v>5.86</v>
      </c>
      <c r="Y496">
        <v>441048</v>
      </c>
      <c r="Z496">
        <v>55131</v>
      </c>
      <c r="AA496">
        <v>2.83</v>
      </c>
      <c r="AB496">
        <v>8</v>
      </c>
      <c r="AC496">
        <v>6</v>
      </c>
      <c r="AD496">
        <v>2</v>
      </c>
      <c r="AE496">
        <v>75</v>
      </c>
      <c r="AF496">
        <v>18</v>
      </c>
      <c r="AG496">
        <v>3</v>
      </c>
      <c r="AH496">
        <v>0</v>
      </c>
      <c r="AI496">
        <v>5</v>
      </c>
      <c r="AJ496" s="301">
        <v>43919</v>
      </c>
      <c r="AK496">
        <v>1691</v>
      </c>
      <c r="AL496">
        <v>3109</v>
      </c>
      <c r="AM496" s="301">
        <v>43828</v>
      </c>
      <c r="AN496">
        <v>2379</v>
      </c>
      <c r="AO496">
        <v>4626</v>
      </c>
      <c r="AP496" s="301">
        <v>43645</v>
      </c>
      <c r="AQ496">
        <v>2298</v>
      </c>
      <c r="AR496">
        <v>4045</v>
      </c>
      <c r="AS496" s="301">
        <v>43280</v>
      </c>
      <c r="AT496">
        <v>2821</v>
      </c>
      <c r="AU496">
        <v>3840.5</v>
      </c>
    </row>
    <row r="497" spans="1:47" x14ac:dyDescent="0.2">
      <c r="A497" s="102">
        <v>2444</v>
      </c>
      <c r="B497">
        <v>3048</v>
      </c>
      <c r="C497" t="s">
        <v>1125</v>
      </c>
      <c r="D497" t="s">
        <v>921</v>
      </c>
      <c r="E497">
        <v>1155</v>
      </c>
      <c r="F497">
        <v>1132</v>
      </c>
      <c r="G497">
        <v>800</v>
      </c>
      <c r="H497" t="s">
        <v>898</v>
      </c>
      <c r="I497">
        <v>5713</v>
      </c>
      <c r="J497" t="s">
        <v>1099</v>
      </c>
      <c r="K497" t="s">
        <v>911</v>
      </c>
      <c r="L497">
        <v>2937</v>
      </c>
      <c r="M497">
        <v>2957.5</v>
      </c>
      <c r="N497">
        <v>300</v>
      </c>
      <c r="O497" t="s">
        <v>901</v>
      </c>
      <c r="P497">
        <v>0.96341511647769096</v>
      </c>
      <c r="Q497">
        <v>0.91284419332346101</v>
      </c>
      <c r="R497">
        <v>2.50032280664324E-2</v>
      </c>
      <c r="S497" s="15">
        <v>5.3521143114165198E-2</v>
      </c>
      <c r="T497">
        <v>0.48302489590140901</v>
      </c>
      <c r="U497">
        <v>0.48302489590140901</v>
      </c>
      <c r="V497">
        <v>0.71789924245664605</v>
      </c>
      <c r="W497">
        <v>2.09</v>
      </c>
      <c r="X497">
        <v>2.0699999999999998</v>
      </c>
      <c r="Y497">
        <v>440830</v>
      </c>
      <c r="Z497">
        <v>44083</v>
      </c>
      <c r="AA497">
        <v>2.37</v>
      </c>
      <c r="AB497">
        <v>10</v>
      </c>
      <c r="AC497">
        <v>7</v>
      </c>
      <c r="AD497">
        <v>3</v>
      </c>
      <c r="AE497">
        <v>70</v>
      </c>
      <c r="AF497">
        <v>18</v>
      </c>
      <c r="AG497">
        <v>4</v>
      </c>
      <c r="AH497">
        <v>1</v>
      </c>
      <c r="AI497">
        <v>5</v>
      </c>
      <c r="AJ497" s="301">
        <v>43919</v>
      </c>
      <c r="AK497">
        <v>901</v>
      </c>
      <c r="AL497">
        <v>2311.5</v>
      </c>
      <c r="AM497" s="301">
        <v>43828</v>
      </c>
      <c r="AN497">
        <v>1246</v>
      </c>
      <c r="AO497">
        <v>3544</v>
      </c>
      <c r="AP497" s="301">
        <v>43645</v>
      </c>
      <c r="AQ497">
        <v>1091</v>
      </c>
      <c r="AR497">
        <v>3244</v>
      </c>
      <c r="AS497" s="301">
        <v>43280</v>
      </c>
      <c r="AT497">
        <v>1656</v>
      </c>
      <c r="AU497">
        <v>4145</v>
      </c>
    </row>
    <row r="498" spans="1:47" x14ac:dyDescent="0.2">
      <c r="A498" s="102">
        <v>1436</v>
      </c>
      <c r="B498">
        <v>6113</v>
      </c>
      <c r="C498" t="s">
        <v>1129</v>
      </c>
      <c r="D498" t="s">
        <v>909</v>
      </c>
      <c r="E498">
        <v>862</v>
      </c>
      <c r="F498">
        <v>859</v>
      </c>
      <c r="G498">
        <v>1100</v>
      </c>
      <c r="H498" t="s">
        <v>901</v>
      </c>
      <c r="I498">
        <v>9678</v>
      </c>
      <c r="J498" t="s">
        <v>1453</v>
      </c>
      <c r="K498" t="s">
        <v>910</v>
      </c>
      <c r="L498">
        <v>2297</v>
      </c>
      <c r="M498">
        <v>2316</v>
      </c>
      <c r="N498">
        <v>400</v>
      </c>
      <c r="O498" t="s">
        <v>898</v>
      </c>
      <c r="P498">
        <v>0.617340508355814</v>
      </c>
      <c r="Q498">
        <v>0.93814377523297399</v>
      </c>
      <c r="R498" s="15">
        <v>0.39488313586276402</v>
      </c>
      <c r="S498">
        <v>3.1134367903739101E-2</v>
      </c>
      <c r="T498">
        <v>-2.4021866134229701</v>
      </c>
      <c r="U498">
        <v>2.4021866134229701</v>
      </c>
      <c r="V498">
        <v>1.8241067266209801</v>
      </c>
      <c r="W498">
        <v>-13.37</v>
      </c>
      <c r="X498">
        <v>2</v>
      </c>
      <c r="Y498">
        <v>440735</v>
      </c>
      <c r="Z498">
        <v>29382</v>
      </c>
      <c r="AA498">
        <v>1.43</v>
      </c>
      <c r="AB498">
        <v>15</v>
      </c>
      <c r="AC498">
        <v>9</v>
      </c>
      <c r="AD498">
        <v>6</v>
      </c>
      <c r="AE498">
        <v>60</v>
      </c>
      <c r="AF498">
        <v>20</v>
      </c>
      <c r="AG498">
        <v>4</v>
      </c>
      <c r="AH498">
        <v>1</v>
      </c>
      <c r="AI498">
        <v>10</v>
      </c>
      <c r="AJ498" s="301">
        <v>43919</v>
      </c>
      <c r="AK498">
        <v>872</v>
      </c>
      <c r="AL498">
        <v>2133</v>
      </c>
      <c r="AM498" s="301">
        <v>43828</v>
      </c>
      <c r="AN498">
        <v>1250</v>
      </c>
      <c r="AO498">
        <v>2821</v>
      </c>
      <c r="AP498" s="301">
        <v>43645</v>
      </c>
      <c r="AQ498">
        <v>1246</v>
      </c>
      <c r="AR498">
        <v>2838</v>
      </c>
      <c r="AS498" s="301">
        <v>43280</v>
      </c>
      <c r="AT498">
        <v>1059</v>
      </c>
      <c r="AU498">
        <v>3470</v>
      </c>
    </row>
    <row r="499" spans="1:47" x14ac:dyDescent="0.2">
      <c r="A499" s="102">
        <v>2907</v>
      </c>
      <c r="B499">
        <v>7532</v>
      </c>
      <c r="C499" t="s">
        <v>1214</v>
      </c>
      <c r="D499" t="s">
        <v>921</v>
      </c>
      <c r="E499">
        <v>2386</v>
      </c>
      <c r="F499">
        <v>2396</v>
      </c>
      <c r="G499">
        <v>400</v>
      </c>
      <c r="H499" t="s">
        <v>898</v>
      </c>
      <c r="I499">
        <v>8194</v>
      </c>
      <c r="J499" t="s">
        <v>1007</v>
      </c>
      <c r="K499" t="s">
        <v>921</v>
      </c>
      <c r="L499">
        <v>3385</v>
      </c>
      <c r="M499">
        <v>3410</v>
      </c>
      <c r="N499">
        <v>300</v>
      </c>
      <c r="O499" t="s">
        <v>901</v>
      </c>
      <c r="P499">
        <v>0.52111907081626696</v>
      </c>
      <c r="Q499">
        <v>0.90039538323110002</v>
      </c>
      <c r="R499" s="15">
        <v>0.338604952672518</v>
      </c>
      <c r="S499">
        <v>9.36173161636584E-4</v>
      </c>
      <c r="T499">
        <v>0.51213074389989199</v>
      </c>
      <c r="U499">
        <v>0.51213074389989199</v>
      </c>
      <c r="V499">
        <v>0.60659089694623403</v>
      </c>
      <c r="W499">
        <v>4.1500000000000004</v>
      </c>
      <c r="X499">
        <v>6.31</v>
      </c>
      <c r="Y499">
        <v>440583</v>
      </c>
      <c r="Z499">
        <v>25917</v>
      </c>
      <c r="AA499">
        <v>1.29</v>
      </c>
      <c r="AB499">
        <v>17</v>
      </c>
      <c r="AC499">
        <v>9</v>
      </c>
      <c r="AD499">
        <v>8</v>
      </c>
      <c r="AE499">
        <v>52.94</v>
      </c>
      <c r="AF499">
        <v>18</v>
      </c>
      <c r="AG499">
        <v>6</v>
      </c>
      <c r="AH499">
        <v>2</v>
      </c>
      <c r="AI499">
        <v>9</v>
      </c>
      <c r="AJ499" s="301">
        <v>43919</v>
      </c>
      <c r="AK499">
        <v>2058</v>
      </c>
      <c r="AL499">
        <v>2960</v>
      </c>
      <c r="AM499" s="301">
        <v>43828</v>
      </c>
      <c r="AN499">
        <v>1811</v>
      </c>
      <c r="AO499">
        <v>2598</v>
      </c>
      <c r="AP499" s="301">
        <v>43645</v>
      </c>
      <c r="AQ499">
        <v>1705</v>
      </c>
      <c r="AR499">
        <v>2180</v>
      </c>
      <c r="AS499" s="301">
        <v>43280</v>
      </c>
      <c r="AT499">
        <v>1278</v>
      </c>
      <c r="AU499">
        <v>2662</v>
      </c>
    </row>
    <row r="500" spans="1:47" x14ac:dyDescent="0.2">
      <c r="A500" s="102">
        <v>1133</v>
      </c>
      <c r="B500">
        <v>3087</v>
      </c>
      <c r="C500" t="s">
        <v>1094</v>
      </c>
      <c r="D500" t="s">
        <v>921</v>
      </c>
      <c r="E500">
        <v>1721</v>
      </c>
      <c r="F500">
        <v>1719</v>
      </c>
      <c r="G500">
        <v>600</v>
      </c>
      <c r="H500" t="s">
        <v>898</v>
      </c>
      <c r="I500">
        <v>6457</v>
      </c>
      <c r="J500" t="s">
        <v>1130</v>
      </c>
      <c r="K500" t="s">
        <v>909</v>
      </c>
      <c r="L500">
        <v>2420</v>
      </c>
      <c r="M500">
        <v>2390</v>
      </c>
      <c r="N500">
        <v>400</v>
      </c>
      <c r="O500" t="s">
        <v>901</v>
      </c>
      <c r="P500">
        <v>0.76273472394213904</v>
      </c>
      <c r="Q500">
        <v>0.945003105176761</v>
      </c>
      <c r="R500">
        <v>0.42102303104468702</v>
      </c>
      <c r="S500">
        <v>9.9029039784972503E-2</v>
      </c>
      <c r="T500">
        <v>1.0141251027503799</v>
      </c>
      <c r="U500">
        <v>1.0141251027503799</v>
      </c>
      <c r="V500">
        <v>0.238178535792687</v>
      </c>
      <c r="W500">
        <v>3.06</v>
      </c>
      <c r="X500">
        <v>7.89</v>
      </c>
      <c r="Y500">
        <v>440504</v>
      </c>
      <c r="Z500">
        <v>44050</v>
      </c>
      <c r="AA500">
        <v>2.4</v>
      </c>
      <c r="AB500">
        <v>10</v>
      </c>
      <c r="AC500">
        <v>6</v>
      </c>
      <c r="AD500">
        <v>4</v>
      </c>
      <c r="AE500">
        <v>60</v>
      </c>
      <c r="AF500">
        <v>22</v>
      </c>
      <c r="AG500">
        <v>3</v>
      </c>
      <c r="AH500">
        <v>0</v>
      </c>
      <c r="AI500">
        <v>7</v>
      </c>
      <c r="AJ500" s="301">
        <v>43919</v>
      </c>
      <c r="AK500">
        <v>1657</v>
      </c>
      <c r="AL500">
        <v>2605</v>
      </c>
      <c r="AM500" s="301">
        <v>43828</v>
      </c>
      <c r="AN500">
        <v>2166</v>
      </c>
      <c r="AO500">
        <v>3310</v>
      </c>
      <c r="AP500" s="301">
        <v>43645</v>
      </c>
      <c r="AQ500">
        <v>2077</v>
      </c>
      <c r="AR500">
        <v>2914</v>
      </c>
      <c r="AS500" s="301">
        <v>43280</v>
      </c>
      <c r="AT500">
        <v>2140</v>
      </c>
      <c r="AU500">
        <v>3075</v>
      </c>
    </row>
    <row r="501" spans="1:47" x14ac:dyDescent="0.2">
      <c r="A501" s="102">
        <v>1045</v>
      </c>
      <c r="B501">
        <v>3289</v>
      </c>
      <c r="C501" t="s">
        <v>511</v>
      </c>
      <c r="D501" t="s">
        <v>917</v>
      </c>
      <c r="E501">
        <v>500</v>
      </c>
      <c r="F501">
        <v>495</v>
      </c>
      <c r="G501">
        <v>2200</v>
      </c>
      <c r="H501" t="s">
        <v>901</v>
      </c>
      <c r="I501">
        <v>8306</v>
      </c>
      <c r="J501" t="s">
        <v>1029</v>
      </c>
      <c r="K501" t="s">
        <v>940</v>
      </c>
      <c r="L501">
        <v>422</v>
      </c>
      <c r="M501">
        <v>422.5</v>
      </c>
      <c r="N501">
        <v>2600</v>
      </c>
      <c r="O501" t="s">
        <v>898</v>
      </c>
      <c r="P501">
        <v>0.89037787807467395</v>
      </c>
      <c r="Q501">
        <v>0.946459131617154</v>
      </c>
      <c r="R501" s="15">
        <v>5.5379223464051198E-2</v>
      </c>
      <c r="S501">
        <v>6.6942061523303606E-2</v>
      </c>
      <c r="T501">
        <v>-0.98238834251734597</v>
      </c>
      <c r="U501">
        <v>0.98238834251734597</v>
      </c>
      <c r="V501">
        <v>0.72609548229321197</v>
      </c>
      <c r="W501">
        <v>-5</v>
      </c>
      <c r="X501">
        <v>0.87</v>
      </c>
      <c r="Y501">
        <v>440353</v>
      </c>
      <c r="Z501">
        <v>25903</v>
      </c>
      <c r="AA501">
        <v>1.2</v>
      </c>
      <c r="AB501">
        <v>17</v>
      </c>
      <c r="AC501">
        <v>10</v>
      </c>
      <c r="AD501">
        <v>7</v>
      </c>
      <c r="AE501">
        <v>58.82</v>
      </c>
      <c r="AF501">
        <v>19</v>
      </c>
      <c r="AG501">
        <v>3</v>
      </c>
      <c r="AH501">
        <v>0</v>
      </c>
      <c r="AI501">
        <v>14</v>
      </c>
      <c r="AJ501" s="301">
        <v>43919</v>
      </c>
      <c r="AK501">
        <v>523</v>
      </c>
      <c r="AL501">
        <v>426.1</v>
      </c>
      <c r="AM501" s="301">
        <v>43828</v>
      </c>
      <c r="AN501">
        <v>755</v>
      </c>
      <c r="AO501">
        <v>593.20000000000005</v>
      </c>
      <c r="AP501" s="301">
        <v>43645</v>
      </c>
      <c r="AQ501">
        <v>612</v>
      </c>
      <c r="AR501">
        <v>524.29999999999995</v>
      </c>
      <c r="AS501" s="301">
        <v>43280</v>
      </c>
      <c r="AT501">
        <v>765</v>
      </c>
      <c r="AU501">
        <v>621.6</v>
      </c>
    </row>
    <row r="502" spans="1:47" x14ac:dyDescent="0.2">
      <c r="A502" s="102">
        <v>458</v>
      </c>
      <c r="B502">
        <v>6287</v>
      </c>
      <c r="C502" t="s">
        <v>963</v>
      </c>
      <c r="D502" t="s">
        <v>909</v>
      </c>
      <c r="E502">
        <v>2270</v>
      </c>
      <c r="F502">
        <v>2245</v>
      </c>
      <c r="G502">
        <v>400</v>
      </c>
      <c r="H502" t="s">
        <v>901</v>
      </c>
      <c r="I502">
        <v>6361</v>
      </c>
      <c r="J502" t="s">
        <v>576</v>
      </c>
      <c r="K502" t="s">
        <v>909</v>
      </c>
      <c r="L502">
        <v>2492</v>
      </c>
      <c r="M502">
        <v>2484</v>
      </c>
      <c r="N502">
        <v>400</v>
      </c>
      <c r="O502" t="s">
        <v>898</v>
      </c>
      <c r="P502">
        <v>0.94216508409048305</v>
      </c>
      <c r="Q502">
        <v>0.95934281928322396</v>
      </c>
      <c r="R502">
        <v>0.25780025513758698</v>
      </c>
      <c r="S502" s="15">
        <v>1.7721676244363601E-2</v>
      </c>
      <c r="T502">
        <v>-1.6903458148919599</v>
      </c>
      <c r="U502">
        <v>1.6903458148919599</v>
      </c>
      <c r="V502">
        <v>1.8981821188419801</v>
      </c>
      <c r="W502">
        <v>-7.14</v>
      </c>
      <c r="X502">
        <v>9.6199999999999992</v>
      </c>
      <c r="Y502">
        <v>440320</v>
      </c>
      <c r="Z502">
        <v>55040</v>
      </c>
      <c r="AA502">
        <v>2.98</v>
      </c>
      <c r="AB502">
        <v>8</v>
      </c>
      <c r="AC502">
        <v>7</v>
      </c>
      <c r="AD502">
        <v>1</v>
      </c>
      <c r="AE502">
        <v>87.5</v>
      </c>
      <c r="AF502">
        <v>18</v>
      </c>
      <c r="AG502">
        <v>2</v>
      </c>
      <c r="AH502">
        <v>0</v>
      </c>
      <c r="AI502">
        <v>6</v>
      </c>
      <c r="AJ502" s="301">
        <v>43919</v>
      </c>
      <c r="AK502">
        <v>2183</v>
      </c>
      <c r="AL502">
        <v>2060</v>
      </c>
      <c r="AM502" s="301">
        <v>43828</v>
      </c>
      <c r="AN502">
        <v>3430</v>
      </c>
      <c r="AO502">
        <v>3325</v>
      </c>
      <c r="AP502" s="301">
        <v>43645</v>
      </c>
      <c r="AQ502">
        <v>2767</v>
      </c>
      <c r="AR502">
        <v>3015</v>
      </c>
      <c r="AS502" s="301">
        <v>43280</v>
      </c>
      <c r="AT502">
        <v>3190</v>
      </c>
      <c r="AU502">
        <v>3385</v>
      </c>
    </row>
    <row r="503" spans="1:47" x14ac:dyDescent="0.2">
      <c r="A503" s="102">
        <v>1935</v>
      </c>
      <c r="B503">
        <v>2502</v>
      </c>
      <c r="C503" t="s">
        <v>1457</v>
      </c>
      <c r="D503" t="s">
        <v>923</v>
      </c>
      <c r="E503">
        <v>3706</v>
      </c>
      <c r="F503">
        <v>3701</v>
      </c>
      <c r="G503">
        <v>200</v>
      </c>
      <c r="H503" t="s">
        <v>898</v>
      </c>
      <c r="I503">
        <v>5334</v>
      </c>
      <c r="J503" t="s">
        <v>1074</v>
      </c>
      <c r="K503" t="s">
        <v>897</v>
      </c>
      <c r="L503">
        <v>1533</v>
      </c>
      <c r="M503">
        <v>1527</v>
      </c>
      <c r="N503">
        <v>500</v>
      </c>
      <c r="O503" t="s">
        <v>901</v>
      </c>
      <c r="P503">
        <v>0.87583764937272102</v>
      </c>
      <c r="Q503">
        <v>0.92658149692045699</v>
      </c>
      <c r="R503" s="15">
        <v>0.36339872530471501</v>
      </c>
      <c r="S503" s="15">
        <v>8.1260847036643394E-2</v>
      </c>
      <c r="T503">
        <v>0.38171825938776899</v>
      </c>
      <c r="U503">
        <v>0.38171825938776899</v>
      </c>
      <c r="V503">
        <v>0.45512111381597598</v>
      </c>
      <c r="W503">
        <v>1.39</v>
      </c>
      <c r="X503">
        <v>3.15</v>
      </c>
      <c r="Y503">
        <v>439671</v>
      </c>
      <c r="Z503">
        <v>39970</v>
      </c>
      <c r="AA503">
        <v>1.77</v>
      </c>
      <c r="AB503">
        <v>11</v>
      </c>
      <c r="AC503">
        <v>7</v>
      </c>
      <c r="AD503">
        <v>4</v>
      </c>
      <c r="AE503">
        <v>63.64</v>
      </c>
      <c r="AF503">
        <v>18</v>
      </c>
      <c r="AG503">
        <v>3</v>
      </c>
      <c r="AH503">
        <v>1</v>
      </c>
      <c r="AI503">
        <v>7</v>
      </c>
      <c r="AJ503" s="301">
        <v>43919</v>
      </c>
      <c r="AK503">
        <v>3661</v>
      </c>
      <c r="AL503">
        <v>1608</v>
      </c>
      <c r="AM503" s="301">
        <v>43828</v>
      </c>
      <c r="AN503">
        <v>4983</v>
      </c>
      <c r="AO503">
        <v>2134</v>
      </c>
      <c r="AP503" s="301">
        <v>43645</v>
      </c>
      <c r="AQ503">
        <v>4869</v>
      </c>
      <c r="AR503">
        <v>2076</v>
      </c>
      <c r="AS503" s="301">
        <v>43280</v>
      </c>
      <c r="AT503">
        <v>5466</v>
      </c>
      <c r="AU503">
        <v>3025</v>
      </c>
    </row>
    <row r="504" spans="1:47" x14ac:dyDescent="0.2">
      <c r="A504" s="102">
        <v>3237</v>
      </c>
      <c r="B504">
        <v>3197</v>
      </c>
      <c r="C504" t="s">
        <v>508</v>
      </c>
      <c r="D504" t="s">
        <v>921</v>
      </c>
      <c r="E504">
        <v>1738</v>
      </c>
      <c r="F504">
        <v>1715</v>
      </c>
      <c r="G504">
        <v>600</v>
      </c>
      <c r="H504" t="s">
        <v>901</v>
      </c>
      <c r="I504">
        <v>4045</v>
      </c>
      <c r="J504" t="s">
        <v>1127</v>
      </c>
      <c r="K504" t="s">
        <v>920</v>
      </c>
      <c r="L504">
        <v>1030</v>
      </c>
      <c r="M504">
        <v>1022</v>
      </c>
      <c r="N504">
        <v>1000</v>
      </c>
      <c r="O504" t="s">
        <v>898</v>
      </c>
      <c r="P504">
        <v>0.92711672367390097</v>
      </c>
      <c r="Q504">
        <v>0.88818873657782205</v>
      </c>
      <c r="R504">
        <v>1.3086737371439399E-2</v>
      </c>
      <c r="S504" s="15">
        <v>2.8523042797031901E-2</v>
      </c>
      <c r="T504">
        <v>-0.26756212680189601</v>
      </c>
      <c r="U504">
        <v>0.26756212680189601</v>
      </c>
      <c r="V504">
        <v>0.33381214409342402</v>
      </c>
      <c r="W504">
        <v>-1.89</v>
      </c>
      <c r="X504">
        <v>0.68</v>
      </c>
      <c r="Y504">
        <v>439470</v>
      </c>
      <c r="Z504">
        <v>27467</v>
      </c>
      <c r="AA504">
        <v>1.37</v>
      </c>
      <c r="AB504">
        <v>16</v>
      </c>
      <c r="AC504">
        <v>11</v>
      </c>
      <c r="AD504">
        <v>5</v>
      </c>
      <c r="AE504">
        <v>68.75</v>
      </c>
      <c r="AF504">
        <v>18</v>
      </c>
      <c r="AG504">
        <v>4</v>
      </c>
      <c r="AH504">
        <v>2</v>
      </c>
      <c r="AI504">
        <v>10</v>
      </c>
      <c r="AJ504" s="301">
        <v>43919</v>
      </c>
      <c r="AK504">
        <v>1614</v>
      </c>
      <c r="AL504">
        <v>978</v>
      </c>
      <c r="AM504" s="301">
        <v>43828</v>
      </c>
      <c r="AN504">
        <v>2135</v>
      </c>
      <c r="AO504">
        <v>1270</v>
      </c>
      <c r="AP504" s="301">
        <v>43645</v>
      </c>
      <c r="AQ504">
        <v>1873</v>
      </c>
      <c r="AR504">
        <v>1161</v>
      </c>
      <c r="AS504" s="301">
        <v>43280</v>
      </c>
      <c r="AT504">
        <v>1626</v>
      </c>
      <c r="AU504">
        <v>1247</v>
      </c>
    </row>
    <row r="505" spans="1:47" x14ac:dyDescent="0.2">
      <c r="A505" s="102">
        <v>2277</v>
      </c>
      <c r="B505">
        <v>4045</v>
      </c>
      <c r="C505" t="s">
        <v>1127</v>
      </c>
      <c r="D505" t="s">
        <v>920</v>
      </c>
      <c r="E505">
        <v>1030</v>
      </c>
      <c r="F505">
        <v>1022</v>
      </c>
      <c r="G505">
        <v>900</v>
      </c>
      <c r="H505" t="s">
        <v>898</v>
      </c>
      <c r="I505">
        <v>7259</v>
      </c>
      <c r="J505" t="s">
        <v>24</v>
      </c>
      <c r="K505" t="s">
        <v>913</v>
      </c>
      <c r="L505">
        <v>3115</v>
      </c>
      <c r="M505">
        <v>3070</v>
      </c>
      <c r="N505">
        <v>300</v>
      </c>
      <c r="O505" t="s">
        <v>901</v>
      </c>
      <c r="P505">
        <v>0.91555716415834798</v>
      </c>
      <c r="Q505">
        <v>0.91736742376063796</v>
      </c>
      <c r="R505" s="15">
        <v>0.13482577710419399</v>
      </c>
      <c r="S505">
        <v>7.3834927021663693E-2</v>
      </c>
      <c r="T505">
        <v>0.465610021440239</v>
      </c>
      <c r="U505">
        <v>0.465610021440239</v>
      </c>
      <c r="V505">
        <v>0.52625191766997703</v>
      </c>
      <c r="W505">
        <v>2.69</v>
      </c>
      <c r="X505">
        <v>0.13</v>
      </c>
      <c r="Y505">
        <v>439402</v>
      </c>
      <c r="Z505">
        <v>31386</v>
      </c>
      <c r="AA505">
        <v>1.4</v>
      </c>
      <c r="AB505">
        <v>14</v>
      </c>
      <c r="AC505">
        <v>8</v>
      </c>
      <c r="AD505">
        <v>6</v>
      </c>
      <c r="AE505">
        <v>57.14</v>
      </c>
      <c r="AF505">
        <v>19</v>
      </c>
      <c r="AG505">
        <v>4</v>
      </c>
      <c r="AH505">
        <v>0</v>
      </c>
      <c r="AI505">
        <v>10</v>
      </c>
      <c r="AJ505" s="301">
        <v>43919</v>
      </c>
      <c r="AK505">
        <v>978</v>
      </c>
      <c r="AL505">
        <v>2842</v>
      </c>
      <c r="AM505" s="301">
        <v>43828</v>
      </c>
      <c r="AN505">
        <v>1270</v>
      </c>
      <c r="AO505">
        <v>4070</v>
      </c>
      <c r="AP505" s="301">
        <v>43645</v>
      </c>
      <c r="AQ505">
        <v>1161</v>
      </c>
      <c r="AR505">
        <v>3810</v>
      </c>
      <c r="AS505" s="301">
        <v>43280</v>
      </c>
      <c r="AT505">
        <v>1247</v>
      </c>
      <c r="AU505">
        <v>4980</v>
      </c>
    </row>
    <row r="506" spans="1:47" x14ac:dyDescent="0.2">
      <c r="A506" s="102">
        <v>729</v>
      </c>
      <c r="B506">
        <v>6473</v>
      </c>
      <c r="C506" t="s">
        <v>806</v>
      </c>
      <c r="D506" t="s">
        <v>909</v>
      </c>
      <c r="E506">
        <v>816</v>
      </c>
      <c r="F506">
        <v>805</v>
      </c>
      <c r="G506">
        <v>1300</v>
      </c>
      <c r="H506" t="s">
        <v>901</v>
      </c>
      <c r="I506">
        <v>9616</v>
      </c>
      <c r="J506" t="s">
        <v>1156</v>
      </c>
      <c r="K506" t="s">
        <v>910</v>
      </c>
      <c r="L506">
        <v>3730</v>
      </c>
      <c r="M506">
        <v>3595</v>
      </c>
      <c r="N506">
        <v>300</v>
      </c>
      <c r="O506" t="s">
        <v>898</v>
      </c>
      <c r="P506">
        <v>0.90831636631802903</v>
      </c>
      <c r="Q506">
        <v>0.95285171907079202</v>
      </c>
      <c r="R506">
        <v>7.1738752418441604E-2</v>
      </c>
      <c r="S506" s="15">
        <v>1.01099510299528E-2</v>
      </c>
      <c r="T506">
        <v>-1.4629878331930799</v>
      </c>
      <c r="U506">
        <v>1.4629878331930799</v>
      </c>
      <c r="V506">
        <v>1.54875553445271</v>
      </c>
      <c r="W506">
        <v>-23.41</v>
      </c>
      <c r="X506">
        <v>2.97</v>
      </c>
      <c r="Y506">
        <v>439379</v>
      </c>
      <c r="Z506">
        <v>29292</v>
      </c>
      <c r="AA506">
        <v>1.86</v>
      </c>
      <c r="AB506">
        <v>15</v>
      </c>
      <c r="AC506">
        <v>10</v>
      </c>
      <c r="AD506">
        <v>5</v>
      </c>
      <c r="AE506">
        <v>66.67</v>
      </c>
      <c r="AF506">
        <v>16</v>
      </c>
      <c r="AG506">
        <v>7</v>
      </c>
      <c r="AH506">
        <v>2</v>
      </c>
      <c r="AI506">
        <v>6</v>
      </c>
      <c r="AJ506" s="301">
        <v>43919</v>
      </c>
      <c r="AK506">
        <v>755</v>
      </c>
      <c r="AL506">
        <v>2291</v>
      </c>
      <c r="AM506" s="301">
        <v>43828</v>
      </c>
      <c r="AN506">
        <v>1301</v>
      </c>
      <c r="AO506">
        <v>5180</v>
      </c>
      <c r="AP506" s="301">
        <v>43645</v>
      </c>
      <c r="AQ506">
        <v>1355</v>
      </c>
      <c r="AR506">
        <v>5240</v>
      </c>
      <c r="AS506" s="301">
        <v>43280</v>
      </c>
      <c r="AT506">
        <v>1484</v>
      </c>
      <c r="AU506">
        <v>5940</v>
      </c>
    </row>
    <row r="507" spans="1:47" x14ac:dyDescent="0.2">
      <c r="A507" s="102">
        <v>572</v>
      </c>
      <c r="B507">
        <v>4205</v>
      </c>
      <c r="C507" t="s">
        <v>998</v>
      </c>
      <c r="D507" t="s">
        <v>920</v>
      </c>
      <c r="E507">
        <v>988</v>
      </c>
      <c r="F507">
        <v>968</v>
      </c>
      <c r="G507">
        <v>1100</v>
      </c>
      <c r="H507" t="s">
        <v>898</v>
      </c>
      <c r="I507">
        <v>9101</v>
      </c>
      <c r="J507" t="s">
        <v>682</v>
      </c>
      <c r="K507" t="s">
        <v>1071</v>
      </c>
      <c r="L507">
        <v>1484</v>
      </c>
      <c r="M507">
        <v>1493</v>
      </c>
      <c r="N507">
        <v>700</v>
      </c>
      <c r="O507" t="s">
        <v>901</v>
      </c>
      <c r="P507">
        <v>0.93038019925647997</v>
      </c>
      <c r="Q507">
        <v>0.95623757425913203</v>
      </c>
      <c r="R507" s="106">
        <v>2.8791512785690601E-2</v>
      </c>
      <c r="S507">
        <v>1.9754594216638E-2</v>
      </c>
      <c r="T507">
        <v>0.18946529767074699</v>
      </c>
      <c r="U507">
        <v>0.18946529767074699</v>
      </c>
      <c r="V507">
        <v>2.9254726227223599E-2</v>
      </c>
      <c r="W507">
        <v>0.9</v>
      </c>
      <c r="X507">
        <v>1.88</v>
      </c>
      <c r="Y507">
        <v>438446</v>
      </c>
      <c r="Z507">
        <v>27403</v>
      </c>
      <c r="AA507">
        <v>1.45</v>
      </c>
      <c r="AB507">
        <v>16</v>
      </c>
      <c r="AC507">
        <v>10</v>
      </c>
      <c r="AD507">
        <v>6</v>
      </c>
      <c r="AE507">
        <v>62.5</v>
      </c>
      <c r="AF507">
        <v>20</v>
      </c>
      <c r="AG507">
        <v>4</v>
      </c>
      <c r="AH507">
        <v>1</v>
      </c>
      <c r="AI507">
        <v>11</v>
      </c>
      <c r="AJ507" s="301">
        <v>43919</v>
      </c>
      <c r="AK507">
        <v>851</v>
      </c>
      <c r="AL507">
        <v>1336</v>
      </c>
      <c r="AM507" s="301">
        <v>43828</v>
      </c>
      <c r="AN507">
        <v>1366</v>
      </c>
      <c r="AO507">
        <v>1981</v>
      </c>
      <c r="AP507" s="301">
        <v>43645</v>
      </c>
      <c r="AQ507">
        <v>1217</v>
      </c>
      <c r="AR507">
        <v>1776</v>
      </c>
      <c r="AS507" s="301">
        <v>43280</v>
      </c>
      <c r="AT507">
        <v>1272</v>
      </c>
      <c r="AU507">
        <v>2162</v>
      </c>
    </row>
    <row r="508" spans="1:47" x14ac:dyDescent="0.2">
      <c r="A508" s="102">
        <v>2899</v>
      </c>
      <c r="B508">
        <v>6920</v>
      </c>
      <c r="C508" t="s">
        <v>902</v>
      </c>
      <c r="D508" t="s">
        <v>903</v>
      </c>
      <c r="E508">
        <v>10380</v>
      </c>
      <c r="F508">
        <v>10740</v>
      </c>
      <c r="G508">
        <v>100</v>
      </c>
      <c r="H508" t="s">
        <v>898</v>
      </c>
      <c r="I508">
        <v>9697</v>
      </c>
      <c r="J508" t="s">
        <v>958</v>
      </c>
      <c r="K508" t="s">
        <v>900</v>
      </c>
      <c r="L508">
        <v>4075</v>
      </c>
      <c r="M508">
        <v>3975</v>
      </c>
      <c r="N508">
        <v>300</v>
      </c>
      <c r="O508" t="s">
        <v>901</v>
      </c>
      <c r="P508">
        <v>0.91263038865520396</v>
      </c>
      <c r="Q508">
        <v>0.90071418811729798</v>
      </c>
      <c r="R508" s="15">
        <v>0.168114707654276</v>
      </c>
      <c r="S508" s="106">
        <v>9.5001943805660002E-2</v>
      </c>
      <c r="T508">
        <v>1.5825395019612201</v>
      </c>
      <c r="U508">
        <v>1.5825395019612201</v>
      </c>
      <c r="V508">
        <v>1.3063323071300501</v>
      </c>
      <c r="W508">
        <v>24.47</v>
      </c>
      <c r="X508">
        <v>11.03</v>
      </c>
      <c r="Y508">
        <v>437885</v>
      </c>
      <c r="Z508">
        <v>29192</v>
      </c>
      <c r="AA508">
        <v>1.27</v>
      </c>
      <c r="AB508">
        <v>15</v>
      </c>
      <c r="AC508">
        <v>8</v>
      </c>
      <c r="AD508">
        <v>7</v>
      </c>
      <c r="AE508">
        <v>53.33</v>
      </c>
      <c r="AF508">
        <v>13</v>
      </c>
      <c r="AG508">
        <v>6</v>
      </c>
      <c r="AH508">
        <v>5</v>
      </c>
      <c r="AI508">
        <v>4</v>
      </c>
      <c r="AJ508" s="301">
        <v>43919</v>
      </c>
      <c r="AK508">
        <v>5160</v>
      </c>
      <c r="AL508">
        <v>3465</v>
      </c>
      <c r="AM508" s="301">
        <v>43828</v>
      </c>
      <c r="AN508">
        <v>5560</v>
      </c>
      <c r="AO508">
        <v>3030</v>
      </c>
      <c r="AP508" s="301">
        <v>43645</v>
      </c>
      <c r="AQ508">
        <v>2245</v>
      </c>
      <c r="AR508">
        <v>2235</v>
      </c>
      <c r="AS508" s="301">
        <v>43280</v>
      </c>
      <c r="AT508">
        <v>1523</v>
      </c>
      <c r="AU508">
        <v>2699</v>
      </c>
    </row>
    <row r="509" spans="1:47" x14ac:dyDescent="0.2">
      <c r="A509" s="102">
        <v>441</v>
      </c>
      <c r="B509">
        <v>5471</v>
      </c>
      <c r="C509" t="s">
        <v>1052</v>
      </c>
      <c r="D509" t="s">
        <v>939</v>
      </c>
      <c r="E509">
        <v>3290</v>
      </c>
      <c r="F509">
        <v>3280</v>
      </c>
      <c r="G509">
        <v>300</v>
      </c>
      <c r="H509" t="s">
        <v>901</v>
      </c>
      <c r="I509">
        <v>8750</v>
      </c>
      <c r="J509" t="s">
        <v>27</v>
      </c>
      <c r="K509" t="s">
        <v>1018</v>
      </c>
      <c r="L509">
        <v>1277.5</v>
      </c>
      <c r="M509">
        <v>1283</v>
      </c>
      <c r="N509">
        <v>800</v>
      </c>
      <c r="O509" t="s">
        <v>898</v>
      </c>
      <c r="P509">
        <v>0.83262253585054802</v>
      </c>
      <c r="Q509">
        <v>0.95964945961829895</v>
      </c>
      <c r="R509">
        <v>0.23359628263677301</v>
      </c>
      <c r="S509" s="106">
        <v>3.0508519409774702E-2</v>
      </c>
      <c r="T509" s="15">
        <v>-0.774311013850014</v>
      </c>
      <c r="U509" s="15">
        <v>0.774311013850014</v>
      </c>
      <c r="V509">
        <v>0.38027988543112001</v>
      </c>
      <c r="W509">
        <v>-2.97</v>
      </c>
      <c r="X509">
        <v>4.3099999999999996</v>
      </c>
      <c r="Y509">
        <v>437795</v>
      </c>
      <c r="Z509">
        <v>36483</v>
      </c>
      <c r="AA509">
        <v>2.0099999999999998</v>
      </c>
      <c r="AB509">
        <v>12</v>
      </c>
      <c r="AC509">
        <v>8</v>
      </c>
      <c r="AD509">
        <v>4</v>
      </c>
      <c r="AE509">
        <v>66.67</v>
      </c>
      <c r="AF509">
        <v>17</v>
      </c>
      <c r="AG509">
        <v>4</v>
      </c>
      <c r="AH509">
        <v>0</v>
      </c>
      <c r="AI509">
        <v>8</v>
      </c>
      <c r="AJ509" s="301">
        <v>43919</v>
      </c>
      <c r="AK509">
        <v>3655</v>
      </c>
      <c r="AL509">
        <v>1305</v>
      </c>
      <c r="AM509" s="301">
        <v>43828</v>
      </c>
      <c r="AN509">
        <v>4805</v>
      </c>
      <c r="AO509">
        <v>1816.5</v>
      </c>
      <c r="AP509" s="301">
        <v>43645</v>
      </c>
      <c r="AQ509">
        <v>4155</v>
      </c>
      <c r="AR509">
        <v>1656</v>
      </c>
      <c r="AS509" s="301">
        <v>43280</v>
      </c>
      <c r="AT509">
        <v>4995</v>
      </c>
      <c r="AU509">
        <v>1954.5</v>
      </c>
    </row>
    <row r="510" spans="1:47" x14ac:dyDescent="0.2">
      <c r="A510" s="102">
        <v>3728</v>
      </c>
      <c r="B510">
        <v>1969</v>
      </c>
      <c r="C510" t="s">
        <v>1146</v>
      </c>
      <c r="D510" t="s">
        <v>907</v>
      </c>
      <c r="E510">
        <v>1570</v>
      </c>
      <c r="F510">
        <v>1559</v>
      </c>
      <c r="G510">
        <v>600</v>
      </c>
      <c r="H510" t="s">
        <v>901</v>
      </c>
      <c r="I510">
        <v>5471</v>
      </c>
      <c r="J510" t="s">
        <v>1052</v>
      </c>
      <c r="K510" t="s">
        <v>939</v>
      </c>
      <c r="L510">
        <v>3290</v>
      </c>
      <c r="M510">
        <v>3280</v>
      </c>
      <c r="N510">
        <v>300</v>
      </c>
      <c r="O510" t="s">
        <v>898</v>
      </c>
      <c r="P510">
        <v>0.80686520653388905</v>
      </c>
      <c r="Q510">
        <v>0.86841205836597002</v>
      </c>
      <c r="R510" s="106">
        <v>2.0809971265903698E-2</v>
      </c>
      <c r="S510">
        <v>6.9738686777471803E-2</v>
      </c>
      <c r="T510">
        <v>-0.79479190644614095</v>
      </c>
      <c r="U510">
        <v>0.79479190644614095</v>
      </c>
      <c r="V510">
        <v>1.0340503914047601</v>
      </c>
      <c r="W510">
        <v>-2.61</v>
      </c>
      <c r="X510">
        <v>4.9400000000000004</v>
      </c>
      <c r="Y510">
        <v>437721</v>
      </c>
      <c r="Z510">
        <v>29181</v>
      </c>
      <c r="AA510">
        <v>1.56</v>
      </c>
      <c r="AB510">
        <v>15</v>
      </c>
      <c r="AC510">
        <v>9</v>
      </c>
      <c r="AD510">
        <v>6</v>
      </c>
      <c r="AE510">
        <v>60</v>
      </c>
      <c r="AF510">
        <v>19</v>
      </c>
      <c r="AG510">
        <v>3</v>
      </c>
      <c r="AH510">
        <v>0</v>
      </c>
      <c r="AI510">
        <v>12</v>
      </c>
      <c r="AJ510" s="301">
        <v>43919</v>
      </c>
      <c r="AK510">
        <v>1711</v>
      </c>
      <c r="AL510">
        <v>3655</v>
      </c>
      <c r="AM510" s="301">
        <v>43828</v>
      </c>
      <c r="AN510">
        <v>1960</v>
      </c>
      <c r="AO510">
        <v>4805</v>
      </c>
      <c r="AP510" s="301">
        <v>43645</v>
      </c>
      <c r="AQ510">
        <v>1826</v>
      </c>
      <c r="AR510">
        <v>4155</v>
      </c>
      <c r="AS510" s="301">
        <v>43280</v>
      </c>
      <c r="AT510">
        <v>1993</v>
      </c>
      <c r="AU510">
        <v>4995</v>
      </c>
    </row>
    <row r="511" spans="1:47" x14ac:dyDescent="0.2">
      <c r="A511" s="102">
        <v>643</v>
      </c>
      <c r="B511">
        <v>4205</v>
      </c>
      <c r="C511" t="s">
        <v>998</v>
      </c>
      <c r="D511" t="s">
        <v>920</v>
      </c>
      <c r="E511">
        <v>988</v>
      </c>
      <c r="F511">
        <v>968</v>
      </c>
      <c r="G511">
        <v>1000</v>
      </c>
      <c r="H511" t="s">
        <v>901</v>
      </c>
      <c r="I511">
        <v>7272</v>
      </c>
      <c r="J511" t="s">
        <v>1039</v>
      </c>
      <c r="K511" t="s">
        <v>913</v>
      </c>
      <c r="L511">
        <v>1670</v>
      </c>
      <c r="M511">
        <v>1639</v>
      </c>
      <c r="N511">
        <v>600</v>
      </c>
      <c r="O511" t="s">
        <v>898</v>
      </c>
      <c r="P511">
        <v>0.90817193769174198</v>
      </c>
      <c r="Q511">
        <v>0.95441844649723695</v>
      </c>
      <c r="R511">
        <v>0.48498837399549499</v>
      </c>
      <c r="S511">
        <v>9.7535108561627601E-2</v>
      </c>
      <c r="T511">
        <v>-1.4073819689667499</v>
      </c>
      <c r="U511">
        <v>1.4073819689667499</v>
      </c>
      <c r="V511">
        <v>2.0014231000140699</v>
      </c>
      <c r="W511">
        <v>-8.41</v>
      </c>
      <c r="X511">
        <v>1.57</v>
      </c>
      <c r="Y511">
        <v>437607</v>
      </c>
      <c r="Z511">
        <v>25742</v>
      </c>
      <c r="AA511">
        <v>1.4</v>
      </c>
      <c r="AB511">
        <v>17</v>
      </c>
      <c r="AC511">
        <v>12</v>
      </c>
      <c r="AD511">
        <v>5</v>
      </c>
      <c r="AE511">
        <v>70.59</v>
      </c>
      <c r="AF511">
        <v>21</v>
      </c>
      <c r="AG511">
        <v>4</v>
      </c>
      <c r="AH511">
        <v>0</v>
      </c>
      <c r="AI511">
        <v>13</v>
      </c>
      <c r="AJ511" s="301">
        <v>43919</v>
      </c>
      <c r="AK511">
        <v>851</v>
      </c>
      <c r="AL511">
        <v>1350</v>
      </c>
      <c r="AM511" s="301">
        <v>43828</v>
      </c>
      <c r="AN511">
        <v>1366</v>
      </c>
      <c r="AO511">
        <v>2203</v>
      </c>
      <c r="AP511" s="301">
        <v>43645</v>
      </c>
      <c r="AQ511">
        <v>1217</v>
      </c>
      <c r="AR511">
        <v>1960</v>
      </c>
      <c r="AS511" s="301">
        <v>43280</v>
      </c>
      <c r="AT511">
        <v>1272</v>
      </c>
      <c r="AU511">
        <v>2795</v>
      </c>
    </row>
    <row r="512" spans="1:47" x14ac:dyDescent="0.2">
      <c r="A512" s="102">
        <v>2142</v>
      </c>
      <c r="B512">
        <v>6395</v>
      </c>
      <c r="C512" t="s">
        <v>1004</v>
      </c>
      <c r="D512" t="s">
        <v>909</v>
      </c>
      <c r="E512">
        <v>890</v>
      </c>
      <c r="F512">
        <v>892</v>
      </c>
      <c r="G512">
        <v>1100</v>
      </c>
      <c r="H512" t="s">
        <v>901</v>
      </c>
      <c r="I512">
        <v>7943</v>
      </c>
      <c r="J512" t="s">
        <v>1466</v>
      </c>
      <c r="K512" t="s">
        <v>897</v>
      </c>
      <c r="L512">
        <v>2317</v>
      </c>
      <c r="M512">
        <v>2347</v>
      </c>
      <c r="N512">
        <v>400</v>
      </c>
      <c r="O512" t="s">
        <v>898</v>
      </c>
      <c r="P512">
        <v>0.852387162885891</v>
      </c>
      <c r="Q512">
        <v>0.92123428641753002</v>
      </c>
      <c r="R512" s="15">
        <v>0.179567033167149</v>
      </c>
      <c r="S512">
        <v>3.7208901421276599E-2</v>
      </c>
      <c r="T512">
        <v>-0.25103407716930898</v>
      </c>
      <c r="U512">
        <v>0.25103407716930898</v>
      </c>
      <c r="V512" s="15">
        <v>0.402885552999937</v>
      </c>
      <c r="W512">
        <v>-1.1599999999999999</v>
      </c>
      <c r="X512">
        <v>4.5199999999999996</v>
      </c>
      <c r="Y512">
        <v>437586</v>
      </c>
      <c r="Z512">
        <v>29172</v>
      </c>
      <c r="AA512">
        <v>1.46</v>
      </c>
      <c r="AB512">
        <v>15</v>
      </c>
      <c r="AC512">
        <v>10</v>
      </c>
      <c r="AD512">
        <v>5</v>
      </c>
      <c r="AE512">
        <v>66.67</v>
      </c>
      <c r="AF512">
        <v>15</v>
      </c>
      <c r="AG512">
        <v>5</v>
      </c>
      <c r="AH512">
        <v>3</v>
      </c>
      <c r="AI512">
        <v>7</v>
      </c>
      <c r="AJ512" s="301">
        <v>43919</v>
      </c>
      <c r="AK512">
        <v>796</v>
      </c>
      <c r="AL512">
        <v>2134</v>
      </c>
      <c r="AM512" s="301">
        <v>43828</v>
      </c>
      <c r="AN512">
        <v>1001</v>
      </c>
      <c r="AO512">
        <v>2684</v>
      </c>
      <c r="AP512" s="301">
        <v>43645</v>
      </c>
      <c r="AQ512">
        <v>1155</v>
      </c>
      <c r="AR512">
        <v>3045</v>
      </c>
      <c r="AS512" s="301">
        <v>43280</v>
      </c>
      <c r="AT512">
        <v>1330</v>
      </c>
      <c r="AU512">
        <v>4045</v>
      </c>
    </row>
    <row r="513" spans="1:47" x14ac:dyDescent="0.2">
      <c r="A513" s="102">
        <v>1136</v>
      </c>
      <c r="B513">
        <v>3099</v>
      </c>
      <c r="C513" t="s">
        <v>33</v>
      </c>
      <c r="D513" t="s">
        <v>921</v>
      </c>
      <c r="E513">
        <v>635</v>
      </c>
      <c r="F513">
        <v>623</v>
      </c>
      <c r="G513">
        <v>1400</v>
      </c>
      <c r="H513" t="s">
        <v>901</v>
      </c>
      <c r="I513">
        <v>6287</v>
      </c>
      <c r="J513" t="s">
        <v>963</v>
      </c>
      <c r="K513" t="s">
        <v>909</v>
      </c>
      <c r="L513">
        <v>2270</v>
      </c>
      <c r="M513">
        <v>2245</v>
      </c>
      <c r="N513">
        <v>400</v>
      </c>
      <c r="O513" t="s">
        <v>898</v>
      </c>
      <c r="P513">
        <v>0.94308912932796696</v>
      </c>
      <c r="Q513">
        <v>0.94490986330966298</v>
      </c>
      <c r="R513">
        <v>1.17683782291015E-4</v>
      </c>
      <c r="S513" s="15">
        <v>7.8987645499186299E-2</v>
      </c>
      <c r="T513">
        <v>-1.11052573367844</v>
      </c>
      <c r="U513">
        <v>1.11052573367844</v>
      </c>
      <c r="V513">
        <v>0.69489995674384097</v>
      </c>
      <c r="W513">
        <v>-6.39</v>
      </c>
      <c r="X513">
        <v>2.87</v>
      </c>
      <c r="Y513">
        <v>437296</v>
      </c>
      <c r="Z513">
        <v>29153</v>
      </c>
      <c r="AA513">
        <v>1.5</v>
      </c>
      <c r="AB513">
        <v>15</v>
      </c>
      <c r="AC513">
        <v>10</v>
      </c>
      <c r="AD513">
        <v>5</v>
      </c>
      <c r="AE513">
        <v>66.67</v>
      </c>
      <c r="AF513">
        <v>14</v>
      </c>
      <c r="AG513">
        <v>5</v>
      </c>
      <c r="AH513">
        <v>3</v>
      </c>
      <c r="AI513">
        <v>7</v>
      </c>
      <c r="AJ513" s="301">
        <v>43919</v>
      </c>
      <c r="AK513">
        <v>641</v>
      </c>
      <c r="AL513">
        <v>2183</v>
      </c>
      <c r="AM513" s="301">
        <v>43828</v>
      </c>
      <c r="AN513">
        <v>984</v>
      </c>
      <c r="AO513">
        <v>3430</v>
      </c>
      <c r="AP513" s="301">
        <v>43645</v>
      </c>
      <c r="AQ513">
        <v>899</v>
      </c>
      <c r="AR513">
        <v>2767</v>
      </c>
      <c r="AS513" s="301">
        <v>43280</v>
      </c>
      <c r="AT513">
        <v>1344</v>
      </c>
      <c r="AU513">
        <v>3190</v>
      </c>
    </row>
    <row r="514" spans="1:47" x14ac:dyDescent="0.2">
      <c r="A514" s="102">
        <v>133</v>
      </c>
      <c r="B514">
        <v>6995</v>
      </c>
      <c r="C514" t="s">
        <v>47</v>
      </c>
      <c r="D514" t="s">
        <v>913</v>
      </c>
      <c r="E514">
        <v>1553</v>
      </c>
      <c r="F514">
        <v>1535</v>
      </c>
      <c r="G514">
        <v>700</v>
      </c>
      <c r="H514" t="s">
        <v>898</v>
      </c>
      <c r="I514">
        <v>7186</v>
      </c>
      <c r="J514" t="s">
        <v>445</v>
      </c>
      <c r="K514" t="s">
        <v>940</v>
      </c>
      <c r="L514">
        <v>353</v>
      </c>
      <c r="M514">
        <v>347</v>
      </c>
      <c r="N514">
        <v>3100</v>
      </c>
      <c r="O514" t="s">
        <v>901</v>
      </c>
      <c r="P514">
        <v>0.92914966317081904</v>
      </c>
      <c r="Q514">
        <v>0.97106614286971404</v>
      </c>
      <c r="R514" s="106">
        <v>0.45576510742469001</v>
      </c>
      <c r="S514" s="106">
        <v>4.67142028930655E-3</v>
      </c>
      <c r="T514">
        <v>0.15650195878218601</v>
      </c>
      <c r="U514">
        <v>0.15650195878218601</v>
      </c>
      <c r="V514">
        <v>0.28944968171375002</v>
      </c>
      <c r="W514">
        <v>0.81</v>
      </c>
      <c r="X514">
        <v>0.11</v>
      </c>
      <c r="Y514">
        <v>436353</v>
      </c>
      <c r="Z514">
        <v>27272</v>
      </c>
      <c r="AA514">
        <v>1.26</v>
      </c>
      <c r="AB514">
        <v>16</v>
      </c>
      <c r="AC514">
        <v>11</v>
      </c>
      <c r="AD514">
        <v>5</v>
      </c>
      <c r="AE514">
        <v>68.75</v>
      </c>
      <c r="AF514">
        <v>18</v>
      </c>
      <c r="AG514">
        <v>3</v>
      </c>
      <c r="AH514">
        <v>1</v>
      </c>
      <c r="AI514">
        <v>12</v>
      </c>
      <c r="AJ514" s="301">
        <v>43919</v>
      </c>
      <c r="AK514">
        <v>1369</v>
      </c>
      <c r="AL514">
        <v>340</v>
      </c>
      <c r="AM514" s="301">
        <v>43828</v>
      </c>
      <c r="AN514">
        <v>2147</v>
      </c>
      <c r="AO514">
        <v>452</v>
      </c>
      <c r="AP514" s="301">
        <v>43645</v>
      </c>
      <c r="AQ514">
        <v>1839</v>
      </c>
      <c r="AR514">
        <v>412</v>
      </c>
      <c r="AS514" s="301">
        <v>43280</v>
      </c>
      <c r="AT514">
        <v>2026</v>
      </c>
      <c r="AU514">
        <v>553</v>
      </c>
    </row>
    <row r="515" spans="1:47" x14ac:dyDescent="0.2">
      <c r="A515" s="102">
        <v>2512</v>
      </c>
      <c r="B515">
        <v>1417</v>
      </c>
      <c r="C515" t="s">
        <v>1462</v>
      </c>
      <c r="D515" t="s">
        <v>907</v>
      </c>
      <c r="E515">
        <v>1611</v>
      </c>
      <c r="F515">
        <v>1595</v>
      </c>
      <c r="G515">
        <v>400</v>
      </c>
      <c r="H515" t="s">
        <v>898</v>
      </c>
      <c r="I515">
        <v>6201</v>
      </c>
      <c r="J515" t="s">
        <v>1150</v>
      </c>
      <c r="K515" t="s">
        <v>913</v>
      </c>
      <c r="L515">
        <v>5750</v>
      </c>
      <c r="M515">
        <v>5650</v>
      </c>
      <c r="N515">
        <v>100</v>
      </c>
      <c r="O515" t="s">
        <v>901</v>
      </c>
      <c r="P515">
        <v>0.84113738190240395</v>
      </c>
      <c r="Q515">
        <v>0.91083694154046302</v>
      </c>
      <c r="R515" s="15">
        <v>0.45336834043280999</v>
      </c>
      <c r="S515" s="15">
        <v>2.7075317891707602E-2</v>
      </c>
      <c r="T515">
        <v>1.5419452373994</v>
      </c>
      <c r="U515">
        <v>1.5419452373994</v>
      </c>
      <c r="V515">
        <v>1.35268733709492</v>
      </c>
      <c r="W515">
        <v>6.18</v>
      </c>
      <c r="X515">
        <v>12.92</v>
      </c>
      <c r="Y515">
        <v>435971</v>
      </c>
      <c r="Z515">
        <v>36331</v>
      </c>
      <c r="AA515">
        <v>1.9</v>
      </c>
      <c r="AB515">
        <v>12</v>
      </c>
      <c r="AC515">
        <v>10</v>
      </c>
      <c r="AD515">
        <v>2</v>
      </c>
      <c r="AE515">
        <v>83.33</v>
      </c>
      <c r="AF515">
        <v>17</v>
      </c>
      <c r="AG515">
        <v>4</v>
      </c>
      <c r="AH515">
        <v>1</v>
      </c>
      <c r="AI515">
        <v>7</v>
      </c>
      <c r="AJ515" s="301">
        <v>43919</v>
      </c>
      <c r="AK515">
        <v>1375</v>
      </c>
      <c r="AL515">
        <v>5370</v>
      </c>
      <c r="AM515" s="301">
        <v>43828</v>
      </c>
      <c r="AN515">
        <v>1651</v>
      </c>
      <c r="AO515">
        <v>6330</v>
      </c>
      <c r="AP515" s="301">
        <v>43645</v>
      </c>
      <c r="AQ515">
        <v>1652</v>
      </c>
      <c r="AR515">
        <v>6040</v>
      </c>
      <c r="AS515" s="301">
        <v>43280</v>
      </c>
      <c r="AT515">
        <v>1687</v>
      </c>
      <c r="AU515">
        <v>6010</v>
      </c>
    </row>
    <row r="516" spans="1:47" x14ac:dyDescent="0.2">
      <c r="A516" s="102">
        <v>2318</v>
      </c>
      <c r="B516">
        <v>2502</v>
      </c>
      <c r="C516" t="s">
        <v>1457</v>
      </c>
      <c r="D516" t="s">
        <v>923</v>
      </c>
      <c r="E516">
        <v>3706</v>
      </c>
      <c r="F516">
        <v>3701</v>
      </c>
      <c r="G516">
        <v>200</v>
      </c>
      <c r="H516" t="s">
        <v>901</v>
      </c>
      <c r="I516">
        <v>4091</v>
      </c>
      <c r="J516" t="s">
        <v>1334</v>
      </c>
      <c r="K516" t="s">
        <v>920</v>
      </c>
      <c r="L516">
        <v>1721</v>
      </c>
      <c r="M516">
        <v>1751</v>
      </c>
      <c r="N516">
        <v>400</v>
      </c>
      <c r="O516" t="s">
        <v>898</v>
      </c>
      <c r="P516">
        <v>0.91016527407620795</v>
      </c>
      <c r="Q516">
        <v>0.91638573331885498</v>
      </c>
      <c r="R516">
        <v>2.36328340816668E-2</v>
      </c>
      <c r="S516">
        <v>9.4669574550482E-2</v>
      </c>
      <c r="T516">
        <v>-0.70473533619729001</v>
      </c>
      <c r="U516">
        <v>0.70473533619729001</v>
      </c>
      <c r="V516">
        <v>3.9851231363431799E-2</v>
      </c>
      <c r="W516">
        <v>-3.87</v>
      </c>
      <c r="X516">
        <v>5.38</v>
      </c>
      <c r="Y516">
        <v>435853</v>
      </c>
      <c r="Z516">
        <v>39623</v>
      </c>
      <c r="AA516">
        <v>2.62</v>
      </c>
      <c r="AB516">
        <v>11</v>
      </c>
      <c r="AC516">
        <v>8</v>
      </c>
      <c r="AD516">
        <v>3</v>
      </c>
      <c r="AE516">
        <v>72.73</v>
      </c>
      <c r="AF516">
        <v>19</v>
      </c>
      <c r="AG516">
        <v>4</v>
      </c>
      <c r="AH516">
        <v>0</v>
      </c>
      <c r="AI516">
        <v>7</v>
      </c>
      <c r="AJ516" s="301">
        <v>43919</v>
      </c>
      <c r="AK516">
        <v>3661</v>
      </c>
      <c r="AL516">
        <v>1662</v>
      </c>
      <c r="AM516" s="301">
        <v>43828</v>
      </c>
      <c r="AN516">
        <v>4983</v>
      </c>
      <c r="AO516">
        <v>2428</v>
      </c>
      <c r="AP516" s="301">
        <v>43645</v>
      </c>
      <c r="AQ516">
        <v>4869</v>
      </c>
      <c r="AR516">
        <v>2285</v>
      </c>
      <c r="AS516" s="301">
        <v>43280</v>
      </c>
      <c r="AT516">
        <v>5466</v>
      </c>
      <c r="AU516">
        <v>1526</v>
      </c>
    </row>
    <row r="517" spans="1:47" x14ac:dyDescent="0.2">
      <c r="A517" s="102">
        <v>448</v>
      </c>
      <c r="B517">
        <v>5233</v>
      </c>
      <c r="C517" t="s">
        <v>1033</v>
      </c>
      <c r="D517" t="s">
        <v>897</v>
      </c>
      <c r="E517">
        <v>2425</v>
      </c>
      <c r="F517">
        <v>2448</v>
      </c>
      <c r="G517">
        <v>400</v>
      </c>
      <c r="H517" t="s">
        <v>898</v>
      </c>
      <c r="I517">
        <v>6472</v>
      </c>
      <c r="J517" t="s">
        <v>59</v>
      </c>
      <c r="K517" t="s">
        <v>909</v>
      </c>
      <c r="L517">
        <v>213</v>
      </c>
      <c r="M517">
        <v>211</v>
      </c>
      <c r="N517">
        <v>4600</v>
      </c>
      <c r="O517" t="s">
        <v>901</v>
      </c>
      <c r="P517">
        <v>0.92233073646913</v>
      </c>
      <c r="Q517">
        <v>0.95945206508027403</v>
      </c>
      <c r="R517">
        <v>0.14306673204100301</v>
      </c>
      <c r="S517" s="15">
        <v>9.0024191290708593E-3</v>
      </c>
      <c r="T517">
        <v>1.37478016070624</v>
      </c>
      <c r="U517">
        <v>1.37478016070624</v>
      </c>
      <c r="V517">
        <v>0.82853886873459504</v>
      </c>
      <c r="W517">
        <v>7.17</v>
      </c>
      <c r="X517">
        <v>0.88</v>
      </c>
      <c r="Y517">
        <v>435743</v>
      </c>
      <c r="Z517">
        <v>31124</v>
      </c>
      <c r="AA517">
        <v>1.75</v>
      </c>
      <c r="AB517">
        <v>14</v>
      </c>
      <c r="AC517">
        <v>10</v>
      </c>
      <c r="AD517">
        <v>4</v>
      </c>
      <c r="AE517">
        <v>71.430000000000007</v>
      </c>
      <c r="AF517">
        <v>19</v>
      </c>
      <c r="AG517">
        <v>3</v>
      </c>
      <c r="AH517">
        <v>1</v>
      </c>
      <c r="AI517">
        <v>10</v>
      </c>
      <c r="AJ517" s="301">
        <v>43919</v>
      </c>
      <c r="AK517">
        <v>1935</v>
      </c>
      <c r="AL517">
        <v>196</v>
      </c>
      <c r="AM517" s="301">
        <v>43828</v>
      </c>
      <c r="AN517">
        <v>3215</v>
      </c>
      <c r="AO517">
        <v>345</v>
      </c>
      <c r="AP517" s="301">
        <v>43645</v>
      </c>
      <c r="AQ517">
        <v>3290</v>
      </c>
      <c r="AR517">
        <v>334</v>
      </c>
      <c r="AS517" s="301">
        <v>43280</v>
      </c>
      <c r="AT517">
        <v>3625</v>
      </c>
      <c r="AU517">
        <v>456</v>
      </c>
    </row>
    <row r="518" spans="1:47" x14ac:dyDescent="0.2">
      <c r="A518" s="102">
        <v>1903</v>
      </c>
      <c r="B518">
        <v>3632</v>
      </c>
      <c r="C518" t="s">
        <v>1451</v>
      </c>
      <c r="D518" t="s">
        <v>900</v>
      </c>
      <c r="E518">
        <v>486</v>
      </c>
      <c r="F518">
        <v>469</v>
      </c>
      <c r="G518">
        <v>1200</v>
      </c>
      <c r="H518" t="s">
        <v>898</v>
      </c>
      <c r="I518">
        <v>4114</v>
      </c>
      <c r="J518" t="s">
        <v>997</v>
      </c>
      <c r="K518" t="s">
        <v>920</v>
      </c>
      <c r="L518">
        <v>5560</v>
      </c>
      <c r="M518">
        <v>5590</v>
      </c>
      <c r="N518">
        <v>100</v>
      </c>
      <c r="O518" t="s">
        <v>901</v>
      </c>
      <c r="P518">
        <v>0.79441088609176103</v>
      </c>
      <c r="Q518">
        <v>0.92733502901693798</v>
      </c>
      <c r="R518" s="15">
        <v>0.16007310836137101</v>
      </c>
      <c r="S518">
        <v>3.0282415448164101E-4</v>
      </c>
      <c r="T518">
        <v>1.0723800225112301</v>
      </c>
      <c r="U518">
        <v>1.0723800225112301</v>
      </c>
      <c r="V518">
        <v>2.1170895162551102</v>
      </c>
      <c r="W518">
        <v>4.8099999999999996</v>
      </c>
      <c r="X518">
        <v>0.68</v>
      </c>
      <c r="Y518">
        <v>435333</v>
      </c>
      <c r="Z518">
        <v>29022</v>
      </c>
      <c r="AA518">
        <v>1.9</v>
      </c>
      <c r="AB518">
        <v>15</v>
      </c>
      <c r="AC518">
        <v>10</v>
      </c>
      <c r="AD518">
        <v>5</v>
      </c>
      <c r="AE518">
        <v>66.67</v>
      </c>
      <c r="AF518">
        <v>17</v>
      </c>
      <c r="AG518">
        <v>6</v>
      </c>
      <c r="AH518">
        <v>0</v>
      </c>
      <c r="AI518">
        <v>9</v>
      </c>
      <c r="AJ518" s="301">
        <v>43919</v>
      </c>
      <c r="AK518">
        <v>404</v>
      </c>
      <c r="AL518">
        <v>5180</v>
      </c>
      <c r="AM518" s="301">
        <v>43828</v>
      </c>
      <c r="AN518">
        <v>493</v>
      </c>
      <c r="AO518">
        <v>6790</v>
      </c>
      <c r="AP518" s="301">
        <v>43645</v>
      </c>
      <c r="AQ518">
        <v>510</v>
      </c>
      <c r="AR518">
        <v>7230</v>
      </c>
      <c r="AS518" s="301">
        <v>43280</v>
      </c>
      <c r="AT518">
        <v>587</v>
      </c>
      <c r="AU518">
        <v>7900</v>
      </c>
    </row>
    <row r="519" spans="1:47" x14ac:dyDescent="0.2">
      <c r="A519" s="102">
        <v>1334</v>
      </c>
      <c r="B519">
        <v>3099</v>
      </c>
      <c r="C519" t="s">
        <v>33</v>
      </c>
      <c r="D519" t="s">
        <v>921</v>
      </c>
      <c r="E519">
        <v>635</v>
      </c>
      <c r="F519">
        <v>623</v>
      </c>
      <c r="G519">
        <v>1700</v>
      </c>
      <c r="H519" t="s">
        <v>901</v>
      </c>
      <c r="I519">
        <v>6301</v>
      </c>
      <c r="J519" t="s">
        <v>52</v>
      </c>
      <c r="K519" t="s">
        <v>909</v>
      </c>
      <c r="L519">
        <v>2125</v>
      </c>
      <c r="M519">
        <v>2153</v>
      </c>
      <c r="N519">
        <v>500</v>
      </c>
      <c r="O519" t="s">
        <v>898</v>
      </c>
      <c r="P519">
        <v>0.90797009762637004</v>
      </c>
      <c r="Q519">
        <v>0.94064212560356297</v>
      </c>
      <c r="R519" s="15">
        <v>4.6628939713490199E-3</v>
      </c>
      <c r="S519">
        <v>2.0631828829510402E-3</v>
      </c>
      <c r="T519">
        <v>-1.6296026760037601</v>
      </c>
      <c r="U519">
        <v>1.6296026760037601</v>
      </c>
      <c r="V519">
        <v>1.0656588512151699</v>
      </c>
      <c r="W519">
        <v>-14.11</v>
      </c>
      <c r="X519">
        <v>1.62</v>
      </c>
      <c r="Y519">
        <v>435054</v>
      </c>
      <c r="Z519">
        <v>31075</v>
      </c>
      <c r="AA519">
        <v>1.57</v>
      </c>
      <c r="AB519">
        <v>14</v>
      </c>
      <c r="AC519">
        <v>7</v>
      </c>
      <c r="AD519">
        <v>7</v>
      </c>
      <c r="AE519">
        <v>50</v>
      </c>
      <c r="AF519">
        <v>19</v>
      </c>
      <c r="AG519">
        <v>4</v>
      </c>
      <c r="AH519">
        <v>1</v>
      </c>
      <c r="AI519">
        <v>9</v>
      </c>
      <c r="AJ519" s="301">
        <v>43919</v>
      </c>
      <c r="AK519">
        <v>641</v>
      </c>
      <c r="AL519">
        <v>1877.5</v>
      </c>
      <c r="AM519" s="301">
        <v>43828</v>
      </c>
      <c r="AN519">
        <v>984</v>
      </c>
      <c r="AO519">
        <v>2642</v>
      </c>
      <c r="AP519" s="301">
        <v>43645</v>
      </c>
      <c r="AQ519">
        <v>899</v>
      </c>
      <c r="AR519">
        <v>2658</v>
      </c>
      <c r="AS519" s="301">
        <v>43280</v>
      </c>
      <c r="AT519">
        <v>1344</v>
      </c>
      <c r="AU519">
        <v>3122</v>
      </c>
    </row>
    <row r="520" spans="1:47" x14ac:dyDescent="0.2">
      <c r="A520" s="102">
        <v>3503</v>
      </c>
      <c r="B520">
        <v>4401</v>
      </c>
      <c r="C520" t="s">
        <v>222</v>
      </c>
      <c r="D520" t="s">
        <v>920</v>
      </c>
      <c r="E520">
        <v>1421</v>
      </c>
      <c r="F520">
        <v>1403</v>
      </c>
      <c r="G520">
        <v>800</v>
      </c>
      <c r="H520" t="s">
        <v>901</v>
      </c>
      <c r="I520">
        <v>5463</v>
      </c>
      <c r="J520" t="s">
        <v>63</v>
      </c>
      <c r="K520" t="s">
        <v>939</v>
      </c>
      <c r="L520">
        <v>2643</v>
      </c>
      <c r="M520">
        <v>2662</v>
      </c>
      <c r="N520">
        <v>400</v>
      </c>
      <c r="O520" t="s">
        <v>898</v>
      </c>
      <c r="P520">
        <v>0.90879815429075295</v>
      </c>
      <c r="Q520">
        <v>0.87727720861019298</v>
      </c>
      <c r="R520">
        <v>0.241160356064442</v>
      </c>
      <c r="S520" s="15">
        <v>2.71888066233857E-2</v>
      </c>
      <c r="T520">
        <v>-0.121205204076931</v>
      </c>
      <c r="U520">
        <v>0.121205204076931</v>
      </c>
      <c r="V520">
        <v>9.2572804267692294E-2</v>
      </c>
      <c r="W520">
        <v>-0.56999999999999995</v>
      </c>
      <c r="X520">
        <v>5.41</v>
      </c>
      <c r="Y520">
        <v>435026</v>
      </c>
      <c r="Z520">
        <v>39548</v>
      </c>
      <c r="AA520">
        <v>1.95</v>
      </c>
      <c r="AB520">
        <v>11</v>
      </c>
      <c r="AC520">
        <v>7</v>
      </c>
      <c r="AD520">
        <v>4</v>
      </c>
      <c r="AE520">
        <v>63.64</v>
      </c>
      <c r="AF520">
        <v>16</v>
      </c>
      <c r="AG520">
        <v>5</v>
      </c>
      <c r="AH520">
        <v>0</v>
      </c>
      <c r="AI520">
        <v>6</v>
      </c>
      <c r="AJ520" s="301">
        <v>43919</v>
      </c>
      <c r="AK520">
        <v>1393</v>
      </c>
      <c r="AL520">
        <v>2771</v>
      </c>
      <c r="AM520" s="301">
        <v>43828</v>
      </c>
      <c r="AN520">
        <v>1656</v>
      </c>
      <c r="AO520">
        <v>3080</v>
      </c>
      <c r="AP520" s="301">
        <v>43645</v>
      </c>
      <c r="AQ520">
        <v>1648</v>
      </c>
      <c r="AR520">
        <v>3030</v>
      </c>
      <c r="AS520" s="301">
        <v>43280</v>
      </c>
      <c r="AT520">
        <v>1741</v>
      </c>
      <c r="AU520">
        <v>3660</v>
      </c>
    </row>
    <row r="521" spans="1:47" x14ac:dyDescent="0.2">
      <c r="A521" s="102">
        <v>516</v>
      </c>
      <c r="B521">
        <v>2685</v>
      </c>
      <c r="C521" t="s">
        <v>1479</v>
      </c>
      <c r="D521" t="s">
        <v>921</v>
      </c>
      <c r="E521">
        <v>1733</v>
      </c>
      <c r="F521">
        <v>1726</v>
      </c>
      <c r="G521">
        <v>500</v>
      </c>
      <c r="H521" t="s">
        <v>898</v>
      </c>
      <c r="I521">
        <v>6103</v>
      </c>
      <c r="J521" t="s">
        <v>1464</v>
      </c>
      <c r="K521" t="s">
        <v>909</v>
      </c>
      <c r="L521">
        <v>4470</v>
      </c>
      <c r="M521">
        <v>4435</v>
      </c>
      <c r="N521">
        <v>200</v>
      </c>
      <c r="O521" t="s">
        <v>901</v>
      </c>
      <c r="P521">
        <v>0.94423633230181103</v>
      </c>
      <c r="Q521">
        <v>0.957696787270367</v>
      </c>
      <c r="R521">
        <v>0.32524702318221499</v>
      </c>
      <c r="S521" s="15">
        <v>2.35361137419682E-2</v>
      </c>
      <c r="T521">
        <v>0.35031267856871201</v>
      </c>
      <c r="U521">
        <v>0.35031267856871201</v>
      </c>
      <c r="V521">
        <v>0.75623596320792497</v>
      </c>
      <c r="W521">
        <v>2.09</v>
      </c>
      <c r="X521">
        <v>2.71</v>
      </c>
      <c r="Y521">
        <v>434841</v>
      </c>
      <c r="Z521">
        <v>39531</v>
      </c>
      <c r="AA521">
        <v>2.36</v>
      </c>
      <c r="AB521">
        <v>11</v>
      </c>
      <c r="AC521">
        <v>7</v>
      </c>
      <c r="AD521">
        <v>4</v>
      </c>
      <c r="AE521">
        <v>63.64</v>
      </c>
      <c r="AF521">
        <v>18</v>
      </c>
      <c r="AG521">
        <v>6</v>
      </c>
      <c r="AH521">
        <v>2</v>
      </c>
      <c r="AI521">
        <v>3</v>
      </c>
      <c r="AJ521" s="301">
        <v>43919</v>
      </c>
      <c r="AK521">
        <v>1291</v>
      </c>
      <c r="AL521">
        <v>3465</v>
      </c>
      <c r="AM521" s="301">
        <v>43828</v>
      </c>
      <c r="AN521">
        <v>2489</v>
      </c>
      <c r="AO521">
        <v>5800</v>
      </c>
      <c r="AP521" s="301">
        <v>43645</v>
      </c>
      <c r="AQ521">
        <v>2320</v>
      </c>
      <c r="AR521">
        <v>5900</v>
      </c>
      <c r="AS521" s="301">
        <v>43280</v>
      </c>
      <c r="AT521">
        <v>1209</v>
      </c>
      <c r="AU521">
        <v>5660</v>
      </c>
    </row>
    <row r="522" spans="1:47" x14ac:dyDescent="0.2">
      <c r="A522" s="102">
        <v>357</v>
      </c>
      <c r="B522">
        <v>8242</v>
      </c>
      <c r="C522" t="s">
        <v>636</v>
      </c>
      <c r="D522" t="s">
        <v>921</v>
      </c>
      <c r="E522">
        <v>745</v>
      </c>
      <c r="F522">
        <v>727</v>
      </c>
      <c r="G522">
        <v>1500</v>
      </c>
      <c r="H522" t="s">
        <v>901</v>
      </c>
      <c r="I522">
        <v>9474</v>
      </c>
      <c r="J522" t="s">
        <v>1046</v>
      </c>
      <c r="K522" t="s">
        <v>900</v>
      </c>
      <c r="L522">
        <v>1213</v>
      </c>
      <c r="M522">
        <v>1195</v>
      </c>
      <c r="N522">
        <v>900</v>
      </c>
      <c r="O522" t="s">
        <v>898</v>
      </c>
      <c r="P522">
        <v>0.56991601493502897</v>
      </c>
      <c r="Q522">
        <v>0.96163653381077097</v>
      </c>
      <c r="R522">
        <v>1.32048005713461E-2</v>
      </c>
      <c r="S522" s="15">
        <v>3.3340356482321698E-2</v>
      </c>
      <c r="T522">
        <v>-1.07245168193061</v>
      </c>
      <c r="U522">
        <v>1.07245168193061</v>
      </c>
      <c r="V522">
        <v>1.11985084240027</v>
      </c>
      <c r="W522">
        <v>-15.56</v>
      </c>
      <c r="X522">
        <v>1.39</v>
      </c>
      <c r="Y522">
        <v>433637</v>
      </c>
      <c r="Z522">
        <v>25508</v>
      </c>
      <c r="AA522">
        <v>1.3</v>
      </c>
      <c r="AB522">
        <v>17</v>
      </c>
      <c r="AC522">
        <v>10</v>
      </c>
      <c r="AD522">
        <v>7</v>
      </c>
      <c r="AE522">
        <v>58.82</v>
      </c>
      <c r="AF522">
        <v>14</v>
      </c>
      <c r="AG522">
        <v>8</v>
      </c>
      <c r="AH522">
        <v>3</v>
      </c>
      <c r="AI522">
        <v>6</v>
      </c>
      <c r="AJ522" s="301">
        <v>43919</v>
      </c>
      <c r="AK522">
        <v>785</v>
      </c>
      <c r="AL522">
        <v>1117</v>
      </c>
      <c r="AM522" s="301">
        <v>43828</v>
      </c>
      <c r="AN522">
        <v>1227</v>
      </c>
      <c r="AO522">
        <v>1820</v>
      </c>
      <c r="AP522" s="301">
        <v>43645</v>
      </c>
      <c r="AQ522">
        <v>1271</v>
      </c>
      <c r="AR522">
        <v>1979</v>
      </c>
      <c r="AS522" s="301">
        <v>43280</v>
      </c>
      <c r="AT522">
        <v>1697</v>
      </c>
      <c r="AU522">
        <v>2589</v>
      </c>
    </row>
    <row r="523" spans="1:47" x14ac:dyDescent="0.2">
      <c r="A523" s="102">
        <v>472</v>
      </c>
      <c r="B523">
        <v>6472</v>
      </c>
      <c r="C523" t="s">
        <v>59</v>
      </c>
      <c r="D523" t="s">
        <v>909</v>
      </c>
      <c r="E523">
        <v>213</v>
      </c>
      <c r="F523">
        <v>211</v>
      </c>
      <c r="G523">
        <v>5100</v>
      </c>
      <c r="H523" t="s">
        <v>901</v>
      </c>
      <c r="I523">
        <v>7186</v>
      </c>
      <c r="J523" t="s">
        <v>445</v>
      </c>
      <c r="K523" t="s">
        <v>940</v>
      </c>
      <c r="L523">
        <v>353</v>
      </c>
      <c r="M523">
        <v>347</v>
      </c>
      <c r="N523">
        <v>3100</v>
      </c>
      <c r="O523" t="s">
        <v>898</v>
      </c>
      <c r="P523">
        <v>0.92194967710069198</v>
      </c>
      <c r="Q523">
        <v>0.95909493734288698</v>
      </c>
      <c r="R523">
        <v>0.39019728057375402</v>
      </c>
      <c r="S523">
        <v>6.0663519616168997E-2</v>
      </c>
      <c r="T523">
        <v>-0.67755109651365697</v>
      </c>
      <c r="U523">
        <v>0.67755109651365697</v>
      </c>
      <c r="V523">
        <v>0.60818309522385705</v>
      </c>
      <c r="W523">
        <v>-3.89</v>
      </c>
      <c r="X523">
        <v>0.04</v>
      </c>
      <c r="Y523">
        <v>433275</v>
      </c>
      <c r="Z523">
        <v>33329</v>
      </c>
      <c r="AA523">
        <v>1.56</v>
      </c>
      <c r="AB523">
        <v>13</v>
      </c>
      <c r="AC523">
        <v>10</v>
      </c>
      <c r="AD523">
        <v>3</v>
      </c>
      <c r="AE523">
        <v>76.92</v>
      </c>
      <c r="AF523">
        <v>18</v>
      </c>
      <c r="AG523">
        <v>4</v>
      </c>
      <c r="AH523">
        <v>1</v>
      </c>
      <c r="AI523">
        <v>8</v>
      </c>
      <c r="AJ523" s="301">
        <v>43919</v>
      </c>
      <c r="AK523">
        <v>196</v>
      </c>
      <c r="AL523">
        <v>340</v>
      </c>
      <c r="AM523" s="301">
        <v>43828</v>
      </c>
      <c r="AN523">
        <v>345</v>
      </c>
      <c r="AO523">
        <v>452</v>
      </c>
      <c r="AP523" s="301">
        <v>43645</v>
      </c>
      <c r="AQ523">
        <v>334</v>
      </c>
      <c r="AR523">
        <v>412</v>
      </c>
      <c r="AS523" s="301">
        <v>43280</v>
      </c>
      <c r="AT523">
        <v>456</v>
      </c>
      <c r="AU523">
        <v>553</v>
      </c>
    </row>
    <row r="524" spans="1:47" x14ac:dyDescent="0.2">
      <c r="A524" s="102">
        <v>234</v>
      </c>
      <c r="B524">
        <v>1662</v>
      </c>
      <c r="C524" t="s">
        <v>463</v>
      </c>
      <c r="D524" t="s">
        <v>1045</v>
      </c>
      <c r="E524">
        <v>1807</v>
      </c>
      <c r="F524">
        <v>1788</v>
      </c>
      <c r="G524">
        <v>600</v>
      </c>
      <c r="H524" t="s">
        <v>901</v>
      </c>
      <c r="I524">
        <v>8306</v>
      </c>
      <c r="J524" t="s">
        <v>1029</v>
      </c>
      <c r="K524" t="s">
        <v>940</v>
      </c>
      <c r="L524">
        <v>422</v>
      </c>
      <c r="M524">
        <v>422.5</v>
      </c>
      <c r="N524">
        <v>2500</v>
      </c>
      <c r="O524" t="s">
        <v>898</v>
      </c>
      <c r="P524">
        <v>0.63011080745700898</v>
      </c>
      <c r="Q524">
        <v>0.96601578654546505</v>
      </c>
      <c r="R524">
        <v>0.39135237963638297</v>
      </c>
      <c r="S524">
        <v>7.8494316773654598E-4</v>
      </c>
      <c r="T524">
        <v>-0.99955316279228401</v>
      </c>
      <c r="U524">
        <v>0.99955316279228401</v>
      </c>
      <c r="V524">
        <v>1.1455938623649999</v>
      </c>
      <c r="W524">
        <v>-5.64</v>
      </c>
      <c r="X524">
        <v>1.54</v>
      </c>
      <c r="Y524">
        <v>433141</v>
      </c>
      <c r="Z524">
        <v>25479</v>
      </c>
      <c r="AA524">
        <v>1.27</v>
      </c>
      <c r="AB524">
        <v>17</v>
      </c>
      <c r="AC524">
        <v>12</v>
      </c>
      <c r="AD524">
        <v>5</v>
      </c>
      <c r="AE524">
        <v>70.59</v>
      </c>
      <c r="AF524">
        <v>20</v>
      </c>
      <c r="AG524">
        <v>2</v>
      </c>
      <c r="AH524">
        <v>0</v>
      </c>
      <c r="AI524">
        <v>15</v>
      </c>
      <c r="AJ524" s="301">
        <v>43919</v>
      </c>
      <c r="AK524">
        <v>1789</v>
      </c>
      <c r="AL524">
        <v>426.1</v>
      </c>
      <c r="AM524" s="301">
        <v>43828</v>
      </c>
      <c r="AN524">
        <v>2955</v>
      </c>
      <c r="AO524">
        <v>593.20000000000005</v>
      </c>
      <c r="AP524" s="301">
        <v>43645</v>
      </c>
      <c r="AQ524">
        <v>2554</v>
      </c>
      <c r="AR524">
        <v>524.29999999999995</v>
      </c>
      <c r="AS524" s="301">
        <v>43280</v>
      </c>
      <c r="AT524">
        <v>2896</v>
      </c>
      <c r="AU524">
        <v>621.6</v>
      </c>
    </row>
    <row r="525" spans="1:47" x14ac:dyDescent="0.2">
      <c r="A525" s="102">
        <v>803</v>
      </c>
      <c r="B525">
        <v>7282</v>
      </c>
      <c r="C525" t="s">
        <v>1079</v>
      </c>
      <c r="D525" t="s">
        <v>913</v>
      </c>
      <c r="E525">
        <v>2248</v>
      </c>
      <c r="F525">
        <v>2231</v>
      </c>
      <c r="G525">
        <v>400</v>
      </c>
      <c r="H525" t="s">
        <v>901</v>
      </c>
      <c r="I525">
        <v>8020</v>
      </c>
      <c r="J525" t="s">
        <v>972</v>
      </c>
      <c r="K525" t="s">
        <v>905</v>
      </c>
      <c r="L525">
        <v>1265</v>
      </c>
      <c r="M525">
        <v>1283</v>
      </c>
      <c r="N525">
        <v>700</v>
      </c>
      <c r="O525" t="s">
        <v>898</v>
      </c>
      <c r="P525">
        <v>0.95653473246856802</v>
      </c>
      <c r="Q525">
        <v>0.95112741308002902</v>
      </c>
      <c r="R525">
        <v>0.148910781460285</v>
      </c>
      <c r="S525" s="15">
        <v>1.12862965985713E-2</v>
      </c>
      <c r="T525">
        <v>-0.20115648069083</v>
      </c>
      <c r="U525">
        <v>0.20115648069083</v>
      </c>
      <c r="V525">
        <v>0.32912077605041601</v>
      </c>
      <c r="W525">
        <v>-0.8</v>
      </c>
      <c r="X525">
        <v>0.64</v>
      </c>
      <c r="Y525">
        <v>432983</v>
      </c>
      <c r="Z525">
        <v>28866</v>
      </c>
      <c r="AA525">
        <v>1.47</v>
      </c>
      <c r="AB525">
        <v>15</v>
      </c>
      <c r="AC525">
        <v>11</v>
      </c>
      <c r="AD525">
        <v>4</v>
      </c>
      <c r="AE525">
        <v>73.33</v>
      </c>
      <c r="AF525">
        <v>19</v>
      </c>
      <c r="AG525">
        <v>3</v>
      </c>
      <c r="AH525">
        <v>0</v>
      </c>
      <c r="AI525">
        <v>12</v>
      </c>
      <c r="AJ525" s="301">
        <v>43919</v>
      </c>
      <c r="AK525">
        <v>1934</v>
      </c>
      <c r="AL525">
        <v>1129</v>
      </c>
      <c r="AM525" s="301">
        <v>43828</v>
      </c>
      <c r="AN525">
        <v>2745</v>
      </c>
      <c r="AO525">
        <v>1473</v>
      </c>
      <c r="AP525" s="301">
        <v>43645</v>
      </c>
      <c r="AQ525">
        <v>2157</v>
      </c>
      <c r="AR525">
        <v>1252</v>
      </c>
      <c r="AS525" s="301">
        <v>43280</v>
      </c>
      <c r="AT525">
        <v>2716</v>
      </c>
      <c r="AU525">
        <v>1555</v>
      </c>
    </row>
    <row r="526" spans="1:47" x14ac:dyDescent="0.2">
      <c r="A526" s="102">
        <v>1961</v>
      </c>
      <c r="B526">
        <v>7751</v>
      </c>
      <c r="C526" t="s">
        <v>1190</v>
      </c>
      <c r="D526" t="s">
        <v>903</v>
      </c>
      <c r="E526">
        <v>2180</v>
      </c>
      <c r="F526">
        <v>2119.5</v>
      </c>
      <c r="G526">
        <v>500</v>
      </c>
      <c r="H526" t="s">
        <v>901</v>
      </c>
      <c r="I526">
        <v>8377</v>
      </c>
      <c r="J526" t="s">
        <v>977</v>
      </c>
      <c r="K526" t="s">
        <v>940</v>
      </c>
      <c r="L526">
        <v>893</v>
      </c>
      <c r="M526">
        <v>896</v>
      </c>
      <c r="N526">
        <v>1200</v>
      </c>
      <c r="O526" t="s">
        <v>898</v>
      </c>
      <c r="P526">
        <v>0.756933777916176</v>
      </c>
      <c r="Q526">
        <v>0.92593968456925801</v>
      </c>
      <c r="R526" s="15">
        <v>0.42064598771616701</v>
      </c>
      <c r="S526" s="15">
        <v>3.8945180420065298E-2</v>
      </c>
      <c r="T526">
        <v>-1.5552679295457901</v>
      </c>
      <c r="U526">
        <v>1.5552679295457901</v>
      </c>
      <c r="V526">
        <v>0.54729480075985604</v>
      </c>
      <c r="W526">
        <v>-8.59</v>
      </c>
      <c r="X526">
        <v>1.46</v>
      </c>
      <c r="Y526">
        <v>432966</v>
      </c>
      <c r="Z526">
        <v>28864</v>
      </c>
      <c r="AA526">
        <v>1.51</v>
      </c>
      <c r="AB526">
        <v>15</v>
      </c>
      <c r="AC526">
        <v>11</v>
      </c>
      <c r="AD526">
        <v>4</v>
      </c>
      <c r="AE526">
        <v>73.33</v>
      </c>
      <c r="AF526">
        <v>20</v>
      </c>
      <c r="AG526">
        <v>1</v>
      </c>
      <c r="AH526">
        <v>1</v>
      </c>
      <c r="AI526">
        <v>13</v>
      </c>
      <c r="AJ526" s="301">
        <v>43919</v>
      </c>
      <c r="AK526">
        <v>2441</v>
      </c>
      <c r="AL526">
        <v>1005</v>
      </c>
      <c r="AM526" s="301">
        <v>43828</v>
      </c>
      <c r="AN526">
        <v>2986.5</v>
      </c>
      <c r="AO526">
        <v>1152</v>
      </c>
      <c r="AP526" s="301">
        <v>43645</v>
      </c>
      <c r="AQ526">
        <v>3183</v>
      </c>
      <c r="AR526">
        <v>1151</v>
      </c>
      <c r="AS526" s="301">
        <v>43280</v>
      </c>
      <c r="AT526">
        <v>3579</v>
      </c>
      <c r="AU526">
        <v>1452</v>
      </c>
    </row>
    <row r="527" spans="1:47" x14ac:dyDescent="0.2">
      <c r="A527" s="102">
        <v>3222</v>
      </c>
      <c r="B527">
        <v>1959</v>
      </c>
      <c r="C527" t="s">
        <v>1446</v>
      </c>
      <c r="D527" t="s">
        <v>907</v>
      </c>
      <c r="E527">
        <v>3135</v>
      </c>
      <c r="F527">
        <v>3115</v>
      </c>
      <c r="G527">
        <v>300</v>
      </c>
      <c r="H527" t="s">
        <v>898</v>
      </c>
      <c r="I527">
        <v>7270</v>
      </c>
      <c r="J527" t="s">
        <v>1455</v>
      </c>
      <c r="K527" t="s">
        <v>913</v>
      </c>
      <c r="L527">
        <v>2231</v>
      </c>
      <c r="M527">
        <v>2210</v>
      </c>
      <c r="N527">
        <v>400</v>
      </c>
      <c r="O527" t="s">
        <v>901</v>
      </c>
      <c r="P527">
        <v>0.73071014759953101</v>
      </c>
      <c r="Q527">
        <v>0.88866668591728204</v>
      </c>
      <c r="R527" s="15">
        <v>8.4376869651803604E-2</v>
      </c>
      <c r="S527">
        <v>3.4972131776083402E-2</v>
      </c>
      <c r="T527">
        <v>1.0843065004122301</v>
      </c>
      <c r="U527">
        <v>1.0843065004122301</v>
      </c>
      <c r="V527">
        <v>0.83011835149089597</v>
      </c>
      <c r="W527">
        <v>7.02</v>
      </c>
      <c r="X527">
        <v>5.4</v>
      </c>
      <c r="Y527">
        <v>432315</v>
      </c>
      <c r="Z527">
        <v>61759</v>
      </c>
      <c r="AA527">
        <v>3</v>
      </c>
      <c r="AB527">
        <v>7</v>
      </c>
      <c r="AC527">
        <v>5</v>
      </c>
      <c r="AD527">
        <v>2</v>
      </c>
      <c r="AE527">
        <v>71.430000000000007</v>
      </c>
      <c r="AF527">
        <v>16</v>
      </c>
      <c r="AG527">
        <v>3</v>
      </c>
      <c r="AH527">
        <v>0</v>
      </c>
      <c r="AI527">
        <v>4</v>
      </c>
      <c r="AJ527" s="301">
        <v>43919</v>
      </c>
      <c r="AK527">
        <v>3070</v>
      </c>
      <c r="AL527">
        <v>2180</v>
      </c>
      <c r="AM527" s="301">
        <v>43828</v>
      </c>
      <c r="AN527">
        <v>3235</v>
      </c>
      <c r="AO527">
        <v>2713.5</v>
      </c>
      <c r="AP527" s="301">
        <v>43645</v>
      </c>
      <c r="AQ527">
        <v>3325</v>
      </c>
      <c r="AR527">
        <v>2733.5</v>
      </c>
      <c r="AS527" s="301">
        <v>43280</v>
      </c>
      <c r="AT527">
        <v>5210</v>
      </c>
      <c r="AU527">
        <v>3169</v>
      </c>
    </row>
    <row r="528" spans="1:47" x14ac:dyDescent="0.2">
      <c r="A528" s="102">
        <v>2258</v>
      </c>
      <c r="B528">
        <v>4045</v>
      </c>
      <c r="C528" t="s">
        <v>1127</v>
      </c>
      <c r="D528" t="s">
        <v>920</v>
      </c>
      <c r="E528">
        <v>1030</v>
      </c>
      <c r="F528">
        <v>1022</v>
      </c>
      <c r="G528">
        <v>1000</v>
      </c>
      <c r="H528" t="s">
        <v>901</v>
      </c>
      <c r="I528">
        <v>6925</v>
      </c>
      <c r="J528" t="s">
        <v>1177</v>
      </c>
      <c r="K528" t="s">
        <v>903</v>
      </c>
      <c r="L528">
        <v>1339</v>
      </c>
      <c r="M528">
        <v>1427</v>
      </c>
      <c r="N528">
        <v>700</v>
      </c>
      <c r="O528" t="s">
        <v>898</v>
      </c>
      <c r="P528">
        <v>0.88885061369167595</v>
      </c>
      <c r="Q528">
        <v>0.91805307549549398</v>
      </c>
      <c r="R528">
        <v>7.4118399417409603E-3</v>
      </c>
      <c r="S528">
        <v>1.6293778336886399E-2</v>
      </c>
      <c r="T528">
        <v>-1.5979588047714499</v>
      </c>
      <c r="U528">
        <v>1.5979588047714499</v>
      </c>
      <c r="V528">
        <v>0.58926104817137004</v>
      </c>
      <c r="W528">
        <v>-16.059999999999999</v>
      </c>
      <c r="X528">
        <v>2.31</v>
      </c>
      <c r="Y528">
        <v>432117</v>
      </c>
      <c r="Z528">
        <v>28808</v>
      </c>
      <c r="AA528">
        <v>1.41</v>
      </c>
      <c r="AB528">
        <v>15</v>
      </c>
      <c r="AC528">
        <v>11</v>
      </c>
      <c r="AD528">
        <v>4</v>
      </c>
      <c r="AE528">
        <v>73.33</v>
      </c>
      <c r="AF528">
        <v>20</v>
      </c>
      <c r="AG528">
        <v>3</v>
      </c>
      <c r="AH528">
        <v>0</v>
      </c>
      <c r="AI528">
        <v>12</v>
      </c>
      <c r="AJ528" s="301">
        <v>43919</v>
      </c>
      <c r="AK528">
        <v>978</v>
      </c>
      <c r="AL528">
        <v>1060</v>
      </c>
      <c r="AM528" s="301">
        <v>43828</v>
      </c>
      <c r="AN528">
        <v>1270</v>
      </c>
      <c r="AO528">
        <v>1624</v>
      </c>
      <c r="AP528" s="301">
        <v>43645</v>
      </c>
      <c r="AQ528">
        <v>1161</v>
      </c>
      <c r="AR528">
        <v>1435</v>
      </c>
      <c r="AS528" s="301">
        <v>43280</v>
      </c>
      <c r="AT528">
        <v>1247</v>
      </c>
      <c r="AU528">
        <v>1385</v>
      </c>
    </row>
    <row r="529" spans="1:47" x14ac:dyDescent="0.2">
      <c r="A529" s="102">
        <v>2583</v>
      </c>
      <c r="B529">
        <v>7259</v>
      </c>
      <c r="C529" t="s">
        <v>24</v>
      </c>
      <c r="D529" t="s">
        <v>913</v>
      </c>
      <c r="E529">
        <v>3115</v>
      </c>
      <c r="F529">
        <v>3070</v>
      </c>
      <c r="G529">
        <v>300</v>
      </c>
      <c r="H529" t="s">
        <v>901</v>
      </c>
      <c r="I529">
        <v>8341</v>
      </c>
      <c r="J529" t="s">
        <v>643</v>
      </c>
      <c r="K529" t="s">
        <v>940</v>
      </c>
      <c r="L529">
        <v>1544</v>
      </c>
      <c r="M529">
        <v>1594</v>
      </c>
      <c r="N529">
        <v>600</v>
      </c>
      <c r="O529" t="s">
        <v>898</v>
      </c>
      <c r="P529">
        <v>0.84313336739566902</v>
      </c>
      <c r="Q529">
        <v>0.90894900330362904</v>
      </c>
      <c r="R529" s="15">
        <v>0.39315260713957401</v>
      </c>
      <c r="S529" s="15">
        <v>7.9456241348723703E-3</v>
      </c>
      <c r="T529">
        <v>-1.3866646233911799</v>
      </c>
      <c r="U529">
        <v>1.3866646233911799</v>
      </c>
      <c r="V529">
        <v>0.72774303615569202</v>
      </c>
      <c r="W529">
        <v>-11.67</v>
      </c>
      <c r="X529">
        <v>3.84</v>
      </c>
      <c r="Y529">
        <v>431990</v>
      </c>
      <c r="Z529">
        <v>35999</v>
      </c>
      <c r="AA529">
        <v>2.04</v>
      </c>
      <c r="AB529">
        <v>12</v>
      </c>
      <c r="AC529">
        <v>8</v>
      </c>
      <c r="AD529">
        <v>4</v>
      </c>
      <c r="AE529">
        <v>66.67</v>
      </c>
      <c r="AF529">
        <v>18</v>
      </c>
      <c r="AG529">
        <v>4</v>
      </c>
      <c r="AH529">
        <v>0</v>
      </c>
      <c r="AI529">
        <v>8</v>
      </c>
      <c r="AJ529" s="301">
        <v>43919</v>
      </c>
      <c r="AK529">
        <v>2842</v>
      </c>
      <c r="AL529">
        <v>1447</v>
      </c>
      <c r="AM529" s="301">
        <v>43828</v>
      </c>
      <c r="AN529">
        <v>4070</v>
      </c>
      <c r="AO529">
        <v>1832</v>
      </c>
      <c r="AP529" s="301">
        <v>43645</v>
      </c>
      <c r="AQ529">
        <v>3810</v>
      </c>
      <c r="AR529">
        <v>1604</v>
      </c>
      <c r="AS529" s="301">
        <v>43280</v>
      </c>
      <c r="AT529">
        <v>4980</v>
      </c>
      <c r="AU529">
        <v>2361</v>
      </c>
    </row>
    <row r="530" spans="1:47" x14ac:dyDescent="0.2">
      <c r="A530" s="102">
        <v>3376</v>
      </c>
      <c r="B530">
        <v>1911</v>
      </c>
      <c r="C530" t="s">
        <v>49</v>
      </c>
      <c r="D530" t="s">
        <v>907</v>
      </c>
      <c r="E530">
        <v>1322</v>
      </c>
      <c r="F530">
        <v>1322</v>
      </c>
      <c r="G530">
        <v>700</v>
      </c>
      <c r="H530" t="s">
        <v>898</v>
      </c>
      <c r="I530">
        <v>9787</v>
      </c>
      <c r="J530" t="s">
        <v>1182</v>
      </c>
      <c r="K530" t="s">
        <v>910</v>
      </c>
      <c r="L530">
        <v>3010</v>
      </c>
      <c r="M530">
        <v>3005</v>
      </c>
      <c r="N530">
        <v>300</v>
      </c>
      <c r="O530" t="s">
        <v>901</v>
      </c>
      <c r="P530">
        <v>0.54632472450236103</v>
      </c>
      <c r="Q530">
        <v>0.88269794097322396</v>
      </c>
      <c r="R530" s="15">
        <v>2.7899117482697001E-2</v>
      </c>
      <c r="S530" s="15">
        <v>5.8089388003170102E-2</v>
      </c>
      <c r="T530">
        <v>0.79823985162393796</v>
      </c>
      <c r="U530">
        <v>0.79823985162393796</v>
      </c>
      <c r="V530">
        <v>0.52253811194811295</v>
      </c>
      <c r="W530">
        <v>3.43</v>
      </c>
      <c r="X530">
        <v>2.65</v>
      </c>
      <c r="Y530">
        <v>431772</v>
      </c>
      <c r="Z530">
        <v>35981</v>
      </c>
      <c r="AA530">
        <v>2.09</v>
      </c>
      <c r="AB530">
        <v>12</v>
      </c>
      <c r="AC530">
        <v>7</v>
      </c>
      <c r="AD530">
        <v>5</v>
      </c>
      <c r="AE530">
        <v>58.33</v>
      </c>
      <c r="AF530">
        <v>19</v>
      </c>
      <c r="AG530">
        <v>4</v>
      </c>
      <c r="AH530">
        <v>0</v>
      </c>
      <c r="AI530">
        <v>8</v>
      </c>
      <c r="AJ530" s="301">
        <v>43919</v>
      </c>
      <c r="AK530">
        <v>1442</v>
      </c>
      <c r="AL530">
        <v>3375</v>
      </c>
      <c r="AM530" s="301">
        <v>43828</v>
      </c>
      <c r="AN530">
        <v>1615</v>
      </c>
      <c r="AO530">
        <v>3925</v>
      </c>
      <c r="AP530" s="301">
        <v>43645</v>
      </c>
      <c r="AQ530">
        <v>1325</v>
      </c>
      <c r="AR530">
        <v>3215</v>
      </c>
      <c r="AS530" s="301">
        <v>43280</v>
      </c>
      <c r="AT530">
        <v>1620</v>
      </c>
      <c r="AU530">
        <v>3710</v>
      </c>
    </row>
    <row r="531" spans="1:47" x14ac:dyDescent="0.2">
      <c r="A531" s="102">
        <v>3501</v>
      </c>
      <c r="B531">
        <v>2282</v>
      </c>
      <c r="C531" t="s">
        <v>1429</v>
      </c>
      <c r="D531" t="s">
        <v>923</v>
      </c>
      <c r="E531">
        <v>4225</v>
      </c>
      <c r="F531">
        <v>4200</v>
      </c>
      <c r="G531">
        <v>200</v>
      </c>
      <c r="H531" t="s">
        <v>898</v>
      </c>
      <c r="I531">
        <v>6395</v>
      </c>
      <c r="J531" t="s">
        <v>1004</v>
      </c>
      <c r="K531" t="s">
        <v>909</v>
      </c>
      <c r="L531">
        <v>890</v>
      </c>
      <c r="M531">
        <v>892</v>
      </c>
      <c r="N531">
        <v>900</v>
      </c>
      <c r="O531" t="s">
        <v>901</v>
      </c>
      <c r="P531">
        <v>0.946863561651204</v>
      </c>
      <c r="Q531">
        <v>0.87729735718718105</v>
      </c>
      <c r="R531">
        <v>4.3107030359080603E-2</v>
      </c>
      <c r="S531">
        <v>4.5386323631670597E-2</v>
      </c>
      <c r="T531">
        <v>0.21972695639736201</v>
      </c>
      <c r="U531">
        <v>0.21972695639736201</v>
      </c>
      <c r="V531">
        <v>0.453901363093138</v>
      </c>
      <c r="W531">
        <v>0.85</v>
      </c>
      <c r="X531">
        <v>4.43</v>
      </c>
      <c r="Y531">
        <v>431700</v>
      </c>
      <c r="Z531">
        <v>30836</v>
      </c>
      <c r="AA531">
        <v>1.56</v>
      </c>
      <c r="AB531">
        <v>14</v>
      </c>
      <c r="AC531">
        <v>10</v>
      </c>
      <c r="AD531">
        <v>4</v>
      </c>
      <c r="AE531">
        <v>71.430000000000007</v>
      </c>
      <c r="AF531">
        <v>16</v>
      </c>
      <c r="AG531">
        <v>6</v>
      </c>
      <c r="AH531">
        <v>2</v>
      </c>
      <c r="AI531">
        <v>6</v>
      </c>
      <c r="AJ531" s="301">
        <v>43919</v>
      </c>
      <c r="AK531">
        <v>3980</v>
      </c>
      <c r="AL531">
        <v>796</v>
      </c>
      <c r="AM531" s="301">
        <v>43828</v>
      </c>
      <c r="AN531">
        <v>4510</v>
      </c>
      <c r="AO531">
        <v>1001</v>
      </c>
      <c r="AP531" s="301">
        <v>43645</v>
      </c>
      <c r="AQ531">
        <v>4695</v>
      </c>
      <c r="AR531">
        <v>1155</v>
      </c>
      <c r="AS531" s="301">
        <v>43280</v>
      </c>
      <c r="AT531">
        <v>4325</v>
      </c>
      <c r="AU531">
        <v>1330</v>
      </c>
    </row>
    <row r="532" spans="1:47" x14ac:dyDescent="0.2">
      <c r="A532" s="102">
        <v>2853</v>
      </c>
      <c r="B532">
        <v>2327</v>
      </c>
      <c r="C532" t="s">
        <v>1171</v>
      </c>
      <c r="D532" t="s">
        <v>900</v>
      </c>
      <c r="E532">
        <v>2942</v>
      </c>
      <c r="F532">
        <v>2914</v>
      </c>
      <c r="G532">
        <v>300</v>
      </c>
      <c r="H532" t="s">
        <v>898</v>
      </c>
      <c r="I532">
        <v>8306</v>
      </c>
      <c r="J532" t="s">
        <v>1029</v>
      </c>
      <c r="K532" t="s">
        <v>940</v>
      </c>
      <c r="L532">
        <v>422</v>
      </c>
      <c r="M532">
        <v>422.5</v>
      </c>
      <c r="N532">
        <v>2100</v>
      </c>
      <c r="O532" t="s">
        <v>901</v>
      </c>
      <c r="P532">
        <v>0.82414209581151099</v>
      </c>
      <c r="Q532">
        <v>0.902129737931746</v>
      </c>
      <c r="R532" s="15">
        <v>0.153245190414214</v>
      </c>
      <c r="S532" s="15">
        <v>8.5029233039761995E-2</v>
      </c>
      <c r="T532">
        <v>1.6938227006319799</v>
      </c>
      <c r="U532">
        <v>1.6938227006319799</v>
      </c>
      <c r="V532">
        <v>1.5968089854904099</v>
      </c>
      <c r="W532">
        <v>5.81</v>
      </c>
      <c r="X532">
        <v>1.49</v>
      </c>
      <c r="Y532">
        <v>431181</v>
      </c>
      <c r="Z532">
        <v>25364</v>
      </c>
      <c r="AA532">
        <v>1.18</v>
      </c>
      <c r="AB532">
        <v>17</v>
      </c>
      <c r="AC532">
        <v>11</v>
      </c>
      <c r="AD532">
        <v>6</v>
      </c>
      <c r="AE532">
        <v>64.709999999999994</v>
      </c>
      <c r="AF532">
        <v>18</v>
      </c>
      <c r="AG532">
        <v>5</v>
      </c>
      <c r="AH532">
        <v>2</v>
      </c>
      <c r="AI532">
        <v>10</v>
      </c>
      <c r="AJ532" s="301">
        <v>43919</v>
      </c>
      <c r="AK532">
        <v>2686</v>
      </c>
      <c r="AL532">
        <v>426.1</v>
      </c>
      <c r="AM532" s="301">
        <v>43828</v>
      </c>
      <c r="AN532">
        <v>3600</v>
      </c>
      <c r="AO532">
        <v>593.20000000000005</v>
      </c>
      <c r="AP532" s="301">
        <v>43645</v>
      </c>
      <c r="AQ532">
        <v>3515</v>
      </c>
      <c r="AR532">
        <v>524.29999999999995</v>
      </c>
      <c r="AS532" s="301">
        <v>43280</v>
      </c>
      <c r="AT532">
        <v>2762</v>
      </c>
      <c r="AU532">
        <v>621.6</v>
      </c>
    </row>
    <row r="533" spans="1:47" x14ac:dyDescent="0.2">
      <c r="A533" s="102">
        <v>2629</v>
      </c>
      <c r="B533">
        <v>4091</v>
      </c>
      <c r="C533" t="s">
        <v>1334</v>
      </c>
      <c r="D533" t="s">
        <v>920</v>
      </c>
      <c r="E533">
        <v>1721</v>
      </c>
      <c r="F533">
        <v>1751</v>
      </c>
      <c r="G533">
        <v>600</v>
      </c>
      <c r="H533" t="s">
        <v>901</v>
      </c>
      <c r="I533">
        <v>6925</v>
      </c>
      <c r="J533" t="s">
        <v>1177</v>
      </c>
      <c r="K533" t="s">
        <v>903</v>
      </c>
      <c r="L533">
        <v>1339</v>
      </c>
      <c r="M533">
        <v>1427</v>
      </c>
      <c r="N533">
        <v>700</v>
      </c>
      <c r="O533" t="s">
        <v>898</v>
      </c>
      <c r="P533">
        <v>0.85312563581126499</v>
      </c>
      <c r="Q533">
        <v>0.90762136474728095</v>
      </c>
      <c r="R533">
        <v>9.1277228074978997E-3</v>
      </c>
      <c r="S533" s="15">
        <v>9.0720961366036398E-3</v>
      </c>
      <c r="T533">
        <v>-1.71833060709997</v>
      </c>
      <c r="U533">
        <v>1.71833060709997</v>
      </c>
      <c r="V533">
        <v>1.22665831531484</v>
      </c>
      <c r="W533">
        <v>-18.059999999999999</v>
      </c>
      <c r="X533">
        <v>4.92</v>
      </c>
      <c r="Y533">
        <v>430677</v>
      </c>
      <c r="Z533">
        <v>25334</v>
      </c>
      <c r="AA533">
        <v>1.22</v>
      </c>
      <c r="AB533">
        <v>17</v>
      </c>
      <c r="AC533">
        <v>8</v>
      </c>
      <c r="AD533">
        <v>9</v>
      </c>
      <c r="AE533">
        <v>47.06</v>
      </c>
      <c r="AF533">
        <v>18</v>
      </c>
      <c r="AG533">
        <v>4</v>
      </c>
      <c r="AH533">
        <v>1</v>
      </c>
      <c r="AI533">
        <v>12</v>
      </c>
      <c r="AJ533" s="301">
        <v>43919</v>
      </c>
      <c r="AK533">
        <v>1662</v>
      </c>
      <c r="AL533">
        <v>1060</v>
      </c>
      <c r="AM533" s="301">
        <v>43828</v>
      </c>
      <c r="AN533">
        <v>2428</v>
      </c>
      <c r="AO533">
        <v>1624</v>
      </c>
      <c r="AP533" s="301">
        <v>43645</v>
      </c>
      <c r="AQ533">
        <v>2285</v>
      </c>
      <c r="AR533">
        <v>1435</v>
      </c>
      <c r="AS533" s="301">
        <v>43280</v>
      </c>
      <c r="AT533">
        <v>1526</v>
      </c>
      <c r="AU533">
        <v>1385</v>
      </c>
    </row>
    <row r="534" spans="1:47" x14ac:dyDescent="0.2">
      <c r="A534" s="102">
        <v>202</v>
      </c>
      <c r="B534">
        <v>5021</v>
      </c>
      <c r="C534" t="s">
        <v>1391</v>
      </c>
      <c r="D534" t="s">
        <v>1090</v>
      </c>
      <c r="E534">
        <v>1576</v>
      </c>
      <c r="F534">
        <v>1538</v>
      </c>
      <c r="G534">
        <v>700</v>
      </c>
      <c r="H534" t="s">
        <v>901</v>
      </c>
      <c r="I534">
        <v>8012</v>
      </c>
      <c r="J534" t="s">
        <v>1055</v>
      </c>
      <c r="K534" t="s">
        <v>905</v>
      </c>
      <c r="L534">
        <v>1330</v>
      </c>
      <c r="M534">
        <v>1330</v>
      </c>
      <c r="N534">
        <v>800</v>
      </c>
      <c r="O534" t="s">
        <v>898</v>
      </c>
      <c r="P534">
        <v>0.77421306924904998</v>
      </c>
      <c r="Q534">
        <v>0.96735299270387898</v>
      </c>
      <c r="R534" s="15">
        <v>0.17220247810032799</v>
      </c>
      <c r="S534" s="15">
        <v>4.2912664674255697E-5</v>
      </c>
      <c r="T534">
        <v>-1.6429236244966501</v>
      </c>
      <c r="U534">
        <v>1.6429236244966501</v>
      </c>
      <c r="V534">
        <v>1.09178495087404</v>
      </c>
      <c r="W534">
        <v>-6.71</v>
      </c>
      <c r="X534">
        <v>1.17</v>
      </c>
      <c r="Y534">
        <v>430538</v>
      </c>
      <c r="Z534">
        <v>25326</v>
      </c>
      <c r="AA534">
        <v>1.1299999999999999</v>
      </c>
      <c r="AB534">
        <v>17</v>
      </c>
      <c r="AC534">
        <v>10</v>
      </c>
      <c r="AD534">
        <v>7</v>
      </c>
      <c r="AE534">
        <v>58.82</v>
      </c>
      <c r="AF534">
        <v>15</v>
      </c>
      <c r="AG534">
        <v>6</v>
      </c>
      <c r="AH534">
        <v>4</v>
      </c>
      <c r="AI534">
        <v>7</v>
      </c>
      <c r="AJ534" s="301">
        <v>43919</v>
      </c>
      <c r="AK534">
        <v>1508</v>
      </c>
      <c r="AL534">
        <v>1347</v>
      </c>
      <c r="AM534" s="301">
        <v>43828</v>
      </c>
      <c r="AN534">
        <v>2515</v>
      </c>
      <c r="AO534">
        <v>1630</v>
      </c>
      <c r="AP534" s="301">
        <v>43645</v>
      </c>
      <c r="AQ534">
        <v>2522</v>
      </c>
      <c r="AR534">
        <v>1650</v>
      </c>
      <c r="AS534" s="301">
        <v>43280</v>
      </c>
      <c r="AT534">
        <v>3880</v>
      </c>
      <c r="AU534">
        <v>1691</v>
      </c>
    </row>
    <row r="535" spans="1:47" x14ac:dyDescent="0.2">
      <c r="A535" s="102">
        <v>1930</v>
      </c>
      <c r="B535">
        <v>5706</v>
      </c>
      <c r="C535" t="s">
        <v>1136</v>
      </c>
      <c r="D535" t="s">
        <v>911</v>
      </c>
      <c r="E535">
        <v>2159</v>
      </c>
      <c r="F535">
        <v>2175</v>
      </c>
      <c r="G535">
        <v>500</v>
      </c>
      <c r="H535" t="s">
        <v>901</v>
      </c>
      <c r="I535">
        <v>7269</v>
      </c>
      <c r="J535" t="s">
        <v>836</v>
      </c>
      <c r="K535" t="s">
        <v>913</v>
      </c>
      <c r="L535">
        <v>3732</v>
      </c>
      <c r="M535">
        <v>3583</v>
      </c>
      <c r="N535">
        <v>300</v>
      </c>
      <c r="O535" t="s">
        <v>898</v>
      </c>
      <c r="P535">
        <v>0.96273138512087997</v>
      </c>
      <c r="Q535">
        <v>0.92668898318098902</v>
      </c>
      <c r="R535" s="106">
        <v>3.6746010432201097E-2</v>
      </c>
      <c r="S535" s="15">
        <v>3.26559848000397E-2</v>
      </c>
      <c r="T535">
        <v>-0.149831850312721</v>
      </c>
      <c r="U535">
        <v>0.149831850312721</v>
      </c>
      <c r="V535">
        <v>0.85224602857748799</v>
      </c>
      <c r="W535">
        <v>-0.81</v>
      </c>
      <c r="X535">
        <v>1.17</v>
      </c>
      <c r="Y535">
        <v>430007</v>
      </c>
      <c r="Z535">
        <v>47779</v>
      </c>
      <c r="AA535">
        <v>2.4</v>
      </c>
      <c r="AB535">
        <v>9</v>
      </c>
      <c r="AC535">
        <v>6</v>
      </c>
      <c r="AD535">
        <v>3</v>
      </c>
      <c r="AE535">
        <v>66.67</v>
      </c>
      <c r="AF535">
        <v>13</v>
      </c>
      <c r="AG535">
        <v>6</v>
      </c>
      <c r="AH535">
        <v>2</v>
      </c>
      <c r="AI535">
        <v>1</v>
      </c>
      <c r="AJ535" s="301">
        <v>43919</v>
      </c>
      <c r="AK535">
        <v>1803</v>
      </c>
      <c r="AL535">
        <v>2800</v>
      </c>
      <c r="AM535" s="301">
        <v>43828</v>
      </c>
      <c r="AN535">
        <v>2924</v>
      </c>
      <c r="AO535">
        <v>4567</v>
      </c>
      <c r="AP535" s="301">
        <v>43645</v>
      </c>
      <c r="AQ535">
        <v>2630</v>
      </c>
      <c r="AR535">
        <v>5141</v>
      </c>
      <c r="AS535" s="301">
        <v>43280</v>
      </c>
      <c r="AT535">
        <v>4625</v>
      </c>
      <c r="AU535">
        <v>6048</v>
      </c>
    </row>
    <row r="536" spans="1:47" x14ac:dyDescent="0.2">
      <c r="A536" s="102">
        <v>3109</v>
      </c>
      <c r="B536">
        <v>8697</v>
      </c>
      <c r="C536" t="s">
        <v>666</v>
      </c>
      <c r="D536" t="s">
        <v>904</v>
      </c>
      <c r="E536">
        <v>2490</v>
      </c>
      <c r="F536">
        <v>2498</v>
      </c>
      <c r="G536">
        <v>300</v>
      </c>
      <c r="H536" t="s">
        <v>901</v>
      </c>
      <c r="I536">
        <v>9974</v>
      </c>
      <c r="J536" t="s">
        <v>1911</v>
      </c>
      <c r="K536" t="s">
        <v>921</v>
      </c>
      <c r="L536">
        <v>7290</v>
      </c>
      <c r="M536">
        <v>7380</v>
      </c>
      <c r="N536">
        <v>100</v>
      </c>
      <c r="O536" t="s">
        <v>898</v>
      </c>
      <c r="P536">
        <v>0.87880745870219901</v>
      </c>
      <c r="Q536">
        <v>0.89319511097224003</v>
      </c>
      <c r="R536" s="15">
        <v>0.33487295461278999</v>
      </c>
      <c r="S536" s="15">
        <v>3.09783251112494E-2</v>
      </c>
      <c r="T536">
        <v>-0.84197106770707397</v>
      </c>
      <c r="U536">
        <v>0.84197106770707397</v>
      </c>
      <c r="V536">
        <v>0.61026415576882398</v>
      </c>
      <c r="W536">
        <v>-4.76</v>
      </c>
      <c r="X536">
        <v>1.54</v>
      </c>
      <c r="Y536">
        <v>429998</v>
      </c>
      <c r="Z536">
        <v>35833</v>
      </c>
      <c r="AA536">
        <v>1.65</v>
      </c>
      <c r="AB536">
        <v>12</v>
      </c>
      <c r="AC536">
        <v>7</v>
      </c>
      <c r="AD536">
        <v>5</v>
      </c>
      <c r="AE536">
        <v>58.33</v>
      </c>
      <c r="AF536">
        <v>19</v>
      </c>
      <c r="AG536">
        <v>4</v>
      </c>
      <c r="AH536">
        <v>0</v>
      </c>
      <c r="AI536">
        <v>8</v>
      </c>
      <c r="AJ536" s="301">
        <v>43919</v>
      </c>
      <c r="AK536">
        <v>1916</v>
      </c>
      <c r="AL536">
        <v>5630</v>
      </c>
      <c r="AM536" s="301">
        <v>43828</v>
      </c>
      <c r="AN536">
        <v>1930</v>
      </c>
      <c r="AO536">
        <v>5560</v>
      </c>
      <c r="AP536" s="301">
        <v>43645</v>
      </c>
      <c r="AQ536">
        <v>1748</v>
      </c>
      <c r="AR536">
        <v>5380</v>
      </c>
      <c r="AS536" s="301">
        <v>43280</v>
      </c>
      <c r="AT536">
        <v>2030</v>
      </c>
      <c r="AU536">
        <v>5660</v>
      </c>
    </row>
    <row r="537" spans="1:47" x14ac:dyDescent="0.2">
      <c r="A537" s="102">
        <v>695</v>
      </c>
      <c r="B537">
        <v>1812</v>
      </c>
      <c r="C537" t="s">
        <v>961</v>
      </c>
      <c r="D537" t="s">
        <v>907</v>
      </c>
      <c r="E537">
        <v>1231</v>
      </c>
      <c r="F537">
        <v>1252</v>
      </c>
      <c r="G537">
        <v>900</v>
      </c>
      <c r="H537" t="s">
        <v>898</v>
      </c>
      <c r="I537">
        <v>4208</v>
      </c>
      <c r="J537" t="s">
        <v>1026</v>
      </c>
      <c r="K537" t="s">
        <v>920</v>
      </c>
      <c r="L537">
        <v>1810</v>
      </c>
      <c r="M537">
        <v>1797</v>
      </c>
      <c r="N537">
        <v>600</v>
      </c>
      <c r="O537" t="s">
        <v>901</v>
      </c>
      <c r="P537">
        <v>0.88155395371935696</v>
      </c>
      <c r="Q537">
        <v>0.95358215740917596</v>
      </c>
      <c r="R537">
        <v>0.19659837940882799</v>
      </c>
      <c r="S537" s="15">
        <v>1.54590730371533E-2</v>
      </c>
      <c r="T537">
        <v>2.0463739098575102</v>
      </c>
      <c r="U537">
        <v>2.0463739098575102</v>
      </c>
      <c r="V537">
        <v>1.5345455624309501</v>
      </c>
      <c r="W537">
        <v>6.73</v>
      </c>
      <c r="X537">
        <v>4.51</v>
      </c>
      <c r="Y537">
        <v>429879</v>
      </c>
      <c r="Z537">
        <v>25287</v>
      </c>
      <c r="AA537">
        <v>1.28</v>
      </c>
      <c r="AB537">
        <v>17</v>
      </c>
      <c r="AC537">
        <v>14</v>
      </c>
      <c r="AD537">
        <v>3</v>
      </c>
      <c r="AE537">
        <v>82.35</v>
      </c>
      <c r="AF537">
        <v>20</v>
      </c>
      <c r="AG537">
        <v>1</v>
      </c>
      <c r="AH537">
        <v>0</v>
      </c>
      <c r="AI537">
        <v>16</v>
      </c>
      <c r="AJ537" s="301">
        <v>43919</v>
      </c>
      <c r="AK537">
        <v>1155</v>
      </c>
      <c r="AL537">
        <v>1691</v>
      </c>
      <c r="AM537" s="301">
        <v>43828</v>
      </c>
      <c r="AN537">
        <v>1458</v>
      </c>
      <c r="AO537">
        <v>2379</v>
      </c>
      <c r="AP537" s="301">
        <v>43645</v>
      </c>
      <c r="AQ537">
        <v>1510</v>
      </c>
      <c r="AR537">
        <v>2298</v>
      </c>
      <c r="AS537" s="301">
        <v>43280</v>
      </c>
      <c r="AT537">
        <v>1646</v>
      </c>
      <c r="AU537">
        <v>2821</v>
      </c>
    </row>
    <row r="538" spans="1:47" x14ac:dyDescent="0.2">
      <c r="A538" s="102">
        <v>2389</v>
      </c>
      <c r="B538">
        <v>6371</v>
      </c>
      <c r="C538" t="s">
        <v>1003</v>
      </c>
      <c r="D538" t="s">
        <v>909</v>
      </c>
      <c r="E538">
        <v>2599</v>
      </c>
      <c r="F538">
        <v>2563</v>
      </c>
      <c r="G538">
        <v>400</v>
      </c>
      <c r="H538" t="s">
        <v>901</v>
      </c>
      <c r="I538">
        <v>6925</v>
      </c>
      <c r="J538" t="s">
        <v>1177</v>
      </c>
      <c r="K538" t="s">
        <v>903</v>
      </c>
      <c r="L538">
        <v>1339</v>
      </c>
      <c r="M538">
        <v>1427</v>
      </c>
      <c r="N538">
        <v>700</v>
      </c>
      <c r="O538" t="s">
        <v>898</v>
      </c>
      <c r="P538">
        <v>0.91396613535561999</v>
      </c>
      <c r="Q538">
        <v>0.91447850964671695</v>
      </c>
      <c r="R538">
        <v>2.9800179306412999E-3</v>
      </c>
      <c r="S538" s="15">
        <v>4.4637505837299203E-2</v>
      </c>
      <c r="T538">
        <v>-2.3962668530975502</v>
      </c>
      <c r="U538">
        <v>2.3962668530975502</v>
      </c>
      <c r="V538">
        <v>1.4322822400563999</v>
      </c>
      <c r="W538">
        <v>-20.32</v>
      </c>
      <c r="X538">
        <v>2.57</v>
      </c>
      <c r="Y538">
        <v>429198</v>
      </c>
      <c r="Z538">
        <v>26825</v>
      </c>
      <c r="AA538">
        <v>1.44</v>
      </c>
      <c r="AB538">
        <v>16</v>
      </c>
      <c r="AC538">
        <v>11</v>
      </c>
      <c r="AD538">
        <v>5</v>
      </c>
      <c r="AE538">
        <v>68.75</v>
      </c>
      <c r="AF538">
        <v>21</v>
      </c>
      <c r="AG538">
        <v>3</v>
      </c>
      <c r="AH538">
        <v>0</v>
      </c>
      <c r="AI538">
        <v>13</v>
      </c>
      <c r="AJ538" s="301">
        <v>43919</v>
      </c>
      <c r="AK538">
        <v>2608</v>
      </c>
      <c r="AL538">
        <v>1060</v>
      </c>
      <c r="AM538" s="301">
        <v>43828</v>
      </c>
      <c r="AN538">
        <v>3865</v>
      </c>
      <c r="AO538">
        <v>1624</v>
      </c>
      <c r="AP538" s="301">
        <v>43645</v>
      </c>
      <c r="AQ538">
        <v>3630</v>
      </c>
      <c r="AR538">
        <v>1435</v>
      </c>
      <c r="AS538" s="301">
        <v>43280</v>
      </c>
      <c r="AT538">
        <v>4390</v>
      </c>
      <c r="AU538">
        <v>1385</v>
      </c>
    </row>
    <row r="539" spans="1:47" x14ac:dyDescent="0.2">
      <c r="A539" s="102">
        <v>1461</v>
      </c>
      <c r="B539">
        <v>4091</v>
      </c>
      <c r="C539" t="s">
        <v>1334</v>
      </c>
      <c r="D539" t="s">
        <v>920</v>
      </c>
      <c r="E539">
        <v>1721</v>
      </c>
      <c r="F539">
        <v>1751</v>
      </c>
      <c r="G539">
        <v>600</v>
      </c>
      <c r="H539" t="s">
        <v>901</v>
      </c>
      <c r="I539">
        <v>4681</v>
      </c>
      <c r="J539" t="s">
        <v>774</v>
      </c>
      <c r="K539" t="s">
        <v>910</v>
      </c>
      <c r="L539">
        <v>1414</v>
      </c>
      <c r="M539">
        <v>1389</v>
      </c>
      <c r="N539">
        <v>800</v>
      </c>
      <c r="O539" t="s">
        <v>898</v>
      </c>
      <c r="P539">
        <v>0.88080365304158503</v>
      </c>
      <c r="Q539">
        <v>0.93773574476689903</v>
      </c>
      <c r="R539">
        <v>3.3338987921973399E-3</v>
      </c>
      <c r="S539" s="15">
        <v>3.7308071839330199E-3</v>
      </c>
      <c r="T539">
        <v>-1.35772787426477</v>
      </c>
      <c r="U539">
        <v>1.35772787426477</v>
      </c>
      <c r="V539">
        <v>1.7383736066101101</v>
      </c>
      <c r="W539">
        <v>-13.04</v>
      </c>
      <c r="X539">
        <v>5.77</v>
      </c>
      <c r="Y539">
        <v>429118</v>
      </c>
      <c r="Z539">
        <v>26820</v>
      </c>
      <c r="AA539">
        <v>1.39</v>
      </c>
      <c r="AB539">
        <v>16</v>
      </c>
      <c r="AC539">
        <v>12</v>
      </c>
      <c r="AD539">
        <v>4</v>
      </c>
      <c r="AE539">
        <v>75</v>
      </c>
      <c r="AF539">
        <v>19</v>
      </c>
      <c r="AG539">
        <v>4</v>
      </c>
      <c r="AH539">
        <v>1</v>
      </c>
      <c r="AI539">
        <v>11</v>
      </c>
      <c r="AJ539" s="301">
        <v>43919</v>
      </c>
      <c r="AK539">
        <v>1662</v>
      </c>
      <c r="AL539">
        <v>1086</v>
      </c>
      <c r="AM539" s="301">
        <v>43828</v>
      </c>
      <c r="AN539">
        <v>2428</v>
      </c>
      <c r="AO539">
        <v>1855</v>
      </c>
      <c r="AP539" s="301">
        <v>43645</v>
      </c>
      <c r="AQ539">
        <v>2285</v>
      </c>
      <c r="AR539">
        <v>1659</v>
      </c>
      <c r="AS539" s="301">
        <v>43280</v>
      </c>
      <c r="AT539">
        <v>1526</v>
      </c>
      <c r="AU539">
        <v>1889</v>
      </c>
    </row>
    <row r="540" spans="1:47" x14ac:dyDescent="0.2">
      <c r="A540" s="102">
        <v>2683</v>
      </c>
      <c r="B540">
        <v>2579</v>
      </c>
      <c r="C540" t="s">
        <v>1264</v>
      </c>
      <c r="D540" t="s">
        <v>923</v>
      </c>
      <c r="E540">
        <v>1964</v>
      </c>
      <c r="F540">
        <v>1937</v>
      </c>
      <c r="G540">
        <v>500</v>
      </c>
      <c r="H540" t="s">
        <v>901</v>
      </c>
      <c r="I540">
        <v>4676</v>
      </c>
      <c r="J540" t="s">
        <v>1206</v>
      </c>
      <c r="K540" t="s">
        <v>900</v>
      </c>
      <c r="L540">
        <v>1044</v>
      </c>
      <c r="M540">
        <v>1031</v>
      </c>
      <c r="N540">
        <v>900</v>
      </c>
      <c r="O540" t="s">
        <v>898</v>
      </c>
      <c r="P540">
        <v>0.76512506321830498</v>
      </c>
      <c r="Q540">
        <v>0.90642971911582504</v>
      </c>
      <c r="R540">
        <v>0.26000629385909202</v>
      </c>
      <c r="S540" s="15">
        <v>7.5543738828180496E-2</v>
      </c>
      <c r="T540">
        <v>-0.59418261817087004</v>
      </c>
      <c r="U540">
        <v>0.59418261817087004</v>
      </c>
      <c r="V540">
        <v>0.41654913094922202</v>
      </c>
      <c r="W540">
        <v>-3.04</v>
      </c>
      <c r="X540">
        <v>4.1900000000000004</v>
      </c>
      <c r="Y540">
        <v>428178</v>
      </c>
      <c r="Z540">
        <v>30584</v>
      </c>
      <c r="AA540">
        <v>1.35</v>
      </c>
      <c r="AB540">
        <v>14</v>
      </c>
      <c r="AC540">
        <v>10</v>
      </c>
      <c r="AD540">
        <v>4</v>
      </c>
      <c r="AE540">
        <v>71.430000000000007</v>
      </c>
      <c r="AF540">
        <v>16</v>
      </c>
      <c r="AG540">
        <v>6</v>
      </c>
      <c r="AH540">
        <v>3</v>
      </c>
      <c r="AI540">
        <v>5</v>
      </c>
      <c r="AJ540" s="301">
        <v>43919</v>
      </c>
      <c r="AK540">
        <v>2288</v>
      </c>
      <c r="AL540">
        <v>1109</v>
      </c>
      <c r="AM540" s="301">
        <v>43828</v>
      </c>
      <c r="AN540">
        <v>2791</v>
      </c>
      <c r="AO540">
        <v>1556</v>
      </c>
      <c r="AP540" s="301">
        <v>43645</v>
      </c>
      <c r="AQ540">
        <v>2792</v>
      </c>
      <c r="AR540">
        <v>1537</v>
      </c>
      <c r="AS540" s="301">
        <v>43280</v>
      </c>
      <c r="AT540">
        <v>4345</v>
      </c>
      <c r="AU540">
        <v>1857</v>
      </c>
    </row>
    <row r="541" spans="1:47" x14ac:dyDescent="0.2">
      <c r="A541" s="102">
        <v>2578</v>
      </c>
      <c r="B541">
        <v>3101</v>
      </c>
      <c r="C541" t="s">
        <v>1106</v>
      </c>
      <c r="D541" t="s">
        <v>1100</v>
      </c>
      <c r="E541">
        <v>1478</v>
      </c>
      <c r="F541">
        <v>1480</v>
      </c>
      <c r="G541">
        <v>500</v>
      </c>
      <c r="H541" t="s">
        <v>898</v>
      </c>
      <c r="I541">
        <v>6506</v>
      </c>
      <c r="J541" t="s">
        <v>1005</v>
      </c>
      <c r="K541" t="s">
        <v>903</v>
      </c>
      <c r="L541">
        <v>3665</v>
      </c>
      <c r="M541">
        <v>3675</v>
      </c>
      <c r="N541">
        <v>200</v>
      </c>
      <c r="O541" t="s">
        <v>901</v>
      </c>
      <c r="P541">
        <v>0.93246463279798097</v>
      </c>
      <c r="Q541">
        <v>0.90909492447868701</v>
      </c>
      <c r="R541">
        <v>0.18606409783477901</v>
      </c>
      <c r="S541" s="15">
        <v>3.3874040940597101E-2</v>
      </c>
      <c r="T541">
        <v>0.69437556534311895</v>
      </c>
      <c r="U541">
        <v>0.69437556534311895</v>
      </c>
      <c r="V541">
        <v>0.49218867095936703</v>
      </c>
      <c r="W541">
        <v>3.13</v>
      </c>
      <c r="X541">
        <v>0.68</v>
      </c>
      <c r="Y541">
        <v>428083</v>
      </c>
      <c r="Z541">
        <v>26755</v>
      </c>
      <c r="AA541">
        <v>1.49</v>
      </c>
      <c r="AB541">
        <v>16</v>
      </c>
      <c r="AC541">
        <v>12</v>
      </c>
      <c r="AD541">
        <v>4</v>
      </c>
      <c r="AE541">
        <v>75</v>
      </c>
      <c r="AF541">
        <v>14</v>
      </c>
      <c r="AG541">
        <v>7</v>
      </c>
      <c r="AH541">
        <v>3</v>
      </c>
      <c r="AI541">
        <v>6</v>
      </c>
      <c r="AJ541" s="301">
        <v>43919</v>
      </c>
      <c r="AK541">
        <v>1140</v>
      </c>
      <c r="AL541">
        <v>3010</v>
      </c>
      <c r="AM541" s="301">
        <v>43828</v>
      </c>
      <c r="AN541">
        <v>1666</v>
      </c>
      <c r="AO541">
        <v>4170</v>
      </c>
      <c r="AP541" s="301">
        <v>43645</v>
      </c>
      <c r="AQ541">
        <v>1349</v>
      </c>
      <c r="AR541">
        <v>3855</v>
      </c>
      <c r="AS541" s="301">
        <v>43280</v>
      </c>
      <c r="AT541">
        <v>1787</v>
      </c>
      <c r="AU541">
        <v>3920</v>
      </c>
    </row>
    <row r="542" spans="1:47" x14ac:dyDescent="0.2">
      <c r="A542" s="102">
        <v>1996</v>
      </c>
      <c r="B542">
        <v>4091</v>
      </c>
      <c r="C542" t="s">
        <v>1334</v>
      </c>
      <c r="D542" t="s">
        <v>920</v>
      </c>
      <c r="E542">
        <v>1721</v>
      </c>
      <c r="F542">
        <v>1751</v>
      </c>
      <c r="G542">
        <v>600</v>
      </c>
      <c r="H542" t="s">
        <v>901</v>
      </c>
      <c r="I542">
        <v>5233</v>
      </c>
      <c r="J542" t="s">
        <v>1033</v>
      </c>
      <c r="K542" t="s">
        <v>897</v>
      </c>
      <c r="L542">
        <v>2425</v>
      </c>
      <c r="M542">
        <v>2448</v>
      </c>
      <c r="N542">
        <v>400</v>
      </c>
      <c r="O542" t="s">
        <v>898</v>
      </c>
      <c r="P542">
        <v>0.89548349292635598</v>
      </c>
      <c r="Q542">
        <v>0.92499778912958097</v>
      </c>
      <c r="R542" s="15">
        <v>5.2303720653009396E-3</v>
      </c>
      <c r="S542" s="106">
        <v>7.4732934644705998E-2</v>
      </c>
      <c r="T542">
        <v>-1.2777729901299999</v>
      </c>
      <c r="U542">
        <v>1.2777729901299999</v>
      </c>
      <c r="V542">
        <v>1.3020450259849199</v>
      </c>
      <c r="W542">
        <v>-8.19</v>
      </c>
      <c r="X542">
        <v>7.29</v>
      </c>
      <c r="Y542">
        <v>426658</v>
      </c>
      <c r="Z542">
        <v>25098</v>
      </c>
      <c r="AA542">
        <v>1.1599999999999999</v>
      </c>
      <c r="AB542">
        <v>17</v>
      </c>
      <c r="AC542">
        <v>9</v>
      </c>
      <c r="AD542">
        <v>8</v>
      </c>
      <c r="AE542">
        <v>52.94</v>
      </c>
      <c r="AF542">
        <v>16</v>
      </c>
      <c r="AG542">
        <v>6</v>
      </c>
      <c r="AH542">
        <v>2</v>
      </c>
      <c r="AI542">
        <v>9</v>
      </c>
      <c r="AJ542" s="301">
        <v>43919</v>
      </c>
      <c r="AK542">
        <v>1662</v>
      </c>
      <c r="AL542">
        <v>1935</v>
      </c>
      <c r="AM542" s="301">
        <v>43828</v>
      </c>
      <c r="AN542">
        <v>2428</v>
      </c>
      <c r="AO542">
        <v>3215</v>
      </c>
      <c r="AP542" s="301">
        <v>43645</v>
      </c>
      <c r="AQ542">
        <v>2285</v>
      </c>
      <c r="AR542">
        <v>3290</v>
      </c>
      <c r="AS542" s="301">
        <v>43280</v>
      </c>
      <c r="AT542">
        <v>1526</v>
      </c>
      <c r="AU542">
        <v>3625</v>
      </c>
    </row>
    <row r="543" spans="1:47" x14ac:dyDescent="0.2">
      <c r="A543" s="102">
        <v>3627</v>
      </c>
      <c r="B543">
        <v>2587</v>
      </c>
      <c r="C543" t="s">
        <v>1233</v>
      </c>
      <c r="D543" t="s">
        <v>923</v>
      </c>
      <c r="E543">
        <v>4200</v>
      </c>
      <c r="F543">
        <v>4180</v>
      </c>
      <c r="G543">
        <v>200</v>
      </c>
      <c r="H543" t="s">
        <v>898</v>
      </c>
      <c r="I543">
        <v>8053</v>
      </c>
      <c r="J543" t="s">
        <v>1470</v>
      </c>
      <c r="K543" t="s">
        <v>905</v>
      </c>
      <c r="L543">
        <v>1233</v>
      </c>
      <c r="M543">
        <v>1218.5</v>
      </c>
      <c r="N543">
        <v>700</v>
      </c>
      <c r="O543" t="s">
        <v>901</v>
      </c>
      <c r="P543">
        <v>0.820095206266374</v>
      </c>
      <c r="Q543">
        <v>0.87226085612168602</v>
      </c>
      <c r="R543">
        <v>6.8712085949172996E-2</v>
      </c>
      <c r="S543">
        <v>9.7212073940830396E-3</v>
      </c>
      <c r="T543">
        <v>0.71710030935320201</v>
      </c>
      <c r="U543">
        <v>0.71710030935320201</v>
      </c>
      <c r="V543">
        <v>0.53592461580458695</v>
      </c>
      <c r="W543">
        <v>2.9</v>
      </c>
      <c r="X543">
        <v>2.0299999999999998</v>
      </c>
      <c r="Y543">
        <v>426561</v>
      </c>
      <c r="Z543">
        <v>26660</v>
      </c>
      <c r="AA543">
        <v>1.52</v>
      </c>
      <c r="AB543">
        <v>16</v>
      </c>
      <c r="AC543">
        <v>13</v>
      </c>
      <c r="AD543">
        <v>3</v>
      </c>
      <c r="AE543">
        <v>81.25</v>
      </c>
      <c r="AF543">
        <v>18</v>
      </c>
      <c r="AG543">
        <v>4</v>
      </c>
      <c r="AH543">
        <v>2</v>
      </c>
      <c r="AI543">
        <v>10</v>
      </c>
      <c r="AJ543" s="301">
        <v>43919</v>
      </c>
      <c r="AK543">
        <v>4260</v>
      </c>
      <c r="AL543">
        <v>1285.5</v>
      </c>
      <c r="AM543" s="301">
        <v>43828</v>
      </c>
      <c r="AN543">
        <v>4545</v>
      </c>
      <c r="AO543">
        <v>1624</v>
      </c>
      <c r="AP543" s="301">
        <v>43645</v>
      </c>
      <c r="AQ543">
        <v>4710</v>
      </c>
      <c r="AR543">
        <v>1660</v>
      </c>
      <c r="AS543" s="301">
        <v>43280</v>
      </c>
      <c r="AT543">
        <v>4670</v>
      </c>
      <c r="AU543">
        <v>1795.5</v>
      </c>
    </row>
    <row r="544" spans="1:47" x14ac:dyDescent="0.2">
      <c r="A544" s="102">
        <v>2119</v>
      </c>
      <c r="B544">
        <v>1662</v>
      </c>
      <c r="C544" t="s">
        <v>463</v>
      </c>
      <c r="D544" t="s">
        <v>1045</v>
      </c>
      <c r="E544">
        <v>1807</v>
      </c>
      <c r="F544">
        <v>1788</v>
      </c>
      <c r="G544">
        <v>600</v>
      </c>
      <c r="H544" t="s">
        <v>901</v>
      </c>
      <c r="I544">
        <v>4091</v>
      </c>
      <c r="J544" t="s">
        <v>1334</v>
      </c>
      <c r="K544" t="s">
        <v>920</v>
      </c>
      <c r="L544">
        <v>1721</v>
      </c>
      <c r="M544">
        <v>1751</v>
      </c>
      <c r="N544">
        <v>600</v>
      </c>
      <c r="O544" t="s">
        <v>898</v>
      </c>
      <c r="P544">
        <v>0.70221366496412596</v>
      </c>
      <c r="Q544">
        <v>0.92180243934280903</v>
      </c>
      <c r="R544" s="15">
        <v>0.13684733760942699</v>
      </c>
      <c r="S544" s="15">
        <v>2.98174068014001E-2</v>
      </c>
      <c r="T544">
        <v>-1.3568512351344699</v>
      </c>
      <c r="U544">
        <v>1.3568512351344699</v>
      </c>
      <c r="V544">
        <v>1.1227760436433301</v>
      </c>
      <c r="W544">
        <v>-9.31</v>
      </c>
      <c r="X544">
        <v>2.0699999999999998</v>
      </c>
      <c r="Y544">
        <v>426325</v>
      </c>
      <c r="Z544">
        <v>30452</v>
      </c>
      <c r="AA544">
        <v>1.66</v>
      </c>
      <c r="AB544">
        <v>14</v>
      </c>
      <c r="AC544">
        <v>9</v>
      </c>
      <c r="AD544">
        <v>5</v>
      </c>
      <c r="AE544">
        <v>64.290000000000006</v>
      </c>
      <c r="AF544">
        <v>16</v>
      </c>
      <c r="AG544">
        <v>6</v>
      </c>
      <c r="AH544">
        <v>1</v>
      </c>
      <c r="AI544">
        <v>7</v>
      </c>
      <c r="AJ544" s="301">
        <v>43919</v>
      </c>
      <c r="AK544">
        <v>1789</v>
      </c>
      <c r="AL544">
        <v>1662</v>
      </c>
      <c r="AM544" s="301">
        <v>43828</v>
      </c>
      <c r="AN544">
        <v>2955</v>
      </c>
      <c r="AO544">
        <v>2428</v>
      </c>
      <c r="AP544" s="301">
        <v>43645</v>
      </c>
      <c r="AQ544">
        <v>2554</v>
      </c>
      <c r="AR544">
        <v>2285</v>
      </c>
      <c r="AS544" s="301">
        <v>43280</v>
      </c>
      <c r="AT544">
        <v>2896</v>
      </c>
      <c r="AU544">
        <v>1526</v>
      </c>
    </row>
    <row r="545" spans="1:47" x14ac:dyDescent="0.2">
      <c r="A545" s="102">
        <v>2347</v>
      </c>
      <c r="B545">
        <v>3099</v>
      </c>
      <c r="C545" t="s">
        <v>33</v>
      </c>
      <c r="D545" t="s">
        <v>921</v>
      </c>
      <c r="E545">
        <v>635</v>
      </c>
      <c r="F545">
        <v>623</v>
      </c>
      <c r="G545">
        <v>1600</v>
      </c>
      <c r="H545" t="s">
        <v>901</v>
      </c>
      <c r="I545">
        <v>6501</v>
      </c>
      <c r="J545" t="s">
        <v>1022</v>
      </c>
      <c r="K545" t="s">
        <v>903</v>
      </c>
      <c r="L545">
        <v>3390</v>
      </c>
      <c r="M545">
        <v>3395</v>
      </c>
      <c r="N545">
        <v>300</v>
      </c>
      <c r="O545" t="s">
        <v>898</v>
      </c>
      <c r="P545">
        <v>0.83979133552542296</v>
      </c>
      <c r="Q545">
        <v>0.91554950043243699</v>
      </c>
      <c r="R545">
        <v>8.6178687495099798E-2</v>
      </c>
      <c r="S545">
        <v>2.1833043745479199E-2</v>
      </c>
      <c r="T545">
        <v>-1.42558717293038</v>
      </c>
      <c r="U545">
        <v>1.42558717293038</v>
      </c>
      <c r="V545">
        <v>0.98671043668200697</v>
      </c>
      <c r="W545">
        <v>-10.97</v>
      </c>
      <c r="X545">
        <v>2.13</v>
      </c>
      <c r="Y545">
        <v>426024</v>
      </c>
      <c r="Z545">
        <v>26626</v>
      </c>
      <c r="AA545">
        <v>1.31</v>
      </c>
      <c r="AB545">
        <v>16</v>
      </c>
      <c r="AC545">
        <v>11</v>
      </c>
      <c r="AD545">
        <v>5</v>
      </c>
      <c r="AE545">
        <v>68.75</v>
      </c>
      <c r="AF545">
        <v>18</v>
      </c>
      <c r="AG545">
        <v>3</v>
      </c>
      <c r="AH545">
        <v>1</v>
      </c>
      <c r="AI545">
        <v>12</v>
      </c>
      <c r="AJ545" s="301">
        <v>43919</v>
      </c>
      <c r="AK545">
        <v>641</v>
      </c>
      <c r="AL545">
        <v>3109</v>
      </c>
      <c r="AM545" s="301">
        <v>43828</v>
      </c>
      <c r="AN545">
        <v>984</v>
      </c>
      <c r="AO545">
        <v>4626</v>
      </c>
      <c r="AP545" s="301">
        <v>43645</v>
      </c>
      <c r="AQ545">
        <v>899</v>
      </c>
      <c r="AR545">
        <v>4045</v>
      </c>
      <c r="AS545" s="301">
        <v>43280</v>
      </c>
      <c r="AT545">
        <v>1344</v>
      </c>
      <c r="AU545">
        <v>3840.5</v>
      </c>
    </row>
    <row r="546" spans="1:47" x14ac:dyDescent="0.2">
      <c r="A546" s="102">
        <v>3767</v>
      </c>
      <c r="B546">
        <v>3098</v>
      </c>
      <c r="C546" t="s">
        <v>1986</v>
      </c>
      <c r="D546" t="s">
        <v>921</v>
      </c>
      <c r="E546">
        <v>5780</v>
      </c>
      <c r="F546">
        <v>5800</v>
      </c>
      <c r="G546">
        <v>100</v>
      </c>
      <c r="H546" t="s">
        <v>898</v>
      </c>
      <c r="I546">
        <v>9072</v>
      </c>
      <c r="J546" t="s">
        <v>975</v>
      </c>
      <c r="K546" t="s">
        <v>976</v>
      </c>
      <c r="L546">
        <v>2118</v>
      </c>
      <c r="M546">
        <v>2146</v>
      </c>
      <c r="N546">
        <v>300</v>
      </c>
      <c r="O546" t="s">
        <v>901</v>
      </c>
      <c r="P546">
        <v>0.69860908239863695</v>
      </c>
      <c r="Q546">
        <v>0.86660224914675499</v>
      </c>
      <c r="R546" s="15">
        <v>0.28412107523320101</v>
      </c>
      <c r="S546" s="15">
        <v>1.42109301141253E-2</v>
      </c>
      <c r="T546">
        <v>1.2726408697837599</v>
      </c>
      <c r="U546">
        <v>1.2726408697837599</v>
      </c>
      <c r="V546">
        <v>1.42575699997717</v>
      </c>
      <c r="W546">
        <v>4.82</v>
      </c>
      <c r="X546">
        <v>11</v>
      </c>
      <c r="Y546">
        <v>425977</v>
      </c>
      <c r="Z546">
        <v>42598</v>
      </c>
      <c r="AA546">
        <v>2.62</v>
      </c>
      <c r="AB546">
        <v>10</v>
      </c>
      <c r="AC546">
        <v>8</v>
      </c>
      <c r="AD546">
        <v>2</v>
      </c>
      <c r="AE546">
        <v>80</v>
      </c>
      <c r="AF546">
        <v>14</v>
      </c>
      <c r="AG546">
        <v>6</v>
      </c>
      <c r="AH546">
        <v>1</v>
      </c>
      <c r="AI546">
        <v>3</v>
      </c>
      <c r="AJ546" s="301">
        <v>43919</v>
      </c>
      <c r="AK546">
        <v>5760</v>
      </c>
      <c r="AL546">
        <v>2172</v>
      </c>
      <c r="AM546" s="301">
        <v>43828</v>
      </c>
      <c r="AN546">
        <v>6340</v>
      </c>
      <c r="AO546">
        <v>2746</v>
      </c>
      <c r="AP546" s="301">
        <v>43645</v>
      </c>
      <c r="AQ546">
        <v>5710</v>
      </c>
      <c r="AR546">
        <v>2562</v>
      </c>
      <c r="AS546" s="301">
        <v>43280</v>
      </c>
      <c r="AT546">
        <v>6700</v>
      </c>
      <c r="AU546">
        <v>2840</v>
      </c>
    </row>
    <row r="547" spans="1:47" x14ac:dyDescent="0.2">
      <c r="A547" s="102">
        <v>1893</v>
      </c>
      <c r="B547">
        <v>2327</v>
      </c>
      <c r="C547" t="s">
        <v>1171</v>
      </c>
      <c r="D547" t="s">
        <v>900</v>
      </c>
      <c r="E547">
        <v>2942</v>
      </c>
      <c r="F547">
        <v>2914</v>
      </c>
      <c r="G547">
        <v>300</v>
      </c>
      <c r="H547" t="s">
        <v>898</v>
      </c>
      <c r="I547">
        <v>6113</v>
      </c>
      <c r="J547" t="s">
        <v>1129</v>
      </c>
      <c r="K547" t="s">
        <v>909</v>
      </c>
      <c r="L547">
        <v>862</v>
      </c>
      <c r="M547">
        <v>859</v>
      </c>
      <c r="N547">
        <v>1000</v>
      </c>
      <c r="O547" t="s">
        <v>901</v>
      </c>
      <c r="P547">
        <v>0.636639458095142</v>
      </c>
      <c r="Q547">
        <v>0.92752327649348698</v>
      </c>
      <c r="R547">
        <v>0.451868844682</v>
      </c>
      <c r="S547" s="15">
        <v>6.3060360285636698E-3</v>
      </c>
      <c r="T547">
        <v>2.3981808832312601</v>
      </c>
      <c r="U547">
        <v>2.3981808832312601</v>
      </c>
      <c r="V547">
        <v>2.2337883624947001</v>
      </c>
      <c r="W547">
        <v>10.029999999999999</v>
      </c>
      <c r="X547">
        <v>1.74</v>
      </c>
      <c r="Y547">
        <v>424223</v>
      </c>
      <c r="Z547">
        <v>28282</v>
      </c>
      <c r="AA547">
        <v>1.31</v>
      </c>
      <c r="AB547">
        <v>15</v>
      </c>
      <c r="AC547">
        <v>10</v>
      </c>
      <c r="AD547">
        <v>5</v>
      </c>
      <c r="AE547">
        <v>66.67</v>
      </c>
      <c r="AF547">
        <v>19</v>
      </c>
      <c r="AG547">
        <v>4</v>
      </c>
      <c r="AH547">
        <v>2</v>
      </c>
      <c r="AI547">
        <v>9</v>
      </c>
      <c r="AJ547" s="301">
        <v>43919</v>
      </c>
      <c r="AK547">
        <v>2686</v>
      </c>
      <c r="AL547">
        <v>872</v>
      </c>
      <c r="AM547" s="301">
        <v>43828</v>
      </c>
      <c r="AN547">
        <v>3600</v>
      </c>
      <c r="AO547">
        <v>1250</v>
      </c>
      <c r="AP547" s="301">
        <v>43645</v>
      </c>
      <c r="AQ547">
        <v>3515</v>
      </c>
      <c r="AR547">
        <v>1246</v>
      </c>
      <c r="AS547" s="301">
        <v>43280</v>
      </c>
      <c r="AT547">
        <v>2762</v>
      </c>
      <c r="AU547">
        <v>1059</v>
      </c>
    </row>
    <row r="548" spans="1:47" x14ac:dyDescent="0.2">
      <c r="A548" s="102">
        <v>2054</v>
      </c>
      <c r="B548">
        <v>3086</v>
      </c>
      <c r="C548" t="s">
        <v>503</v>
      </c>
      <c r="D548" t="s">
        <v>921</v>
      </c>
      <c r="E548">
        <v>795</v>
      </c>
      <c r="F548">
        <v>758</v>
      </c>
      <c r="G548">
        <v>1400</v>
      </c>
      <c r="H548" t="s">
        <v>901</v>
      </c>
      <c r="I548">
        <v>9101</v>
      </c>
      <c r="J548" t="s">
        <v>682</v>
      </c>
      <c r="K548" t="s">
        <v>1071</v>
      </c>
      <c r="L548">
        <v>1484</v>
      </c>
      <c r="M548">
        <v>1493</v>
      </c>
      <c r="N548">
        <v>700</v>
      </c>
      <c r="O548" t="s">
        <v>898</v>
      </c>
      <c r="P548">
        <v>0.71852284207129402</v>
      </c>
      <c r="Q548">
        <v>0.92330038766184996</v>
      </c>
      <c r="R548">
        <v>0.20081924521855901</v>
      </c>
      <c r="S548" s="106">
        <v>8.7262740631936203E-2</v>
      </c>
      <c r="T548">
        <v>-1.95500547435306</v>
      </c>
      <c r="U548">
        <v>1.95500547435306</v>
      </c>
      <c r="V548">
        <v>1.6099973250016999</v>
      </c>
      <c r="W548">
        <v>-21.23</v>
      </c>
      <c r="X548">
        <v>1.54</v>
      </c>
      <c r="Y548">
        <v>423869</v>
      </c>
      <c r="Z548">
        <v>30276</v>
      </c>
      <c r="AA548">
        <v>1.64</v>
      </c>
      <c r="AB548">
        <v>14</v>
      </c>
      <c r="AC548">
        <v>11</v>
      </c>
      <c r="AD548">
        <v>3</v>
      </c>
      <c r="AE548">
        <v>78.569999999999993</v>
      </c>
      <c r="AF548">
        <v>19</v>
      </c>
      <c r="AG548">
        <v>4</v>
      </c>
      <c r="AH548">
        <v>1</v>
      </c>
      <c r="AI548">
        <v>9</v>
      </c>
      <c r="AJ548" s="301">
        <v>43919</v>
      </c>
      <c r="AK548">
        <v>907</v>
      </c>
      <c r="AL548">
        <v>1336</v>
      </c>
      <c r="AM548" s="301">
        <v>43828</v>
      </c>
      <c r="AN548">
        <v>1530</v>
      </c>
      <c r="AO548">
        <v>1981</v>
      </c>
      <c r="AP548" s="301">
        <v>43645</v>
      </c>
      <c r="AQ548">
        <v>1244</v>
      </c>
      <c r="AR548">
        <v>1776</v>
      </c>
      <c r="AS548" s="301">
        <v>43280</v>
      </c>
      <c r="AT548">
        <v>1630</v>
      </c>
      <c r="AU548">
        <v>2162</v>
      </c>
    </row>
    <row r="549" spans="1:47" x14ac:dyDescent="0.2">
      <c r="A549" s="102">
        <v>1252</v>
      </c>
      <c r="B549">
        <v>1835</v>
      </c>
      <c r="C549" t="s">
        <v>802</v>
      </c>
      <c r="D549" t="s">
        <v>907</v>
      </c>
      <c r="E549">
        <v>2724</v>
      </c>
      <c r="F549">
        <v>2692</v>
      </c>
      <c r="G549">
        <v>400</v>
      </c>
      <c r="H549" t="s">
        <v>901</v>
      </c>
      <c r="I549">
        <v>3401</v>
      </c>
      <c r="J549" t="s">
        <v>515</v>
      </c>
      <c r="K549" t="s">
        <v>1100</v>
      </c>
      <c r="L549">
        <v>1696</v>
      </c>
      <c r="M549">
        <v>1685</v>
      </c>
      <c r="N549">
        <v>600</v>
      </c>
      <c r="O549" t="s">
        <v>898</v>
      </c>
      <c r="P549">
        <v>0.65755980368005895</v>
      </c>
      <c r="Q549">
        <v>0.94243534844476096</v>
      </c>
      <c r="R549">
        <v>0.238233574193631</v>
      </c>
      <c r="S549" s="106">
        <v>1.55151610003533E-3</v>
      </c>
      <c r="T549">
        <v>-0.20162707826918</v>
      </c>
      <c r="U549">
        <v>0.20162707826918</v>
      </c>
      <c r="V549">
        <v>3.96685245294921E-2</v>
      </c>
      <c r="W549">
        <v>-0.71</v>
      </c>
      <c r="X549">
        <v>6.11</v>
      </c>
      <c r="Y549">
        <v>423618</v>
      </c>
      <c r="Z549">
        <v>30258</v>
      </c>
      <c r="AA549">
        <v>1.43</v>
      </c>
      <c r="AB549">
        <v>14</v>
      </c>
      <c r="AC549">
        <v>10</v>
      </c>
      <c r="AD549">
        <v>4</v>
      </c>
      <c r="AE549">
        <v>71.430000000000007</v>
      </c>
      <c r="AF549">
        <v>19</v>
      </c>
      <c r="AG549">
        <v>3</v>
      </c>
      <c r="AH549">
        <v>0</v>
      </c>
      <c r="AI549">
        <v>11</v>
      </c>
      <c r="AJ549" s="301">
        <v>43919</v>
      </c>
      <c r="AK549">
        <v>2959</v>
      </c>
      <c r="AL549">
        <v>1900</v>
      </c>
      <c r="AM549" s="301">
        <v>43828</v>
      </c>
      <c r="AN549">
        <v>3180</v>
      </c>
      <c r="AO549">
        <v>2045</v>
      </c>
      <c r="AP549" s="301">
        <v>43645</v>
      </c>
      <c r="AQ549">
        <v>2975</v>
      </c>
      <c r="AR549">
        <v>1874</v>
      </c>
      <c r="AS549" s="301">
        <v>43280</v>
      </c>
      <c r="AT549">
        <v>3390</v>
      </c>
      <c r="AU549">
        <v>2000</v>
      </c>
    </row>
    <row r="550" spans="1:47" x14ac:dyDescent="0.2">
      <c r="A550" s="102">
        <v>3906</v>
      </c>
      <c r="B550">
        <v>1941</v>
      </c>
      <c r="C550" t="s">
        <v>1159</v>
      </c>
      <c r="D550" t="s">
        <v>907</v>
      </c>
      <c r="E550">
        <v>2302</v>
      </c>
      <c r="F550">
        <v>2285</v>
      </c>
      <c r="G550">
        <v>400</v>
      </c>
      <c r="H550" t="s">
        <v>898</v>
      </c>
      <c r="I550">
        <v>2503</v>
      </c>
      <c r="J550" t="s">
        <v>1350</v>
      </c>
      <c r="K550" t="s">
        <v>923</v>
      </c>
      <c r="L550">
        <v>2242</v>
      </c>
      <c r="M550">
        <v>2232</v>
      </c>
      <c r="N550">
        <v>400</v>
      </c>
      <c r="O550" t="s">
        <v>901</v>
      </c>
      <c r="P550">
        <v>0.68742563846049898</v>
      </c>
      <c r="Q550">
        <v>0.86005249706203002</v>
      </c>
      <c r="R550" s="15">
        <v>0.34218477763032401</v>
      </c>
      <c r="S550">
        <v>7.3167331314144103E-3</v>
      </c>
      <c r="T550">
        <v>1.9162423456205401E-2</v>
      </c>
      <c r="U550">
        <v>1.9162423456205401E-2</v>
      </c>
      <c r="V550">
        <v>0.55297850362588896</v>
      </c>
      <c r="W550">
        <v>7.0000000000000007E-2</v>
      </c>
      <c r="X550">
        <v>2.3199999999999998</v>
      </c>
      <c r="Y550">
        <v>422401</v>
      </c>
      <c r="Z550">
        <v>35200</v>
      </c>
      <c r="AA550">
        <v>1.68</v>
      </c>
      <c r="AB550">
        <v>12</v>
      </c>
      <c r="AC550">
        <v>9</v>
      </c>
      <c r="AD550">
        <v>3</v>
      </c>
      <c r="AE550">
        <v>75</v>
      </c>
      <c r="AF550">
        <v>19</v>
      </c>
      <c r="AG550">
        <v>2</v>
      </c>
      <c r="AH550">
        <v>0</v>
      </c>
      <c r="AI550">
        <v>10</v>
      </c>
      <c r="AJ550" s="301">
        <v>43919</v>
      </c>
      <c r="AK550">
        <v>2248</v>
      </c>
      <c r="AL550">
        <v>2264.5</v>
      </c>
      <c r="AM550" s="301">
        <v>43828</v>
      </c>
      <c r="AN550">
        <v>2532</v>
      </c>
      <c r="AO550">
        <v>2390</v>
      </c>
      <c r="AP550" s="301">
        <v>43645</v>
      </c>
      <c r="AQ550">
        <v>2296</v>
      </c>
      <c r="AR550">
        <v>2339.5</v>
      </c>
      <c r="AS550" s="301">
        <v>43280</v>
      </c>
      <c r="AT550">
        <v>2698</v>
      </c>
      <c r="AU550">
        <v>2871.5</v>
      </c>
    </row>
    <row r="551" spans="1:47" x14ac:dyDescent="0.2">
      <c r="A551" s="102">
        <v>125</v>
      </c>
      <c r="B551">
        <v>4324</v>
      </c>
      <c r="C551" t="s">
        <v>1065</v>
      </c>
      <c r="D551" t="s">
        <v>910</v>
      </c>
      <c r="E551">
        <v>2495</v>
      </c>
      <c r="F551">
        <v>2445</v>
      </c>
      <c r="G551">
        <v>400</v>
      </c>
      <c r="H551" t="s">
        <v>898</v>
      </c>
      <c r="I551">
        <v>9603</v>
      </c>
      <c r="J551" t="s">
        <v>1013</v>
      </c>
      <c r="K551" t="s">
        <v>910</v>
      </c>
      <c r="L551">
        <v>1569</v>
      </c>
      <c r="M551">
        <v>1540</v>
      </c>
      <c r="N551">
        <v>600</v>
      </c>
      <c r="O551" t="s">
        <v>901</v>
      </c>
      <c r="P551">
        <v>0.89549465793427396</v>
      </c>
      <c r="Q551">
        <v>0.97138740445275695</v>
      </c>
      <c r="R551">
        <v>0.1678977017363</v>
      </c>
      <c r="S551" s="15">
        <v>4.9205082023873496E-3</v>
      </c>
      <c r="T551">
        <v>1.03332977867193</v>
      </c>
      <c r="U551">
        <v>1.03332977867193</v>
      </c>
      <c r="V551">
        <v>1.1293728949861399</v>
      </c>
      <c r="W551">
        <v>7</v>
      </c>
      <c r="X551">
        <v>5.52</v>
      </c>
      <c r="Y551">
        <v>422382</v>
      </c>
      <c r="Z551">
        <v>60340</v>
      </c>
      <c r="AA551">
        <v>3.2</v>
      </c>
      <c r="AB551">
        <v>7</v>
      </c>
      <c r="AC551">
        <v>5</v>
      </c>
      <c r="AD551">
        <v>2</v>
      </c>
      <c r="AE551">
        <v>71.430000000000007</v>
      </c>
      <c r="AF551">
        <v>18</v>
      </c>
      <c r="AG551">
        <v>4</v>
      </c>
      <c r="AH551">
        <v>1</v>
      </c>
      <c r="AI551">
        <v>2</v>
      </c>
      <c r="AJ551" s="301">
        <v>43919</v>
      </c>
      <c r="AK551">
        <v>2119</v>
      </c>
      <c r="AL551">
        <v>1419</v>
      </c>
      <c r="AM551" s="301">
        <v>43828</v>
      </c>
      <c r="AN551">
        <v>3775</v>
      </c>
      <c r="AO551">
        <v>3135</v>
      </c>
      <c r="AP551" s="301">
        <v>43645</v>
      </c>
      <c r="AQ551">
        <v>3810</v>
      </c>
      <c r="AR551">
        <v>2719</v>
      </c>
      <c r="AS551" s="301">
        <v>43280</v>
      </c>
      <c r="AT551">
        <v>5140</v>
      </c>
      <c r="AU551">
        <v>3240</v>
      </c>
    </row>
    <row r="552" spans="1:47" x14ac:dyDescent="0.2">
      <c r="A552" s="102">
        <v>3424</v>
      </c>
      <c r="B552">
        <v>3632</v>
      </c>
      <c r="C552" t="s">
        <v>1451</v>
      </c>
      <c r="D552" t="s">
        <v>900</v>
      </c>
      <c r="E552">
        <v>486</v>
      </c>
      <c r="F552">
        <v>469</v>
      </c>
      <c r="G552">
        <v>2100</v>
      </c>
      <c r="H552" t="s">
        <v>898</v>
      </c>
      <c r="I552">
        <v>6269</v>
      </c>
      <c r="J552" t="s">
        <v>1176</v>
      </c>
      <c r="K552" t="s">
        <v>909</v>
      </c>
      <c r="L552">
        <v>1470</v>
      </c>
      <c r="M552">
        <v>1434</v>
      </c>
      <c r="N552">
        <v>700</v>
      </c>
      <c r="O552" t="s">
        <v>901</v>
      </c>
      <c r="P552">
        <v>0.54772179401819598</v>
      </c>
      <c r="Q552">
        <v>0.88064116097151601</v>
      </c>
      <c r="R552" s="15">
        <v>0.26427303710447497</v>
      </c>
      <c r="S552">
        <v>5.3571763357450801E-3</v>
      </c>
      <c r="T552">
        <v>1.57741587631217</v>
      </c>
      <c r="U552">
        <v>1.57741587631217</v>
      </c>
      <c r="V552">
        <v>1.39939324897868</v>
      </c>
      <c r="W552">
        <v>10.28</v>
      </c>
      <c r="X552">
        <v>1.88</v>
      </c>
      <c r="Y552">
        <v>422223</v>
      </c>
      <c r="Z552">
        <v>24837</v>
      </c>
      <c r="AA552">
        <v>1.38</v>
      </c>
      <c r="AB552">
        <v>17</v>
      </c>
      <c r="AC552">
        <v>9</v>
      </c>
      <c r="AD552">
        <v>8</v>
      </c>
      <c r="AE552">
        <v>52.94</v>
      </c>
      <c r="AF552">
        <v>17</v>
      </c>
      <c r="AG552">
        <v>6</v>
      </c>
      <c r="AH552">
        <v>3</v>
      </c>
      <c r="AI552">
        <v>8</v>
      </c>
      <c r="AJ552" s="301">
        <v>43919</v>
      </c>
      <c r="AK552">
        <v>404</v>
      </c>
      <c r="AL552">
        <v>1331</v>
      </c>
      <c r="AM552" s="301">
        <v>43828</v>
      </c>
      <c r="AN552">
        <v>493</v>
      </c>
      <c r="AO552">
        <v>2665</v>
      </c>
      <c r="AP552" s="301">
        <v>43645</v>
      </c>
      <c r="AQ552">
        <v>510</v>
      </c>
      <c r="AR552">
        <v>3090</v>
      </c>
      <c r="AS552" s="301">
        <v>43280</v>
      </c>
      <c r="AT552">
        <v>587</v>
      </c>
      <c r="AU552">
        <v>3045</v>
      </c>
    </row>
    <row r="553" spans="1:47" x14ac:dyDescent="0.2">
      <c r="A553" s="102">
        <v>2276</v>
      </c>
      <c r="B553">
        <v>7186</v>
      </c>
      <c r="C553" t="s">
        <v>445</v>
      </c>
      <c r="D553" t="s">
        <v>940</v>
      </c>
      <c r="E553">
        <v>353</v>
      </c>
      <c r="F553">
        <v>347</v>
      </c>
      <c r="G553">
        <v>2700</v>
      </c>
      <c r="H553" t="s">
        <v>898</v>
      </c>
      <c r="I553">
        <v>8801</v>
      </c>
      <c r="J553" t="s">
        <v>1458</v>
      </c>
      <c r="K553" t="s">
        <v>917</v>
      </c>
      <c r="L553">
        <v>1870</v>
      </c>
      <c r="M553">
        <v>1885.5</v>
      </c>
      <c r="N553">
        <v>500</v>
      </c>
      <c r="O553" t="s">
        <v>901</v>
      </c>
      <c r="P553">
        <v>0.85118218260868805</v>
      </c>
      <c r="Q553">
        <v>0.91737098368521197</v>
      </c>
      <c r="R553" s="15">
        <v>0.21276607424503</v>
      </c>
      <c r="S553" s="106">
        <v>5.5999167080446902E-2</v>
      </c>
      <c r="T553">
        <v>1.7829499457747999</v>
      </c>
      <c r="U553">
        <v>1.7829499457747999</v>
      </c>
      <c r="V553">
        <v>1.86159107695877</v>
      </c>
      <c r="W553">
        <v>9.4</v>
      </c>
      <c r="X553">
        <v>0.62</v>
      </c>
      <c r="Y553">
        <v>422188</v>
      </c>
      <c r="Z553">
        <v>24835</v>
      </c>
      <c r="AA553">
        <v>1.54</v>
      </c>
      <c r="AB553">
        <v>17</v>
      </c>
      <c r="AC553">
        <v>12</v>
      </c>
      <c r="AD553">
        <v>5</v>
      </c>
      <c r="AE553">
        <v>70.59</v>
      </c>
      <c r="AF553">
        <v>17</v>
      </c>
      <c r="AG553">
        <v>6</v>
      </c>
      <c r="AH553">
        <v>2</v>
      </c>
      <c r="AI553">
        <v>9</v>
      </c>
      <c r="AJ553" s="301">
        <v>43919</v>
      </c>
      <c r="AK553">
        <v>340</v>
      </c>
      <c r="AL553">
        <v>1862.5</v>
      </c>
      <c r="AM553" s="301">
        <v>43828</v>
      </c>
      <c r="AN553">
        <v>452</v>
      </c>
      <c r="AO553">
        <v>2672</v>
      </c>
      <c r="AP553" s="301">
        <v>43645</v>
      </c>
      <c r="AQ553">
        <v>412</v>
      </c>
      <c r="AR553">
        <v>2641</v>
      </c>
      <c r="AS553" s="301">
        <v>43280</v>
      </c>
      <c r="AT553">
        <v>553</v>
      </c>
      <c r="AU553">
        <v>2645.5</v>
      </c>
    </row>
    <row r="554" spans="1:47" x14ac:dyDescent="0.2">
      <c r="A554" s="102">
        <v>1062</v>
      </c>
      <c r="B554">
        <v>6361</v>
      </c>
      <c r="C554" t="s">
        <v>576</v>
      </c>
      <c r="D554" t="s">
        <v>909</v>
      </c>
      <c r="E554">
        <v>2492</v>
      </c>
      <c r="F554">
        <v>2484</v>
      </c>
      <c r="G554">
        <v>400</v>
      </c>
      <c r="H554" t="s">
        <v>898</v>
      </c>
      <c r="I554">
        <v>9101</v>
      </c>
      <c r="J554" t="s">
        <v>682</v>
      </c>
      <c r="K554" t="s">
        <v>1071</v>
      </c>
      <c r="L554">
        <v>1484</v>
      </c>
      <c r="M554">
        <v>1493</v>
      </c>
      <c r="N554">
        <v>700</v>
      </c>
      <c r="O554" t="s">
        <v>901</v>
      </c>
      <c r="P554">
        <v>0.95054609815402302</v>
      </c>
      <c r="Q554">
        <v>0.94618372823105401</v>
      </c>
      <c r="R554">
        <v>0.15627771859443099</v>
      </c>
      <c r="S554" s="15">
        <v>6.1544406955823701E-2</v>
      </c>
      <c r="T554">
        <v>0.56288500316617995</v>
      </c>
      <c r="U554">
        <v>0.56288500316617995</v>
      </c>
      <c r="V554">
        <v>0.924027343339348</v>
      </c>
      <c r="W554">
        <v>2.23</v>
      </c>
      <c r="X554">
        <v>5.18</v>
      </c>
      <c r="Y554">
        <v>421894</v>
      </c>
      <c r="Z554">
        <v>42189</v>
      </c>
      <c r="AA554">
        <v>2.36</v>
      </c>
      <c r="AB554">
        <v>10</v>
      </c>
      <c r="AC554">
        <v>7</v>
      </c>
      <c r="AD554">
        <v>3</v>
      </c>
      <c r="AE554">
        <v>70</v>
      </c>
      <c r="AF554">
        <v>16</v>
      </c>
      <c r="AG554">
        <v>4</v>
      </c>
      <c r="AH554">
        <v>0</v>
      </c>
      <c r="AI554">
        <v>6</v>
      </c>
      <c r="AJ554" s="301">
        <v>43919</v>
      </c>
      <c r="AK554">
        <v>2060</v>
      </c>
      <c r="AL554">
        <v>1336</v>
      </c>
      <c r="AM554" s="301">
        <v>43828</v>
      </c>
      <c r="AN554">
        <v>3325</v>
      </c>
      <c r="AO554">
        <v>1981</v>
      </c>
      <c r="AP554" s="301">
        <v>43645</v>
      </c>
      <c r="AQ554">
        <v>3015</v>
      </c>
      <c r="AR554">
        <v>1776</v>
      </c>
      <c r="AS554" s="301">
        <v>43280</v>
      </c>
      <c r="AT554">
        <v>3385</v>
      </c>
      <c r="AU554">
        <v>2162</v>
      </c>
    </row>
    <row r="555" spans="1:47" x14ac:dyDescent="0.2">
      <c r="A555" s="102">
        <v>837</v>
      </c>
      <c r="B555">
        <v>6302</v>
      </c>
      <c r="C555" t="s">
        <v>1085</v>
      </c>
      <c r="D555" t="s">
        <v>909</v>
      </c>
      <c r="E555">
        <v>2323</v>
      </c>
      <c r="F555">
        <v>2311</v>
      </c>
      <c r="G555">
        <v>400</v>
      </c>
      <c r="H555" t="s">
        <v>901</v>
      </c>
      <c r="I555">
        <v>8273</v>
      </c>
      <c r="J555" t="s">
        <v>978</v>
      </c>
      <c r="K555" t="s">
        <v>921</v>
      </c>
      <c r="L555">
        <v>3425</v>
      </c>
      <c r="M555">
        <v>3365</v>
      </c>
      <c r="N555">
        <v>300</v>
      </c>
      <c r="O555" t="s">
        <v>898</v>
      </c>
      <c r="P555">
        <v>0.92050383761003995</v>
      </c>
      <c r="Q555">
        <v>0.95049817316784202</v>
      </c>
      <c r="R555" s="15">
        <v>0.35867048224667297</v>
      </c>
      <c r="S555">
        <v>9.8393857296700096E-2</v>
      </c>
      <c r="T555">
        <v>-1.32137263811526</v>
      </c>
      <c r="U555">
        <v>1.32137263811526</v>
      </c>
      <c r="V555">
        <v>1.3354665903827601</v>
      </c>
      <c r="W555">
        <v>-5.6</v>
      </c>
      <c r="X555">
        <v>8.43</v>
      </c>
      <c r="Y555">
        <v>420204</v>
      </c>
      <c r="Z555">
        <v>60029</v>
      </c>
      <c r="AA555">
        <v>3.56</v>
      </c>
      <c r="AB555">
        <v>7</v>
      </c>
      <c r="AC555">
        <v>6</v>
      </c>
      <c r="AD555">
        <v>1</v>
      </c>
      <c r="AE555">
        <v>85.71</v>
      </c>
      <c r="AF555">
        <v>15</v>
      </c>
      <c r="AG555">
        <v>3</v>
      </c>
      <c r="AH555">
        <v>0</v>
      </c>
      <c r="AI555">
        <v>4</v>
      </c>
      <c r="AJ555" s="301">
        <v>43919</v>
      </c>
      <c r="AK555">
        <v>2016</v>
      </c>
      <c r="AL555">
        <v>3060</v>
      </c>
      <c r="AM555" s="301">
        <v>43828</v>
      </c>
      <c r="AN555">
        <v>3130</v>
      </c>
      <c r="AO555">
        <v>3935</v>
      </c>
      <c r="AP555" s="301">
        <v>43645</v>
      </c>
      <c r="AQ555">
        <v>3800</v>
      </c>
      <c r="AR555">
        <v>4415</v>
      </c>
      <c r="AS555" s="301">
        <v>43280</v>
      </c>
      <c r="AT555">
        <v>3695</v>
      </c>
      <c r="AU555">
        <v>6530</v>
      </c>
    </row>
    <row r="556" spans="1:47" x14ac:dyDescent="0.2">
      <c r="A556" s="102">
        <v>1957</v>
      </c>
      <c r="B556">
        <v>2327</v>
      </c>
      <c r="C556" t="s">
        <v>1171</v>
      </c>
      <c r="D556" t="s">
        <v>900</v>
      </c>
      <c r="E556">
        <v>2942</v>
      </c>
      <c r="F556">
        <v>2914</v>
      </c>
      <c r="G556">
        <v>300</v>
      </c>
      <c r="H556" t="s">
        <v>901</v>
      </c>
      <c r="I556">
        <v>8308</v>
      </c>
      <c r="J556" t="s">
        <v>48</v>
      </c>
      <c r="K556" t="s">
        <v>940</v>
      </c>
      <c r="L556">
        <v>366</v>
      </c>
      <c r="M556">
        <v>368</v>
      </c>
      <c r="N556">
        <v>2400</v>
      </c>
      <c r="O556" t="s">
        <v>898</v>
      </c>
      <c r="P556">
        <v>0.83002885874565902</v>
      </c>
      <c r="Q556">
        <v>0.92606331123695396</v>
      </c>
      <c r="R556">
        <v>0.22482661737273599</v>
      </c>
      <c r="S556">
        <v>1.4331550053789501E-2</v>
      </c>
      <c r="T556">
        <v>-0.15521585950654501</v>
      </c>
      <c r="U556">
        <v>0.15521585950654501</v>
      </c>
      <c r="V556">
        <v>5.4814100313604099E-2</v>
      </c>
      <c r="W556">
        <v>-0.69</v>
      </c>
      <c r="X556">
        <v>1.03</v>
      </c>
      <c r="Y556">
        <v>420141</v>
      </c>
      <c r="Z556">
        <v>26259</v>
      </c>
      <c r="AA556">
        <v>1.19</v>
      </c>
      <c r="AB556">
        <v>16</v>
      </c>
      <c r="AC556">
        <v>9</v>
      </c>
      <c r="AD556">
        <v>7</v>
      </c>
      <c r="AE556">
        <v>56.25</v>
      </c>
      <c r="AF556">
        <v>19</v>
      </c>
      <c r="AG556">
        <v>5</v>
      </c>
      <c r="AH556">
        <v>1</v>
      </c>
      <c r="AI556">
        <v>10</v>
      </c>
      <c r="AJ556" s="301">
        <v>43919</v>
      </c>
      <c r="AK556">
        <v>2686</v>
      </c>
      <c r="AL556">
        <v>344</v>
      </c>
      <c r="AM556" s="301">
        <v>43828</v>
      </c>
      <c r="AN556">
        <v>3600</v>
      </c>
      <c r="AO556">
        <v>479</v>
      </c>
      <c r="AP556" s="301">
        <v>43645</v>
      </c>
      <c r="AQ556">
        <v>3515</v>
      </c>
      <c r="AR556">
        <v>453.5</v>
      </c>
      <c r="AS556" s="301">
        <v>43280</v>
      </c>
      <c r="AT556">
        <v>2762</v>
      </c>
      <c r="AU556">
        <v>582.29999999999995</v>
      </c>
    </row>
    <row r="557" spans="1:47" s="141" customFormat="1" x14ac:dyDescent="0.2">
      <c r="A557" s="375">
        <v>2269</v>
      </c>
      <c r="B557" s="141">
        <v>6457</v>
      </c>
      <c r="C557" s="141" t="s">
        <v>1130</v>
      </c>
      <c r="D557" s="141" t="s">
        <v>909</v>
      </c>
      <c r="E557" s="141">
        <v>2420</v>
      </c>
      <c r="F557" s="141">
        <v>2390</v>
      </c>
      <c r="G557" s="141">
        <v>400</v>
      </c>
      <c r="H557" s="141" t="s">
        <v>901</v>
      </c>
      <c r="I557" s="141">
        <v>8905</v>
      </c>
      <c r="J557" s="141" t="s">
        <v>1095</v>
      </c>
      <c r="K557" s="141" t="s">
        <v>917</v>
      </c>
      <c r="L557" s="141">
        <v>1389</v>
      </c>
      <c r="M557" s="141">
        <v>1390</v>
      </c>
      <c r="N557" s="141">
        <v>700</v>
      </c>
      <c r="O557" s="141" t="s">
        <v>898</v>
      </c>
      <c r="P557" s="141">
        <v>0.76676966262183999</v>
      </c>
      <c r="Q557" s="141">
        <v>0.91769451950634096</v>
      </c>
      <c r="R557" s="141">
        <v>2.48718719614867E-2</v>
      </c>
      <c r="S557" s="141">
        <v>9.5759198427604497E-2</v>
      </c>
      <c r="T557" s="141">
        <v>-0.207125772863753</v>
      </c>
      <c r="U557" s="141">
        <v>0.207125772863753</v>
      </c>
      <c r="V557" s="141">
        <v>0.23615098186121999</v>
      </c>
      <c r="W557" s="141">
        <v>-1.27</v>
      </c>
      <c r="X557" s="141">
        <v>1.78</v>
      </c>
      <c r="Y557" s="141">
        <v>419972</v>
      </c>
      <c r="Z557" s="141">
        <v>29998</v>
      </c>
      <c r="AA557" s="141">
        <v>1.49</v>
      </c>
      <c r="AB557" s="141">
        <v>14</v>
      </c>
      <c r="AC557" s="141">
        <v>8</v>
      </c>
      <c r="AD557" s="141">
        <v>6</v>
      </c>
      <c r="AE557" s="141">
        <v>57.14</v>
      </c>
      <c r="AF557" s="141">
        <v>20</v>
      </c>
      <c r="AG557" s="141">
        <v>4</v>
      </c>
      <c r="AH557" s="141">
        <v>0</v>
      </c>
      <c r="AI557" s="141">
        <v>10</v>
      </c>
      <c r="AJ557" s="377">
        <v>43919</v>
      </c>
      <c r="AK557" s="141">
        <v>2605</v>
      </c>
      <c r="AL557" s="141">
        <v>1404</v>
      </c>
      <c r="AM557" s="377">
        <v>43828</v>
      </c>
      <c r="AN557" s="141">
        <v>3310</v>
      </c>
      <c r="AO557" s="141">
        <v>1938</v>
      </c>
      <c r="AP557" s="377">
        <v>43645</v>
      </c>
      <c r="AQ557" s="141">
        <v>2914</v>
      </c>
      <c r="AR557" s="141">
        <v>1653</v>
      </c>
      <c r="AS557" s="377">
        <v>43280</v>
      </c>
      <c r="AT557" s="141">
        <v>3075</v>
      </c>
      <c r="AU557" s="141">
        <v>1950</v>
      </c>
    </row>
    <row r="558" spans="1:47" x14ac:dyDescent="0.2">
      <c r="A558" s="102">
        <v>1857</v>
      </c>
      <c r="B558">
        <v>1941</v>
      </c>
      <c r="C558" t="s">
        <v>1159</v>
      </c>
      <c r="D558" t="s">
        <v>907</v>
      </c>
      <c r="E558">
        <v>2302</v>
      </c>
      <c r="F558">
        <v>2285</v>
      </c>
      <c r="G558">
        <v>400</v>
      </c>
      <c r="H558" t="s">
        <v>898</v>
      </c>
      <c r="I558">
        <v>5471</v>
      </c>
      <c r="J558" t="s">
        <v>1052</v>
      </c>
      <c r="K558" t="s">
        <v>939</v>
      </c>
      <c r="L558">
        <v>3290</v>
      </c>
      <c r="M558">
        <v>3280</v>
      </c>
      <c r="N558">
        <v>300</v>
      </c>
      <c r="O558" t="s">
        <v>901</v>
      </c>
      <c r="P558">
        <v>0.71758309744846804</v>
      </c>
      <c r="Q558">
        <v>0.928354595203708</v>
      </c>
      <c r="R558">
        <v>7.19354534346653E-2</v>
      </c>
      <c r="S558" s="15">
        <v>9.3458259564702995E-4</v>
      </c>
      <c r="T558">
        <v>2.34531655864216</v>
      </c>
      <c r="U558">
        <v>2.34531655864216</v>
      </c>
      <c r="V558">
        <v>1.67963061015454</v>
      </c>
      <c r="W558">
        <v>8.51</v>
      </c>
      <c r="X558">
        <v>7.11</v>
      </c>
      <c r="Y558">
        <v>419504</v>
      </c>
      <c r="Z558">
        <v>38137</v>
      </c>
      <c r="AA558">
        <v>2.29</v>
      </c>
      <c r="AB558">
        <v>11</v>
      </c>
      <c r="AC558">
        <v>8</v>
      </c>
      <c r="AD558">
        <v>3</v>
      </c>
      <c r="AE558">
        <v>72.73</v>
      </c>
      <c r="AF558">
        <v>19</v>
      </c>
      <c r="AG558">
        <v>3</v>
      </c>
      <c r="AH558">
        <v>0</v>
      </c>
      <c r="AI558">
        <v>8</v>
      </c>
      <c r="AJ558" s="301">
        <v>43919</v>
      </c>
      <c r="AK558">
        <v>2248</v>
      </c>
      <c r="AL558">
        <v>3655</v>
      </c>
      <c r="AM558" s="301">
        <v>43828</v>
      </c>
      <c r="AN558">
        <v>2532</v>
      </c>
      <c r="AO558">
        <v>4805</v>
      </c>
      <c r="AP558" s="301">
        <v>43645</v>
      </c>
      <c r="AQ558">
        <v>2296</v>
      </c>
      <c r="AR558">
        <v>4155</v>
      </c>
      <c r="AS558" s="301">
        <v>43280</v>
      </c>
      <c r="AT558">
        <v>2698</v>
      </c>
      <c r="AU558">
        <v>4995</v>
      </c>
    </row>
    <row r="559" spans="1:47" x14ac:dyDescent="0.2">
      <c r="A559" s="102">
        <v>1695</v>
      </c>
      <c r="B559">
        <v>2327</v>
      </c>
      <c r="C559" t="s">
        <v>1171</v>
      </c>
      <c r="D559" t="s">
        <v>900</v>
      </c>
      <c r="E559">
        <v>2942</v>
      </c>
      <c r="F559">
        <v>2914</v>
      </c>
      <c r="G559">
        <v>300</v>
      </c>
      <c r="H559" t="s">
        <v>898</v>
      </c>
      <c r="I559">
        <v>5334</v>
      </c>
      <c r="J559" t="s">
        <v>1074</v>
      </c>
      <c r="K559" t="s">
        <v>897</v>
      </c>
      <c r="L559">
        <v>1533</v>
      </c>
      <c r="M559">
        <v>1527</v>
      </c>
      <c r="N559">
        <v>600</v>
      </c>
      <c r="O559" t="s">
        <v>901</v>
      </c>
      <c r="P559">
        <v>0.79154126904810496</v>
      </c>
      <c r="Q559">
        <v>0.93239402192801601</v>
      </c>
      <c r="R559">
        <v>0.193326080042131</v>
      </c>
      <c r="S559" s="15">
        <v>2.9647036716808498E-3</v>
      </c>
      <c r="T559">
        <v>1.8876357948182201</v>
      </c>
      <c r="U559">
        <v>1.8876357948182201</v>
      </c>
      <c r="V559">
        <v>1.6176456167475699</v>
      </c>
      <c r="W559">
        <v>7.44</v>
      </c>
      <c r="X559">
        <v>4.8</v>
      </c>
      <c r="Y559">
        <v>419410</v>
      </c>
      <c r="Z559">
        <v>41941</v>
      </c>
      <c r="AA559">
        <v>2.16</v>
      </c>
      <c r="AB559">
        <v>10</v>
      </c>
      <c r="AC559">
        <v>7</v>
      </c>
      <c r="AD559">
        <v>3</v>
      </c>
      <c r="AE559">
        <v>70</v>
      </c>
      <c r="AF559">
        <v>18</v>
      </c>
      <c r="AG559">
        <v>4</v>
      </c>
      <c r="AH559">
        <v>0</v>
      </c>
      <c r="AI559">
        <v>6</v>
      </c>
      <c r="AJ559" s="301">
        <v>43919</v>
      </c>
      <c r="AK559">
        <v>2686</v>
      </c>
      <c r="AL559">
        <v>1608</v>
      </c>
      <c r="AM559" s="301">
        <v>43828</v>
      </c>
      <c r="AN559">
        <v>3600</v>
      </c>
      <c r="AO559">
        <v>2134</v>
      </c>
      <c r="AP559" s="301">
        <v>43645</v>
      </c>
      <c r="AQ559">
        <v>3515</v>
      </c>
      <c r="AR559">
        <v>2076</v>
      </c>
      <c r="AS559" s="301">
        <v>43280</v>
      </c>
      <c r="AT559">
        <v>2762</v>
      </c>
      <c r="AU559">
        <v>3025</v>
      </c>
    </row>
    <row r="560" spans="1:47" x14ac:dyDescent="0.2">
      <c r="A560" s="102">
        <v>293</v>
      </c>
      <c r="B560">
        <v>1812</v>
      </c>
      <c r="C560" t="s">
        <v>961</v>
      </c>
      <c r="D560" t="s">
        <v>907</v>
      </c>
      <c r="E560">
        <v>1231</v>
      </c>
      <c r="F560">
        <v>1252</v>
      </c>
      <c r="G560">
        <v>900</v>
      </c>
      <c r="H560" t="s">
        <v>898</v>
      </c>
      <c r="I560">
        <v>6301</v>
      </c>
      <c r="J560" t="s">
        <v>52</v>
      </c>
      <c r="K560" t="s">
        <v>909</v>
      </c>
      <c r="L560">
        <v>2125</v>
      </c>
      <c r="M560">
        <v>2153</v>
      </c>
      <c r="N560">
        <v>500</v>
      </c>
      <c r="O560" t="s">
        <v>901</v>
      </c>
      <c r="P560">
        <v>0.91321671358920897</v>
      </c>
      <c r="Q560">
        <v>0.963756324899532</v>
      </c>
      <c r="R560" s="106">
        <v>0.45943672815244602</v>
      </c>
      <c r="S560" s="15">
        <v>2.6924884251723802E-3</v>
      </c>
      <c r="T560">
        <v>0.35985876242463999</v>
      </c>
      <c r="U560">
        <v>0.35985876242463999</v>
      </c>
      <c r="V560">
        <v>0.435800615180086</v>
      </c>
      <c r="W560">
        <v>1.41</v>
      </c>
      <c r="X560">
        <v>4.67</v>
      </c>
      <c r="Y560">
        <v>419369</v>
      </c>
      <c r="Z560">
        <v>29955</v>
      </c>
      <c r="AA560">
        <v>1.61</v>
      </c>
      <c r="AB560">
        <v>14</v>
      </c>
      <c r="AC560">
        <v>9</v>
      </c>
      <c r="AD560">
        <v>5</v>
      </c>
      <c r="AE560">
        <v>64.290000000000006</v>
      </c>
      <c r="AF560">
        <v>19</v>
      </c>
      <c r="AG560">
        <v>4</v>
      </c>
      <c r="AH560">
        <v>1</v>
      </c>
      <c r="AI560">
        <v>9</v>
      </c>
      <c r="AJ560" s="301">
        <v>43919</v>
      </c>
      <c r="AK560">
        <v>1155</v>
      </c>
      <c r="AL560">
        <v>1877.5</v>
      </c>
      <c r="AM560" s="301">
        <v>43828</v>
      </c>
      <c r="AN560">
        <v>1458</v>
      </c>
      <c r="AO560">
        <v>2642</v>
      </c>
      <c r="AP560" s="301">
        <v>43645</v>
      </c>
      <c r="AQ560">
        <v>1510</v>
      </c>
      <c r="AR560">
        <v>2658</v>
      </c>
      <c r="AS560" s="301">
        <v>43280</v>
      </c>
      <c r="AT560">
        <v>1646</v>
      </c>
      <c r="AU560">
        <v>3122</v>
      </c>
    </row>
    <row r="561" spans="1:47" x14ac:dyDescent="0.2">
      <c r="A561" s="102">
        <v>1976</v>
      </c>
      <c r="B561">
        <v>3635</v>
      </c>
      <c r="C561" t="s">
        <v>43</v>
      </c>
      <c r="D561" t="s">
        <v>900</v>
      </c>
      <c r="E561">
        <v>3570</v>
      </c>
      <c r="F561">
        <v>3500</v>
      </c>
      <c r="G561">
        <v>200</v>
      </c>
      <c r="H561" t="s">
        <v>901</v>
      </c>
      <c r="I561">
        <v>4686</v>
      </c>
      <c r="J561" t="s">
        <v>916</v>
      </c>
      <c r="K561" t="s">
        <v>900</v>
      </c>
      <c r="L561">
        <v>7790</v>
      </c>
      <c r="M561">
        <v>7620</v>
      </c>
      <c r="N561">
        <v>100</v>
      </c>
      <c r="O561" t="s">
        <v>898</v>
      </c>
      <c r="P561">
        <v>0.89488406296261103</v>
      </c>
      <c r="Q561">
        <v>0.92552838009924099</v>
      </c>
      <c r="R561" s="15">
        <v>0.380915550721176</v>
      </c>
      <c r="S561">
        <v>7.7303443110339598E-2</v>
      </c>
      <c r="T561">
        <v>-0.18896007517001501</v>
      </c>
      <c r="U561">
        <v>0.18896007517001501</v>
      </c>
      <c r="V561">
        <v>0.24412983200479799</v>
      </c>
      <c r="W561">
        <v>-2.17</v>
      </c>
      <c r="X561">
        <v>8.14</v>
      </c>
      <c r="Y561">
        <v>419029</v>
      </c>
      <c r="Z561">
        <v>34919</v>
      </c>
      <c r="AA561">
        <v>2.02</v>
      </c>
      <c r="AB561">
        <v>12</v>
      </c>
      <c r="AC561">
        <v>7</v>
      </c>
      <c r="AD561">
        <v>5</v>
      </c>
      <c r="AE561">
        <v>58.33</v>
      </c>
      <c r="AF561">
        <v>15</v>
      </c>
      <c r="AG561">
        <v>5</v>
      </c>
      <c r="AH561">
        <v>3</v>
      </c>
      <c r="AI561">
        <v>4</v>
      </c>
      <c r="AJ561" s="301">
        <v>43919</v>
      </c>
      <c r="AK561">
        <v>2683</v>
      </c>
      <c r="AL561">
        <v>4840</v>
      </c>
      <c r="AM561" s="301">
        <v>43828</v>
      </c>
      <c r="AN561">
        <v>2853</v>
      </c>
      <c r="AO561">
        <v>6120</v>
      </c>
      <c r="AP561" s="301">
        <v>43645</v>
      </c>
      <c r="AQ561">
        <v>2075</v>
      </c>
      <c r="AR561">
        <v>3575</v>
      </c>
      <c r="AS561" s="301">
        <v>43280</v>
      </c>
      <c r="AT561">
        <v>1793</v>
      </c>
      <c r="AU561">
        <v>2185</v>
      </c>
    </row>
    <row r="562" spans="1:47" x14ac:dyDescent="0.2">
      <c r="A562" s="102">
        <v>1213</v>
      </c>
      <c r="B562">
        <v>5232</v>
      </c>
      <c r="C562" t="s">
        <v>1433</v>
      </c>
      <c r="D562" t="s">
        <v>897</v>
      </c>
      <c r="E562">
        <v>3765</v>
      </c>
      <c r="F562">
        <v>3805</v>
      </c>
      <c r="G562">
        <v>200</v>
      </c>
      <c r="H562" t="s">
        <v>901</v>
      </c>
      <c r="I562">
        <v>6902</v>
      </c>
      <c r="J562" t="s">
        <v>588</v>
      </c>
      <c r="K562" t="s">
        <v>913</v>
      </c>
      <c r="L562">
        <v>4170</v>
      </c>
      <c r="M562">
        <v>4151</v>
      </c>
      <c r="N562">
        <v>200</v>
      </c>
      <c r="O562" t="s">
        <v>898</v>
      </c>
      <c r="P562">
        <v>0.879790579667866</v>
      </c>
      <c r="Q562">
        <v>0.94338259118603396</v>
      </c>
      <c r="R562" s="15">
        <v>0.20171395550940699</v>
      </c>
      <c r="S562" s="15">
        <v>1.39897870369144E-2</v>
      </c>
      <c r="T562">
        <v>-0.53110929047422795</v>
      </c>
      <c r="U562">
        <v>0.53110929047422795</v>
      </c>
      <c r="V562">
        <v>1.2962571494222399</v>
      </c>
      <c r="W562">
        <v>-2.4700000000000002</v>
      </c>
      <c r="X562">
        <v>8.34</v>
      </c>
      <c r="Y562">
        <v>418905</v>
      </c>
      <c r="Z562">
        <v>59844</v>
      </c>
      <c r="AA562">
        <v>3.11</v>
      </c>
      <c r="AB562">
        <v>7</v>
      </c>
      <c r="AC562">
        <v>7</v>
      </c>
      <c r="AD562">
        <v>0</v>
      </c>
      <c r="AE562">
        <v>100</v>
      </c>
      <c r="AF562">
        <v>20</v>
      </c>
      <c r="AG562">
        <v>1</v>
      </c>
      <c r="AH562">
        <v>0</v>
      </c>
      <c r="AI562">
        <v>6</v>
      </c>
      <c r="AJ562" s="301">
        <v>43919</v>
      </c>
      <c r="AK562">
        <v>3370</v>
      </c>
      <c r="AL562">
        <v>3590</v>
      </c>
      <c r="AM562" s="301">
        <v>43828</v>
      </c>
      <c r="AN562">
        <v>4775</v>
      </c>
      <c r="AO562">
        <v>4966</v>
      </c>
      <c r="AP562" s="301">
        <v>43645</v>
      </c>
      <c r="AQ562">
        <v>4390</v>
      </c>
      <c r="AR562">
        <v>4642</v>
      </c>
      <c r="AS562" s="301">
        <v>43280</v>
      </c>
      <c r="AT562">
        <v>5150</v>
      </c>
      <c r="AU562">
        <v>5245</v>
      </c>
    </row>
    <row r="563" spans="1:47" x14ac:dyDescent="0.2">
      <c r="A563" s="102">
        <v>3780</v>
      </c>
      <c r="B563">
        <v>3197</v>
      </c>
      <c r="C563" t="s">
        <v>508</v>
      </c>
      <c r="D563" t="s">
        <v>921</v>
      </c>
      <c r="E563">
        <v>1738</v>
      </c>
      <c r="F563">
        <v>1715</v>
      </c>
      <c r="G563">
        <v>600</v>
      </c>
      <c r="H563" t="s">
        <v>901</v>
      </c>
      <c r="I563">
        <v>4091</v>
      </c>
      <c r="J563" t="s">
        <v>1334</v>
      </c>
      <c r="K563" t="s">
        <v>920</v>
      </c>
      <c r="L563">
        <v>1721</v>
      </c>
      <c r="M563">
        <v>1751</v>
      </c>
      <c r="N563">
        <v>600</v>
      </c>
      <c r="O563" t="s">
        <v>898</v>
      </c>
      <c r="P563">
        <v>0.83242066188905495</v>
      </c>
      <c r="Q563">
        <v>0.86606461903147902</v>
      </c>
      <c r="R563">
        <v>1.8514318830104799E-2</v>
      </c>
      <c r="S563" s="15">
        <v>5.94510514153428E-3</v>
      </c>
      <c r="T563">
        <v>-4.2537408861472302E-2</v>
      </c>
      <c r="U563">
        <v>4.2537408861472302E-2</v>
      </c>
      <c r="V563">
        <v>0.31949900612367399</v>
      </c>
      <c r="W563">
        <v>-0.47</v>
      </c>
      <c r="X563">
        <v>2.06</v>
      </c>
      <c r="Y563">
        <v>418440</v>
      </c>
      <c r="Z563">
        <v>29889</v>
      </c>
      <c r="AA563">
        <v>1.4</v>
      </c>
      <c r="AB563">
        <v>14</v>
      </c>
      <c r="AC563">
        <v>7</v>
      </c>
      <c r="AD563">
        <v>7</v>
      </c>
      <c r="AE563">
        <v>50</v>
      </c>
      <c r="AF563">
        <v>16</v>
      </c>
      <c r="AG563">
        <v>6</v>
      </c>
      <c r="AH563">
        <v>2</v>
      </c>
      <c r="AI563">
        <v>6</v>
      </c>
      <c r="AJ563" s="301">
        <v>43919</v>
      </c>
      <c r="AK563">
        <v>1614</v>
      </c>
      <c r="AL563">
        <v>1662</v>
      </c>
      <c r="AM563" s="301">
        <v>43828</v>
      </c>
      <c r="AN563">
        <v>2135</v>
      </c>
      <c r="AO563">
        <v>2428</v>
      </c>
      <c r="AP563" s="301">
        <v>43645</v>
      </c>
      <c r="AQ563">
        <v>1873</v>
      </c>
      <c r="AR563">
        <v>2285</v>
      </c>
      <c r="AS563" s="301">
        <v>43280</v>
      </c>
      <c r="AT563">
        <v>1626</v>
      </c>
      <c r="AU563">
        <v>1526</v>
      </c>
    </row>
    <row r="564" spans="1:47" x14ac:dyDescent="0.2">
      <c r="A564" s="102">
        <v>2519</v>
      </c>
      <c r="B564">
        <v>1662</v>
      </c>
      <c r="C564" t="s">
        <v>463</v>
      </c>
      <c r="D564" t="s">
        <v>1045</v>
      </c>
      <c r="E564">
        <v>1807</v>
      </c>
      <c r="F564">
        <v>1788</v>
      </c>
      <c r="G564">
        <v>600</v>
      </c>
      <c r="H564" t="s">
        <v>901</v>
      </c>
      <c r="I564">
        <v>5471</v>
      </c>
      <c r="J564" t="s">
        <v>1052</v>
      </c>
      <c r="K564" t="s">
        <v>939</v>
      </c>
      <c r="L564">
        <v>3290</v>
      </c>
      <c r="M564">
        <v>3280</v>
      </c>
      <c r="N564">
        <v>300</v>
      </c>
      <c r="O564" t="s">
        <v>898</v>
      </c>
      <c r="P564">
        <v>0.56848794455486196</v>
      </c>
      <c r="Q564">
        <v>0.91057047012668901</v>
      </c>
      <c r="R564" s="15">
        <v>0.45914695269445799</v>
      </c>
      <c r="S564">
        <v>8.1674210075668399E-2</v>
      </c>
      <c r="T564">
        <v>-0.169859324187911</v>
      </c>
      <c r="U564">
        <v>0.169859324187911</v>
      </c>
      <c r="V564">
        <v>0.57426498327066799</v>
      </c>
      <c r="W564">
        <v>-1.04</v>
      </c>
      <c r="X564">
        <v>9.02</v>
      </c>
      <c r="Y564">
        <v>417956</v>
      </c>
      <c r="Z564">
        <v>59708</v>
      </c>
      <c r="AA564">
        <v>2.98</v>
      </c>
      <c r="AB564">
        <v>7</v>
      </c>
      <c r="AC564">
        <v>5</v>
      </c>
      <c r="AD564">
        <v>2</v>
      </c>
      <c r="AE564">
        <v>71.430000000000007</v>
      </c>
      <c r="AF564">
        <v>15</v>
      </c>
      <c r="AG564">
        <v>3</v>
      </c>
      <c r="AH564">
        <v>1</v>
      </c>
      <c r="AI564">
        <v>3</v>
      </c>
      <c r="AJ564" s="301">
        <v>43919</v>
      </c>
      <c r="AK564">
        <v>1789</v>
      </c>
      <c r="AL564">
        <v>3655</v>
      </c>
      <c r="AM564" s="301">
        <v>43828</v>
      </c>
      <c r="AN564">
        <v>2955</v>
      </c>
      <c r="AO564">
        <v>4805</v>
      </c>
      <c r="AP564" s="301">
        <v>43645</v>
      </c>
      <c r="AQ564">
        <v>2554</v>
      </c>
      <c r="AR564">
        <v>4155</v>
      </c>
      <c r="AS564" s="301">
        <v>43280</v>
      </c>
      <c r="AT564">
        <v>2896</v>
      </c>
      <c r="AU564">
        <v>4995</v>
      </c>
    </row>
    <row r="565" spans="1:47" x14ac:dyDescent="0.2">
      <c r="A565" s="102">
        <v>3008</v>
      </c>
      <c r="B565">
        <v>6395</v>
      </c>
      <c r="C565" t="s">
        <v>1004</v>
      </c>
      <c r="D565" t="s">
        <v>909</v>
      </c>
      <c r="E565">
        <v>890</v>
      </c>
      <c r="F565">
        <v>892</v>
      </c>
      <c r="G565">
        <v>1200</v>
      </c>
      <c r="H565" t="s">
        <v>901</v>
      </c>
      <c r="I565">
        <v>9616</v>
      </c>
      <c r="J565" t="s">
        <v>1156</v>
      </c>
      <c r="K565" t="s">
        <v>910</v>
      </c>
      <c r="L565">
        <v>3730</v>
      </c>
      <c r="M565">
        <v>3595</v>
      </c>
      <c r="N565">
        <v>300</v>
      </c>
      <c r="O565" t="s">
        <v>898</v>
      </c>
      <c r="P565">
        <v>0.93472927827346697</v>
      </c>
      <c r="Q565">
        <v>0.89677528513170301</v>
      </c>
      <c r="R565">
        <v>2.2367393971316301E-2</v>
      </c>
      <c r="S565">
        <v>7.9806494101987396E-2</v>
      </c>
      <c r="T565">
        <v>-0.86060530290215498</v>
      </c>
      <c r="U565">
        <v>0.86060530290215498</v>
      </c>
      <c r="V565">
        <v>1.02373614605842</v>
      </c>
      <c r="W565">
        <v>-15</v>
      </c>
      <c r="X565">
        <v>0.75</v>
      </c>
      <c r="Y565">
        <v>417361</v>
      </c>
      <c r="Z565">
        <v>29812</v>
      </c>
      <c r="AA565">
        <v>1.1399999999999999</v>
      </c>
      <c r="AB565">
        <v>14</v>
      </c>
      <c r="AC565">
        <v>9</v>
      </c>
      <c r="AD565">
        <v>5</v>
      </c>
      <c r="AE565">
        <v>64.290000000000006</v>
      </c>
      <c r="AF565">
        <v>15</v>
      </c>
      <c r="AG565">
        <v>6</v>
      </c>
      <c r="AH565">
        <v>3</v>
      </c>
      <c r="AI565">
        <v>5</v>
      </c>
      <c r="AJ565" s="301">
        <v>43919</v>
      </c>
      <c r="AK565">
        <v>796</v>
      </c>
      <c r="AL565">
        <v>2291</v>
      </c>
      <c r="AM565" s="301">
        <v>43828</v>
      </c>
      <c r="AN565">
        <v>1001</v>
      </c>
      <c r="AO565">
        <v>5180</v>
      </c>
      <c r="AP565" s="301">
        <v>43645</v>
      </c>
      <c r="AQ565">
        <v>1155</v>
      </c>
      <c r="AR565">
        <v>5240</v>
      </c>
      <c r="AS565" s="301">
        <v>43280</v>
      </c>
      <c r="AT565">
        <v>1330</v>
      </c>
      <c r="AU565">
        <v>5940</v>
      </c>
    </row>
    <row r="566" spans="1:47" x14ac:dyDescent="0.2">
      <c r="A566" s="102">
        <v>2983</v>
      </c>
      <c r="B566">
        <v>1803</v>
      </c>
      <c r="C566" t="s">
        <v>908</v>
      </c>
      <c r="D566" t="s">
        <v>907</v>
      </c>
      <c r="E566">
        <v>872</v>
      </c>
      <c r="F566">
        <v>871</v>
      </c>
      <c r="G566">
        <v>1000</v>
      </c>
      <c r="H566" t="s">
        <v>901</v>
      </c>
      <c r="I566">
        <v>9706</v>
      </c>
      <c r="J566" t="s">
        <v>980</v>
      </c>
      <c r="K566" t="s">
        <v>917</v>
      </c>
      <c r="L566">
        <v>4650</v>
      </c>
      <c r="M566">
        <v>4565</v>
      </c>
      <c r="N566">
        <v>200</v>
      </c>
      <c r="O566" t="s">
        <v>898</v>
      </c>
      <c r="P566">
        <v>0.82058440302021696</v>
      </c>
      <c r="Q566">
        <v>0.89742524941879998</v>
      </c>
      <c r="R566">
        <v>0.12367690549485599</v>
      </c>
      <c r="S566">
        <v>7.3285532704911296E-2</v>
      </c>
      <c r="T566">
        <v>-0.53542076854833998</v>
      </c>
      <c r="U566">
        <v>0.53542076854833998</v>
      </c>
      <c r="V566">
        <v>0.95093825314829805</v>
      </c>
      <c r="W566">
        <v>-2.98</v>
      </c>
      <c r="X566">
        <v>4.5999999999999996</v>
      </c>
      <c r="Y566">
        <v>417355</v>
      </c>
      <c r="Z566">
        <v>32104</v>
      </c>
      <c r="AA566">
        <v>2.02</v>
      </c>
      <c r="AB566">
        <v>13</v>
      </c>
      <c r="AC566">
        <v>10</v>
      </c>
      <c r="AD566">
        <v>3</v>
      </c>
      <c r="AE566">
        <v>76.92</v>
      </c>
      <c r="AF566">
        <v>16</v>
      </c>
      <c r="AG566">
        <v>5</v>
      </c>
      <c r="AH566">
        <v>0</v>
      </c>
      <c r="AI566">
        <v>8</v>
      </c>
      <c r="AJ566" s="301">
        <v>43919</v>
      </c>
      <c r="AK566">
        <v>867</v>
      </c>
      <c r="AL566">
        <v>4580</v>
      </c>
      <c r="AM566" s="301">
        <v>43828</v>
      </c>
      <c r="AN566">
        <v>1116</v>
      </c>
      <c r="AO566">
        <v>6090</v>
      </c>
      <c r="AP566" s="301">
        <v>43645</v>
      </c>
      <c r="AQ566">
        <v>906</v>
      </c>
      <c r="AR566">
        <v>4760</v>
      </c>
      <c r="AS566" s="301">
        <v>43280</v>
      </c>
      <c r="AT566">
        <v>1098</v>
      </c>
      <c r="AU566">
        <v>5100</v>
      </c>
    </row>
    <row r="567" spans="1:47" x14ac:dyDescent="0.2">
      <c r="A567" s="102">
        <v>523</v>
      </c>
      <c r="B567">
        <v>6113</v>
      </c>
      <c r="C567" t="s">
        <v>1129</v>
      </c>
      <c r="D567" t="s">
        <v>909</v>
      </c>
      <c r="E567">
        <v>862</v>
      </c>
      <c r="F567">
        <v>859</v>
      </c>
      <c r="G567">
        <v>1000</v>
      </c>
      <c r="H567" t="s">
        <v>901</v>
      </c>
      <c r="I567">
        <v>6902</v>
      </c>
      <c r="J567" t="s">
        <v>588</v>
      </c>
      <c r="K567" t="s">
        <v>913</v>
      </c>
      <c r="L567">
        <v>4170</v>
      </c>
      <c r="M567">
        <v>4151</v>
      </c>
      <c r="N567">
        <v>200</v>
      </c>
      <c r="O567" t="s">
        <v>898</v>
      </c>
      <c r="P567">
        <v>0.64554292665374902</v>
      </c>
      <c r="Q567">
        <v>0.957478891632777</v>
      </c>
      <c r="R567" s="15">
        <v>0.241949675434599</v>
      </c>
      <c r="S567">
        <v>6.8169857657448402E-3</v>
      </c>
      <c r="T567">
        <v>-2.5285235792115501</v>
      </c>
      <c r="U567">
        <v>2.5285235792115501</v>
      </c>
      <c r="V567">
        <v>2.6919695699664401</v>
      </c>
      <c r="W567">
        <v>-15.93</v>
      </c>
      <c r="X567">
        <v>3.47</v>
      </c>
      <c r="Y567">
        <v>417090</v>
      </c>
      <c r="Z567">
        <v>29792</v>
      </c>
      <c r="AA567">
        <v>1.41</v>
      </c>
      <c r="AB567">
        <v>14</v>
      </c>
      <c r="AC567">
        <v>9</v>
      </c>
      <c r="AD567">
        <v>5</v>
      </c>
      <c r="AE567">
        <v>64.290000000000006</v>
      </c>
      <c r="AF567">
        <v>20</v>
      </c>
      <c r="AG567">
        <v>3</v>
      </c>
      <c r="AH567">
        <v>0</v>
      </c>
      <c r="AI567">
        <v>11</v>
      </c>
      <c r="AJ567" s="301">
        <v>43919</v>
      </c>
      <c r="AK567">
        <v>872</v>
      </c>
      <c r="AL567">
        <v>3590</v>
      </c>
      <c r="AM567" s="301">
        <v>43828</v>
      </c>
      <c r="AN567">
        <v>1250</v>
      </c>
      <c r="AO567">
        <v>4966</v>
      </c>
      <c r="AP567" s="301">
        <v>43645</v>
      </c>
      <c r="AQ567">
        <v>1246</v>
      </c>
      <c r="AR567">
        <v>4642</v>
      </c>
      <c r="AS567" s="301">
        <v>43280</v>
      </c>
      <c r="AT567">
        <v>1059</v>
      </c>
      <c r="AU567">
        <v>5245</v>
      </c>
    </row>
    <row r="568" spans="1:47" x14ac:dyDescent="0.2">
      <c r="A568" s="102">
        <v>2062</v>
      </c>
      <c r="B568">
        <v>6183</v>
      </c>
      <c r="C568" t="s">
        <v>1060</v>
      </c>
      <c r="D568" t="s">
        <v>910</v>
      </c>
      <c r="E568">
        <v>1372</v>
      </c>
      <c r="F568">
        <v>1371</v>
      </c>
      <c r="G568">
        <v>800</v>
      </c>
      <c r="H568" t="s">
        <v>898</v>
      </c>
      <c r="I568">
        <v>8308</v>
      </c>
      <c r="J568" t="s">
        <v>48</v>
      </c>
      <c r="K568" t="s">
        <v>940</v>
      </c>
      <c r="L568">
        <v>366</v>
      </c>
      <c r="M568">
        <v>368</v>
      </c>
      <c r="N568">
        <v>3000</v>
      </c>
      <c r="O568" t="s">
        <v>901</v>
      </c>
      <c r="P568">
        <v>0.82300025713988301</v>
      </c>
      <c r="Q568">
        <v>0.92311945715539601</v>
      </c>
      <c r="R568">
        <v>0.49138851156561603</v>
      </c>
      <c r="S568">
        <v>4.7048351993010301E-2</v>
      </c>
      <c r="T568">
        <v>0.735135670370621</v>
      </c>
      <c r="U568">
        <v>0.735135670370621</v>
      </c>
      <c r="V568">
        <v>0.68602219228003303</v>
      </c>
      <c r="W568">
        <v>5.47</v>
      </c>
      <c r="X568">
        <v>0.66</v>
      </c>
      <c r="Y568">
        <v>416690</v>
      </c>
      <c r="Z568">
        <v>19842</v>
      </c>
      <c r="AA568">
        <v>0.98</v>
      </c>
      <c r="AB568">
        <v>21</v>
      </c>
      <c r="AC568">
        <v>13</v>
      </c>
      <c r="AD568">
        <v>8</v>
      </c>
      <c r="AE568">
        <v>61.9</v>
      </c>
      <c r="AF568">
        <v>16</v>
      </c>
      <c r="AG568">
        <v>6</v>
      </c>
      <c r="AH568">
        <v>3</v>
      </c>
      <c r="AI568">
        <v>12</v>
      </c>
      <c r="AJ568" s="301">
        <v>43919</v>
      </c>
      <c r="AK568">
        <v>1152</v>
      </c>
      <c r="AL568">
        <v>344</v>
      </c>
      <c r="AM568" s="301">
        <v>43828</v>
      </c>
      <c r="AN568">
        <v>1720</v>
      </c>
      <c r="AO568">
        <v>479</v>
      </c>
      <c r="AP568" s="301">
        <v>43645</v>
      </c>
      <c r="AQ568">
        <v>1520</v>
      </c>
      <c r="AR568">
        <v>453.5</v>
      </c>
      <c r="AS568" s="301">
        <v>43280</v>
      </c>
      <c r="AT568">
        <v>1850</v>
      </c>
      <c r="AU568">
        <v>582.29999999999995</v>
      </c>
    </row>
    <row r="569" spans="1:47" x14ac:dyDescent="0.2">
      <c r="A569" s="102">
        <v>2731</v>
      </c>
      <c r="B569">
        <v>3291</v>
      </c>
      <c r="C569" t="s">
        <v>55</v>
      </c>
      <c r="D569" t="s">
        <v>917</v>
      </c>
      <c r="E569">
        <v>1661</v>
      </c>
      <c r="F569">
        <v>1643</v>
      </c>
      <c r="G569">
        <v>600</v>
      </c>
      <c r="H569" t="s">
        <v>898</v>
      </c>
      <c r="I569">
        <v>5021</v>
      </c>
      <c r="J569" t="s">
        <v>1391</v>
      </c>
      <c r="K569" t="s">
        <v>1090</v>
      </c>
      <c r="L569">
        <v>1576</v>
      </c>
      <c r="M569">
        <v>1538</v>
      </c>
      <c r="N569">
        <v>600</v>
      </c>
      <c r="O569" t="s">
        <v>901</v>
      </c>
      <c r="P569">
        <v>0.59482022899181597</v>
      </c>
      <c r="Q569">
        <v>0.90510497205499596</v>
      </c>
      <c r="R569">
        <v>0.49545228425640198</v>
      </c>
      <c r="S569">
        <v>3.24819022913546E-2</v>
      </c>
      <c r="T569">
        <v>1.8784107792940901</v>
      </c>
      <c r="U569">
        <v>1.8784107792940901</v>
      </c>
      <c r="V569">
        <v>1.7561498933663999</v>
      </c>
      <c r="W569">
        <v>11.7</v>
      </c>
      <c r="X569">
        <v>6.39</v>
      </c>
      <c r="Y569">
        <v>416684</v>
      </c>
      <c r="Z569">
        <v>29763</v>
      </c>
      <c r="AA569">
        <v>1.28</v>
      </c>
      <c r="AB569">
        <v>14</v>
      </c>
      <c r="AC569">
        <v>8</v>
      </c>
      <c r="AD569">
        <v>6</v>
      </c>
      <c r="AE569">
        <v>57.14</v>
      </c>
      <c r="AF569">
        <v>16</v>
      </c>
      <c r="AG569">
        <v>4</v>
      </c>
      <c r="AH569">
        <v>3</v>
      </c>
      <c r="AI569">
        <v>7</v>
      </c>
      <c r="AJ569" s="301">
        <v>43919</v>
      </c>
      <c r="AK569">
        <v>1545</v>
      </c>
      <c r="AL569">
        <v>1508</v>
      </c>
      <c r="AM569" s="301">
        <v>43828</v>
      </c>
      <c r="AN569">
        <v>1919</v>
      </c>
      <c r="AO569">
        <v>2515</v>
      </c>
      <c r="AP569" s="301">
        <v>43645</v>
      </c>
      <c r="AQ569">
        <v>1803</v>
      </c>
      <c r="AR569">
        <v>2522</v>
      </c>
      <c r="AS569" s="301">
        <v>43280</v>
      </c>
      <c r="AT569">
        <v>2103</v>
      </c>
      <c r="AU569">
        <v>3880</v>
      </c>
    </row>
    <row r="570" spans="1:47" x14ac:dyDescent="0.2">
      <c r="A570" s="102">
        <v>2624</v>
      </c>
      <c r="B570">
        <v>6326</v>
      </c>
      <c r="C570" t="s">
        <v>1450</v>
      </c>
      <c r="D570" t="s">
        <v>909</v>
      </c>
      <c r="E570">
        <v>1614.5</v>
      </c>
      <c r="F570">
        <v>1599</v>
      </c>
      <c r="G570">
        <v>600</v>
      </c>
      <c r="H570" t="s">
        <v>898</v>
      </c>
      <c r="I570">
        <v>6501</v>
      </c>
      <c r="J570" t="s">
        <v>1022</v>
      </c>
      <c r="K570" t="s">
        <v>903</v>
      </c>
      <c r="L570">
        <v>3390</v>
      </c>
      <c r="M570">
        <v>3395</v>
      </c>
      <c r="N570">
        <v>300</v>
      </c>
      <c r="O570" t="s">
        <v>901</v>
      </c>
      <c r="P570">
        <v>0.89138557855079703</v>
      </c>
      <c r="Q570">
        <v>0.90785688175942603</v>
      </c>
      <c r="R570" s="15">
        <v>0.32622661974491102</v>
      </c>
      <c r="S570" s="15">
        <v>3.2248396475641497E-2</v>
      </c>
      <c r="T570">
        <v>1.79360687548644</v>
      </c>
      <c r="U570">
        <v>1.79360687548644</v>
      </c>
      <c r="V570">
        <v>1.9109204608496799</v>
      </c>
      <c r="W570">
        <v>8.26</v>
      </c>
      <c r="X570">
        <v>5.8</v>
      </c>
      <c r="Y570">
        <v>416505</v>
      </c>
      <c r="Z570">
        <v>27767</v>
      </c>
      <c r="AA570">
        <v>1.32</v>
      </c>
      <c r="AB570">
        <v>15</v>
      </c>
      <c r="AC570">
        <v>10</v>
      </c>
      <c r="AD570">
        <v>5</v>
      </c>
      <c r="AE570">
        <v>66.67</v>
      </c>
      <c r="AF570">
        <v>19</v>
      </c>
      <c r="AG570">
        <v>3</v>
      </c>
      <c r="AH570">
        <v>0</v>
      </c>
      <c r="AI570">
        <v>12</v>
      </c>
      <c r="AJ570" s="301">
        <v>43919</v>
      </c>
      <c r="AK570">
        <v>1398.5</v>
      </c>
      <c r="AL570">
        <v>3109</v>
      </c>
      <c r="AM570" s="301">
        <v>43828</v>
      </c>
      <c r="AN570">
        <v>1726</v>
      </c>
      <c r="AO570">
        <v>4626</v>
      </c>
      <c r="AP570" s="301">
        <v>43645</v>
      </c>
      <c r="AQ570">
        <v>1813</v>
      </c>
      <c r="AR570">
        <v>4045</v>
      </c>
      <c r="AS570" s="301">
        <v>43280</v>
      </c>
      <c r="AT570">
        <v>1732</v>
      </c>
      <c r="AU570">
        <v>3840.5</v>
      </c>
    </row>
    <row r="571" spans="1:47" x14ac:dyDescent="0.2">
      <c r="A571" s="102">
        <v>2135</v>
      </c>
      <c r="B571">
        <v>4061</v>
      </c>
      <c r="C571" t="s">
        <v>1067</v>
      </c>
      <c r="D571" t="s">
        <v>920</v>
      </c>
      <c r="E571">
        <v>2593</v>
      </c>
      <c r="F571">
        <v>2591</v>
      </c>
      <c r="G571">
        <v>400</v>
      </c>
      <c r="H571" t="s">
        <v>898</v>
      </c>
      <c r="I571">
        <v>5711</v>
      </c>
      <c r="J571" t="s">
        <v>1266</v>
      </c>
      <c r="K571" t="s">
        <v>911</v>
      </c>
      <c r="L571">
        <v>2266</v>
      </c>
      <c r="M571">
        <v>2250</v>
      </c>
      <c r="N571">
        <v>500</v>
      </c>
      <c r="O571" t="s">
        <v>901</v>
      </c>
      <c r="P571">
        <v>0.50378699314868403</v>
      </c>
      <c r="Q571">
        <v>0.92138500605442997</v>
      </c>
      <c r="R571" s="15">
        <v>1.09720693628532E-3</v>
      </c>
      <c r="S571">
        <v>1.31141551049371E-2</v>
      </c>
      <c r="T571">
        <v>8.28042116959882E-2</v>
      </c>
      <c r="U571">
        <v>8.28042116959882E-2</v>
      </c>
      <c r="V571">
        <v>3.6829113551044103E-2</v>
      </c>
      <c r="W571">
        <v>0.57999999999999996</v>
      </c>
      <c r="X571">
        <v>8.5500000000000007</v>
      </c>
      <c r="Y571">
        <v>416082</v>
      </c>
      <c r="Z571">
        <v>59440</v>
      </c>
      <c r="AA571">
        <v>2.95</v>
      </c>
      <c r="AB571">
        <v>7</v>
      </c>
      <c r="AC571">
        <v>5</v>
      </c>
      <c r="AD571">
        <v>2</v>
      </c>
      <c r="AE571">
        <v>71.430000000000007</v>
      </c>
      <c r="AF571">
        <v>16</v>
      </c>
      <c r="AG571">
        <v>2</v>
      </c>
      <c r="AH571">
        <v>1</v>
      </c>
      <c r="AI571">
        <v>4</v>
      </c>
      <c r="AJ571" s="301">
        <v>43919</v>
      </c>
      <c r="AK571">
        <v>2346</v>
      </c>
      <c r="AL571">
        <v>2207</v>
      </c>
      <c r="AM571" s="301">
        <v>43828</v>
      </c>
      <c r="AN571">
        <v>3270</v>
      </c>
      <c r="AO571">
        <v>2977</v>
      </c>
      <c r="AP571" s="301">
        <v>43645</v>
      </c>
      <c r="AQ571">
        <v>3320</v>
      </c>
      <c r="AR571">
        <v>3125</v>
      </c>
      <c r="AS571" s="301">
        <v>43280</v>
      </c>
      <c r="AT571">
        <v>3615</v>
      </c>
      <c r="AU571">
        <v>2976</v>
      </c>
    </row>
    <row r="572" spans="1:47" x14ac:dyDescent="0.2">
      <c r="A572" s="102">
        <v>666</v>
      </c>
      <c r="B572">
        <v>6136</v>
      </c>
      <c r="C572" t="s">
        <v>1400</v>
      </c>
      <c r="D572" t="s">
        <v>909</v>
      </c>
      <c r="E572">
        <v>1750</v>
      </c>
      <c r="F572">
        <v>1664</v>
      </c>
      <c r="G572">
        <v>600</v>
      </c>
      <c r="H572" t="s">
        <v>898</v>
      </c>
      <c r="I572">
        <v>9716</v>
      </c>
      <c r="J572" t="s">
        <v>1034</v>
      </c>
      <c r="K572" t="s">
        <v>910</v>
      </c>
      <c r="L572">
        <v>907</v>
      </c>
      <c r="M572">
        <v>891</v>
      </c>
      <c r="N572">
        <v>1100</v>
      </c>
      <c r="O572" t="s">
        <v>901</v>
      </c>
      <c r="P572">
        <v>0.90749973932891503</v>
      </c>
      <c r="Q572">
        <v>0.95404735985977596</v>
      </c>
      <c r="R572">
        <v>0.36335250910320799</v>
      </c>
      <c r="S572" s="15">
        <v>6.2545838763943401E-2</v>
      </c>
      <c r="T572">
        <v>1.9111971199759199</v>
      </c>
      <c r="U572">
        <v>1.9111971199759199</v>
      </c>
      <c r="V572">
        <v>0.53313598673462004</v>
      </c>
      <c r="W572">
        <v>8.83</v>
      </c>
      <c r="X572">
        <v>1.83</v>
      </c>
      <c r="Y572">
        <v>415923</v>
      </c>
      <c r="Z572">
        <v>29709</v>
      </c>
      <c r="AA572">
        <v>1.52</v>
      </c>
      <c r="AB572">
        <v>14</v>
      </c>
      <c r="AC572">
        <v>11</v>
      </c>
      <c r="AD572">
        <v>3</v>
      </c>
      <c r="AE572">
        <v>78.569999999999993</v>
      </c>
      <c r="AF572">
        <v>19</v>
      </c>
      <c r="AG572">
        <v>3</v>
      </c>
      <c r="AH572">
        <v>1</v>
      </c>
      <c r="AI572">
        <v>10</v>
      </c>
      <c r="AJ572" s="301">
        <v>43919</v>
      </c>
      <c r="AK572">
        <v>1466</v>
      </c>
      <c r="AL572">
        <v>839</v>
      </c>
      <c r="AM572" s="301">
        <v>43828</v>
      </c>
      <c r="AN572">
        <v>2090</v>
      </c>
      <c r="AO572">
        <v>1455</v>
      </c>
      <c r="AP572" s="301">
        <v>43645</v>
      </c>
      <c r="AQ572">
        <v>2199</v>
      </c>
      <c r="AR572">
        <v>1376</v>
      </c>
      <c r="AS572" s="301">
        <v>43280</v>
      </c>
      <c r="AT572">
        <v>2236</v>
      </c>
      <c r="AU572">
        <v>1186</v>
      </c>
    </row>
    <row r="573" spans="1:47" x14ac:dyDescent="0.2">
      <c r="A573" s="102">
        <v>490</v>
      </c>
      <c r="B573">
        <v>6472</v>
      </c>
      <c r="C573" t="s">
        <v>59</v>
      </c>
      <c r="D573" t="s">
        <v>909</v>
      </c>
      <c r="E573">
        <v>213</v>
      </c>
      <c r="F573">
        <v>211</v>
      </c>
      <c r="G573">
        <v>4500</v>
      </c>
      <c r="H573" t="s">
        <v>898</v>
      </c>
      <c r="I573">
        <v>7458</v>
      </c>
      <c r="J573" t="s">
        <v>1193</v>
      </c>
      <c r="K573" t="s">
        <v>905</v>
      </c>
      <c r="L573">
        <v>3225</v>
      </c>
      <c r="M573">
        <v>3135</v>
      </c>
      <c r="N573">
        <v>300</v>
      </c>
      <c r="O573" t="s">
        <v>901</v>
      </c>
      <c r="P573">
        <v>0.89588396791164504</v>
      </c>
      <c r="Q573">
        <v>0.95866511069989102</v>
      </c>
      <c r="R573">
        <v>0.26086165838238101</v>
      </c>
      <c r="S573" s="15">
        <v>6.9431537444063399E-2</v>
      </c>
      <c r="T573">
        <v>1.36207336670783</v>
      </c>
      <c r="U573">
        <v>1.36207336670783</v>
      </c>
      <c r="V573">
        <v>1.02130877059634</v>
      </c>
      <c r="W573">
        <v>7.81</v>
      </c>
      <c r="X573">
        <v>0.96</v>
      </c>
      <c r="Y573">
        <v>415637</v>
      </c>
      <c r="Z573">
        <v>27709</v>
      </c>
      <c r="AA573">
        <v>1.41</v>
      </c>
      <c r="AB573">
        <v>15</v>
      </c>
      <c r="AC573">
        <v>9</v>
      </c>
      <c r="AD573">
        <v>6</v>
      </c>
      <c r="AE573">
        <v>60</v>
      </c>
      <c r="AF573">
        <v>18</v>
      </c>
      <c r="AG573">
        <v>5</v>
      </c>
      <c r="AH573">
        <v>1</v>
      </c>
      <c r="AI573">
        <v>9</v>
      </c>
      <c r="AJ573" s="301">
        <v>43919</v>
      </c>
      <c r="AK573">
        <v>196</v>
      </c>
      <c r="AL573">
        <v>2991</v>
      </c>
      <c r="AM573" s="301">
        <v>43828</v>
      </c>
      <c r="AN573">
        <v>345</v>
      </c>
      <c r="AO573">
        <v>5730</v>
      </c>
      <c r="AP573" s="301">
        <v>43645</v>
      </c>
      <c r="AQ573">
        <v>334</v>
      </c>
      <c r="AR573">
        <v>5030</v>
      </c>
      <c r="AS573" s="301">
        <v>43280</v>
      </c>
      <c r="AT573">
        <v>456</v>
      </c>
      <c r="AU573">
        <v>5190</v>
      </c>
    </row>
    <row r="574" spans="1:47" x14ac:dyDescent="0.2">
      <c r="A574" s="102">
        <v>3962</v>
      </c>
      <c r="B574">
        <v>3563</v>
      </c>
      <c r="C574" t="s">
        <v>1035</v>
      </c>
      <c r="D574" t="s">
        <v>921</v>
      </c>
      <c r="E574">
        <v>2360</v>
      </c>
      <c r="F574">
        <v>2387</v>
      </c>
      <c r="G574">
        <v>400</v>
      </c>
      <c r="H574" t="s">
        <v>898</v>
      </c>
      <c r="I574">
        <v>6762</v>
      </c>
      <c r="J574" t="s">
        <v>1396</v>
      </c>
      <c r="K574" t="s">
        <v>903</v>
      </c>
      <c r="L574">
        <v>10650</v>
      </c>
      <c r="M574">
        <v>10500</v>
      </c>
      <c r="N574">
        <v>100</v>
      </c>
      <c r="O574" t="s">
        <v>901</v>
      </c>
      <c r="P574">
        <v>0.92738036571879201</v>
      </c>
      <c r="Q574">
        <v>0.85801817927255997</v>
      </c>
      <c r="R574">
        <v>0.35730521114585401</v>
      </c>
      <c r="S574" s="15">
        <v>7.0056972411593602E-2</v>
      </c>
      <c r="T574">
        <v>1.0135041972727701</v>
      </c>
      <c r="U574">
        <v>1.0135041972727701</v>
      </c>
      <c r="V574">
        <v>0.87511198172990901</v>
      </c>
      <c r="W574">
        <v>9.2799999999999994</v>
      </c>
      <c r="X574">
        <v>9.07</v>
      </c>
      <c r="Y574">
        <v>415414</v>
      </c>
      <c r="Z574">
        <v>29672</v>
      </c>
      <c r="AA574">
        <v>1.76</v>
      </c>
      <c r="AB574">
        <v>14</v>
      </c>
      <c r="AC574">
        <v>9</v>
      </c>
      <c r="AD574">
        <v>5</v>
      </c>
      <c r="AE574">
        <v>64.290000000000006</v>
      </c>
      <c r="AF574">
        <v>14</v>
      </c>
      <c r="AG574">
        <v>7</v>
      </c>
      <c r="AH574">
        <v>4</v>
      </c>
      <c r="AI574">
        <v>3</v>
      </c>
      <c r="AJ574" s="301">
        <v>43919</v>
      </c>
      <c r="AK574">
        <v>1537</v>
      </c>
      <c r="AL574">
        <v>8420</v>
      </c>
      <c r="AM574" s="301">
        <v>43828</v>
      </c>
      <c r="AN574">
        <v>2343</v>
      </c>
      <c r="AO574">
        <v>12390</v>
      </c>
      <c r="AP574" s="301">
        <v>43645</v>
      </c>
      <c r="AQ574">
        <v>1593</v>
      </c>
      <c r="AR574">
        <v>8920</v>
      </c>
      <c r="AS574" s="301">
        <v>43280</v>
      </c>
      <c r="AT574">
        <v>1600</v>
      </c>
      <c r="AU574">
        <v>11310</v>
      </c>
    </row>
    <row r="575" spans="1:47" x14ac:dyDescent="0.2">
      <c r="A575" s="102">
        <v>2352</v>
      </c>
      <c r="B575">
        <v>6028</v>
      </c>
      <c r="C575" t="s">
        <v>451</v>
      </c>
      <c r="D575" t="s">
        <v>910</v>
      </c>
      <c r="E575">
        <v>6200</v>
      </c>
      <c r="F575">
        <v>6050</v>
      </c>
      <c r="G575">
        <v>100</v>
      </c>
      <c r="H575" t="s">
        <v>901</v>
      </c>
      <c r="I575">
        <v>7282</v>
      </c>
      <c r="J575" t="s">
        <v>1079</v>
      </c>
      <c r="K575" t="s">
        <v>913</v>
      </c>
      <c r="L575">
        <v>2248</v>
      </c>
      <c r="M575">
        <v>2231</v>
      </c>
      <c r="N575">
        <v>300</v>
      </c>
      <c r="O575" t="s">
        <v>898</v>
      </c>
      <c r="P575">
        <v>0.92576072885272798</v>
      </c>
      <c r="Q575">
        <v>0.91548098793238797</v>
      </c>
      <c r="R575">
        <v>0.31975096170553802</v>
      </c>
      <c r="S575">
        <v>2.4937256788286701E-2</v>
      </c>
      <c r="T575">
        <v>-0.263914112229714</v>
      </c>
      <c r="U575">
        <v>0.263914112229714</v>
      </c>
      <c r="V575">
        <v>0.44906537093362497</v>
      </c>
      <c r="W575">
        <v>-1.52</v>
      </c>
      <c r="X575">
        <v>10.63</v>
      </c>
      <c r="Y575">
        <v>415372</v>
      </c>
      <c r="Z575">
        <v>51922</v>
      </c>
      <c r="AA575">
        <v>3.41</v>
      </c>
      <c r="AB575">
        <v>8</v>
      </c>
      <c r="AC575">
        <v>7</v>
      </c>
      <c r="AD575">
        <v>1</v>
      </c>
      <c r="AE575">
        <v>87.5</v>
      </c>
      <c r="AF575">
        <v>18</v>
      </c>
      <c r="AG575">
        <v>3</v>
      </c>
      <c r="AH575">
        <v>0</v>
      </c>
      <c r="AI575">
        <v>5</v>
      </c>
      <c r="AJ575" s="301">
        <v>43919</v>
      </c>
      <c r="AK575">
        <v>5090</v>
      </c>
      <c r="AL575">
        <v>1934</v>
      </c>
      <c r="AM575" s="301">
        <v>43828</v>
      </c>
      <c r="AN575">
        <v>7650</v>
      </c>
      <c r="AO575">
        <v>2745</v>
      </c>
      <c r="AP575" s="301">
        <v>43645</v>
      </c>
      <c r="AQ575">
        <v>5960</v>
      </c>
      <c r="AR575">
        <v>2157</v>
      </c>
      <c r="AS575" s="301">
        <v>43280</v>
      </c>
      <c r="AT575">
        <v>6500</v>
      </c>
      <c r="AU575">
        <v>2716</v>
      </c>
    </row>
    <row r="576" spans="1:47" x14ac:dyDescent="0.2">
      <c r="A576" s="102">
        <v>1395</v>
      </c>
      <c r="B576">
        <v>3048</v>
      </c>
      <c r="C576" t="s">
        <v>1125</v>
      </c>
      <c r="D576" t="s">
        <v>921</v>
      </c>
      <c r="E576">
        <v>1155</v>
      </c>
      <c r="F576">
        <v>1132</v>
      </c>
      <c r="G576">
        <v>600</v>
      </c>
      <c r="H576" t="s">
        <v>898</v>
      </c>
      <c r="I576">
        <v>6506</v>
      </c>
      <c r="J576" t="s">
        <v>1005</v>
      </c>
      <c r="K576" t="s">
        <v>903</v>
      </c>
      <c r="L576">
        <v>3665</v>
      </c>
      <c r="M576">
        <v>3675</v>
      </c>
      <c r="N576">
        <v>200</v>
      </c>
      <c r="O576" t="s">
        <v>901</v>
      </c>
      <c r="P576">
        <v>0.94520208155182195</v>
      </c>
      <c r="Q576">
        <v>0.93916311461138302</v>
      </c>
      <c r="R576" s="15">
        <v>8.1778778842054298E-2</v>
      </c>
      <c r="S576" s="15">
        <v>2.0045808027849702E-3</v>
      </c>
      <c r="T576">
        <v>0.85867363453809298</v>
      </c>
      <c r="U576">
        <v>0.85867363453809298</v>
      </c>
      <c r="V576">
        <v>1.3675555696906101</v>
      </c>
      <c r="W576">
        <v>4.0999999999999996</v>
      </c>
      <c r="X576">
        <v>7.59</v>
      </c>
      <c r="Y576">
        <v>415348</v>
      </c>
      <c r="Z576">
        <v>37759</v>
      </c>
      <c r="AA576">
        <v>2.02</v>
      </c>
      <c r="AB576">
        <v>11</v>
      </c>
      <c r="AC576">
        <v>8</v>
      </c>
      <c r="AD576">
        <v>3</v>
      </c>
      <c r="AE576">
        <v>72.73</v>
      </c>
      <c r="AF576">
        <v>17</v>
      </c>
      <c r="AG576">
        <v>5</v>
      </c>
      <c r="AH576">
        <v>1</v>
      </c>
      <c r="AI576">
        <v>5</v>
      </c>
      <c r="AJ576" s="301">
        <v>43919</v>
      </c>
      <c r="AK576">
        <v>901</v>
      </c>
      <c r="AL576">
        <v>3010</v>
      </c>
      <c r="AM576" s="301">
        <v>43828</v>
      </c>
      <c r="AN576">
        <v>1246</v>
      </c>
      <c r="AO576">
        <v>4170</v>
      </c>
      <c r="AP576" s="301">
        <v>43645</v>
      </c>
      <c r="AQ576">
        <v>1091</v>
      </c>
      <c r="AR576">
        <v>3855</v>
      </c>
      <c r="AS576" s="301">
        <v>43280</v>
      </c>
      <c r="AT576">
        <v>1656</v>
      </c>
      <c r="AU576">
        <v>3920</v>
      </c>
    </row>
    <row r="577" spans="1:47" x14ac:dyDescent="0.2">
      <c r="A577" s="102">
        <v>3544</v>
      </c>
      <c r="B577">
        <v>2327</v>
      </c>
      <c r="C577" t="s">
        <v>1171</v>
      </c>
      <c r="D577" t="s">
        <v>900</v>
      </c>
      <c r="E577">
        <v>2942</v>
      </c>
      <c r="F577">
        <v>2914</v>
      </c>
      <c r="G577">
        <v>300</v>
      </c>
      <c r="H577" t="s">
        <v>898</v>
      </c>
      <c r="I577">
        <v>4004</v>
      </c>
      <c r="J577" t="s">
        <v>1027</v>
      </c>
      <c r="K577" t="s">
        <v>920</v>
      </c>
      <c r="L577">
        <v>2393</v>
      </c>
      <c r="M577">
        <v>2398</v>
      </c>
      <c r="N577">
        <v>400</v>
      </c>
      <c r="O577" t="s">
        <v>901</v>
      </c>
      <c r="P577">
        <v>0.83725229554940805</v>
      </c>
      <c r="Q577">
        <v>0.87564988375541297</v>
      </c>
      <c r="R577" s="15">
        <v>5.3651995582150898E-2</v>
      </c>
      <c r="S577" s="15">
        <v>7.4809650036022801E-2</v>
      </c>
      <c r="T577">
        <v>0.29390426965282701</v>
      </c>
      <c r="U577">
        <v>0.29390426965282701</v>
      </c>
      <c r="V577">
        <v>8.4174783713516305E-2</v>
      </c>
      <c r="W577">
        <v>2.15</v>
      </c>
      <c r="X577">
        <v>9.7200000000000006</v>
      </c>
      <c r="Y577">
        <v>415168</v>
      </c>
      <c r="Z577">
        <v>51896</v>
      </c>
      <c r="AA577">
        <v>2.5499999999999998</v>
      </c>
      <c r="AB577">
        <v>8</v>
      </c>
      <c r="AC577">
        <v>6</v>
      </c>
      <c r="AD577">
        <v>2</v>
      </c>
      <c r="AE577">
        <v>75</v>
      </c>
      <c r="AF577">
        <v>12</v>
      </c>
      <c r="AG577">
        <v>5</v>
      </c>
      <c r="AH577">
        <v>2</v>
      </c>
      <c r="AI577">
        <v>1</v>
      </c>
      <c r="AJ577" s="301">
        <v>43919</v>
      </c>
      <c r="AK577">
        <v>2686</v>
      </c>
      <c r="AL577">
        <v>2311</v>
      </c>
      <c r="AM577" s="301">
        <v>43828</v>
      </c>
      <c r="AN577">
        <v>3600</v>
      </c>
      <c r="AO577">
        <v>2899</v>
      </c>
      <c r="AP577" s="301">
        <v>43645</v>
      </c>
      <c r="AQ577">
        <v>3515</v>
      </c>
      <c r="AR577">
        <v>3200</v>
      </c>
      <c r="AS577" s="301">
        <v>43280</v>
      </c>
      <c r="AT577">
        <v>2762</v>
      </c>
      <c r="AU577">
        <v>4840</v>
      </c>
    </row>
    <row r="578" spans="1:47" x14ac:dyDescent="0.2">
      <c r="A578" s="102">
        <v>3851</v>
      </c>
      <c r="B578">
        <v>1942</v>
      </c>
      <c r="C578" t="s">
        <v>1188</v>
      </c>
      <c r="D578" t="s">
        <v>907</v>
      </c>
      <c r="E578">
        <v>909</v>
      </c>
      <c r="F578">
        <v>903</v>
      </c>
      <c r="G578">
        <v>1100</v>
      </c>
      <c r="H578" t="s">
        <v>898</v>
      </c>
      <c r="I578">
        <v>6460</v>
      </c>
      <c r="J578" t="s">
        <v>1101</v>
      </c>
      <c r="K578" t="s">
        <v>909</v>
      </c>
      <c r="L578">
        <v>1298</v>
      </c>
      <c r="M578">
        <v>1287</v>
      </c>
      <c r="N578">
        <v>800</v>
      </c>
      <c r="O578" t="s">
        <v>901</v>
      </c>
      <c r="P578">
        <v>0.75657033326536005</v>
      </c>
      <c r="Q578">
        <v>0.86276421221025701</v>
      </c>
      <c r="R578" s="15">
        <v>0.42622671552358699</v>
      </c>
      <c r="S578">
        <v>4.4533164523218899E-2</v>
      </c>
      <c r="T578">
        <v>0.92945669560184196</v>
      </c>
      <c r="U578">
        <v>0.92945669560184196</v>
      </c>
      <c r="V578">
        <v>1.0754840473588501</v>
      </c>
      <c r="W578">
        <v>3.82</v>
      </c>
      <c r="X578">
        <v>3.53</v>
      </c>
      <c r="Y578">
        <v>415106</v>
      </c>
      <c r="Z578">
        <v>34592</v>
      </c>
      <c r="AA578">
        <v>1.68</v>
      </c>
      <c r="AB578">
        <v>12</v>
      </c>
      <c r="AC578">
        <v>7</v>
      </c>
      <c r="AD578">
        <v>5</v>
      </c>
      <c r="AE578">
        <v>58.33</v>
      </c>
      <c r="AF578">
        <v>19</v>
      </c>
      <c r="AG578">
        <v>4</v>
      </c>
      <c r="AH578">
        <v>0</v>
      </c>
      <c r="AI578">
        <v>8</v>
      </c>
      <c r="AJ578" s="301">
        <v>43919</v>
      </c>
      <c r="AK578">
        <v>873</v>
      </c>
      <c r="AL578">
        <v>1333</v>
      </c>
      <c r="AM578" s="301">
        <v>43828</v>
      </c>
      <c r="AN578">
        <v>1049</v>
      </c>
      <c r="AO578">
        <v>1583</v>
      </c>
      <c r="AP578" s="301">
        <v>43645</v>
      </c>
      <c r="AQ578">
        <v>926</v>
      </c>
      <c r="AR578">
        <v>1346</v>
      </c>
      <c r="AS578" s="301">
        <v>43280</v>
      </c>
      <c r="AT578">
        <v>1186</v>
      </c>
      <c r="AU578">
        <v>1839</v>
      </c>
    </row>
    <row r="579" spans="1:47" x14ac:dyDescent="0.2">
      <c r="A579" s="102">
        <v>841</v>
      </c>
      <c r="B579">
        <v>3291</v>
      </c>
      <c r="C579" t="s">
        <v>55</v>
      </c>
      <c r="D579" t="s">
        <v>917</v>
      </c>
      <c r="E579">
        <v>1661</v>
      </c>
      <c r="F579">
        <v>1643</v>
      </c>
      <c r="G579">
        <v>700</v>
      </c>
      <c r="H579" t="s">
        <v>898</v>
      </c>
      <c r="I579">
        <v>9072</v>
      </c>
      <c r="J579" t="s">
        <v>975</v>
      </c>
      <c r="K579" t="s">
        <v>976</v>
      </c>
      <c r="L579">
        <v>2118</v>
      </c>
      <c r="M579">
        <v>2146</v>
      </c>
      <c r="N579">
        <v>500</v>
      </c>
      <c r="O579" t="s">
        <v>901</v>
      </c>
      <c r="P579">
        <v>0.88475018499150504</v>
      </c>
      <c r="Q579">
        <v>0.95043740565964197</v>
      </c>
      <c r="R579">
        <v>0.14185199507580101</v>
      </c>
      <c r="S579" s="15">
        <v>9.5204328763475992E-3</v>
      </c>
      <c r="T579">
        <v>1.3582854566056799</v>
      </c>
      <c r="U579">
        <v>1.3582854566056799</v>
      </c>
      <c r="V579">
        <v>1.9018934809941399</v>
      </c>
      <c r="W579">
        <v>6.24</v>
      </c>
      <c r="X579">
        <v>7.19</v>
      </c>
      <c r="Y579">
        <v>415068</v>
      </c>
      <c r="Z579">
        <v>51884</v>
      </c>
      <c r="AA579">
        <v>2.75</v>
      </c>
      <c r="AB579">
        <v>8</v>
      </c>
      <c r="AC579">
        <v>6</v>
      </c>
      <c r="AD579">
        <v>2</v>
      </c>
      <c r="AE579">
        <v>75</v>
      </c>
      <c r="AF579">
        <v>18</v>
      </c>
      <c r="AG579">
        <v>3</v>
      </c>
      <c r="AH579">
        <v>0</v>
      </c>
      <c r="AI579">
        <v>5</v>
      </c>
      <c r="AJ579" s="301">
        <v>43919</v>
      </c>
      <c r="AK579">
        <v>1545</v>
      </c>
      <c r="AL579">
        <v>2172</v>
      </c>
      <c r="AM579" s="301">
        <v>43828</v>
      </c>
      <c r="AN579">
        <v>1919</v>
      </c>
      <c r="AO579">
        <v>2746</v>
      </c>
      <c r="AP579" s="301">
        <v>43645</v>
      </c>
      <c r="AQ579">
        <v>1803</v>
      </c>
      <c r="AR579">
        <v>2562</v>
      </c>
      <c r="AS579" s="301">
        <v>43280</v>
      </c>
      <c r="AT579">
        <v>2103</v>
      </c>
      <c r="AU579">
        <v>2840</v>
      </c>
    </row>
    <row r="580" spans="1:47" x14ac:dyDescent="0.2">
      <c r="A580" s="102">
        <v>422</v>
      </c>
      <c r="B580">
        <v>5334</v>
      </c>
      <c r="C580" t="s">
        <v>1074</v>
      </c>
      <c r="D580" t="s">
        <v>897</v>
      </c>
      <c r="E580">
        <v>1533</v>
      </c>
      <c r="F580">
        <v>1527</v>
      </c>
      <c r="G580">
        <v>600</v>
      </c>
      <c r="H580" t="s">
        <v>901</v>
      </c>
      <c r="I580">
        <v>5711</v>
      </c>
      <c r="J580" t="s">
        <v>1266</v>
      </c>
      <c r="K580" t="s">
        <v>911</v>
      </c>
      <c r="L580">
        <v>2266</v>
      </c>
      <c r="M580">
        <v>2250</v>
      </c>
      <c r="N580">
        <v>400</v>
      </c>
      <c r="O580" t="s">
        <v>898</v>
      </c>
      <c r="P580">
        <v>0.88944152043133595</v>
      </c>
      <c r="Q580">
        <v>0.96003917712109499</v>
      </c>
      <c r="R580" s="15">
        <v>0.119817946089973</v>
      </c>
      <c r="S580" s="15">
        <v>3.4930460825981002E-2</v>
      </c>
      <c r="T580">
        <v>-0.94582243740109395</v>
      </c>
      <c r="U580">
        <v>0.94582243740109395</v>
      </c>
      <c r="V580">
        <v>0.82475911917225997</v>
      </c>
      <c r="W580">
        <v>-3.55</v>
      </c>
      <c r="X580">
        <v>1.8</v>
      </c>
      <c r="Y580">
        <v>414565</v>
      </c>
      <c r="Z580">
        <v>34547</v>
      </c>
      <c r="AA580">
        <v>1.74</v>
      </c>
      <c r="AB580">
        <v>12</v>
      </c>
      <c r="AC580">
        <v>6</v>
      </c>
      <c r="AD580">
        <v>6</v>
      </c>
      <c r="AE580">
        <v>50</v>
      </c>
      <c r="AF580">
        <v>17</v>
      </c>
      <c r="AG580">
        <v>4</v>
      </c>
      <c r="AH580">
        <v>0</v>
      </c>
      <c r="AI580">
        <v>8</v>
      </c>
      <c r="AJ580" s="301">
        <v>43919</v>
      </c>
      <c r="AK580">
        <v>1608</v>
      </c>
      <c r="AL580">
        <v>2207</v>
      </c>
      <c r="AM580" s="301">
        <v>43828</v>
      </c>
      <c r="AN580">
        <v>2134</v>
      </c>
      <c r="AO580">
        <v>2977</v>
      </c>
      <c r="AP580" s="301">
        <v>43645</v>
      </c>
      <c r="AQ580">
        <v>2076</v>
      </c>
      <c r="AR580">
        <v>3125</v>
      </c>
      <c r="AS580" s="301">
        <v>43280</v>
      </c>
      <c r="AT580">
        <v>3025</v>
      </c>
      <c r="AU580">
        <v>2976</v>
      </c>
    </row>
    <row r="581" spans="1:47" x14ac:dyDescent="0.2">
      <c r="A581" s="102">
        <v>2584</v>
      </c>
      <c r="B581">
        <v>4203</v>
      </c>
      <c r="C581" t="s">
        <v>533</v>
      </c>
      <c r="D581" t="s">
        <v>920</v>
      </c>
      <c r="E581">
        <v>2945</v>
      </c>
      <c r="F581">
        <v>2890</v>
      </c>
      <c r="G581">
        <v>300</v>
      </c>
      <c r="H581" t="s">
        <v>901</v>
      </c>
      <c r="I581">
        <v>9715</v>
      </c>
      <c r="J581" t="s">
        <v>1135</v>
      </c>
      <c r="K581" t="s">
        <v>910</v>
      </c>
      <c r="L581">
        <v>2544</v>
      </c>
      <c r="M581">
        <v>2541</v>
      </c>
      <c r="N581">
        <v>300</v>
      </c>
      <c r="O581" t="s">
        <v>898</v>
      </c>
      <c r="P581">
        <v>0.90997302004347203</v>
      </c>
      <c r="Q581">
        <v>0.90893885304784405</v>
      </c>
      <c r="R581" s="15">
        <v>0.113548165730451</v>
      </c>
      <c r="S581">
        <v>8.5543231239763304E-2</v>
      </c>
      <c r="T581">
        <v>-2.3265396032500498</v>
      </c>
      <c r="U581">
        <v>2.3265396032500498</v>
      </c>
      <c r="V581">
        <v>1.66794568780177</v>
      </c>
      <c r="W581">
        <v>-12.26</v>
      </c>
      <c r="X581">
        <v>12.08</v>
      </c>
      <c r="Y581">
        <v>414352</v>
      </c>
      <c r="Z581">
        <v>31873</v>
      </c>
      <c r="AA581">
        <v>1.75</v>
      </c>
      <c r="AB581">
        <v>13</v>
      </c>
      <c r="AC581">
        <v>8</v>
      </c>
      <c r="AD581">
        <v>5</v>
      </c>
      <c r="AE581">
        <v>61.54</v>
      </c>
      <c r="AF581">
        <v>17</v>
      </c>
      <c r="AG581">
        <v>5</v>
      </c>
      <c r="AH581">
        <v>1</v>
      </c>
      <c r="AI581">
        <v>7</v>
      </c>
      <c r="AJ581" s="301">
        <v>43919</v>
      </c>
      <c r="AK581">
        <v>2277</v>
      </c>
      <c r="AL581">
        <v>1916</v>
      </c>
      <c r="AM581" s="301">
        <v>43828</v>
      </c>
      <c r="AN581">
        <v>4115</v>
      </c>
      <c r="AO581">
        <v>2968</v>
      </c>
      <c r="AP581" s="301">
        <v>43645</v>
      </c>
      <c r="AQ581">
        <v>3905</v>
      </c>
      <c r="AR581">
        <v>2456</v>
      </c>
      <c r="AS581" s="301">
        <v>43280</v>
      </c>
      <c r="AT581">
        <v>5305</v>
      </c>
      <c r="AU581">
        <v>2590</v>
      </c>
    </row>
    <row r="582" spans="1:47" x14ac:dyDescent="0.2">
      <c r="A582" s="102">
        <v>354</v>
      </c>
      <c r="B582">
        <v>6473</v>
      </c>
      <c r="C582" t="s">
        <v>806</v>
      </c>
      <c r="D582" t="s">
        <v>909</v>
      </c>
      <c r="E582">
        <v>816</v>
      </c>
      <c r="F582">
        <v>805</v>
      </c>
      <c r="G582">
        <v>1000</v>
      </c>
      <c r="H582" t="s">
        <v>901</v>
      </c>
      <c r="I582">
        <v>6902</v>
      </c>
      <c r="J582" t="s">
        <v>588</v>
      </c>
      <c r="K582" t="s">
        <v>913</v>
      </c>
      <c r="L582">
        <v>4170</v>
      </c>
      <c r="M582">
        <v>4151</v>
      </c>
      <c r="N582">
        <v>200</v>
      </c>
      <c r="O582" t="s">
        <v>898</v>
      </c>
      <c r="P582">
        <v>0.92207944142698495</v>
      </c>
      <c r="Q582">
        <v>0.96169261529689998</v>
      </c>
      <c r="R582">
        <v>0.16166631371809001</v>
      </c>
      <c r="S582" s="15">
        <v>9.1216508970441396E-2</v>
      </c>
      <c r="T582">
        <v>-1.3388104934703899</v>
      </c>
      <c r="U582">
        <v>1.3388104934703899</v>
      </c>
      <c r="V582">
        <v>1.3349185301769</v>
      </c>
      <c r="W582">
        <v>-7.64</v>
      </c>
      <c r="X582">
        <v>3.04</v>
      </c>
      <c r="Y582">
        <v>413990</v>
      </c>
      <c r="Z582">
        <v>27599</v>
      </c>
      <c r="AA582">
        <v>1.31</v>
      </c>
      <c r="AB582">
        <v>15</v>
      </c>
      <c r="AC582">
        <v>10</v>
      </c>
      <c r="AD582">
        <v>5</v>
      </c>
      <c r="AE582">
        <v>66.67</v>
      </c>
      <c r="AF582">
        <v>20</v>
      </c>
      <c r="AG582">
        <v>3</v>
      </c>
      <c r="AH582">
        <v>1</v>
      </c>
      <c r="AI582">
        <v>11</v>
      </c>
      <c r="AJ582" s="301">
        <v>43919</v>
      </c>
      <c r="AK582">
        <v>755</v>
      </c>
      <c r="AL582">
        <v>3590</v>
      </c>
      <c r="AM582" s="301">
        <v>43828</v>
      </c>
      <c r="AN582">
        <v>1301</v>
      </c>
      <c r="AO582">
        <v>4966</v>
      </c>
      <c r="AP582" s="301">
        <v>43645</v>
      </c>
      <c r="AQ582">
        <v>1355</v>
      </c>
      <c r="AR582">
        <v>4642</v>
      </c>
      <c r="AS582" s="301">
        <v>43280</v>
      </c>
      <c r="AT582">
        <v>1484</v>
      </c>
      <c r="AU582">
        <v>5245</v>
      </c>
    </row>
    <row r="583" spans="1:47" x14ac:dyDescent="0.2">
      <c r="A583" s="102">
        <v>969</v>
      </c>
      <c r="B583">
        <v>5101</v>
      </c>
      <c r="C583" t="s">
        <v>1263</v>
      </c>
      <c r="D583" t="s">
        <v>984</v>
      </c>
      <c r="E583">
        <v>1514</v>
      </c>
      <c r="F583">
        <v>1495</v>
      </c>
      <c r="G583">
        <v>500</v>
      </c>
      <c r="H583" t="s">
        <v>901</v>
      </c>
      <c r="I583">
        <v>5232</v>
      </c>
      <c r="J583" t="s">
        <v>1433</v>
      </c>
      <c r="K583" t="s">
        <v>897</v>
      </c>
      <c r="L583">
        <v>3765</v>
      </c>
      <c r="M583">
        <v>3805</v>
      </c>
      <c r="N583">
        <v>200</v>
      </c>
      <c r="O583" t="s">
        <v>898</v>
      </c>
      <c r="P583">
        <v>0.88831027782962901</v>
      </c>
      <c r="Q583">
        <v>0.94800813356670099</v>
      </c>
      <c r="R583" s="106">
        <v>0.44999557298137599</v>
      </c>
      <c r="S583">
        <v>8.1332851193324604E-2</v>
      </c>
      <c r="T583">
        <v>-0.63386726477808197</v>
      </c>
      <c r="U583">
        <v>0.63386726477808197</v>
      </c>
      <c r="V583">
        <v>0.16668621250815899</v>
      </c>
      <c r="W583">
        <v>-3.43</v>
      </c>
      <c r="X583">
        <v>1.77</v>
      </c>
      <c r="Y583">
        <v>413894</v>
      </c>
      <c r="Z583">
        <v>31838</v>
      </c>
      <c r="AA583">
        <v>1.62</v>
      </c>
      <c r="AB583">
        <v>13</v>
      </c>
      <c r="AC583">
        <v>9</v>
      </c>
      <c r="AD583">
        <v>4</v>
      </c>
      <c r="AE583">
        <v>69.23</v>
      </c>
      <c r="AF583">
        <v>19</v>
      </c>
      <c r="AG583">
        <v>3</v>
      </c>
      <c r="AH583">
        <v>1</v>
      </c>
      <c r="AI583">
        <v>9</v>
      </c>
      <c r="AJ583" s="301">
        <v>43919</v>
      </c>
      <c r="AK583">
        <v>1457</v>
      </c>
      <c r="AL583">
        <v>3370</v>
      </c>
      <c r="AM583" s="301">
        <v>43828</v>
      </c>
      <c r="AN583">
        <v>2131</v>
      </c>
      <c r="AO583">
        <v>4775</v>
      </c>
      <c r="AP583" s="301">
        <v>43645</v>
      </c>
      <c r="AQ583">
        <v>2041</v>
      </c>
      <c r="AR583">
        <v>4390</v>
      </c>
      <c r="AS583" s="301">
        <v>43280</v>
      </c>
      <c r="AT583">
        <v>2246</v>
      </c>
      <c r="AU583">
        <v>5150</v>
      </c>
    </row>
    <row r="584" spans="1:47" x14ac:dyDescent="0.2">
      <c r="A584" s="102">
        <v>4085</v>
      </c>
      <c r="B584">
        <v>4523</v>
      </c>
      <c r="C584" t="s">
        <v>1024</v>
      </c>
      <c r="D584" t="s">
        <v>918</v>
      </c>
      <c r="E584">
        <v>8653</v>
      </c>
      <c r="F584">
        <v>8535</v>
      </c>
      <c r="G584">
        <v>100</v>
      </c>
      <c r="H584" t="s">
        <v>898</v>
      </c>
      <c r="I584">
        <v>6965</v>
      </c>
      <c r="J584" t="s">
        <v>1163</v>
      </c>
      <c r="K584" t="s">
        <v>903</v>
      </c>
      <c r="L584">
        <v>4785</v>
      </c>
      <c r="M584">
        <v>4715</v>
      </c>
      <c r="N584">
        <v>200</v>
      </c>
      <c r="O584" t="s">
        <v>901</v>
      </c>
      <c r="P584">
        <v>0.577123482861431</v>
      </c>
      <c r="Q584">
        <v>0.850931173385718</v>
      </c>
      <c r="R584">
        <v>0.382871065322615</v>
      </c>
      <c r="S584" s="15">
        <v>4.0130380033654101E-2</v>
      </c>
      <c r="T584">
        <v>0.91812133157722298</v>
      </c>
      <c r="U584">
        <v>0.91812133157722298</v>
      </c>
      <c r="V584">
        <v>0.87314586371922798</v>
      </c>
      <c r="W584">
        <v>5.79</v>
      </c>
      <c r="X584">
        <v>10.49</v>
      </c>
      <c r="Y584">
        <v>413850</v>
      </c>
      <c r="Z584">
        <v>82770</v>
      </c>
      <c r="AA584">
        <v>5.14</v>
      </c>
      <c r="AB584">
        <v>5</v>
      </c>
      <c r="AC584">
        <v>5</v>
      </c>
      <c r="AD584">
        <v>0</v>
      </c>
      <c r="AE584">
        <v>100</v>
      </c>
      <c r="AF584">
        <v>12</v>
      </c>
      <c r="AG584">
        <v>4</v>
      </c>
      <c r="AH584">
        <v>0</v>
      </c>
      <c r="AI584">
        <v>1</v>
      </c>
      <c r="AJ584" s="301">
        <v>43919</v>
      </c>
      <c r="AK584">
        <v>7833</v>
      </c>
      <c r="AL584">
        <v>4590</v>
      </c>
      <c r="AM584" s="301">
        <v>43828</v>
      </c>
      <c r="AN584">
        <v>8204</v>
      </c>
      <c r="AO584">
        <v>4495</v>
      </c>
      <c r="AP584" s="301">
        <v>43645</v>
      </c>
      <c r="AQ584">
        <v>6265</v>
      </c>
      <c r="AR584">
        <v>4290</v>
      </c>
      <c r="AS584" s="301">
        <v>43280</v>
      </c>
      <c r="AT584">
        <v>7607</v>
      </c>
      <c r="AU584">
        <v>4660</v>
      </c>
    </row>
    <row r="585" spans="1:47" x14ac:dyDescent="0.2">
      <c r="A585" s="102">
        <v>834</v>
      </c>
      <c r="B585">
        <v>2327</v>
      </c>
      <c r="C585" t="s">
        <v>1171</v>
      </c>
      <c r="D585" t="s">
        <v>900</v>
      </c>
      <c r="E585">
        <v>2942</v>
      </c>
      <c r="F585">
        <v>2914</v>
      </c>
      <c r="G585">
        <v>300</v>
      </c>
      <c r="H585" t="s">
        <v>898</v>
      </c>
      <c r="I585">
        <v>6473</v>
      </c>
      <c r="J585" t="s">
        <v>806</v>
      </c>
      <c r="K585" t="s">
        <v>909</v>
      </c>
      <c r="L585">
        <v>816</v>
      </c>
      <c r="M585">
        <v>805</v>
      </c>
      <c r="N585">
        <v>1100</v>
      </c>
      <c r="O585" t="s">
        <v>901</v>
      </c>
      <c r="P585">
        <v>0.86421716661477699</v>
      </c>
      <c r="Q585">
        <v>0.95053532258916396</v>
      </c>
      <c r="R585" s="15">
        <v>6.1483035086647202E-2</v>
      </c>
      <c r="S585" s="15">
        <v>1.8278629658703301E-3</v>
      </c>
      <c r="T585">
        <v>0.52487150042795006</v>
      </c>
      <c r="U585">
        <v>0.52487150042795006</v>
      </c>
      <c r="V585">
        <v>0.330307856387827</v>
      </c>
      <c r="W585">
        <v>3.04</v>
      </c>
      <c r="X585">
        <v>1.29</v>
      </c>
      <c r="Y585">
        <v>413784</v>
      </c>
      <c r="Z585">
        <v>25862</v>
      </c>
      <c r="AA585">
        <v>1.2</v>
      </c>
      <c r="AB585">
        <v>16</v>
      </c>
      <c r="AC585">
        <v>9</v>
      </c>
      <c r="AD585">
        <v>7</v>
      </c>
      <c r="AE585">
        <v>56.25</v>
      </c>
      <c r="AF585">
        <v>17</v>
      </c>
      <c r="AG585">
        <v>6</v>
      </c>
      <c r="AH585">
        <v>3</v>
      </c>
      <c r="AI585">
        <v>7</v>
      </c>
      <c r="AJ585" s="301">
        <v>43919</v>
      </c>
      <c r="AK585">
        <v>2686</v>
      </c>
      <c r="AL585">
        <v>755</v>
      </c>
      <c r="AM585" s="301">
        <v>43828</v>
      </c>
      <c r="AN585">
        <v>3600</v>
      </c>
      <c r="AO585">
        <v>1301</v>
      </c>
      <c r="AP585" s="301">
        <v>43645</v>
      </c>
      <c r="AQ585">
        <v>3515</v>
      </c>
      <c r="AR585">
        <v>1355</v>
      </c>
      <c r="AS585" s="301">
        <v>43280</v>
      </c>
      <c r="AT585">
        <v>2762</v>
      </c>
      <c r="AU585">
        <v>1484</v>
      </c>
    </row>
    <row r="586" spans="1:47" x14ac:dyDescent="0.2">
      <c r="A586" s="102">
        <v>346</v>
      </c>
      <c r="B586">
        <v>4205</v>
      </c>
      <c r="C586" t="s">
        <v>998</v>
      </c>
      <c r="D586" t="s">
        <v>920</v>
      </c>
      <c r="E586">
        <v>988</v>
      </c>
      <c r="F586">
        <v>968</v>
      </c>
      <c r="G586">
        <v>1100</v>
      </c>
      <c r="H586" t="s">
        <v>898</v>
      </c>
      <c r="I586">
        <v>7240</v>
      </c>
      <c r="J586" t="s">
        <v>599</v>
      </c>
      <c r="K586" t="s">
        <v>913</v>
      </c>
      <c r="L586">
        <v>1315</v>
      </c>
      <c r="M586">
        <v>1294</v>
      </c>
      <c r="N586">
        <v>800</v>
      </c>
      <c r="O586" t="s">
        <v>901</v>
      </c>
      <c r="P586">
        <v>0.95765564634582001</v>
      </c>
      <c r="Q586">
        <v>0.96188552473050803</v>
      </c>
      <c r="R586">
        <v>0.110524633030256</v>
      </c>
      <c r="S586" s="106">
        <v>2.4248307735542401E-2</v>
      </c>
      <c r="T586">
        <v>0.25932535518844502</v>
      </c>
      <c r="U586">
        <v>0.25932535518844502</v>
      </c>
      <c r="V586">
        <v>0.44462738730753298</v>
      </c>
      <c r="W586">
        <v>0.97</v>
      </c>
      <c r="X586">
        <v>2.86</v>
      </c>
      <c r="Y586">
        <v>413763</v>
      </c>
      <c r="Z586">
        <v>22987</v>
      </c>
      <c r="AA586">
        <v>1.17</v>
      </c>
      <c r="AB586">
        <v>18</v>
      </c>
      <c r="AC586">
        <v>11</v>
      </c>
      <c r="AD586">
        <v>7</v>
      </c>
      <c r="AE586">
        <v>61.11</v>
      </c>
      <c r="AF586">
        <v>19</v>
      </c>
      <c r="AG586">
        <v>6</v>
      </c>
      <c r="AH586">
        <v>1</v>
      </c>
      <c r="AI586">
        <v>11</v>
      </c>
      <c r="AJ586" s="301">
        <v>43919</v>
      </c>
      <c r="AK586">
        <v>851</v>
      </c>
      <c r="AL586">
        <v>1212</v>
      </c>
      <c r="AM586" s="301">
        <v>43828</v>
      </c>
      <c r="AN586">
        <v>1366</v>
      </c>
      <c r="AO586">
        <v>1641</v>
      </c>
      <c r="AP586" s="301">
        <v>43645</v>
      </c>
      <c r="AQ586">
        <v>1217</v>
      </c>
      <c r="AR586">
        <v>1653</v>
      </c>
      <c r="AS586" s="301">
        <v>43280</v>
      </c>
      <c r="AT586">
        <v>1272</v>
      </c>
      <c r="AU586">
        <v>2099</v>
      </c>
    </row>
    <row r="587" spans="1:47" x14ac:dyDescent="0.2">
      <c r="A587" s="102">
        <v>3197</v>
      </c>
      <c r="B587">
        <v>1925</v>
      </c>
      <c r="C587" t="s">
        <v>1459</v>
      </c>
      <c r="D587" t="s">
        <v>907</v>
      </c>
      <c r="E587">
        <v>2497.5</v>
      </c>
      <c r="F587">
        <v>2510.5</v>
      </c>
      <c r="G587">
        <v>400</v>
      </c>
      <c r="H587" t="s">
        <v>901</v>
      </c>
      <c r="I587">
        <v>6592</v>
      </c>
      <c r="J587" t="s">
        <v>1059</v>
      </c>
      <c r="K587" t="s">
        <v>903</v>
      </c>
      <c r="L587">
        <v>3415</v>
      </c>
      <c r="M587">
        <v>3380</v>
      </c>
      <c r="N587">
        <v>300</v>
      </c>
      <c r="O587" t="s">
        <v>898</v>
      </c>
      <c r="P587">
        <v>0.59555659417335605</v>
      </c>
      <c r="Q587">
        <v>0.88951172800929601</v>
      </c>
      <c r="R587" s="15">
        <v>4.2903774695226299E-2</v>
      </c>
      <c r="S587" s="15">
        <v>7.4462060716818795E-2</v>
      </c>
      <c r="T587">
        <v>-1.61420217152593</v>
      </c>
      <c r="U587">
        <v>1.61420217152593</v>
      </c>
      <c r="V587">
        <v>1.9122549983463299</v>
      </c>
      <c r="W587">
        <v>-8</v>
      </c>
      <c r="X587">
        <v>0.97</v>
      </c>
      <c r="Y587">
        <v>413161</v>
      </c>
      <c r="Z587">
        <v>68860</v>
      </c>
      <c r="AA587">
        <v>3.49</v>
      </c>
      <c r="AB587">
        <v>6</v>
      </c>
      <c r="AC587">
        <v>5</v>
      </c>
      <c r="AD587">
        <v>1</v>
      </c>
      <c r="AE587">
        <v>83.33</v>
      </c>
      <c r="AF587">
        <v>20</v>
      </c>
      <c r="AG587">
        <v>3</v>
      </c>
      <c r="AH587">
        <v>0</v>
      </c>
      <c r="AI587">
        <v>3</v>
      </c>
      <c r="AJ587" s="301">
        <v>43919</v>
      </c>
      <c r="AK587">
        <v>2718.5</v>
      </c>
      <c r="AL587">
        <v>3360</v>
      </c>
      <c r="AM587" s="301">
        <v>43828</v>
      </c>
      <c r="AN587">
        <v>3390</v>
      </c>
      <c r="AO587">
        <v>4150</v>
      </c>
      <c r="AP587" s="301">
        <v>43645</v>
      </c>
      <c r="AQ587">
        <v>3283</v>
      </c>
      <c r="AR587">
        <v>3850</v>
      </c>
      <c r="AS587" s="301">
        <v>43280</v>
      </c>
      <c r="AT587">
        <v>3742</v>
      </c>
      <c r="AU587">
        <v>5180</v>
      </c>
    </row>
    <row r="588" spans="1:47" x14ac:dyDescent="0.2">
      <c r="A588" s="102">
        <v>702</v>
      </c>
      <c r="B588">
        <v>6136</v>
      </c>
      <c r="C588" t="s">
        <v>1400</v>
      </c>
      <c r="D588" t="s">
        <v>909</v>
      </c>
      <c r="E588">
        <v>1750</v>
      </c>
      <c r="F588">
        <v>1664</v>
      </c>
      <c r="G588">
        <v>600</v>
      </c>
      <c r="H588" t="s">
        <v>898</v>
      </c>
      <c r="I588">
        <v>9766</v>
      </c>
      <c r="J588" t="s">
        <v>1449</v>
      </c>
      <c r="K588" t="s">
        <v>900</v>
      </c>
      <c r="L588">
        <v>3635</v>
      </c>
      <c r="M588">
        <v>3510</v>
      </c>
      <c r="N588">
        <v>300</v>
      </c>
      <c r="O588" t="s">
        <v>901</v>
      </c>
      <c r="P588">
        <v>0.91926106234650096</v>
      </c>
      <c r="Q588">
        <v>0.95339216015447403</v>
      </c>
      <c r="R588">
        <v>5.7987092140126699E-2</v>
      </c>
      <c r="S588" s="106">
        <v>1.1945088860559099E-2</v>
      </c>
      <c r="T588">
        <v>1.9314239491410501</v>
      </c>
      <c r="U588">
        <v>1.9314239491410501</v>
      </c>
      <c r="V588">
        <v>0.453166097683603</v>
      </c>
      <c r="W588">
        <v>10.3</v>
      </c>
      <c r="X588">
        <v>5.19</v>
      </c>
      <c r="Y588">
        <v>413012</v>
      </c>
      <c r="Z588">
        <v>51626</v>
      </c>
      <c r="AA588">
        <v>2.74</v>
      </c>
      <c r="AB588">
        <v>8</v>
      </c>
      <c r="AC588">
        <v>6</v>
      </c>
      <c r="AD588">
        <v>2</v>
      </c>
      <c r="AE588">
        <v>75</v>
      </c>
      <c r="AF588">
        <v>16</v>
      </c>
      <c r="AG588">
        <v>4</v>
      </c>
      <c r="AH588">
        <v>1</v>
      </c>
      <c r="AI588">
        <v>3</v>
      </c>
      <c r="AJ588" s="301">
        <v>43919</v>
      </c>
      <c r="AK588">
        <v>1466</v>
      </c>
      <c r="AL588">
        <v>3305</v>
      </c>
      <c r="AM588" s="301">
        <v>43828</v>
      </c>
      <c r="AN588">
        <v>2090</v>
      </c>
      <c r="AO588">
        <v>4485</v>
      </c>
      <c r="AP588" s="301">
        <v>43645</v>
      </c>
      <c r="AQ588">
        <v>2199</v>
      </c>
      <c r="AR588">
        <v>5130</v>
      </c>
      <c r="AS588" s="301">
        <v>43280</v>
      </c>
      <c r="AT588">
        <v>2236</v>
      </c>
      <c r="AU588">
        <v>5400</v>
      </c>
    </row>
    <row r="589" spans="1:47" x14ac:dyDescent="0.2">
      <c r="A589" s="102">
        <v>2814</v>
      </c>
      <c r="B589">
        <v>2730</v>
      </c>
      <c r="C589" t="s">
        <v>489</v>
      </c>
      <c r="D589" t="s">
        <v>921</v>
      </c>
      <c r="E589">
        <v>1094</v>
      </c>
      <c r="F589">
        <v>1074</v>
      </c>
      <c r="G589">
        <v>1000</v>
      </c>
      <c r="H589" t="s">
        <v>898</v>
      </c>
      <c r="I589">
        <v>3076</v>
      </c>
      <c r="J589" t="s">
        <v>1126</v>
      </c>
      <c r="K589" t="s">
        <v>905</v>
      </c>
      <c r="L589">
        <v>1560</v>
      </c>
      <c r="M589">
        <v>1532</v>
      </c>
      <c r="N589">
        <v>700</v>
      </c>
      <c r="O589" t="s">
        <v>901</v>
      </c>
      <c r="P589">
        <v>0.94054260661764699</v>
      </c>
      <c r="Q589">
        <v>0.90308974812103604</v>
      </c>
      <c r="R589">
        <v>5.54765271336497E-2</v>
      </c>
      <c r="S589" s="15">
        <v>8.6798760067412301E-2</v>
      </c>
      <c r="T589">
        <v>0.36514311400303601</v>
      </c>
      <c r="U589">
        <v>0.36514311400303601</v>
      </c>
      <c r="V589">
        <v>5.1465857707251497E-2</v>
      </c>
      <c r="W589">
        <v>1.58</v>
      </c>
      <c r="X589">
        <v>0.15</v>
      </c>
      <c r="Y589">
        <v>412998</v>
      </c>
      <c r="Z589">
        <v>25812</v>
      </c>
      <c r="AA589">
        <v>1.27</v>
      </c>
      <c r="AB589">
        <v>16</v>
      </c>
      <c r="AC589">
        <v>11</v>
      </c>
      <c r="AD589">
        <v>5</v>
      </c>
      <c r="AE589">
        <v>68.75</v>
      </c>
      <c r="AF589">
        <v>16</v>
      </c>
      <c r="AG589">
        <v>5</v>
      </c>
      <c r="AH589">
        <v>2</v>
      </c>
      <c r="AI589">
        <v>9</v>
      </c>
      <c r="AJ589" s="301">
        <v>43919</v>
      </c>
      <c r="AK589">
        <v>905</v>
      </c>
      <c r="AL589">
        <v>1344</v>
      </c>
      <c r="AM589" s="301">
        <v>43828</v>
      </c>
      <c r="AN589">
        <v>1213</v>
      </c>
      <c r="AO589">
        <v>1947</v>
      </c>
      <c r="AP589" s="301">
        <v>43645</v>
      </c>
      <c r="AQ589">
        <v>1021</v>
      </c>
      <c r="AR589">
        <v>1791</v>
      </c>
      <c r="AS589" s="301">
        <v>43280</v>
      </c>
      <c r="AT589">
        <v>1075</v>
      </c>
      <c r="AU589">
        <v>2309</v>
      </c>
    </row>
    <row r="590" spans="1:47" x14ac:dyDescent="0.2">
      <c r="A590" s="102">
        <v>365</v>
      </c>
      <c r="B590">
        <v>4324</v>
      </c>
      <c r="C590" t="s">
        <v>1065</v>
      </c>
      <c r="D590" t="s">
        <v>910</v>
      </c>
      <c r="E590">
        <v>2495</v>
      </c>
      <c r="F590">
        <v>2445</v>
      </c>
      <c r="G590">
        <v>400</v>
      </c>
      <c r="H590" t="s">
        <v>901</v>
      </c>
      <c r="I590">
        <v>9616</v>
      </c>
      <c r="J590" t="s">
        <v>1156</v>
      </c>
      <c r="K590" t="s">
        <v>910</v>
      </c>
      <c r="L590">
        <v>3730</v>
      </c>
      <c r="M590">
        <v>3595</v>
      </c>
      <c r="N590">
        <v>300</v>
      </c>
      <c r="O590" t="s">
        <v>898</v>
      </c>
      <c r="P590">
        <v>0.91775528390030803</v>
      </c>
      <c r="Q590">
        <v>0.96143347672407398</v>
      </c>
      <c r="R590" s="15">
        <v>0.186510109434567</v>
      </c>
      <c r="S590" s="15">
        <v>1.1143182530202E-2</v>
      </c>
      <c r="T590">
        <v>-1.6359430057718001</v>
      </c>
      <c r="U590">
        <v>1.6359430057718001</v>
      </c>
      <c r="V590">
        <v>1.5085075692855201</v>
      </c>
      <c r="W590">
        <v>-20.11</v>
      </c>
      <c r="X590">
        <v>9.32</v>
      </c>
      <c r="Y590">
        <v>411946</v>
      </c>
      <c r="Z590">
        <v>68658</v>
      </c>
      <c r="AA590">
        <v>3.96</v>
      </c>
      <c r="AB590">
        <v>6</v>
      </c>
      <c r="AC590">
        <v>4</v>
      </c>
      <c r="AD590">
        <v>2</v>
      </c>
      <c r="AE590">
        <v>66.67</v>
      </c>
      <c r="AF590">
        <v>10</v>
      </c>
      <c r="AG590">
        <v>4</v>
      </c>
      <c r="AH590">
        <v>1</v>
      </c>
      <c r="AI590">
        <v>1</v>
      </c>
      <c r="AJ590" s="301">
        <v>43919</v>
      </c>
      <c r="AK590">
        <v>2119</v>
      </c>
      <c r="AL590">
        <v>2291</v>
      </c>
      <c r="AM590" s="301">
        <v>43828</v>
      </c>
      <c r="AN590">
        <v>3775</v>
      </c>
      <c r="AO590">
        <v>5180</v>
      </c>
      <c r="AP590" s="301">
        <v>43645</v>
      </c>
      <c r="AQ590">
        <v>3810</v>
      </c>
      <c r="AR590">
        <v>5240</v>
      </c>
      <c r="AS590" s="301">
        <v>43280</v>
      </c>
      <c r="AT590">
        <v>5140</v>
      </c>
      <c r="AU590">
        <v>5940</v>
      </c>
    </row>
    <row r="591" spans="1:47" x14ac:dyDescent="0.2">
      <c r="A591" s="102">
        <v>2882</v>
      </c>
      <c r="B591">
        <v>4061</v>
      </c>
      <c r="C591" t="s">
        <v>1067</v>
      </c>
      <c r="D591" t="s">
        <v>920</v>
      </c>
      <c r="E591">
        <v>2593</v>
      </c>
      <c r="F591">
        <v>2591</v>
      </c>
      <c r="G591">
        <v>400</v>
      </c>
      <c r="H591" t="s">
        <v>901</v>
      </c>
      <c r="I591">
        <v>8136</v>
      </c>
      <c r="J591" t="s">
        <v>965</v>
      </c>
      <c r="K591" t="s">
        <v>905</v>
      </c>
      <c r="L591">
        <v>1682</v>
      </c>
      <c r="M591">
        <v>1655</v>
      </c>
      <c r="N591">
        <v>600</v>
      </c>
      <c r="O591" t="s">
        <v>898</v>
      </c>
      <c r="P591">
        <v>0.54482963313641897</v>
      </c>
      <c r="Q591">
        <v>0.90130240172815401</v>
      </c>
      <c r="R591">
        <v>1.1253322581221399E-4</v>
      </c>
      <c r="S591" s="15">
        <v>6.7663816170646804E-2</v>
      </c>
      <c r="T591">
        <v>-0.29186670237943901</v>
      </c>
      <c r="U591">
        <v>0.29186670237943901</v>
      </c>
      <c r="V591">
        <v>0.54886391898274101</v>
      </c>
      <c r="W591">
        <v>-2.35</v>
      </c>
      <c r="X591">
        <v>4.1900000000000004</v>
      </c>
      <c r="Y591">
        <v>411664</v>
      </c>
      <c r="Z591">
        <v>34305</v>
      </c>
      <c r="AA591">
        <v>1.79</v>
      </c>
      <c r="AB591">
        <v>12</v>
      </c>
      <c r="AC591">
        <v>8</v>
      </c>
      <c r="AD591">
        <v>4</v>
      </c>
      <c r="AE591">
        <v>66.67</v>
      </c>
      <c r="AF591">
        <v>19</v>
      </c>
      <c r="AG591">
        <v>3</v>
      </c>
      <c r="AH591">
        <v>0</v>
      </c>
      <c r="AI591">
        <v>9</v>
      </c>
      <c r="AJ591" s="301">
        <v>43919</v>
      </c>
      <c r="AK591">
        <v>2346</v>
      </c>
      <c r="AL591">
        <v>1476</v>
      </c>
      <c r="AM591" s="301">
        <v>43828</v>
      </c>
      <c r="AN591">
        <v>3270</v>
      </c>
      <c r="AO591">
        <v>2149</v>
      </c>
      <c r="AP591" s="301">
        <v>43645</v>
      </c>
      <c r="AQ591">
        <v>3320</v>
      </c>
      <c r="AR591">
        <v>2424</v>
      </c>
      <c r="AS591" s="301">
        <v>43280</v>
      </c>
      <c r="AT591">
        <v>3615</v>
      </c>
      <c r="AU591">
        <v>2070</v>
      </c>
    </row>
    <row r="592" spans="1:47" x14ac:dyDescent="0.2">
      <c r="A592" s="102">
        <v>1791</v>
      </c>
      <c r="B592">
        <v>5334</v>
      </c>
      <c r="C592" t="s">
        <v>1074</v>
      </c>
      <c r="D592" t="s">
        <v>897</v>
      </c>
      <c r="E592">
        <v>1533</v>
      </c>
      <c r="F592">
        <v>1527</v>
      </c>
      <c r="G592">
        <v>700</v>
      </c>
      <c r="H592" t="s">
        <v>898</v>
      </c>
      <c r="I592">
        <v>9024</v>
      </c>
      <c r="J592" t="s">
        <v>1463</v>
      </c>
      <c r="K592" t="s">
        <v>976</v>
      </c>
      <c r="L592">
        <v>1199</v>
      </c>
      <c r="M592">
        <v>1180</v>
      </c>
      <c r="N592">
        <v>900</v>
      </c>
      <c r="O592" t="s">
        <v>901</v>
      </c>
      <c r="P592">
        <v>0.877115392098333</v>
      </c>
      <c r="Q592">
        <v>0.93051497933873195</v>
      </c>
      <c r="R592">
        <v>8.1594814455496795E-2</v>
      </c>
      <c r="S592">
        <v>8.6388124229759902E-2</v>
      </c>
      <c r="T592">
        <v>1.48669439859924</v>
      </c>
      <c r="U592">
        <v>1.48669439859924</v>
      </c>
      <c r="V592">
        <v>1.3173771290807199</v>
      </c>
      <c r="W592">
        <v>6.28</v>
      </c>
      <c r="X592">
        <v>0.65</v>
      </c>
      <c r="Y592">
        <v>411611</v>
      </c>
      <c r="Z592">
        <v>27441</v>
      </c>
      <c r="AA592">
        <v>1.3</v>
      </c>
      <c r="AB592">
        <v>15</v>
      </c>
      <c r="AC592">
        <v>10</v>
      </c>
      <c r="AD592">
        <v>5</v>
      </c>
      <c r="AE592">
        <v>66.67</v>
      </c>
      <c r="AF592">
        <v>19</v>
      </c>
      <c r="AG592">
        <v>7</v>
      </c>
      <c r="AH592">
        <v>2</v>
      </c>
      <c r="AI592">
        <v>6</v>
      </c>
      <c r="AJ592" s="301">
        <v>43919</v>
      </c>
      <c r="AK592">
        <v>1608</v>
      </c>
      <c r="AL592">
        <v>1249</v>
      </c>
      <c r="AM592" s="301">
        <v>43828</v>
      </c>
      <c r="AN592">
        <v>2134</v>
      </c>
      <c r="AO592">
        <v>1795</v>
      </c>
      <c r="AP592" s="301">
        <v>43645</v>
      </c>
      <c r="AQ592">
        <v>2076</v>
      </c>
      <c r="AR592">
        <v>1826</v>
      </c>
      <c r="AS592" s="301">
        <v>43280</v>
      </c>
      <c r="AT592">
        <v>3025</v>
      </c>
      <c r="AU592">
        <v>1837</v>
      </c>
    </row>
    <row r="593" spans="1:47" x14ac:dyDescent="0.2">
      <c r="A593" s="102">
        <v>3518</v>
      </c>
      <c r="B593">
        <v>4004</v>
      </c>
      <c r="C593" t="s">
        <v>1027</v>
      </c>
      <c r="D593" t="s">
        <v>920</v>
      </c>
      <c r="E593">
        <v>2393</v>
      </c>
      <c r="F593">
        <v>2398</v>
      </c>
      <c r="G593">
        <v>400</v>
      </c>
      <c r="H593" t="s">
        <v>898</v>
      </c>
      <c r="I593">
        <v>9766</v>
      </c>
      <c r="J593" t="s">
        <v>1449</v>
      </c>
      <c r="K593" t="s">
        <v>900</v>
      </c>
      <c r="L593">
        <v>3635</v>
      </c>
      <c r="M593">
        <v>3510</v>
      </c>
      <c r="N593">
        <v>300</v>
      </c>
      <c r="O593" t="s">
        <v>901</v>
      </c>
      <c r="P593">
        <v>0.895045534978685</v>
      </c>
      <c r="Q593">
        <v>0.87686165228151203</v>
      </c>
      <c r="R593" s="15">
        <v>0.173385828188028</v>
      </c>
      <c r="S593" s="15">
        <v>7.4223995911693999E-2</v>
      </c>
      <c r="T593">
        <v>2.8003265503561199E-2</v>
      </c>
      <c r="U593">
        <v>2.8003265503561199E-2</v>
      </c>
      <c r="V593">
        <v>0.104976305465526</v>
      </c>
      <c r="W593">
        <v>0.17</v>
      </c>
      <c r="X593">
        <v>8.91</v>
      </c>
      <c r="Y593">
        <v>411474</v>
      </c>
      <c r="Z593">
        <v>68579</v>
      </c>
      <c r="AA593">
        <v>3.57</v>
      </c>
      <c r="AB593">
        <v>6</v>
      </c>
      <c r="AC593">
        <v>4</v>
      </c>
      <c r="AD593">
        <v>2</v>
      </c>
      <c r="AE593">
        <v>66.67</v>
      </c>
      <c r="AF593">
        <v>16</v>
      </c>
      <c r="AG593">
        <v>2</v>
      </c>
      <c r="AH593">
        <v>0</v>
      </c>
      <c r="AI593">
        <v>4</v>
      </c>
      <c r="AJ593" s="301">
        <v>43919</v>
      </c>
      <c r="AK593">
        <v>2311</v>
      </c>
      <c r="AL593">
        <v>3305</v>
      </c>
      <c r="AM593" s="301">
        <v>43828</v>
      </c>
      <c r="AN593">
        <v>2899</v>
      </c>
      <c r="AO593">
        <v>4485</v>
      </c>
      <c r="AP593" s="301">
        <v>43645</v>
      </c>
      <c r="AQ593">
        <v>3200</v>
      </c>
      <c r="AR593">
        <v>5130</v>
      </c>
      <c r="AS593" s="301">
        <v>43280</v>
      </c>
      <c r="AT593">
        <v>4840</v>
      </c>
      <c r="AU593">
        <v>5400</v>
      </c>
    </row>
    <row r="594" spans="1:47" x14ac:dyDescent="0.2">
      <c r="A594" s="102">
        <v>1585</v>
      </c>
      <c r="B594">
        <v>3863</v>
      </c>
      <c r="C594" t="s">
        <v>1050</v>
      </c>
      <c r="D594" t="s">
        <v>1049</v>
      </c>
      <c r="E594">
        <v>1536</v>
      </c>
      <c r="F594">
        <v>1503</v>
      </c>
      <c r="G594">
        <v>700</v>
      </c>
      <c r="H594" t="s">
        <v>901</v>
      </c>
      <c r="I594">
        <v>7976</v>
      </c>
      <c r="J594" t="s">
        <v>936</v>
      </c>
      <c r="K594" t="s">
        <v>919</v>
      </c>
      <c r="L594">
        <v>1351</v>
      </c>
      <c r="M594">
        <v>1370</v>
      </c>
      <c r="N594">
        <v>800</v>
      </c>
      <c r="O594" t="s">
        <v>898</v>
      </c>
      <c r="P594">
        <v>0.71124996387551498</v>
      </c>
      <c r="Q594">
        <v>0.93492922377614895</v>
      </c>
      <c r="R594" s="15">
        <v>7.6406430776875395E-2</v>
      </c>
      <c r="S594" s="15">
        <v>5.1113500923542998E-2</v>
      </c>
      <c r="T594">
        <v>-0.63638097720045705</v>
      </c>
      <c r="U594">
        <v>0.63638097720045705</v>
      </c>
      <c r="V594">
        <v>0.48314413846611998</v>
      </c>
      <c r="W594">
        <v>-2.75</v>
      </c>
      <c r="X594">
        <v>4.17</v>
      </c>
      <c r="Y594">
        <v>410965</v>
      </c>
      <c r="Z594">
        <v>27398</v>
      </c>
      <c r="AA594">
        <v>1.42</v>
      </c>
      <c r="AB594">
        <v>15</v>
      </c>
      <c r="AC594">
        <v>9</v>
      </c>
      <c r="AD594">
        <v>6</v>
      </c>
      <c r="AE594">
        <v>60</v>
      </c>
      <c r="AF594">
        <v>18</v>
      </c>
      <c r="AG594">
        <v>5</v>
      </c>
      <c r="AH594">
        <v>1</v>
      </c>
      <c r="AI594">
        <v>9</v>
      </c>
      <c r="AJ594" s="301">
        <v>43919</v>
      </c>
      <c r="AK594">
        <v>1583</v>
      </c>
      <c r="AL594">
        <v>1547</v>
      </c>
      <c r="AM594" s="301">
        <v>43828</v>
      </c>
      <c r="AN594">
        <v>1848</v>
      </c>
      <c r="AO594">
        <v>1638</v>
      </c>
      <c r="AP594" s="301">
        <v>43645</v>
      </c>
      <c r="AQ594">
        <v>1925</v>
      </c>
      <c r="AR594">
        <v>1770</v>
      </c>
      <c r="AS594" s="301">
        <v>43280</v>
      </c>
      <c r="AT594">
        <v>1732</v>
      </c>
      <c r="AU594">
        <v>2244</v>
      </c>
    </row>
    <row r="595" spans="1:47" x14ac:dyDescent="0.2">
      <c r="A595" s="102">
        <v>370</v>
      </c>
      <c r="B595">
        <v>5711</v>
      </c>
      <c r="C595" t="s">
        <v>1266</v>
      </c>
      <c r="D595" t="s">
        <v>911</v>
      </c>
      <c r="E595">
        <v>2266</v>
      </c>
      <c r="F595">
        <v>2250</v>
      </c>
      <c r="G595">
        <v>400</v>
      </c>
      <c r="H595" t="s">
        <v>901</v>
      </c>
      <c r="I595">
        <v>8850</v>
      </c>
      <c r="J595" t="s">
        <v>1345</v>
      </c>
      <c r="K595" t="s">
        <v>917</v>
      </c>
      <c r="L595">
        <v>2237</v>
      </c>
      <c r="M595">
        <v>2184</v>
      </c>
      <c r="N595">
        <v>400</v>
      </c>
      <c r="O595" t="s">
        <v>898</v>
      </c>
      <c r="P595">
        <v>0.84074728892759898</v>
      </c>
      <c r="Q595">
        <v>0.96135568998162702</v>
      </c>
      <c r="R595" s="15">
        <v>0.219292468514306</v>
      </c>
      <c r="S595" s="15">
        <v>6.06920466208467E-2</v>
      </c>
      <c r="T595">
        <v>-1.1639803103995401</v>
      </c>
      <c r="U595">
        <v>1.1639803103995401</v>
      </c>
      <c r="V595">
        <v>1.40574394752587</v>
      </c>
      <c r="W595">
        <v>-4.59</v>
      </c>
      <c r="X595">
        <v>2.93</v>
      </c>
      <c r="Y595">
        <v>410889</v>
      </c>
      <c r="Z595">
        <v>45654</v>
      </c>
      <c r="AA595">
        <v>2.2999999999999998</v>
      </c>
      <c r="AB595">
        <v>9</v>
      </c>
      <c r="AC595">
        <v>6</v>
      </c>
      <c r="AD595">
        <v>3</v>
      </c>
      <c r="AE595">
        <v>66.67</v>
      </c>
      <c r="AF595">
        <v>19</v>
      </c>
      <c r="AG595">
        <v>4</v>
      </c>
      <c r="AH595">
        <v>0</v>
      </c>
      <c r="AI595">
        <v>5</v>
      </c>
      <c r="AJ595" s="301">
        <v>43919</v>
      </c>
      <c r="AK595">
        <v>2207</v>
      </c>
      <c r="AL595">
        <v>2067</v>
      </c>
      <c r="AM595" s="301">
        <v>43828</v>
      </c>
      <c r="AN595">
        <v>2977</v>
      </c>
      <c r="AO595">
        <v>2785</v>
      </c>
      <c r="AP595" s="301">
        <v>43645</v>
      </c>
      <c r="AQ595">
        <v>3125</v>
      </c>
      <c r="AR595">
        <v>2621</v>
      </c>
      <c r="AS595" s="301">
        <v>43280</v>
      </c>
      <c r="AT595">
        <v>2976</v>
      </c>
      <c r="AU595">
        <v>2610</v>
      </c>
    </row>
    <row r="596" spans="1:47" x14ac:dyDescent="0.2">
      <c r="A596" s="102">
        <v>3827</v>
      </c>
      <c r="B596">
        <v>1969</v>
      </c>
      <c r="C596" t="s">
        <v>1146</v>
      </c>
      <c r="D596" t="s">
        <v>907</v>
      </c>
      <c r="E596">
        <v>1570</v>
      </c>
      <c r="F596">
        <v>1559</v>
      </c>
      <c r="G596">
        <v>700</v>
      </c>
      <c r="H596" t="s">
        <v>901</v>
      </c>
      <c r="I596">
        <v>8359</v>
      </c>
      <c r="J596" t="s">
        <v>453</v>
      </c>
      <c r="K596" t="s">
        <v>940</v>
      </c>
      <c r="L596">
        <v>401</v>
      </c>
      <c r="M596">
        <v>406</v>
      </c>
      <c r="N596">
        <v>2700</v>
      </c>
      <c r="O596" t="s">
        <v>898</v>
      </c>
      <c r="P596">
        <v>0.55863045908054398</v>
      </c>
      <c r="Q596">
        <v>0.86389077919205304</v>
      </c>
      <c r="R596" s="15">
        <v>7.9262193186461105E-2</v>
      </c>
      <c r="S596" s="15">
        <v>2.94311402611943E-2</v>
      </c>
      <c r="T596">
        <v>-2.5825992362639201</v>
      </c>
      <c r="U596">
        <v>2.5825992362639201</v>
      </c>
      <c r="V596">
        <v>2.2479093539476298</v>
      </c>
      <c r="W596">
        <v>-16.59</v>
      </c>
      <c r="X596">
        <v>0.45</v>
      </c>
      <c r="Y596">
        <v>409955</v>
      </c>
      <c r="Z596">
        <v>27330</v>
      </c>
      <c r="AA596">
        <v>1.28</v>
      </c>
      <c r="AB596">
        <v>15</v>
      </c>
      <c r="AC596">
        <v>8</v>
      </c>
      <c r="AD596">
        <v>7</v>
      </c>
      <c r="AE596">
        <v>53.33</v>
      </c>
      <c r="AF596">
        <v>19</v>
      </c>
      <c r="AG596">
        <v>4</v>
      </c>
      <c r="AH596">
        <v>1</v>
      </c>
      <c r="AI596">
        <v>10</v>
      </c>
      <c r="AJ596" s="301">
        <v>43919</v>
      </c>
      <c r="AK596">
        <v>1711</v>
      </c>
      <c r="AL596">
        <v>401</v>
      </c>
      <c r="AM596" s="301">
        <v>43828</v>
      </c>
      <c r="AN596">
        <v>1960</v>
      </c>
      <c r="AO596">
        <v>478</v>
      </c>
      <c r="AP596" s="301">
        <v>43645</v>
      </c>
      <c r="AQ596">
        <v>1826</v>
      </c>
      <c r="AR596">
        <v>445</v>
      </c>
      <c r="AS596" s="301">
        <v>43280</v>
      </c>
      <c r="AT596">
        <v>1993</v>
      </c>
      <c r="AU596">
        <v>466</v>
      </c>
    </row>
    <row r="597" spans="1:47" x14ac:dyDescent="0.2">
      <c r="A597" s="102">
        <v>3601</v>
      </c>
      <c r="B597">
        <v>4307</v>
      </c>
      <c r="C597" t="s">
        <v>1128</v>
      </c>
      <c r="D597" t="s">
        <v>900</v>
      </c>
      <c r="E597">
        <v>2976</v>
      </c>
      <c r="F597">
        <v>2963</v>
      </c>
      <c r="G597">
        <v>300</v>
      </c>
      <c r="H597" t="s">
        <v>901</v>
      </c>
      <c r="I597">
        <v>4686</v>
      </c>
      <c r="J597" t="s">
        <v>916</v>
      </c>
      <c r="K597" t="s">
        <v>900</v>
      </c>
      <c r="L597">
        <v>7790</v>
      </c>
      <c r="M597">
        <v>7620</v>
      </c>
      <c r="N597">
        <v>100</v>
      </c>
      <c r="O597" t="s">
        <v>898</v>
      </c>
      <c r="P597">
        <v>0.88793359254749504</v>
      </c>
      <c r="Q597">
        <v>0.87327724791841599</v>
      </c>
      <c r="R597" s="15">
        <v>0.15932437203177199</v>
      </c>
      <c r="S597" s="15">
        <v>9.7835274245940407E-2</v>
      </c>
      <c r="T597">
        <v>-0.40521964487491402</v>
      </c>
      <c r="U597">
        <v>0.40521964487491402</v>
      </c>
      <c r="V597">
        <v>0.52129942593208001</v>
      </c>
      <c r="W597">
        <v>-4.83</v>
      </c>
      <c r="X597">
        <v>16.649999999999999</v>
      </c>
      <c r="Y597">
        <v>409479</v>
      </c>
      <c r="Z597">
        <v>34123</v>
      </c>
      <c r="AA597">
        <v>1.71</v>
      </c>
      <c r="AB597">
        <v>12</v>
      </c>
      <c r="AC597">
        <v>8</v>
      </c>
      <c r="AD597">
        <v>4</v>
      </c>
      <c r="AE597">
        <v>66.67</v>
      </c>
      <c r="AF597">
        <v>14</v>
      </c>
      <c r="AG597">
        <v>5</v>
      </c>
      <c r="AH597">
        <v>2</v>
      </c>
      <c r="AI597">
        <v>5</v>
      </c>
      <c r="AJ597" s="301">
        <v>43919</v>
      </c>
      <c r="AK597">
        <v>2410</v>
      </c>
      <c r="AL597">
        <v>4840</v>
      </c>
      <c r="AM597" s="301">
        <v>43828</v>
      </c>
      <c r="AN597">
        <v>2338</v>
      </c>
      <c r="AO597">
        <v>6120</v>
      </c>
      <c r="AP597" s="301">
        <v>43645</v>
      </c>
      <c r="AQ597">
        <v>1788</v>
      </c>
      <c r="AR597">
        <v>3575</v>
      </c>
      <c r="AS597" s="301">
        <v>43280</v>
      </c>
      <c r="AT597">
        <v>1773</v>
      </c>
      <c r="AU597">
        <v>2185</v>
      </c>
    </row>
    <row r="598" spans="1:47" x14ac:dyDescent="0.2">
      <c r="A598" s="102">
        <v>2964</v>
      </c>
      <c r="B598">
        <v>5471</v>
      </c>
      <c r="C598" t="s">
        <v>1052</v>
      </c>
      <c r="D598" t="s">
        <v>939</v>
      </c>
      <c r="E598">
        <v>3290</v>
      </c>
      <c r="F598">
        <v>3280</v>
      </c>
      <c r="G598">
        <v>300</v>
      </c>
      <c r="H598" t="s">
        <v>901</v>
      </c>
      <c r="I598">
        <v>5706</v>
      </c>
      <c r="J598" t="s">
        <v>1136</v>
      </c>
      <c r="K598" t="s">
        <v>911</v>
      </c>
      <c r="L598">
        <v>2159</v>
      </c>
      <c r="M598">
        <v>2175</v>
      </c>
      <c r="N598">
        <v>500</v>
      </c>
      <c r="O598" t="s">
        <v>898</v>
      </c>
      <c r="P598">
        <v>0.73306457400923597</v>
      </c>
      <c r="Q598">
        <v>0.89802268986146705</v>
      </c>
      <c r="R598">
        <v>0.129380630837022</v>
      </c>
      <c r="S598" s="15">
        <v>9.4697746921283299E-2</v>
      </c>
      <c r="T598">
        <v>-1.31217280271551</v>
      </c>
      <c r="U598">
        <v>1.31217280271551</v>
      </c>
      <c r="V598">
        <v>1.0732315892639299</v>
      </c>
      <c r="W598">
        <v>-13.05</v>
      </c>
      <c r="X598">
        <v>10.52</v>
      </c>
      <c r="Y598">
        <v>409458</v>
      </c>
      <c r="Z598">
        <v>40946</v>
      </c>
      <c r="AA598">
        <v>2.2999999999999998</v>
      </c>
      <c r="AB598">
        <v>10</v>
      </c>
      <c r="AC598">
        <v>7</v>
      </c>
      <c r="AD598">
        <v>3</v>
      </c>
      <c r="AE598">
        <v>70</v>
      </c>
      <c r="AF598">
        <v>15</v>
      </c>
      <c r="AG598">
        <v>5</v>
      </c>
      <c r="AH598">
        <v>1</v>
      </c>
      <c r="AI598">
        <v>4</v>
      </c>
      <c r="AJ598" s="301">
        <v>43919</v>
      </c>
      <c r="AK598">
        <v>3655</v>
      </c>
      <c r="AL598">
        <v>1803</v>
      </c>
      <c r="AM598" s="301">
        <v>43828</v>
      </c>
      <c r="AN598">
        <v>4805</v>
      </c>
      <c r="AO598">
        <v>2924</v>
      </c>
      <c r="AP598" s="301">
        <v>43645</v>
      </c>
      <c r="AQ598">
        <v>4155</v>
      </c>
      <c r="AR598">
        <v>2630</v>
      </c>
      <c r="AS598" s="301">
        <v>43280</v>
      </c>
      <c r="AT598">
        <v>4995</v>
      </c>
      <c r="AU598">
        <v>4625</v>
      </c>
    </row>
    <row r="599" spans="1:47" x14ac:dyDescent="0.2">
      <c r="A599" s="102">
        <v>3285</v>
      </c>
      <c r="B599">
        <v>1662</v>
      </c>
      <c r="C599" t="s">
        <v>463</v>
      </c>
      <c r="D599" t="s">
        <v>1045</v>
      </c>
      <c r="E599">
        <v>1807</v>
      </c>
      <c r="F599">
        <v>1788</v>
      </c>
      <c r="G599">
        <v>600</v>
      </c>
      <c r="H599" t="s">
        <v>901</v>
      </c>
      <c r="I599">
        <v>6925</v>
      </c>
      <c r="J599" t="s">
        <v>1177</v>
      </c>
      <c r="K599" t="s">
        <v>903</v>
      </c>
      <c r="L599">
        <v>1339</v>
      </c>
      <c r="M599">
        <v>1427</v>
      </c>
      <c r="N599">
        <v>800</v>
      </c>
      <c r="O599" t="s">
        <v>898</v>
      </c>
      <c r="P599">
        <v>0.51747530673893705</v>
      </c>
      <c r="Q599">
        <v>0.88634147603430802</v>
      </c>
      <c r="R599" s="15">
        <v>0.162115500907898</v>
      </c>
      <c r="S599" s="15">
        <v>8.0613786272921793E-3</v>
      </c>
      <c r="T599">
        <v>-2.0002695565732398</v>
      </c>
      <c r="U599">
        <v>2.0002695565732398</v>
      </c>
      <c r="V599">
        <v>1.5473092172490099</v>
      </c>
      <c r="W599">
        <v>-29.12</v>
      </c>
      <c r="X599">
        <v>6.41</v>
      </c>
      <c r="Y599">
        <v>409271</v>
      </c>
      <c r="Z599">
        <v>34106</v>
      </c>
      <c r="AA599">
        <v>1.84</v>
      </c>
      <c r="AB599">
        <v>12</v>
      </c>
      <c r="AC599">
        <v>8</v>
      </c>
      <c r="AD599">
        <v>4</v>
      </c>
      <c r="AE599">
        <v>66.67</v>
      </c>
      <c r="AF599">
        <v>19</v>
      </c>
      <c r="AG599">
        <v>5</v>
      </c>
      <c r="AH599">
        <v>0</v>
      </c>
      <c r="AI599">
        <v>7</v>
      </c>
      <c r="AJ599" s="301">
        <v>43919</v>
      </c>
      <c r="AK599">
        <v>1789</v>
      </c>
      <c r="AL599">
        <v>1060</v>
      </c>
      <c r="AM599" s="301">
        <v>43828</v>
      </c>
      <c r="AN599">
        <v>2955</v>
      </c>
      <c r="AO599">
        <v>1624</v>
      </c>
      <c r="AP599" s="301">
        <v>43645</v>
      </c>
      <c r="AQ599">
        <v>2554</v>
      </c>
      <c r="AR599">
        <v>1435</v>
      </c>
      <c r="AS599" s="301">
        <v>43280</v>
      </c>
      <c r="AT599">
        <v>2896</v>
      </c>
      <c r="AU599">
        <v>1385</v>
      </c>
    </row>
    <row r="600" spans="1:47" x14ac:dyDescent="0.2">
      <c r="A600" s="102">
        <v>2991</v>
      </c>
      <c r="B600">
        <v>1941</v>
      </c>
      <c r="C600" t="s">
        <v>1159</v>
      </c>
      <c r="D600" t="s">
        <v>907</v>
      </c>
      <c r="E600">
        <v>2302</v>
      </c>
      <c r="F600">
        <v>2285</v>
      </c>
      <c r="G600">
        <v>400</v>
      </c>
      <c r="H600" t="s">
        <v>898</v>
      </c>
      <c r="I600">
        <v>5333</v>
      </c>
      <c r="J600" t="s">
        <v>232</v>
      </c>
      <c r="K600" t="s">
        <v>897</v>
      </c>
      <c r="L600">
        <v>1467</v>
      </c>
      <c r="M600">
        <v>1459</v>
      </c>
      <c r="N600">
        <v>600</v>
      </c>
      <c r="O600" t="s">
        <v>901</v>
      </c>
      <c r="P600">
        <v>0.88723681867122395</v>
      </c>
      <c r="Q600">
        <v>0.89729442331119902</v>
      </c>
      <c r="R600">
        <v>3.9322103417722097E-3</v>
      </c>
      <c r="S600" s="15">
        <v>2.2750928299875101E-2</v>
      </c>
      <c r="T600">
        <v>0.208839095188011</v>
      </c>
      <c r="U600">
        <v>0.208839095188011</v>
      </c>
      <c r="V600">
        <v>0.163876593814724</v>
      </c>
      <c r="W600">
        <v>1.31</v>
      </c>
      <c r="X600">
        <v>4.22</v>
      </c>
      <c r="Y600">
        <v>408703</v>
      </c>
      <c r="Z600">
        <v>27247</v>
      </c>
      <c r="AA600">
        <v>1.42</v>
      </c>
      <c r="AB600">
        <v>15</v>
      </c>
      <c r="AC600">
        <v>10</v>
      </c>
      <c r="AD600">
        <v>5</v>
      </c>
      <c r="AE600">
        <v>66.67</v>
      </c>
      <c r="AF600">
        <v>19</v>
      </c>
      <c r="AG600">
        <v>3</v>
      </c>
      <c r="AH600">
        <v>1</v>
      </c>
      <c r="AI600">
        <v>11</v>
      </c>
      <c r="AJ600" s="301">
        <v>43919</v>
      </c>
      <c r="AK600">
        <v>2248</v>
      </c>
      <c r="AL600">
        <v>1452</v>
      </c>
      <c r="AM600" s="301">
        <v>43828</v>
      </c>
      <c r="AN600">
        <v>2532</v>
      </c>
      <c r="AO600">
        <v>1904</v>
      </c>
      <c r="AP600" s="301">
        <v>43645</v>
      </c>
      <c r="AQ600">
        <v>2296</v>
      </c>
      <c r="AR600">
        <v>1607</v>
      </c>
      <c r="AS600" s="301">
        <v>43280</v>
      </c>
      <c r="AT600">
        <v>2698</v>
      </c>
      <c r="AU600">
        <v>1926</v>
      </c>
    </row>
    <row r="601" spans="1:47" x14ac:dyDescent="0.2">
      <c r="A601" s="102">
        <v>706</v>
      </c>
      <c r="B601">
        <v>4118</v>
      </c>
      <c r="C601" t="s">
        <v>1075</v>
      </c>
      <c r="D601" t="s">
        <v>920</v>
      </c>
      <c r="E601">
        <v>2750</v>
      </c>
      <c r="F601">
        <v>2716</v>
      </c>
      <c r="G601">
        <v>400</v>
      </c>
      <c r="H601" t="s">
        <v>898</v>
      </c>
      <c r="I601">
        <v>5406</v>
      </c>
      <c r="J601" t="s">
        <v>1134</v>
      </c>
      <c r="K601" t="s">
        <v>939</v>
      </c>
      <c r="L601">
        <v>369</v>
      </c>
      <c r="M601">
        <v>363</v>
      </c>
      <c r="N601">
        <v>3000</v>
      </c>
      <c r="O601" t="s">
        <v>901</v>
      </c>
      <c r="P601">
        <v>0.86792645971259896</v>
      </c>
      <c r="Q601">
        <v>0.95321079174141499</v>
      </c>
      <c r="R601" s="15">
        <v>0.15840044578996501</v>
      </c>
      <c r="S601" s="15">
        <v>7.1150260230961604E-2</v>
      </c>
      <c r="T601">
        <v>0.19969725174484901</v>
      </c>
      <c r="U601">
        <v>0.19969725174484901</v>
      </c>
      <c r="V601">
        <v>8.7563948021973106E-2</v>
      </c>
      <c r="W601">
        <v>1.18</v>
      </c>
      <c r="X601">
        <v>0.24</v>
      </c>
      <c r="Y601">
        <v>408216</v>
      </c>
      <c r="Z601">
        <v>29158</v>
      </c>
      <c r="AA601">
        <v>1.55</v>
      </c>
      <c r="AB601">
        <v>14</v>
      </c>
      <c r="AC601">
        <v>9</v>
      </c>
      <c r="AD601">
        <v>5</v>
      </c>
      <c r="AE601">
        <v>64.290000000000006</v>
      </c>
      <c r="AF601">
        <v>18</v>
      </c>
      <c r="AG601">
        <v>5</v>
      </c>
      <c r="AH601">
        <v>0</v>
      </c>
      <c r="AI601">
        <v>9</v>
      </c>
      <c r="AJ601" s="301">
        <v>43919</v>
      </c>
      <c r="AK601">
        <v>2663</v>
      </c>
      <c r="AL601">
        <v>354</v>
      </c>
      <c r="AM601" s="301">
        <v>43828</v>
      </c>
      <c r="AN601">
        <v>3520</v>
      </c>
      <c r="AO601">
        <v>589</v>
      </c>
      <c r="AP601" s="301">
        <v>43645</v>
      </c>
      <c r="AQ601">
        <v>4155</v>
      </c>
      <c r="AR601">
        <v>718</v>
      </c>
      <c r="AS601" s="301">
        <v>43280</v>
      </c>
      <c r="AT601">
        <v>4860</v>
      </c>
      <c r="AU601">
        <v>994</v>
      </c>
    </row>
    <row r="602" spans="1:47" x14ac:dyDescent="0.2">
      <c r="A602" s="102">
        <v>4029</v>
      </c>
      <c r="B602">
        <v>4704</v>
      </c>
      <c r="C602" t="s">
        <v>862</v>
      </c>
      <c r="D602" t="s">
        <v>900</v>
      </c>
      <c r="E602">
        <v>6000</v>
      </c>
      <c r="F602">
        <v>5930</v>
      </c>
      <c r="G602">
        <v>100</v>
      </c>
      <c r="H602" t="s">
        <v>898</v>
      </c>
      <c r="I602">
        <v>6134</v>
      </c>
      <c r="J602" t="s">
        <v>1057</v>
      </c>
      <c r="K602" t="s">
        <v>909</v>
      </c>
      <c r="L602">
        <v>1895</v>
      </c>
      <c r="M602">
        <v>1869</v>
      </c>
      <c r="N602">
        <v>300</v>
      </c>
      <c r="O602" t="s">
        <v>901</v>
      </c>
      <c r="P602">
        <v>0.918160750107894</v>
      </c>
      <c r="Q602">
        <v>0.85457824307447705</v>
      </c>
      <c r="R602">
        <v>0.35576601464320401</v>
      </c>
      <c r="S602" s="15">
        <v>7.8006665083673902E-3</v>
      </c>
      <c r="T602">
        <v>0.66811378529861998</v>
      </c>
      <c r="U602">
        <v>0.66811378529861998</v>
      </c>
      <c r="V602">
        <v>0.35417073448606101</v>
      </c>
      <c r="W602">
        <v>3</v>
      </c>
      <c r="X602">
        <v>5.45</v>
      </c>
      <c r="Y602">
        <v>408005</v>
      </c>
      <c r="Z602">
        <v>34000</v>
      </c>
      <c r="AA602">
        <v>2.09</v>
      </c>
      <c r="AB602">
        <v>12</v>
      </c>
      <c r="AC602">
        <v>9</v>
      </c>
      <c r="AD602">
        <v>3</v>
      </c>
      <c r="AE602">
        <v>75</v>
      </c>
      <c r="AF602">
        <v>16</v>
      </c>
      <c r="AG602">
        <v>4</v>
      </c>
      <c r="AH602">
        <v>2</v>
      </c>
      <c r="AI602">
        <v>6</v>
      </c>
      <c r="AJ602" s="301">
        <v>43919</v>
      </c>
      <c r="AK602">
        <v>5400</v>
      </c>
      <c r="AL602">
        <v>1652</v>
      </c>
      <c r="AM602" s="301">
        <v>43828</v>
      </c>
      <c r="AN602">
        <v>5600</v>
      </c>
      <c r="AO602">
        <v>2011</v>
      </c>
      <c r="AP602" s="301">
        <v>43645</v>
      </c>
      <c r="AQ602">
        <v>4835</v>
      </c>
      <c r="AR602">
        <v>1407</v>
      </c>
      <c r="AS602" s="301">
        <v>43280</v>
      </c>
      <c r="AT602">
        <v>6170</v>
      </c>
      <c r="AU602">
        <v>1923</v>
      </c>
    </row>
    <row r="603" spans="1:47" x14ac:dyDescent="0.2">
      <c r="A603" s="102">
        <v>3578</v>
      </c>
      <c r="B603">
        <v>3632</v>
      </c>
      <c r="C603" t="s">
        <v>1451</v>
      </c>
      <c r="D603" t="s">
        <v>900</v>
      </c>
      <c r="E603">
        <v>486</v>
      </c>
      <c r="F603">
        <v>469</v>
      </c>
      <c r="G603">
        <v>2200</v>
      </c>
      <c r="H603" t="s">
        <v>898</v>
      </c>
      <c r="I603">
        <v>9766</v>
      </c>
      <c r="J603" t="s">
        <v>1449</v>
      </c>
      <c r="K603" t="s">
        <v>900</v>
      </c>
      <c r="L603">
        <v>3635</v>
      </c>
      <c r="M603">
        <v>3510</v>
      </c>
      <c r="N603">
        <v>300</v>
      </c>
      <c r="O603" t="s">
        <v>901</v>
      </c>
      <c r="P603">
        <v>0.75384357661684698</v>
      </c>
      <c r="Q603">
        <v>0.87449660833819798</v>
      </c>
      <c r="R603">
        <v>0.246620233469313</v>
      </c>
      <c r="S603" s="15">
        <v>4.58337856351661E-3</v>
      </c>
      <c r="T603">
        <v>1.6342590577965701</v>
      </c>
      <c r="U603">
        <v>1.6342590577965701</v>
      </c>
      <c r="V603">
        <v>1.83802727145626</v>
      </c>
      <c r="W603">
        <v>6.76</v>
      </c>
      <c r="X603">
        <v>2.0099999999999998</v>
      </c>
      <c r="Y603">
        <v>406893</v>
      </c>
      <c r="Z603">
        <v>31299</v>
      </c>
      <c r="AA603">
        <v>1.59</v>
      </c>
      <c r="AB603">
        <v>13</v>
      </c>
      <c r="AC603">
        <v>9</v>
      </c>
      <c r="AD603">
        <v>4</v>
      </c>
      <c r="AE603">
        <v>69.23</v>
      </c>
      <c r="AF603">
        <v>17</v>
      </c>
      <c r="AG603">
        <v>5</v>
      </c>
      <c r="AH603">
        <v>1</v>
      </c>
      <c r="AI603">
        <v>7</v>
      </c>
      <c r="AJ603" s="301">
        <v>43919</v>
      </c>
      <c r="AK603">
        <v>404</v>
      </c>
      <c r="AL603">
        <v>3305</v>
      </c>
      <c r="AM603" s="301">
        <v>43828</v>
      </c>
      <c r="AN603">
        <v>493</v>
      </c>
      <c r="AO603">
        <v>4485</v>
      </c>
      <c r="AP603" s="301">
        <v>43645</v>
      </c>
      <c r="AQ603">
        <v>510</v>
      </c>
      <c r="AR603">
        <v>5130</v>
      </c>
      <c r="AS603" s="301">
        <v>43280</v>
      </c>
      <c r="AT603">
        <v>587</v>
      </c>
      <c r="AU603">
        <v>5400</v>
      </c>
    </row>
    <row r="604" spans="1:47" x14ac:dyDescent="0.2">
      <c r="A604" s="102">
        <v>529</v>
      </c>
      <c r="B604">
        <v>5110</v>
      </c>
      <c r="C604" t="s">
        <v>808</v>
      </c>
      <c r="D604" t="s">
        <v>984</v>
      </c>
      <c r="E604">
        <v>1053</v>
      </c>
      <c r="F604">
        <v>1049</v>
      </c>
      <c r="G604">
        <v>900</v>
      </c>
      <c r="H604" t="s">
        <v>898</v>
      </c>
      <c r="I604">
        <v>5471</v>
      </c>
      <c r="J604" t="s">
        <v>1052</v>
      </c>
      <c r="K604" t="s">
        <v>939</v>
      </c>
      <c r="L604">
        <v>3290</v>
      </c>
      <c r="M604">
        <v>3280</v>
      </c>
      <c r="N604">
        <v>300</v>
      </c>
      <c r="O604" t="s">
        <v>901</v>
      </c>
      <c r="P604">
        <v>0.80127401975129497</v>
      </c>
      <c r="Q604">
        <v>0.95729849714981496</v>
      </c>
      <c r="R604">
        <v>0.30366828980779198</v>
      </c>
      <c r="S604">
        <v>1.09940204483195E-2</v>
      </c>
      <c r="T604">
        <v>1.4633901453239</v>
      </c>
      <c r="U604">
        <v>1.4633901453239</v>
      </c>
      <c r="V604">
        <v>1.3319798464583399</v>
      </c>
      <c r="W604">
        <v>5.54</v>
      </c>
      <c r="X604">
        <v>4.05</v>
      </c>
      <c r="Y604">
        <v>406677</v>
      </c>
      <c r="Z604">
        <v>33890</v>
      </c>
      <c r="AA604">
        <v>2</v>
      </c>
      <c r="AB604">
        <v>12</v>
      </c>
      <c r="AC604">
        <v>9</v>
      </c>
      <c r="AD604">
        <v>3</v>
      </c>
      <c r="AE604">
        <v>75</v>
      </c>
      <c r="AF604">
        <v>20</v>
      </c>
      <c r="AG604">
        <v>4</v>
      </c>
      <c r="AH604">
        <v>0</v>
      </c>
      <c r="AI604">
        <v>8</v>
      </c>
      <c r="AJ604" s="301">
        <v>43919</v>
      </c>
      <c r="AK604">
        <v>1069</v>
      </c>
      <c r="AL604">
        <v>3655</v>
      </c>
      <c r="AM604" s="301">
        <v>43828</v>
      </c>
      <c r="AN604">
        <v>1337</v>
      </c>
      <c r="AO604">
        <v>4805</v>
      </c>
      <c r="AP604" s="301">
        <v>43645</v>
      </c>
      <c r="AQ604">
        <v>1263</v>
      </c>
      <c r="AR604">
        <v>4155</v>
      </c>
      <c r="AS604" s="301">
        <v>43280</v>
      </c>
      <c r="AT604">
        <v>1711</v>
      </c>
      <c r="AU604">
        <v>4995</v>
      </c>
    </row>
    <row r="605" spans="1:47" x14ac:dyDescent="0.2">
      <c r="A605" s="102">
        <v>1275</v>
      </c>
      <c r="B605">
        <v>2181</v>
      </c>
      <c r="C605" t="s">
        <v>1392</v>
      </c>
      <c r="D605" t="s">
        <v>910</v>
      </c>
      <c r="E605">
        <v>1473</v>
      </c>
      <c r="F605">
        <v>1459</v>
      </c>
      <c r="G605">
        <v>700</v>
      </c>
      <c r="H605" t="s">
        <v>898</v>
      </c>
      <c r="I605">
        <v>2432</v>
      </c>
      <c r="J605" t="s">
        <v>1393</v>
      </c>
      <c r="K605" t="s">
        <v>910</v>
      </c>
      <c r="L605">
        <v>1338</v>
      </c>
      <c r="M605">
        <v>1313</v>
      </c>
      <c r="N605">
        <v>800</v>
      </c>
      <c r="O605" t="s">
        <v>901</v>
      </c>
      <c r="P605">
        <v>0.85748149117509898</v>
      </c>
      <c r="Q605">
        <v>0.94205404850304997</v>
      </c>
      <c r="R605">
        <v>0.15096351180973999</v>
      </c>
      <c r="S605">
        <v>1.5414160292496299E-2</v>
      </c>
      <c r="T605">
        <v>2.1290236129707898</v>
      </c>
      <c r="U605">
        <v>2.1290236129707898</v>
      </c>
      <c r="V605">
        <v>2.19601720340947</v>
      </c>
      <c r="W605">
        <v>16.25</v>
      </c>
      <c r="X605">
        <v>2.85</v>
      </c>
      <c r="Y605">
        <v>406617</v>
      </c>
      <c r="Z605">
        <v>29044</v>
      </c>
      <c r="AA605">
        <v>1.39</v>
      </c>
      <c r="AB605">
        <v>14</v>
      </c>
      <c r="AC605">
        <v>8</v>
      </c>
      <c r="AD605">
        <v>6</v>
      </c>
      <c r="AE605">
        <v>57.14</v>
      </c>
      <c r="AF605">
        <v>14</v>
      </c>
      <c r="AG605">
        <v>5</v>
      </c>
      <c r="AH605">
        <v>3</v>
      </c>
      <c r="AI605">
        <v>6</v>
      </c>
      <c r="AJ605" s="301">
        <v>43919</v>
      </c>
      <c r="AK605">
        <v>1100</v>
      </c>
      <c r="AL605">
        <v>1206</v>
      </c>
      <c r="AM605" s="301">
        <v>43828</v>
      </c>
      <c r="AN605">
        <v>2051</v>
      </c>
      <c r="AO605">
        <v>1755</v>
      </c>
      <c r="AP605" s="301">
        <v>43645</v>
      </c>
      <c r="AQ605">
        <v>2583</v>
      </c>
      <c r="AR605">
        <v>2080</v>
      </c>
      <c r="AS605" s="301">
        <v>43280</v>
      </c>
      <c r="AT605">
        <v>2349</v>
      </c>
      <c r="AU605">
        <v>2056</v>
      </c>
    </row>
    <row r="606" spans="1:47" x14ac:dyDescent="0.2">
      <c r="A606" s="102">
        <v>1314</v>
      </c>
      <c r="B606">
        <v>5214</v>
      </c>
      <c r="C606" t="s">
        <v>1103</v>
      </c>
      <c r="D606" t="s">
        <v>897</v>
      </c>
      <c r="E606">
        <v>1704</v>
      </c>
      <c r="F606">
        <v>1665</v>
      </c>
      <c r="G606">
        <v>600</v>
      </c>
      <c r="H606" t="s">
        <v>901</v>
      </c>
      <c r="I606">
        <v>6841</v>
      </c>
      <c r="J606" t="s">
        <v>1162</v>
      </c>
      <c r="K606" t="s">
        <v>903</v>
      </c>
      <c r="L606">
        <v>1630</v>
      </c>
      <c r="M606">
        <v>1601</v>
      </c>
      <c r="N606">
        <v>600</v>
      </c>
      <c r="O606" t="s">
        <v>898</v>
      </c>
      <c r="P606">
        <v>0.96539502133030197</v>
      </c>
      <c r="Q606">
        <v>0.94131381740339504</v>
      </c>
      <c r="R606">
        <v>0.25832860010806102</v>
      </c>
      <c r="S606">
        <v>2.0547866888343098E-2</v>
      </c>
      <c r="T606">
        <v>-1.0006844085379301</v>
      </c>
      <c r="U606">
        <v>1.0006844085379301</v>
      </c>
      <c r="V606">
        <v>0.51185950151323301</v>
      </c>
      <c r="W606">
        <v>-4.83</v>
      </c>
      <c r="X606">
        <v>3.84</v>
      </c>
      <c r="Y606">
        <v>406464</v>
      </c>
      <c r="Z606">
        <v>36951</v>
      </c>
      <c r="AA606">
        <v>2.08</v>
      </c>
      <c r="AB606">
        <v>11</v>
      </c>
      <c r="AC606">
        <v>8</v>
      </c>
      <c r="AD606">
        <v>3</v>
      </c>
      <c r="AE606">
        <v>72.73</v>
      </c>
      <c r="AF606">
        <v>19</v>
      </c>
      <c r="AG606">
        <v>3</v>
      </c>
      <c r="AH606">
        <v>1</v>
      </c>
      <c r="AI606">
        <v>7</v>
      </c>
      <c r="AJ606" s="301">
        <v>43919</v>
      </c>
      <c r="AK606">
        <v>1498</v>
      </c>
      <c r="AL606">
        <v>1322</v>
      </c>
      <c r="AM606" s="301">
        <v>43828</v>
      </c>
      <c r="AN606">
        <v>2441</v>
      </c>
      <c r="AO606">
        <v>1929</v>
      </c>
      <c r="AP606" s="301">
        <v>43645</v>
      </c>
      <c r="AQ606">
        <v>2786</v>
      </c>
      <c r="AR606">
        <v>2173</v>
      </c>
      <c r="AS606" s="301">
        <v>43280</v>
      </c>
      <c r="AT606">
        <v>2998</v>
      </c>
      <c r="AU606">
        <v>1917</v>
      </c>
    </row>
    <row r="607" spans="1:47" x14ac:dyDescent="0.2">
      <c r="A607" s="102">
        <v>1245</v>
      </c>
      <c r="B607">
        <v>1332</v>
      </c>
      <c r="C607" t="s">
        <v>1174</v>
      </c>
      <c r="D607" t="s">
        <v>974</v>
      </c>
      <c r="E607">
        <v>468</v>
      </c>
      <c r="F607">
        <v>456</v>
      </c>
      <c r="G607">
        <v>2400</v>
      </c>
      <c r="H607" t="s">
        <v>901</v>
      </c>
      <c r="I607">
        <v>5020</v>
      </c>
      <c r="J607" t="s">
        <v>1138</v>
      </c>
      <c r="K607" t="s">
        <v>1090</v>
      </c>
      <c r="L607">
        <v>379.7</v>
      </c>
      <c r="M607">
        <v>378.3</v>
      </c>
      <c r="N607">
        <v>2900</v>
      </c>
      <c r="O607" t="s">
        <v>898</v>
      </c>
      <c r="P607">
        <v>0.75363101348677697</v>
      </c>
      <c r="Q607">
        <v>0.94267883236276995</v>
      </c>
      <c r="R607">
        <v>1.06307605662015E-2</v>
      </c>
      <c r="S607" s="106">
        <v>9.2870922627199797E-3</v>
      </c>
      <c r="T607">
        <v>-0.63997963561371296</v>
      </c>
      <c r="U607">
        <v>0.63997963561371296</v>
      </c>
      <c r="V607">
        <v>0.14393346942192001</v>
      </c>
      <c r="W607">
        <v>-3.04</v>
      </c>
      <c r="X607">
        <v>0.24</v>
      </c>
      <c r="Y607">
        <v>406400</v>
      </c>
      <c r="Z607">
        <v>21389</v>
      </c>
      <c r="AA607">
        <v>0.98</v>
      </c>
      <c r="AB607">
        <v>19</v>
      </c>
      <c r="AC607">
        <v>10</v>
      </c>
      <c r="AD607">
        <v>9</v>
      </c>
      <c r="AE607">
        <v>52.63</v>
      </c>
      <c r="AF607">
        <v>17</v>
      </c>
      <c r="AG607">
        <v>8</v>
      </c>
      <c r="AH607">
        <v>0</v>
      </c>
      <c r="AI607">
        <v>11</v>
      </c>
      <c r="AJ607" s="301">
        <v>43919</v>
      </c>
      <c r="AK607">
        <v>517</v>
      </c>
      <c r="AL607">
        <v>367.8</v>
      </c>
      <c r="AM607" s="301">
        <v>43828</v>
      </c>
      <c r="AN607">
        <v>652</v>
      </c>
      <c r="AO607">
        <v>497.9</v>
      </c>
      <c r="AP607" s="301">
        <v>43645</v>
      </c>
      <c r="AQ607">
        <v>674</v>
      </c>
      <c r="AR607">
        <v>545.79999999999995</v>
      </c>
      <c r="AS607" s="301">
        <v>43280</v>
      </c>
      <c r="AT607">
        <v>537</v>
      </c>
      <c r="AU607">
        <v>757.9</v>
      </c>
    </row>
    <row r="608" spans="1:47" x14ac:dyDescent="0.2">
      <c r="A608" s="102">
        <v>1838</v>
      </c>
      <c r="B608">
        <v>3632</v>
      </c>
      <c r="C608" t="s">
        <v>1451</v>
      </c>
      <c r="D608" t="s">
        <v>900</v>
      </c>
      <c r="E608">
        <v>486</v>
      </c>
      <c r="F608">
        <v>469</v>
      </c>
      <c r="G608">
        <v>2000</v>
      </c>
      <c r="H608" t="s">
        <v>901</v>
      </c>
      <c r="I608">
        <v>7943</v>
      </c>
      <c r="J608" t="s">
        <v>1466</v>
      </c>
      <c r="K608" t="s">
        <v>897</v>
      </c>
      <c r="L608">
        <v>2317</v>
      </c>
      <c r="M608">
        <v>2347</v>
      </c>
      <c r="N608">
        <v>400</v>
      </c>
      <c r="O608" t="s">
        <v>898</v>
      </c>
      <c r="P608">
        <v>0.82595921986006804</v>
      </c>
      <c r="Q608">
        <v>0.92878765218774795</v>
      </c>
      <c r="R608">
        <v>0.286463338160032</v>
      </c>
      <c r="S608" s="15">
        <v>1.72204131803755E-3</v>
      </c>
      <c r="T608">
        <v>-0.195719505611918</v>
      </c>
      <c r="U608">
        <v>0.195719505611918</v>
      </c>
      <c r="V608">
        <v>1.2880327523519199</v>
      </c>
      <c r="W608">
        <v>-0.93</v>
      </c>
      <c r="X608">
        <v>0.09</v>
      </c>
      <c r="Y608">
        <v>406285</v>
      </c>
      <c r="Z608">
        <v>27086</v>
      </c>
      <c r="AA608">
        <v>1.52</v>
      </c>
      <c r="AB608">
        <v>15</v>
      </c>
      <c r="AC608">
        <v>11</v>
      </c>
      <c r="AD608">
        <v>4</v>
      </c>
      <c r="AE608">
        <v>73.33</v>
      </c>
      <c r="AF608">
        <v>19</v>
      </c>
      <c r="AG608">
        <v>3</v>
      </c>
      <c r="AH608">
        <v>0</v>
      </c>
      <c r="AI608">
        <v>12</v>
      </c>
      <c r="AJ608" s="301">
        <v>43919</v>
      </c>
      <c r="AK608">
        <v>404</v>
      </c>
      <c r="AL608">
        <v>2134</v>
      </c>
      <c r="AM608" s="301">
        <v>43828</v>
      </c>
      <c r="AN608">
        <v>493</v>
      </c>
      <c r="AO608">
        <v>2684</v>
      </c>
      <c r="AP608" s="301">
        <v>43645</v>
      </c>
      <c r="AQ608">
        <v>510</v>
      </c>
      <c r="AR608">
        <v>3045</v>
      </c>
      <c r="AS608" s="301">
        <v>43280</v>
      </c>
      <c r="AT608">
        <v>587</v>
      </c>
      <c r="AU608">
        <v>4045</v>
      </c>
    </row>
    <row r="609" spans="1:47" x14ac:dyDescent="0.2">
      <c r="A609" s="102">
        <v>1897</v>
      </c>
      <c r="B609">
        <v>4091</v>
      </c>
      <c r="C609" t="s">
        <v>1334</v>
      </c>
      <c r="D609" t="s">
        <v>920</v>
      </c>
      <c r="E609">
        <v>1721</v>
      </c>
      <c r="F609">
        <v>1751</v>
      </c>
      <c r="G609">
        <v>600</v>
      </c>
      <c r="H609" t="s">
        <v>901</v>
      </c>
      <c r="I609">
        <v>8308</v>
      </c>
      <c r="J609" t="s">
        <v>48</v>
      </c>
      <c r="K609" t="s">
        <v>940</v>
      </c>
      <c r="L609">
        <v>366</v>
      </c>
      <c r="M609">
        <v>368</v>
      </c>
      <c r="N609">
        <v>2900</v>
      </c>
      <c r="O609" t="s">
        <v>898</v>
      </c>
      <c r="P609">
        <v>0.87632555403255097</v>
      </c>
      <c r="Q609">
        <v>0.92746672462952695</v>
      </c>
      <c r="R609">
        <v>0.47690562306949003</v>
      </c>
      <c r="S609" s="15">
        <v>8.8079905144069198E-3</v>
      </c>
      <c r="T609">
        <v>-0.54074336630263797</v>
      </c>
      <c r="U609">
        <v>0.54074336630263797</v>
      </c>
      <c r="V609">
        <v>0.77966783475122003</v>
      </c>
      <c r="W609">
        <v>-3.55</v>
      </c>
      <c r="X609">
        <v>1.58</v>
      </c>
      <c r="Y609">
        <v>405050</v>
      </c>
      <c r="Z609">
        <v>22503</v>
      </c>
      <c r="AA609">
        <v>1.1000000000000001</v>
      </c>
      <c r="AB609">
        <v>18</v>
      </c>
      <c r="AC609">
        <v>9</v>
      </c>
      <c r="AD609">
        <v>9</v>
      </c>
      <c r="AE609">
        <v>50</v>
      </c>
      <c r="AF609">
        <v>16</v>
      </c>
      <c r="AG609">
        <v>7</v>
      </c>
      <c r="AH609">
        <v>3</v>
      </c>
      <c r="AI609">
        <v>8</v>
      </c>
      <c r="AJ609" s="301">
        <v>43919</v>
      </c>
      <c r="AK609">
        <v>1662</v>
      </c>
      <c r="AL609">
        <v>344</v>
      </c>
      <c r="AM609" s="301">
        <v>43828</v>
      </c>
      <c r="AN609">
        <v>2428</v>
      </c>
      <c r="AO609">
        <v>479</v>
      </c>
      <c r="AP609" s="301">
        <v>43645</v>
      </c>
      <c r="AQ609">
        <v>2285</v>
      </c>
      <c r="AR609">
        <v>453.5</v>
      </c>
      <c r="AS609" s="301">
        <v>43280</v>
      </c>
      <c r="AT609">
        <v>1526</v>
      </c>
      <c r="AU609">
        <v>582.29999999999995</v>
      </c>
    </row>
    <row r="610" spans="1:47" x14ac:dyDescent="0.2">
      <c r="A610" s="102">
        <v>1938</v>
      </c>
      <c r="B610">
        <v>3197</v>
      </c>
      <c r="C610" t="s">
        <v>508</v>
      </c>
      <c r="D610" t="s">
        <v>921</v>
      </c>
      <c r="E610">
        <v>1738</v>
      </c>
      <c r="F610">
        <v>1715</v>
      </c>
      <c r="G610">
        <v>600</v>
      </c>
      <c r="H610" t="s">
        <v>901</v>
      </c>
      <c r="I610">
        <v>5802</v>
      </c>
      <c r="J610" t="s">
        <v>1056</v>
      </c>
      <c r="K610" t="s">
        <v>911</v>
      </c>
      <c r="L610">
        <v>1238.5</v>
      </c>
      <c r="M610">
        <v>1214.5</v>
      </c>
      <c r="N610">
        <v>800</v>
      </c>
      <c r="O610" t="s">
        <v>898</v>
      </c>
      <c r="P610">
        <v>0.88295832464269097</v>
      </c>
      <c r="Q610">
        <v>0.92650129513602097</v>
      </c>
      <c r="R610" s="15">
        <v>0.41869196480392101</v>
      </c>
      <c r="S610">
        <v>4.1883753589760098E-3</v>
      </c>
      <c r="T610">
        <v>-0.42941384829253998</v>
      </c>
      <c r="U610">
        <v>0.42941384829253998</v>
      </c>
      <c r="V610">
        <v>0.37535221675795</v>
      </c>
      <c r="W610">
        <v>-2.96</v>
      </c>
      <c r="X610">
        <v>5.58</v>
      </c>
      <c r="Y610">
        <v>404327</v>
      </c>
      <c r="Z610">
        <v>22463</v>
      </c>
      <c r="AA610">
        <v>1.2</v>
      </c>
      <c r="AB610">
        <v>18</v>
      </c>
      <c r="AC610">
        <v>12</v>
      </c>
      <c r="AD610">
        <v>6</v>
      </c>
      <c r="AE610">
        <v>66.67</v>
      </c>
      <c r="AF610">
        <v>17</v>
      </c>
      <c r="AG610">
        <v>5</v>
      </c>
      <c r="AH610">
        <v>2</v>
      </c>
      <c r="AI610">
        <v>11</v>
      </c>
      <c r="AJ610" s="301">
        <v>43919</v>
      </c>
      <c r="AK610">
        <v>1614</v>
      </c>
      <c r="AL610">
        <v>1166.5</v>
      </c>
      <c r="AM610" s="301">
        <v>43828</v>
      </c>
      <c r="AN610">
        <v>2135</v>
      </c>
      <c r="AO610">
        <v>1652</v>
      </c>
      <c r="AP610" s="301">
        <v>43645</v>
      </c>
      <c r="AQ610">
        <v>1873</v>
      </c>
      <c r="AR610">
        <v>1442</v>
      </c>
      <c r="AS610" s="301">
        <v>43280</v>
      </c>
      <c r="AT610">
        <v>1626</v>
      </c>
      <c r="AU610">
        <v>1616.5</v>
      </c>
    </row>
    <row r="611" spans="1:47" x14ac:dyDescent="0.2">
      <c r="A611" s="102">
        <v>2832</v>
      </c>
      <c r="B611">
        <v>2875</v>
      </c>
      <c r="C611" t="s">
        <v>491</v>
      </c>
      <c r="D611" t="s">
        <v>923</v>
      </c>
      <c r="E611">
        <v>5940</v>
      </c>
      <c r="F611">
        <v>6110</v>
      </c>
      <c r="G611">
        <v>100</v>
      </c>
      <c r="H611" t="s">
        <v>898</v>
      </c>
      <c r="I611">
        <v>4912</v>
      </c>
      <c r="J611" t="s">
        <v>1343</v>
      </c>
      <c r="K611" t="s">
        <v>920</v>
      </c>
      <c r="L611">
        <v>2551</v>
      </c>
      <c r="M611">
        <v>2558</v>
      </c>
      <c r="N611">
        <v>200</v>
      </c>
      <c r="O611" t="s">
        <v>901</v>
      </c>
      <c r="P611">
        <v>0.85568506105444198</v>
      </c>
      <c r="Q611">
        <v>0.90272902613311801</v>
      </c>
      <c r="R611" s="15">
        <v>0.22696481668082</v>
      </c>
      <c r="S611" s="106">
        <v>1.0864576065131399E-2</v>
      </c>
      <c r="T611">
        <v>1.6880119801903799</v>
      </c>
      <c r="U611">
        <v>1.6880119801903799</v>
      </c>
      <c r="V611">
        <v>0.850350589551087</v>
      </c>
      <c r="W611">
        <v>4.96</v>
      </c>
      <c r="X611">
        <v>16.27</v>
      </c>
      <c r="Y611">
        <v>404062</v>
      </c>
      <c r="Z611">
        <v>67344</v>
      </c>
      <c r="AA611">
        <v>3.88</v>
      </c>
      <c r="AB611">
        <v>6</v>
      </c>
      <c r="AC611">
        <v>6</v>
      </c>
      <c r="AD611">
        <v>0</v>
      </c>
      <c r="AE611">
        <v>100</v>
      </c>
      <c r="AF611">
        <v>14</v>
      </c>
      <c r="AG611">
        <v>3</v>
      </c>
      <c r="AH611">
        <v>0</v>
      </c>
      <c r="AI611">
        <v>3</v>
      </c>
      <c r="AJ611" s="301">
        <v>43919</v>
      </c>
      <c r="AK611">
        <v>5700</v>
      </c>
      <c r="AL611">
        <v>2337</v>
      </c>
      <c r="AM611" s="301">
        <v>43828</v>
      </c>
      <c r="AN611">
        <v>4630</v>
      </c>
      <c r="AO611">
        <v>2125</v>
      </c>
      <c r="AP611" s="301">
        <v>43645</v>
      </c>
      <c r="AQ611">
        <v>4460</v>
      </c>
      <c r="AR611">
        <v>2057</v>
      </c>
      <c r="AS611" s="301">
        <v>43280</v>
      </c>
      <c r="AT611">
        <v>3830</v>
      </c>
      <c r="AU611">
        <v>1990</v>
      </c>
    </row>
    <row r="612" spans="1:47" x14ac:dyDescent="0.2">
      <c r="A612" s="102">
        <v>1458</v>
      </c>
      <c r="B612">
        <v>6963</v>
      </c>
      <c r="C612" t="s">
        <v>1347</v>
      </c>
      <c r="D612" t="s">
        <v>903</v>
      </c>
      <c r="E612">
        <v>7110</v>
      </c>
      <c r="F612">
        <v>7010</v>
      </c>
      <c r="G612">
        <v>100</v>
      </c>
      <c r="H612" t="s">
        <v>901</v>
      </c>
      <c r="I612">
        <v>9715</v>
      </c>
      <c r="J612" t="s">
        <v>1135</v>
      </c>
      <c r="K612" t="s">
        <v>910</v>
      </c>
      <c r="L612">
        <v>2544</v>
      </c>
      <c r="M612">
        <v>2541</v>
      </c>
      <c r="N612">
        <v>300</v>
      </c>
      <c r="O612" t="s">
        <v>898</v>
      </c>
      <c r="P612">
        <v>0.90285899566882299</v>
      </c>
      <c r="Q612">
        <v>0.93780661750449001</v>
      </c>
      <c r="R612">
        <v>3.07971437294021E-2</v>
      </c>
      <c r="S612">
        <v>2.3854633672308899E-4</v>
      </c>
      <c r="T612">
        <v>-2.0515512997754399</v>
      </c>
      <c r="U612">
        <v>2.0515512997754399</v>
      </c>
      <c r="V612">
        <v>1.7949389094021899</v>
      </c>
      <c r="W612">
        <v>-14.92</v>
      </c>
      <c r="X612">
        <v>8.74</v>
      </c>
      <c r="Y612">
        <v>404044</v>
      </c>
      <c r="Z612">
        <v>50506</v>
      </c>
      <c r="AA612">
        <v>2.9</v>
      </c>
      <c r="AB612">
        <v>8</v>
      </c>
      <c r="AC612">
        <v>6</v>
      </c>
      <c r="AD612">
        <v>2</v>
      </c>
      <c r="AE612">
        <v>75</v>
      </c>
      <c r="AF612">
        <v>18</v>
      </c>
      <c r="AG612">
        <v>3</v>
      </c>
      <c r="AH612">
        <v>1</v>
      </c>
      <c r="AI612">
        <v>4</v>
      </c>
      <c r="AJ612" s="301">
        <v>43919</v>
      </c>
      <c r="AK612">
        <v>6200</v>
      </c>
      <c r="AL612">
        <v>1916</v>
      </c>
      <c r="AM612" s="301">
        <v>43828</v>
      </c>
      <c r="AN612">
        <v>8780</v>
      </c>
      <c r="AO612">
        <v>2968</v>
      </c>
      <c r="AP612" s="301">
        <v>43645</v>
      </c>
      <c r="AQ612">
        <v>7600</v>
      </c>
      <c r="AR612">
        <v>2456</v>
      </c>
      <c r="AS612" s="301">
        <v>43280</v>
      </c>
      <c r="AT612">
        <v>9300</v>
      </c>
      <c r="AU612">
        <v>2590</v>
      </c>
    </row>
    <row r="613" spans="1:47" x14ac:dyDescent="0.2">
      <c r="A613" s="102">
        <v>2931</v>
      </c>
      <c r="B613">
        <v>1417</v>
      </c>
      <c r="C613" t="s">
        <v>1462</v>
      </c>
      <c r="D613" t="s">
        <v>907</v>
      </c>
      <c r="E613">
        <v>1611</v>
      </c>
      <c r="F613">
        <v>1595</v>
      </c>
      <c r="G613">
        <v>600</v>
      </c>
      <c r="H613" t="s">
        <v>898</v>
      </c>
      <c r="I613">
        <v>6361</v>
      </c>
      <c r="J613" t="s">
        <v>576</v>
      </c>
      <c r="K613" t="s">
        <v>909</v>
      </c>
      <c r="L613">
        <v>2492</v>
      </c>
      <c r="M613">
        <v>2484</v>
      </c>
      <c r="N613">
        <v>400</v>
      </c>
      <c r="O613" t="s">
        <v>901</v>
      </c>
      <c r="P613">
        <v>0.89207551489092995</v>
      </c>
      <c r="Q613">
        <v>0.89927830704754796</v>
      </c>
      <c r="R613">
        <v>0.17499437302991599</v>
      </c>
      <c r="S613">
        <v>3.8467136227226501E-2</v>
      </c>
      <c r="T613">
        <v>0.91608396005783299</v>
      </c>
      <c r="U613">
        <v>0.91608396005783299</v>
      </c>
      <c r="V613">
        <v>0.59473061804294003</v>
      </c>
      <c r="W613">
        <v>4.37</v>
      </c>
      <c r="X613">
        <v>3.68</v>
      </c>
      <c r="Y613">
        <v>402903</v>
      </c>
      <c r="Z613">
        <v>30993</v>
      </c>
      <c r="AA613">
        <v>1.62</v>
      </c>
      <c r="AB613">
        <v>13</v>
      </c>
      <c r="AC613">
        <v>8</v>
      </c>
      <c r="AD613">
        <v>5</v>
      </c>
      <c r="AE613">
        <v>61.54</v>
      </c>
      <c r="AF613">
        <v>17</v>
      </c>
      <c r="AG613">
        <v>6</v>
      </c>
      <c r="AH613">
        <v>2</v>
      </c>
      <c r="AI613">
        <v>5</v>
      </c>
      <c r="AJ613" s="301">
        <v>43919</v>
      </c>
      <c r="AK613">
        <v>1375</v>
      </c>
      <c r="AL613">
        <v>2060</v>
      </c>
      <c r="AM613" s="301">
        <v>43828</v>
      </c>
      <c r="AN613">
        <v>1651</v>
      </c>
      <c r="AO613">
        <v>3325</v>
      </c>
      <c r="AP613" s="301">
        <v>43645</v>
      </c>
      <c r="AQ613">
        <v>1652</v>
      </c>
      <c r="AR613">
        <v>3015</v>
      </c>
      <c r="AS613" s="301">
        <v>43280</v>
      </c>
      <c r="AT613">
        <v>1687</v>
      </c>
      <c r="AU613">
        <v>3385</v>
      </c>
    </row>
    <row r="614" spans="1:47" x14ac:dyDescent="0.2">
      <c r="A614" s="102">
        <v>2812</v>
      </c>
      <c r="B614">
        <v>2175</v>
      </c>
      <c r="C614" t="s">
        <v>1058</v>
      </c>
      <c r="D614" t="s">
        <v>910</v>
      </c>
      <c r="E614">
        <v>2502</v>
      </c>
      <c r="F614">
        <v>2475</v>
      </c>
      <c r="G614">
        <v>300</v>
      </c>
      <c r="H614" t="s">
        <v>901</v>
      </c>
      <c r="I614">
        <v>6506</v>
      </c>
      <c r="J614" t="s">
        <v>1005</v>
      </c>
      <c r="K614" t="s">
        <v>903</v>
      </c>
      <c r="L614">
        <v>3665</v>
      </c>
      <c r="M614">
        <v>3675</v>
      </c>
      <c r="N614">
        <v>200</v>
      </c>
      <c r="O614" t="s">
        <v>898</v>
      </c>
      <c r="P614">
        <v>0.955262943418696</v>
      </c>
      <c r="Q614">
        <v>0.90319923502648103</v>
      </c>
      <c r="R614">
        <v>8.1275925650522007E-3</v>
      </c>
      <c r="S614">
        <v>3.4705751242353798E-3</v>
      </c>
      <c r="T614">
        <v>-0.69868520844070903</v>
      </c>
      <c r="U614">
        <v>0.69868520844070903</v>
      </c>
      <c r="V614">
        <v>3.3898057903172199E-2</v>
      </c>
      <c r="W614">
        <v>-2.39</v>
      </c>
      <c r="X614">
        <v>1.02</v>
      </c>
      <c r="Y614">
        <v>402640</v>
      </c>
      <c r="Z614">
        <v>33553</v>
      </c>
      <c r="AA614">
        <v>1.9</v>
      </c>
      <c r="AB614">
        <v>12</v>
      </c>
      <c r="AC614">
        <v>7</v>
      </c>
      <c r="AD614">
        <v>5</v>
      </c>
      <c r="AE614">
        <v>58.33</v>
      </c>
      <c r="AF614">
        <v>15</v>
      </c>
      <c r="AG614">
        <v>7</v>
      </c>
      <c r="AH614">
        <v>4</v>
      </c>
      <c r="AI614">
        <v>1</v>
      </c>
      <c r="AJ614" s="301">
        <v>43919</v>
      </c>
      <c r="AK614">
        <v>2050</v>
      </c>
      <c r="AL614">
        <v>3010</v>
      </c>
      <c r="AM614" s="301">
        <v>43828</v>
      </c>
      <c r="AN614">
        <v>3025</v>
      </c>
      <c r="AO614">
        <v>4170</v>
      </c>
      <c r="AP614" s="301">
        <v>43645</v>
      </c>
      <c r="AQ614">
        <v>2625</v>
      </c>
      <c r="AR614">
        <v>3855</v>
      </c>
      <c r="AS614" s="301">
        <v>43280</v>
      </c>
      <c r="AT614">
        <v>1952</v>
      </c>
      <c r="AU614">
        <v>3920</v>
      </c>
    </row>
    <row r="615" spans="1:47" x14ac:dyDescent="0.2">
      <c r="A615" s="102">
        <v>37</v>
      </c>
      <c r="B615">
        <v>4042</v>
      </c>
      <c r="C615" t="s">
        <v>1108</v>
      </c>
      <c r="D615" t="s">
        <v>920</v>
      </c>
      <c r="E615">
        <v>1446</v>
      </c>
      <c r="F615">
        <v>1431</v>
      </c>
      <c r="G615">
        <v>700</v>
      </c>
      <c r="H615" t="s">
        <v>898</v>
      </c>
      <c r="I615">
        <v>6448</v>
      </c>
      <c r="J615" t="s">
        <v>364</v>
      </c>
      <c r="K615" t="s">
        <v>903</v>
      </c>
      <c r="L615">
        <v>1953</v>
      </c>
      <c r="M615">
        <v>1894</v>
      </c>
      <c r="N615">
        <v>500</v>
      </c>
      <c r="O615" t="s">
        <v>901</v>
      </c>
      <c r="P615">
        <v>0.97723856710037504</v>
      </c>
      <c r="Q615">
        <v>0.97840252916080805</v>
      </c>
      <c r="R615">
        <v>3.8848962233124597E-2</v>
      </c>
      <c r="S615" s="15">
        <v>3.5798075248345097E-5</v>
      </c>
      <c r="T615">
        <v>0.697560168410985</v>
      </c>
      <c r="U615">
        <v>0.697560168410985</v>
      </c>
      <c r="V615">
        <v>0.20363440843789701</v>
      </c>
      <c r="W615">
        <v>1.8</v>
      </c>
      <c r="X615">
        <v>5.78</v>
      </c>
      <c r="Y615">
        <v>400765</v>
      </c>
      <c r="Z615">
        <v>30828</v>
      </c>
      <c r="AA615">
        <v>1.47</v>
      </c>
      <c r="AB615">
        <v>13</v>
      </c>
      <c r="AC615">
        <v>9</v>
      </c>
      <c r="AD615">
        <v>4</v>
      </c>
      <c r="AE615">
        <v>69.23</v>
      </c>
      <c r="AF615">
        <v>19</v>
      </c>
      <c r="AG615">
        <v>3</v>
      </c>
      <c r="AH615">
        <v>0</v>
      </c>
      <c r="AI615">
        <v>10</v>
      </c>
      <c r="AJ615" s="301">
        <v>43919</v>
      </c>
      <c r="AK615">
        <v>1244</v>
      </c>
      <c r="AL615">
        <v>1758</v>
      </c>
      <c r="AM615" s="301">
        <v>43828</v>
      </c>
      <c r="AN615">
        <v>1695</v>
      </c>
      <c r="AO615">
        <v>2271</v>
      </c>
      <c r="AP615" s="301">
        <v>43645</v>
      </c>
      <c r="AQ615">
        <v>1552</v>
      </c>
      <c r="AR615">
        <v>2091</v>
      </c>
      <c r="AS615" s="301">
        <v>43280</v>
      </c>
      <c r="AT615">
        <v>1709</v>
      </c>
      <c r="AU615">
        <v>2171</v>
      </c>
    </row>
    <row r="616" spans="1:47" x14ac:dyDescent="0.2">
      <c r="A616" s="102">
        <v>1350</v>
      </c>
      <c r="B616">
        <v>6923</v>
      </c>
      <c r="C616" t="s">
        <v>54</v>
      </c>
      <c r="D616" t="s">
        <v>903</v>
      </c>
      <c r="E616">
        <v>2563</v>
      </c>
      <c r="F616">
        <v>2534</v>
      </c>
      <c r="G616">
        <v>400</v>
      </c>
      <c r="H616" t="s">
        <v>901</v>
      </c>
      <c r="I616">
        <v>6925</v>
      </c>
      <c r="J616" t="s">
        <v>1177</v>
      </c>
      <c r="K616" t="s">
        <v>903</v>
      </c>
      <c r="L616">
        <v>1339</v>
      </c>
      <c r="M616">
        <v>1427</v>
      </c>
      <c r="N616">
        <v>700</v>
      </c>
      <c r="O616" t="s">
        <v>898</v>
      </c>
      <c r="P616">
        <v>0.89355362363739099</v>
      </c>
      <c r="Q616">
        <v>0.94028837882447303</v>
      </c>
      <c r="R616" s="15">
        <v>5.8515555144111803E-2</v>
      </c>
      <c r="S616" s="15">
        <v>2.5008742166737898E-2</v>
      </c>
      <c r="T616">
        <v>-1.5626205196305401</v>
      </c>
      <c r="U616">
        <v>1.5626205196305401</v>
      </c>
      <c r="V616">
        <v>0.73537078137096701</v>
      </c>
      <c r="W616">
        <v>-14.64</v>
      </c>
      <c r="X616">
        <v>1.45</v>
      </c>
      <c r="Y616">
        <v>400132</v>
      </c>
      <c r="Z616">
        <v>23537</v>
      </c>
      <c r="AA616">
        <v>1.43</v>
      </c>
      <c r="AB616">
        <v>17</v>
      </c>
      <c r="AC616">
        <v>11</v>
      </c>
      <c r="AD616">
        <v>6</v>
      </c>
      <c r="AE616">
        <v>64.709999999999994</v>
      </c>
      <c r="AF616">
        <v>18</v>
      </c>
      <c r="AG616">
        <v>4</v>
      </c>
      <c r="AH616">
        <v>2</v>
      </c>
      <c r="AI616">
        <v>11</v>
      </c>
      <c r="AJ616" s="301">
        <v>43919</v>
      </c>
      <c r="AK616">
        <v>2175</v>
      </c>
      <c r="AL616">
        <v>1060</v>
      </c>
      <c r="AM616" s="301">
        <v>43828</v>
      </c>
      <c r="AN616">
        <v>3180</v>
      </c>
      <c r="AO616">
        <v>1624</v>
      </c>
      <c r="AP616" s="301">
        <v>43645</v>
      </c>
      <c r="AQ616">
        <v>2743</v>
      </c>
      <c r="AR616">
        <v>1435</v>
      </c>
      <c r="AS616" s="301">
        <v>43280</v>
      </c>
      <c r="AT616">
        <v>3700</v>
      </c>
      <c r="AU616">
        <v>1385</v>
      </c>
    </row>
    <row r="617" spans="1:47" x14ac:dyDescent="0.2">
      <c r="A617" s="102">
        <v>2145</v>
      </c>
      <c r="B617">
        <v>6269</v>
      </c>
      <c r="C617" t="s">
        <v>1176</v>
      </c>
      <c r="D617" t="s">
        <v>909</v>
      </c>
      <c r="E617">
        <v>1470</v>
      </c>
      <c r="F617">
        <v>1434</v>
      </c>
      <c r="G617">
        <v>700</v>
      </c>
      <c r="H617" t="s">
        <v>901</v>
      </c>
      <c r="I617">
        <v>7943</v>
      </c>
      <c r="J617" t="s">
        <v>1466</v>
      </c>
      <c r="K617" t="s">
        <v>897</v>
      </c>
      <c r="L617">
        <v>2317</v>
      </c>
      <c r="M617">
        <v>2347</v>
      </c>
      <c r="N617">
        <v>400</v>
      </c>
      <c r="O617" t="s">
        <v>898</v>
      </c>
      <c r="P617">
        <v>0.71665373493417295</v>
      </c>
      <c r="Q617">
        <v>0.92115408436444701</v>
      </c>
      <c r="R617">
        <v>0.164777220798415</v>
      </c>
      <c r="S617" s="15">
        <v>7.9692673831419494E-2</v>
      </c>
      <c r="T617">
        <v>-1.64503429509371</v>
      </c>
      <c r="U617">
        <v>1.64503429509371</v>
      </c>
      <c r="V617">
        <v>0.57993459145444104</v>
      </c>
      <c r="W617">
        <v>-12.95</v>
      </c>
      <c r="X617">
        <v>6.92</v>
      </c>
      <c r="Y617">
        <v>399897</v>
      </c>
      <c r="Z617">
        <v>33325</v>
      </c>
      <c r="AA617">
        <v>1.87</v>
      </c>
      <c r="AB617">
        <v>12</v>
      </c>
      <c r="AC617">
        <v>8</v>
      </c>
      <c r="AD617">
        <v>4</v>
      </c>
      <c r="AE617">
        <v>66.67</v>
      </c>
      <c r="AF617">
        <v>17</v>
      </c>
      <c r="AG617">
        <v>5</v>
      </c>
      <c r="AH617">
        <v>1</v>
      </c>
      <c r="AI617">
        <v>6</v>
      </c>
      <c r="AJ617" s="301">
        <v>43919</v>
      </c>
      <c r="AK617">
        <v>1331</v>
      </c>
      <c r="AL617">
        <v>2134</v>
      </c>
      <c r="AM617" s="301">
        <v>43828</v>
      </c>
      <c r="AN617">
        <v>2665</v>
      </c>
      <c r="AO617">
        <v>2684</v>
      </c>
      <c r="AP617" s="301">
        <v>43645</v>
      </c>
      <c r="AQ617">
        <v>3090</v>
      </c>
      <c r="AR617">
        <v>3045</v>
      </c>
      <c r="AS617" s="301">
        <v>43280</v>
      </c>
      <c r="AT617">
        <v>3045</v>
      </c>
      <c r="AU617">
        <v>4045</v>
      </c>
    </row>
    <row r="618" spans="1:47" x14ac:dyDescent="0.2">
      <c r="A618" s="102">
        <v>1795</v>
      </c>
      <c r="B618">
        <v>5711</v>
      </c>
      <c r="C618" t="s">
        <v>1266</v>
      </c>
      <c r="D618" t="s">
        <v>911</v>
      </c>
      <c r="E618">
        <v>2266</v>
      </c>
      <c r="F618">
        <v>2250</v>
      </c>
      <c r="G618">
        <v>400</v>
      </c>
      <c r="H618" t="s">
        <v>898</v>
      </c>
      <c r="I618">
        <v>7867</v>
      </c>
      <c r="J618" t="s">
        <v>1178</v>
      </c>
      <c r="K618" t="s">
        <v>919</v>
      </c>
      <c r="L618">
        <v>863</v>
      </c>
      <c r="M618">
        <v>837</v>
      </c>
      <c r="N618">
        <v>1100</v>
      </c>
      <c r="O618" t="s">
        <v>901</v>
      </c>
      <c r="P618">
        <v>0.79477079537797402</v>
      </c>
      <c r="Q618">
        <v>0.93021411664946896</v>
      </c>
      <c r="R618">
        <v>0.49961181129856902</v>
      </c>
      <c r="S618" s="15">
        <v>7.2310479866593697E-2</v>
      </c>
      <c r="T618">
        <v>0.470423467434399</v>
      </c>
      <c r="U618">
        <v>0.470423467434399</v>
      </c>
      <c r="V618">
        <v>0.363936590981497</v>
      </c>
      <c r="W618">
        <v>1.98</v>
      </c>
      <c r="X618">
        <v>2.2999999999999998</v>
      </c>
      <c r="Y618">
        <v>399498</v>
      </c>
      <c r="Z618">
        <v>33292</v>
      </c>
      <c r="AA618">
        <v>1.61</v>
      </c>
      <c r="AB618">
        <v>12</v>
      </c>
      <c r="AC618">
        <v>8</v>
      </c>
      <c r="AD618">
        <v>4</v>
      </c>
      <c r="AE618">
        <v>66.67</v>
      </c>
      <c r="AF618">
        <v>19</v>
      </c>
      <c r="AG618">
        <v>5</v>
      </c>
      <c r="AH618">
        <v>1</v>
      </c>
      <c r="AI618">
        <v>6</v>
      </c>
      <c r="AJ618" s="301">
        <v>43919</v>
      </c>
      <c r="AK618">
        <v>2207</v>
      </c>
      <c r="AL618">
        <v>782</v>
      </c>
      <c r="AM618" s="301">
        <v>43828</v>
      </c>
      <c r="AN618">
        <v>2977</v>
      </c>
      <c r="AO618">
        <v>1417</v>
      </c>
      <c r="AP618" s="301">
        <v>43645</v>
      </c>
      <c r="AQ618">
        <v>3125</v>
      </c>
      <c r="AR618">
        <v>1307</v>
      </c>
      <c r="AS618" s="301">
        <v>43280</v>
      </c>
      <c r="AT618">
        <v>2976</v>
      </c>
      <c r="AU618">
        <v>887</v>
      </c>
    </row>
    <row r="619" spans="1:47" x14ac:dyDescent="0.2">
      <c r="A619" s="102">
        <v>787</v>
      </c>
      <c r="B619">
        <v>6474</v>
      </c>
      <c r="C619" t="s">
        <v>1401</v>
      </c>
      <c r="D619" t="s">
        <v>909</v>
      </c>
      <c r="E619">
        <v>3350</v>
      </c>
      <c r="F619">
        <v>3370</v>
      </c>
      <c r="G619">
        <v>300</v>
      </c>
      <c r="H619" t="s">
        <v>898</v>
      </c>
      <c r="I619">
        <v>9024</v>
      </c>
      <c r="J619" t="s">
        <v>1463</v>
      </c>
      <c r="K619" t="s">
        <v>976</v>
      </c>
      <c r="L619">
        <v>1199</v>
      </c>
      <c r="M619">
        <v>1180</v>
      </c>
      <c r="N619">
        <v>900</v>
      </c>
      <c r="O619" t="s">
        <v>901</v>
      </c>
      <c r="P619">
        <v>0.73793459022948105</v>
      </c>
      <c r="Q619">
        <v>0.95145360501422405</v>
      </c>
      <c r="R619" s="15">
        <v>0.243507263036013</v>
      </c>
      <c r="S619" s="15">
        <v>1.04084353728484E-2</v>
      </c>
      <c r="T619">
        <v>2.22015373421049</v>
      </c>
      <c r="U619">
        <v>2.22015373421049</v>
      </c>
      <c r="V619">
        <v>1.81978938515021</v>
      </c>
      <c r="W619">
        <v>15.6</v>
      </c>
      <c r="X619">
        <v>5.04</v>
      </c>
      <c r="Y619">
        <v>399427</v>
      </c>
      <c r="Z619">
        <v>36312</v>
      </c>
      <c r="AA619">
        <v>1.88</v>
      </c>
      <c r="AB619">
        <v>11</v>
      </c>
      <c r="AC619">
        <v>8</v>
      </c>
      <c r="AD619">
        <v>3</v>
      </c>
      <c r="AE619">
        <v>72.73</v>
      </c>
      <c r="AF619">
        <v>16</v>
      </c>
      <c r="AG619">
        <v>4</v>
      </c>
      <c r="AH619">
        <v>2</v>
      </c>
      <c r="AI619">
        <v>5</v>
      </c>
      <c r="AJ619" s="301">
        <v>43919</v>
      </c>
      <c r="AK619">
        <v>3005</v>
      </c>
      <c r="AL619">
        <v>1249</v>
      </c>
      <c r="AM619" s="301">
        <v>43828</v>
      </c>
      <c r="AN619">
        <v>4815</v>
      </c>
      <c r="AO619">
        <v>1795</v>
      </c>
      <c r="AP619" s="301">
        <v>43645</v>
      </c>
      <c r="AQ619">
        <v>4660</v>
      </c>
      <c r="AR619">
        <v>1826</v>
      </c>
      <c r="AS619" s="301">
        <v>43280</v>
      </c>
      <c r="AT619">
        <v>5050</v>
      </c>
      <c r="AU619">
        <v>1837</v>
      </c>
    </row>
    <row r="620" spans="1:47" x14ac:dyDescent="0.2">
      <c r="A620" s="102">
        <v>2202</v>
      </c>
      <c r="B620">
        <v>5711</v>
      </c>
      <c r="C620" t="s">
        <v>1266</v>
      </c>
      <c r="D620" t="s">
        <v>911</v>
      </c>
      <c r="E620">
        <v>2266</v>
      </c>
      <c r="F620">
        <v>2250</v>
      </c>
      <c r="G620">
        <v>400</v>
      </c>
      <c r="H620" t="s">
        <v>898</v>
      </c>
      <c r="I620">
        <v>9024</v>
      </c>
      <c r="J620" t="s">
        <v>1463</v>
      </c>
      <c r="K620" t="s">
        <v>976</v>
      </c>
      <c r="L620">
        <v>1199</v>
      </c>
      <c r="M620">
        <v>1180</v>
      </c>
      <c r="N620">
        <v>800</v>
      </c>
      <c r="O620" t="s">
        <v>901</v>
      </c>
      <c r="P620">
        <v>0.78894134493108903</v>
      </c>
      <c r="Q620">
        <v>0.91964022624428599</v>
      </c>
      <c r="R620">
        <v>0.43007215469788002</v>
      </c>
      <c r="S620" s="15">
        <v>4.6892006520563502E-2</v>
      </c>
      <c r="T620">
        <v>1.9944817353687401</v>
      </c>
      <c r="U620">
        <v>1.9944817353687401</v>
      </c>
      <c r="V620">
        <v>1.7443766530566001</v>
      </c>
      <c r="W620">
        <v>9.4</v>
      </c>
      <c r="X620">
        <v>4.8899999999999997</v>
      </c>
      <c r="Y620">
        <v>399120</v>
      </c>
      <c r="Z620">
        <v>44347</v>
      </c>
      <c r="AA620">
        <v>2.16</v>
      </c>
      <c r="AB620">
        <v>9</v>
      </c>
      <c r="AC620">
        <v>7</v>
      </c>
      <c r="AD620">
        <v>2</v>
      </c>
      <c r="AE620">
        <v>77.78</v>
      </c>
      <c r="AF620">
        <v>19</v>
      </c>
      <c r="AG620">
        <v>3</v>
      </c>
      <c r="AH620">
        <v>0</v>
      </c>
      <c r="AI620">
        <v>6</v>
      </c>
      <c r="AJ620" s="301">
        <v>43919</v>
      </c>
      <c r="AK620">
        <v>2207</v>
      </c>
      <c r="AL620">
        <v>1249</v>
      </c>
      <c r="AM620" s="301">
        <v>43828</v>
      </c>
      <c r="AN620">
        <v>2977</v>
      </c>
      <c r="AO620">
        <v>1795</v>
      </c>
      <c r="AP620" s="301">
        <v>43645</v>
      </c>
      <c r="AQ620">
        <v>3125</v>
      </c>
      <c r="AR620">
        <v>1826</v>
      </c>
      <c r="AS620" s="301">
        <v>43280</v>
      </c>
      <c r="AT620">
        <v>2976</v>
      </c>
      <c r="AU620">
        <v>1837</v>
      </c>
    </row>
    <row r="621" spans="1:47" x14ac:dyDescent="0.2">
      <c r="A621" s="102">
        <v>544</v>
      </c>
      <c r="B621">
        <v>5110</v>
      </c>
      <c r="C621" t="s">
        <v>808</v>
      </c>
      <c r="D621" t="s">
        <v>984</v>
      </c>
      <c r="E621">
        <v>1053</v>
      </c>
      <c r="F621">
        <v>1049</v>
      </c>
      <c r="G621">
        <v>900</v>
      </c>
      <c r="H621" t="s">
        <v>901</v>
      </c>
      <c r="I621">
        <v>7272</v>
      </c>
      <c r="J621" t="s">
        <v>1039</v>
      </c>
      <c r="K621" t="s">
        <v>913</v>
      </c>
      <c r="L621">
        <v>1670</v>
      </c>
      <c r="M621">
        <v>1639</v>
      </c>
      <c r="N621">
        <v>600</v>
      </c>
      <c r="O621" t="s">
        <v>898</v>
      </c>
      <c r="P621">
        <v>0.91605554590645999</v>
      </c>
      <c r="Q621">
        <v>0.95685693475637101</v>
      </c>
      <c r="R621" s="15">
        <v>7.8516937519583205E-2</v>
      </c>
      <c r="S621">
        <v>4.0735283936782003E-2</v>
      </c>
      <c r="T621">
        <v>-1.96186023601552</v>
      </c>
      <c r="U621">
        <v>1.96186023601552</v>
      </c>
      <c r="V621">
        <v>2.1421478873535502</v>
      </c>
      <c r="W621">
        <v>-14.87</v>
      </c>
      <c r="X621">
        <v>4</v>
      </c>
      <c r="Y621">
        <v>398987</v>
      </c>
      <c r="Z621">
        <v>30691</v>
      </c>
      <c r="AA621">
        <v>1.64</v>
      </c>
      <c r="AB621">
        <v>13</v>
      </c>
      <c r="AC621">
        <v>10</v>
      </c>
      <c r="AD621">
        <v>3</v>
      </c>
      <c r="AE621">
        <v>76.92</v>
      </c>
      <c r="AF621">
        <v>20</v>
      </c>
      <c r="AG621">
        <v>3</v>
      </c>
      <c r="AH621">
        <v>1</v>
      </c>
      <c r="AI621">
        <v>9</v>
      </c>
      <c r="AJ621" s="301">
        <v>43919</v>
      </c>
      <c r="AK621">
        <v>1069</v>
      </c>
      <c r="AL621">
        <v>1350</v>
      </c>
      <c r="AM621" s="301">
        <v>43828</v>
      </c>
      <c r="AN621">
        <v>1337</v>
      </c>
      <c r="AO621">
        <v>2203</v>
      </c>
      <c r="AP621" s="301">
        <v>43645</v>
      </c>
      <c r="AQ621">
        <v>1263</v>
      </c>
      <c r="AR621">
        <v>1960</v>
      </c>
      <c r="AS621" s="301">
        <v>43280</v>
      </c>
      <c r="AT621">
        <v>1711</v>
      </c>
      <c r="AU621">
        <v>2795</v>
      </c>
    </row>
    <row r="622" spans="1:47" x14ac:dyDescent="0.2">
      <c r="A622" s="102">
        <v>2500</v>
      </c>
      <c r="B622">
        <v>8591</v>
      </c>
      <c r="C622" t="s">
        <v>1009</v>
      </c>
      <c r="D622" t="s">
        <v>904</v>
      </c>
      <c r="E622">
        <v>1319.5</v>
      </c>
      <c r="F622">
        <v>1305</v>
      </c>
      <c r="G622">
        <v>800</v>
      </c>
      <c r="H622" t="s">
        <v>901</v>
      </c>
      <c r="I622">
        <v>8601</v>
      </c>
      <c r="J622" t="s">
        <v>22</v>
      </c>
      <c r="K622" t="s">
        <v>1025</v>
      </c>
      <c r="L622">
        <v>454.2</v>
      </c>
      <c r="M622">
        <v>454</v>
      </c>
      <c r="N622">
        <v>2300</v>
      </c>
      <c r="O622" t="s">
        <v>898</v>
      </c>
      <c r="P622">
        <v>0.83875337559166996</v>
      </c>
      <c r="Q622">
        <v>0.91109387568878197</v>
      </c>
      <c r="R622" s="15">
        <v>0.18407200467913801</v>
      </c>
      <c r="S622" s="106">
        <v>3.5296331015333103E-2</v>
      </c>
      <c r="T622">
        <v>-1.0029338212721599</v>
      </c>
      <c r="U622">
        <v>1.0029338212721599</v>
      </c>
      <c r="V622">
        <v>0.31531590002848903</v>
      </c>
      <c r="W622">
        <v>-7.19</v>
      </c>
      <c r="X622">
        <v>0.02</v>
      </c>
      <c r="Y622">
        <v>398920</v>
      </c>
      <c r="Z622">
        <v>24933</v>
      </c>
      <c r="AA622">
        <v>1.25</v>
      </c>
      <c r="AB622">
        <v>16</v>
      </c>
      <c r="AC622">
        <v>11</v>
      </c>
      <c r="AD622">
        <v>5</v>
      </c>
      <c r="AE622">
        <v>68.75</v>
      </c>
      <c r="AF622">
        <v>20</v>
      </c>
      <c r="AG622">
        <v>1</v>
      </c>
      <c r="AH622">
        <v>0</v>
      </c>
      <c r="AI622">
        <v>15</v>
      </c>
      <c r="AJ622" s="301">
        <v>43919</v>
      </c>
      <c r="AK622">
        <v>1373.5</v>
      </c>
      <c r="AL622">
        <v>434.4</v>
      </c>
      <c r="AM622" s="301">
        <v>43828</v>
      </c>
      <c r="AN622">
        <v>1811</v>
      </c>
      <c r="AO622">
        <v>553</v>
      </c>
      <c r="AP622" s="301">
        <v>43645</v>
      </c>
      <c r="AQ622">
        <v>1626.5</v>
      </c>
      <c r="AR622">
        <v>490.5</v>
      </c>
      <c r="AS622" s="301">
        <v>43280</v>
      </c>
      <c r="AT622">
        <v>1742.5</v>
      </c>
      <c r="AU622">
        <v>633.4</v>
      </c>
    </row>
    <row r="623" spans="1:47" x14ac:dyDescent="0.2">
      <c r="A623" s="102">
        <v>941</v>
      </c>
      <c r="B623">
        <v>4045</v>
      </c>
      <c r="C623" t="s">
        <v>1127</v>
      </c>
      <c r="D623" t="s">
        <v>920</v>
      </c>
      <c r="E623">
        <v>1030</v>
      </c>
      <c r="F623">
        <v>1022</v>
      </c>
      <c r="G623">
        <v>1000</v>
      </c>
      <c r="H623" t="s">
        <v>901</v>
      </c>
      <c r="I623">
        <v>6923</v>
      </c>
      <c r="J623" t="s">
        <v>54</v>
      </c>
      <c r="K623" t="s">
        <v>903</v>
      </c>
      <c r="L623">
        <v>2563</v>
      </c>
      <c r="M623">
        <v>2534</v>
      </c>
      <c r="N623">
        <v>400</v>
      </c>
      <c r="O623" t="s">
        <v>898</v>
      </c>
      <c r="P623">
        <v>0.92978221221651303</v>
      </c>
      <c r="Q623">
        <v>0.94870580732866405</v>
      </c>
      <c r="R623" s="106">
        <v>0.13554173912852999</v>
      </c>
      <c r="S623" s="15">
        <v>2.6216817572500901E-2</v>
      </c>
      <c r="T623">
        <v>-0.28918608262798001</v>
      </c>
      <c r="U623">
        <v>0.28918608262798001</v>
      </c>
      <c r="V623">
        <v>0.217419444870627</v>
      </c>
      <c r="W623">
        <v>-1.28</v>
      </c>
      <c r="X623">
        <v>0.83</v>
      </c>
      <c r="Y623">
        <v>398688</v>
      </c>
      <c r="Z623">
        <v>22149</v>
      </c>
      <c r="AA623">
        <v>1.24</v>
      </c>
      <c r="AB623">
        <v>18</v>
      </c>
      <c r="AC623">
        <v>13</v>
      </c>
      <c r="AD623">
        <v>5</v>
      </c>
      <c r="AE623">
        <v>72.22</v>
      </c>
      <c r="AF623">
        <v>21</v>
      </c>
      <c r="AG623">
        <v>4</v>
      </c>
      <c r="AH623">
        <v>0</v>
      </c>
      <c r="AI623">
        <v>14</v>
      </c>
      <c r="AJ623" s="301">
        <v>43919</v>
      </c>
      <c r="AK623">
        <v>978</v>
      </c>
      <c r="AL623">
        <v>2175</v>
      </c>
      <c r="AM623" s="301">
        <v>43828</v>
      </c>
      <c r="AN623">
        <v>1270</v>
      </c>
      <c r="AO623">
        <v>3180</v>
      </c>
      <c r="AP623" s="301">
        <v>43645</v>
      </c>
      <c r="AQ623">
        <v>1161</v>
      </c>
      <c r="AR623">
        <v>2743</v>
      </c>
      <c r="AS623" s="301">
        <v>43280</v>
      </c>
      <c r="AT623">
        <v>1247</v>
      </c>
      <c r="AU623">
        <v>3700</v>
      </c>
    </row>
    <row r="624" spans="1:47" x14ac:dyDescent="0.2">
      <c r="A624" s="102">
        <v>3991</v>
      </c>
      <c r="B624">
        <v>1942</v>
      </c>
      <c r="C624" t="s">
        <v>1188</v>
      </c>
      <c r="D624" t="s">
        <v>907</v>
      </c>
      <c r="E624">
        <v>909</v>
      </c>
      <c r="F624">
        <v>903</v>
      </c>
      <c r="G624">
        <v>1000</v>
      </c>
      <c r="H624" t="s">
        <v>901</v>
      </c>
      <c r="I624">
        <v>6370</v>
      </c>
      <c r="J624" t="s">
        <v>1073</v>
      </c>
      <c r="K624" t="s">
        <v>909</v>
      </c>
      <c r="L624">
        <v>2982</v>
      </c>
      <c r="M624">
        <v>2985</v>
      </c>
      <c r="N624">
        <v>300</v>
      </c>
      <c r="O624" t="s">
        <v>898</v>
      </c>
      <c r="P624">
        <v>0.791624879722719</v>
      </c>
      <c r="Q624">
        <v>0.85641806384363595</v>
      </c>
      <c r="R624">
        <v>0.32558587704078501</v>
      </c>
      <c r="S624" s="15">
        <v>3.6359243741578798E-2</v>
      </c>
      <c r="T624">
        <v>-1.0815276842808901</v>
      </c>
      <c r="U624">
        <v>1.0815276842808901</v>
      </c>
      <c r="V624">
        <v>0.95884626115480698</v>
      </c>
      <c r="W624">
        <v>-6.15</v>
      </c>
      <c r="X624">
        <v>0.84</v>
      </c>
      <c r="Y624">
        <v>398130</v>
      </c>
      <c r="Z624">
        <v>24883</v>
      </c>
      <c r="AA624">
        <v>1.33</v>
      </c>
      <c r="AB624">
        <v>16</v>
      </c>
      <c r="AC624">
        <v>11</v>
      </c>
      <c r="AD624">
        <v>5</v>
      </c>
      <c r="AE624">
        <v>68.75</v>
      </c>
      <c r="AF624">
        <v>20</v>
      </c>
      <c r="AG624">
        <v>2</v>
      </c>
      <c r="AH624">
        <v>0</v>
      </c>
      <c r="AI624">
        <v>14</v>
      </c>
      <c r="AJ624" s="301">
        <v>43919</v>
      </c>
      <c r="AK624">
        <v>873</v>
      </c>
      <c r="AL624">
        <v>2594</v>
      </c>
      <c r="AM624" s="301">
        <v>43828</v>
      </c>
      <c r="AN624">
        <v>1049</v>
      </c>
      <c r="AO624">
        <v>3255</v>
      </c>
      <c r="AP624" s="301">
        <v>43645</v>
      </c>
      <c r="AQ624">
        <v>926</v>
      </c>
      <c r="AR624">
        <v>2745</v>
      </c>
      <c r="AS624" s="301">
        <v>43280</v>
      </c>
      <c r="AT624">
        <v>1186</v>
      </c>
      <c r="AU624">
        <v>3100</v>
      </c>
    </row>
    <row r="625" spans="1:47" x14ac:dyDescent="0.2">
      <c r="A625" s="102">
        <v>205</v>
      </c>
      <c r="B625">
        <v>2685</v>
      </c>
      <c r="C625" t="s">
        <v>1479</v>
      </c>
      <c r="D625" t="s">
        <v>921</v>
      </c>
      <c r="E625">
        <v>1733</v>
      </c>
      <c r="F625">
        <v>1726</v>
      </c>
      <c r="G625">
        <v>600</v>
      </c>
      <c r="H625" t="s">
        <v>898</v>
      </c>
      <c r="I625">
        <v>4205</v>
      </c>
      <c r="J625" t="s">
        <v>998</v>
      </c>
      <c r="K625" t="s">
        <v>920</v>
      </c>
      <c r="L625">
        <v>988</v>
      </c>
      <c r="M625">
        <v>968</v>
      </c>
      <c r="N625">
        <v>1100</v>
      </c>
      <c r="O625" t="s">
        <v>901</v>
      </c>
      <c r="P625">
        <v>0.94181333964592495</v>
      </c>
      <c r="Q625">
        <v>0.96710504597395996</v>
      </c>
      <c r="R625" s="15">
        <v>1.05523161380953E-2</v>
      </c>
      <c r="S625" s="106">
        <v>5.59169856554318E-3</v>
      </c>
      <c r="T625">
        <v>1.46283265793991</v>
      </c>
      <c r="U625">
        <v>1.46283265793991</v>
      </c>
      <c r="V625">
        <v>2.39284293963793</v>
      </c>
      <c r="W625">
        <v>6.64</v>
      </c>
      <c r="X625">
        <v>2.82</v>
      </c>
      <c r="Y625">
        <v>398085</v>
      </c>
      <c r="Z625">
        <v>23417</v>
      </c>
      <c r="AA625">
        <v>1.2</v>
      </c>
      <c r="AB625">
        <v>17</v>
      </c>
      <c r="AC625">
        <v>9</v>
      </c>
      <c r="AD625">
        <v>8</v>
      </c>
      <c r="AE625">
        <v>52.94</v>
      </c>
      <c r="AF625">
        <v>18</v>
      </c>
      <c r="AG625">
        <v>6</v>
      </c>
      <c r="AH625">
        <v>1</v>
      </c>
      <c r="AI625">
        <v>10</v>
      </c>
      <c r="AJ625" s="301">
        <v>43919</v>
      </c>
      <c r="AK625">
        <v>1291</v>
      </c>
      <c r="AL625">
        <v>851</v>
      </c>
      <c r="AM625" s="301">
        <v>43828</v>
      </c>
      <c r="AN625">
        <v>2489</v>
      </c>
      <c r="AO625">
        <v>1366</v>
      </c>
      <c r="AP625" s="301">
        <v>43645</v>
      </c>
      <c r="AQ625">
        <v>2320</v>
      </c>
      <c r="AR625">
        <v>1217</v>
      </c>
      <c r="AS625" s="301">
        <v>43280</v>
      </c>
      <c r="AT625">
        <v>1209</v>
      </c>
      <c r="AU625">
        <v>1272</v>
      </c>
    </row>
    <row r="626" spans="1:47" x14ac:dyDescent="0.2">
      <c r="A626" s="102">
        <v>5</v>
      </c>
      <c r="B626">
        <v>6472</v>
      </c>
      <c r="C626" t="s">
        <v>59</v>
      </c>
      <c r="D626" t="s">
        <v>909</v>
      </c>
      <c r="E626">
        <v>213</v>
      </c>
      <c r="F626">
        <v>211</v>
      </c>
      <c r="G626">
        <v>5000</v>
      </c>
      <c r="H626" t="s">
        <v>898</v>
      </c>
      <c r="I626">
        <v>6473</v>
      </c>
      <c r="J626" t="s">
        <v>806</v>
      </c>
      <c r="K626" t="s">
        <v>909</v>
      </c>
      <c r="L626">
        <v>816</v>
      </c>
      <c r="M626">
        <v>805</v>
      </c>
      <c r="N626">
        <v>1300</v>
      </c>
      <c r="O626" t="s">
        <v>901</v>
      </c>
      <c r="P626">
        <v>0.98616164860316702</v>
      </c>
      <c r="Q626">
        <v>0.98489814283724897</v>
      </c>
      <c r="R626" s="106">
        <v>2.2458993060952299E-2</v>
      </c>
      <c r="S626" s="15">
        <v>8.3591302956551303E-2</v>
      </c>
      <c r="T626">
        <v>0.19702012396403901</v>
      </c>
      <c r="U626">
        <v>0.19702012396403901</v>
      </c>
      <c r="V626">
        <v>0.14686560359612799</v>
      </c>
      <c r="W626">
        <v>0.63</v>
      </c>
      <c r="X626">
        <v>0.81</v>
      </c>
      <c r="Y626">
        <v>397891</v>
      </c>
      <c r="Z626">
        <v>22105</v>
      </c>
      <c r="AA626">
        <v>1.06</v>
      </c>
      <c r="AB626">
        <v>18</v>
      </c>
      <c r="AC626">
        <v>13</v>
      </c>
      <c r="AD626">
        <v>5</v>
      </c>
      <c r="AE626">
        <v>72.22</v>
      </c>
      <c r="AF626">
        <v>19</v>
      </c>
      <c r="AG626">
        <v>2</v>
      </c>
      <c r="AH626">
        <v>0</v>
      </c>
      <c r="AI626">
        <v>16</v>
      </c>
      <c r="AJ626" s="301">
        <v>43919</v>
      </c>
      <c r="AK626">
        <v>196</v>
      </c>
      <c r="AL626">
        <v>755</v>
      </c>
      <c r="AM626" s="301">
        <v>43828</v>
      </c>
      <c r="AN626">
        <v>345</v>
      </c>
      <c r="AO626">
        <v>1301</v>
      </c>
      <c r="AP626" s="301">
        <v>43645</v>
      </c>
      <c r="AQ626">
        <v>334</v>
      </c>
      <c r="AR626">
        <v>1355</v>
      </c>
      <c r="AS626" s="301">
        <v>43280</v>
      </c>
      <c r="AT626">
        <v>456</v>
      </c>
      <c r="AU626">
        <v>1484</v>
      </c>
    </row>
    <row r="627" spans="1:47" x14ac:dyDescent="0.2">
      <c r="A627" s="102">
        <v>2502</v>
      </c>
      <c r="B627">
        <v>1942</v>
      </c>
      <c r="C627" t="s">
        <v>1188</v>
      </c>
      <c r="D627" t="s">
        <v>907</v>
      </c>
      <c r="E627">
        <v>909</v>
      </c>
      <c r="F627">
        <v>903</v>
      </c>
      <c r="G627">
        <v>1200</v>
      </c>
      <c r="H627" t="s">
        <v>901</v>
      </c>
      <c r="I627">
        <v>6481</v>
      </c>
      <c r="J627" t="s">
        <v>1175</v>
      </c>
      <c r="K627" t="s">
        <v>909</v>
      </c>
      <c r="L627">
        <v>2610</v>
      </c>
      <c r="M627">
        <v>2607</v>
      </c>
      <c r="N627">
        <v>400</v>
      </c>
      <c r="O627" t="s">
        <v>898</v>
      </c>
      <c r="P627">
        <v>0.91828200706237995</v>
      </c>
      <c r="Q627">
        <v>0.91108107012728001</v>
      </c>
      <c r="R627" s="15">
        <v>0.46359847898225598</v>
      </c>
      <c r="S627" s="15">
        <v>8.5779257910750892E-3</v>
      </c>
      <c r="T627">
        <v>-0.54774105482288604</v>
      </c>
      <c r="U627">
        <v>0.54774105482288604</v>
      </c>
      <c r="V627">
        <v>0.652562162577352</v>
      </c>
      <c r="W627">
        <v>-4.59</v>
      </c>
      <c r="X627">
        <v>3.91</v>
      </c>
      <c r="Y627">
        <v>397761</v>
      </c>
      <c r="Z627">
        <v>28412</v>
      </c>
      <c r="AA627">
        <v>1.49</v>
      </c>
      <c r="AB627">
        <v>14</v>
      </c>
      <c r="AC627">
        <v>9</v>
      </c>
      <c r="AD627">
        <v>5</v>
      </c>
      <c r="AE627">
        <v>64.290000000000006</v>
      </c>
      <c r="AF627">
        <v>18</v>
      </c>
      <c r="AG627">
        <v>6</v>
      </c>
      <c r="AH627">
        <v>2</v>
      </c>
      <c r="AI627">
        <v>6</v>
      </c>
      <c r="AJ627" s="301">
        <v>43919</v>
      </c>
      <c r="AK627">
        <v>873</v>
      </c>
      <c r="AL627">
        <v>2227</v>
      </c>
      <c r="AM627" s="301">
        <v>43828</v>
      </c>
      <c r="AN627">
        <v>1049</v>
      </c>
      <c r="AO627">
        <v>2968</v>
      </c>
      <c r="AP627" s="301">
        <v>43645</v>
      </c>
      <c r="AQ627">
        <v>926</v>
      </c>
      <c r="AR627">
        <v>2710</v>
      </c>
      <c r="AS627" s="301">
        <v>43280</v>
      </c>
      <c r="AT627">
        <v>1186</v>
      </c>
      <c r="AU627">
        <v>3180</v>
      </c>
    </row>
    <row r="628" spans="1:47" x14ac:dyDescent="0.2">
      <c r="A628" s="102">
        <v>2862</v>
      </c>
      <c r="B628">
        <v>1417</v>
      </c>
      <c r="C628" t="s">
        <v>1462</v>
      </c>
      <c r="D628" t="s">
        <v>907</v>
      </c>
      <c r="E628">
        <v>1611</v>
      </c>
      <c r="F628">
        <v>1595</v>
      </c>
      <c r="G628">
        <v>600</v>
      </c>
      <c r="H628" t="s">
        <v>898</v>
      </c>
      <c r="I628">
        <v>4004</v>
      </c>
      <c r="J628" t="s">
        <v>1027</v>
      </c>
      <c r="K628" t="s">
        <v>920</v>
      </c>
      <c r="L628">
        <v>2393</v>
      </c>
      <c r="M628">
        <v>2398</v>
      </c>
      <c r="N628">
        <v>400</v>
      </c>
      <c r="O628" t="s">
        <v>901</v>
      </c>
      <c r="P628">
        <v>0.77402311633255905</v>
      </c>
      <c r="Q628">
        <v>0.90189029912284102</v>
      </c>
      <c r="R628" s="106">
        <v>0.23003570312933699</v>
      </c>
      <c r="S628">
        <v>1.7783808029973001E-2</v>
      </c>
      <c r="T628">
        <v>1.48412699949218</v>
      </c>
      <c r="U628">
        <v>1.48412699949218</v>
      </c>
      <c r="V628">
        <v>1.2046286627871901</v>
      </c>
      <c r="W628">
        <v>8.6999999999999993</v>
      </c>
      <c r="X628">
        <v>0.23</v>
      </c>
      <c r="Y628">
        <v>397317</v>
      </c>
      <c r="Z628">
        <v>28380</v>
      </c>
      <c r="AA628">
        <v>1.23</v>
      </c>
      <c r="AB628">
        <v>14</v>
      </c>
      <c r="AC628">
        <v>8</v>
      </c>
      <c r="AD628">
        <v>6</v>
      </c>
      <c r="AE628">
        <v>57.14</v>
      </c>
      <c r="AF628">
        <v>15</v>
      </c>
      <c r="AG628">
        <v>7</v>
      </c>
      <c r="AH628">
        <v>3</v>
      </c>
      <c r="AI628">
        <v>4</v>
      </c>
      <c r="AJ628" s="301">
        <v>43919</v>
      </c>
      <c r="AK628">
        <v>1375</v>
      </c>
      <c r="AL628">
        <v>2311</v>
      </c>
      <c r="AM628" s="301">
        <v>43828</v>
      </c>
      <c r="AN628">
        <v>1651</v>
      </c>
      <c r="AO628">
        <v>2899</v>
      </c>
      <c r="AP628" s="301">
        <v>43645</v>
      </c>
      <c r="AQ628">
        <v>1652</v>
      </c>
      <c r="AR628">
        <v>3200</v>
      </c>
      <c r="AS628" s="301">
        <v>43280</v>
      </c>
      <c r="AT628">
        <v>1687</v>
      </c>
      <c r="AU628">
        <v>4840</v>
      </c>
    </row>
    <row r="629" spans="1:47" x14ac:dyDescent="0.2">
      <c r="A629" s="102">
        <v>1112</v>
      </c>
      <c r="B629">
        <v>5471</v>
      </c>
      <c r="C629" t="s">
        <v>1052</v>
      </c>
      <c r="D629" t="s">
        <v>939</v>
      </c>
      <c r="E629">
        <v>3290</v>
      </c>
      <c r="F629">
        <v>3280</v>
      </c>
      <c r="G629">
        <v>300</v>
      </c>
      <c r="H629" t="s">
        <v>901</v>
      </c>
      <c r="I629">
        <v>5631</v>
      </c>
      <c r="J629" t="s">
        <v>1053</v>
      </c>
      <c r="K629" t="s">
        <v>909</v>
      </c>
      <c r="L629">
        <v>1520</v>
      </c>
      <c r="M629">
        <v>1508</v>
      </c>
      <c r="N629">
        <v>700</v>
      </c>
      <c r="O629" t="s">
        <v>898</v>
      </c>
      <c r="P629">
        <v>0.77535565459694999</v>
      </c>
      <c r="Q629">
        <v>0.94533689003819099</v>
      </c>
      <c r="R629">
        <v>3.07877418922054E-2</v>
      </c>
      <c r="S629" s="15">
        <v>2.7796450341033799E-2</v>
      </c>
      <c r="T629">
        <v>-1.5083897847107499</v>
      </c>
      <c r="U629">
        <v>1.5083897847107499</v>
      </c>
      <c r="V629">
        <v>1.36819106355979</v>
      </c>
      <c r="W629">
        <v>-17.29</v>
      </c>
      <c r="X629">
        <v>7.28</v>
      </c>
      <c r="Y629">
        <v>397295</v>
      </c>
      <c r="Z629">
        <v>36118</v>
      </c>
      <c r="AA629">
        <v>2.15</v>
      </c>
      <c r="AB629">
        <v>11</v>
      </c>
      <c r="AC629">
        <v>8</v>
      </c>
      <c r="AD629">
        <v>3</v>
      </c>
      <c r="AE629">
        <v>72.73</v>
      </c>
      <c r="AF629">
        <v>19</v>
      </c>
      <c r="AG629">
        <v>3</v>
      </c>
      <c r="AH629">
        <v>1</v>
      </c>
      <c r="AI629">
        <v>7</v>
      </c>
      <c r="AJ629" s="301">
        <v>43919</v>
      </c>
      <c r="AK629">
        <v>3655</v>
      </c>
      <c r="AL629">
        <v>1267</v>
      </c>
      <c r="AM629" s="301">
        <v>43828</v>
      </c>
      <c r="AN629">
        <v>4805</v>
      </c>
      <c r="AO629">
        <v>2157</v>
      </c>
      <c r="AP629" s="301">
        <v>43645</v>
      </c>
      <c r="AQ629">
        <v>4155</v>
      </c>
      <c r="AR629">
        <v>1903</v>
      </c>
      <c r="AS629" s="301">
        <v>43280</v>
      </c>
      <c r="AT629">
        <v>4995</v>
      </c>
      <c r="AU629">
        <v>2766</v>
      </c>
    </row>
    <row r="630" spans="1:47" x14ac:dyDescent="0.2">
      <c r="A630" s="102">
        <v>1497</v>
      </c>
      <c r="B630">
        <v>2730</v>
      </c>
      <c r="C630" t="s">
        <v>489</v>
      </c>
      <c r="D630" t="s">
        <v>921</v>
      </c>
      <c r="E630">
        <v>1094</v>
      </c>
      <c r="F630">
        <v>1074</v>
      </c>
      <c r="G630">
        <v>1000</v>
      </c>
      <c r="H630" t="s">
        <v>898</v>
      </c>
      <c r="I630">
        <v>6995</v>
      </c>
      <c r="J630" t="s">
        <v>47</v>
      </c>
      <c r="K630" t="s">
        <v>913</v>
      </c>
      <c r="L630">
        <v>1553</v>
      </c>
      <c r="M630">
        <v>1535</v>
      </c>
      <c r="N630">
        <v>700</v>
      </c>
      <c r="O630" t="s">
        <v>901</v>
      </c>
      <c r="P630">
        <v>0.85887663158926797</v>
      </c>
      <c r="Q630">
        <v>0.93686005978435505</v>
      </c>
      <c r="R630">
        <v>9.9055337598955406E-2</v>
      </c>
      <c r="S630" s="15">
        <v>9.6615674939029995E-3</v>
      </c>
      <c r="T630">
        <v>0.92338828937794504</v>
      </c>
      <c r="U630">
        <v>0.92338828937794504</v>
      </c>
      <c r="V630">
        <v>0.91546503955980496</v>
      </c>
      <c r="W630">
        <v>4.82</v>
      </c>
      <c r="X630">
        <v>0.05</v>
      </c>
      <c r="Y630">
        <v>396723</v>
      </c>
      <c r="Z630">
        <v>28337</v>
      </c>
      <c r="AA630">
        <v>1.49</v>
      </c>
      <c r="AB630">
        <v>14</v>
      </c>
      <c r="AC630">
        <v>10</v>
      </c>
      <c r="AD630">
        <v>4</v>
      </c>
      <c r="AE630">
        <v>71.430000000000007</v>
      </c>
      <c r="AF630">
        <v>17</v>
      </c>
      <c r="AG630">
        <v>5</v>
      </c>
      <c r="AH630">
        <v>2</v>
      </c>
      <c r="AI630">
        <v>7</v>
      </c>
      <c r="AJ630" s="301">
        <v>43919</v>
      </c>
      <c r="AK630">
        <v>905</v>
      </c>
      <c r="AL630">
        <v>1369</v>
      </c>
      <c r="AM630" s="301">
        <v>43828</v>
      </c>
      <c r="AN630">
        <v>1213</v>
      </c>
      <c r="AO630">
        <v>2147</v>
      </c>
      <c r="AP630" s="301">
        <v>43645</v>
      </c>
      <c r="AQ630">
        <v>1021</v>
      </c>
      <c r="AR630">
        <v>1839</v>
      </c>
      <c r="AS630" s="301">
        <v>43280</v>
      </c>
      <c r="AT630">
        <v>1075</v>
      </c>
      <c r="AU630">
        <v>2026</v>
      </c>
    </row>
    <row r="631" spans="1:47" x14ac:dyDescent="0.2">
      <c r="A631" s="102">
        <v>1982</v>
      </c>
      <c r="B631">
        <v>2379</v>
      </c>
      <c r="C631" t="s">
        <v>388</v>
      </c>
      <c r="D631" t="s">
        <v>910</v>
      </c>
      <c r="E631">
        <v>2234</v>
      </c>
      <c r="F631">
        <v>2149</v>
      </c>
      <c r="G631">
        <v>300</v>
      </c>
      <c r="H631" t="s">
        <v>901</v>
      </c>
      <c r="I631">
        <v>6028</v>
      </c>
      <c r="J631" t="s">
        <v>451</v>
      </c>
      <c r="K631" t="s">
        <v>910</v>
      </c>
      <c r="L631">
        <v>6200</v>
      </c>
      <c r="M631">
        <v>6050</v>
      </c>
      <c r="N631">
        <v>100</v>
      </c>
      <c r="O631" t="s">
        <v>898</v>
      </c>
      <c r="P631">
        <v>0.93723290490998501</v>
      </c>
      <c r="Q631">
        <v>0.92543346577920105</v>
      </c>
      <c r="R631" s="106">
        <v>0.351854718320116</v>
      </c>
      <c r="S631" s="106">
        <v>5.2559458676642301E-2</v>
      </c>
      <c r="T631">
        <v>-1.0829511158434699</v>
      </c>
      <c r="U631">
        <v>1.0829511158434699</v>
      </c>
      <c r="V631">
        <v>1.4307511101739701</v>
      </c>
      <c r="W631">
        <v>-7.7</v>
      </c>
      <c r="X631">
        <v>6.56</v>
      </c>
      <c r="Y631">
        <v>396631</v>
      </c>
      <c r="Z631">
        <v>49579</v>
      </c>
      <c r="AA631">
        <v>2.4700000000000002</v>
      </c>
      <c r="AB631">
        <v>8</v>
      </c>
      <c r="AC631">
        <v>6</v>
      </c>
      <c r="AD631">
        <v>2</v>
      </c>
      <c r="AE631">
        <v>75</v>
      </c>
      <c r="AF631">
        <v>16</v>
      </c>
      <c r="AG631">
        <v>4</v>
      </c>
      <c r="AH631">
        <v>1</v>
      </c>
      <c r="AI631">
        <v>3</v>
      </c>
      <c r="AJ631" s="301">
        <v>43919</v>
      </c>
      <c r="AK631">
        <v>1682</v>
      </c>
      <c r="AL631">
        <v>5090</v>
      </c>
      <c r="AM631" s="301">
        <v>43828</v>
      </c>
      <c r="AN631">
        <v>3235</v>
      </c>
      <c r="AO631">
        <v>7650</v>
      </c>
      <c r="AP631" s="301">
        <v>43645</v>
      </c>
      <c r="AQ631">
        <v>1859</v>
      </c>
      <c r="AR631">
        <v>5960</v>
      </c>
      <c r="AS631" s="301">
        <v>43280</v>
      </c>
      <c r="AT631">
        <v>2766</v>
      </c>
      <c r="AU631">
        <v>6500</v>
      </c>
    </row>
    <row r="632" spans="1:47" x14ac:dyDescent="0.2">
      <c r="A632" s="102">
        <v>2286</v>
      </c>
      <c r="B632">
        <v>3110</v>
      </c>
      <c r="C632" t="s">
        <v>442</v>
      </c>
      <c r="D632" t="s">
        <v>897</v>
      </c>
      <c r="E632">
        <v>5270</v>
      </c>
      <c r="F632">
        <v>5280</v>
      </c>
      <c r="G632">
        <v>200</v>
      </c>
      <c r="H632" t="s">
        <v>898</v>
      </c>
      <c r="I632">
        <v>3938</v>
      </c>
      <c r="J632" t="s">
        <v>2554</v>
      </c>
      <c r="K632" t="s">
        <v>900</v>
      </c>
      <c r="L632">
        <v>5410</v>
      </c>
      <c r="M632">
        <v>5420</v>
      </c>
      <c r="N632">
        <v>200</v>
      </c>
      <c r="O632" t="s">
        <v>901</v>
      </c>
      <c r="P632">
        <v>0.74848748212149097</v>
      </c>
      <c r="Q632">
        <v>0.91723050647788595</v>
      </c>
      <c r="R632">
        <v>0.27321837107435798</v>
      </c>
      <c r="S632">
        <v>9.1099440408442103E-2</v>
      </c>
      <c r="T632">
        <v>0.315199265942122</v>
      </c>
      <c r="U632">
        <v>0.315199265942122</v>
      </c>
      <c r="V632">
        <v>0.48767535669692502</v>
      </c>
      <c r="W632">
        <v>3.1</v>
      </c>
      <c r="X632">
        <v>2.58</v>
      </c>
      <c r="Y632">
        <v>396552</v>
      </c>
      <c r="Z632">
        <v>36050</v>
      </c>
      <c r="AA632">
        <v>2.13</v>
      </c>
      <c r="AB632">
        <v>11</v>
      </c>
      <c r="AC632">
        <v>7</v>
      </c>
      <c r="AD632">
        <v>4</v>
      </c>
      <c r="AE632">
        <v>63.64</v>
      </c>
      <c r="AF632">
        <v>18</v>
      </c>
      <c r="AG632">
        <v>5</v>
      </c>
      <c r="AH632">
        <v>0</v>
      </c>
      <c r="AI632">
        <v>6</v>
      </c>
      <c r="AJ632" s="301">
        <v>43919</v>
      </c>
      <c r="AK632">
        <v>4960</v>
      </c>
      <c r="AL632">
        <v>5220</v>
      </c>
      <c r="AM632" s="301">
        <v>43828</v>
      </c>
      <c r="AN632">
        <v>4650</v>
      </c>
      <c r="AO632">
        <v>5350</v>
      </c>
      <c r="AP632" s="301">
        <v>43645</v>
      </c>
      <c r="AQ632">
        <v>2343</v>
      </c>
      <c r="AR632">
        <v>3095</v>
      </c>
      <c r="AS632" s="301">
        <v>43280</v>
      </c>
      <c r="AT632">
        <v>2632</v>
      </c>
      <c r="AU632">
        <v>4615</v>
      </c>
    </row>
    <row r="633" spans="1:47" x14ac:dyDescent="0.2">
      <c r="A633" s="102">
        <v>2559</v>
      </c>
      <c r="B633">
        <v>4042</v>
      </c>
      <c r="C633" t="s">
        <v>1108</v>
      </c>
      <c r="D633" t="s">
        <v>920</v>
      </c>
      <c r="E633">
        <v>1446</v>
      </c>
      <c r="F633">
        <v>1431</v>
      </c>
      <c r="G633">
        <v>400</v>
      </c>
      <c r="H633" t="s">
        <v>901</v>
      </c>
      <c r="I633">
        <v>6988</v>
      </c>
      <c r="J633" t="s">
        <v>61</v>
      </c>
      <c r="K633" t="s">
        <v>920</v>
      </c>
      <c r="L633">
        <v>5930</v>
      </c>
      <c r="M633">
        <v>5940</v>
      </c>
      <c r="N633">
        <v>100</v>
      </c>
      <c r="O633" t="s">
        <v>898</v>
      </c>
      <c r="P633">
        <v>0.94981691320972195</v>
      </c>
      <c r="Q633">
        <v>0.90952309051898295</v>
      </c>
      <c r="R633" s="106">
        <v>4.8999635130638701E-2</v>
      </c>
      <c r="S633" s="15">
        <v>7.9672561399170394E-2</v>
      </c>
      <c r="T633">
        <v>-2.0118244079320302</v>
      </c>
      <c r="U633">
        <v>2.0118244079320302</v>
      </c>
      <c r="V633">
        <v>1.74796730105456</v>
      </c>
      <c r="W633">
        <v>-6.09</v>
      </c>
      <c r="X633">
        <v>3.64</v>
      </c>
      <c r="Y633">
        <v>396275</v>
      </c>
      <c r="Z633">
        <v>33023</v>
      </c>
      <c r="AA633">
        <v>1.69</v>
      </c>
      <c r="AB633">
        <v>12</v>
      </c>
      <c r="AC633">
        <v>8</v>
      </c>
      <c r="AD633">
        <v>4</v>
      </c>
      <c r="AE633">
        <v>66.67</v>
      </c>
      <c r="AF633">
        <v>19</v>
      </c>
      <c r="AG633">
        <v>3</v>
      </c>
      <c r="AH633">
        <v>0</v>
      </c>
      <c r="AI633">
        <v>9</v>
      </c>
      <c r="AJ633" s="301">
        <v>43919</v>
      </c>
      <c r="AK633">
        <v>1244</v>
      </c>
      <c r="AL633">
        <v>4865</v>
      </c>
      <c r="AM633" s="301">
        <v>43828</v>
      </c>
      <c r="AN633">
        <v>1695</v>
      </c>
      <c r="AO633">
        <v>6180</v>
      </c>
      <c r="AP633" s="301">
        <v>43645</v>
      </c>
      <c r="AQ633">
        <v>1552</v>
      </c>
      <c r="AR633">
        <v>5394</v>
      </c>
      <c r="AS633" s="301">
        <v>43280</v>
      </c>
      <c r="AT633">
        <v>1709</v>
      </c>
      <c r="AU633">
        <v>8103</v>
      </c>
    </row>
    <row r="634" spans="1:47" x14ac:dyDescent="0.2">
      <c r="A634" s="102">
        <v>4027</v>
      </c>
      <c r="B634">
        <v>2587</v>
      </c>
      <c r="C634" t="s">
        <v>1233</v>
      </c>
      <c r="D634" t="s">
        <v>923</v>
      </c>
      <c r="E634">
        <v>4200</v>
      </c>
      <c r="F634">
        <v>4180</v>
      </c>
      <c r="G634">
        <v>200</v>
      </c>
      <c r="H634" t="s">
        <v>898</v>
      </c>
      <c r="I634">
        <v>4634</v>
      </c>
      <c r="J634" t="s">
        <v>62</v>
      </c>
      <c r="K634" t="s">
        <v>920</v>
      </c>
      <c r="L634">
        <v>1984</v>
      </c>
      <c r="M634">
        <v>2000</v>
      </c>
      <c r="N634">
        <v>400</v>
      </c>
      <c r="O634" t="s">
        <v>901</v>
      </c>
      <c r="P634">
        <v>0.760438556085545</v>
      </c>
      <c r="Q634">
        <v>0.85471253177633599</v>
      </c>
      <c r="R634" s="15">
        <v>7.7657185368063306E-2</v>
      </c>
      <c r="S634" s="106">
        <v>6.9112845063853803E-2</v>
      </c>
      <c r="T634">
        <v>0.298173275020225</v>
      </c>
      <c r="U634">
        <v>0.298173275020225</v>
      </c>
      <c r="V634">
        <v>8.1179105022146897E-2</v>
      </c>
      <c r="W634">
        <v>1.02</v>
      </c>
      <c r="X634">
        <v>4.3099999999999996</v>
      </c>
      <c r="Y634">
        <v>395977</v>
      </c>
      <c r="Z634">
        <v>56568</v>
      </c>
      <c r="AA634">
        <v>2.6</v>
      </c>
      <c r="AB634">
        <v>7</v>
      </c>
      <c r="AC634">
        <v>5</v>
      </c>
      <c r="AD634">
        <v>2</v>
      </c>
      <c r="AE634">
        <v>71.430000000000007</v>
      </c>
      <c r="AF634">
        <v>17</v>
      </c>
      <c r="AG634">
        <v>3</v>
      </c>
      <c r="AH634">
        <v>1</v>
      </c>
      <c r="AI634">
        <v>3</v>
      </c>
      <c r="AJ634" s="301">
        <v>43919</v>
      </c>
      <c r="AK634">
        <v>4260</v>
      </c>
      <c r="AL634">
        <v>2221</v>
      </c>
      <c r="AM634" s="301">
        <v>43828</v>
      </c>
      <c r="AN634">
        <v>4545</v>
      </c>
      <c r="AO634">
        <v>2667</v>
      </c>
      <c r="AP634" s="301">
        <v>43645</v>
      </c>
      <c r="AQ634">
        <v>4710</v>
      </c>
      <c r="AR634">
        <v>2387</v>
      </c>
      <c r="AS634" s="301">
        <v>43280</v>
      </c>
      <c r="AT634">
        <v>4670</v>
      </c>
      <c r="AU634">
        <v>2796</v>
      </c>
    </row>
    <row r="635" spans="1:47" x14ac:dyDescent="0.2">
      <c r="A635" s="102">
        <v>914</v>
      </c>
      <c r="B635">
        <v>4849</v>
      </c>
      <c r="C635" t="s">
        <v>448</v>
      </c>
      <c r="D635" t="s">
        <v>910</v>
      </c>
      <c r="E635">
        <v>2773</v>
      </c>
      <c r="F635">
        <v>2667</v>
      </c>
      <c r="G635">
        <v>400</v>
      </c>
      <c r="H635" t="s">
        <v>901</v>
      </c>
      <c r="I635">
        <v>7453</v>
      </c>
      <c r="J635" t="s">
        <v>50</v>
      </c>
      <c r="K635" t="s">
        <v>921</v>
      </c>
      <c r="L635">
        <v>1533</v>
      </c>
      <c r="M635">
        <v>1495</v>
      </c>
      <c r="N635">
        <v>700</v>
      </c>
      <c r="O635" t="s">
        <v>898</v>
      </c>
      <c r="P635">
        <v>0.96463486155276901</v>
      </c>
      <c r="Q635">
        <v>0.94910842426303599</v>
      </c>
      <c r="R635" s="15">
        <v>5.6667444960150498E-2</v>
      </c>
      <c r="S635">
        <v>5.8368920726148001E-2</v>
      </c>
      <c r="T635">
        <v>-0.727999675457638</v>
      </c>
      <c r="U635">
        <v>0.727999675457638</v>
      </c>
      <c r="V635">
        <v>0.55813057063347005</v>
      </c>
      <c r="W635">
        <v>-4.2699999999999996</v>
      </c>
      <c r="X635">
        <v>1.9</v>
      </c>
      <c r="Y635">
        <v>395656</v>
      </c>
      <c r="Z635">
        <v>32971</v>
      </c>
      <c r="AA635">
        <v>1.64</v>
      </c>
      <c r="AB635">
        <v>12</v>
      </c>
      <c r="AC635">
        <v>6</v>
      </c>
      <c r="AD635">
        <v>6</v>
      </c>
      <c r="AE635">
        <v>50</v>
      </c>
      <c r="AF635">
        <v>16</v>
      </c>
      <c r="AG635">
        <v>5</v>
      </c>
      <c r="AH635">
        <v>1</v>
      </c>
      <c r="AI635">
        <v>6</v>
      </c>
      <c r="AJ635" s="301">
        <v>43919</v>
      </c>
      <c r="AK635">
        <v>2100</v>
      </c>
      <c r="AL635">
        <v>1204</v>
      </c>
      <c r="AM635" s="301">
        <v>43828</v>
      </c>
      <c r="AN635">
        <v>4775</v>
      </c>
      <c r="AO635">
        <v>2556</v>
      </c>
      <c r="AP635" s="301">
        <v>43645</v>
      </c>
      <c r="AQ635">
        <v>4265</v>
      </c>
      <c r="AR635">
        <v>1959</v>
      </c>
      <c r="AS635" s="301">
        <v>43280</v>
      </c>
      <c r="AT635">
        <v>5350</v>
      </c>
      <c r="AU635">
        <v>3775</v>
      </c>
    </row>
    <row r="636" spans="1:47" x14ac:dyDescent="0.2">
      <c r="A636" s="102">
        <v>122</v>
      </c>
      <c r="B636">
        <v>4324</v>
      </c>
      <c r="C636" t="s">
        <v>1065</v>
      </c>
      <c r="D636" t="s">
        <v>910</v>
      </c>
      <c r="E636">
        <v>2495</v>
      </c>
      <c r="F636">
        <v>2445</v>
      </c>
      <c r="G636">
        <v>400</v>
      </c>
      <c r="H636" t="s">
        <v>898</v>
      </c>
      <c r="I636">
        <v>6473</v>
      </c>
      <c r="J636" t="s">
        <v>806</v>
      </c>
      <c r="K636" t="s">
        <v>909</v>
      </c>
      <c r="L636">
        <v>816</v>
      </c>
      <c r="M636">
        <v>805</v>
      </c>
      <c r="N636">
        <v>1200</v>
      </c>
      <c r="O636" t="s">
        <v>901</v>
      </c>
      <c r="P636">
        <v>0.96249163289409201</v>
      </c>
      <c r="Q636">
        <v>0.97150313906118402</v>
      </c>
      <c r="R636" s="15">
        <v>1.6845794611575499E-3</v>
      </c>
      <c r="S636">
        <v>3.0146149776007498E-2</v>
      </c>
      <c r="T636">
        <v>0.32725845123950198</v>
      </c>
      <c r="U636">
        <v>0.32725845123950198</v>
      </c>
      <c r="V636">
        <v>0.77321514802075897</v>
      </c>
      <c r="W636">
        <v>2.13</v>
      </c>
      <c r="X636">
        <v>1.23</v>
      </c>
      <c r="Y636">
        <v>395462</v>
      </c>
      <c r="Z636">
        <v>28247</v>
      </c>
      <c r="AA636">
        <v>1.44</v>
      </c>
      <c r="AB636">
        <v>14</v>
      </c>
      <c r="AC636">
        <v>9</v>
      </c>
      <c r="AD636">
        <v>5</v>
      </c>
      <c r="AE636">
        <v>64.290000000000006</v>
      </c>
      <c r="AF636">
        <v>17</v>
      </c>
      <c r="AG636">
        <v>5</v>
      </c>
      <c r="AH636">
        <v>1</v>
      </c>
      <c r="AI636">
        <v>8</v>
      </c>
      <c r="AJ636" s="301">
        <v>43919</v>
      </c>
      <c r="AK636">
        <v>2119</v>
      </c>
      <c r="AL636">
        <v>755</v>
      </c>
      <c r="AM636" s="301">
        <v>43828</v>
      </c>
      <c r="AN636">
        <v>3775</v>
      </c>
      <c r="AO636">
        <v>1301</v>
      </c>
      <c r="AP636" s="301">
        <v>43645</v>
      </c>
      <c r="AQ636">
        <v>3810</v>
      </c>
      <c r="AR636">
        <v>1355</v>
      </c>
      <c r="AS636" s="301">
        <v>43280</v>
      </c>
      <c r="AT636">
        <v>5140</v>
      </c>
      <c r="AU636">
        <v>1484</v>
      </c>
    </row>
    <row r="637" spans="1:47" x14ac:dyDescent="0.2">
      <c r="A637" s="102">
        <v>451</v>
      </c>
      <c r="B637">
        <v>3076</v>
      </c>
      <c r="C637" t="s">
        <v>1126</v>
      </c>
      <c r="D637" t="s">
        <v>905</v>
      </c>
      <c r="E637">
        <v>1560</v>
      </c>
      <c r="F637">
        <v>1532</v>
      </c>
      <c r="G637">
        <v>700</v>
      </c>
      <c r="H637" t="s">
        <v>898</v>
      </c>
      <c r="I637">
        <v>4208</v>
      </c>
      <c r="J637" t="s">
        <v>1026</v>
      </c>
      <c r="K637" t="s">
        <v>920</v>
      </c>
      <c r="L637">
        <v>1810</v>
      </c>
      <c r="M637">
        <v>1797</v>
      </c>
      <c r="N637">
        <v>600</v>
      </c>
      <c r="O637" t="s">
        <v>901</v>
      </c>
      <c r="P637">
        <v>0.76120265471368498</v>
      </c>
      <c r="Q637">
        <v>0.959410053038384</v>
      </c>
      <c r="R637">
        <v>0.18479475503138301</v>
      </c>
      <c r="S637" s="15">
        <v>1.31656497807004E-2</v>
      </c>
      <c r="T637">
        <v>1.79129852186821</v>
      </c>
      <c r="U637">
        <v>1.79129852186821</v>
      </c>
      <c r="V637">
        <v>2.3876460836200701</v>
      </c>
      <c r="W637">
        <v>8.16</v>
      </c>
      <c r="X637">
        <v>0.54</v>
      </c>
      <c r="Y637">
        <v>395344</v>
      </c>
      <c r="Z637">
        <v>32945</v>
      </c>
      <c r="AA637">
        <v>1.65</v>
      </c>
      <c r="AB637">
        <v>12</v>
      </c>
      <c r="AC637">
        <v>10</v>
      </c>
      <c r="AD637">
        <v>2</v>
      </c>
      <c r="AE637">
        <v>83.33</v>
      </c>
      <c r="AF637">
        <v>20</v>
      </c>
      <c r="AG637">
        <v>2</v>
      </c>
      <c r="AH637">
        <v>1</v>
      </c>
      <c r="AI637">
        <v>9</v>
      </c>
      <c r="AJ637" s="301">
        <v>43919</v>
      </c>
      <c r="AK637">
        <v>1344</v>
      </c>
      <c r="AL637">
        <v>1691</v>
      </c>
      <c r="AM637" s="301">
        <v>43828</v>
      </c>
      <c r="AN637">
        <v>1947</v>
      </c>
      <c r="AO637">
        <v>2379</v>
      </c>
      <c r="AP637" s="301">
        <v>43645</v>
      </c>
      <c r="AQ637">
        <v>1791</v>
      </c>
      <c r="AR637">
        <v>2298</v>
      </c>
      <c r="AS637" s="301">
        <v>43280</v>
      </c>
      <c r="AT637">
        <v>2309</v>
      </c>
      <c r="AU637">
        <v>2821</v>
      </c>
    </row>
    <row r="638" spans="1:47" x14ac:dyDescent="0.2">
      <c r="A638" s="102">
        <v>79</v>
      </c>
      <c r="B638">
        <v>8078</v>
      </c>
      <c r="C638" t="s">
        <v>1192</v>
      </c>
      <c r="D638" t="s">
        <v>905</v>
      </c>
      <c r="E638">
        <v>1940</v>
      </c>
      <c r="F638">
        <v>1940</v>
      </c>
      <c r="G638">
        <v>500</v>
      </c>
      <c r="H638" t="s">
        <v>898</v>
      </c>
      <c r="I638">
        <v>9201</v>
      </c>
      <c r="J638" t="s">
        <v>1086</v>
      </c>
      <c r="K638" t="s">
        <v>1087</v>
      </c>
      <c r="L638">
        <v>1900</v>
      </c>
      <c r="M638">
        <v>1899</v>
      </c>
      <c r="N638">
        <v>500</v>
      </c>
      <c r="O638" t="s">
        <v>901</v>
      </c>
      <c r="P638">
        <v>0.79080717780281695</v>
      </c>
      <c r="Q638">
        <v>0.97376177025220101</v>
      </c>
      <c r="R638">
        <v>0.24240958565621401</v>
      </c>
      <c r="S638" s="15">
        <v>9.6395159472445393E-3</v>
      </c>
      <c r="T638">
        <v>2.41436870798303</v>
      </c>
      <c r="U638">
        <v>2.41436870798303</v>
      </c>
      <c r="V638">
        <v>2.2362066799538698</v>
      </c>
      <c r="W638">
        <v>14.1</v>
      </c>
      <c r="X638">
        <v>2.11</v>
      </c>
      <c r="Y638">
        <v>394903</v>
      </c>
      <c r="Z638">
        <v>78981</v>
      </c>
      <c r="AA638">
        <v>4.04</v>
      </c>
      <c r="AB638">
        <v>5</v>
      </c>
      <c r="AC638">
        <v>4</v>
      </c>
      <c r="AD638">
        <v>1</v>
      </c>
      <c r="AE638">
        <v>80</v>
      </c>
      <c r="AF638">
        <v>17</v>
      </c>
      <c r="AG638">
        <v>2</v>
      </c>
      <c r="AH638">
        <v>0</v>
      </c>
      <c r="AI638">
        <v>3</v>
      </c>
      <c r="AJ638" s="301">
        <v>43919</v>
      </c>
      <c r="AK638">
        <v>1737</v>
      </c>
      <c r="AL638">
        <v>2069</v>
      </c>
      <c r="AM638" s="301">
        <v>43828</v>
      </c>
      <c r="AN638">
        <v>2877</v>
      </c>
      <c r="AO638">
        <v>3397</v>
      </c>
      <c r="AP638" s="301">
        <v>43645</v>
      </c>
      <c r="AQ638">
        <v>2987</v>
      </c>
      <c r="AR638">
        <v>3507</v>
      </c>
      <c r="AS638" s="301">
        <v>43280</v>
      </c>
      <c r="AT638">
        <v>4185</v>
      </c>
      <c r="AU638">
        <v>3837</v>
      </c>
    </row>
    <row r="639" spans="1:47" x14ac:dyDescent="0.2">
      <c r="A639" s="102">
        <v>2702</v>
      </c>
      <c r="B639">
        <v>1662</v>
      </c>
      <c r="C639" t="s">
        <v>463</v>
      </c>
      <c r="D639" t="s">
        <v>1045</v>
      </c>
      <c r="E639">
        <v>1807</v>
      </c>
      <c r="F639">
        <v>1788</v>
      </c>
      <c r="G639">
        <v>600</v>
      </c>
      <c r="H639" t="s">
        <v>901</v>
      </c>
      <c r="I639">
        <v>9613</v>
      </c>
      <c r="J639" t="s">
        <v>1183</v>
      </c>
      <c r="K639" t="s">
        <v>900</v>
      </c>
      <c r="L639">
        <v>1203</v>
      </c>
      <c r="M639">
        <v>1177</v>
      </c>
      <c r="N639">
        <v>900</v>
      </c>
      <c r="O639" t="s">
        <v>898</v>
      </c>
      <c r="P639">
        <v>0.66866474352854199</v>
      </c>
      <c r="Q639">
        <v>0.90603969982342603</v>
      </c>
      <c r="R639">
        <v>0.13378134979480699</v>
      </c>
      <c r="S639" s="15">
        <v>8.9433125620700105E-2</v>
      </c>
      <c r="T639">
        <v>-1.5154618816358201</v>
      </c>
      <c r="U639">
        <v>1.5154618816358201</v>
      </c>
      <c r="V639">
        <v>1.7393448261056801</v>
      </c>
      <c r="W639">
        <v>-10.84</v>
      </c>
      <c r="X639">
        <v>1.26</v>
      </c>
      <c r="Y639">
        <v>394766</v>
      </c>
      <c r="Z639">
        <v>32897</v>
      </c>
      <c r="AA639">
        <v>1.71</v>
      </c>
      <c r="AB639">
        <v>12</v>
      </c>
      <c r="AC639">
        <v>9</v>
      </c>
      <c r="AD639">
        <v>3</v>
      </c>
      <c r="AE639">
        <v>75</v>
      </c>
      <c r="AF639">
        <v>20</v>
      </c>
      <c r="AG639">
        <v>3</v>
      </c>
      <c r="AH639">
        <v>0</v>
      </c>
      <c r="AI639">
        <v>9</v>
      </c>
      <c r="AJ639" s="301">
        <v>43919</v>
      </c>
      <c r="AK639">
        <v>1789</v>
      </c>
      <c r="AL639">
        <v>1043</v>
      </c>
      <c r="AM639" s="301">
        <v>43828</v>
      </c>
      <c r="AN639">
        <v>2955</v>
      </c>
      <c r="AO639">
        <v>1467</v>
      </c>
      <c r="AP639" s="301">
        <v>43645</v>
      </c>
      <c r="AQ639">
        <v>2554</v>
      </c>
      <c r="AR639">
        <v>1461</v>
      </c>
      <c r="AS639" s="301">
        <v>43280</v>
      </c>
      <c r="AT639">
        <v>2896</v>
      </c>
      <c r="AU639">
        <v>1251</v>
      </c>
    </row>
    <row r="640" spans="1:47" x14ac:dyDescent="0.2">
      <c r="A640" s="102">
        <v>3527</v>
      </c>
      <c r="B640">
        <v>1417</v>
      </c>
      <c r="C640" t="s">
        <v>1462</v>
      </c>
      <c r="D640" t="s">
        <v>907</v>
      </c>
      <c r="E640">
        <v>1611</v>
      </c>
      <c r="F640">
        <v>1595</v>
      </c>
      <c r="G640">
        <v>500</v>
      </c>
      <c r="H640" t="s">
        <v>898</v>
      </c>
      <c r="I640">
        <v>2327</v>
      </c>
      <c r="J640" t="s">
        <v>1171</v>
      </c>
      <c r="K640" t="s">
        <v>900</v>
      </c>
      <c r="L640">
        <v>2942</v>
      </c>
      <c r="M640">
        <v>2914</v>
      </c>
      <c r="N640">
        <v>300</v>
      </c>
      <c r="O640" t="s">
        <v>901</v>
      </c>
      <c r="P640">
        <v>0.84196442203768995</v>
      </c>
      <c r="Q640">
        <v>0.87636451621059297</v>
      </c>
      <c r="R640" s="15">
        <v>6.1359102006089102E-3</v>
      </c>
      <c r="S640">
        <v>3.6362357777308903E-2</v>
      </c>
      <c r="T640">
        <v>1.4709836055200201</v>
      </c>
      <c r="U640">
        <v>1.4709836055200201</v>
      </c>
      <c r="V640">
        <v>1.45388515294928</v>
      </c>
      <c r="W640">
        <v>6.53</v>
      </c>
      <c r="X640">
        <v>8.77</v>
      </c>
      <c r="Y640">
        <v>394684</v>
      </c>
      <c r="Z640">
        <v>26312</v>
      </c>
      <c r="AA640">
        <v>1.28</v>
      </c>
      <c r="AB640">
        <v>15</v>
      </c>
      <c r="AC640">
        <v>10</v>
      </c>
      <c r="AD640">
        <v>5</v>
      </c>
      <c r="AE640">
        <v>66.67</v>
      </c>
      <c r="AF640">
        <v>19</v>
      </c>
      <c r="AG640">
        <v>3</v>
      </c>
      <c r="AH640">
        <v>0</v>
      </c>
      <c r="AI640">
        <v>12</v>
      </c>
      <c r="AJ640" s="301">
        <v>43919</v>
      </c>
      <c r="AK640">
        <v>1375</v>
      </c>
      <c r="AL640">
        <v>2686</v>
      </c>
      <c r="AM640" s="301">
        <v>43828</v>
      </c>
      <c r="AN640">
        <v>1651</v>
      </c>
      <c r="AO640">
        <v>3600</v>
      </c>
      <c r="AP640" s="301">
        <v>43645</v>
      </c>
      <c r="AQ640">
        <v>1652</v>
      </c>
      <c r="AR640">
        <v>3515</v>
      </c>
      <c r="AS640" s="301">
        <v>43280</v>
      </c>
      <c r="AT640">
        <v>1687</v>
      </c>
      <c r="AU640">
        <v>2762</v>
      </c>
    </row>
    <row r="641" spans="1:47" x14ac:dyDescent="0.2">
      <c r="A641" s="102">
        <v>227</v>
      </c>
      <c r="B641">
        <v>8308</v>
      </c>
      <c r="C641" t="s">
        <v>48</v>
      </c>
      <c r="D641" t="s">
        <v>940</v>
      </c>
      <c r="E641">
        <v>366</v>
      </c>
      <c r="F641">
        <v>368</v>
      </c>
      <c r="G641">
        <v>2800</v>
      </c>
      <c r="H641" t="s">
        <v>898</v>
      </c>
      <c r="I641">
        <v>9101</v>
      </c>
      <c r="J641" t="s">
        <v>682</v>
      </c>
      <c r="K641" t="s">
        <v>1071</v>
      </c>
      <c r="L641">
        <v>1484</v>
      </c>
      <c r="M641">
        <v>1493</v>
      </c>
      <c r="N641">
        <v>700</v>
      </c>
      <c r="O641" t="s">
        <v>901</v>
      </c>
      <c r="P641">
        <v>0.94004746914590898</v>
      </c>
      <c r="Q641">
        <v>0.96631467862074105</v>
      </c>
      <c r="R641" s="15">
        <v>0.12794012613060901</v>
      </c>
      <c r="S641">
        <v>1.3042578654862899E-2</v>
      </c>
      <c r="T641">
        <v>0.15437025872393001</v>
      </c>
      <c r="U641">
        <v>0.15437025872393001</v>
      </c>
      <c r="V641">
        <v>3.9980778277041398E-2</v>
      </c>
      <c r="W641">
        <v>0.59</v>
      </c>
      <c r="X641">
        <v>1.41</v>
      </c>
      <c r="Y641">
        <v>393957</v>
      </c>
      <c r="Z641">
        <v>26264</v>
      </c>
      <c r="AA641">
        <v>1.34</v>
      </c>
      <c r="AB641">
        <v>15</v>
      </c>
      <c r="AC641">
        <v>11</v>
      </c>
      <c r="AD641">
        <v>4</v>
      </c>
      <c r="AE641">
        <v>73.33</v>
      </c>
      <c r="AF641">
        <v>19</v>
      </c>
      <c r="AG641">
        <v>2</v>
      </c>
      <c r="AH641">
        <v>1</v>
      </c>
      <c r="AI641">
        <v>12</v>
      </c>
      <c r="AJ641" s="301">
        <v>43919</v>
      </c>
      <c r="AK641">
        <v>344</v>
      </c>
      <c r="AL641">
        <v>1336</v>
      </c>
      <c r="AM641" s="301">
        <v>43828</v>
      </c>
      <c r="AN641">
        <v>479</v>
      </c>
      <c r="AO641">
        <v>1981</v>
      </c>
      <c r="AP641" s="301">
        <v>43645</v>
      </c>
      <c r="AQ641">
        <v>453.5</v>
      </c>
      <c r="AR641">
        <v>1776</v>
      </c>
      <c r="AS641" s="301">
        <v>43280</v>
      </c>
      <c r="AT641">
        <v>582.29999999999995</v>
      </c>
      <c r="AU641">
        <v>2162</v>
      </c>
    </row>
    <row r="642" spans="1:47" x14ac:dyDescent="0.2">
      <c r="A642" s="102">
        <v>1122</v>
      </c>
      <c r="B642">
        <v>2181</v>
      </c>
      <c r="C642" t="s">
        <v>1392</v>
      </c>
      <c r="D642" t="s">
        <v>910</v>
      </c>
      <c r="E642">
        <v>1473</v>
      </c>
      <c r="F642">
        <v>1459</v>
      </c>
      <c r="G642">
        <v>700</v>
      </c>
      <c r="H642" t="s">
        <v>898</v>
      </c>
      <c r="I642">
        <v>5406</v>
      </c>
      <c r="J642" t="s">
        <v>1134</v>
      </c>
      <c r="K642" t="s">
        <v>939</v>
      </c>
      <c r="L642">
        <v>369</v>
      </c>
      <c r="M642">
        <v>363</v>
      </c>
      <c r="N642">
        <v>2800</v>
      </c>
      <c r="O642" t="s">
        <v>901</v>
      </c>
      <c r="P642">
        <v>0.92815417374939901</v>
      </c>
      <c r="Q642">
        <v>0.94511601061111405</v>
      </c>
      <c r="R642" s="15">
        <v>1.0258770128992499E-2</v>
      </c>
      <c r="S642" s="106">
        <v>1.8259859008786801E-2</v>
      </c>
      <c r="T642">
        <v>2.2154974465687798</v>
      </c>
      <c r="U642">
        <v>2.2154974465687798</v>
      </c>
      <c r="V642">
        <v>2.1084290165734298</v>
      </c>
      <c r="W642">
        <v>17.05</v>
      </c>
      <c r="X642">
        <v>0.48</v>
      </c>
      <c r="Y642">
        <v>393885</v>
      </c>
      <c r="Z642">
        <v>26259</v>
      </c>
      <c r="AA642">
        <v>1.1499999999999999</v>
      </c>
      <c r="AB642">
        <v>15</v>
      </c>
      <c r="AC642">
        <v>8</v>
      </c>
      <c r="AD642">
        <v>7</v>
      </c>
      <c r="AE642">
        <v>53.33</v>
      </c>
      <c r="AF642">
        <v>14</v>
      </c>
      <c r="AG642">
        <v>8</v>
      </c>
      <c r="AH642">
        <v>3</v>
      </c>
      <c r="AI642">
        <v>4</v>
      </c>
      <c r="AJ642" s="301">
        <v>43919</v>
      </c>
      <c r="AK642">
        <v>1100</v>
      </c>
      <c r="AL642">
        <v>354</v>
      </c>
      <c r="AM642" s="301">
        <v>43828</v>
      </c>
      <c r="AN642">
        <v>2051</v>
      </c>
      <c r="AO642">
        <v>589</v>
      </c>
      <c r="AP642" s="301">
        <v>43645</v>
      </c>
      <c r="AQ642">
        <v>2583</v>
      </c>
      <c r="AR642">
        <v>718</v>
      </c>
      <c r="AS642" s="301">
        <v>43280</v>
      </c>
      <c r="AT642">
        <v>2349</v>
      </c>
      <c r="AU642">
        <v>994</v>
      </c>
    </row>
    <row r="643" spans="1:47" x14ac:dyDescent="0.2">
      <c r="A643" s="102">
        <v>4076</v>
      </c>
      <c r="B643">
        <v>6460</v>
      </c>
      <c r="C643" t="s">
        <v>1101</v>
      </c>
      <c r="D643" t="s">
        <v>909</v>
      </c>
      <c r="E643">
        <v>1298</v>
      </c>
      <c r="F643">
        <v>1287</v>
      </c>
      <c r="G643">
        <v>800</v>
      </c>
      <c r="H643" t="s">
        <v>901</v>
      </c>
      <c r="I643">
        <v>9715</v>
      </c>
      <c r="J643" t="s">
        <v>1135</v>
      </c>
      <c r="K643" t="s">
        <v>910</v>
      </c>
      <c r="L643">
        <v>2544</v>
      </c>
      <c r="M643">
        <v>2541</v>
      </c>
      <c r="N643">
        <v>400</v>
      </c>
      <c r="O643" t="s">
        <v>898</v>
      </c>
      <c r="P643">
        <v>0.65594234010475805</v>
      </c>
      <c r="Q643">
        <v>0.85163137646823694</v>
      </c>
      <c r="R643" s="15">
        <v>0.25838616950648802</v>
      </c>
      <c r="S643" s="15">
        <v>2.4724026272986699E-2</v>
      </c>
      <c r="T643">
        <v>-1.7075855183421</v>
      </c>
      <c r="U643">
        <v>1.7075855183421</v>
      </c>
      <c r="V643">
        <v>1.66038335762699</v>
      </c>
      <c r="W643">
        <v>-23.85</v>
      </c>
      <c r="X643">
        <v>1.3</v>
      </c>
      <c r="Y643">
        <v>393813</v>
      </c>
      <c r="Z643">
        <v>23165</v>
      </c>
      <c r="AA643">
        <v>1.0900000000000001</v>
      </c>
      <c r="AB643">
        <v>17</v>
      </c>
      <c r="AC643">
        <v>10</v>
      </c>
      <c r="AD643">
        <v>7</v>
      </c>
      <c r="AE643">
        <v>58.82</v>
      </c>
      <c r="AF643">
        <v>15</v>
      </c>
      <c r="AG643">
        <v>6</v>
      </c>
      <c r="AH643">
        <v>3</v>
      </c>
      <c r="AI643">
        <v>8</v>
      </c>
      <c r="AJ643" s="301">
        <v>43919</v>
      </c>
      <c r="AK643">
        <v>1333</v>
      </c>
      <c r="AL643">
        <v>1916</v>
      </c>
      <c r="AM643" s="301">
        <v>43828</v>
      </c>
      <c r="AN643">
        <v>1583</v>
      </c>
      <c r="AO643">
        <v>2968</v>
      </c>
      <c r="AP643" s="301">
        <v>43645</v>
      </c>
      <c r="AQ643">
        <v>1346</v>
      </c>
      <c r="AR643">
        <v>2456</v>
      </c>
      <c r="AS643" s="301">
        <v>43280</v>
      </c>
      <c r="AT643">
        <v>1839</v>
      </c>
      <c r="AU643">
        <v>2590</v>
      </c>
    </row>
    <row r="644" spans="1:47" x14ac:dyDescent="0.2">
      <c r="A644" s="102">
        <v>3210</v>
      </c>
      <c r="B644">
        <v>6460</v>
      </c>
      <c r="C644" t="s">
        <v>1101</v>
      </c>
      <c r="D644" t="s">
        <v>909</v>
      </c>
      <c r="E644">
        <v>1298</v>
      </c>
      <c r="F644">
        <v>1287</v>
      </c>
      <c r="G644">
        <v>800</v>
      </c>
      <c r="H644" t="s">
        <v>901</v>
      </c>
      <c r="I644">
        <v>6592</v>
      </c>
      <c r="J644" t="s">
        <v>1059</v>
      </c>
      <c r="K644" t="s">
        <v>903</v>
      </c>
      <c r="L644">
        <v>3415</v>
      </c>
      <c r="M644">
        <v>3380</v>
      </c>
      <c r="N644">
        <v>300</v>
      </c>
      <c r="O644" t="s">
        <v>898</v>
      </c>
      <c r="P644">
        <v>0.54205989969595503</v>
      </c>
      <c r="Q644">
        <v>0.88898526718220705</v>
      </c>
      <c r="R644">
        <v>0.36315473870385601</v>
      </c>
      <c r="S644">
        <v>4.1561143993308597E-2</v>
      </c>
      <c r="T644">
        <v>-1.12711735334901</v>
      </c>
      <c r="U644">
        <v>1.12711735334901</v>
      </c>
      <c r="V644">
        <v>1.4956619519387599</v>
      </c>
      <c r="W644">
        <v>-5.75</v>
      </c>
      <c r="X644">
        <v>1.54</v>
      </c>
      <c r="Y644">
        <v>393738</v>
      </c>
      <c r="Z644">
        <v>24609</v>
      </c>
      <c r="AA644">
        <v>1.46</v>
      </c>
      <c r="AB644">
        <v>16</v>
      </c>
      <c r="AC644">
        <v>10</v>
      </c>
      <c r="AD644">
        <v>6</v>
      </c>
      <c r="AE644">
        <v>62.5</v>
      </c>
      <c r="AF644">
        <v>19</v>
      </c>
      <c r="AG644">
        <v>5</v>
      </c>
      <c r="AH644">
        <v>1</v>
      </c>
      <c r="AI644">
        <v>10</v>
      </c>
      <c r="AJ644" s="301">
        <v>43919</v>
      </c>
      <c r="AK644">
        <v>1333</v>
      </c>
      <c r="AL644">
        <v>3360</v>
      </c>
      <c r="AM644" s="301">
        <v>43828</v>
      </c>
      <c r="AN644">
        <v>1583</v>
      </c>
      <c r="AO644">
        <v>4150</v>
      </c>
      <c r="AP644" s="301">
        <v>43645</v>
      </c>
      <c r="AQ644">
        <v>1346</v>
      </c>
      <c r="AR644">
        <v>3850</v>
      </c>
      <c r="AS644" s="301">
        <v>43280</v>
      </c>
      <c r="AT644">
        <v>1839</v>
      </c>
      <c r="AU644">
        <v>5180</v>
      </c>
    </row>
    <row r="645" spans="1:47" x14ac:dyDescent="0.2">
      <c r="A645" s="102">
        <v>3720</v>
      </c>
      <c r="B645">
        <v>1417</v>
      </c>
      <c r="C645" t="s">
        <v>1462</v>
      </c>
      <c r="D645" t="s">
        <v>907</v>
      </c>
      <c r="E645">
        <v>1611</v>
      </c>
      <c r="F645">
        <v>1595</v>
      </c>
      <c r="G645">
        <v>600</v>
      </c>
      <c r="H645" t="s">
        <v>898</v>
      </c>
      <c r="I645">
        <v>3197</v>
      </c>
      <c r="J645" t="s">
        <v>508</v>
      </c>
      <c r="K645" t="s">
        <v>921</v>
      </c>
      <c r="L645">
        <v>1738</v>
      </c>
      <c r="M645">
        <v>1715</v>
      </c>
      <c r="N645">
        <v>600</v>
      </c>
      <c r="O645" t="s">
        <v>901</v>
      </c>
      <c r="P645">
        <v>0.92871072652476905</v>
      </c>
      <c r="Q645">
        <v>0.86882155192120702</v>
      </c>
      <c r="R645" s="106">
        <v>1.06495484022635E-2</v>
      </c>
      <c r="S645">
        <v>8.4694994943277202E-2</v>
      </c>
      <c r="T645">
        <v>1.8109621302730601</v>
      </c>
      <c r="U645">
        <v>1.8109621302730601</v>
      </c>
      <c r="V645">
        <v>1.4447916765092099</v>
      </c>
      <c r="W645">
        <v>8.93</v>
      </c>
      <c r="X645">
        <v>7</v>
      </c>
      <c r="Y645">
        <v>393649</v>
      </c>
      <c r="Z645">
        <v>23156</v>
      </c>
      <c r="AA645">
        <v>1.22</v>
      </c>
      <c r="AB645">
        <v>17</v>
      </c>
      <c r="AC645">
        <v>11</v>
      </c>
      <c r="AD645">
        <v>6</v>
      </c>
      <c r="AE645">
        <v>64.709999999999994</v>
      </c>
      <c r="AF645">
        <v>18</v>
      </c>
      <c r="AG645">
        <v>5</v>
      </c>
      <c r="AH645">
        <v>3</v>
      </c>
      <c r="AI645">
        <v>9</v>
      </c>
      <c r="AJ645" s="301">
        <v>43919</v>
      </c>
      <c r="AK645">
        <v>1375</v>
      </c>
      <c r="AL645">
        <v>1614</v>
      </c>
      <c r="AM645" s="301">
        <v>43828</v>
      </c>
      <c r="AN645">
        <v>1651</v>
      </c>
      <c r="AO645">
        <v>2135</v>
      </c>
      <c r="AP645" s="301">
        <v>43645</v>
      </c>
      <c r="AQ645">
        <v>1652</v>
      </c>
      <c r="AR645">
        <v>1873</v>
      </c>
      <c r="AS645" s="301">
        <v>43280</v>
      </c>
      <c r="AT645">
        <v>1687</v>
      </c>
      <c r="AU645">
        <v>1626</v>
      </c>
    </row>
    <row r="646" spans="1:47" x14ac:dyDescent="0.2">
      <c r="A646" s="102">
        <v>1651</v>
      </c>
      <c r="B646">
        <v>5713</v>
      </c>
      <c r="C646" t="s">
        <v>1099</v>
      </c>
      <c r="D646" t="s">
        <v>911</v>
      </c>
      <c r="E646">
        <v>2937</v>
      </c>
      <c r="F646">
        <v>2957.5</v>
      </c>
      <c r="G646">
        <v>300</v>
      </c>
      <c r="H646" t="s">
        <v>898</v>
      </c>
      <c r="I646">
        <v>6471</v>
      </c>
      <c r="J646" t="s">
        <v>805</v>
      </c>
      <c r="K646" t="s">
        <v>909</v>
      </c>
      <c r="L646">
        <v>782</v>
      </c>
      <c r="M646">
        <v>777</v>
      </c>
      <c r="N646">
        <v>1100</v>
      </c>
      <c r="O646" t="s">
        <v>901</v>
      </c>
      <c r="P646">
        <v>0.95759910619927902</v>
      </c>
      <c r="Q646">
        <v>0.93344005596708601</v>
      </c>
      <c r="R646">
        <v>0.31826500497418198</v>
      </c>
      <c r="S646" s="15">
        <v>7.3884159320530093E-2</v>
      </c>
      <c r="T646">
        <v>1.25266899997417</v>
      </c>
      <c r="U646">
        <v>1.25266899997417</v>
      </c>
      <c r="V646">
        <v>1.24378990220709</v>
      </c>
      <c r="W646">
        <v>5.91</v>
      </c>
      <c r="X646">
        <v>3.67</v>
      </c>
      <c r="Y646">
        <v>393164</v>
      </c>
      <c r="Z646">
        <v>23127</v>
      </c>
      <c r="AA646">
        <v>1.17</v>
      </c>
      <c r="AB646">
        <v>17</v>
      </c>
      <c r="AC646">
        <v>12</v>
      </c>
      <c r="AD646">
        <v>5</v>
      </c>
      <c r="AE646">
        <v>70.59</v>
      </c>
      <c r="AF646">
        <v>19</v>
      </c>
      <c r="AG646">
        <v>2</v>
      </c>
      <c r="AH646">
        <v>1</v>
      </c>
      <c r="AI646">
        <v>14</v>
      </c>
      <c r="AJ646" s="301">
        <v>43919</v>
      </c>
      <c r="AK646">
        <v>2311.5</v>
      </c>
      <c r="AL646">
        <v>711</v>
      </c>
      <c r="AM646" s="301">
        <v>43828</v>
      </c>
      <c r="AN646">
        <v>3544</v>
      </c>
      <c r="AO646">
        <v>1041</v>
      </c>
      <c r="AP646" s="301">
        <v>43645</v>
      </c>
      <c r="AQ646">
        <v>3244</v>
      </c>
      <c r="AR646">
        <v>996</v>
      </c>
      <c r="AS646" s="301">
        <v>43280</v>
      </c>
      <c r="AT646">
        <v>4145</v>
      </c>
      <c r="AU646">
        <v>1135</v>
      </c>
    </row>
    <row r="647" spans="1:47" x14ac:dyDescent="0.2">
      <c r="A647" s="102">
        <v>3712</v>
      </c>
      <c r="B647">
        <v>3291</v>
      </c>
      <c r="C647" t="s">
        <v>55</v>
      </c>
      <c r="D647" t="s">
        <v>917</v>
      </c>
      <c r="E647">
        <v>1661</v>
      </c>
      <c r="F647">
        <v>1643</v>
      </c>
      <c r="G647">
        <v>600</v>
      </c>
      <c r="H647" t="s">
        <v>898</v>
      </c>
      <c r="I647">
        <v>4091</v>
      </c>
      <c r="J647" t="s">
        <v>1334</v>
      </c>
      <c r="K647" t="s">
        <v>920</v>
      </c>
      <c r="L647">
        <v>1721</v>
      </c>
      <c r="M647">
        <v>1751</v>
      </c>
      <c r="N647">
        <v>600</v>
      </c>
      <c r="O647" t="s">
        <v>901</v>
      </c>
      <c r="P647">
        <v>0.77854616904646801</v>
      </c>
      <c r="Q647">
        <v>0.86911964283491305</v>
      </c>
      <c r="R647">
        <v>0.15208601455294901</v>
      </c>
      <c r="S647">
        <v>3.1202916840657999E-2</v>
      </c>
      <c r="T647">
        <v>0.80248241988540403</v>
      </c>
      <c r="U647">
        <v>0.80248241988540403</v>
      </c>
      <c r="V647">
        <v>1.1293381960205999</v>
      </c>
      <c r="W647">
        <v>6.38</v>
      </c>
      <c r="X647">
        <v>6.17</v>
      </c>
      <c r="Y647">
        <v>392956</v>
      </c>
      <c r="Z647">
        <v>30227</v>
      </c>
      <c r="AA647">
        <v>1.38</v>
      </c>
      <c r="AB647">
        <v>13</v>
      </c>
      <c r="AC647">
        <v>7</v>
      </c>
      <c r="AD647">
        <v>6</v>
      </c>
      <c r="AE647">
        <v>53.85</v>
      </c>
      <c r="AF647">
        <v>14</v>
      </c>
      <c r="AG647">
        <v>5</v>
      </c>
      <c r="AH647">
        <v>2</v>
      </c>
      <c r="AI647">
        <v>6</v>
      </c>
      <c r="AJ647" s="301">
        <v>43919</v>
      </c>
      <c r="AK647">
        <v>1545</v>
      </c>
      <c r="AL647">
        <v>1662</v>
      </c>
      <c r="AM647" s="301">
        <v>43828</v>
      </c>
      <c r="AN647">
        <v>1919</v>
      </c>
      <c r="AO647">
        <v>2428</v>
      </c>
      <c r="AP647" s="301">
        <v>43645</v>
      </c>
      <c r="AQ647">
        <v>1803</v>
      </c>
      <c r="AR647">
        <v>2285</v>
      </c>
      <c r="AS647" s="301">
        <v>43280</v>
      </c>
      <c r="AT647">
        <v>2103</v>
      </c>
      <c r="AU647">
        <v>1526</v>
      </c>
    </row>
    <row r="648" spans="1:47" x14ac:dyDescent="0.2">
      <c r="A648" s="102">
        <v>961</v>
      </c>
      <c r="B648">
        <v>7272</v>
      </c>
      <c r="C648" t="s">
        <v>1039</v>
      </c>
      <c r="D648" t="s">
        <v>913</v>
      </c>
      <c r="E648">
        <v>1670</v>
      </c>
      <c r="F648">
        <v>1639</v>
      </c>
      <c r="G648">
        <v>600</v>
      </c>
      <c r="H648" t="s">
        <v>898</v>
      </c>
      <c r="I648">
        <v>9603</v>
      </c>
      <c r="J648" t="s">
        <v>1013</v>
      </c>
      <c r="K648" t="s">
        <v>910</v>
      </c>
      <c r="L648">
        <v>1569</v>
      </c>
      <c r="M648">
        <v>1540</v>
      </c>
      <c r="N648">
        <v>600</v>
      </c>
      <c r="O648" t="s">
        <v>901</v>
      </c>
      <c r="P648">
        <v>0.84595927487499301</v>
      </c>
      <c r="Q648">
        <v>0.94816188798557399</v>
      </c>
      <c r="R648">
        <v>7.1315873371807906E-2</v>
      </c>
      <c r="S648" s="15">
        <v>5.6700321849336703E-2</v>
      </c>
      <c r="T648">
        <v>1.9328254615432401</v>
      </c>
      <c r="U648">
        <v>1.9328254615432401</v>
      </c>
      <c r="V648">
        <v>1.8973590481874101</v>
      </c>
      <c r="W648">
        <v>15.51</v>
      </c>
      <c r="X648">
        <v>6.04</v>
      </c>
      <c r="Y648">
        <v>392624</v>
      </c>
      <c r="Z648">
        <v>32719</v>
      </c>
      <c r="AA648">
        <v>1.76</v>
      </c>
      <c r="AB648">
        <v>12</v>
      </c>
      <c r="AC648">
        <v>8</v>
      </c>
      <c r="AD648">
        <v>4</v>
      </c>
      <c r="AE648">
        <v>66.67</v>
      </c>
      <c r="AF648">
        <v>18</v>
      </c>
      <c r="AG648">
        <v>4</v>
      </c>
      <c r="AH648">
        <v>1</v>
      </c>
      <c r="AI648">
        <v>7</v>
      </c>
      <c r="AJ648" s="301">
        <v>43919</v>
      </c>
      <c r="AK648">
        <v>1350</v>
      </c>
      <c r="AL648">
        <v>1419</v>
      </c>
      <c r="AM648" s="301">
        <v>43828</v>
      </c>
      <c r="AN648">
        <v>2203</v>
      </c>
      <c r="AO648">
        <v>3135</v>
      </c>
      <c r="AP648" s="301">
        <v>43645</v>
      </c>
      <c r="AQ648">
        <v>1960</v>
      </c>
      <c r="AR648">
        <v>2719</v>
      </c>
      <c r="AS648" s="301">
        <v>43280</v>
      </c>
      <c r="AT648">
        <v>2795</v>
      </c>
      <c r="AU648">
        <v>3240</v>
      </c>
    </row>
    <row r="649" spans="1:47" x14ac:dyDescent="0.2">
      <c r="A649" s="102">
        <v>2891</v>
      </c>
      <c r="B649">
        <v>5803</v>
      </c>
      <c r="C649" t="s">
        <v>23</v>
      </c>
      <c r="D649" t="s">
        <v>911</v>
      </c>
      <c r="E649">
        <v>312</v>
      </c>
      <c r="F649">
        <v>308</v>
      </c>
      <c r="G649">
        <v>3400</v>
      </c>
      <c r="H649" t="s">
        <v>901</v>
      </c>
      <c r="I649">
        <v>7189</v>
      </c>
      <c r="J649" t="s">
        <v>41</v>
      </c>
      <c r="K649" t="s">
        <v>940</v>
      </c>
      <c r="L649">
        <v>732</v>
      </c>
      <c r="M649">
        <v>739</v>
      </c>
      <c r="N649">
        <v>1400</v>
      </c>
      <c r="O649" t="s">
        <v>898</v>
      </c>
      <c r="P649">
        <v>0.79591958471984603</v>
      </c>
      <c r="Q649">
        <v>0.90088829154468397</v>
      </c>
      <c r="R649" s="106">
        <v>2.07302366619256E-2</v>
      </c>
      <c r="S649" s="15">
        <v>3.1664974149307003E-2</v>
      </c>
      <c r="T649">
        <v>-1.8049310400475</v>
      </c>
      <c r="U649">
        <v>1.8049310400475</v>
      </c>
      <c r="V649">
        <v>1.5977585613938501</v>
      </c>
      <c r="W649">
        <v>-15.14</v>
      </c>
      <c r="X649">
        <v>1.22</v>
      </c>
      <c r="Y649">
        <v>392230</v>
      </c>
      <c r="Z649">
        <v>20644</v>
      </c>
      <c r="AA649">
        <v>0.94</v>
      </c>
      <c r="AB649">
        <v>19</v>
      </c>
      <c r="AC649">
        <v>11</v>
      </c>
      <c r="AD649">
        <v>8</v>
      </c>
      <c r="AE649">
        <v>57.89</v>
      </c>
      <c r="AF649">
        <v>19</v>
      </c>
      <c r="AG649">
        <v>5</v>
      </c>
      <c r="AH649">
        <v>2</v>
      </c>
      <c r="AI649">
        <v>12</v>
      </c>
      <c r="AJ649" s="301">
        <v>43919</v>
      </c>
      <c r="AK649">
        <v>317</v>
      </c>
      <c r="AL649">
        <v>659</v>
      </c>
      <c r="AM649" s="301">
        <v>43828</v>
      </c>
      <c r="AN649">
        <v>452</v>
      </c>
      <c r="AO649">
        <v>857</v>
      </c>
      <c r="AP649" s="301">
        <v>43645</v>
      </c>
      <c r="AQ649">
        <v>421</v>
      </c>
      <c r="AR649">
        <v>801</v>
      </c>
      <c r="AS649" s="301">
        <v>43280</v>
      </c>
      <c r="AT649">
        <v>689</v>
      </c>
      <c r="AU649">
        <v>1229</v>
      </c>
    </row>
    <row r="650" spans="1:47" s="141" customFormat="1" x14ac:dyDescent="0.2">
      <c r="A650" s="375">
        <v>2788</v>
      </c>
      <c r="B650" s="141">
        <v>4091</v>
      </c>
      <c r="C650" s="141" t="s">
        <v>1334</v>
      </c>
      <c r="D650" s="141" t="s">
        <v>920</v>
      </c>
      <c r="E650" s="141">
        <v>1721</v>
      </c>
      <c r="F650" s="141">
        <v>1751</v>
      </c>
      <c r="G650" s="141">
        <v>600</v>
      </c>
      <c r="H650" s="141" t="s">
        <v>898</v>
      </c>
      <c r="I650" s="141">
        <v>9024</v>
      </c>
      <c r="J650" s="141" t="s">
        <v>1463</v>
      </c>
      <c r="K650" s="141" t="s">
        <v>976</v>
      </c>
      <c r="L650" s="141">
        <v>1199</v>
      </c>
      <c r="M650" s="141">
        <v>1180</v>
      </c>
      <c r="N650" s="141">
        <v>900</v>
      </c>
      <c r="O650" s="141" t="s">
        <v>901</v>
      </c>
      <c r="P650" s="141">
        <v>0.73223526091329505</v>
      </c>
      <c r="Q650" s="141">
        <v>0.90382713555911398</v>
      </c>
      <c r="R650" s="141">
        <v>0.28224663544008</v>
      </c>
      <c r="S650" s="141">
        <v>4.9625529835858002E-2</v>
      </c>
      <c r="T650" s="141">
        <v>1.6691247657335899</v>
      </c>
      <c r="U650" s="141">
        <v>1.6691247657335899</v>
      </c>
      <c r="V650" s="141">
        <v>1.0800309550486</v>
      </c>
      <c r="W650" s="141">
        <v>10.81</v>
      </c>
      <c r="X650" s="141">
        <v>1.0900000000000001</v>
      </c>
      <c r="Y650" s="141">
        <v>391883</v>
      </c>
      <c r="Z650" s="141">
        <v>23052</v>
      </c>
      <c r="AA650" s="141">
        <v>1.22</v>
      </c>
      <c r="AB650" s="141">
        <v>17</v>
      </c>
      <c r="AC650" s="141">
        <v>10</v>
      </c>
      <c r="AD650" s="141">
        <v>7</v>
      </c>
      <c r="AE650" s="141">
        <v>58.82</v>
      </c>
      <c r="AF650" s="141">
        <v>17</v>
      </c>
      <c r="AG650" s="141">
        <v>3</v>
      </c>
      <c r="AH650" s="141">
        <v>2</v>
      </c>
      <c r="AI650" s="141">
        <v>12</v>
      </c>
      <c r="AJ650" s="377">
        <v>43919</v>
      </c>
      <c r="AK650" s="141">
        <v>1662</v>
      </c>
      <c r="AL650" s="141">
        <v>1249</v>
      </c>
      <c r="AM650" s="377">
        <v>43828</v>
      </c>
      <c r="AN650" s="141">
        <v>2428</v>
      </c>
      <c r="AO650" s="141">
        <v>1795</v>
      </c>
      <c r="AP650" s="377">
        <v>43645</v>
      </c>
      <c r="AQ650" s="141">
        <v>2285</v>
      </c>
      <c r="AR650" s="141">
        <v>1826</v>
      </c>
      <c r="AS650" s="377">
        <v>43280</v>
      </c>
      <c r="AT650" s="141">
        <v>1526</v>
      </c>
      <c r="AU650" s="141">
        <v>1837</v>
      </c>
    </row>
    <row r="651" spans="1:47" x14ac:dyDescent="0.2">
      <c r="A651" s="102">
        <v>1210</v>
      </c>
      <c r="B651">
        <v>5991</v>
      </c>
      <c r="C651" t="s">
        <v>789</v>
      </c>
      <c r="D651" t="s">
        <v>1032</v>
      </c>
      <c r="E651">
        <v>693</v>
      </c>
      <c r="F651">
        <v>693</v>
      </c>
      <c r="G651">
        <v>1500</v>
      </c>
      <c r="H651" t="s">
        <v>901</v>
      </c>
      <c r="I651">
        <v>7186</v>
      </c>
      <c r="J651" t="s">
        <v>445</v>
      </c>
      <c r="K651" t="s">
        <v>940</v>
      </c>
      <c r="L651">
        <v>353</v>
      </c>
      <c r="M651">
        <v>347</v>
      </c>
      <c r="N651">
        <v>3000</v>
      </c>
      <c r="O651" t="s">
        <v>898</v>
      </c>
      <c r="P651">
        <v>0.82472969603788304</v>
      </c>
      <c r="Q651">
        <v>0.943485051694538</v>
      </c>
      <c r="R651">
        <v>6.2750258652258306E-2</v>
      </c>
      <c r="S651" s="15">
        <v>8.5226567464885106E-2</v>
      </c>
      <c r="T651">
        <v>-2.0261906269703598</v>
      </c>
      <c r="U651">
        <v>2.0261906269703598</v>
      </c>
      <c r="V651">
        <v>2.1597529655096399</v>
      </c>
      <c r="W651">
        <v>-9.01</v>
      </c>
      <c r="X651">
        <v>0.14000000000000001</v>
      </c>
      <c r="Y651">
        <v>391600</v>
      </c>
      <c r="Z651">
        <v>27971</v>
      </c>
      <c r="AA651">
        <v>1.33</v>
      </c>
      <c r="AB651">
        <v>14</v>
      </c>
      <c r="AC651">
        <v>8</v>
      </c>
      <c r="AD651">
        <v>6</v>
      </c>
      <c r="AE651">
        <v>57.14</v>
      </c>
      <c r="AF651">
        <v>19</v>
      </c>
      <c r="AG651">
        <v>3</v>
      </c>
      <c r="AH651">
        <v>1</v>
      </c>
      <c r="AI651">
        <v>10</v>
      </c>
      <c r="AJ651" s="301">
        <v>43919</v>
      </c>
      <c r="AK651">
        <v>747</v>
      </c>
      <c r="AL651">
        <v>340</v>
      </c>
      <c r="AM651" s="301">
        <v>43828</v>
      </c>
      <c r="AN651">
        <v>995</v>
      </c>
      <c r="AO651">
        <v>452</v>
      </c>
      <c r="AP651" s="301">
        <v>43645</v>
      </c>
      <c r="AQ651">
        <v>857</v>
      </c>
      <c r="AR651">
        <v>412</v>
      </c>
      <c r="AS651" s="301">
        <v>43280</v>
      </c>
      <c r="AT651">
        <v>1025</v>
      </c>
      <c r="AU651">
        <v>553</v>
      </c>
    </row>
    <row r="652" spans="1:47" x14ac:dyDescent="0.2">
      <c r="A652" s="102">
        <v>824</v>
      </c>
      <c r="B652">
        <v>6724</v>
      </c>
      <c r="C652" t="s">
        <v>583</v>
      </c>
      <c r="D652" t="s">
        <v>903</v>
      </c>
      <c r="E652">
        <v>1197</v>
      </c>
      <c r="F652">
        <v>1164</v>
      </c>
      <c r="G652">
        <v>800</v>
      </c>
      <c r="H652" t="s">
        <v>901</v>
      </c>
      <c r="I652">
        <v>8316</v>
      </c>
      <c r="J652" t="s">
        <v>1051</v>
      </c>
      <c r="K652" t="s">
        <v>940</v>
      </c>
      <c r="L652">
        <v>3001</v>
      </c>
      <c r="M652">
        <v>3011</v>
      </c>
      <c r="N652">
        <v>300</v>
      </c>
      <c r="O652" t="s">
        <v>898</v>
      </c>
      <c r="P652">
        <v>0.91016007513025499</v>
      </c>
      <c r="Q652">
        <v>0.95069750868270797</v>
      </c>
      <c r="R652">
        <v>9.0204849396445505E-2</v>
      </c>
      <c r="S652" s="15">
        <v>5.51269578460983E-2</v>
      </c>
      <c r="T652">
        <v>-1.0132161194417699</v>
      </c>
      <c r="U652">
        <v>1.0132161194417699</v>
      </c>
      <c r="V652">
        <v>0.42464625712002402</v>
      </c>
      <c r="W652">
        <v>-5.22</v>
      </c>
      <c r="X652">
        <v>3.09</v>
      </c>
      <c r="Y652">
        <v>391581</v>
      </c>
      <c r="Z652">
        <v>43509</v>
      </c>
      <c r="AA652">
        <v>1.96</v>
      </c>
      <c r="AB652">
        <v>9</v>
      </c>
      <c r="AC652">
        <v>5</v>
      </c>
      <c r="AD652">
        <v>4</v>
      </c>
      <c r="AE652">
        <v>55.56</v>
      </c>
      <c r="AF652">
        <v>19</v>
      </c>
      <c r="AG652">
        <v>2</v>
      </c>
      <c r="AH652">
        <v>0</v>
      </c>
      <c r="AI652">
        <v>7</v>
      </c>
      <c r="AJ652" s="301">
        <v>43919</v>
      </c>
      <c r="AK652">
        <v>1229</v>
      </c>
      <c r="AL652">
        <v>2750.5</v>
      </c>
      <c r="AM652" s="301">
        <v>43828</v>
      </c>
      <c r="AN652">
        <v>1655</v>
      </c>
      <c r="AO652">
        <v>4038</v>
      </c>
      <c r="AP652" s="301">
        <v>43645</v>
      </c>
      <c r="AQ652">
        <v>1721</v>
      </c>
      <c r="AR652">
        <v>3843</v>
      </c>
      <c r="AS652" s="301">
        <v>43280</v>
      </c>
      <c r="AT652">
        <v>1882</v>
      </c>
      <c r="AU652">
        <v>4233</v>
      </c>
    </row>
    <row r="653" spans="1:47" x14ac:dyDescent="0.2">
      <c r="A653" s="102">
        <v>1645</v>
      </c>
      <c r="B653">
        <v>4917</v>
      </c>
      <c r="C653" t="s">
        <v>1137</v>
      </c>
      <c r="D653" t="s">
        <v>920</v>
      </c>
      <c r="E653">
        <v>1980</v>
      </c>
      <c r="F653">
        <v>1989</v>
      </c>
      <c r="G653">
        <v>500</v>
      </c>
      <c r="H653" t="s">
        <v>901</v>
      </c>
      <c r="I653">
        <v>9101</v>
      </c>
      <c r="J653" t="s">
        <v>682</v>
      </c>
      <c r="K653" t="s">
        <v>1071</v>
      </c>
      <c r="L653">
        <v>1484</v>
      </c>
      <c r="M653">
        <v>1493</v>
      </c>
      <c r="N653">
        <v>700</v>
      </c>
      <c r="O653" t="s">
        <v>898</v>
      </c>
      <c r="P653">
        <v>0.53123890282836905</v>
      </c>
      <c r="Q653">
        <v>0.93355021135012095</v>
      </c>
      <c r="R653" s="15">
        <v>0.21550662651289901</v>
      </c>
      <c r="S653" s="15">
        <v>1.8761769375475901E-2</v>
      </c>
      <c r="T653">
        <v>-1.2806878870797</v>
      </c>
      <c r="U653">
        <v>1.2806878870797</v>
      </c>
      <c r="V653">
        <v>1.4640322651725299</v>
      </c>
      <c r="W653">
        <v>-10.81</v>
      </c>
      <c r="X653">
        <v>5.09</v>
      </c>
      <c r="Y653">
        <v>391515</v>
      </c>
      <c r="Z653">
        <v>35592</v>
      </c>
      <c r="AA653">
        <v>1.79</v>
      </c>
      <c r="AB653">
        <v>11</v>
      </c>
      <c r="AC653">
        <v>8</v>
      </c>
      <c r="AD653">
        <v>3</v>
      </c>
      <c r="AE653">
        <v>72.73</v>
      </c>
      <c r="AF653">
        <v>16</v>
      </c>
      <c r="AG653">
        <v>4</v>
      </c>
      <c r="AH653">
        <v>1</v>
      </c>
      <c r="AI653">
        <v>6</v>
      </c>
      <c r="AJ653" s="301">
        <v>43919</v>
      </c>
      <c r="AK653">
        <v>2119</v>
      </c>
      <c r="AL653">
        <v>1336</v>
      </c>
      <c r="AM653" s="301">
        <v>43828</v>
      </c>
      <c r="AN653">
        <v>3000</v>
      </c>
      <c r="AO653">
        <v>1981</v>
      </c>
      <c r="AP653" s="301">
        <v>43645</v>
      </c>
      <c r="AQ653">
        <v>2663</v>
      </c>
      <c r="AR653">
        <v>1776</v>
      </c>
      <c r="AS653" s="301">
        <v>43280</v>
      </c>
      <c r="AT653">
        <v>3335</v>
      </c>
      <c r="AU653">
        <v>2162</v>
      </c>
    </row>
    <row r="654" spans="1:47" x14ac:dyDescent="0.2">
      <c r="A654" s="102">
        <v>3174</v>
      </c>
      <c r="B654">
        <v>1963</v>
      </c>
      <c r="C654" t="s">
        <v>1077</v>
      </c>
      <c r="D654" t="s">
        <v>907</v>
      </c>
      <c r="E654">
        <v>1107</v>
      </c>
      <c r="F654">
        <v>1093</v>
      </c>
      <c r="G654">
        <v>1000</v>
      </c>
      <c r="H654" t="s">
        <v>898</v>
      </c>
      <c r="I654">
        <v>7267</v>
      </c>
      <c r="J654" t="s">
        <v>57</v>
      </c>
      <c r="K654" t="s">
        <v>913</v>
      </c>
      <c r="L654">
        <v>2745</v>
      </c>
      <c r="M654">
        <v>2708.5</v>
      </c>
      <c r="N654">
        <v>400</v>
      </c>
      <c r="O654" t="s">
        <v>901</v>
      </c>
      <c r="P654">
        <v>0.94393105395503196</v>
      </c>
      <c r="Q654">
        <v>0.89038802364688796</v>
      </c>
      <c r="R654">
        <v>0.23420747333327199</v>
      </c>
      <c r="S654">
        <v>9.18469263218476E-2</v>
      </c>
      <c r="T654">
        <v>9.6866821733517294E-2</v>
      </c>
      <c r="U654">
        <v>9.6866821733517294E-2</v>
      </c>
      <c r="V654">
        <v>0.31034136865331702</v>
      </c>
      <c r="W654">
        <v>0.56999999999999995</v>
      </c>
      <c r="X654">
        <v>0.89</v>
      </c>
      <c r="Y654">
        <v>391233</v>
      </c>
      <c r="Z654">
        <v>23014</v>
      </c>
      <c r="AA654">
        <v>1.1200000000000001</v>
      </c>
      <c r="AB654">
        <v>17</v>
      </c>
      <c r="AC654">
        <v>10</v>
      </c>
      <c r="AD654">
        <v>7</v>
      </c>
      <c r="AE654">
        <v>58.82</v>
      </c>
      <c r="AF654">
        <v>16</v>
      </c>
      <c r="AG654">
        <v>7</v>
      </c>
      <c r="AH654">
        <v>3</v>
      </c>
      <c r="AI654">
        <v>7</v>
      </c>
      <c r="AJ654" s="301">
        <v>43919</v>
      </c>
      <c r="AK654">
        <v>872</v>
      </c>
      <c r="AL654">
        <v>2541</v>
      </c>
      <c r="AM654" s="301">
        <v>43828</v>
      </c>
      <c r="AN654">
        <v>1755</v>
      </c>
      <c r="AO654">
        <v>3099</v>
      </c>
      <c r="AP654" s="301">
        <v>43645</v>
      </c>
      <c r="AQ654">
        <v>1497</v>
      </c>
      <c r="AR654">
        <v>2845</v>
      </c>
      <c r="AS654" s="301">
        <v>43280</v>
      </c>
      <c r="AT654">
        <v>2136</v>
      </c>
      <c r="AU654">
        <v>3194</v>
      </c>
    </row>
    <row r="655" spans="1:47" x14ac:dyDescent="0.2">
      <c r="A655" s="102">
        <v>3763</v>
      </c>
      <c r="B655">
        <v>3288</v>
      </c>
      <c r="C655" t="s">
        <v>927</v>
      </c>
      <c r="D655" t="s">
        <v>917</v>
      </c>
      <c r="E655">
        <v>3725</v>
      </c>
      <c r="F655">
        <v>3685</v>
      </c>
      <c r="G655">
        <v>200</v>
      </c>
      <c r="H655" t="s">
        <v>898</v>
      </c>
      <c r="I655">
        <v>3563</v>
      </c>
      <c r="J655" t="s">
        <v>1035</v>
      </c>
      <c r="K655" t="s">
        <v>921</v>
      </c>
      <c r="L655">
        <v>2360</v>
      </c>
      <c r="M655">
        <v>2387</v>
      </c>
      <c r="N655">
        <v>300</v>
      </c>
      <c r="O655" t="s">
        <v>901</v>
      </c>
      <c r="P655">
        <v>0.91504672053816405</v>
      </c>
      <c r="Q655">
        <v>0.86700495800405597</v>
      </c>
      <c r="R655" s="15">
        <v>0.32819065628146499</v>
      </c>
      <c r="S655">
        <v>2.71183769970063E-2</v>
      </c>
      <c r="T655">
        <v>1.75056003814071</v>
      </c>
      <c r="U655">
        <v>1.75056003814071</v>
      </c>
      <c r="V655">
        <v>1.6719091715904</v>
      </c>
      <c r="W655">
        <v>12.35</v>
      </c>
      <c r="X655">
        <v>2.84</v>
      </c>
      <c r="Y655">
        <v>390664</v>
      </c>
      <c r="Z655">
        <v>22980</v>
      </c>
      <c r="AA655">
        <v>1.04</v>
      </c>
      <c r="AB655">
        <v>17</v>
      </c>
      <c r="AC655">
        <v>9</v>
      </c>
      <c r="AD655">
        <v>8</v>
      </c>
      <c r="AE655">
        <v>52.94</v>
      </c>
      <c r="AF655">
        <v>15</v>
      </c>
      <c r="AG655">
        <v>5</v>
      </c>
      <c r="AH655">
        <v>3</v>
      </c>
      <c r="AI655">
        <v>9</v>
      </c>
      <c r="AJ655" s="301">
        <v>43919</v>
      </c>
      <c r="AK655">
        <v>2171</v>
      </c>
      <c r="AL655">
        <v>1537</v>
      </c>
      <c r="AM655" s="301">
        <v>43828</v>
      </c>
      <c r="AN655">
        <v>3130</v>
      </c>
      <c r="AO655">
        <v>2343</v>
      </c>
      <c r="AP655" s="301">
        <v>43645</v>
      </c>
      <c r="AQ655">
        <v>2283</v>
      </c>
      <c r="AR655">
        <v>1593</v>
      </c>
      <c r="AS655" s="301">
        <v>43280</v>
      </c>
      <c r="AT655">
        <v>3140</v>
      </c>
      <c r="AU655">
        <v>1600</v>
      </c>
    </row>
    <row r="656" spans="1:47" x14ac:dyDescent="0.2">
      <c r="A656" s="102">
        <v>2648</v>
      </c>
      <c r="B656">
        <v>4666</v>
      </c>
      <c r="C656" t="s">
        <v>1342</v>
      </c>
      <c r="D656" t="s">
        <v>917</v>
      </c>
      <c r="E656">
        <v>1805</v>
      </c>
      <c r="F656">
        <v>1797</v>
      </c>
      <c r="G656">
        <v>500</v>
      </c>
      <c r="H656" t="s">
        <v>901</v>
      </c>
      <c r="I656">
        <v>5233</v>
      </c>
      <c r="J656" t="s">
        <v>1033</v>
      </c>
      <c r="K656" t="s">
        <v>897</v>
      </c>
      <c r="L656">
        <v>2425</v>
      </c>
      <c r="M656">
        <v>2448</v>
      </c>
      <c r="N656">
        <v>400</v>
      </c>
      <c r="O656" t="s">
        <v>898</v>
      </c>
      <c r="P656">
        <v>0.85558401201960699</v>
      </c>
      <c r="Q656">
        <v>0.90733565046352704</v>
      </c>
      <c r="R656" s="106">
        <v>0.37636725046222802</v>
      </c>
      <c r="S656" s="106">
        <v>6.0047407580746899E-2</v>
      </c>
      <c r="T656">
        <v>-0.97041988940884505</v>
      </c>
      <c r="U656">
        <v>0.97041988940884505</v>
      </c>
      <c r="V656">
        <v>0.88353062648302105</v>
      </c>
      <c r="W656">
        <v>-9.27</v>
      </c>
      <c r="X656">
        <v>8.24</v>
      </c>
      <c r="Y656">
        <v>390548</v>
      </c>
      <c r="Z656">
        <v>39055</v>
      </c>
      <c r="AA656">
        <v>1.74</v>
      </c>
      <c r="AB656">
        <v>10</v>
      </c>
      <c r="AC656">
        <v>7</v>
      </c>
      <c r="AD656">
        <v>3</v>
      </c>
      <c r="AE656">
        <v>70</v>
      </c>
      <c r="AF656">
        <v>17</v>
      </c>
      <c r="AG656">
        <v>4</v>
      </c>
      <c r="AH656">
        <v>2</v>
      </c>
      <c r="AI656">
        <v>4</v>
      </c>
      <c r="AJ656" s="301">
        <v>43919</v>
      </c>
      <c r="AK656">
        <v>1620</v>
      </c>
      <c r="AL656">
        <v>1935</v>
      </c>
      <c r="AM656" s="301">
        <v>43828</v>
      </c>
      <c r="AN656">
        <v>2669</v>
      </c>
      <c r="AO656">
        <v>3215</v>
      </c>
      <c r="AP656" s="301">
        <v>43645</v>
      </c>
      <c r="AQ656">
        <v>2515</v>
      </c>
      <c r="AR656">
        <v>3290</v>
      </c>
      <c r="AS656" s="301">
        <v>43280</v>
      </c>
      <c r="AT656">
        <v>2910</v>
      </c>
      <c r="AU656">
        <v>3625</v>
      </c>
    </row>
    <row r="657" spans="1:47" x14ac:dyDescent="0.2">
      <c r="A657" s="102">
        <v>2810</v>
      </c>
      <c r="B657">
        <v>2175</v>
      </c>
      <c r="C657" t="s">
        <v>1058</v>
      </c>
      <c r="D657" t="s">
        <v>910</v>
      </c>
      <c r="E657">
        <v>2502</v>
      </c>
      <c r="F657">
        <v>2475</v>
      </c>
      <c r="G657">
        <v>400</v>
      </c>
      <c r="H657" t="s">
        <v>898</v>
      </c>
      <c r="I657">
        <v>2492</v>
      </c>
      <c r="J657" t="s">
        <v>479</v>
      </c>
      <c r="K657" t="s">
        <v>910</v>
      </c>
      <c r="L657">
        <v>790</v>
      </c>
      <c r="M657">
        <v>773</v>
      </c>
      <c r="N657">
        <v>1300</v>
      </c>
      <c r="O657" t="s">
        <v>901</v>
      </c>
      <c r="P657">
        <v>0.96651785184903904</v>
      </c>
      <c r="Q657">
        <v>0.90325825544135596</v>
      </c>
      <c r="R657">
        <v>1.7321427014895801E-3</v>
      </c>
      <c r="S657">
        <v>1.91605819659245E-2</v>
      </c>
      <c r="T657">
        <v>1.0265605771131501</v>
      </c>
      <c r="U657">
        <v>1.0265605771131501</v>
      </c>
      <c r="V657">
        <v>0.79310515373159096</v>
      </c>
      <c r="W657">
        <v>4.74</v>
      </c>
      <c r="X657">
        <v>1.51</v>
      </c>
      <c r="Y657">
        <v>390517</v>
      </c>
      <c r="Z657">
        <v>27894</v>
      </c>
      <c r="AA657">
        <v>1.43</v>
      </c>
      <c r="AB657">
        <v>14</v>
      </c>
      <c r="AC657">
        <v>9</v>
      </c>
      <c r="AD657">
        <v>5</v>
      </c>
      <c r="AE657">
        <v>64.290000000000006</v>
      </c>
      <c r="AF657">
        <v>19</v>
      </c>
      <c r="AG657">
        <v>5</v>
      </c>
      <c r="AH657">
        <v>1</v>
      </c>
      <c r="AI657">
        <v>8</v>
      </c>
      <c r="AJ657" s="301">
        <v>43919</v>
      </c>
      <c r="AK657">
        <v>2050</v>
      </c>
      <c r="AL657">
        <v>680</v>
      </c>
      <c r="AM657" s="301">
        <v>43828</v>
      </c>
      <c r="AN657">
        <v>3025</v>
      </c>
      <c r="AO657">
        <v>985</v>
      </c>
      <c r="AP657" s="301">
        <v>43645</v>
      </c>
      <c r="AQ657">
        <v>2625</v>
      </c>
      <c r="AR657">
        <v>869</v>
      </c>
      <c r="AS657" s="301">
        <v>43280</v>
      </c>
      <c r="AT657">
        <v>1952</v>
      </c>
      <c r="AU657">
        <v>709</v>
      </c>
    </row>
    <row r="658" spans="1:47" x14ac:dyDescent="0.2">
      <c r="A658" s="102">
        <v>3327</v>
      </c>
      <c r="B658">
        <v>1951</v>
      </c>
      <c r="C658" t="s">
        <v>2639</v>
      </c>
      <c r="D658" t="s">
        <v>907</v>
      </c>
      <c r="E658">
        <v>2600</v>
      </c>
      <c r="F658">
        <v>2581</v>
      </c>
      <c r="G658">
        <v>300</v>
      </c>
      <c r="H658" t="s">
        <v>898</v>
      </c>
      <c r="I658">
        <v>4540</v>
      </c>
      <c r="J658" t="s">
        <v>1185</v>
      </c>
      <c r="K658" t="s">
        <v>918</v>
      </c>
      <c r="L658">
        <v>2850</v>
      </c>
      <c r="M658">
        <v>2843</v>
      </c>
      <c r="N658">
        <v>300</v>
      </c>
      <c r="O658" t="s">
        <v>901</v>
      </c>
      <c r="P658">
        <v>0.61611702906664501</v>
      </c>
      <c r="Q658">
        <v>0.88482623358990298</v>
      </c>
      <c r="R658">
        <v>0.36981223559314502</v>
      </c>
      <c r="S658" s="15">
        <v>1.37438203403793E-3</v>
      </c>
      <c r="T658">
        <v>1.45451049487536</v>
      </c>
      <c r="U658">
        <v>1.45451049487536</v>
      </c>
      <c r="V658">
        <v>1.3820954007459301</v>
      </c>
      <c r="W658">
        <v>4.55</v>
      </c>
      <c r="X658">
        <v>9.2200000000000006</v>
      </c>
      <c r="Y658">
        <v>390383</v>
      </c>
      <c r="Z658">
        <v>35489</v>
      </c>
      <c r="AA658">
        <v>1.98</v>
      </c>
      <c r="AB658">
        <v>11</v>
      </c>
      <c r="AC658">
        <v>8</v>
      </c>
      <c r="AD658">
        <v>3</v>
      </c>
      <c r="AE658">
        <v>72.73</v>
      </c>
      <c r="AF658">
        <v>16</v>
      </c>
      <c r="AG658">
        <v>5</v>
      </c>
      <c r="AH658">
        <v>2</v>
      </c>
      <c r="AI658">
        <v>4</v>
      </c>
      <c r="AJ658" s="301">
        <v>43919</v>
      </c>
      <c r="AK658">
        <v>2415</v>
      </c>
      <c r="AL658">
        <v>2804</v>
      </c>
      <c r="AM658" s="301">
        <v>43828</v>
      </c>
      <c r="AN658">
        <v>2767</v>
      </c>
      <c r="AO658">
        <v>3210</v>
      </c>
      <c r="AP658" s="301">
        <v>43645</v>
      </c>
      <c r="AQ658">
        <v>2703</v>
      </c>
      <c r="AR658">
        <v>3075</v>
      </c>
      <c r="AS658" s="301">
        <v>43280</v>
      </c>
      <c r="AT658">
        <v>2827</v>
      </c>
      <c r="AU658">
        <v>3485</v>
      </c>
    </row>
    <row r="659" spans="1:47" x14ac:dyDescent="0.2">
      <c r="A659" s="102">
        <v>1004</v>
      </c>
      <c r="B659">
        <v>4634</v>
      </c>
      <c r="C659" t="s">
        <v>62</v>
      </c>
      <c r="D659" t="s">
        <v>920</v>
      </c>
      <c r="E659">
        <v>1984</v>
      </c>
      <c r="F659">
        <v>2000</v>
      </c>
      <c r="G659">
        <v>500</v>
      </c>
      <c r="H659" t="s">
        <v>901</v>
      </c>
      <c r="I659">
        <v>6361</v>
      </c>
      <c r="J659" t="s">
        <v>576</v>
      </c>
      <c r="K659" t="s">
        <v>909</v>
      </c>
      <c r="L659">
        <v>2492</v>
      </c>
      <c r="M659">
        <v>2484</v>
      </c>
      <c r="N659">
        <v>400</v>
      </c>
      <c r="O659" t="s">
        <v>898</v>
      </c>
      <c r="P659">
        <v>0.64973420849977204</v>
      </c>
      <c r="Q659">
        <v>0.94727610553386099</v>
      </c>
      <c r="R659">
        <v>7.9313842428781103E-2</v>
      </c>
      <c r="S659">
        <v>2.4288779549064301E-2</v>
      </c>
      <c r="T659">
        <v>-0.98923822521100802</v>
      </c>
      <c r="U659">
        <v>0.98923822521100802</v>
      </c>
      <c r="V659">
        <v>1.0054142016797201</v>
      </c>
      <c r="W659">
        <v>-8.65</v>
      </c>
      <c r="X659">
        <v>0.64</v>
      </c>
      <c r="Y659">
        <v>390110</v>
      </c>
      <c r="Z659">
        <v>32509</v>
      </c>
      <c r="AA659">
        <v>1.66</v>
      </c>
      <c r="AB659">
        <v>12</v>
      </c>
      <c r="AC659">
        <v>7</v>
      </c>
      <c r="AD659">
        <v>5</v>
      </c>
      <c r="AE659">
        <v>58.33</v>
      </c>
      <c r="AF659">
        <v>16</v>
      </c>
      <c r="AG659">
        <v>5</v>
      </c>
      <c r="AH659">
        <v>1</v>
      </c>
      <c r="AI659">
        <v>6</v>
      </c>
      <c r="AJ659" s="301">
        <v>43919</v>
      </c>
      <c r="AK659">
        <v>2221</v>
      </c>
      <c r="AL659">
        <v>2060</v>
      </c>
      <c r="AM659" s="301">
        <v>43828</v>
      </c>
      <c r="AN659">
        <v>2667</v>
      </c>
      <c r="AO659">
        <v>3325</v>
      </c>
      <c r="AP659" s="301">
        <v>43645</v>
      </c>
      <c r="AQ659">
        <v>2387</v>
      </c>
      <c r="AR659">
        <v>3015</v>
      </c>
      <c r="AS659" s="301">
        <v>43280</v>
      </c>
      <c r="AT659">
        <v>2796</v>
      </c>
      <c r="AU659">
        <v>3385</v>
      </c>
    </row>
    <row r="660" spans="1:47" x14ac:dyDescent="0.2">
      <c r="A660" s="102">
        <v>2961</v>
      </c>
      <c r="B660">
        <v>1812</v>
      </c>
      <c r="C660" t="s">
        <v>961</v>
      </c>
      <c r="D660" t="s">
        <v>907</v>
      </c>
      <c r="E660">
        <v>1231</v>
      </c>
      <c r="F660">
        <v>1252</v>
      </c>
      <c r="G660">
        <v>800</v>
      </c>
      <c r="H660" t="s">
        <v>898</v>
      </c>
      <c r="I660">
        <v>8233</v>
      </c>
      <c r="J660" t="s">
        <v>930</v>
      </c>
      <c r="K660" t="s">
        <v>921</v>
      </c>
      <c r="L660">
        <v>920</v>
      </c>
      <c r="M660">
        <v>907</v>
      </c>
      <c r="N660">
        <v>1100</v>
      </c>
      <c r="O660" t="s">
        <v>901</v>
      </c>
      <c r="P660">
        <v>0.71816618741798</v>
      </c>
      <c r="Q660">
        <v>0.89826065729455895</v>
      </c>
      <c r="R660" s="106">
        <v>0.35526987325394799</v>
      </c>
      <c r="S660" s="106">
        <v>9.3722937867856404E-2</v>
      </c>
      <c r="T660">
        <v>2.5405811592947698</v>
      </c>
      <c r="U660">
        <v>2.5405811592947698</v>
      </c>
      <c r="V660">
        <v>2.1734868125447</v>
      </c>
      <c r="W660">
        <v>14.26</v>
      </c>
      <c r="X660">
        <v>0.39</v>
      </c>
      <c r="Y660">
        <v>389771</v>
      </c>
      <c r="Z660">
        <v>32481</v>
      </c>
      <c r="AA660">
        <v>1.56</v>
      </c>
      <c r="AB660">
        <v>12</v>
      </c>
      <c r="AC660">
        <v>8</v>
      </c>
      <c r="AD660">
        <v>4</v>
      </c>
      <c r="AE660">
        <v>66.67</v>
      </c>
      <c r="AF660">
        <v>20</v>
      </c>
      <c r="AG660">
        <v>4</v>
      </c>
      <c r="AH660">
        <v>1</v>
      </c>
      <c r="AI660">
        <v>7</v>
      </c>
      <c r="AJ660" s="301">
        <v>43919</v>
      </c>
      <c r="AK660">
        <v>1155</v>
      </c>
      <c r="AL660">
        <v>1003</v>
      </c>
      <c r="AM660" s="301">
        <v>43828</v>
      </c>
      <c r="AN660">
        <v>1458</v>
      </c>
      <c r="AO660">
        <v>1228</v>
      </c>
      <c r="AP660" s="301">
        <v>43645</v>
      </c>
      <c r="AQ660">
        <v>1510</v>
      </c>
      <c r="AR660">
        <v>1210</v>
      </c>
      <c r="AS660" s="301">
        <v>43280</v>
      </c>
      <c r="AT660">
        <v>1646</v>
      </c>
      <c r="AU660">
        <v>1834</v>
      </c>
    </row>
    <row r="661" spans="1:47" x14ac:dyDescent="0.2">
      <c r="A661" s="102">
        <v>3073</v>
      </c>
      <c r="B661">
        <v>1417</v>
      </c>
      <c r="C661" t="s">
        <v>1462</v>
      </c>
      <c r="D661" t="s">
        <v>907</v>
      </c>
      <c r="E661">
        <v>1611</v>
      </c>
      <c r="F661">
        <v>1595</v>
      </c>
      <c r="G661">
        <v>600</v>
      </c>
      <c r="H661" t="s">
        <v>898</v>
      </c>
      <c r="I661">
        <v>9678</v>
      </c>
      <c r="J661" t="s">
        <v>1453</v>
      </c>
      <c r="K661" t="s">
        <v>910</v>
      </c>
      <c r="L661">
        <v>2297</v>
      </c>
      <c r="M661">
        <v>2316</v>
      </c>
      <c r="N661">
        <v>400</v>
      </c>
      <c r="O661" t="s">
        <v>901</v>
      </c>
      <c r="P661">
        <v>0.89434542758561697</v>
      </c>
      <c r="Q661">
        <v>0.89445432973694095</v>
      </c>
      <c r="R661">
        <v>0.41007030977835801</v>
      </c>
      <c r="S661" s="15">
        <v>4.4664033400038397E-2</v>
      </c>
      <c r="T661">
        <v>1.34852256685174</v>
      </c>
      <c r="U661">
        <v>1.34852256685174</v>
      </c>
      <c r="V661">
        <v>1.98599673052236</v>
      </c>
      <c r="W661">
        <v>4.92</v>
      </c>
      <c r="X661">
        <v>3.3</v>
      </c>
      <c r="Y661">
        <v>389593</v>
      </c>
      <c r="Z661">
        <v>35418</v>
      </c>
      <c r="AA661">
        <v>1.74</v>
      </c>
      <c r="AB661">
        <v>11</v>
      </c>
      <c r="AC661">
        <v>7</v>
      </c>
      <c r="AD661">
        <v>4</v>
      </c>
      <c r="AE661">
        <v>63.64</v>
      </c>
      <c r="AF661">
        <v>19</v>
      </c>
      <c r="AG661">
        <v>4</v>
      </c>
      <c r="AH661">
        <v>2</v>
      </c>
      <c r="AI661">
        <v>5</v>
      </c>
      <c r="AJ661" s="301">
        <v>43919</v>
      </c>
      <c r="AK661">
        <v>1375</v>
      </c>
      <c r="AL661">
        <v>2133</v>
      </c>
      <c r="AM661" s="301">
        <v>43828</v>
      </c>
      <c r="AN661">
        <v>1651</v>
      </c>
      <c r="AO661">
        <v>2821</v>
      </c>
      <c r="AP661" s="301">
        <v>43645</v>
      </c>
      <c r="AQ661">
        <v>1652</v>
      </c>
      <c r="AR661">
        <v>2838</v>
      </c>
      <c r="AS661" s="301">
        <v>43280</v>
      </c>
      <c r="AT661">
        <v>1687</v>
      </c>
      <c r="AU661">
        <v>3470</v>
      </c>
    </row>
    <row r="662" spans="1:47" x14ac:dyDescent="0.2">
      <c r="A662" s="102">
        <v>4039</v>
      </c>
      <c r="B662">
        <v>2730</v>
      </c>
      <c r="C662" t="s">
        <v>489</v>
      </c>
      <c r="D662" t="s">
        <v>921</v>
      </c>
      <c r="E662">
        <v>1094</v>
      </c>
      <c r="F662">
        <v>1074</v>
      </c>
      <c r="G662">
        <v>900</v>
      </c>
      <c r="H662" t="s">
        <v>898</v>
      </c>
      <c r="I662">
        <v>6457</v>
      </c>
      <c r="J662" t="s">
        <v>1130</v>
      </c>
      <c r="K662" t="s">
        <v>909</v>
      </c>
      <c r="L662">
        <v>2420</v>
      </c>
      <c r="M662">
        <v>2390</v>
      </c>
      <c r="N662">
        <v>400</v>
      </c>
      <c r="O662" t="s">
        <v>901</v>
      </c>
      <c r="P662">
        <v>0.66141291676547598</v>
      </c>
      <c r="Q662">
        <v>0.85359722467839905</v>
      </c>
      <c r="R662">
        <v>0.481037220605944</v>
      </c>
      <c r="S662" s="15">
        <v>7.0099353118324395E-2</v>
      </c>
      <c r="T662">
        <v>2.8623690524074501</v>
      </c>
      <c r="U662">
        <v>2.8623690524074501</v>
      </c>
      <c r="V662">
        <v>2.7082353349203698</v>
      </c>
      <c r="W662">
        <v>13.34</v>
      </c>
      <c r="X662">
        <v>1.1100000000000001</v>
      </c>
      <c r="Y662">
        <v>389156</v>
      </c>
      <c r="Z662">
        <v>25944</v>
      </c>
      <c r="AA662">
        <v>1.52</v>
      </c>
      <c r="AB662">
        <v>15</v>
      </c>
      <c r="AC662">
        <v>9</v>
      </c>
      <c r="AD662">
        <v>6</v>
      </c>
      <c r="AE662">
        <v>60</v>
      </c>
      <c r="AF662">
        <v>19</v>
      </c>
      <c r="AG662">
        <v>5</v>
      </c>
      <c r="AH662">
        <v>0</v>
      </c>
      <c r="AI662">
        <v>10</v>
      </c>
      <c r="AJ662" s="301">
        <v>43919</v>
      </c>
      <c r="AK662">
        <v>905</v>
      </c>
      <c r="AL662">
        <v>2605</v>
      </c>
      <c r="AM662" s="301">
        <v>43828</v>
      </c>
      <c r="AN662">
        <v>1213</v>
      </c>
      <c r="AO662">
        <v>3310</v>
      </c>
      <c r="AP662" s="301">
        <v>43645</v>
      </c>
      <c r="AQ662">
        <v>1021</v>
      </c>
      <c r="AR662">
        <v>2914</v>
      </c>
      <c r="AS662" s="301">
        <v>43280</v>
      </c>
      <c r="AT662">
        <v>1075</v>
      </c>
      <c r="AU662">
        <v>3075</v>
      </c>
    </row>
    <row r="663" spans="1:47" x14ac:dyDescent="0.2">
      <c r="A663" s="102">
        <v>2233</v>
      </c>
      <c r="B663">
        <v>1417</v>
      </c>
      <c r="C663" t="s">
        <v>1462</v>
      </c>
      <c r="D663" t="s">
        <v>907</v>
      </c>
      <c r="E663">
        <v>1611</v>
      </c>
      <c r="F663">
        <v>1595</v>
      </c>
      <c r="G663">
        <v>600</v>
      </c>
      <c r="H663" t="s">
        <v>898</v>
      </c>
      <c r="I663">
        <v>3405</v>
      </c>
      <c r="J663" t="s">
        <v>1265</v>
      </c>
      <c r="K663" t="s">
        <v>920</v>
      </c>
      <c r="L663">
        <v>1120</v>
      </c>
      <c r="M663">
        <v>1104</v>
      </c>
      <c r="N663">
        <v>900</v>
      </c>
      <c r="O663" t="s">
        <v>901</v>
      </c>
      <c r="P663">
        <v>0.77562849001704104</v>
      </c>
      <c r="Q663">
        <v>0.918560376770159</v>
      </c>
      <c r="R663" s="15">
        <v>0.386374324835356</v>
      </c>
      <c r="S663">
        <v>1.5501060220240901E-2</v>
      </c>
      <c r="T663">
        <v>2.4842700700292002</v>
      </c>
      <c r="U663">
        <v>2.4842700700292002</v>
      </c>
      <c r="V663">
        <v>1.8926518556307399</v>
      </c>
      <c r="W663">
        <v>11.02</v>
      </c>
      <c r="X663">
        <v>3.82</v>
      </c>
      <c r="Y663">
        <v>389143</v>
      </c>
      <c r="Z663">
        <v>20481</v>
      </c>
      <c r="AA663">
        <v>1.04</v>
      </c>
      <c r="AB663">
        <v>19</v>
      </c>
      <c r="AC663">
        <v>11</v>
      </c>
      <c r="AD663">
        <v>8</v>
      </c>
      <c r="AE663">
        <v>57.89</v>
      </c>
      <c r="AF663">
        <v>18</v>
      </c>
      <c r="AG663">
        <v>5</v>
      </c>
      <c r="AH663">
        <v>2</v>
      </c>
      <c r="AI663">
        <v>12</v>
      </c>
      <c r="AJ663" s="301">
        <v>43919</v>
      </c>
      <c r="AK663">
        <v>1375</v>
      </c>
      <c r="AL663">
        <v>1129</v>
      </c>
      <c r="AM663" s="301">
        <v>43828</v>
      </c>
      <c r="AN663">
        <v>1651</v>
      </c>
      <c r="AO663">
        <v>1331</v>
      </c>
      <c r="AP663" s="301">
        <v>43645</v>
      </c>
      <c r="AQ663">
        <v>1652</v>
      </c>
      <c r="AR663">
        <v>1308</v>
      </c>
      <c r="AS663" s="301">
        <v>43280</v>
      </c>
      <c r="AT663">
        <v>1687</v>
      </c>
      <c r="AU663">
        <v>1497</v>
      </c>
    </row>
    <row r="664" spans="1:47" x14ac:dyDescent="0.2">
      <c r="A664" s="102">
        <v>2728</v>
      </c>
      <c r="B664">
        <v>3632</v>
      </c>
      <c r="C664" t="s">
        <v>1451</v>
      </c>
      <c r="D664" t="s">
        <v>900</v>
      </c>
      <c r="E664">
        <v>486</v>
      </c>
      <c r="F664">
        <v>469</v>
      </c>
      <c r="G664">
        <v>2300</v>
      </c>
      <c r="H664" t="s">
        <v>898</v>
      </c>
      <c r="I664">
        <v>8012</v>
      </c>
      <c r="J664" t="s">
        <v>1055</v>
      </c>
      <c r="K664" t="s">
        <v>905</v>
      </c>
      <c r="L664">
        <v>1330</v>
      </c>
      <c r="M664">
        <v>1330</v>
      </c>
      <c r="N664">
        <v>800</v>
      </c>
      <c r="O664" t="s">
        <v>901</v>
      </c>
      <c r="P664">
        <v>0.644964059147212</v>
      </c>
      <c r="Q664">
        <v>0.90532460988535501</v>
      </c>
      <c r="R664">
        <v>0.47219450034153798</v>
      </c>
      <c r="S664">
        <v>7.4393636746641198E-3</v>
      </c>
      <c r="T664">
        <v>1.2924762126262199</v>
      </c>
      <c r="U664">
        <v>1.2924762126262199</v>
      </c>
      <c r="V664">
        <v>2.14680792940218</v>
      </c>
      <c r="W664">
        <v>6.01</v>
      </c>
      <c r="X664">
        <v>1.38</v>
      </c>
      <c r="Y664">
        <v>388634</v>
      </c>
      <c r="Z664">
        <v>32386</v>
      </c>
      <c r="AA664">
        <v>1.58</v>
      </c>
      <c r="AB664">
        <v>12</v>
      </c>
      <c r="AC664">
        <v>8</v>
      </c>
      <c r="AD664">
        <v>4</v>
      </c>
      <c r="AE664">
        <v>66.67</v>
      </c>
      <c r="AF664">
        <v>20</v>
      </c>
      <c r="AG664">
        <v>3</v>
      </c>
      <c r="AH664">
        <v>0</v>
      </c>
      <c r="AI664">
        <v>9</v>
      </c>
      <c r="AJ664" s="301">
        <v>43919</v>
      </c>
      <c r="AK664">
        <v>404</v>
      </c>
      <c r="AL664">
        <v>1347</v>
      </c>
      <c r="AM664" s="301">
        <v>43828</v>
      </c>
      <c r="AN664">
        <v>493</v>
      </c>
      <c r="AO664">
        <v>1630</v>
      </c>
      <c r="AP664" s="301">
        <v>43645</v>
      </c>
      <c r="AQ664">
        <v>510</v>
      </c>
      <c r="AR664">
        <v>1650</v>
      </c>
      <c r="AS664" s="301">
        <v>43280</v>
      </c>
      <c r="AT664">
        <v>587</v>
      </c>
      <c r="AU664">
        <v>1691</v>
      </c>
    </row>
    <row r="665" spans="1:47" x14ac:dyDescent="0.2">
      <c r="A665" s="102">
        <v>1487</v>
      </c>
      <c r="B665">
        <v>6448</v>
      </c>
      <c r="C665" t="s">
        <v>364</v>
      </c>
      <c r="D665" t="s">
        <v>903</v>
      </c>
      <c r="E665">
        <v>1953</v>
      </c>
      <c r="F665">
        <v>1894</v>
      </c>
      <c r="G665">
        <v>500</v>
      </c>
      <c r="H665" t="s">
        <v>901</v>
      </c>
      <c r="I665">
        <v>7951</v>
      </c>
      <c r="J665" t="s">
        <v>1131</v>
      </c>
      <c r="K665" t="s">
        <v>919</v>
      </c>
      <c r="L665">
        <v>5050</v>
      </c>
      <c r="M665">
        <v>4975</v>
      </c>
      <c r="N665">
        <v>200</v>
      </c>
      <c r="O665" t="s">
        <v>898</v>
      </c>
      <c r="P665">
        <v>0.95284153334390498</v>
      </c>
      <c r="Q665">
        <v>0.93717710409829502</v>
      </c>
      <c r="R665">
        <v>0.136860739051921</v>
      </c>
      <c r="S665" s="15">
        <v>1.33384480669479E-2</v>
      </c>
      <c r="T665">
        <v>-0.72725473258309503</v>
      </c>
      <c r="U665">
        <v>0.72725473258309503</v>
      </c>
      <c r="V665">
        <v>0.43756184997397501</v>
      </c>
      <c r="W665">
        <v>-3.58</v>
      </c>
      <c r="X665">
        <v>4.82</v>
      </c>
      <c r="Y665">
        <v>388407</v>
      </c>
      <c r="Z665">
        <v>38841</v>
      </c>
      <c r="AA665">
        <v>2.14</v>
      </c>
      <c r="AB665">
        <v>10</v>
      </c>
      <c r="AC665">
        <v>8</v>
      </c>
      <c r="AD665">
        <v>2</v>
      </c>
      <c r="AE665">
        <v>80</v>
      </c>
      <c r="AF665">
        <v>19</v>
      </c>
      <c r="AG665">
        <v>2</v>
      </c>
      <c r="AH665">
        <v>0</v>
      </c>
      <c r="AI665">
        <v>8</v>
      </c>
      <c r="AJ665" s="301">
        <v>43919</v>
      </c>
      <c r="AK665">
        <v>1758</v>
      </c>
      <c r="AL665">
        <v>4315</v>
      </c>
      <c r="AM665" s="301">
        <v>43828</v>
      </c>
      <c r="AN665">
        <v>2271</v>
      </c>
      <c r="AO665">
        <v>6080</v>
      </c>
      <c r="AP665" s="301">
        <v>43645</v>
      </c>
      <c r="AQ665">
        <v>2091</v>
      </c>
      <c r="AR665">
        <v>5260</v>
      </c>
      <c r="AS665" s="301">
        <v>43280</v>
      </c>
      <c r="AT665">
        <v>2171</v>
      </c>
      <c r="AU665">
        <v>5570</v>
      </c>
    </row>
    <row r="666" spans="1:47" x14ac:dyDescent="0.2">
      <c r="A666" s="102">
        <v>264</v>
      </c>
      <c r="B666">
        <v>3407</v>
      </c>
      <c r="C666" t="s">
        <v>983</v>
      </c>
      <c r="D666" t="s">
        <v>920</v>
      </c>
      <c r="E666">
        <v>846.6</v>
      </c>
      <c r="F666">
        <v>855.5</v>
      </c>
      <c r="G666">
        <v>1200</v>
      </c>
      <c r="H666" t="s">
        <v>898</v>
      </c>
      <c r="I666">
        <v>4849</v>
      </c>
      <c r="J666" t="s">
        <v>448</v>
      </c>
      <c r="K666" t="s">
        <v>910</v>
      </c>
      <c r="L666">
        <v>2773</v>
      </c>
      <c r="M666">
        <v>2667</v>
      </c>
      <c r="N666">
        <v>400</v>
      </c>
      <c r="O666" t="s">
        <v>901</v>
      </c>
      <c r="P666">
        <v>0.85015749215418002</v>
      </c>
      <c r="Q666">
        <v>0.96492759771339998</v>
      </c>
      <c r="R666" s="106">
        <v>0.40805987974990898</v>
      </c>
      <c r="S666" s="15">
        <v>3.9859161135582098E-2</v>
      </c>
      <c r="T666">
        <v>7.0916382941525496E-2</v>
      </c>
      <c r="U666">
        <v>7.0916382941525496E-2</v>
      </c>
      <c r="V666">
        <v>0.247543798134881</v>
      </c>
      <c r="W666">
        <v>0.81</v>
      </c>
      <c r="X666">
        <v>3.77</v>
      </c>
      <c r="Y666">
        <v>388326</v>
      </c>
      <c r="Z666">
        <v>24270</v>
      </c>
      <c r="AA666">
        <v>1.29</v>
      </c>
      <c r="AB666">
        <v>16</v>
      </c>
      <c r="AC666">
        <v>10</v>
      </c>
      <c r="AD666">
        <v>6</v>
      </c>
      <c r="AE666">
        <v>62.5</v>
      </c>
      <c r="AF666">
        <v>16</v>
      </c>
      <c r="AG666">
        <v>8</v>
      </c>
      <c r="AH666">
        <v>4</v>
      </c>
      <c r="AI666">
        <v>4</v>
      </c>
      <c r="AJ666" s="301">
        <v>43919</v>
      </c>
      <c r="AK666">
        <v>822.3</v>
      </c>
      <c r="AL666">
        <v>2100</v>
      </c>
      <c r="AM666" s="301">
        <v>43828</v>
      </c>
      <c r="AN666">
        <v>1234</v>
      </c>
      <c r="AO666">
        <v>4775</v>
      </c>
      <c r="AP666" s="301">
        <v>43645</v>
      </c>
      <c r="AQ666">
        <v>1194.5</v>
      </c>
      <c r="AR666">
        <v>4265</v>
      </c>
      <c r="AS666" s="301">
        <v>43280</v>
      </c>
      <c r="AT666">
        <v>1398</v>
      </c>
      <c r="AU666">
        <v>5350</v>
      </c>
    </row>
    <row r="667" spans="1:47" x14ac:dyDescent="0.2">
      <c r="A667" s="102">
        <v>779</v>
      </c>
      <c r="B667">
        <v>2501</v>
      </c>
      <c r="C667" t="s">
        <v>480</v>
      </c>
      <c r="D667" t="s">
        <v>923</v>
      </c>
      <c r="E667">
        <v>2009</v>
      </c>
      <c r="F667">
        <v>2003</v>
      </c>
      <c r="G667">
        <v>500</v>
      </c>
      <c r="H667" t="s">
        <v>901</v>
      </c>
      <c r="I667">
        <v>8411</v>
      </c>
      <c r="J667" t="s">
        <v>979</v>
      </c>
      <c r="K667" t="s">
        <v>940</v>
      </c>
      <c r="L667">
        <v>131.69999999999999</v>
      </c>
      <c r="M667">
        <v>131.9</v>
      </c>
      <c r="N667">
        <v>7600</v>
      </c>
      <c r="O667" t="s">
        <v>898</v>
      </c>
      <c r="P667">
        <v>0.76347307963894695</v>
      </c>
      <c r="Q667">
        <v>0.95169248057878197</v>
      </c>
      <c r="R667">
        <v>0.20898240655169301</v>
      </c>
      <c r="S667">
        <v>8.5809046473444995E-3</v>
      </c>
      <c r="T667">
        <v>-0.91311350206606301</v>
      </c>
      <c r="U667">
        <v>0.91311350206606301</v>
      </c>
      <c r="V667">
        <v>0.99342200322682594</v>
      </c>
      <c r="W667">
        <v>-4.54</v>
      </c>
      <c r="X667">
        <v>0.09</v>
      </c>
      <c r="Y667">
        <v>388128</v>
      </c>
      <c r="Z667">
        <v>27723</v>
      </c>
      <c r="AA667">
        <v>1.39</v>
      </c>
      <c r="AB667">
        <v>14</v>
      </c>
      <c r="AC667">
        <v>8</v>
      </c>
      <c r="AD667">
        <v>6</v>
      </c>
      <c r="AE667">
        <v>57.14</v>
      </c>
      <c r="AF667">
        <v>19</v>
      </c>
      <c r="AG667">
        <v>4</v>
      </c>
      <c r="AH667">
        <v>0</v>
      </c>
      <c r="AI667">
        <v>10</v>
      </c>
      <c r="AJ667" s="301">
        <v>43919</v>
      </c>
      <c r="AK667">
        <v>2052</v>
      </c>
      <c r="AL667">
        <v>130</v>
      </c>
      <c r="AM667" s="301">
        <v>43828</v>
      </c>
      <c r="AN667">
        <v>2579</v>
      </c>
      <c r="AO667">
        <v>168.3</v>
      </c>
      <c r="AP667" s="301">
        <v>43645</v>
      </c>
      <c r="AQ667">
        <v>2327</v>
      </c>
      <c r="AR667">
        <v>157.69999999999999</v>
      </c>
      <c r="AS667" s="301">
        <v>43280</v>
      </c>
      <c r="AT667">
        <v>2696</v>
      </c>
      <c r="AU667">
        <v>185.5</v>
      </c>
    </row>
    <row r="668" spans="1:47" x14ac:dyDescent="0.2">
      <c r="A668" s="102">
        <v>3249</v>
      </c>
      <c r="B668">
        <v>2587</v>
      </c>
      <c r="C668" t="s">
        <v>1233</v>
      </c>
      <c r="D668" t="s">
        <v>923</v>
      </c>
      <c r="E668">
        <v>4200</v>
      </c>
      <c r="F668">
        <v>4180</v>
      </c>
      <c r="G668">
        <v>200</v>
      </c>
      <c r="H668" t="s">
        <v>901</v>
      </c>
      <c r="I668">
        <v>6395</v>
      </c>
      <c r="J668" t="s">
        <v>1004</v>
      </c>
      <c r="K668" t="s">
        <v>909</v>
      </c>
      <c r="L668">
        <v>890</v>
      </c>
      <c r="M668">
        <v>892</v>
      </c>
      <c r="N668">
        <v>900</v>
      </c>
      <c r="O668" t="s">
        <v>898</v>
      </c>
      <c r="P668">
        <v>0.77783690074499001</v>
      </c>
      <c r="Q668">
        <v>0.88784732702298697</v>
      </c>
      <c r="R668" s="106">
        <v>2.8220849680781701E-2</v>
      </c>
      <c r="S668" s="15">
        <v>4.3113965142947198E-4</v>
      </c>
      <c r="T668">
        <v>-1.6388597050851501</v>
      </c>
      <c r="U668">
        <v>1.6388597050851501</v>
      </c>
      <c r="V668">
        <v>1.53538153079372</v>
      </c>
      <c r="W668">
        <v>-9.2200000000000006</v>
      </c>
      <c r="X668">
        <v>3.97</v>
      </c>
      <c r="Y668">
        <v>387969</v>
      </c>
      <c r="Z668">
        <v>25865</v>
      </c>
      <c r="AA668">
        <v>1.38</v>
      </c>
      <c r="AB668">
        <v>15</v>
      </c>
      <c r="AC668">
        <v>9</v>
      </c>
      <c r="AD668">
        <v>6</v>
      </c>
      <c r="AE668">
        <v>60</v>
      </c>
      <c r="AF668">
        <v>17</v>
      </c>
      <c r="AG668">
        <v>7</v>
      </c>
      <c r="AH668">
        <v>2</v>
      </c>
      <c r="AI668">
        <v>6</v>
      </c>
      <c r="AJ668" s="301">
        <v>43919</v>
      </c>
      <c r="AK668">
        <v>4260</v>
      </c>
      <c r="AL668">
        <v>796</v>
      </c>
      <c r="AM668" s="301">
        <v>43828</v>
      </c>
      <c r="AN668">
        <v>4545</v>
      </c>
      <c r="AO668">
        <v>1001</v>
      </c>
      <c r="AP668" s="301">
        <v>43645</v>
      </c>
      <c r="AQ668">
        <v>4710</v>
      </c>
      <c r="AR668">
        <v>1155</v>
      </c>
      <c r="AS668" s="301">
        <v>43280</v>
      </c>
      <c r="AT668">
        <v>4670</v>
      </c>
      <c r="AU668">
        <v>1330</v>
      </c>
    </row>
    <row r="669" spans="1:47" s="141" customFormat="1" x14ac:dyDescent="0.2">
      <c r="A669" s="375">
        <v>3535</v>
      </c>
      <c r="B669" s="141">
        <v>1417</v>
      </c>
      <c r="C669" s="141" t="s">
        <v>1462</v>
      </c>
      <c r="D669" s="141" t="s">
        <v>907</v>
      </c>
      <c r="E669" s="141">
        <v>1611</v>
      </c>
      <c r="F669" s="141">
        <v>1595</v>
      </c>
      <c r="G669" s="141">
        <v>500</v>
      </c>
      <c r="H669" s="141" t="s">
        <v>898</v>
      </c>
      <c r="I669" s="141">
        <v>2587</v>
      </c>
      <c r="J669" s="141" t="s">
        <v>1233</v>
      </c>
      <c r="K669" s="141" t="s">
        <v>923</v>
      </c>
      <c r="L669" s="141">
        <v>4200</v>
      </c>
      <c r="M669" s="141">
        <v>4180</v>
      </c>
      <c r="N669" s="141">
        <v>200</v>
      </c>
      <c r="O669" s="141" t="s">
        <v>901</v>
      </c>
      <c r="P669" s="141">
        <v>0.71522945145063499</v>
      </c>
      <c r="Q669" s="141">
        <v>0.87612765008384097</v>
      </c>
      <c r="R669" s="141">
        <v>0.31740350359147002</v>
      </c>
      <c r="S669" s="376">
        <v>1.46752206525634E-3</v>
      </c>
      <c r="T669" s="141">
        <v>2.0990363111932702</v>
      </c>
      <c r="U669" s="141">
        <v>2.0990363111932702</v>
      </c>
      <c r="V669" s="141">
        <v>2.13882343706817</v>
      </c>
      <c r="W669" s="141">
        <v>10.71</v>
      </c>
      <c r="X669" s="141">
        <v>4.6100000000000003</v>
      </c>
      <c r="Y669" s="141">
        <v>387189</v>
      </c>
      <c r="Z669" s="141">
        <v>25813</v>
      </c>
      <c r="AA669" s="141">
        <v>1.4</v>
      </c>
      <c r="AB669" s="141">
        <v>15</v>
      </c>
      <c r="AC669" s="141">
        <v>10</v>
      </c>
      <c r="AD669" s="141">
        <v>5</v>
      </c>
      <c r="AE669" s="141">
        <v>66.67</v>
      </c>
      <c r="AF669" s="141">
        <v>19</v>
      </c>
      <c r="AG669" s="141">
        <v>4</v>
      </c>
      <c r="AH669" s="141">
        <v>0</v>
      </c>
      <c r="AI669" s="141">
        <v>11</v>
      </c>
      <c r="AJ669" s="377">
        <v>43919</v>
      </c>
      <c r="AK669" s="141">
        <v>1375</v>
      </c>
      <c r="AL669" s="141">
        <v>4260</v>
      </c>
      <c r="AM669" s="377">
        <v>43828</v>
      </c>
      <c r="AN669" s="141">
        <v>1651</v>
      </c>
      <c r="AO669" s="141">
        <v>4545</v>
      </c>
      <c r="AP669" s="377">
        <v>43645</v>
      </c>
      <c r="AQ669" s="141">
        <v>1652</v>
      </c>
      <c r="AR669" s="141">
        <v>4710</v>
      </c>
      <c r="AS669" s="377">
        <v>43280</v>
      </c>
      <c r="AT669" s="141">
        <v>1687</v>
      </c>
      <c r="AU669" s="141">
        <v>4670</v>
      </c>
    </row>
    <row r="670" spans="1:47" x14ac:dyDescent="0.2">
      <c r="A670" s="102">
        <v>2388</v>
      </c>
      <c r="B670">
        <v>3289</v>
      </c>
      <c r="C670" t="s">
        <v>511</v>
      </c>
      <c r="D670" t="s">
        <v>917</v>
      </c>
      <c r="E670">
        <v>500</v>
      </c>
      <c r="F670">
        <v>495</v>
      </c>
      <c r="G670">
        <v>2100</v>
      </c>
      <c r="H670" t="s">
        <v>901</v>
      </c>
      <c r="I670">
        <v>4204</v>
      </c>
      <c r="J670" t="s">
        <v>226</v>
      </c>
      <c r="K670" t="s">
        <v>920</v>
      </c>
      <c r="L670">
        <v>1489</v>
      </c>
      <c r="M670">
        <v>1494</v>
      </c>
      <c r="N670">
        <v>700</v>
      </c>
      <c r="O670" t="s">
        <v>898</v>
      </c>
      <c r="P670">
        <v>0.770611021188775</v>
      </c>
      <c r="Q670">
        <v>0.91448264539805002</v>
      </c>
      <c r="R670" s="15">
        <v>0.225481930169665</v>
      </c>
      <c r="S670" s="15">
        <v>6.0924307520848403E-2</v>
      </c>
      <c r="T670">
        <v>-1.6095653357801201</v>
      </c>
      <c r="U670">
        <v>1.6095653357801201</v>
      </c>
      <c r="V670">
        <v>1.3123511112870101</v>
      </c>
      <c r="W670">
        <v>-11.37</v>
      </c>
      <c r="X670">
        <v>0.6</v>
      </c>
      <c r="Y670">
        <v>386241</v>
      </c>
      <c r="Z670">
        <v>24140</v>
      </c>
      <c r="AA670">
        <v>1.1100000000000001</v>
      </c>
      <c r="AB670">
        <v>16</v>
      </c>
      <c r="AC670">
        <v>10</v>
      </c>
      <c r="AD670">
        <v>6</v>
      </c>
      <c r="AE670">
        <v>62.5</v>
      </c>
      <c r="AF670">
        <v>20</v>
      </c>
      <c r="AG670">
        <v>3</v>
      </c>
      <c r="AH670">
        <v>0</v>
      </c>
      <c r="AI670">
        <v>13</v>
      </c>
      <c r="AJ670" s="301">
        <v>43919</v>
      </c>
      <c r="AK670">
        <v>523</v>
      </c>
      <c r="AL670">
        <v>1479</v>
      </c>
      <c r="AM670" s="301">
        <v>43828</v>
      </c>
      <c r="AN670">
        <v>755</v>
      </c>
      <c r="AO670">
        <v>1904</v>
      </c>
      <c r="AP670" s="301">
        <v>43645</v>
      </c>
      <c r="AQ670">
        <v>612</v>
      </c>
      <c r="AR670">
        <v>1665</v>
      </c>
      <c r="AS670" s="301">
        <v>43280</v>
      </c>
      <c r="AT670">
        <v>765</v>
      </c>
      <c r="AU670">
        <v>1855</v>
      </c>
    </row>
    <row r="671" spans="1:47" x14ac:dyDescent="0.2">
      <c r="A671" s="102">
        <v>3840</v>
      </c>
      <c r="B671">
        <v>2412</v>
      </c>
      <c r="C671" t="s">
        <v>1403</v>
      </c>
      <c r="D671" t="s">
        <v>910</v>
      </c>
      <c r="E671">
        <v>2149</v>
      </c>
      <c r="F671">
        <v>2198</v>
      </c>
      <c r="G671">
        <v>500</v>
      </c>
      <c r="H671" t="s">
        <v>898</v>
      </c>
      <c r="I671">
        <v>2492</v>
      </c>
      <c r="J671" t="s">
        <v>479</v>
      </c>
      <c r="K671" t="s">
        <v>910</v>
      </c>
      <c r="L671">
        <v>790</v>
      </c>
      <c r="M671">
        <v>773</v>
      </c>
      <c r="N671">
        <v>1400</v>
      </c>
      <c r="O671" t="s">
        <v>901</v>
      </c>
      <c r="P671">
        <v>0.91862427951819303</v>
      </c>
      <c r="Q671">
        <v>0.863193659155022</v>
      </c>
      <c r="R671" s="15">
        <v>0.18159904600263299</v>
      </c>
      <c r="S671" s="15">
        <v>5.0848528976701397E-2</v>
      </c>
      <c r="T671">
        <v>1.7198890744462101</v>
      </c>
      <c r="U671">
        <v>1.7198890744462101</v>
      </c>
      <c r="V671">
        <v>1.16391462160973</v>
      </c>
      <c r="W671">
        <v>13.28</v>
      </c>
      <c r="X671">
        <v>1.53</v>
      </c>
      <c r="Y671">
        <v>386194</v>
      </c>
      <c r="Z671">
        <v>27585</v>
      </c>
      <c r="AA671">
        <v>1.36</v>
      </c>
      <c r="AB671">
        <v>14</v>
      </c>
      <c r="AC671">
        <v>9</v>
      </c>
      <c r="AD671">
        <v>5</v>
      </c>
      <c r="AE671">
        <v>64.290000000000006</v>
      </c>
      <c r="AF671">
        <v>14</v>
      </c>
      <c r="AG671">
        <v>6</v>
      </c>
      <c r="AH671">
        <v>3</v>
      </c>
      <c r="AI671">
        <v>5</v>
      </c>
      <c r="AJ671" s="301">
        <v>43919</v>
      </c>
      <c r="AK671">
        <v>1420</v>
      </c>
      <c r="AL671">
        <v>680</v>
      </c>
      <c r="AM671" s="301">
        <v>43828</v>
      </c>
      <c r="AN671">
        <v>2261</v>
      </c>
      <c r="AO671">
        <v>985</v>
      </c>
      <c r="AP671" s="301">
        <v>43645</v>
      </c>
      <c r="AQ671">
        <v>1911</v>
      </c>
      <c r="AR671">
        <v>869</v>
      </c>
      <c r="AS671" s="301">
        <v>43280</v>
      </c>
      <c r="AT671">
        <v>1513</v>
      </c>
      <c r="AU671">
        <v>709</v>
      </c>
    </row>
    <row r="672" spans="1:47" x14ac:dyDescent="0.2">
      <c r="A672" s="102">
        <v>935</v>
      </c>
      <c r="B672">
        <v>3087</v>
      </c>
      <c r="C672" t="s">
        <v>1094</v>
      </c>
      <c r="D672" t="s">
        <v>921</v>
      </c>
      <c r="E672">
        <v>1721</v>
      </c>
      <c r="F672">
        <v>1719</v>
      </c>
      <c r="G672">
        <v>600</v>
      </c>
      <c r="H672" t="s">
        <v>898</v>
      </c>
      <c r="I672">
        <v>6113</v>
      </c>
      <c r="J672" t="s">
        <v>1129</v>
      </c>
      <c r="K672" t="s">
        <v>909</v>
      </c>
      <c r="L672">
        <v>862</v>
      </c>
      <c r="M672">
        <v>859</v>
      </c>
      <c r="N672">
        <v>1200</v>
      </c>
      <c r="O672" t="s">
        <v>901</v>
      </c>
      <c r="P672">
        <v>0.755536165946467</v>
      </c>
      <c r="Q672">
        <v>0.948745343477017</v>
      </c>
      <c r="R672">
        <v>0.219993666803733</v>
      </c>
      <c r="S672">
        <v>2.6939077960012402E-2</v>
      </c>
      <c r="T672">
        <v>1.61954097950164</v>
      </c>
      <c r="U672">
        <v>1.61954097950164</v>
      </c>
      <c r="V672">
        <v>0.92601221199885897</v>
      </c>
      <c r="W672">
        <v>6.21</v>
      </c>
      <c r="X672">
        <v>0.06</v>
      </c>
      <c r="Y672">
        <v>385960</v>
      </c>
      <c r="Z672">
        <v>29689</v>
      </c>
      <c r="AA672">
        <v>1.51</v>
      </c>
      <c r="AB672">
        <v>13</v>
      </c>
      <c r="AC672">
        <v>9</v>
      </c>
      <c r="AD672">
        <v>4</v>
      </c>
      <c r="AE672">
        <v>69.23</v>
      </c>
      <c r="AF672">
        <v>20</v>
      </c>
      <c r="AG672">
        <v>3</v>
      </c>
      <c r="AH672">
        <v>0</v>
      </c>
      <c r="AI672">
        <v>10</v>
      </c>
      <c r="AJ672" s="301">
        <v>43919</v>
      </c>
      <c r="AK672">
        <v>1657</v>
      </c>
      <c r="AL672">
        <v>872</v>
      </c>
      <c r="AM672" s="301">
        <v>43828</v>
      </c>
      <c r="AN672">
        <v>2166</v>
      </c>
      <c r="AO672">
        <v>1250</v>
      </c>
      <c r="AP672" s="301">
        <v>43645</v>
      </c>
      <c r="AQ672">
        <v>2077</v>
      </c>
      <c r="AR672">
        <v>1246</v>
      </c>
      <c r="AS672" s="301">
        <v>43280</v>
      </c>
      <c r="AT672">
        <v>2140</v>
      </c>
      <c r="AU672">
        <v>1059</v>
      </c>
    </row>
    <row r="673" spans="1:47" x14ac:dyDescent="0.2">
      <c r="A673" s="102">
        <v>1349</v>
      </c>
      <c r="B673">
        <v>6841</v>
      </c>
      <c r="C673" t="s">
        <v>1162</v>
      </c>
      <c r="D673" t="s">
        <v>903</v>
      </c>
      <c r="E673">
        <v>1630</v>
      </c>
      <c r="F673">
        <v>1601</v>
      </c>
      <c r="G673">
        <v>500</v>
      </c>
      <c r="H673" t="s">
        <v>898</v>
      </c>
      <c r="I673">
        <v>9086</v>
      </c>
      <c r="J673" t="s">
        <v>1475</v>
      </c>
      <c r="K673" t="s">
        <v>976</v>
      </c>
      <c r="L673">
        <v>2848</v>
      </c>
      <c r="M673">
        <v>2853</v>
      </c>
      <c r="N673">
        <v>300</v>
      </c>
      <c r="O673" t="s">
        <v>901</v>
      </c>
      <c r="P673">
        <v>0.93297579552653997</v>
      </c>
      <c r="Q673">
        <v>0.94030007461701604</v>
      </c>
      <c r="R673" s="15">
        <v>0.33352762368328798</v>
      </c>
      <c r="S673">
        <v>1.7230865360676299E-2</v>
      </c>
      <c r="T673">
        <v>0.43718385362361201</v>
      </c>
      <c r="U673">
        <v>0.43718385362361201</v>
      </c>
      <c r="V673">
        <v>1.0674153262774599</v>
      </c>
      <c r="W673">
        <v>2.11</v>
      </c>
      <c r="X673">
        <v>6.47</v>
      </c>
      <c r="Y673">
        <v>385958</v>
      </c>
      <c r="Z673">
        <v>35087</v>
      </c>
      <c r="AA673">
        <v>1.7</v>
      </c>
      <c r="AB673">
        <v>11</v>
      </c>
      <c r="AC673">
        <v>6</v>
      </c>
      <c r="AD673">
        <v>5</v>
      </c>
      <c r="AE673">
        <v>54.55</v>
      </c>
      <c r="AF673">
        <v>16</v>
      </c>
      <c r="AG673">
        <v>4</v>
      </c>
      <c r="AH673">
        <v>1</v>
      </c>
      <c r="AI673">
        <v>6</v>
      </c>
      <c r="AJ673" s="301">
        <v>43919</v>
      </c>
      <c r="AK673">
        <v>1322</v>
      </c>
      <c r="AL673">
        <v>2405</v>
      </c>
      <c r="AM673" s="301">
        <v>43828</v>
      </c>
      <c r="AN673">
        <v>1929</v>
      </c>
      <c r="AO673">
        <v>3075</v>
      </c>
      <c r="AP673" s="301">
        <v>43645</v>
      </c>
      <c r="AQ673">
        <v>2173</v>
      </c>
      <c r="AR673">
        <v>3520</v>
      </c>
      <c r="AS673" s="301">
        <v>43280</v>
      </c>
      <c r="AT673">
        <v>1917</v>
      </c>
      <c r="AU673">
        <v>2775</v>
      </c>
    </row>
    <row r="674" spans="1:47" x14ac:dyDescent="0.2">
      <c r="A674" s="102">
        <v>6</v>
      </c>
      <c r="B674">
        <v>6457</v>
      </c>
      <c r="C674" t="s">
        <v>1130</v>
      </c>
      <c r="D674" t="s">
        <v>909</v>
      </c>
      <c r="E674">
        <v>2420</v>
      </c>
      <c r="F674">
        <v>2390</v>
      </c>
      <c r="G674">
        <v>400</v>
      </c>
      <c r="H674" t="s">
        <v>901</v>
      </c>
      <c r="I674">
        <v>8306</v>
      </c>
      <c r="J674" t="s">
        <v>1029</v>
      </c>
      <c r="K674" t="s">
        <v>940</v>
      </c>
      <c r="L674">
        <v>422</v>
      </c>
      <c r="M674">
        <v>422.5</v>
      </c>
      <c r="N674">
        <v>2300</v>
      </c>
      <c r="O674" t="s">
        <v>898</v>
      </c>
      <c r="P674">
        <v>0.84701152978567895</v>
      </c>
      <c r="Q674">
        <v>0.98431533566398899</v>
      </c>
      <c r="R674">
        <v>0.224090149360681</v>
      </c>
      <c r="S674" s="15">
        <v>2.7065863224984599E-2</v>
      </c>
      <c r="T674">
        <v>-0.49599809337314199</v>
      </c>
      <c r="U674">
        <v>0.49599809337314199</v>
      </c>
      <c r="V674">
        <v>0.165431162285433</v>
      </c>
      <c r="W674">
        <v>-1.33</v>
      </c>
      <c r="X674">
        <v>1.65</v>
      </c>
      <c r="Y674">
        <v>385694</v>
      </c>
      <c r="Z674">
        <v>22688</v>
      </c>
      <c r="AA674">
        <v>1.25</v>
      </c>
      <c r="AB674">
        <v>17</v>
      </c>
      <c r="AC674">
        <v>12</v>
      </c>
      <c r="AD674">
        <v>5</v>
      </c>
      <c r="AE674">
        <v>70.59</v>
      </c>
      <c r="AF674">
        <v>18</v>
      </c>
      <c r="AG674">
        <v>4</v>
      </c>
      <c r="AH674">
        <v>0</v>
      </c>
      <c r="AI674">
        <v>13</v>
      </c>
      <c r="AJ674" s="301">
        <v>43919</v>
      </c>
      <c r="AK674">
        <v>2605</v>
      </c>
      <c r="AL674">
        <v>426.1</v>
      </c>
      <c r="AM674" s="301">
        <v>43828</v>
      </c>
      <c r="AN674">
        <v>3310</v>
      </c>
      <c r="AO674">
        <v>593.20000000000005</v>
      </c>
      <c r="AP674" s="301">
        <v>43645</v>
      </c>
      <c r="AQ674">
        <v>2914</v>
      </c>
      <c r="AR674">
        <v>524.29999999999995</v>
      </c>
      <c r="AS674" s="301">
        <v>43280</v>
      </c>
      <c r="AT674">
        <v>3075</v>
      </c>
      <c r="AU674">
        <v>621.6</v>
      </c>
    </row>
    <row r="675" spans="1:47" x14ac:dyDescent="0.2">
      <c r="A675" s="102">
        <v>470</v>
      </c>
      <c r="B675">
        <v>3076</v>
      </c>
      <c r="C675" t="s">
        <v>1126</v>
      </c>
      <c r="D675" t="s">
        <v>905</v>
      </c>
      <c r="E675">
        <v>1560</v>
      </c>
      <c r="F675">
        <v>1532</v>
      </c>
      <c r="G675">
        <v>700</v>
      </c>
      <c r="H675" t="s">
        <v>898</v>
      </c>
      <c r="I675">
        <v>7186</v>
      </c>
      <c r="J675" t="s">
        <v>445</v>
      </c>
      <c r="K675" t="s">
        <v>940</v>
      </c>
      <c r="L675">
        <v>353</v>
      </c>
      <c r="M675">
        <v>347</v>
      </c>
      <c r="N675">
        <v>3100</v>
      </c>
      <c r="O675" t="s">
        <v>901</v>
      </c>
      <c r="P675">
        <v>0.87435348837002902</v>
      </c>
      <c r="Q675">
        <v>0.95911421155887999</v>
      </c>
      <c r="R675" s="106">
        <v>0.25621421065490801</v>
      </c>
      <c r="S675" s="15">
        <v>1.2314903398809199E-4</v>
      </c>
      <c r="T675">
        <v>0.84206053991405405</v>
      </c>
      <c r="U675">
        <v>0.84206053991405405</v>
      </c>
      <c r="V675">
        <v>1.2637288951857899</v>
      </c>
      <c r="W675">
        <v>4.13</v>
      </c>
      <c r="X675">
        <v>0.31</v>
      </c>
      <c r="Y675">
        <v>385369</v>
      </c>
      <c r="Z675">
        <v>38537</v>
      </c>
      <c r="AA675">
        <v>1.89</v>
      </c>
      <c r="AB675">
        <v>10</v>
      </c>
      <c r="AC675">
        <v>7</v>
      </c>
      <c r="AD675">
        <v>3</v>
      </c>
      <c r="AE675">
        <v>70</v>
      </c>
      <c r="AF675">
        <v>19</v>
      </c>
      <c r="AG675">
        <v>2</v>
      </c>
      <c r="AH675">
        <v>0</v>
      </c>
      <c r="AI675">
        <v>8</v>
      </c>
      <c r="AJ675" s="301">
        <v>43919</v>
      </c>
      <c r="AK675">
        <v>1344</v>
      </c>
      <c r="AL675">
        <v>340</v>
      </c>
      <c r="AM675" s="301">
        <v>43828</v>
      </c>
      <c r="AN675">
        <v>1947</v>
      </c>
      <c r="AO675">
        <v>452</v>
      </c>
      <c r="AP675" s="301">
        <v>43645</v>
      </c>
      <c r="AQ675">
        <v>1791</v>
      </c>
      <c r="AR675">
        <v>412</v>
      </c>
      <c r="AS675" s="301">
        <v>43280</v>
      </c>
      <c r="AT675">
        <v>2309</v>
      </c>
      <c r="AU675">
        <v>553</v>
      </c>
    </row>
    <row r="676" spans="1:47" x14ac:dyDescent="0.2">
      <c r="A676" s="102">
        <v>983</v>
      </c>
      <c r="B676">
        <v>2531</v>
      </c>
      <c r="C676" t="s">
        <v>922</v>
      </c>
      <c r="D676" t="s">
        <v>923</v>
      </c>
      <c r="E676">
        <v>952</v>
      </c>
      <c r="F676">
        <v>951</v>
      </c>
      <c r="G676">
        <v>1100</v>
      </c>
      <c r="H676" t="s">
        <v>898</v>
      </c>
      <c r="I676">
        <v>8273</v>
      </c>
      <c r="J676" t="s">
        <v>978</v>
      </c>
      <c r="K676" t="s">
        <v>921</v>
      </c>
      <c r="L676">
        <v>3425</v>
      </c>
      <c r="M676">
        <v>3365</v>
      </c>
      <c r="N676">
        <v>300</v>
      </c>
      <c r="O676" t="s">
        <v>901</v>
      </c>
      <c r="P676">
        <v>0.86603332494137797</v>
      </c>
      <c r="Q676">
        <v>0.94766011053432497</v>
      </c>
      <c r="R676" s="15">
        <v>0.28040030061146198</v>
      </c>
      <c r="S676">
        <v>7.9706493311779703E-3</v>
      </c>
      <c r="T676">
        <v>0.99201605522232394</v>
      </c>
      <c r="U676">
        <v>0.99201605522232394</v>
      </c>
      <c r="V676">
        <v>0.99845627055949604</v>
      </c>
      <c r="W676">
        <v>5.49</v>
      </c>
      <c r="X676">
        <v>3.63</v>
      </c>
      <c r="Y676">
        <v>385201</v>
      </c>
      <c r="Z676">
        <v>24075</v>
      </c>
      <c r="AA676">
        <v>1.22</v>
      </c>
      <c r="AB676">
        <v>16</v>
      </c>
      <c r="AC676">
        <v>10</v>
      </c>
      <c r="AD676">
        <v>6</v>
      </c>
      <c r="AE676">
        <v>62.5</v>
      </c>
      <c r="AF676">
        <v>18</v>
      </c>
      <c r="AG676">
        <v>6</v>
      </c>
      <c r="AH676">
        <v>2</v>
      </c>
      <c r="AI676">
        <v>8</v>
      </c>
      <c r="AJ676" s="301">
        <v>43919</v>
      </c>
      <c r="AK676">
        <v>819</v>
      </c>
      <c r="AL676">
        <v>3060</v>
      </c>
      <c r="AM676" s="301">
        <v>43828</v>
      </c>
      <c r="AN676">
        <v>1005</v>
      </c>
      <c r="AO676">
        <v>3935</v>
      </c>
      <c r="AP676" s="301">
        <v>43645</v>
      </c>
      <c r="AQ676">
        <v>1134</v>
      </c>
      <c r="AR676">
        <v>4415</v>
      </c>
      <c r="AS676" s="301">
        <v>43280</v>
      </c>
      <c r="AT676">
        <v>1400</v>
      </c>
      <c r="AU676">
        <v>6530</v>
      </c>
    </row>
    <row r="677" spans="1:47" x14ac:dyDescent="0.2">
      <c r="A677" s="102">
        <v>34</v>
      </c>
      <c r="B677">
        <v>6471</v>
      </c>
      <c r="C677" t="s">
        <v>805</v>
      </c>
      <c r="D677" t="s">
        <v>909</v>
      </c>
      <c r="E677">
        <v>782</v>
      </c>
      <c r="F677">
        <v>777</v>
      </c>
      <c r="G677">
        <v>1400</v>
      </c>
      <c r="H677" t="s">
        <v>901</v>
      </c>
      <c r="I677">
        <v>6995</v>
      </c>
      <c r="J677" t="s">
        <v>47</v>
      </c>
      <c r="K677" t="s">
        <v>913</v>
      </c>
      <c r="L677">
        <v>1553</v>
      </c>
      <c r="M677">
        <v>1535</v>
      </c>
      <c r="N677">
        <v>700</v>
      </c>
      <c r="O677" t="s">
        <v>898</v>
      </c>
      <c r="P677">
        <v>0.95770104943650902</v>
      </c>
      <c r="Q677">
        <v>0.97879518460588699</v>
      </c>
      <c r="R677">
        <v>0.114893962423172</v>
      </c>
      <c r="S677">
        <v>5.7516316197148204E-3</v>
      </c>
      <c r="T677">
        <v>-0.58743542488535305</v>
      </c>
      <c r="U677">
        <v>0.58743542488535305</v>
      </c>
      <c r="V677">
        <v>0.80921868868239499</v>
      </c>
      <c r="W677">
        <v>-1.94</v>
      </c>
      <c r="X677">
        <v>1.24</v>
      </c>
      <c r="Y677">
        <v>385113</v>
      </c>
      <c r="Z677">
        <v>22654</v>
      </c>
      <c r="AA677">
        <v>1.1000000000000001</v>
      </c>
      <c r="AB677">
        <v>17</v>
      </c>
      <c r="AC677">
        <v>12</v>
      </c>
      <c r="AD677">
        <v>5</v>
      </c>
      <c r="AE677">
        <v>70.59</v>
      </c>
      <c r="AF677">
        <v>20</v>
      </c>
      <c r="AG677">
        <v>2</v>
      </c>
      <c r="AH677">
        <v>0</v>
      </c>
      <c r="AI677">
        <v>15</v>
      </c>
      <c r="AJ677" s="301">
        <v>43919</v>
      </c>
      <c r="AK677">
        <v>711</v>
      </c>
      <c r="AL677">
        <v>1369</v>
      </c>
      <c r="AM677" s="301">
        <v>43828</v>
      </c>
      <c r="AN677">
        <v>1041</v>
      </c>
      <c r="AO677">
        <v>2147</v>
      </c>
      <c r="AP677" s="301">
        <v>43645</v>
      </c>
      <c r="AQ677">
        <v>996</v>
      </c>
      <c r="AR677">
        <v>1839</v>
      </c>
      <c r="AS677" s="301">
        <v>43280</v>
      </c>
      <c r="AT677">
        <v>1135</v>
      </c>
      <c r="AU677">
        <v>2026</v>
      </c>
    </row>
    <row r="678" spans="1:47" x14ac:dyDescent="0.2">
      <c r="A678" s="102">
        <v>1381</v>
      </c>
      <c r="B678">
        <v>3076</v>
      </c>
      <c r="C678" t="s">
        <v>1126</v>
      </c>
      <c r="D678" t="s">
        <v>905</v>
      </c>
      <c r="E678">
        <v>1560</v>
      </c>
      <c r="F678">
        <v>1532</v>
      </c>
      <c r="G678">
        <v>700</v>
      </c>
      <c r="H678" t="s">
        <v>898</v>
      </c>
      <c r="I678">
        <v>3099</v>
      </c>
      <c r="J678" t="s">
        <v>33</v>
      </c>
      <c r="K678" t="s">
        <v>921</v>
      </c>
      <c r="L678">
        <v>635</v>
      </c>
      <c r="M678">
        <v>623</v>
      </c>
      <c r="N678">
        <v>1700</v>
      </c>
      <c r="O678" t="s">
        <v>901</v>
      </c>
      <c r="P678">
        <v>0.664291558090642</v>
      </c>
      <c r="Q678">
        <v>0.93955613570819496</v>
      </c>
      <c r="R678" s="15">
        <v>0.32969785733616602</v>
      </c>
      <c r="S678" s="15">
        <v>6.9882250517953803E-3</v>
      </c>
      <c r="T678">
        <v>2.2330136396297302</v>
      </c>
      <c r="U678">
        <v>2.2330136396297302</v>
      </c>
      <c r="V678">
        <v>2.24031845103588</v>
      </c>
      <c r="W678">
        <v>14.57</v>
      </c>
      <c r="X678">
        <v>1.24</v>
      </c>
      <c r="Y678">
        <v>385101</v>
      </c>
      <c r="Z678">
        <v>27507</v>
      </c>
      <c r="AA678">
        <v>1.33</v>
      </c>
      <c r="AB678">
        <v>14</v>
      </c>
      <c r="AC678">
        <v>10</v>
      </c>
      <c r="AD678">
        <v>4</v>
      </c>
      <c r="AE678">
        <v>71.430000000000007</v>
      </c>
      <c r="AF678">
        <v>20</v>
      </c>
      <c r="AG678">
        <v>3</v>
      </c>
      <c r="AH678">
        <v>0</v>
      </c>
      <c r="AI678">
        <v>11</v>
      </c>
      <c r="AJ678" s="301">
        <v>43919</v>
      </c>
      <c r="AK678">
        <v>1344</v>
      </c>
      <c r="AL678">
        <v>641</v>
      </c>
      <c r="AM678" s="301">
        <v>43828</v>
      </c>
      <c r="AN678">
        <v>1947</v>
      </c>
      <c r="AO678">
        <v>984</v>
      </c>
      <c r="AP678" s="301">
        <v>43645</v>
      </c>
      <c r="AQ678">
        <v>1791</v>
      </c>
      <c r="AR678">
        <v>899</v>
      </c>
      <c r="AS678" s="301">
        <v>43280</v>
      </c>
      <c r="AT678">
        <v>2309</v>
      </c>
      <c r="AU678">
        <v>1344</v>
      </c>
    </row>
    <row r="679" spans="1:47" x14ac:dyDescent="0.2">
      <c r="A679" s="102">
        <v>4101</v>
      </c>
      <c r="B679">
        <v>2220</v>
      </c>
      <c r="C679" t="s">
        <v>1124</v>
      </c>
      <c r="D679" t="s">
        <v>923</v>
      </c>
      <c r="E679">
        <v>5110</v>
      </c>
      <c r="F679">
        <v>5180</v>
      </c>
      <c r="G679">
        <v>200</v>
      </c>
      <c r="H679" t="s">
        <v>901</v>
      </c>
      <c r="I679">
        <v>3222</v>
      </c>
      <c r="J679" t="s">
        <v>510</v>
      </c>
      <c r="K679" t="s">
        <v>921</v>
      </c>
      <c r="L679">
        <v>1115</v>
      </c>
      <c r="M679">
        <v>1137</v>
      </c>
      <c r="N679">
        <v>900</v>
      </c>
      <c r="O679" t="s">
        <v>898</v>
      </c>
      <c r="P679">
        <v>0.76547124353416596</v>
      </c>
      <c r="Q679">
        <v>0.85000096730092201</v>
      </c>
      <c r="R679" s="15">
        <v>9.77288868656047E-2</v>
      </c>
      <c r="S679" s="15">
        <v>1.01129576655142E-2</v>
      </c>
      <c r="T679">
        <v>-1.47055749452861</v>
      </c>
      <c r="U679">
        <v>1.47055749452861</v>
      </c>
      <c r="V679">
        <v>1.52434375258036</v>
      </c>
      <c r="W679">
        <v>-7.77</v>
      </c>
      <c r="X679">
        <v>1.23</v>
      </c>
      <c r="Y679">
        <v>385085</v>
      </c>
      <c r="Z679">
        <v>29622</v>
      </c>
      <c r="AA679">
        <v>1.6</v>
      </c>
      <c r="AB679">
        <v>13</v>
      </c>
      <c r="AC679">
        <v>9</v>
      </c>
      <c r="AD679">
        <v>4</v>
      </c>
      <c r="AE679">
        <v>69.23</v>
      </c>
      <c r="AF679">
        <v>18</v>
      </c>
      <c r="AG679">
        <v>4</v>
      </c>
      <c r="AH679">
        <v>1</v>
      </c>
      <c r="AI679">
        <v>8</v>
      </c>
      <c r="AJ679" s="301">
        <v>43919</v>
      </c>
      <c r="AK679">
        <v>5010</v>
      </c>
      <c r="AL679">
        <v>998</v>
      </c>
      <c r="AM679" s="301">
        <v>43828</v>
      </c>
      <c r="AN679">
        <v>4985</v>
      </c>
      <c r="AO679">
        <v>961</v>
      </c>
      <c r="AP679" s="301">
        <v>43645</v>
      </c>
      <c r="AQ679">
        <v>4920</v>
      </c>
      <c r="AR679">
        <v>960</v>
      </c>
      <c r="AS679" s="301">
        <v>43280</v>
      </c>
      <c r="AT679">
        <v>5630</v>
      </c>
      <c r="AU679">
        <v>1387</v>
      </c>
    </row>
    <row r="680" spans="1:47" x14ac:dyDescent="0.2">
      <c r="A680" s="102">
        <v>14</v>
      </c>
      <c r="B680">
        <v>5214</v>
      </c>
      <c r="C680" t="s">
        <v>1103</v>
      </c>
      <c r="D680" t="s">
        <v>897</v>
      </c>
      <c r="E680">
        <v>1704</v>
      </c>
      <c r="F680">
        <v>1665</v>
      </c>
      <c r="G680">
        <v>600</v>
      </c>
      <c r="H680" t="s">
        <v>898</v>
      </c>
      <c r="I680">
        <v>7261</v>
      </c>
      <c r="J680" t="s">
        <v>1153</v>
      </c>
      <c r="K680" t="s">
        <v>913</v>
      </c>
      <c r="L680">
        <v>616</v>
      </c>
      <c r="M680">
        <v>623</v>
      </c>
      <c r="N680">
        <v>1600</v>
      </c>
      <c r="O680" t="s">
        <v>901</v>
      </c>
      <c r="P680">
        <v>0.93816976982401801</v>
      </c>
      <c r="Q680">
        <v>0.98270598035018597</v>
      </c>
      <c r="R680" s="15">
        <v>0.29281948142842801</v>
      </c>
      <c r="S680" s="15">
        <v>2.07257027467751E-3</v>
      </c>
      <c r="T680">
        <v>1.39338148396342</v>
      </c>
      <c r="U680">
        <v>1.39338148396342</v>
      </c>
      <c r="V680">
        <v>2.2806872872600099</v>
      </c>
      <c r="W680">
        <v>7.3</v>
      </c>
      <c r="X680">
        <v>0.22</v>
      </c>
      <c r="Y680">
        <v>384793</v>
      </c>
      <c r="Z680">
        <v>25653</v>
      </c>
      <c r="AA680">
        <v>1.29</v>
      </c>
      <c r="AB680">
        <v>15</v>
      </c>
      <c r="AC680">
        <v>9</v>
      </c>
      <c r="AD680">
        <v>6</v>
      </c>
      <c r="AE680">
        <v>60</v>
      </c>
      <c r="AF680">
        <v>20</v>
      </c>
      <c r="AG680">
        <v>3</v>
      </c>
      <c r="AH680">
        <v>1</v>
      </c>
      <c r="AI680">
        <v>11</v>
      </c>
      <c r="AJ680" s="301">
        <v>43919</v>
      </c>
      <c r="AK680">
        <v>1498</v>
      </c>
      <c r="AL680">
        <v>606</v>
      </c>
      <c r="AM680" s="301">
        <v>43828</v>
      </c>
      <c r="AN680">
        <v>2441</v>
      </c>
      <c r="AO680">
        <v>938</v>
      </c>
      <c r="AP680" s="301">
        <v>43645</v>
      </c>
      <c r="AQ680">
        <v>2786</v>
      </c>
      <c r="AR680">
        <v>1146</v>
      </c>
      <c r="AS680" s="301">
        <v>43280</v>
      </c>
      <c r="AT680">
        <v>2998</v>
      </c>
      <c r="AU680">
        <v>1344</v>
      </c>
    </row>
    <row r="681" spans="1:47" x14ac:dyDescent="0.2">
      <c r="A681" s="102">
        <v>1264</v>
      </c>
      <c r="B681">
        <v>4204</v>
      </c>
      <c r="C681" t="s">
        <v>226</v>
      </c>
      <c r="D681" t="s">
        <v>920</v>
      </c>
      <c r="E681">
        <v>1489</v>
      </c>
      <c r="F681">
        <v>1494</v>
      </c>
      <c r="G681">
        <v>700</v>
      </c>
      <c r="H681" t="s">
        <v>898</v>
      </c>
      <c r="I681">
        <v>9810</v>
      </c>
      <c r="J681" t="s">
        <v>865</v>
      </c>
      <c r="K681" t="s">
        <v>905</v>
      </c>
      <c r="L681">
        <v>3400</v>
      </c>
      <c r="M681">
        <v>3370</v>
      </c>
      <c r="N681">
        <v>300</v>
      </c>
      <c r="O681" t="s">
        <v>901</v>
      </c>
      <c r="P681">
        <v>0.88495335771425898</v>
      </c>
      <c r="Q681">
        <v>0.94219478183618799</v>
      </c>
      <c r="R681">
        <v>0.27259115730963102</v>
      </c>
      <c r="S681" s="15">
        <v>9.5190934675608102E-2</v>
      </c>
      <c r="T681">
        <v>1.5469207662331601</v>
      </c>
      <c r="U681">
        <v>1.5469207662331601</v>
      </c>
      <c r="V681">
        <v>1.3135818688569101</v>
      </c>
      <c r="W681">
        <v>7.46</v>
      </c>
      <c r="X681">
        <v>3.44</v>
      </c>
      <c r="Y681">
        <v>384228</v>
      </c>
      <c r="Z681">
        <v>29556</v>
      </c>
      <c r="AA681">
        <v>1.54</v>
      </c>
      <c r="AB681">
        <v>13</v>
      </c>
      <c r="AC681">
        <v>9</v>
      </c>
      <c r="AD681">
        <v>4</v>
      </c>
      <c r="AE681">
        <v>69.23</v>
      </c>
      <c r="AF681">
        <v>20</v>
      </c>
      <c r="AG681">
        <v>3</v>
      </c>
      <c r="AH681">
        <v>0</v>
      </c>
      <c r="AI681">
        <v>10</v>
      </c>
      <c r="AJ681" s="301">
        <v>43919</v>
      </c>
      <c r="AK681">
        <v>1479</v>
      </c>
      <c r="AL681">
        <v>3685</v>
      </c>
      <c r="AM681" s="301">
        <v>43828</v>
      </c>
      <c r="AN681">
        <v>1904</v>
      </c>
      <c r="AO681">
        <v>5290</v>
      </c>
      <c r="AP681" s="301">
        <v>43645</v>
      </c>
      <c r="AQ681">
        <v>1665</v>
      </c>
      <c r="AR681">
        <v>4565</v>
      </c>
      <c r="AS681" s="301">
        <v>43280</v>
      </c>
      <c r="AT681">
        <v>1855</v>
      </c>
      <c r="AU681">
        <v>5480</v>
      </c>
    </row>
    <row r="682" spans="1:47" x14ac:dyDescent="0.2">
      <c r="A682" s="102">
        <v>3832</v>
      </c>
      <c r="B682">
        <v>1969</v>
      </c>
      <c r="C682" t="s">
        <v>1146</v>
      </c>
      <c r="D682" t="s">
        <v>907</v>
      </c>
      <c r="E682">
        <v>1570</v>
      </c>
      <c r="F682">
        <v>1559</v>
      </c>
      <c r="G682">
        <v>500</v>
      </c>
      <c r="H682" t="s">
        <v>901</v>
      </c>
      <c r="I682">
        <v>6506</v>
      </c>
      <c r="J682" t="s">
        <v>1005</v>
      </c>
      <c r="K682" t="s">
        <v>903</v>
      </c>
      <c r="L682">
        <v>3665</v>
      </c>
      <c r="M682">
        <v>3675</v>
      </c>
      <c r="N682">
        <v>200</v>
      </c>
      <c r="O682" t="s">
        <v>898</v>
      </c>
      <c r="P682">
        <v>0.65735286060655496</v>
      </c>
      <c r="Q682">
        <v>0.86346045018251505</v>
      </c>
      <c r="R682" s="15">
        <v>5.1992464932695999E-2</v>
      </c>
      <c r="S682" s="15">
        <v>2.80349234681424E-3</v>
      </c>
      <c r="T682">
        <v>-1.5695039298460101</v>
      </c>
      <c r="U682">
        <v>1.5695039298460101</v>
      </c>
      <c r="V682">
        <v>1.42374009400947</v>
      </c>
      <c r="W682">
        <v>-19.59</v>
      </c>
      <c r="X682">
        <v>6.05</v>
      </c>
      <c r="Y682">
        <v>384224</v>
      </c>
      <c r="Z682">
        <v>29556</v>
      </c>
      <c r="AA682">
        <v>1.54</v>
      </c>
      <c r="AB682">
        <v>13</v>
      </c>
      <c r="AC682">
        <v>9</v>
      </c>
      <c r="AD682">
        <v>4</v>
      </c>
      <c r="AE682">
        <v>69.23</v>
      </c>
      <c r="AF682">
        <v>19</v>
      </c>
      <c r="AG682">
        <v>3</v>
      </c>
      <c r="AH682">
        <v>1</v>
      </c>
      <c r="AI682">
        <v>9</v>
      </c>
      <c r="AJ682" s="301">
        <v>43919</v>
      </c>
      <c r="AK682">
        <v>1711</v>
      </c>
      <c r="AL682">
        <v>3010</v>
      </c>
      <c r="AM682" s="301">
        <v>43828</v>
      </c>
      <c r="AN682">
        <v>1960</v>
      </c>
      <c r="AO682">
        <v>4170</v>
      </c>
      <c r="AP682" s="301">
        <v>43645</v>
      </c>
      <c r="AQ682">
        <v>1826</v>
      </c>
      <c r="AR682">
        <v>3855</v>
      </c>
      <c r="AS682" s="301">
        <v>43280</v>
      </c>
      <c r="AT682">
        <v>1993</v>
      </c>
      <c r="AU682">
        <v>3920</v>
      </c>
    </row>
    <row r="683" spans="1:47" x14ac:dyDescent="0.2">
      <c r="A683" s="102">
        <v>3229</v>
      </c>
      <c r="B683">
        <v>6471</v>
      </c>
      <c r="C683" t="s">
        <v>805</v>
      </c>
      <c r="D683" t="s">
        <v>909</v>
      </c>
      <c r="E683">
        <v>782</v>
      </c>
      <c r="F683">
        <v>777</v>
      </c>
      <c r="G683">
        <v>1300</v>
      </c>
      <c r="H683" t="s">
        <v>901</v>
      </c>
      <c r="I683">
        <v>9715</v>
      </c>
      <c r="J683" t="s">
        <v>1135</v>
      </c>
      <c r="K683" t="s">
        <v>910</v>
      </c>
      <c r="L683">
        <v>2544</v>
      </c>
      <c r="M683">
        <v>2541</v>
      </c>
      <c r="N683">
        <v>400</v>
      </c>
      <c r="O683" t="s">
        <v>898</v>
      </c>
      <c r="P683">
        <v>0.87488446547007104</v>
      </c>
      <c r="Q683">
        <v>0.888478533968452</v>
      </c>
      <c r="R683" s="106">
        <v>7.1018911722132899E-2</v>
      </c>
      <c r="S683" s="15">
        <v>5.1210301812631802E-2</v>
      </c>
      <c r="T683">
        <v>-1.5554214353823601</v>
      </c>
      <c r="U683">
        <v>1.5554214353823601</v>
      </c>
      <c r="V683">
        <v>1.3492342087684901</v>
      </c>
      <c r="W683">
        <v>-13.2</v>
      </c>
      <c r="X683">
        <v>0.62</v>
      </c>
      <c r="Y683">
        <v>383684</v>
      </c>
      <c r="Z683">
        <v>27406</v>
      </c>
      <c r="AA683">
        <v>1.42</v>
      </c>
      <c r="AB683">
        <v>14</v>
      </c>
      <c r="AC683">
        <v>8</v>
      </c>
      <c r="AD683">
        <v>6</v>
      </c>
      <c r="AE683">
        <v>57.14</v>
      </c>
      <c r="AF683">
        <v>16</v>
      </c>
      <c r="AG683">
        <v>6</v>
      </c>
      <c r="AH683">
        <v>2</v>
      </c>
      <c r="AI683">
        <v>6</v>
      </c>
      <c r="AJ683" s="301">
        <v>43919</v>
      </c>
      <c r="AK683">
        <v>711</v>
      </c>
      <c r="AL683">
        <v>1916</v>
      </c>
      <c r="AM683" s="301">
        <v>43828</v>
      </c>
      <c r="AN683">
        <v>1041</v>
      </c>
      <c r="AO683">
        <v>2968</v>
      </c>
      <c r="AP683" s="301">
        <v>43645</v>
      </c>
      <c r="AQ683">
        <v>996</v>
      </c>
      <c r="AR683">
        <v>2456</v>
      </c>
      <c r="AS683" s="301">
        <v>43280</v>
      </c>
      <c r="AT683">
        <v>1135</v>
      </c>
      <c r="AU683">
        <v>2590</v>
      </c>
    </row>
    <row r="684" spans="1:47" x14ac:dyDescent="0.2">
      <c r="A684" s="102">
        <v>295</v>
      </c>
      <c r="B684">
        <v>4205</v>
      </c>
      <c r="C684" t="s">
        <v>998</v>
      </c>
      <c r="D684" t="s">
        <v>920</v>
      </c>
      <c r="E684">
        <v>988</v>
      </c>
      <c r="F684">
        <v>968</v>
      </c>
      <c r="G684">
        <v>1100</v>
      </c>
      <c r="H684" t="s">
        <v>901</v>
      </c>
      <c r="I684">
        <v>6183</v>
      </c>
      <c r="J684" t="s">
        <v>1060</v>
      </c>
      <c r="K684" t="s">
        <v>910</v>
      </c>
      <c r="L684">
        <v>1372</v>
      </c>
      <c r="M684">
        <v>1371</v>
      </c>
      <c r="N684">
        <v>800</v>
      </c>
      <c r="O684" t="s">
        <v>898</v>
      </c>
      <c r="P684">
        <v>0.938995165538692</v>
      </c>
      <c r="Q684">
        <v>0.96371704608201703</v>
      </c>
      <c r="R684">
        <v>2.1921661857603299E-2</v>
      </c>
      <c r="S684" s="15">
        <v>6.6309441830921694E-5</v>
      </c>
      <c r="T684">
        <v>-1.48705312542379</v>
      </c>
      <c r="U684">
        <v>1.48705312542379</v>
      </c>
      <c r="V684">
        <v>1.4940218362745501</v>
      </c>
      <c r="W684">
        <v>-5.82</v>
      </c>
      <c r="X684">
        <v>2.92</v>
      </c>
      <c r="Y684">
        <v>383541</v>
      </c>
      <c r="Z684">
        <v>22561</v>
      </c>
      <c r="AA684">
        <v>1.05</v>
      </c>
      <c r="AB684">
        <v>17</v>
      </c>
      <c r="AC684">
        <v>10</v>
      </c>
      <c r="AD684">
        <v>7</v>
      </c>
      <c r="AE684">
        <v>58.82</v>
      </c>
      <c r="AF684">
        <v>15</v>
      </c>
      <c r="AG684">
        <v>6</v>
      </c>
      <c r="AH684">
        <v>2</v>
      </c>
      <c r="AI684">
        <v>9</v>
      </c>
      <c r="AJ684" s="301">
        <v>43919</v>
      </c>
      <c r="AK684">
        <v>851</v>
      </c>
      <c r="AL684">
        <v>1152</v>
      </c>
      <c r="AM684" s="301">
        <v>43828</v>
      </c>
      <c r="AN684">
        <v>1366</v>
      </c>
      <c r="AO684">
        <v>1720</v>
      </c>
      <c r="AP684" s="301">
        <v>43645</v>
      </c>
      <c r="AQ684">
        <v>1217</v>
      </c>
      <c r="AR684">
        <v>1520</v>
      </c>
      <c r="AS684" s="301">
        <v>43280</v>
      </c>
      <c r="AT684">
        <v>1272</v>
      </c>
      <c r="AU684">
        <v>1850</v>
      </c>
    </row>
    <row r="685" spans="1:47" x14ac:dyDescent="0.2">
      <c r="A685" s="102">
        <v>3576</v>
      </c>
      <c r="B685">
        <v>1417</v>
      </c>
      <c r="C685" t="s">
        <v>1462</v>
      </c>
      <c r="D685" t="s">
        <v>907</v>
      </c>
      <c r="E685">
        <v>1611</v>
      </c>
      <c r="F685">
        <v>1595</v>
      </c>
      <c r="G685">
        <v>600</v>
      </c>
      <c r="H685" t="s">
        <v>898</v>
      </c>
      <c r="I685">
        <v>5021</v>
      </c>
      <c r="J685" t="s">
        <v>1391</v>
      </c>
      <c r="K685" t="s">
        <v>1090</v>
      </c>
      <c r="L685">
        <v>1576</v>
      </c>
      <c r="M685">
        <v>1538</v>
      </c>
      <c r="N685">
        <v>600</v>
      </c>
      <c r="O685" t="s">
        <v>901</v>
      </c>
      <c r="P685">
        <v>0.57439977330564895</v>
      </c>
      <c r="Q685">
        <v>0.87452874450023999</v>
      </c>
      <c r="R685">
        <v>0.22810293366280299</v>
      </c>
      <c r="S685" s="106">
        <v>2.6300109975240401E-2</v>
      </c>
      <c r="T685">
        <v>2.6632906373773002</v>
      </c>
      <c r="U685">
        <v>2.6632906373773002</v>
      </c>
      <c r="V685">
        <v>2.4815717089448599</v>
      </c>
      <c r="W685">
        <v>14.03</v>
      </c>
      <c r="X685">
        <v>3.57</v>
      </c>
      <c r="Y685">
        <v>383331</v>
      </c>
      <c r="Z685">
        <v>25555</v>
      </c>
      <c r="AA685">
        <v>1.24</v>
      </c>
      <c r="AB685">
        <v>15</v>
      </c>
      <c r="AC685">
        <v>9</v>
      </c>
      <c r="AD685">
        <v>6</v>
      </c>
      <c r="AE685">
        <v>60</v>
      </c>
      <c r="AF685">
        <v>18</v>
      </c>
      <c r="AG685">
        <v>6</v>
      </c>
      <c r="AH685">
        <v>2</v>
      </c>
      <c r="AI685">
        <v>7</v>
      </c>
      <c r="AJ685" s="301">
        <v>43919</v>
      </c>
      <c r="AK685">
        <v>1375</v>
      </c>
      <c r="AL685">
        <v>1508</v>
      </c>
      <c r="AM685" s="301">
        <v>43828</v>
      </c>
      <c r="AN685">
        <v>1651</v>
      </c>
      <c r="AO685">
        <v>2515</v>
      </c>
      <c r="AP685" s="301">
        <v>43645</v>
      </c>
      <c r="AQ685">
        <v>1652</v>
      </c>
      <c r="AR685">
        <v>2522</v>
      </c>
      <c r="AS685" s="301">
        <v>43280</v>
      </c>
      <c r="AT685">
        <v>1687</v>
      </c>
      <c r="AU685">
        <v>3880</v>
      </c>
    </row>
    <row r="686" spans="1:47" x14ac:dyDescent="0.2">
      <c r="A686" s="102">
        <v>3682</v>
      </c>
      <c r="B686">
        <v>6481</v>
      </c>
      <c r="C686" t="s">
        <v>1175</v>
      </c>
      <c r="D686" t="s">
        <v>909</v>
      </c>
      <c r="E686">
        <v>2610</v>
      </c>
      <c r="F686">
        <v>2607</v>
      </c>
      <c r="G686">
        <v>400</v>
      </c>
      <c r="H686" t="s">
        <v>901</v>
      </c>
      <c r="I686">
        <v>9076</v>
      </c>
      <c r="J686" t="s">
        <v>680</v>
      </c>
      <c r="K686" t="s">
        <v>976</v>
      </c>
      <c r="L686">
        <v>1404</v>
      </c>
      <c r="M686">
        <v>1410</v>
      </c>
      <c r="N686">
        <v>700</v>
      </c>
      <c r="O686" t="s">
        <v>898</v>
      </c>
      <c r="P686">
        <v>0.91971488701668203</v>
      </c>
      <c r="Q686">
        <v>0.87018151986674797</v>
      </c>
      <c r="R686">
        <v>0.102201531292908</v>
      </c>
      <c r="S686">
        <v>7.2674840095399706E-2</v>
      </c>
      <c r="T686">
        <v>-0.85665764398592603</v>
      </c>
      <c r="U686">
        <v>0.85665764398592603</v>
      </c>
      <c r="V686">
        <v>0.43685024829076402</v>
      </c>
      <c r="W686">
        <v>-4.21</v>
      </c>
      <c r="X686">
        <v>5.35</v>
      </c>
      <c r="Y686">
        <v>383188</v>
      </c>
      <c r="Z686">
        <v>38319</v>
      </c>
      <c r="AA686">
        <v>2.14</v>
      </c>
      <c r="AB686">
        <v>10</v>
      </c>
      <c r="AC686">
        <v>7</v>
      </c>
      <c r="AD686">
        <v>3</v>
      </c>
      <c r="AE686">
        <v>70</v>
      </c>
      <c r="AF686">
        <v>18</v>
      </c>
      <c r="AG686">
        <v>4</v>
      </c>
      <c r="AH686">
        <v>0</v>
      </c>
      <c r="AI686">
        <v>6</v>
      </c>
      <c r="AJ686" s="301">
        <v>43919</v>
      </c>
      <c r="AK686">
        <v>2227</v>
      </c>
      <c r="AL686">
        <v>1224</v>
      </c>
      <c r="AM686" s="301">
        <v>43828</v>
      </c>
      <c r="AN686">
        <v>2968</v>
      </c>
      <c r="AO686">
        <v>1477</v>
      </c>
      <c r="AP686" s="301">
        <v>43645</v>
      </c>
      <c r="AQ686">
        <v>2710</v>
      </c>
      <c r="AR686">
        <v>1492</v>
      </c>
      <c r="AS686" s="301">
        <v>43280</v>
      </c>
      <c r="AT686">
        <v>3180</v>
      </c>
      <c r="AU686">
        <v>1922</v>
      </c>
    </row>
    <row r="687" spans="1:47" x14ac:dyDescent="0.2">
      <c r="A687" s="102">
        <v>2722</v>
      </c>
      <c r="B687">
        <v>8595</v>
      </c>
      <c r="C687" t="s">
        <v>1010</v>
      </c>
      <c r="D687" t="s">
        <v>1025</v>
      </c>
      <c r="E687">
        <v>3580</v>
      </c>
      <c r="F687">
        <v>3575</v>
      </c>
      <c r="G687">
        <v>300</v>
      </c>
      <c r="H687" t="s">
        <v>898</v>
      </c>
      <c r="I687">
        <v>9613</v>
      </c>
      <c r="J687" t="s">
        <v>1183</v>
      </c>
      <c r="K687" t="s">
        <v>900</v>
      </c>
      <c r="L687">
        <v>1203</v>
      </c>
      <c r="M687">
        <v>1177</v>
      </c>
      <c r="N687">
        <v>900</v>
      </c>
      <c r="O687" t="s">
        <v>901</v>
      </c>
      <c r="P687">
        <v>0.95227457879045596</v>
      </c>
      <c r="Q687">
        <v>0.90542732718365404</v>
      </c>
      <c r="R687" s="15">
        <v>0.11032836306980399</v>
      </c>
      <c r="S687">
        <v>7.8582008196081105E-2</v>
      </c>
      <c r="T687">
        <v>1.4050965316675099</v>
      </c>
      <c r="U687">
        <v>1.4050965316675099</v>
      </c>
      <c r="V687">
        <v>1.2824622792804401</v>
      </c>
      <c r="W687">
        <v>3.95</v>
      </c>
      <c r="X687">
        <v>1.23</v>
      </c>
      <c r="Y687">
        <v>383167</v>
      </c>
      <c r="Z687">
        <v>29474</v>
      </c>
      <c r="AA687">
        <v>1.6</v>
      </c>
      <c r="AB687">
        <v>13</v>
      </c>
      <c r="AC687">
        <v>9</v>
      </c>
      <c r="AD687">
        <v>4</v>
      </c>
      <c r="AE687">
        <v>69.23</v>
      </c>
      <c r="AF687">
        <v>20</v>
      </c>
      <c r="AG687">
        <v>2</v>
      </c>
      <c r="AH687">
        <v>0</v>
      </c>
      <c r="AI687">
        <v>11</v>
      </c>
      <c r="AJ687" s="301">
        <v>43919</v>
      </c>
      <c r="AK687">
        <v>2979</v>
      </c>
      <c r="AL687">
        <v>1043</v>
      </c>
      <c r="AM687" s="301">
        <v>43828</v>
      </c>
      <c r="AN687">
        <v>4300</v>
      </c>
      <c r="AO687">
        <v>1467</v>
      </c>
      <c r="AP687" s="301">
        <v>43645</v>
      </c>
      <c r="AQ687">
        <v>4030</v>
      </c>
      <c r="AR687">
        <v>1461</v>
      </c>
      <c r="AS687" s="301">
        <v>43280</v>
      </c>
      <c r="AT687">
        <v>4360</v>
      </c>
      <c r="AU687">
        <v>1251</v>
      </c>
    </row>
    <row r="688" spans="1:47" x14ac:dyDescent="0.2">
      <c r="A688" s="102">
        <v>251</v>
      </c>
      <c r="B688">
        <v>3865</v>
      </c>
      <c r="C688" t="s">
        <v>855</v>
      </c>
      <c r="D688" t="s">
        <v>1049</v>
      </c>
      <c r="E688">
        <v>391</v>
      </c>
      <c r="F688">
        <v>381</v>
      </c>
      <c r="G688">
        <v>2800</v>
      </c>
      <c r="H688" t="s">
        <v>898</v>
      </c>
      <c r="I688">
        <v>7731</v>
      </c>
      <c r="J688" t="s">
        <v>1076</v>
      </c>
      <c r="K688" t="s">
        <v>906</v>
      </c>
      <c r="L688">
        <v>896</v>
      </c>
      <c r="M688">
        <v>878</v>
      </c>
      <c r="N688">
        <v>1200</v>
      </c>
      <c r="O688" t="s">
        <v>901</v>
      </c>
      <c r="P688">
        <v>0.59288198850602603</v>
      </c>
      <c r="Q688">
        <v>0.96539130427848396</v>
      </c>
      <c r="R688" s="15">
        <v>0.122463990956356</v>
      </c>
      <c r="S688">
        <v>6.8737951839403205E-2</v>
      </c>
      <c r="T688">
        <v>1.5680122559990299</v>
      </c>
      <c r="U688">
        <v>1.5680122559990299</v>
      </c>
      <c r="V688">
        <v>1.1787279438268501</v>
      </c>
      <c r="W688">
        <v>5.96</v>
      </c>
      <c r="X688">
        <v>1.25</v>
      </c>
      <c r="Y688">
        <v>383020</v>
      </c>
      <c r="Z688">
        <v>22531</v>
      </c>
      <c r="AA688">
        <v>1.04</v>
      </c>
      <c r="AB688">
        <v>17</v>
      </c>
      <c r="AC688">
        <v>12</v>
      </c>
      <c r="AD688">
        <v>5</v>
      </c>
      <c r="AE688">
        <v>70.59</v>
      </c>
      <c r="AF688">
        <v>18</v>
      </c>
      <c r="AG688">
        <v>3</v>
      </c>
      <c r="AH688">
        <v>2</v>
      </c>
      <c r="AI688">
        <v>12</v>
      </c>
      <c r="AJ688" s="301">
        <v>43919</v>
      </c>
      <c r="AK688">
        <v>416</v>
      </c>
      <c r="AL688">
        <v>1009</v>
      </c>
      <c r="AM688" s="301">
        <v>43828</v>
      </c>
      <c r="AN688">
        <v>565</v>
      </c>
      <c r="AO688">
        <v>1344</v>
      </c>
      <c r="AP688" s="301">
        <v>43645</v>
      </c>
      <c r="AQ688">
        <v>586</v>
      </c>
      <c r="AR688">
        <v>1586</v>
      </c>
      <c r="AS688" s="301">
        <v>43280</v>
      </c>
      <c r="AT688">
        <v>567</v>
      </c>
      <c r="AU688">
        <v>1752</v>
      </c>
    </row>
    <row r="689" spans="1:47" x14ac:dyDescent="0.2">
      <c r="A689" s="102">
        <v>1801</v>
      </c>
      <c r="B689">
        <v>1812</v>
      </c>
      <c r="C689" t="s">
        <v>961</v>
      </c>
      <c r="D689" t="s">
        <v>907</v>
      </c>
      <c r="E689">
        <v>1231</v>
      </c>
      <c r="F689">
        <v>1252</v>
      </c>
      <c r="G689">
        <v>800</v>
      </c>
      <c r="H689" t="s">
        <v>901</v>
      </c>
      <c r="I689">
        <v>3291</v>
      </c>
      <c r="J689" t="s">
        <v>55</v>
      </c>
      <c r="K689" t="s">
        <v>917</v>
      </c>
      <c r="L689">
        <v>1661</v>
      </c>
      <c r="M689">
        <v>1643</v>
      </c>
      <c r="N689">
        <v>600</v>
      </c>
      <c r="O689" t="s">
        <v>898</v>
      </c>
      <c r="P689">
        <v>0.89332443195942501</v>
      </c>
      <c r="Q689">
        <v>0.92998943214761898</v>
      </c>
      <c r="R689" s="106">
        <v>0.40517777369821201</v>
      </c>
      <c r="S689" s="15">
        <v>9.8727591810384902E-2</v>
      </c>
      <c r="T689">
        <v>-0.11237195668628799</v>
      </c>
      <c r="U689">
        <v>0.11237195668628799</v>
      </c>
      <c r="V689">
        <v>0.54006441120920501</v>
      </c>
      <c r="W689">
        <v>-0.53</v>
      </c>
      <c r="X689">
        <v>1.6</v>
      </c>
      <c r="Y689">
        <v>382681</v>
      </c>
      <c r="Z689">
        <v>27334</v>
      </c>
      <c r="AA689">
        <v>1.34</v>
      </c>
      <c r="AB689">
        <v>14</v>
      </c>
      <c r="AC689">
        <v>9</v>
      </c>
      <c r="AD689">
        <v>5</v>
      </c>
      <c r="AE689">
        <v>64.290000000000006</v>
      </c>
      <c r="AF689">
        <v>19</v>
      </c>
      <c r="AG689">
        <v>3</v>
      </c>
      <c r="AH689">
        <v>0</v>
      </c>
      <c r="AI689">
        <v>11</v>
      </c>
      <c r="AJ689" s="301">
        <v>43919</v>
      </c>
      <c r="AK689">
        <v>1155</v>
      </c>
      <c r="AL689">
        <v>1545</v>
      </c>
      <c r="AM689" s="301">
        <v>43828</v>
      </c>
      <c r="AN689">
        <v>1458</v>
      </c>
      <c r="AO689">
        <v>1919</v>
      </c>
      <c r="AP689" s="301">
        <v>43645</v>
      </c>
      <c r="AQ689">
        <v>1510</v>
      </c>
      <c r="AR689">
        <v>1803</v>
      </c>
      <c r="AS689" s="301">
        <v>43280</v>
      </c>
      <c r="AT689">
        <v>1646</v>
      </c>
      <c r="AU689">
        <v>2103</v>
      </c>
    </row>
    <row r="690" spans="1:47" x14ac:dyDescent="0.2">
      <c r="A690" s="102">
        <v>1315</v>
      </c>
      <c r="B690">
        <v>6841</v>
      </c>
      <c r="C690" t="s">
        <v>1162</v>
      </c>
      <c r="D690" t="s">
        <v>903</v>
      </c>
      <c r="E690">
        <v>1630</v>
      </c>
      <c r="F690">
        <v>1601</v>
      </c>
      <c r="G690">
        <v>600</v>
      </c>
      <c r="H690" t="s">
        <v>898</v>
      </c>
      <c r="I690">
        <v>8136</v>
      </c>
      <c r="J690" t="s">
        <v>965</v>
      </c>
      <c r="K690" t="s">
        <v>905</v>
      </c>
      <c r="L690">
        <v>1682</v>
      </c>
      <c r="M690">
        <v>1655</v>
      </c>
      <c r="N690">
        <v>600</v>
      </c>
      <c r="O690" t="s">
        <v>901</v>
      </c>
      <c r="P690">
        <v>0.85343616222011998</v>
      </c>
      <c r="Q690">
        <v>0.94130145736227899</v>
      </c>
      <c r="R690" s="15">
        <v>0.44102940025401499</v>
      </c>
      <c r="S690" s="106">
        <v>5.4523724165016503E-2</v>
      </c>
      <c r="T690">
        <v>1.13802388851223</v>
      </c>
      <c r="U690">
        <v>1.13802388851223</v>
      </c>
      <c r="V690">
        <v>1.1173667600699</v>
      </c>
      <c r="W690">
        <v>6.73</v>
      </c>
      <c r="X690">
        <v>3.26</v>
      </c>
      <c r="Y690">
        <v>381503</v>
      </c>
      <c r="Z690">
        <v>25434</v>
      </c>
      <c r="AA690">
        <v>1.17</v>
      </c>
      <c r="AB690">
        <v>15</v>
      </c>
      <c r="AC690">
        <v>10</v>
      </c>
      <c r="AD690">
        <v>5</v>
      </c>
      <c r="AE690">
        <v>66.67</v>
      </c>
      <c r="AF690">
        <v>18</v>
      </c>
      <c r="AG690">
        <v>3</v>
      </c>
      <c r="AH690">
        <v>1</v>
      </c>
      <c r="AI690">
        <v>11</v>
      </c>
      <c r="AJ690" s="301">
        <v>43919</v>
      </c>
      <c r="AK690">
        <v>1322</v>
      </c>
      <c r="AL690">
        <v>1476</v>
      </c>
      <c r="AM690" s="301">
        <v>43828</v>
      </c>
      <c r="AN690">
        <v>1929</v>
      </c>
      <c r="AO690">
        <v>2149</v>
      </c>
      <c r="AP690" s="301">
        <v>43645</v>
      </c>
      <c r="AQ690">
        <v>2173</v>
      </c>
      <c r="AR690">
        <v>2424</v>
      </c>
      <c r="AS690" s="301">
        <v>43280</v>
      </c>
      <c r="AT690">
        <v>1917</v>
      </c>
      <c r="AU690">
        <v>2070</v>
      </c>
    </row>
    <row r="691" spans="1:47" x14ac:dyDescent="0.2">
      <c r="A691" s="102">
        <v>1739</v>
      </c>
      <c r="B691">
        <v>8308</v>
      </c>
      <c r="C691" t="s">
        <v>48</v>
      </c>
      <c r="D691" t="s">
        <v>940</v>
      </c>
      <c r="E691">
        <v>366</v>
      </c>
      <c r="F691">
        <v>368</v>
      </c>
      <c r="G691">
        <v>2900</v>
      </c>
      <c r="H691" t="s">
        <v>898</v>
      </c>
      <c r="I691">
        <v>9024</v>
      </c>
      <c r="J691" t="s">
        <v>1463</v>
      </c>
      <c r="K691" t="s">
        <v>976</v>
      </c>
      <c r="L691">
        <v>1199</v>
      </c>
      <c r="M691">
        <v>1180</v>
      </c>
      <c r="N691">
        <v>900</v>
      </c>
      <c r="O691" t="s">
        <v>901</v>
      </c>
      <c r="P691">
        <v>0.62744592365870799</v>
      </c>
      <c r="Q691">
        <v>0.93166054004514998</v>
      </c>
      <c r="R691" s="15">
        <v>0.42025682789664198</v>
      </c>
      <c r="S691">
        <v>8.6345446271473295E-2</v>
      </c>
      <c r="T691">
        <v>2.6000466916455598</v>
      </c>
      <c r="U691">
        <v>2.6000466916455598</v>
      </c>
      <c r="V691">
        <v>2.2320043469567001</v>
      </c>
      <c r="W691">
        <v>13.77</v>
      </c>
      <c r="X691">
        <v>0.49</v>
      </c>
      <c r="Y691">
        <v>381481</v>
      </c>
      <c r="Z691">
        <v>29345</v>
      </c>
      <c r="AA691">
        <v>1.39</v>
      </c>
      <c r="AB691">
        <v>13</v>
      </c>
      <c r="AC691">
        <v>9</v>
      </c>
      <c r="AD691">
        <v>4</v>
      </c>
      <c r="AE691">
        <v>69.23</v>
      </c>
      <c r="AF691">
        <v>21</v>
      </c>
      <c r="AG691">
        <v>2</v>
      </c>
      <c r="AH691">
        <v>0</v>
      </c>
      <c r="AI691">
        <v>11</v>
      </c>
      <c r="AJ691" s="301">
        <v>43919</v>
      </c>
      <c r="AK691">
        <v>344</v>
      </c>
      <c r="AL691">
        <v>1249</v>
      </c>
      <c r="AM691" s="301">
        <v>43828</v>
      </c>
      <c r="AN691">
        <v>479</v>
      </c>
      <c r="AO691">
        <v>1795</v>
      </c>
      <c r="AP691" s="301">
        <v>43645</v>
      </c>
      <c r="AQ691">
        <v>453.5</v>
      </c>
      <c r="AR691">
        <v>1826</v>
      </c>
      <c r="AS691" s="301">
        <v>43280</v>
      </c>
      <c r="AT691">
        <v>582.29999999999995</v>
      </c>
      <c r="AU691">
        <v>1837</v>
      </c>
    </row>
    <row r="692" spans="1:47" x14ac:dyDescent="0.2">
      <c r="A692" s="102">
        <v>3497</v>
      </c>
      <c r="B692">
        <v>4528</v>
      </c>
      <c r="C692" t="s">
        <v>1356</v>
      </c>
      <c r="D692" t="s">
        <v>918</v>
      </c>
      <c r="E692">
        <v>3141</v>
      </c>
      <c r="F692">
        <v>3139</v>
      </c>
      <c r="G692">
        <v>300</v>
      </c>
      <c r="H692" t="s">
        <v>901</v>
      </c>
      <c r="I692">
        <v>8174</v>
      </c>
      <c r="J692" t="s">
        <v>1773</v>
      </c>
      <c r="K692" t="s">
        <v>921</v>
      </c>
      <c r="L692">
        <v>4545</v>
      </c>
      <c r="M692">
        <v>4680</v>
      </c>
      <c r="N692">
        <v>200</v>
      </c>
      <c r="O692" t="s">
        <v>898</v>
      </c>
      <c r="P692">
        <v>0.92359201133728497</v>
      </c>
      <c r="Q692">
        <v>0.87752183216613899</v>
      </c>
      <c r="R692">
        <v>0.26000302373247802</v>
      </c>
      <c r="S692" s="15">
        <v>7.1446054924426294E-2</v>
      </c>
      <c r="T692">
        <v>-0.22362710240256001</v>
      </c>
      <c r="U692">
        <v>0.22362710240256001</v>
      </c>
      <c r="V692">
        <v>0.24119360446483201</v>
      </c>
      <c r="W692">
        <v>-1.85</v>
      </c>
      <c r="X692">
        <v>0.61</v>
      </c>
      <c r="Y692">
        <v>381456</v>
      </c>
      <c r="Z692">
        <v>29343</v>
      </c>
      <c r="AA692">
        <v>1.59</v>
      </c>
      <c r="AB692">
        <v>13</v>
      </c>
      <c r="AC692">
        <v>9</v>
      </c>
      <c r="AD692">
        <v>4</v>
      </c>
      <c r="AE692">
        <v>69.23</v>
      </c>
      <c r="AF692">
        <v>16</v>
      </c>
      <c r="AG692">
        <v>4</v>
      </c>
      <c r="AH692">
        <v>2</v>
      </c>
      <c r="AI692">
        <v>7</v>
      </c>
      <c r="AJ692" s="301">
        <v>43919</v>
      </c>
      <c r="AK692">
        <v>2534.5</v>
      </c>
      <c r="AL692">
        <v>3685</v>
      </c>
      <c r="AM692" s="301">
        <v>43828</v>
      </c>
      <c r="AN692">
        <v>2502</v>
      </c>
      <c r="AO692">
        <v>3505</v>
      </c>
      <c r="AP692" s="301">
        <v>43645</v>
      </c>
      <c r="AQ692">
        <v>2004.5</v>
      </c>
      <c r="AR692">
        <v>2851</v>
      </c>
      <c r="AS692" s="301">
        <v>43280</v>
      </c>
      <c r="AT692">
        <v>2522</v>
      </c>
      <c r="AU692">
        <v>6270</v>
      </c>
    </row>
    <row r="693" spans="1:47" x14ac:dyDescent="0.2">
      <c r="A693" s="102">
        <v>1471</v>
      </c>
      <c r="B693">
        <v>4503</v>
      </c>
      <c r="C693" t="s">
        <v>537</v>
      </c>
      <c r="D693" t="s">
        <v>918</v>
      </c>
      <c r="E693">
        <v>1826</v>
      </c>
      <c r="F693">
        <v>1813.5</v>
      </c>
      <c r="G693">
        <v>300</v>
      </c>
      <c r="H693" t="s">
        <v>901</v>
      </c>
      <c r="I693">
        <v>6981</v>
      </c>
      <c r="J693" t="s">
        <v>1021</v>
      </c>
      <c r="K693" t="s">
        <v>903</v>
      </c>
      <c r="L693">
        <v>6379</v>
      </c>
      <c r="M693">
        <v>6316</v>
      </c>
      <c r="N693">
        <v>100</v>
      </c>
      <c r="O693" t="s">
        <v>898</v>
      </c>
      <c r="P693">
        <v>0.69063985912412396</v>
      </c>
      <c r="Q693">
        <v>0.93757848423205603</v>
      </c>
      <c r="R693">
        <v>9.2141493273183907E-3</v>
      </c>
      <c r="S693">
        <v>1.2936816335725901E-3</v>
      </c>
      <c r="T693">
        <v>-0.87574490908468205</v>
      </c>
      <c r="U693">
        <v>0.87574490908468205</v>
      </c>
      <c r="V693">
        <v>0.74485212230332298</v>
      </c>
      <c r="W693">
        <v>-3.69</v>
      </c>
      <c r="X693">
        <v>13.86</v>
      </c>
      <c r="Y693">
        <v>381221</v>
      </c>
      <c r="Z693">
        <v>29325</v>
      </c>
      <c r="AA693">
        <v>2.0499999999999998</v>
      </c>
      <c r="AB693">
        <v>13</v>
      </c>
      <c r="AC693">
        <v>10</v>
      </c>
      <c r="AD693">
        <v>3</v>
      </c>
      <c r="AE693">
        <v>76.92</v>
      </c>
      <c r="AF693">
        <v>17</v>
      </c>
      <c r="AG693">
        <v>4</v>
      </c>
      <c r="AH693">
        <v>0</v>
      </c>
      <c r="AI693">
        <v>9</v>
      </c>
      <c r="AJ693" s="301">
        <v>43919</v>
      </c>
      <c r="AK693">
        <v>1722</v>
      </c>
      <c r="AL693">
        <v>5453</v>
      </c>
      <c r="AM693" s="301">
        <v>43828</v>
      </c>
      <c r="AN693">
        <v>1870</v>
      </c>
      <c r="AO693">
        <v>6746</v>
      </c>
      <c r="AP693" s="301">
        <v>43645</v>
      </c>
      <c r="AQ693">
        <v>1561.5</v>
      </c>
      <c r="AR693">
        <v>5080</v>
      </c>
      <c r="AS693" s="301">
        <v>43280</v>
      </c>
      <c r="AT693">
        <v>1689</v>
      </c>
      <c r="AU693">
        <v>6215</v>
      </c>
    </row>
    <row r="694" spans="1:47" x14ac:dyDescent="0.2">
      <c r="A694" s="102">
        <v>1630</v>
      </c>
      <c r="B694">
        <v>3863</v>
      </c>
      <c r="C694" t="s">
        <v>1050</v>
      </c>
      <c r="D694" t="s">
        <v>1049</v>
      </c>
      <c r="E694">
        <v>1536</v>
      </c>
      <c r="F694">
        <v>1503</v>
      </c>
      <c r="G694">
        <v>700</v>
      </c>
      <c r="H694" t="s">
        <v>901</v>
      </c>
      <c r="I694">
        <v>6136</v>
      </c>
      <c r="J694" t="s">
        <v>1400</v>
      </c>
      <c r="K694" t="s">
        <v>909</v>
      </c>
      <c r="L694">
        <v>1750</v>
      </c>
      <c r="M694">
        <v>1664</v>
      </c>
      <c r="N694">
        <v>600</v>
      </c>
      <c r="O694" t="s">
        <v>898</v>
      </c>
      <c r="P694">
        <v>0.76849072262556395</v>
      </c>
      <c r="Q694">
        <v>0.93387835366698002</v>
      </c>
      <c r="R694" s="15">
        <v>1.4638289291721099E-2</v>
      </c>
      <c r="S694" s="106">
        <v>7.4369674222260401E-2</v>
      </c>
      <c r="T694">
        <v>-1.80688401870653</v>
      </c>
      <c r="U694">
        <v>1.80688401870653</v>
      </c>
      <c r="V694">
        <v>1.0283342166365801</v>
      </c>
      <c r="W694">
        <v>-17.57</v>
      </c>
      <c r="X694">
        <v>5.38</v>
      </c>
      <c r="Y694">
        <v>381161</v>
      </c>
      <c r="Z694">
        <v>27226</v>
      </c>
      <c r="AA694">
        <v>1.36</v>
      </c>
      <c r="AB694">
        <v>14</v>
      </c>
      <c r="AC694">
        <v>8</v>
      </c>
      <c r="AD694">
        <v>6</v>
      </c>
      <c r="AE694">
        <v>57.14</v>
      </c>
      <c r="AF694">
        <v>19</v>
      </c>
      <c r="AG694">
        <v>4</v>
      </c>
      <c r="AH694">
        <v>0</v>
      </c>
      <c r="AI694">
        <v>10</v>
      </c>
      <c r="AJ694" s="301">
        <v>43919</v>
      </c>
      <c r="AK694">
        <v>1583</v>
      </c>
      <c r="AL694">
        <v>1466</v>
      </c>
      <c r="AM694" s="301">
        <v>43828</v>
      </c>
      <c r="AN694">
        <v>1848</v>
      </c>
      <c r="AO694">
        <v>2090</v>
      </c>
      <c r="AP694" s="301">
        <v>43645</v>
      </c>
      <c r="AQ694">
        <v>1925</v>
      </c>
      <c r="AR694">
        <v>2199</v>
      </c>
      <c r="AS694" s="301">
        <v>43280</v>
      </c>
      <c r="AT694">
        <v>1732</v>
      </c>
      <c r="AU694">
        <v>2236</v>
      </c>
    </row>
    <row r="695" spans="1:47" x14ac:dyDescent="0.2">
      <c r="A695" s="102">
        <v>991</v>
      </c>
      <c r="B695">
        <v>1942</v>
      </c>
      <c r="C695" t="s">
        <v>1188</v>
      </c>
      <c r="D695" t="s">
        <v>907</v>
      </c>
      <c r="E695">
        <v>909</v>
      </c>
      <c r="F695">
        <v>903</v>
      </c>
      <c r="G695">
        <v>1100</v>
      </c>
      <c r="H695" t="s">
        <v>901</v>
      </c>
      <c r="I695">
        <v>3116</v>
      </c>
      <c r="J695" t="s">
        <v>1023</v>
      </c>
      <c r="K695" t="s">
        <v>913</v>
      </c>
      <c r="L695">
        <v>1433</v>
      </c>
      <c r="M695">
        <v>1455</v>
      </c>
      <c r="N695">
        <v>700</v>
      </c>
      <c r="O695" t="s">
        <v>898</v>
      </c>
      <c r="P695">
        <v>0.91487624626814101</v>
      </c>
      <c r="Q695">
        <v>0.94754247863899599</v>
      </c>
      <c r="R695" s="15">
        <v>0.163760222777386</v>
      </c>
      <c r="S695">
        <v>1.7860933822151901E-2</v>
      </c>
      <c r="T695">
        <v>-1.91961600752127</v>
      </c>
      <c r="U695">
        <v>1.91961600752127</v>
      </c>
      <c r="V695">
        <v>1.6930719553081199</v>
      </c>
      <c r="W695">
        <v>-7.76</v>
      </c>
      <c r="X695">
        <v>2.4700000000000002</v>
      </c>
      <c r="Y695">
        <v>380526</v>
      </c>
      <c r="Z695">
        <v>19026</v>
      </c>
      <c r="AA695">
        <v>0.93</v>
      </c>
      <c r="AB695">
        <v>20</v>
      </c>
      <c r="AC695">
        <v>12</v>
      </c>
      <c r="AD695">
        <v>8</v>
      </c>
      <c r="AE695">
        <v>60</v>
      </c>
      <c r="AF695">
        <v>20</v>
      </c>
      <c r="AG695">
        <v>3</v>
      </c>
      <c r="AH695">
        <v>0</v>
      </c>
      <c r="AI695">
        <v>17</v>
      </c>
      <c r="AJ695" s="301">
        <v>43919</v>
      </c>
      <c r="AK695">
        <v>873</v>
      </c>
      <c r="AL695">
        <v>1315</v>
      </c>
      <c r="AM695" s="301">
        <v>43828</v>
      </c>
      <c r="AN695">
        <v>1049</v>
      </c>
      <c r="AO695">
        <v>1765</v>
      </c>
      <c r="AP695" s="301">
        <v>43645</v>
      </c>
      <c r="AQ695">
        <v>926</v>
      </c>
      <c r="AR695">
        <v>1448</v>
      </c>
      <c r="AS695" s="301">
        <v>43280</v>
      </c>
      <c r="AT695">
        <v>1186</v>
      </c>
      <c r="AU695">
        <v>2005</v>
      </c>
    </row>
    <row r="696" spans="1:47" s="141" customFormat="1" x14ac:dyDescent="0.2">
      <c r="A696" s="375">
        <v>2216</v>
      </c>
      <c r="B696" s="141">
        <v>5233</v>
      </c>
      <c r="C696" s="141" t="s">
        <v>1033</v>
      </c>
      <c r="D696" s="141" t="s">
        <v>897</v>
      </c>
      <c r="E696" s="141">
        <v>2425</v>
      </c>
      <c r="F696" s="141">
        <v>2448</v>
      </c>
      <c r="G696" s="141">
        <v>400</v>
      </c>
      <c r="H696" s="141" t="s">
        <v>898</v>
      </c>
      <c r="I696" s="141">
        <v>6395</v>
      </c>
      <c r="J696" s="141" t="s">
        <v>1004</v>
      </c>
      <c r="K696" s="141" t="s">
        <v>909</v>
      </c>
      <c r="L696" s="141">
        <v>890</v>
      </c>
      <c r="M696" s="141">
        <v>892</v>
      </c>
      <c r="N696" s="141">
        <v>1100</v>
      </c>
      <c r="O696" s="141" t="s">
        <v>901</v>
      </c>
      <c r="P696" s="141">
        <v>0.91382267494372604</v>
      </c>
      <c r="Q696" s="141">
        <v>0.919084860388104</v>
      </c>
      <c r="R696" s="141">
        <v>0.33882908458254202</v>
      </c>
      <c r="S696" s="141">
        <v>1.8986462501379E-2</v>
      </c>
      <c r="T696" s="141">
        <v>0.111228407944929</v>
      </c>
      <c r="U696" s="141">
        <v>0.111228407944929</v>
      </c>
      <c r="V696" s="141">
        <v>8.0805767644528598E-2</v>
      </c>
      <c r="W696" s="141">
        <v>0.73</v>
      </c>
      <c r="X696" s="141">
        <v>0.2</v>
      </c>
      <c r="Y696" s="141">
        <v>379851</v>
      </c>
      <c r="Z696" s="141">
        <v>27132</v>
      </c>
      <c r="AA696" s="141">
        <v>1.31</v>
      </c>
      <c r="AB696" s="141">
        <v>14</v>
      </c>
      <c r="AC696" s="141">
        <v>9</v>
      </c>
      <c r="AD696" s="141">
        <v>5</v>
      </c>
      <c r="AE696" s="141">
        <v>64.290000000000006</v>
      </c>
      <c r="AF696" s="141">
        <v>17</v>
      </c>
      <c r="AG696" s="141">
        <v>4</v>
      </c>
      <c r="AH696" s="141">
        <v>1</v>
      </c>
      <c r="AI696" s="141">
        <v>9</v>
      </c>
      <c r="AJ696" s="377">
        <v>43919</v>
      </c>
      <c r="AK696" s="141">
        <v>1935</v>
      </c>
      <c r="AL696" s="141">
        <v>796</v>
      </c>
      <c r="AM696" s="377">
        <v>43828</v>
      </c>
      <c r="AN696" s="141">
        <v>3215</v>
      </c>
      <c r="AO696" s="141">
        <v>1001</v>
      </c>
      <c r="AP696" s="377">
        <v>43645</v>
      </c>
      <c r="AQ696" s="141">
        <v>3290</v>
      </c>
      <c r="AR696" s="141">
        <v>1155</v>
      </c>
      <c r="AS696" s="377">
        <v>43280</v>
      </c>
      <c r="AT696" s="141">
        <v>3625</v>
      </c>
      <c r="AU696" s="141">
        <v>1330</v>
      </c>
    </row>
    <row r="697" spans="1:47" x14ac:dyDescent="0.2">
      <c r="A697" s="102">
        <v>2553</v>
      </c>
      <c r="B697">
        <v>5471</v>
      </c>
      <c r="C697" t="s">
        <v>1052</v>
      </c>
      <c r="D697" t="s">
        <v>939</v>
      </c>
      <c r="E697">
        <v>3290</v>
      </c>
      <c r="F697">
        <v>3280</v>
      </c>
      <c r="G697">
        <v>300</v>
      </c>
      <c r="H697" t="s">
        <v>901</v>
      </c>
      <c r="I697">
        <v>6923</v>
      </c>
      <c r="J697" t="s">
        <v>54</v>
      </c>
      <c r="K697" t="s">
        <v>903</v>
      </c>
      <c r="L697">
        <v>2563</v>
      </c>
      <c r="M697">
        <v>2534</v>
      </c>
      <c r="N697">
        <v>400</v>
      </c>
      <c r="O697" t="s">
        <v>898</v>
      </c>
      <c r="P697">
        <v>0.67827123823384206</v>
      </c>
      <c r="Q697">
        <v>0.90969359876710199</v>
      </c>
      <c r="R697">
        <v>0.22739261866008201</v>
      </c>
      <c r="S697" s="15">
        <v>9.2586189669398106E-2</v>
      </c>
      <c r="T697">
        <v>-1.27490434982625</v>
      </c>
      <c r="U697">
        <v>1.27490434982625</v>
      </c>
      <c r="V697">
        <v>1.06559783116152</v>
      </c>
      <c r="W697">
        <v>-11.69</v>
      </c>
      <c r="X697">
        <v>3.01</v>
      </c>
      <c r="Y697">
        <v>379817</v>
      </c>
      <c r="Z697">
        <v>54260</v>
      </c>
      <c r="AA697">
        <v>2.8</v>
      </c>
      <c r="AB697">
        <v>7</v>
      </c>
      <c r="AC697">
        <v>7</v>
      </c>
      <c r="AD697">
        <v>0</v>
      </c>
      <c r="AE697">
        <v>100</v>
      </c>
      <c r="AF697">
        <v>21</v>
      </c>
      <c r="AG697">
        <v>1</v>
      </c>
      <c r="AH697">
        <v>0</v>
      </c>
      <c r="AI697">
        <v>6</v>
      </c>
      <c r="AJ697" s="301">
        <v>43919</v>
      </c>
      <c r="AK697">
        <v>3655</v>
      </c>
      <c r="AL697">
        <v>2175</v>
      </c>
      <c r="AM697" s="301">
        <v>43828</v>
      </c>
      <c r="AN697">
        <v>4805</v>
      </c>
      <c r="AO697">
        <v>3180</v>
      </c>
      <c r="AP697" s="301">
        <v>43645</v>
      </c>
      <c r="AQ697">
        <v>4155</v>
      </c>
      <c r="AR697">
        <v>2743</v>
      </c>
      <c r="AS697" s="301">
        <v>43280</v>
      </c>
      <c r="AT697">
        <v>4995</v>
      </c>
      <c r="AU697">
        <v>3700</v>
      </c>
    </row>
    <row r="698" spans="1:47" x14ac:dyDescent="0.2">
      <c r="A698" s="102">
        <v>4087</v>
      </c>
      <c r="B698">
        <v>1417</v>
      </c>
      <c r="C698" t="s">
        <v>1462</v>
      </c>
      <c r="D698" t="s">
        <v>907</v>
      </c>
      <c r="E698">
        <v>1611</v>
      </c>
      <c r="F698">
        <v>1595</v>
      </c>
      <c r="G698">
        <v>500</v>
      </c>
      <c r="H698" t="s">
        <v>898</v>
      </c>
      <c r="I698">
        <v>9602</v>
      </c>
      <c r="J698" t="s">
        <v>1469</v>
      </c>
      <c r="K698" t="s">
        <v>900</v>
      </c>
      <c r="L698">
        <v>3800</v>
      </c>
      <c r="M698">
        <v>3790</v>
      </c>
      <c r="N698">
        <v>200</v>
      </c>
      <c r="O698" t="s">
        <v>901</v>
      </c>
      <c r="P698">
        <v>0.91816384103290105</v>
      </c>
      <c r="Q698">
        <v>0.85071793600992396</v>
      </c>
      <c r="R698" s="15">
        <v>9.4348550757128294E-2</v>
      </c>
      <c r="S698">
        <v>9.1124503895417402E-2</v>
      </c>
      <c r="T698">
        <v>2.2830844090158502</v>
      </c>
      <c r="U698">
        <v>2.2830844090158502</v>
      </c>
      <c r="V698">
        <v>2.5504125004320199</v>
      </c>
      <c r="W698">
        <v>7.12</v>
      </c>
      <c r="X698">
        <v>5.21</v>
      </c>
      <c r="Y698">
        <v>378366</v>
      </c>
      <c r="Z698">
        <v>29105</v>
      </c>
      <c r="AA698">
        <v>1.61</v>
      </c>
      <c r="AB698">
        <v>13</v>
      </c>
      <c r="AC698">
        <v>7</v>
      </c>
      <c r="AD698">
        <v>6</v>
      </c>
      <c r="AE698">
        <v>53.85</v>
      </c>
      <c r="AF698">
        <v>20</v>
      </c>
      <c r="AG698">
        <v>4</v>
      </c>
      <c r="AH698">
        <v>0</v>
      </c>
      <c r="AI698">
        <v>9</v>
      </c>
      <c r="AJ698" s="301">
        <v>43919</v>
      </c>
      <c r="AK698">
        <v>1375</v>
      </c>
      <c r="AL698">
        <v>3285</v>
      </c>
      <c r="AM698" s="301">
        <v>43828</v>
      </c>
      <c r="AN698">
        <v>1651</v>
      </c>
      <c r="AO698">
        <v>4545</v>
      </c>
      <c r="AP698" s="301">
        <v>43645</v>
      </c>
      <c r="AQ698">
        <v>1652</v>
      </c>
      <c r="AR698">
        <v>4680</v>
      </c>
      <c r="AS698" s="301">
        <v>43280</v>
      </c>
      <c r="AT698">
        <v>1687</v>
      </c>
      <c r="AU698">
        <v>3575</v>
      </c>
    </row>
    <row r="699" spans="1:47" x14ac:dyDescent="0.2">
      <c r="A699" s="102">
        <v>4065</v>
      </c>
      <c r="B699">
        <v>2587</v>
      </c>
      <c r="C699" t="s">
        <v>1233</v>
      </c>
      <c r="D699" t="s">
        <v>923</v>
      </c>
      <c r="E699">
        <v>4200</v>
      </c>
      <c r="F699">
        <v>4180</v>
      </c>
      <c r="G699">
        <v>200</v>
      </c>
      <c r="H699" t="s">
        <v>901</v>
      </c>
      <c r="I699">
        <v>8179</v>
      </c>
      <c r="J699" t="s">
        <v>630</v>
      </c>
      <c r="K699" t="s">
        <v>921</v>
      </c>
      <c r="L699">
        <v>1937</v>
      </c>
      <c r="M699">
        <v>1890</v>
      </c>
      <c r="N699">
        <v>400</v>
      </c>
      <c r="O699" t="s">
        <v>898</v>
      </c>
      <c r="P699">
        <v>0.77454148940475098</v>
      </c>
      <c r="Q699">
        <v>0.85227904636366902</v>
      </c>
      <c r="R699">
        <v>2.39340013729826E-2</v>
      </c>
      <c r="S699">
        <v>1.4073007275432E-2</v>
      </c>
      <c r="T699">
        <v>-0.59894935976813402</v>
      </c>
      <c r="U699">
        <v>0.59894935976813402</v>
      </c>
      <c r="V699">
        <v>0.90505986842880404</v>
      </c>
      <c r="W699">
        <v>-4.0999999999999996</v>
      </c>
      <c r="X699">
        <v>9.57</v>
      </c>
      <c r="Y699">
        <v>378353</v>
      </c>
      <c r="Z699">
        <v>37835</v>
      </c>
      <c r="AA699">
        <v>2.06</v>
      </c>
      <c r="AB699">
        <v>10</v>
      </c>
      <c r="AC699">
        <v>8</v>
      </c>
      <c r="AD699">
        <v>2</v>
      </c>
      <c r="AE699">
        <v>80</v>
      </c>
      <c r="AF699">
        <v>16</v>
      </c>
      <c r="AG699">
        <v>5</v>
      </c>
      <c r="AH699">
        <v>1</v>
      </c>
      <c r="AI699">
        <v>4</v>
      </c>
      <c r="AJ699" s="301">
        <v>43919</v>
      </c>
      <c r="AK699">
        <v>4260</v>
      </c>
      <c r="AL699">
        <v>1788</v>
      </c>
      <c r="AM699" s="301">
        <v>43828</v>
      </c>
      <c r="AN699">
        <v>4545</v>
      </c>
      <c r="AO699">
        <v>2472</v>
      </c>
      <c r="AP699" s="301">
        <v>43645</v>
      </c>
      <c r="AQ699">
        <v>4710</v>
      </c>
      <c r="AR699">
        <v>2689</v>
      </c>
      <c r="AS699" s="301">
        <v>43280</v>
      </c>
      <c r="AT699">
        <v>4670</v>
      </c>
      <c r="AU699">
        <v>2903</v>
      </c>
    </row>
    <row r="700" spans="1:47" x14ac:dyDescent="0.2">
      <c r="A700" s="102">
        <v>3142</v>
      </c>
      <c r="B700">
        <v>3099</v>
      </c>
      <c r="C700" t="s">
        <v>33</v>
      </c>
      <c r="D700" t="s">
        <v>921</v>
      </c>
      <c r="E700">
        <v>635</v>
      </c>
      <c r="F700">
        <v>623</v>
      </c>
      <c r="G700">
        <v>1700</v>
      </c>
      <c r="H700" t="s">
        <v>901</v>
      </c>
      <c r="I700">
        <v>5463</v>
      </c>
      <c r="J700" t="s">
        <v>63</v>
      </c>
      <c r="K700" t="s">
        <v>939</v>
      </c>
      <c r="L700">
        <v>2643</v>
      </c>
      <c r="M700">
        <v>2662</v>
      </c>
      <c r="N700">
        <v>400</v>
      </c>
      <c r="O700" t="s">
        <v>898</v>
      </c>
      <c r="P700">
        <v>0.855308879208593</v>
      </c>
      <c r="Q700">
        <v>0.89190028562779999</v>
      </c>
      <c r="R700" s="106">
        <v>0.10738866138816899</v>
      </c>
      <c r="S700" s="15">
        <v>1.7424351636097801E-2</v>
      </c>
      <c r="T700">
        <v>-1.9043166270688501</v>
      </c>
      <c r="U700">
        <v>1.9043166270688501</v>
      </c>
      <c r="V700">
        <v>1.31829138211853</v>
      </c>
      <c r="W700">
        <v>-8.5</v>
      </c>
      <c r="X700">
        <v>0.54</v>
      </c>
      <c r="Y700">
        <v>378197</v>
      </c>
      <c r="Z700">
        <v>25213</v>
      </c>
      <c r="AA700">
        <v>1.2</v>
      </c>
      <c r="AB700">
        <v>15</v>
      </c>
      <c r="AC700">
        <v>9</v>
      </c>
      <c r="AD700">
        <v>6</v>
      </c>
      <c r="AE700">
        <v>60</v>
      </c>
      <c r="AF700">
        <v>20</v>
      </c>
      <c r="AG700">
        <v>2</v>
      </c>
      <c r="AH700">
        <v>1</v>
      </c>
      <c r="AI700">
        <v>12</v>
      </c>
      <c r="AJ700" s="301">
        <v>43919</v>
      </c>
      <c r="AK700">
        <v>641</v>
      </c>
      <c r="AL700">
        <v>2771</v>
      </c>
      <c r="AM700" s="301">
        <v>43828</v>
      </c>
      <c r="AN700">
        <v>984</v>
      </c>
      <c r="AO700">
        <v>3080</v>
      </c>
      <c r="AP700" s="301">
        <v>43645</v>
      </c>
      <c r="AQ700">
        <v>899</v>
      </c>
      <c r="AR700">
        <v>3030</v>
      </c>
      <c r="AS700" s="301">
        <v>43280</v>
      </c>
      <c r="AT700">
        <v>1344</v>
      </c>
      <c r="AU700">
        <v>3660</v>
      </c>
    </row>
    <row r="701" spans="1:47" x14ac:dyDescent="0.2">
      <c r="A701" s="102">
        <v>1913</v>
      </c>
      <c r="B701">
        <v>6925</v>
      </c>
      <c r="C701" t="s">
        <v>1177</v>
      </c>
      <c r="D701" t="s">
        <v>903</v>
      </c>
      <c r="E701">
        <v>1339</v>
      </c>
      <c r="F701">
        <v>1427</v>
      </c>
      <c r="G701">
        <v>700</v>
      </c>
      <c r="H701" t="s">
        <v>898</v>
      </c>
      <c r="I701">
        <v>8425</v>
      </c>
      <c r="J701" t="s">
        <v>1016</v>
      </c>
      <c r="K701" t="s">
        <v>904</v>
      </c>
      <c r="L701">
        <v>2378</v>
      </c>
      <c r="M701">
        <v>2356</v>
      </c>
      <c r="N701">
        <v>400</v>
      </c>
      <c r="O701" t="s">
        <v>901</v>
      </c>
      <c r="P701">
        <v>0.90943084804617003</v>
      </c>
      <c r="Q701">
        <v>0.92719397854296204</v>
      </c>
      <c r="R701">
        <v>0.14861191503402801</v>
      </c>
      <c r="S701">
        <v>2.8654987990321599E-2</v>
      </c>
      <c r="T701">
        <v>1.61996129110621</v>
      </c>
      <c r="U701">
        <v>1.61996129110621</v>
      </c>
      <c r="V701">
        <v>0.65656148903825395</v>
      </c>
      <c r="W701">
        <v>10.68</v>
      </c>
      <c r="X701">
        <v>6</v>
      </c>
      <c r="Y701">
        <v>378084</v>
      </c>
      <c r="Z701">
        <v>27006</v>
      </c>
      <c r="AA701">
        <v>1.31</v>
      </c>
      <c r="AB701">
        <v>14</v>
      </c>
      <c r="AC701">
        <v>10</v>
      </c>
      <c r="AD701">
        <v>4</v>
      </c>
      <c r="AE701">
        <v>71.430000000000007</v>
      </c>
      <c r="AF701">
        <v>20</v>
      </c>
      <c r="AG701">
        <v>1</v>
      </c>
      <c r="AH701">
        <v>0</v>
      </c>
      <c r="AI701">
        <v>13</v>
      </c>
      <c r="AJ701" s="301">
        <v>43919</v>
      </c>
      <c r="AK701">
        <v>1060</v>
      </c>
      <c r="AL701">
        <v>2183</v>
      </c>
      <c r="AM701" s="301">
        <v>43828</v>
      </c>
      <c r="AN701">
        <v>1624</v>
      </c>
      <c r="AO701">
        <v>3425</v>
      </c>
      <c r="AP701" s="301">
        <v>43645</v>
      </c>
      <c r="AQ701">
        <v>1435</v>
      </c>
      <c r="AR701">
        <v>2692</v>
      </c>
      <c r="AS701" s="301">
        <v>43280</v>
      </c>
      <c r="AT701">
        <v>1385</v>
      </c>
      <c r="AU701">
        <v>2815</v>
      </c>
    </row>
    <row r="702" spans="1:47" x14ac:dyDescent="0.2">
      <c r="A702" s="102">
        <v>1784</v>
      </c>
      <c r="B702">
        <v>6183</v>
      </c>
      <c r="C702" t="s">
        <v>1060</v>
      </c>
      <c r="D702" t="s">
        <v>910</v>
      </c>
      <c r="E702">
        <v>1372</v>
      </c>
      <c r="F702">
        <v>1371</v>
      </c>
      <c r="G702">
        <v>800</v>
      </c>
      <c r="H702" t="s">
        <v>898</v>
      </c>
      <c r="I702">
        <v>6472</v>
      </c>
      <c r="J702" t="s">
        <v>59</v>
      </c>
      <c r="K702" t="s">
        <v>909</v>
      </c>
      <c r="L702">
        <v>213</v>
      </c>
      <c r="M702">
        <v>211</v>
      </c>
      <c r="N702">
        <v>5200</v>
      </c>
      <c r="O702" t="s">
        <v>901</v>
      </c>
      <c r="P702">
        <v>0.895726450534577</v>
      </c>
      <c r="Q702">
        <v>0.93065560259672198</v>
      </c>
      <c r="R702">
        <v>6.8961577302771707E-2</v>
      </c>
      <c r="S702" s="15">
        <v>1.89866914334141E-2</v>
      </c>
      <c r="T702">
        <v>1.4184656376957501</v>
      </c>
      <c r="U702">
        <v>1.4184656376957501</v>
      </c>
      <c r="V702">
        <v>1.14011364921848</v>
      </c>
      <c r="W702">
        <v>8.5299999999999994</v>
      </c>
      <c r="X702">
        <v>0.04</v>
      </c>
      <c r="Y702">
        <v>377884</v>
      </c>
      <c r="Z702">
        <v>22228</v>
      </c>
      <c r="AA702">
        <v>1.05</v>
      </c>
      <c r="AB702">
        <v>17</v>
      </c>
      <c r="AC702">
        <v>11</v>
      </c>
      <c r="AD702">
        <v>6</v>
      </c>
      <c r="AE702">
        <v>64.709999999999994</v>
      </c>
      <c r="AF702">
        <v>18</v>
      </c>
      <c r="AG702">
        <v>5</v>
      </c>
      <c r="AH702">
        <v>3</v>
      </c>
      <c r="AI702">
        <v>9</v>
      </c>
      <c r="AJ702" s="301">
        <v>43919</v>
      </c>
      <c r="AK702">
        <v>1152</v>
      </c>
      <c r="AL702">
        <v>196</v>
      </c>
      <c r="AM702" s="301">
        <v>43828</v>
      </c>
      <c r="AN702">
        <v>1720</v>
      </c>
      <c r="AO702">
        <v>345</v>
      </c>
      <c r="AP702" s="301">
        <v>43645</v>
      </c>
      <c r="AQ702">
        <v>1520</v>
      </c>
      <c r="AR702">
        <v>334</v>
      </c>
      <c r="AS702" s="301">
        <v>43280</v>
      </c>
      <c r="AT702">
        <v>1850</v>
      </c>
      <c r="AU702">
        <v>456</v>
      </c>
    </row>
    <row r="703" spans="1:47" x14ac:dyDescent="0.2">
      <c r="A703" s="102">
        <v>2296</v>
      </c>
      <c r="B703">
        <v>6326</v>
      </c>
      <c r="C703" t="s">
        <v>1450</v>
      </c>
      <c r="D703" t="s">
        <v>909</v>
      </c>
      <c r="E703">
        <v>1614.5</v>
      </c>
      <c r="F703">
        <v>1599</v>
      </c>
      <c r="G703">
        <v>600</v>
      </c>
      <c r="H703" t="s">
        <v>898</v>
      </c>
      <c r="I703">
        <v>6471</v>
      </c>
      <c r="J703" t="s">
        <v>805</v>
      </c>
      <c r="K703" t="s">
        <v>909</v>
      </c>
      <c r="L703">
        <v>782</v>
      </c>
      <c r="M703">
        <v>777</v>
      </c>
      <c r="N703">
        <v>1200</v>
      </c>
      <c r="O703" t="s">
        <v>901</v>
      </c>
      <c r="P703">
        <v>0.89031445605431803</v>
      </c>
      <c r="Q703">
        <v>0.91695188150086004</v>
      </c>
      <c r="R703">
        <v>0.31536255838345001</v>
      </c>
      <c r="S703">
        <v>2.44009416898265E-2</v>
      </c>
      <c r="T703">
        <v>1.7114577042927701</v>
      </c>
      <c r="U703">
        <v>1.7114577042927701</v>
      </c>
      <c r="V703">
        <v>1.66854322546508</v>
      </c>
      <c r="W703">
        <v>7.72</v>
      </c>
      <c r="X703">
        <v>2.81</v>
      </c>
      <c r="Y703">
        <v>377757</v>
      </c>
      <c r="Z703">
        <v>25184</v>
      </c>
      <c r="AA703">
        <v>1.21</v>
      </c>
      <c r="AB703">
        <v>15</v>
      </c>
      <c r="AC703">
        <v>10</v>
      </c>
      <c r="AD703">
        <v>5</v>
      </c>
      <c r="AE703">
        <v>66.67</v>
      </c>
      <c r="AF703">
        <v>19</v>
      </c>
      <c r="AG703">
        <v>3</v>
      </c>
      <c r="AH703">
        <v>0</v>
      </c>
      <c r="AI703">
        <v>12</v>
      </c>
      <c r="AJ703" s="301">
        <v>43919</v>
      </c>
      <c r="AK703">
        <v>1398.5</v>
      </c>
      <c r="AL703">
        <v>711</v>
      </c>
      <c r="AM703" s="301">
        <v>43828</v>
      </c>
      <c r="AN703">
        <v>1726</v>
      </c>
      <c r="AO703">
        <v>1041</v>
      </c>
      <c r="AP703" s="301">
        <v>43645</v>
      </c>
      <c r="AQ703">
        <v>1813</v>
      </c>
      <c r="AR703">
        <v>996</v>
      </c>
      <c r="AS703" s="301">
        <v>43280</v>
      </c>
      <c r="AT703">
        <v>1732</v>
      </c>
      <c r="AU703">
        <v>1135</v>
      </c>
    </row>
    <row r="704" spans="1:47" x14ac:dyDescent="0.2">
      <c r="A704" s="102">
        <v>2483</v>
      </c>
      <c r="B704">
        <v>3632</v>
      </c>
      <c r="C704" t="s">
        <v>1451</v>
      </c>
      <c r="D704" t="s">
        <v>900</v>
      </c>
      <c r="E704">
        <v>486</v>
      </c>
      <c r="F704">
        <v>469</v>
      </c>
      <c r="G704">
        <v>2300</v>
      </c>
      <c r="H704" t="s">
        <v>898</v>
      </c>
      <c r="I704">
        <v>4118</v>
      </c>
      <c r="J704" t="s">
        <v>1075</v>
      </c>
      <c r="K704" t="s">
        <v>920</v>
      </c>
      <c r="L704">
        <v>2750</v>
      </c>
      <c r="M704">
        <v>2716</v>
      </c>
      <c r="N704">
        <v>400</v>
      </c>
      <c r="O704" t="s">
        <v>901</v>
      </c>
      <c r="P704">
        <v>0.66687056509980402</v>
      </c>
      <c r="Q704">
        <v>0.91164381924342497</v>
      </c>
      <c r="R704" s="15">
        <v>0.137185060217445</v>
      </c>
      <c r="S704">
        <v>4.2390504859257097E-3</v>
      </c>
      <c r="T704">
        <v>2.3715363099672402</v>
      </c>
      <c r="U704">
        <v>2.3715363099672402</v>
      </c>
      <c r="V704">
        <v>3.21892612715232</v>
      </c>
      <c r="W704">
        <v>9.07</v>
      </c>
      <c r="X704">
        <v>0.71</v>
      </c>
      <c r="Y704">
        <v>377658</v>
      </c>
      <c r="Z704">
        <v>31472</v>
      </c>
      <c r="AA704">
        <v>1.47</v>
      </c>
      <c r="AB704">
        <v>12</v>
      </c>
      <c r="AC704">
        <v>8</v>
      </c>
      <c r="AD704">
        <v>4</v>
      </c>
      <c r="AE704">
        <v>66.67</v>
      </c>
      <c r="AF704">
        <v>21</v>
      </c>
      <c r="AG704">
        <v>1</v>
      </c>
      <c r="AH704">
        <v>0</v>
      </c>
      <c r="AI704">
        <v>11</v>
      </c>
      <c r="AJ704" s="301">
        <v>43919</v>
      </c>
      <c r="AK704">
        <v>404</v>
      </c>
      <c r="AL704">
        <v>2663</v>
      </c>
      <c r="AM704" s="301">
        <v>43828</v>
      </c>
      <c r="AN704">
        <v>493</v>
      </c>
      <c r="AO704">
        <v>3520</v>
      </c>
      <c r="AP704" s="301">
        <v>43645</v>
      </c>
      <c r="AQ704">
        <v>510</v>
      </c>
      <c r="AR704">
        <v>4155</v>
      </c>
      <c r="AS704" s="301">
        <v>43280</v>
      </c>
      <c r="AT704">
        <v>587</v>
      </c>
      <c r="AU704">
        <v>4860</v>
      </c>
    </row>
    <row r="705" spans="1:47" x14ac:dyDescent="0.2">
      <c r="A705" s="102">
        <v>3912</v>
      </c>
      <c r="B705">
        <v>7164</v>
      </c>
      <c r="C705" t="s">
        <v>1042</v>
      </c>
      <c r="D705" t="s">
        <v>904</v>
      </c>
      <c r="E705">
        <v>4080</v>
      </c>
      <c r="F705">
        <v>4095</v>
      </c>
      <c r="G705">
        <v>200</v>
      </c>
      <c r="H705" t="s">
        <v>898</v>
      </c>
      <c r="I705">
        <v>8801</v>
      </c>
      <c r="J705" t="s">
        <v>1458</v>
      </c>
      <c r="K705" t="s">
        <v>917</v>
      </c>
      <c r="L705">
        <v>1870</v>
      </c>
      <c r="M705">
        <v>1885.5</v>
      </c>
      <c r="N705">
        <v>400</v>
      </c>
      <c r="O705" t="s">
        <v>901</v>
      </c>
      <c r="P705">
        <v>0.78000645275344405</v>
      </c>
      <c r="Q705">
        <v>0.85986056013687096</v>
      </c>
      <c r="R705" s="15">
        <v>0.267362035237868</v>
      </c>
      <c r="S705" s="15">
        <v>7.5728631240667393E-2</v>
      </c>
      <c r="T705">
        <v>1.9671680741747</v>
      </c>
      <c r="U705">
        <v>1.9671680741747</v>
      </c>
      <c r="V705">
        <v>1.97765031944318</v>
      </c>
      <c r="W705">
        <v>16.8</v>
      </c>
      <c r="X705">
        <v>7.91</v>
      </c>
      <c r="Y705">
        <v>377615</v>
      </c>
      <c r="Z705">
        <v>41957</v>
      </c>
      <c r="AA705">
        <v>2.31</v>
      </c>
      <c r="AB705">
        <v>9</v>
      </c>
      <c r="AC705">
        <v>6</v>
      </c>
      <c r="AD705">
        <v>3</v>
      </c>
      <c r="AE705">
        <v>66.67</v>
      </c>
      <c r="AF705">
        <v>18</v>
      </c>
      <c r="AG705">
        <v>4</v>
      </c>
      <c r="AH705">
        <v>0</v>
      </c>
      <c r="AI705">
        <v>5</v>
      </c>
      <c r="AJ705" s="301">
        <v>43919</v>
      </c>
      <c r="AK705">
        <v>3525</v>
      </c>
      <c r="AL705">
        <v>1862.5</v>
      </c>
      <c r="AM705" s="301">
        <v>43828</v>
      </c>
      <c r="AN705">
        <v>4650</v>
      </c>
      <c r="AO705">
        <v>2672</v>
      </c>
      <c r="AP705" s="301">
        <v>43645</v>
      </c>
      <c r="AQ705">
        <v>4210</v>
      </c>
      <c r="AR705">
        <v>2641</v>
      </c>
      <c r="AS705" s="301">
        <v>43280</v>
      </c>
      <c r="AT705">
        <v>4985</v>
      </c>
      <c r="AU705">
        <v>2645.5</v>
      </c>
    </row>
    <row r="706" spans="1:47" x14ac:dyDescent="0.2">
      <c r="A706" s="102">
        <v>822</v>
      </c>
      <c r="B706">
        <v>5938</v>
      </c>
      <c r="C706" t="s">
        <v>1395</v>
      </c>
      <c r="D706" t="s">
        <v>1032</v>
      </c>
      <c r="E706">
        <v>1514</v>
      </c>
      <c r="F706">
        <v>1480</v>
      </c>
      <c r="G706">
        <v>700</v>
      </c>
      <c r="H706" t="s">
        <v>898</v>
      </c>
      <c r="I706">
        <v>9101</v>
      </c>
      <c r="J706" t="s">
        <v>682</v>
      </c>
      <c r="K706" t="s">
        <v>1071</v>
      </c>
      <c r="L706">
        <v>1484</v>
      </c>
      <c r="M706">
        <v>1493</v>
      </c>
      <c r="N706">
        <v>700</v>
      </c>
      <c r="O706" t="s">
        <v>901</v>
      </c>
      <c r="P706">
        <v>0.93192531654204602</v>
      </c>
      <c r="Q706">
        <v>0.95080754027903203</v>
      </c>
      <c r="R706" s="15">
        <v>7.4988554020991305E-2</v>
      </c>
      <c r="S706" s="15">
        <v>1.4096044908013101E-2</v>
      </c>
      <c r="T706">
        <v>0.35521250829422302</v>
      </c>
      <c r="U706">
        <v>0.35521250829422302</v>
      </c>
      <c r="V706">
        <v>0.82020425318880497</v>
      </c>
      <c r="W706">
        <v>1.73</v>
      </c>
      <c r="X706">
        <v>0.87</v>
      </c>
      <c r="Y706">
        <v>377459</v>
      </c>
      <c r="Z706">
        <v>26961</v>
      </c>
      <c r="AA706">
        <v>1.4</v>
      </c>
      <c r="AB706">
        <v>14</v>
      </c>
      <c r="AC706">
        <v>9</v>
      </c>
      <c r="AD706">
        <v>5</v>
      </c>
      <c r="AE706">
        <v>64.290000000000006</v>
      </c>
      <c r="AF706">
        <v>18</v>
      </c>
      <c r="AG706">
        <v>3</v>
      </c>
      <c r="AH706">
        <v>1</v>
      </c>
      <c r="AI706">
        <v>10</v>
      </c>
      <c r="AJ706" s="301">
        <v>43919</v>
      </c>
      <c r="AK706">
        <v>1332</v>
      </c>
      <c r="AL706">
        <v>1336</v>
      </c>
      <c r="AM706" s="301">
        <v>43828</v>
      </c>
      <c r="AN706">
        <v>1889</v>
      </c>
      <c r="AO706">
        <v>1981</v>
      </c>
      <c r="AP706" s="301">
        <v>43645</v>
      </c>
      <c r="AQ706">
        <v>1774</v>
      </c>
      <c r="AR706">
        <v>1776</v>
      </c>
      <c r="AS706" s="301">
        <v>43280</v>
      </c>
      <c r="AT706">
        <v>2190</v>
      </c>
      <c r="AU706">
        <v>2162</v>
      </c>
    </row>
    <row r="707" spans="1:47" x14ac:dyDescent="0.2">
      <c r="A707" s="102">
        <v>3303</v>
      </c>
      <c r="B707">
        <v>2282</v>
      </c>
      <c r="C707" t="s">
        <v>1429</v>
      </c>
      <c r="D707" t="s">
        <v>923</v>
      </c>
      <c r="E707">
        <v>4225</v>
      </c>
      <c r="F707">
        <v>4200</v>
      </c>
      <c r="G707">
        <v>200</v>
      </c>
      <c r="H707" t="s">
        <v>898</v>
      </c>
      <c r="I707">
        <v>7240</v>
      </c>
      <c r="J707" t="s">
        <v>599</v>
      </c>
      <c r="K707" t="s">
        <v>913</v>
      </c>
      <c r="L707">
        <v>1315</v>
      </c>
      <c r="M707">
        <v>1294</v>
      </c>
      <c r="N707">
        <v>600</v>
      </c>
      <c r="O707" t="s">
        <v>901</v>
      </c>
      <c r="P707">
        <v>0.90705378147523397</v>
      </c>
      <c r="Q707">
        <v>0.88594157243495397</v>
      </c>
      <c r="R707" s="15">
        <v>0.22300397193060001</v>
      </c>
      <c r="S707">
        <v>6.7300296692754794E-2</v>
      </c>
      <c r="T707">
        <v>1.00068364588661</v>
      </c>
      <c r="U707">
        <v>1.00068364588661</v>
      </c>
      <c r="V707">
        <v>0.64306805163410696</v>
      </c>
      <c r="W707">
        <v>4.83</v>
      </c>
      <c r="X707">
        <v>7.57</v>
      </c>
      <c r="Y707">
        <v>376170</v>
      </c>
      <c r="Z707">
        <v>23511</v>
      </c>
      <c r="AA707">
        <v>1.25</v>
      </c>
      <c r="AB707">
        <v>16</v>
      </c>
      <c r="AC707">
        <v>11</v>
      </c>
      <c r="AD707">
        <v>5</v>
      </c>
      <c r="AE707">
        <v>68.75</v>
      </c>
      <c r="AF707">
        <v>20</v>
      </c>
      <c r="AG707">
        <v>3</v>
      </c>
      <c r="AH707">
        <v>2</v>
      </c>
      <c r="AI707">
        <v>11</v>
      </c>
      <c r="AJ707" s="301">
        <v>43919</v>
      </c>
      <c r="AK707">
        <v>3980</v>
      </c>
      <c r="AL707">
        <v>1212</v>
      </c>
      <c r="AM707" s="301">
        <v>43828</v>
      </c>
      <c r="AN707">
        <v>4510</v>
      </c>
      <c r="AO707">
        <v>1641</v>
      </c>
      <c r="AP707" s="301">
        <v>43645</v>
      </c>
      <c r="AQ707">
        <v>4695</v>
      </c>
      <c r="AR707">
        <v>1653</v>
      </c>
      <c r="AS707" s="301">
        <v>43280</v>
      </c>
      <c r="AT707">
        <v>4325</v>
      </c>
      <c r="AU707">
        <v>2099</v>
      </c>
    </row>
    <row r="708" spans="1:47" x14ac:dyDescent="0.2">
      <c r="A708" s="102">
        <v>2052</v>
      </c>
      <c r="B708">
        <v>3099</v>
      </c>
      <c r="C708" t="s">
        <v>33</v>
      </c>
      <c r="D708" t="s">
        <v>921</v>
      </c>
      <c r="E708">
        <v>635</v>
      </c>
      <c r="F708">
        <v>623</v>
      </c>
      <c r="G708">
        <v>1500</v>
      </c>
      <c r="H708" t="s">
        <v>901</v>
      </c>
      <c r="I708">
        <v>5201</v>
      </c>
      <c r="J708" t="s">
        <v>1161</v>
      </c>
      <c r="K708" t="s">
        <v>897</v>
      </c>
      <c r="L708">
        <v>3070</v>
      </c>
      <c r="M708">
        <v>3020</v>
      </c>
      <c r="N708">
        <v>300</v>
      </c>
      <c r="O708" t="s">
        <v>898</v>
      </c>
      <c r="P708">
        <v>0.884845006530532</v>
      </c>
      <c r="Q708">
        <v>0.92332990493376799</v>
      </c>
      <c r="R708" s="15">
        <v>4.3395805939863599E-2</v>
      </c>
      <c r="S708" s="15">
        <v>8.4491658087350492E-3</v>
      </c>
      <c r="T708">
        <v>-1.51349886832795</v>
      </c>
      <c r="U708">
        <v>1.51349886832795</v>
      </c>
      <c r="V708">
        <v>1.5244456214837601</v>
      </c>
      <c r="W708">
        <v>-13.27</v>
      </c>
      <c r="X708">
        <v>3.15</v>
      </c>
      <c r="Y708">
        <v>375903</v>
      </c>
      <c r="Z708">
        <v>26850</v>
      </c>
      <c r="AA708">
        <v>1.51</v>
      </c>
      <c r="AB708">
        <v>14</v>
      </c>
      <c r="AC708">
        <v>9</v>
      </c>
      <c r="AD708">
        <v>5</v>
      </c>
      <c r="AE708">
        <v>64.290000000000006</v>
      </c>
      <c r="AF708">
        <v>17</v>
      </c>
      <c r="AG708">
        <v>4</v>
      </c>
      <c r="AH708">
        <v>1</v>
      </c>
      <c r="AI708">
        <v>9</v>
      </c>
      <c r="AJ708" s="301">
        <v>43919</v>
      </c>
      <c r="AK708">
        <v>641</v>
      </c>
      <c r="AL708">
        <v>2774</v>
      </c>
      <c r="AM708" s="301">
        <v>43828</v>
      </c>
      <c r="AN708">
        <v>984</v>
      </c>
      <c r="AO708">
        <v>3930</v>
      </c>
      <c r="AP708" s="301">
        <v>43645</v>
      </c>
      <c r="AQ708">
        <v>899</v>
      </c>
      <c r="AR708">
        <v>3785</v>
      </c>
      <c r="AS708" s="301">
        <v>43280</v>
      </c>
      <c r="AT708">
        <v>1344</v>
      </c>
      <c r="AU708">
        <v>4225</v>
      </c>
    </row>
    <row r="709" spans="1:47" x14ac:dyDescent="0.2">
      <c r="A709" s="102">
        <v>3555</v>
      </c>
      <c r="B709">
        <v>2222</v>
      </c>
      <c r="C709" t="s">
        <v>474</v>
      </c>
      <c r="D709" t="s">
        <v>923</v>
      </c>
      <c r="E709">
        <v>4510</v>
      </c>
      <c r="F709">
        <v>4385</v>
      </c>
      <c r="G709">
        <v>200</v>
      </c>
      <c r="H709" t="s">
        <v>901</v>
      </c>
      <c r="I709">
        <v>9715</v>
      </c>
      <c r="J709" t="s">
        <v>1135</v>
      </c>
      <c r="K709" t="s">
        <v>910</v>
      </c>
      <c r="L709">
        <v>2544</v>
      </c>
      <c r="M709">
        <v>2541</v>
      </c>
      <c r="N709">
        <v>300</v>
      </c>
      <c r="O709" t="s">
        <v>898</v>
      </c>
      <c r="P709">
        <v>0.70653677775596202</v>
      </c>
      <c r="Q709">
        <v>0.87509032473759896</v>
      </c>
      <c r="R709" s="15">
        <v>7.2780750185314005E-2</v>
      </c>
      <c r="S709">
        <v>4.9652865937800703E-2</v>
      </c>
      <c r="T709">
        <v>-2.3697435256017099</v>
      </c>
      <c r="U709">
        <v>2.3697435256017099</v>
      </c>
      <c r="V709">
        <v>1.99676343152611</v>
      </c>
      <c r="W709">
        <v>-29.21</v>
      </c>
      <c r="X709">
        <v>13.08</v>
      </c>
      <c r="Y709">
        <v>375216</v>
      </c>
      <c r="Z709">
        <v>37522</v>
      </c>
      <c r="AA709">
        <v>2.25</v>
      </c>
      <c r="AB709">
        <v>10</v>
      </c>
      <c r="AC709">
        <v>6</v>
      </c>
      <c r="AD709">
        <v>4</v>
      </c>
      <c r="AE709">
        <v>60</v>
      </c>
      <c r="AF709">
        <v>16</v>
      </c>
      <c r="AG709">
        <v>5</v>
      </c>
      <c r="AH709">
        <v>2</v>
      </c>
      <c r="AI709">
        <v>3</v>
      </c>
      <c r="AJ709" s="301">
        <v>43919</v>
      </c>
      <c r="AK709">
        <v>4865</v>
      </c>
      <c r="AL709">
        <v>1916</v>
      </c>
      <c r="AM709" s="301">
        <v>43828</v>
      </c>
      <c r="AN709">
        <v>8050</v>
      </c>
      <c r="AO709">
        <v>2968</v>
      </c>
      <c r="AP709" s="301">
        <v>43645</v>
      </c>
      <c r="AQ709">
        <v>5240</v>
      </c>
      <c r="AR709">
        <v>2456</v>
      </c>
      <c r="AS709" s="301">
        <v>43280</v>
      </c>
      <c r="AT709">
        <v>5370</v>
      </c>
      <c r="AU709">
        <v>2590</v>
      </c>
    </row>
    <row r="710" spans="1:47" x14ac:dyDescent="0.2">
      <c r="A710" s="102">
        <v>1789</v>
      </c>
      <c r="B710">
        <v>4061</v>
      </c>
      <c r="C710" t="s">
        <v>1067</v>
      </c>
      <c r="D710" t="s">
        <v>920</v>
      </c>
      <c r="E710">
        <v>2593</v>
      </c>
      <c r="F710">
        <v>2591</v>
      </c>
      <c r="G710">
        <v>400</v>
      </c>
      <c r="H710" t="s">
        <v>901</v>
      </c>
      <c r="I710">
        <v>5703</v>
      </c>
      <c r="J710" t="s">
        <v>218</v>
      </c>
      <c r="K710" t="s">
        <v>911</v>
      </c>
      <c r="L710">
        <v>185</v>
      </c>
      <c r="M710">
        <v>182</v>
      </c>
      <c r="N710">
        <v>5700</v>
      </c>
      <c r="O710" t="s">
        <v>898</v>
      </c>
      <c r="P710">
        <v>0.53827302949363098</v>
      </c>
      <c r="Q710">
        <v>0.93053105264417502</v>
      </c>
      <c r="R710" s="15">
        <v>1.5299354193146E-3</v>
      </c>
      <c r="S710">
        <v>1.8229455942451499E-3</v>
      </c>
      <c r="T710">
        <v>-0.64906159494868898</v>
      </c>
      <c r="U710">
        <v>0.64906159494868898</v>
      </c>
      <c r="V710">
        <v>0.95579013245869404</v>
      </c>
      <c r="W710">
        <v>-4.5199999999999996</v>
      </c>
      <c r="X710">
        <v>0.1</v>
      </c>
      <c r="Y710">
        <v>374818</v>
      </c>
      <c r="Z710">
        <v>26773</v>
      </c>
      <c r="AA710">
        <v>1.24</v>
      </c>
      <c r="AB710">
        <v>14</v>
      </c>
      <c r="AC710">
        <v>9</v>
      </c>
      <c r="AD710">
        <v>5</v>
      </c>
      <c r="AE710">
        <v>64.290000000000006</v>
      </c>
      <c r="AF710">
        <v>18</v>
      </c>
      <c r="AG710">
        <v>3</v>
      </c>
      <c r="AH710">
        <v>2</v>
      </c>
      <c r="AI710">
        <v>9</v>
      </c>
      <c r="AJ710" s="301">
        <v>43919</v>
      </c>
      <c r="AK710">
        <v>2346</v>
      </c>
      <c r="AL710">
        <v>168</v>
      </c>
      <c r="AM710" s="301">
        <v>43828</v>
      </c>
      <c r="AN710">
        <v>3270</v>
      </c>
      <c r="AO710">
        <v>236</v>
      </c>
      <c r="AP710" s="301">
        <v>43645</v>
      </c>
      <c r="AQ710">
        <v>3320</v>
      </c>
      <c r="AR710">
        <v>237</v>
      </c>
      <c r="AS710" s="301">
        <v>43280</v>
      </c>
      <c r="AT710">
        <v>3615</v>
      </c>
      <c r="AU710">
        <v>245</v>
      </c>
    </row>
    <row r="711" spans="1:47" x14ac:dyDescent="0.2">
      <c r="A711" s="102">
        <v>1501</v>
      </c>
      <c r="B711">
        <v>2282</v>
      </c>
      <c r="C711" t="s">
        <v>1429</v>
      </c>
      <c r="D711" t="s">
        <v>923</v>
      </c>
      <c r="E711">
        <v>4225</v>
      </c>
      <c r="F711">
        <v>4200</v>
      </c>
      <c r="G711">
        <v>200</v>
      </c>
      <c r="H711" t="s">
        <v>898</v>
      </c>
      <c r="I711">
        <v>4045</v>
      </c>
      <c r="J711" t="s">
        <v>1127</v>
      </c>
      <c r="K711" t="s">
        <v>920</v>
      </c>
      <c r="L711">
        <v>1030</v>
      </c>
      <c r="M711">
        <v>1022</v>
      </c>
      <c r="N711">
        <v>800</v>
      </c>
      <c r="O711" t="s">
        <v>901</v>
      </c>
      <c r="P711">
        <v>0.92350566420004898</v>
      </c>
      <c r="Q711">
        <v>0.936713775030386</v>
      </c>
      <c r="R711">
        <v>0.10446338733431</v>
      </c>
      <c r="S711">
        <v>2.09551244832978E-2</v>
      </c>
      <c r="T711">
        <v>1.58369713317894</v>
      </c>
      <c r="U711">
        <v>1.58369713317894</v>
      </c>
      <c r="V711">
        <v>1.01365358748797</v>
      </c>
      <c r="W711">
        <v>5.74</v>
      </c>
      <c r="X711">
        <v>2.67</v>
      </c>
      <c r="Y711">
        <v>374781</v>
      </c>
      <c r="Z711">
        <v>31232</v>
      </c>
      <c r="AA711">
        <v>1.81</v>
      </c>
      <c r="AB711">
        <v>12</v>
      </c>
      <c r="AC711">
        <v>10</v>
      </c>
      <c r="AD711">
        <v>2</v>
      </c>
      <c r="AE711">
        <v>83.33</v>
      </c>
      <c r="AF711">
        <v>19</v>
      </c>
      <c r="AG711">
        <v>3</v>
      </c>
      <c r="AH711">
        <v>0</v>
      </c>
      <c r="AI711">
        <v>9</v>
      </c>
      <c r="AJ711" s="301">
        <v>43919</v>
      </c>
      <c r="AK711">
        <v>3980</v>
      </c>
      <c r="AL711">
        <v>978</v>
      </c>
      <c r="AM711" s="301">
        <v>43828</v>
      </c>
      <c r="AN711">
        <v>4510</v>
      </c>
      <c r="AO711">
        <v>1270</v>
      </c>
      <c r="AP711" s="301">
        <v>43645</v>
      </c>
      <c r="AQ711">
        <v>4695</v>
      </c>
      <c r="AR711">
        <v>1161</v>
      </c>
      <c r="AS711" s="301">
        <v>43280</v>
      </c>
      <c r="AT711">
        <v>4325</v>
      </c>
      <c r="AU711">
        <v>1247</v>
      </c>
    </row>
    <row r="712" spans="1:47" x14ac:dyDescent="0.2">
      <c r="A712" s="102">
        <v>3686</v>
      </c>
      <c r="B712">
        <v>4212</v>
      </c>
      <c r="C712" t="s">
        <v>534</v>
      </c>
      <c r="D712" t="s">
        <v>920</v>
      </c>
      <c r="E712">
        <v>2186</v>
      </c>
      <c r="F712">
        <v>2189</v>
      </c>
      <c r="G712">
        <v>500</v>
      </c>
      <c r="H712" t="s">
        <v>901</v>
      </c>
      <c r="I712">
        <v>4544</v>
      </c>
      <c r="J712" t="s">
        <v>1189</v>
      </c>
      <c r="K712" t="s">
        <v>910</v>
      </c>
      <c r="L712">
        <v>2588</v>
      </c>
      <c r="M712">
        <v>2585</v>
      </c>
      <c r="N712">
        <v>400</v>
      </c>
      <c r="O712" t="s">
        <v>898</v>
      </c>
      <c r="P712">
        <v>0.74293957670097099</v>
      </c>
      <c r="Q712">
        <v>0.87003981765526195</v>
      </c>
      <c r="R712">
        <v>0.17602039392697799</v>
      </c>
      <c r="S712" s="15">
        <v>2.5934107818782601E-5</v>
      </c>
      <c r="T712">
        <v>-0.27390585629791703</v>
      </c>
      <c r="U712">
        <v>0.27390585629791703</v>
      </c>
      <c r="V712">
        <v>1.50219036900393E-2</v>
      </c>
      <c r="W712">
        <v>-1.5</v>
      </c>
      <c r="X712">
        <v>5.85</v>
      </c>
      <c r="Y712">
        <v>373704</v>
      </c>
      <c r="Z712">
        <v>28746</v>
      </c>
      <c r="AA712">
        <v>1.6</v>
      </c>
      <c r="AB712">
        <v>13</v>
      </c>
      <c r="AC712">
        <v>10</v>
      </c>
      <c r="AD712">
        <v>3</v>
      </c>
      <c r="AE712">
        <v>76.92</v>
      </c>
      <c r="AF712">
        <v>16</v>
      </c>
      <c r="AG712">
        <v>4</v>
      </c>
      <c r="AH712">
        <v>1</v>
      </c>
      <c r="AI712">
        <v>8</v>
      </c>
      <c r="AJ712" s="301">
        <v>43919</v>
      </c>
      <c r="AK712">
        <v>2066</v>
      </c>
      <c r="AL712">
        <v>2375</v>
      </c>
      <c r="AM712" s="301">
        <v>43828</v>
      </c>
      <c r="AN712">
        <v>2317</v>
      </c>
      <c r="AO712">
        <v>2683</v>
      </c>
      <c r="AP712" s="301">
        <v>43645</v>
      </c>
      <c r="AQ712">
        <v>2158</v>
      </c>
      <c r="AR712">
        <v>2530</v>
      </c>
      <c r="AS712" s="301">
        <v>43280</v>
      </c>
      <c r="AT712">
        <v>2239</v>
      </c>
      <c r="AU712">
        <v>3230</v>
      </c>
    </row>
    <row r="713" spans="1:47" x14ac:dyDescent="0.2">
      <c r="A713" s="102">
        <v>1889</v>
      </c>
      <c r="B713">
        <v>3099</v>
      </c>
      <c r="C713" t="s">
        <v>33</v>
      </c>
      <c r="D713" t="s">
        <v>921</v>
      </c>
      <c r="E713">
        <v>635</v>
      </c>
      <c r="F713">
        <v>623</v>
      </c>
      <c r="G713">
        <v>1700</v>
      </c>
      <c r="H713" t="s">
        <v>901</v>
      </c>
      <c r="I713">
        <v>9616</v>
      </c>
      <c r="J713" t="s">
        <v>1156</v>
      </c>
      <c r="K713" t="s">
        <v>910</v>
      </c>
      <c r="L713">
        <v>3730</v>
      </c>
      <c r="M713">
        <v>3595</v>
      </c>
      <c r="N713">
        <v>300</v>
      </c>
      <c r="O713" t="s">
        <v>898</v>
      </c>
      <c r="P713">
        <v>0.84044280238146696</v>
      </c>
      <c r="Q713">
        <v>0.92763173542835498</v>
      </c>
      <c r="R713" s="15">
        <v>4.5365855315233003E-2</v>
      </c>
      <c r="S713" s="15">
        <v>1.04825674818408E-2</v>
      </c>
      <c r="T713">
        <v>-1.45009553948711</v>
      </c>
      <c r="U713">
        <v>1.45009553948711</v>
      </c>
      <c r="V713">
        <v>1.42747073696772</v>
      </c>
      <c r="W713">
        <v>-33.619999999999997</v>
      </c>
      <c r="X713">
        <v>1.8</v>
      </c>
      <c r="Y713">
        <v>373556</v>
      </c>
      <c r="Z713">
        <v>19661</v>
      </c>
      <c r="AA713">
        <v>1.1499999999999999</v>
      </c>
      <c r="AB713">
        <v>19</v>
      </c>
      <c r="AC713">
        <v>14</v>
      </c>
      <c r="AD713">
        <v>5</v>
      </c>
      <c r="AE713">
        <v>73.680000000000007</v>
      </c>
      <c r="AF713">
        <v>15</v>
      </c>
      <c r="AG713">
        <v>8</v>
      </c>
      <c r="AH713">
        <v>4</v>
      </c>
      <c r="AI713">
        <v>7</v>
      </c>
      <c r="AJ713" s="301">
        <v>43919</v>
      </c>
      <c r="AK713">
        <v>641</v>
      </c>
      <c r="AL713">
        <v>2291</v>
      </c>
      <c r="AM713" s="301">
        <v>43828</v>
      </c>
      <c r="AN713">
        <v>984</v>
      </c>
      <c r="AO713">
        <v>5180</v>
      </c>
      <c r="AP713" s="301">
        <v>43645</v>
      </c>
      <c r="AQ713">
        <v>899</v>
      </c>
      <c r="AR713">
        <v>5240</v>
      </c>
      <c r="AS713" s="301">
        <v>43280</v>
      </c>
      <c r="AT713">
        <v>1344</v>
      </c>
      <c r="AU713">
        <v>5940</v>
      </c>
    </row>
    <row r="714" spans="1:47" x14ac:dyDescent="0.2">
      <c r="A714" s="102">
        <v>2246</v>
      </c>
      <c r="B714">
        <v>5803</v>
      </c>
      <c r="C714" t="s">
        <v>23</v>
      </c>
      <c r="D714" t="s">
        <v>911</v>
      </c>
      <c r="E714">
        <v>312</v>
      </c>
      <c r="F714">
        <v>308</v>
      </c>
      <c r="G714">
        <v>3300</v>
      </c>
      <c r="H714" t="s">
        <v>901</v>
      </c>
      <c r="I714">
        <v>6592</v>
      </c>
      <c r="J714" t="s">
        <v>1059</v>
      </c>
      <c r="K714" t="s">
        <v>903</v>
      </c>
      <c r="L714">
        <v>3415</v>
      </c>
      <c r="M714">
        <v>3380</v>
      </c>
      <c r="N714">
        <v>300</v>
      </c>
      <c r="O714" t="s">
        <v>898</v>
      </c>
      <c r="P714">
        <v>0.78249819525034803</v>
      </c>
      <c r="Q714">
        <v>0.91834506398143501</v>
      </c>
      <c r="R714" s="15">
        <v>7.2432600738727301E-2</v>
      </c>
      <c r="S714">
        <v>2.2888416109322501E-2</v>
      </c>
      <c r="T714">
        <v>-0.38163651005824201</v>
      </c>
      <c r="U714">
        <v>0.38163651005824201</v>
      </c>
      <c r="V714">
        <v>0.77442197600404805</v>
      </c>
      <c r="W714">
        <v>-1.94</v>
      </c>
      <c r="X714">
        <v>0.24</v>
      </c>
      <c r="Y714">
        <v>373336</v>
      </c>
      <c r="Z714">
        <v>28718</v>
      </c>
      <c r="AA714">
        <v>1.29</v>
      </c>
      <c r="AB714">
        <v>13</v>
      </c>
      <c r="AC714">
        <v>7</v>
      </c>
      <c r="AD714">
        <v>6</v>
      </c>
      <c r="AE714">
        <v>53.85</v>
      </c>
      <c r="AF714">
        <v>17</v>
      </c>
      <c r="AG714">
        <v>3</v>
      </c>
      <c r="AH714">
        <v>1</v>
      </c>
      <c r="AI714">
        <v>9</v>
      </c>
      <c r="AJ714" s="301">
        <v>43919</v>
      </c>
      <c r="AK714">
        <v>317</v>
      </c>
      <c r="AL714">
        <v>3360</v>
      </c>
      <c r="AM714" s="301">
        <v>43828</v>
      </c>
      <c r="AN714">
        <v>452</v>
      </c>
      <c r="AO714">
        <v>4150</v>
      </c>
      <c r="AP714" s="301">
        <v>43645</v>
      </c>
      <c r="AQ714">
        <v>421</v>
      </c>
      <c r="AR714">
        <v>3850</v>
      </c>
      <c r="AS714" s="301">
        <v>43280</v>
      </c>
      <c r="AT714">
        <v>689</v>
      </c>
      <c r="AU714">
        <v>5180</v>
      </c>
    </row>
    <row r="715" spans="1:47" x14ac:dyDescent="0.2">
      <c r="A715" s="102">
        <v>3048</v>
      </c>
      <c r="B715">
        <v>1417</v>
      </c>
      <c r="C715" t="s">
        <v>1462</v>
      </c>
      <c r="D715" t="s">
        <v>907</v>
      </c>
      <c r="E715">
        <v>1611</v>
      </c>
      <c r="F715">
        <v>1595</v>
      </c>
      <c r="G715">
        <v>600</v>
      </c>
      <c r="H715" t="s">
        <v>898</v>
      </c>
      <c r="I715">
        <v>3087</v>
      </c>
      <c r="J715" t="s">
        <v>1094</v>
      </c>
      <c r="K715" t="s">
        <v>921</v>
      </c>
      <c r="L715">
        <v>1721</v>
      </c>
      <c r="M715">
        <v>1719</v>
      </c>
      <c r="N715">
        <v>600</v>
      </c>
      <c r="O715" t="s">
        <v>901</v>
      </c>
      <c r="P715">
        <v>0.78540813921403896</v>
      </c>
      <c r="Q715">
        <v>0.89549043962419494</v>
      </c>
      <c r="R715">
        <v>0.23617536068622999</v>
      </c>
      <c r="S715" s="15">
        <v>1.2714349499472E-2</v>
      </c>
      <c r="T715">
        <v>2.0834514017060299</v>
      </c>
      <c r="U715">
        <v>2.0834514017060299</v>
      </c>
      <c r="V715">
        <v>2.4621438621935101</v>
      </c>
      <c r="W715">
        <v>10.33</v>
      </c>
      <c r="X715">
        <v>7.21</v>
      </c>
      <c r="Y715">
        <v>373154</v>
      </c>
      <c r="Z715">
        <v>19640</v>
      </c>
      <c r="AA715">
        <v>0.95</v>
      </c>
      <c r="AB715">
        <v>19</v>
      </c>
      <c r="AC715">
        <v>11</v>
      </c>
      <c r="AD715">
        <v>8</v>
      </c>
      <c r="AE715">
        <v>57.89</v>
      </c>
      <c r="AF715">
        <v>21</v>
      </c>
      <c r="AG715">
        <v>1</v>
      </c>
      <c r="AH715">
        <v>0</v>
      </c>
      <c r="AI715">
        <v>18</v>
      </c>
      <c r="AJ715" s="301">
        <v>43919</v>
      </c>
      <c r="AK715">
        <v>1375</v>
      </c>
      <c r="AL715">
        <v>1657</v>
      </c>
      <c r="AM715" s="301">
        <v>43828</v>
      </c>
      <c r="AN715">
        <v>1651</v>
      </c>
      <c r="AO715">
        <v>2166</v>
      </c>
      <c r="AP715" s="301">
        <v>43645</v>
      </c>
      <c r="AQ715">
        <v>1652</v>
      </c>
      <c r="AR715">
        <v>2077</v>
      </c>
      <c r="AS715" s="301">
        <v>43280</v>
      </c>
      <c r="AT715">
        <v>1687</v>
      </c>
      <c r="AU715">
        <v>2140</v>
      </c>
    </row>
    <row r="716" spans="1:47" x14ac:dyDescent="0.2">
      <c r="A716" s="102">
        <v>3298</v>
      </c>
      <c r="B716">
        <v>4502</v>
      </c>
      <c r="C716" t="s">
        <v>1096</v>
      </c>
      <c r="D716" t="s">
        <v>918</v>
      </c>
      <c r="E716">
        <v>3943</v>
      </c>
      <c r="F716">
        <v>3882</v>
      </c>
      <c r="G716">
        <v>200</v>
      </c>
      <c r="H716" t="s">
        <v>901</v>
      </c>
      <c r="I716">
        <v>6370</v>
      </c>
      <c r="J716" t="s">
        <v>1073</v>
      </c>
      <c r="K716" t="s">
        <v>909</v>
      </c>
      <c r="L716">
        <v>2982</v>
      </c>
      <c r="M716">
        <v>2985</v>
      </c>
      <c r="N716">
        <v>300</v>
      </c>
      <c r="O716" t="s">
        <v>898</v>
      </c>
      <c r="P716">
        <v>0.87979801103298805</v>
      </c>
      <c r="Q716">
        <v>0.886070818084286</v>
      </c>
      <c r="R716">
        <v>0.28025615910842</v>
      </c>
      <c r="S716" s="106">
        <v>9.4585620171607496E-4</v>
      </c>
      <c r="T716">
        <v>-0.562440846466156</v>
      </c>
      <c r="U716">
        <v>0.562440846466156</v>
      </c>
      <c r="V716">
        <v>0.40116874417688397</v>
      </c>
      <c r="W716">
        <v>-2.78</v>
      </c>
      <c r="X716">
        <v>15.34</v>
      </c>
      <c r="Y716">
        <v>373026</v>
      </c>
      <c r="Z716">
        <v>41447</v>
      </c>
      <c r="AA716">
        <v>2.2999999999999998</v>
      </c>
      <c r="AB716">
        <v>9</v>
      </c>
      <c r="AC716">
        <v>7</v>
      </c>
      <c r="AD716">
        <v>2</v>
      </c>
      <c r="AE716">
        <v>77.78</v>
      </c>
      <c r="AF716">
        <v>16</v>
      </c>
      <c r="AG716">
        <v>3</v>
      </c>
      <c r="AH716">
        <v>0</v>
      </c>
      <c r="AI716">
        <v>6</v>
      </c>
      <c r="AJ716" s="301">
        <v>43919</v>
      </c>
      <c r="AK716">
        <v>3345</v>
      </c>
      <c r="AL716">
        <v>2594</v>
      </c>
      <c r="AM716" s="301">
        <v>43828</v>
      </c>
      <c r="AN716">
        <v>4332</v>
      </c>
      <c r="AO716">
        <v>3255</v>
      </c>
      <c r="AP716" s="301">
        <v>43645</v>
      </c>
      <c r="AQ716">
        <v>3857</v>
      </c>
      <c r="AR716">
        <v>2745</v>
      </c>
      <c r="AS716" s="301">
        <v>43280</v>
      </c>
      <c r="AT716">
        <v>4560</v>
      </c>
      <c r="AU716">
        <v>3100</v>
      </c>
    </row>
    <row r="717" spans="1:47" x14ac:dyDescent="0.2">
      <c r="A717" s="102">
        <v>3549</v>
      </c>
      <c r="B717">
        <v>2587</v>
      </c>
      <c r="C717" t="s">
        <v>1233</v>
      </c>
      <c r="D717" t="s">
        <v>923</v>
      </c>
      <c r="E717">
        <v>4200</v>
      </c>
      <c r="F717">
        <v>4180</v>
      </c>
      <c r="G717">
        <v>200</v>
      </c>
      <c r="H717" t="s">
        <v>901</v>
      </c>
      <c r="I717">
        <v>9716</v>
      </c>
      <c r="J717" t="s">
        <v>1034</v>
      </c>
      <c r="K717" t="s">
        <v>910</v>
      </c>
      <c r="L717">
        <v>907</v>
      </c>
      <c r="M717">
        <v>891</v>
      </c>
      <c r="N717">
        <v>900</v>
      </c>
      <c r="O717" t="s">
        <v>898</v>
      </c>
      <c r="P717">
        <v>0.85447623788424798</v>
      </c>
      <c r="Q717">
        <v>0.87536661674243998</v>
      </c>
      <c r="R717">
        <v>2.7440829616465299E-3</v>
      </c>
      <c r="S717" s="15">
        <v>1.5228982558532601E-2</v>
      </c>
      <c r="T717">
        <v>-0.493161849839999</v>
      </c>
      <c r="U717">
        <v>0.493161849839999</v>
      </c>
      <c r="V717">
        <v>0.58408810414379397</v>
      </c>
      <c r="W717">
        <v>-3.86</v>
      </c>
      <c r="X717">
        <v>4.08</v>
      </c>
      <c r="Y717">
        <v>372895</v>
      </c>
      <c r="Z717">
        <v>23306</v>
      </c>
      <c r="AA717">
        <v>1.48</v>
      </c>
      <c r="AB717">
        <v>16</v>
      </c>
      <c r="AC717">
        <v>10</v>
      </c>
      <c r="AD717">
        <v>6</v>
      </c>
      <c r="AE717">
        <v>62.5</v>
      </c>
      <c r="AF717">
        <v>16</v>
      </c>
      <c r="AG717">
        <v>6</v>
      </c>
      <c r="AH717">
        <v>3</v>
      </c>
      <c r="AI717">
        <v>7</v>
      </c>
      <c r="AJ717" s="301">
        <v>43919</v>
      </c>
      <c r="AK717">
        <v>4260</v>
      </c>
      <c r="AL717">
        <v>839</v>
      </c>
      <c r="AM717" s="301">
        <v>43828</v>
      </c>
      <c r="AN717">
        <v>4545</v>
      </c>
      <c r="AO717">
        <v>1455</v>
      </c>
      <c r="AP717" s="301">
        <v>43645</v>
      </c>
      <c r="AQ717">
        <v>4710</v>
      </c>
      <c r="AR717">
        <v>1376</v>
      </c>
      <c r="AS717" s="301">
        <v>43280</v>
      </c>
      <c r="AT717">
        <v>4670</v>
      </c>
      <c r="AU717">
        <v>1186</v>
      </c>
    </row>
    <row r="718" spans="1:47" x14ac:dyDescent="0.2">
      <c r="A718" s="102">
        <v>594</v>
      </c>
      <c r="B718">
        <v>2327</v>
      </c>
      <c r="C718" t="s">
        <v>1171</v>
      </c>
      <c r="D718" t="s">
        <v>900</v>
      </c>
      <c r="E718">
        <v>2942</v>
      </c>
      <c r="F718">
        <v>2914</v>
      </c>
      <c r="G718">
        <v>300</v>
      </c>
      <c r="H718" t="s">
        <v>898</v>
      </c>
      <c r="I718">
        <v>9024</v>
      </c>
      <c r="J718" t="s">
        <v>1463</v>
      </c>
      <c r="K718" t="s">
        <v>976</v>
      </c>
      <c r="L718">
        <v>1199</v>
      </c>
      <c r="M718">
        <v>1180</v>
      </c>
      <c r="N718">
        <v>700</v>
      </c>
      <c r="O718" t="s">
        <v>901</v>
      </c>
      <c r="P718">
        <v>0.63761624530582295</v>
      </c>
      <c r="Q718">
        <v>0.95577491268748804</v>
      </c>
      <c r="R718">
        <v>0.25774584631512998</v>
      </c>
      <c r="S718" s="15">
        <v>7.1144561452339802E-5</v>
      </c>
      <c r="T718" s="15">
        <v>2.8656775990816001</v>
      </c>
      <c r="U718" s="15">
        <v>2.8656775990816001</v>
      </c>
      <c r="V718">
        <v>2.5697178400829599</v>
      </c>
      <c r="W718">
        <v>13.3</v>
      </c>
      <c r="X718">
        <v>5.51</v>
      </c>
      <c r="Y718">
        <v>372882</v>
      </c>
      <c r="Z718">
        <v>26634</v>
      </c>
      <c r="AA718">
        <v>1.41</v>
      </c>
      <c r="AB718">
        <v>14</v>
      </c>
      <c r="AC718">
        <v>8</v>
      </c>
      <c r="AD718">
        <v>6</v>
      </c>
      <c r="AE718">
        <v>57.14</v>
      </c>
      <c r="AF718">
        <v>19</v>
      </c>
      <c r="AG718">
        <v>4</v>
      </c>
      <c r="AH718">
        <v>0</v>
      </c>
      <c r="AI718">
        <v>10</v>
      </c>
      <c r="AJ718" s="301">
        <v>43919</v>
      </c>
      <c r="AK718">
        <v>2686</v>
      </c>
      <c r="AL718">
        <v>1249</v>
      </c>
      <c r="AM718" s="301">
        <v>43828</v>
      </c>
      <c r="AN718">
        <v>3600</v>
      </c>
      <c r="AO718">
        <v>1795</v>
      </c>
      <c r="AP718" s="301">
        <v>43645</v>
      </c>
      <c r="AQ718">
        <v>3515</v>
      </c>
      <c r="AR718">
        <v>1826</v>
      </c>
      <c r="AS718" s="301">
        <v>43280</v>
      </c>
      <c r="AT718">
        <v>2762</v>
      </c>
      <c r="AU718">
        <v>1837</v>
      </c>
    </row>
    <row r="719" spans="1:47" x14ac:dyDescent="0.2">
      <c r="A719" s="102">
        <v>1100</v>
      </c>
      <c r="B719">
        <v>6995</v>
      </c>
      <c r="C719" t="s">
        <v>47</v>
      </c>
      <c r="D719" t="s">
        <v>913</v>
      </c>
      <c r="E719">
        <v>1553</v>
      </c>
      <c r="F719">
        <v>1535</v>
      </c>
      <c r="G719">
        <v>700</v>
      </c>
      <c r="H719" t="s">
        <v>898</v>
      </c>
      <c r="I719">
        <v>9303</v>
      </c>
      <c r="J719" t="s">
        <v>1166</v>
      </c>
      <c r="K719" t="s">
        <v>1184</v>
      </c>
      <c r="L719">
        <v>1276</v>
      </c>
      <c r="M719">
        <v>1286</v>
      </c>
      <c r="N719">
        <v>800</v>
      </c>
      <c r="O719" t="s">
        <v>901</v>
      </c>
      <c r="P719">
        <v>0.94719014835978699</v>
      </c>
      <c r="Q719">
        <v>0.94553122694318703</v>
      </c>
      <c r="R719" s="15">
        <v>0.348363282619016</v>
      </c>
      <c r="S719">
        <v>2.1809320251991601E-2</v>
      </c>
      <c r="T719">
        <v>0.75350880702367296</v>
      </c>
      <c r="U719">
        <v>0.75350880702367296</v>
      </c>
      <c r="V719">
        <v>1.0053087557639</v>
      </c>
      <c r="W719">
        <v>3.73</v>
      </c>
      <c r="X719">
        <v>4.25</v>
      </c>
      <c r="Y719">
        <v>372760</v>
      </c>
      <c r="Z719">
        <v>21927</v>
      </c>
      <c r="AA719">
        <v>1.1399999999999999</v>
      </c>
      <c r="AB719">
        <v>17</v>
      </c>
      <c r="AC719">
        <v>11</v>
      </c>
      <c r="AD719">
        <v>6</v>
      </c>
      <c r="AE719">
        <v>64.709999999999994</v>
      </c>
      <c r="AF719">
        <v>18</v>
      </c>
      <c r="AG719">
        <v>4</v>
      </c>
      <c r="AH719">
        <v>1</v>
      </c>
      <c r="AI719">
        <v>12</v>
      </c>
      <c r="AJ719" s="301">
        <v>43919</v>
      </c>
      <c r="AK719">
        <v>1369</v>
      </c>
      <c r="AL719">
        <v>1217</v>
      </c>
      <c r="AM719" s="301">
        <v>43828</v>
      </c>
      <c r="AN719">
        <v>2147</v>
      </c>
      <c r="AO719">
        <v>1471</v>
      </c>
      <c r="AP719" s="301">
        <v>43645</v>
      </c>
      <c r="AQ719">
        <v>1839</v>
      </c>
      <c r="AR719">
        <v>1417</v>
      </c>
      <c r="AS719" s="301">
        <v>43280</v>
      </c>
      <c r="AT719">
        <v>2026</v>
      </c>
      <c r="AU719">
        <v>1330</v>
      </c>
    </row>
    <row r="720" spans="1:47" x14ac:dyDescent="0.2">
      <c r="A720" s="102">
        <v>1135</v>
      </c>
      <c r="B720">
        <v>5021</v>
      </c>
      <c r="C720" t="s">
        <v>1391</v>
      </c>
      <c r="D720" t="s">
        <v>1090</v>
      </c>
      <c r="E720">
        <v>1576</v>
      </c>
      <c r="F720">
        <v>1538</v>
      </c>
      <c r="G720">
        <v>600</v>
      </c>
      <c r="H720" t="s">
        <v>901</v>
      </c>
      <c r="I720">
        <v>5233</v>
      </c>
      <c r="J720" t="s">
        <v>1033</v>
      </c>
      <c r="K720" t="s">
        <v>897</v>
      </c>
      <c r="L720">
        <v>2425</v>
      </c>
      <c r="M720">
        <v>2448</v>
      </c>
      <c r="N720">
        <v>400</v>
      </c>
      <c r="O720" t="s">
        <v>898</v>
      </c>
      <c r="P720">
        <v>0.78462327225235595</v>
      </c>
      <c r="Q720">
        <v>0.94493345673329798</v>
      </c>
      <c r="R720">
        <v>6.5868534885635405E-2</v>
      </c>
      <c r="S720">
        <v>8.7227070379681595E-2</v>
      </c>
      <c r="T720">
        <v>-1.4950801746632401</v>
      </c>
      <c r="U720">
        <v>1.4950801746632401</v>
      </c>
      <c r="V720">
        <v>1.1370156921565699</v>
      </c>
      <c r="W720">
        <v>-14.82</v>
      </c>
      <c r="X720">
        <v>5.76</v>
      </c>
      <c r="Y720">
        <v>372353</v>
      </c>
      <c r="Z720">
        <v>28643</v>
      </c>
      <c r="AA720">
        <v>1.57</v>
      </c>
      <c r="AB720">
        <v>13</v>
      </c>
      <c r="AC720">
        <v>9</v>
      </c>
      <c r="AD720">
        <v>4</v>
      </c>
      <c r="AE720">
        <v>69.23</v>
      </c>
      <c r="AF720">
        <v>14</v>
      </c>
      <c r="AG720">
        <v>6</v>
      </c>
      <c r="AH720">
        <v>2</v>
      </c>
      <c r="AI720">
        <v>5</v>
      </c>
      <c r="AJ720" s="301">
        <v>43919</v>
      </c>
      <c r="AK720">
        <v>1508</v>
      </c>
      <c r="AL720">
        <v>1935</v>
      </c>
      <c r="AM720" s="301">
        <v>43828</v>
      </c>
      <c r="AN720">
        <v>2515</v>
      </c>
      <c r="AO720">
        <v>3215</v>
      </c>
      <c r="AP720" s="301">
        <v>43645</v>
      </c>
      <c r="AQ720">
        <v>2522</v>
      </c>
      <c r="AR720">
        <v>3290</v>
      </c>
      <c r="AS720" s="301">
        <v>43280</v>
      </c>
      <c r="AT720">
        <v>3880</v>
      </c>
      <c r="AU720">
        <v>3625</v>
      </c>
    </row>
    <row r="721" spans="1:47" x14ac:dyDescent="0.2">
      <c r="A721" s="102">
        <v>3386</v>
      </c>
      <c r="B721">
        <v>2587</v>
      </c>
      <c r="C721" t="s">
        <v>1233</v>
      </c>
      <c r="D721" t="s">
        <v>923</v>
      </c>
      <c r="E721">
        <v>4200</v>
      </c>
      <c r="F721">
        <v>4180</v>
      </c>
      <c r="G721">
        <v>200</v>
      </c>
      <c r="H721" t="s">
        <v>901</v>
      </c>
      <c r="I721">
        <v>9101</v>
      </c>
      <c r="J721" t="s">
        <v>682</v>
      </c>
      <c r="K721" t="s">
        <v>1071</v>
      </c>
      <c r="L721">
        <v>1484</v>
      </c>
      <c r="M721">
        <v>1493</v>
      </c>
      <c r="N721">
        <v>600</v>
      </c>
      <c r="O721" t="s">
        <v>898</v>
      </c>
      <c r="P721">
        <v>0.87902170010401803</v>
      </c>
      <c r="Q721">
        <v>0.88212552982875803</v>
      </c>
      <c r="R721">
        <v>7.50023995528725E-3</v>
      </c>
      <c r="S721">
        <v>4.9701942924838998E-3</v>
      </c>
      <c r="T721">
        <v>-0.86872754240151895</v>
      </c>
      <c r="U721">
        <v>0.86872754240151895</v>
      </c>
      <c r="V721">
        <v>0.87411540486070705</v>
      </c>
      <c r="W721">
        <v>-4.8099999999999996</v>
      </c>
      <c r="X721">
        <v>7.15</v>
      </c>
      <c r="Y721">
        <v>371874</v>
      </c>
      <c r="Z721">
        <v>28606</v>
      </c>
      <c r="AA721">
        <v>1.68</v>
      </c>
      <c r="AB721">
        <v>13</v>
      </c>
      <c r="AC721">
        <v>8</v>
      </c>
      <c r="AD721">
        <v>5</v>
      </c>
      <c r="AE721">
        <v>61.54</v>
      </c>
      <c r="AF721">
        <v>17</v>
      </c>
      <c r="AG721">
        <v>4</v>
      </c>
      <c r="AH721">
        <v>1</v>
      </c>
      <c r="AI721">
        <v>8</v>
      </c>
      <c r="AJ721" s="301">
        <v>43919</v>
      </c>
      <c r="AK721">
        <v>4260</v>
      </c>
      <c r="AL721">
        <v>1336</v>
      </c>
      <c r="AM721" s="301">
        <v>43828</v>
      </c>
      <c r="AN721">
        <v>4545</v>
      </c>
      <c r="AO721">
        <v>1981</v>
      </c>
      <c r="AP721" s="301">
        <v>43645</v>
      </c>
      <c r="AQ721">
        <v>4710</v>
      </c>
      <c r="AR721">
        <v>1776</v>
      </c>
      <c r="AS721" s="301">
        <v>43280</v>
      </c>
      <c r="AT721">
        <v>4670</v>
      </c>
      <c r="AU721">
        <v>2162</v>
      </c>
    </row>
    <row r="722" spans="1:47" x14ac:dyDescent="0.2">
      <c r="A722" s="102">
        <v>2409</v>
      </c>
      <c r="B722">
        <v>1893</v>
      </c>
      <c r="C722" t="s">
        <v>1173</v>
      </c>
      <c r="D722" t="s">
        <v>907</v>
      </c>
      <c r="E722">
        <v>568</v>
      </c>
      <c r="F722">
        <v>564</v>
      </c>
      <c r="G722">
        <v>1900</v>
      </c>
      <c r="H722" t="s">
        <v>901</v>
      </c>
      <c r="I722">
        <v>6762</v>
      </c>
      <c r="J722" t="s">
        <v>1396</v>
      </c>
      <c r="K722" t="s">
        <v>903</v>
      </c>
      <c r="L722">
        <v>10650</v>
      </c>
      <c r="M722">
        <v>10500</v>
      </c>
      <c r="N722">
        <v>100</v>
      </c>
      <c r="O722" t="s">
        <v>898</v>
      </c>
      <c r="P722">
        <v>0.78488956229736395</v>
      </c>
      <c r="Q722">
        <v>0.91392228105430595</v>
      </c>
      <c r="R722">
        <v>0.110049305241348</v>
      </c>
      <c r="S722" s="15">
        <v>9.7961612232391297E-3</v>
      </c>
      <c r="T722">
        <v>-1.0309953617416601</v>
      </c>
      <c r="U722">
        <v>1.0309953617416601</v>
      </c>
      <c r="V722">
        <v>1.09914632206778</v>
      </c>
      <c r="W722">
        <v>-9.5</v>
      </c>
      <c r="X722">
        <v>2.06</v>
      </c>
      <c r="Y722">
        <v>371837</v>
      </c>
      <c r="Z722">
        <v>28603</v>
      </c>
      <c r="AA722">
        <v>1.36</v>
      </c>
      <c r="AB722">
        <v>13</v>
      </c>
      <c r="AC722">
        <v>8</v>
      </c>
      <c r="AD722">
        <v>5</v>
      </c>
      <c r="AE722">
        <v>61.54</v>
      </c>
      <c r="AF722">
        <v>18</v>
      </c>
      <c r="AG722">
        <v>4</v>
      </c>
      <c r="AH722">
        <v>1</v>
      </c>
      <c r="AI722">
        <v>8</v>
      </c>
      <c r="AJ722" s="301">
        <v>43919</v>
      </c>
      <c r="AK722">
        <v>583</v>
      </c>
      <c r="AL722">
        <v>8420</v>
      </c>
      <c r="AM722" s="301">
        <v>43828</v>
      </c>
      <c r="AN722">
        <v>677</v>
      </c>
      <c r="AO722">
        <v>12390</v>
      </c>
      <c r="AP722" s="301">
        <v>43645</v>
      </c>
      <c r="AQ722">
        <v>534</v>
      </c>
      <c r="AR722">
        <v>8920</v>
      </c>
      <c r="AS722" s="301">
        <v>43280</v>
      </c>
      <c r="AT722">
        <v>710</v>
      </c>
      <c r="AU722">
        <v>11310</v>
      </c>
    </row>
    <row r="723" spans="1:47" x14ac:dyDescent="0.2">
      <c r="A723" s="102">
        <v>2616</v>
      </c>
      <c r="B723">
        <v>4503</v>
      </c>
      <c r="C723" t="s">
        <v>537</v>
      </c>
      <c r="D723" t="s">
        <v>918</v>
      </c>
      <c r="E723">
        <v>1826</v>
      </c>
      <c r="F723">
        <v>1813.5</v>
      </c>
      <c r="G723">
        <v>500</v>
      </c>
      <c r="H723" t="s">
        <v>901</v>
      </c>
      <c r="I723">
        <v>6406</v>
      </c>
      <c r="J723" t="s">
        <v>1349</v>
      </c>
      <c r="K723" t="s">
        <v>909</v>
      </c>
      <c r="L723">
        <v>1933</v>
      </c>
      <c r="M723">
        <v>1973</v>
      </c>
      <c r="N723">
        <v>500</v>
      </c>
      <c r="O723" t="s">
        <v>898</v>
      </c>
      <c r="P723">
        <v>0.58192753015740295</v>
      </c>
      <c r="Q723">
        <v>0.90813053403938204</v>
      </c>
      <c r="R723">
        <v>0.13834147752504999</v>
      </c>
      <c r="S723" s="15">
        <v>1.2411842925057601E-3</v>
      </c>
      <c r="T723">
        <v>-2.3914967786360499</v>
      </c>
      <c r="U723">
        <v>2.3914967786360499</v>
      </c>
      <c r="V723">
        <v>1.8881803313285499</v>
      </c>
      <c r="W723">
        <v>-21.87</v>
      </c>
      <c r="X723">
        <v>8.08</v>
      </c>
      <c r="Y723">
        <v>371464</v>
      </c>
      <c r="Z723">
        <v>21851</v>
      </c>
      <c r="AA723">
        <v>1.07</v>
      </c>
      <c r="AB723">
        <v>17</v>
      </c>
      <c r="AC723">
        <v>11</v>
      </c>
      <c r="AD723">
        <v>6</v>
      </c>
      <c r="AE723">
        <v>64.709999999999994</v>
      </c>
      <c r="AF723">
        <v>19</v>
      </c>
      <c r="AG723">
        <v>4</v>
      </c>
      <c r="AH723">
        <v>2</v>
      </c>
      <c r="AI723">
        <v>11</v>
      </c>
      <c r="AJ723" s="301">
        <v>43919</v>
      </c>
      <c r="AK723">
        <v>1722</v>
      </c>
      <c r="AL723">
        <v>1431</v>
      </c>
      <c r="AM723" s="301">
        <v>43828</v>
      </c>
      <c r="AN723">
        <v>1870</v>
      </c>
      <c r="AO723">
        <v>1779</v>
      </c>
      <c r="AP723" s="301">
        <v>43645</v>
      </c>
      <c r="AQ723">
        <v>1561.5</v>
      </c>
      <c r="AR723">
        <v>1469</v>
      </c>
      <c r="AS723" s="301">
        <v>43280</v>
      </c>
      <c r="AT723">
        <v>1689</v>
      </c>
      <c r="AU723">
        <v>1354</v>
      </c>
    </row>
    <row r="724" spans="1:47" x14ac:dyDescent="0.2">
      <c r="A724" s="102">
        <v>1030</v>
      </c>
      <c r="B724">
        <v>7276</v>
      </c>
      <c r="C724" t="s">
        <v>937</v>
      </c>
      <c r="D724" t="s">
        <v>903</v>
      </c>
      <c r="E724">
        <v>4275</v>
      </c>
      <c r="F724">
        <v>4255</v>
      </c>
      <c r="G724">
        <v>200</v>
      </c>
      <c r="H724" t="s">
        <v>898</v>
      </c>
      <c r="I724">
        <v>8136</v>
      </c>
      <c r="J724" t="s">
        <v>965</v>
      </c>
      <c r="K724" t="s">
        <v>905</v>
      </c>
      <c r="L724">
        <v>1682</v>
      </c>
      <c r="M724">
        <v>1655</v>
      </c>
      <c r="N724">
        <v>500</v>
      </c>
      <c r="O724" t="s">
        <v>901</v>
      </c>
      <c r="P724">
        <v>0.94433995044427199</v>
      </c>
      <c r="Q724">
        <v>0.94675234928329299</v>
      </c>
      <c r="R724">
        <v>4.3814936774604699E-2</v>
      </c>
      <c r="S724">
        <v>3.4707993810217497E-2</v>
      </c>
      <c r="T724">
        <v>0.434668208692983</v>
      </c>
      <c r="U724">
        <v>0.434668208692983</v>
      </c>
      <c r="V724">
        <v>9.9652992029698906E-2</v>
      </c>
      <c r="W724">
        <v>2.1</v>
      </c>
      <c r="X724">
        <v>2.76</v>
      </c>
      <c r="Y724">
        <v>371124</v>
      </c>
      <c r="Z724">
        <v>37112</v>
      </c>
      <c r="AA724">
        <v>1.88</v>
      </c>
      <c r="AB724">
        <v>10</v>
      </c>
      <c r="AC724">
        <v>5</v>
      </c>
      <c r="AD724">
        <v>5</v>
      </c>
      <c r="AE724">
        <v>50</v>
      </c>
      <c r="AF724">
        <v>17</v>
      </c>
      <c r="AG724">
        <v>3</v>
      </c>
      <c r="AH724">
        <v>0</v>
      </c>
      <c r="AI724">
        <v>7</v>
      </c>
      <c r="AJ724" s="301">
        <v>43919</v>
      </c>
      <c r="AK724">
        <v>3710</v>
      </c>
      <c r="AL724">
        <v>1476</v>
      </c>
      <c r="AM724" s="301">
        <v>43828</v>
      </c>
      <c r="AN724">
        <v>5100</v>
      </c>
      <c r="AO724">
        <v>2149</v>
      </c>
      <c r="AP724" s="301">
        <v>43645</v>
      </c>
      <c r="AQ724">
        <v>5880</v>
      </c>
      <c r="AR724">
        <v>2424</v>
      </c>
      <c r="AS724" s="301">
        <v>43280</v>
      </c>
      <c r="AT724">
        <v>7150</v>
      </c>
      <c r="AU724">
        <v>2070</v>
      </c>
    </row>
    <row r="725" spans="1:47" x14ac:dyDescent="0.2">
      <c r="A725" s="102">
        <v>2845</v>
      </c>
      <c r="B725">
        <v>3632</v>
      </c>
      <c r="C725" t="s">
        <v>1451</v>
      </c>
      <c r="D725" t="s">
        <v>900</v>
      </c>
      <c r="E725">
        <v>486</v>
      </c>
      <c r="F725">
        <v>469</v>
      </c>
      <c r="G725">
        <v>2300</v>
      </c>
      <c r="H725" t="s">
        <v>898</v>
      </c>
      <c r="I725">
        <v>6908</v>
      </c>
      <c r="J725" t="s">
        <v>1404</v>
      </c>
      <c r="K725" t="s">
        <v>903</v>
      </c>
      <c r="L725">
        <v>3555</v>
      </c>
      <c r="M725">
        <v>3525</v>
      </c>
      <c r="N725">
        <v>300</v>
      </c>
      <c r="O725" t="s">
        <v>901</v>
      </c>
      <c r="P725">
        <v>0.78233189578209805</v>
      </c>
      <c r="Q725">
        <v>0.90228571860759199</v>
      </c>
      <c r="R725" s="15">
        <v>0.140920217225805</v>
      </c>
      <c r="S725" s="15">
        <v>8.6181548786583607E-3</v>
      </c>
      <c r="T725">
        <v>6.1360765360473697E-2</v>
      </c>
      <c r="U725">
        <v>6.1360765360473697E-2</v>
      </c>
      <c r="V725">
        <v>0.64635138378703505</v>
      </c>
      <c r="W725">
        <v>0.44</v>
      </c>
      <c r="X725">
        <v>2</v>
      </c>
      <c r="Y725">
        <v>371082</v>
      </c>
      <c r="Z725">
        <v>23193</v>
      </c>
      <c r="AA725">
        <v>1.46</v>
      </c>
      <c r="AB725">
        <v>16</v>
      </c>
      <c r="AC725">
        <v>8</v>
      </c>
      <c r="AD725">
        <v>8</v>
      </c>
      <c r="AE725">
        <v>50</v>
      </c>
      <c r="AF725">
        <v>17</v>
      </c>
      <c r="AG725">
        <v>5</v>
      </c>
      <c r="AH725">
        <v>2</v>
      </c>
      <c r="AI725">
        <v>9</v>
      </c>
      <c r="AJ725" s="301">
        <v>43919</v>
      </c>
      <c r="AK725">
        <v>404</v>
      </c>
      <c r="AL725">
        <v>3090</v>
      </c>
      <c r="AM725" s="301">
        <v>43828</v>
      </c>
      <c r="AN725">
        <v>493</v>
      </c>
      <c r="AO725">
        <v>4840</v>
      </c>
      <c r="AP725" s="301">
        <v>43645</v>
      </c>
      <c r="AQ725">
        <v>510</v>
      </c>
      <c r="AR725">
        <v>5630</v>
      </c>
      <c r="AS725" s="301">
        <v>43280</v>
      </c>
      <c r="AT725">
        <v>587</v>
      </c>
      <c r="AU725">
        <v>6680</v>
      </c>
    </row>
    <row r="726" spans="1:47" x14ac:dyDescent="0.2">
      <c r="A726" s="102">
        <v>3441</v>
      </c>
      <c r="B726">
        <v>1332</v>
      </c>
      <c r="C726" t="s">
        <v>1174</v>
      </c>
      <c r="D726" t="s">
        <v>974</v>
      </c>
      <c r="E726">
        <v>468</v>
      </c>
      <c r="F726">
        <v>456</v>
      </c>
      <c r="G726">
        <v>2200</v>
      </c>
      <c r="H726" t="s">
        <v>901</v>
      </c>
      <c r="I726">
        <v>1812</v>
      </c>
      <c r="J726" t="s">
        <v>961</v>
      </c>
      <c r="K726" t="s">
        <v>907</v>
      </c>
      <c r="L726">
        <v>1231</v>
      </c>
      <c r="M726">
        <v>1252</v>
      </c>
      <c r="N726">
        <v>800</v>
      </c>
      <c r="O726" t="s">
        <v>898</v>
      </c>
      <c r="P726">
        <v>0.73529990661368205</v>
      </c>
      <c r="Q726">
        <v>0.87983499539958498</v>
      </c>
      <c r="R726" s="106">
        <v>4.5972109348138598E-2</v>
      </c>
      <c r="S726">
        <v>3.8108963092055997E-2</v>
      </c>
      <c r="T726">
        <v>-2.0498707179123699</v>
      </c>
      <c r="U726">
        <v>2.0498707179123699</v>
      </c>
      <c r="V726">
        <v>1.64454366948222</v>
      </c>
      <c r="W726">
        <v>-14.53</v>
      </c>
      <c r="X726">
        <v>0.16</v>
      </c>
      <c r="Y726">
        <v>370470</v>
      </c>
      <c r="Z726">
        <v>19498</v>
      </c>
      <c r="AA726">
        <v>0.87</v>
      </c>
      <c r="AB726">
        <v>19</v>
      </c>
      <c r="AC726">
        <v>11</v>
      </c>
      <c r="AD726">
        <v>8</v>
      </c>
      <c r="AE726">
        <v>57.89</v>
      </c>
      <c r="AF726">
        <v>18</v>
      </c>
      <c r="AG726">
        <v>7</v>
      </c>
      <c r="AH726">
        <v>3</v>
      </c>
      <c r="AI726">
        <v>9</v>
      </c>
      <c r="AJ726" s="301">
        <v>43919</v>
      </c>
      <c r="AK726">
        <v>517</v>
      </c>
      <c r="AL726">
        <v>1155</v>
      </c>
      <c r="AM726" s="301">
        <v>43828</v>
      </c>
      <c r="AN726">
        <v>652</v>
      </c>
      <c r="AO726">
        <v>1458</v>
      </c>
      <c r="AP726" s="301">
        <v>43645</v>
      </c>
      <c r="AQ726">
        <v>674</v>
      </c>
      <c r="AR726">
        <v>1510</v>
      </c>
      <c r="AS726" s="301">
        <v>43280</v>
      </c>
      <c r="AT726">
        <v>537</v>
      </c>
      <c r="AU726">
        <v>1646</v>
      </c>
    </row>
    <row r="727" spans="1:47" x14ac:dyDescent="0.2">
      <c r="A727" s="102">
        <v>3506</v>
      </c>
      <c r="B727">
        <v>5463</v>
      </c>
      <c r="C727" t="s">
        <v>63</v>
      </c>
      <c r="D727" t="s">
        <v>939</v>
      </c>
      <c r="E727">
        <v>2643</v>
      </c>
      <c r="F727">
        <v>2662</v>
      </c>
      <c r="G727">
        <v>400</v>
      </c>
      <c r="H727" t="s">
        <v>898</v>
      </c>
      <c r="I727">
        <v>6503</v>
      </c>
      <c r="J727" t="s">
        <v>856</v>
      </c>
      <c r="K727" t="s">
        <v>903</v>
      </c>
      <c r="L727">
        <v>1372.5</v>
      </c>
      <c r="M727">
        <v>1368</v>
      </c>
      <c r="N727">
        <v>800</v>
      </c>
      <c r="O727" t="s">
        <v>901</v>
      </c>
      <c r="P727">
        <v>0.82400827284211098</v>
      </c>
      <c r="Q727">
        <v>0.877265613383029</v>
      </c>
      <c r="R727">
        <v>9.7752465885096201E-2</v>
      </c>
      <c r="S727" s="15">
        <v>8.5248949972172194E-2</v>
      </c>
      <c r="T727">
        <v>8.7380790654842694E-2</v>
      </c>
      <c r="U727">
        <v>8.7380790654842694E-2</v>
      </c>
      <c r="V727">
        <v>0.20901159844380701</v>
      </c>
      <c r="W727">
        <v>0.43</v>
      </c>
      <c r="X727">
        <v>2.78</v>
      </c>
      <c r="Y727">
        <v>370215</v>
      </c>
      <c r="Z727">
        <v>24681</v>
      </c>
      <c r="AA727">
        <v>1.19</v>
      </c>
      <c r="AB727">
        <v>15</v>
      </c>
      <c r="AC727">
        <v>11</v>
      </c>
      <c r="AD727">
        <v>4</v>
      </c>
      <c r="AE727">
        <v>73.33</v>
      </c>
      <c r="AF727">
        <v>18</v>
      </c>
      <c r="AG727">
        <v>3</v>
      </c>
      <c r="AH727">
        <v>2</v>
      </c>
      <c r="AI727">
        <v>10</v>
      </c>
      <c r="AJ727" s="301">
        <v>43919</v>
      </c>
      <c r="AK727">
        <v>2771</v>
      </c>
      <c r="AL727">
        <v>1354.5</v>
      </c>
      <c r="AM727" s="301">
        <v>43828</v>
      </c>
      <c r="AN727">
        <v>3080</v>
      </c>
      <c r="AO727">
        <v>1498.5</v>
      </c>
      <c r="AP727" s="301">
        <v>43645</v>
      </c>
      <c r="AQ727">
        <v>3030</v>
      </c>
      <c r="AR727">
        <v>1478</v>
      </c>
      <c r="AS727" s="301">
        <v>43280</v>
      </c>
      <c r="AT727">
        <v>3660</v>
      </c>
      <c r="AU727">
        <v>1424.5</v>
      </c>
    </row>
    <row r="728" spans="1:47" x14ac:dyDescent="0.2">
      <c r="A728" s="102">
        <v>1321</v>
      </c>
      <c r="B728">
        <v>1959</v>
      </c>
      <c r="C728" t="s">
        <v>1446</v>
      </c>
      <c r="D728" t="s">
        <v>907</v>
      </c>
      <c r="E728">
        <v>3135</v>
      </c>
      <c r="F728">
        <v>3115</v>
      </c>
      <c r="G728">
        <v>300</v>
      </c>
      <c r="H728" t="s">
        <v>901</v>
      </c>
      <c r="I728">
        <v>6136</v>
      </c>
      <c r="J728" t="s">
        <v>1400</v>
      </c>
      <c r="K728" t="s">
        <v>909</v>
      </c>
      <c r="L728">
        <v>1750</v>
      </c>
      <c r="M728">
        <v>1664</v>
      </c>
      <c r="N728">
        <v>600</v>
      </c>
      <c r="O728" t="s">
        <v>898</v>
      </c>
      <c r="P728">
        <v>0.82953021152153505</v>
      </c>
      <c r="Q728">
        <v>0.94119039578784602</v>
      </c>
      <c r="R728">
        <v>3.4757890054769501E-2</v>
      </c>
      <c r="S728">
        <v>1.13873606611691E-2</v>
      </c>
      <c r="T728">
        <v>-0.76344789533528601</v>
      </c>
      <c r="U728">
        <v>0.76344789533528601</v>
      </c>
      <c r="V728">
        <v>2.25196473729363E-2</v>
      </c>
      <c r="W728">
        <v>-5.52</v>
      </c>
      <c r="X728">
        <v>6.84</v>
      </c>
      <c r="Y728">
        <v>370112</v>
      </c>
      <c r="Z728">
        <v>28470</v>
      </c>
      <c r="AA728">
        <v>1.43</v>
      </c>
      <c r="AB728">
        <v>13</v>
      </c>
      <c r="AC728">
        <v>8</v>
      </c>
      <c r="AD728">
        <v>5</v>
      </c>
      <c r="AE728">
        <v>61.54</v>
      </c>
      <c r="AF728">
        <v>19</v>
      </c>
      <c r="AG728">
        <v>4</v>
      </c>
      <c r="AH728">
        <v>1</v>
      </c>
      <c r="AI728">
        <v>8</v>
      </c>
      <c r="AJ728" s="301">
        <v>43919</v>
      </c>
      <c r="AK728">
        <v>3070</v>
      </c>
      <c r="AL728">
        <v>1466</v>
      </c>
      <c r="AM728" s="301">
        <v>43828</v>
      </c>
      <c r="AN728">
        <v>3235</v>
      </c>
      <c r="AO728">
        <v>2090</v>
      </c>
      <c r="AP728" s="301">
        <v>43645</v>
      </c>
      <c r="AQ728">
        <v>3325</v>
      </c>
      <c r="AR728">
        <v>2199</v>
      </c>
      <c r="AS728" s="301">
        <v>43280</v>
      </c>
      <c r="AT728">
        <v>5210</v>
      </c>
      <c r="AU728">
        <v>2236</v>
      </c>
    </row>
    <row r="729" spans="1:47" x14ac:dyDescent="0.2">
      <c r="A729" s="102">
        <v>1226</v>
      </c>
      <c r="B729">
        <v>2327</v>
      </c>
      <c r="C729" t="s">
        <v>1171</v>
      </c>
      <c r="D729" t="s">
        <v>900</v>
      </c>
      <c r="E729">
        <v>2942</v>
      </c>
      <c r="F729">
        <v>2914</v>
      </c>
      <c r="G729">
        <v>300</v>
      </c>
      <c r="H729" t="s">
        <v>901</v>
      </c>
      <c r="I729">
        <v>4681</v>
      </c>
      <c r="J729" t="s">
        <v>774</v>
      </c>
      <c r="K729" t="s">
        <v>910</v>
      </c>
      <c r="L729">
        <v>1414</v>
      </c>
      <c r="M729">
        <v>1389</v>
      </c>
      <c r="N729">
        <v>600</v>
      </c>
      <c r="O729" t="s">
        <v>898</v>
      </c>
      <c r="P729">
        <v>0.83937791963030695</v>
      </c>
      <c r="Q729">
        <v>0.943136004377781</v>
      </c>
      <c r="R729">
        <v>6.30070795300436E-2</v>
      </c>
      <c r="S729" s="15">
        <v>7.2663032606870301E-3</v>
      </c>
      <c r="T729">
        <v>-0.96586525291752501</v>
      </c>
      <c r="U729">
        <v>0.96586525291752501</v>
      </c>
      <c r="V729">
        <v>1.1052158332719899</v>
      </c>
      <c r="W729">
        <v>-10.14</v>
      </c>
      <c r="X729">
        <v>4.67</v>
      </c>
      <c r="Y729">
        <v>369796</v>
      </c>
      <c r="Z729">
        <v>24653</v>
      </c>
      <c r="AA729">
        <v>1.24</v>
      </c>
      <c r="AB729">
        <v>15</v>
      </c>
      <c r="AC729">
        <v>10</v>
      </c>
      <c r="AD729">
        <v>5</v>
      </c>
      <c r="AE729">
        <v>66.67</v>
      </c>
      <c r="AF729">
        <v>19</v>
      </c>
      <c r="AG729">
        <v>4</v>
      </c>
      <c r="AH729">
        <v>2</v>
      </c>
      <c r="AI729">
        <v>9</v>
      </c>
      <c r="AJ729" s="301">
        <v>43919</v>
      </c>
      <c r="AK729">
        <v>2686</v>
      </c>
      <c r="AL729">
        <v>1086</v>
      </c>
      <c r="AM729" s="301">
        <v>43828</v>
      </c>
      <c r="AN729">
        <v>3600</v>
      </c>
      <c r="AO729">
        <v>1855</v>
      </c>
      <c r="AP729" s="301">
        <v>43645</v>
      </c>
      <c r="AQ729">
        <v>3515</v>
      </c>
      <c r="AR729">
        <v>1659</v>
      </c>
      <c r="AS729" s="301">
        <v>43280</v>
      </c>
      <c r="AT729">
        <v>2762</v>
      </c>
      <c r="AU729">
        <v>1889</v>
      </c>
    </row>
    <row r="730" spans="1:47" x14ac:dyDescent="0.2">
      <c r="A730" s="102">
        <v>180</v>
      </c>
      <c r="B730">
        <v>5233</v>
      </c>
      <c r="C730" t="s">
        <v>1033</v>
      </c>
      <c r="D730" t="s">
        <v>897</v>
      </c>
      <c r="E730">
        <v>2425</v>
      </c>
      <c r="F730">
        <v>2448</v>
      </c>
      <c r="G730">
        <v>400</v>
      </c>
      <c r="H730" t="s">
        <v>898</v>
      </c>
      <c r="I730">
        <v>6301</v>
      </c>
      <c r="J730" t="s">
        <v>52</v>
      </c>
      <c r="K730" t="s">
        <v>909</v>
      </c>
      <c r="L730">
        <v>2125</v>
      </c>
      <c r="M730">
        <v>2153</v>
      </c>
      <c r="N730">
        <v>500</v>
      </c>
      <c r="O730" t="s">
        <v>901</v>
      </c>
      <c r="P730">
        <v>0.95042316160283802</v>
      </c>
      <c r="Q730">
        <v>0.96845679422238895</v>
      </c>
      <c r="R730" s="15">
        <v>7.6487017139746996E-2</v>
      </c>
      <c r="S730" s="106">
        <v>3.9582727391524403E-3</v>
      </c>
      <c r="T730">
        <v>0.552468104132113</v>
      </c>
      <c r="U730">
        <v>0.552468104132113</v>
      </c>
      <c r="V730">
        <v>0.51797111742889201</v>
      </c>
      <c r="W730">
        <v>2.54</v>
      </c>
      <c r="X730">
        <v>9.94</v>
      </c>
      <c r="Y730">
        <v>369551</v>
      </c>
      <c r="Z730">
        <v>46194</v>
      </c>
      <c r="AA730">
        <v>2.29</v>
      </c>
      <c r="AB730">
        <v>8</v>
      </c>
      <c r="AC730">
        <v>6</v>
      </c>
      <c r="AD730">
        <v>2</v>
      </c>
      <c r="AE730">
        <v>75</v>
      </c>
      <c r="AF730">
        <v>19</v>
      </c>
      <c r="AG730">
        <v>3</v>
      </c>
      <c r="AH730">
        <v>0</v>
      </c>
      <c r="AI730">
        <v>5</v>
      </c>
      <c r="AJ730" s="301">
        <v>43919</v>
      </c>
      <c r="AK730">
        <v>1935</v>
      </c>
      <c r="AL730">
        <v>1877.5</v>
      </c>
      <c r="AM730" s="301">
        <v>43828</v>
      </c>
      <c r="AN730">
        <v>3215</v>
      </c>
      <c r="AO730">
        <v>2642</v>
      </c>
      <c r="AP730" s="301">
        <v>43645</v>
      </c>
      <c r="AQ730">
        <v>3290</v>
      </c>
      <c r="AR730">
        <v>2658</v>
      </c>
      <c r="AS730" s="301">
        <v>43280</v>
      </c>
      <c r="AT730">
        <v>3625</v>
      </c>
      <c r="AU730">
        <v>3122</v>
      </c>
    </row>
    <row r="731" spans="1:47" x14ac:dyDescent="0.2">
      <c r="A731" s="102">
        <v>2302</v>
      </c>
      <c r="B731">
        <v>6925</v>
      </c>
      <c r="C731" t="s">
        <v>1177</v>
      </c>
      <c r="D731" t="s">
        <v>903</v>
      </c>
      <c r="E731">
        <v>1339</v>
      </c>
      <c r="F731">
        <v>1427</v>
      </c>
      <c r="G731">
        <v>700</v>
      </c>
      <c r="H731" t="s">
        <v>898</v>
      </c>
      <c r="I731">
        <v>8308</v>
      </c>
      <c r="J731" t="s">
        <v>48</v>
      </c>
      <c r="K731" t="s">
        <v>940</v>
      </c>
      <c r="L731">
        <v>366</v>
      </c>
      <c r="M731">
        <v>368</v>
      </c>
      <c r="N731">
        <v>2700</v>
      </c>
      <c r="O731" t="s">
        <v>901</v>
      </c>
      <c r="P731">
        <v>0.90517776795766602</v>
      </c>
      <c r="Q731">
        <v>0.91679616749692905</v>
      </c>
      <c r="R731" s="15">
        <v>2.7906538718905902E-2</v>
      </c>
      <c r="S731" s="15">
        <v>2.6836862436621301E-2</v>
      </c>
      <c r="T731">
        <v>1.7893042463192299</v>
      </c>
      <c r="U731">
        <v>1.7893042463192299</v>
      </c>
      <c r="V731">
        <v>0.79147473341852703</v>
      </c>
      <c r="W731">
        <v>11.88</v>
      </c>
      <c r="X731">
        <v>0.53</v>
      </c>
      <c r="Y731">
        <v>369472</v>
      </c>
      <c r="Z731">
        <v>20526</v>
      </c>
      <c r="AA731">
        <v>1.01</v>
      </c>
      <c r="AB731">
        <v>18</v>
      </c>
      <c r="AC731">
        <v>13</v>
      </c>
      <c r="AD731">
        <v>5</v>
      </c>
      <c r="AE731">
        <v>72.22</v>
      </c>
      <c r="AF731">
        <v>21</v>
      </c>
      <c r="AG731">
        <v>3</v>
      </c>
      <c r="AH731">
        <v>0</v>
      </c>
      <c r="AI731">
        <v>15</v>
      </c>
      <c r="AJ731" s="301">
        <v>43919</v>
      </c>
      <c r="AK731">
        <v>1060</v>
      </c>
      <c r="AL731">
        <v>344</v>
      </c>
      <c r="AM731" s="301">
        <v>43828</v>
      </c>
      <c r="AN731">
        <v>1624</v>
      </c>
      <c r="AO731">
        <v>479</v>
      </c>
      <c r="AP731" s="301">
        <v>43645</v>
      </c>
      <c r="AQ731">
        <v>1435</v>
      </c>
      <c r="AR731">
        <v>453.5</v>
      </c>
      <c r="AS731" s="301">
        <v>43280</v>
      </c>
      <c r="AT731">
        <v>1385</v>
      </c>
      <c r="AU731">
        <v>582.29999999999995</v>
      </c>
    </row>
    <row r="732" spans="1:47" x14ac:dyDescent="0.2">
      <c r="A732" s="102">
        <v>436</v>
      </c>
      <c r="B732">
        <v>7278</v>
      </c>
      <c r="C732" t="s">
        <v>42</v>
      </c>
      <c r="D732" t="s">
        <v>913</v>
      </c>
      <c r="E732">
        <v>1620</v>
      </c>
      <c r="F732">
        <v>1574</v>
      </c>
      <c r="G732">
        <v>600</v>
      </c>
      <c r="H732" t="s">
        <v>901</v>
      </c>
      <c r="I732">
        <v>8795</v>
      </c>
      <c r="J732" t="s">
        <v>1083</v>
      </c>
      <c r="K732" t="s">
        <v>1018</v>
      </c>
      <c r="L732">
        <v>922</v>
      </c>
      <c r="M732">
        <v>907</v>
      </c>
      <c r="N732">
        <v>1000</v>
      </c>
      <c r="O732" t="s">
        <v>898</v>
      </c>
      <c r="P732">
        <v>0.74806096453538595</v>
      </c>
      <c r="Q732">
        <v>0.95970573585016805</v>
      </c>
      <c r="R732" s="106">
        <v>0.38731831561868402</v>
      </c>
      <c r="S732">
        <v>8.0116663634123807E-3</v>
      </c>
      <c r="T732">
        <v>-0.63284338560316</v>
      </c>
      <c r="U732">
        <v>0.63284338560316</v>
      </c>
      <c r="V732">
        <v>0.70825359259013798</v>
      </c>
      <c r="W732">
        <v>-4.5599999999999996</v>
      </c>
      <c r="X732">
        <v>3.96</v>
      </c>
      <c r="Y732">
        <v>369458</v>
      </c>
      <c r="Z732">
        <v>30788</v>
      </c>
      <c r="AA732">
        <v>1.44</v>
      </c>
      <c r="AB732">
        <v>12</v>
      </c>
      <c r="AC732">
        <v>9</v>
      </c>
      <c r="AD732">
        <v>3</v>
      </c>
      <c r="AE732">
        <v>75</v>
      </c>
      <c r="AF732">
        <v>17</v>
      </c>
      <c r="AG732">
        <v>4</v>
      </c>
      <c r="AH732">
        <v>2</v>
      </c>
      <c r="AI732">
        <v>6</v>
      </c>
      <c r="AJ732" s="301">
        <v>43919</v>
      </c>
      <c r="AK732">
        <v>1672</v>
      </c>
      <c r="AL732">
        <v>890</v>
      </c>
      <c r="AM732" s="301">
        <v>43828</v>
      </c>
      <c r="AN732">
        <v>2485</v>
      </c>
      <c r="AO732">
        <v>1395</v>
      </c>
      <c r="AP732" s="301">
        <v>43645</v>
      </c>
      <c r="AQ732">
        <v>2323</v>
      </c>
      <c r="AR732">
        <v>1202</v>
      </c>
      <c r="AS732" s="301">
        <v>43280</v>
      </c>
      <c r="AT732">
        <v>3370</v>
      </c>
      <c r="AU732">
        <v>1622</v>
      </c>
    </row>
    <row r="733" spans="1:47" x14ac:dyDescent="0.2">
      <c r="A733" s="102">
        <v>1178</v>
      </c>
      <c r="B733">
        <v>1963</v>
      </c>
      <c r="C733" t="s">
        <v>1077</v>
      </c>
      <c r="D733" t="s">
        <v>907</v>
      </c>
      <c r="E733">
        <v>1107</v>
      </c>
      <c r="F733">
        <v>1093</v>
      </c>
      <c r="G733">
        <v>800</v>
      </c>
      <c r="H733" t="s">
        <v>901</v>
      </c>
      <c r="I733">
        <v>6674</v>
      </c>
      <c r="J733" t="s">
        <v>229</v>
      </c>
      <c r="K733" t="s">
        <v>903</v>
      </c>
      <c r="L733">
        <v>1862</v>
      </c>
      <c r="M733">
        <v>1836</v>
      </c>
      <c r="N733">
        <v>500</v>
      </c>
      <c r="O733" t="s">
        <v>898</v>
      </c>
      <c r="P733">
        <v>0.93219003491066099</v>
      </c>
      <c r="Q733">
        <v>0.94413317654644002</v>
      </c>
      <c r="R733" s="15">
        <v>0.44585840795637</v>
      </c>
      <c r="S733">
        <v>8.3477616738888302E-2</v>
      </c>
      <c r="T733">
        <v>-1.31629782386953</v>
      </c>
      <c r="U733">
        <v>1.31629782386953</v>
      </c>
      <c r="V733">
        <v>1.1596094079709001</v>
      </c>
      <c r="W733">
        <v>-8</v>
      </c>
      <c r="X733">
        <v>4.75</v>
      </c>
      <c r="Y733">
        <v>369436</v>
      </c>
      <c r="Z733">
        <v>23090</v>
      </c>
      <c r="AA733">
        <v>1.1399999999999999</v>
      </c>
      <c r="AB733">
        <v>16</v>
      </c>
      <c r="AC733">
        <v>10</v>
      </c>
      <c r="AD733">
        <v>6</v>
      </c>
      <c r="AE733">
        <v>62.5</v>
      </c>
      <c r="AF733">
        <v>17</v>
      </c>
      <c r="AG733">
        <v>5</v>
      </c>
      <c r="AH733">
        <v>2</v>
      </c>
      <c r="AI733">
        <v>9</v>
      </c>
      <c r="AJ733" s="301">
        <v>43919</v>
      </c>
      <c r="AK733">
        <v>872</v>
      </c>
      <c r="AL733">
        <v>1481</v>
      </c>
      <c r="AM733" s="301">
        <v>43828</v>
      </c>
      <c r="AN733">
        <v>1755</v>
      </c>
      <c r="AO733">
        <v>2365</v>
      </c>
      <c r="AP733" s="301">
        <v>43645</v>
      </c>
      <c r="AQ733">
        <v>1497</v>
      </c>
      <c r="AR733">
        <v>2145</v>
      </c>
      <c r="AS733" s="301">
        <v>43280</v>
      </c>
      <c r="AT733">
        <v>2136</v>
      </c>
      <c r="AU733">
        <v>2500</v>
      </c>
    </row>
    <row r="734" spans="1:47" x14ac:dyDescent="0.2">
      <c r="A734" s="102">
        <v>4019</v>
      </c>
      <c r="B734">
        <v>3632</v>
      </c>
      <c r="C734" t="s">
        <v>1451</v>
      </c>
      <c r="D734" t="s">
        <v>900</v>
      </c>
      <c r="E734">
        <v>486</v>
      </c>
      <c r="F734">
        <v>469</v>
      </c>
      <c r="G734">
        <v>2300</v>
      </c>
      <c r="H734" t="s">
        <v>898</v>
      </c>
      <c r="I734">
        <v>5803</v>
      </c>
      <c r="J734" t="s">
        <v>23</v>
      </c>
      <c r="K734" t="s">
        <v>911</v>
      </c>
      <c r="L734">
        <v>312</v>
      </c>
      <c r="M734">
        <v>308</v>
      </c>
      <c r="N734">
        <v>3500</v>
      </c>
      <c r="O734" t="s">
        <v>901</v>
      </c>
      <c r="P734">
        <v>0.68046410034556304</v>
      </c>
      <c r="Q734">
        <v>0.85496139322673004</v>
      </c>
      <c r="R734" s="15">
        <v>0.29357300011385901</v>
      </c>
      <c r="S734" s="15">
        <v>3.6589886802411403E-2</v>
      </c>
      <c r="T734">
        <v>1.8134394757712999</v>
      </c>
      <c r="U734">
        <v>1.8134394757712999</v>
      </c>
      <c r="V734">
        <v>2.6188912917249199</v>
      </c>
      <c r="W734">
        <v>8.58</v>
      </c>
      <c r="X734">
        <v>0.06</v>
      </c>
      <c r="Y734">
        <v>368286</v>
      </c>
      <c r="Z734">
        <v>21664</v>
      </c>
      <c r="AA734">
        <v>1.03</v>
      </c>
      <c r="AB734">
        <v>17</v>
      </c>
      <c r="AC734">
        <v>10</v>
      </c>
      <c r="AD734">
        <v>7</v>
      </c>
      <c r="AE734">
        <v>58.82</v>
      </c>
      <c r="AF734">
        <v>17</v>
      </c>
      <c r="AG734">
        <v>5</v>
      </c>
      <c r="AH734">
        <v>3</v>
      </c>
      <c r="AI734">
        <v>9</v>
      </c>
      <c r="AJ734" s="301">
        <v>43919</v>
      </c>
      <c r="AK734">
        <v>404</v>
      </c>
      <c r="AL734">
        <v>317</v>
      </c>
      <c r="AM734" s="301">
        <v>43828</v>
      </c>
      <c r="AN734">
        <v>493</v>
      </c>
      <c r="AO734">
        <v>452</v>
      </c>
      <c r="AP734" s="301">
        <v>43645</v>
      </c>
      <c r="AQ734">
        <v>510</v>
      </c>
      <c r="AR734">
        <v>421</v>
      </c>
      <c r="AS734" s="301">
        <v>43280</v>
      </c>
      <c r="AT734">
        <v>587</v>
      </c>
      <c r="AU734">
        <v>689</v>
      </c>
    </row>
    <row r="735" spans="1:47" x14ac:dyDescent="0.2">
      <c r="A735" s="102">
        <v>3231</v>
      </c>
      <c r="B735">
        <v>4183</v>
      </c>
      <c r="C735" t="s">
        <v>1028</v>
      </c>
      <c r="D735" t="s">
        <v>920</v>
      </c>
      <c r="E735">
        <v>2221</v>
      </c>
      <c r="F735">
        <v>2197</v>
      </c>
      <c r="G735">
        <v>500</v>
      </c>
      <c r="H735" t="s">
        <v>901</v>
      </c>
      <c r="I735">
        <v>5801</v>
      </c>
      <c r="J735" t="s">
        <v>1105</v>
      </c>
      <c r="K735" t="s">
        <v>911</v>
      </c>
      <c r="L735">
        <v>2587</v>
      </c>
      <c r="M735">
        <v>2592</v>
      </c>
      <c r="N735">
        <v>400</v>
      </c>
      <c r="O735" t="s">
        <v>898</v>
      </c>
      <c r="P735">
        <v>0.87904338796544301</v>
      </c>
      <c r="Q735">
        <v>0.88833868456301601</v>
      </c>
      <c r="R735" s="106">
        <v>3.0711193804754601E-2</v>
      </c>
      <c r="S735">
        <v>5.0004993983905698E-2</v>
      </c>
      <c r="T735">
        <v>-1.2222349687490801</v>
      </c>
      <c r="U735">
        <v>1.2222349687490801</v>
      </c>
      <c r="V735">
        <v>1.1028303034187501</v>
      </c>
      <c r="W735">
        <v>-15.34</v>
      </c>
      <c r="X735">
        <v>5.95</v>
      </c>
      <c r="Y735">
        <v>368253</v>
      </c>
      <c r="Z735">
        <v>36825</v>
      </c>
      <c r="AA735">
        <v>1.75</v>
      </c>
      <c r="AB735">
        <v>10</v>
      </c>
      <c r="AC735">
        <v>8</v>
      </c>
      <c r="AD735">
        <v>2</v>
      </c>
      <c r="AE735">
        <v>80</v>
      </c>
      <c r="AF735">
        <v>20</v>
      </c>
      <c r="AG735">
        <v>4</v>
      </c>
      <c r="AH735">
        <v>1</v>
      </c>
      <c r="AI735">
        <v>5</v>
      </c>
      <c r="AJ735" s="301">
        <v>43919</v>
      </c>
      <c r="AK735">
        <v>2105</v>
      </c>
      <c r="AL735">
        <v>1979</v>
      </c>
      <c r="AM735" s="301">
        <v>43828</v>
      </c>
      <c r="AN735">
        <v>2680</v>
      </c>
      <c r="AO735">
        <v>2820</v>
      </c>
      <c r="AP735" s="301">
        <v>43645</v>
      </c>
      <c r="AQ735">
        <v>2728</v>
      </c>
      <c r="AR735">
        <v>3245</v>
      </c>
      <c r="AS735" s="301">
        <v>43280</v>
      </c>
      <c r="AT735">
        <v>2913</v>
      </c>
      <c r="AU735">
        <v>3820</v>
      </c>
    </row>
    <row r="736" spans="1:47" x14ac:dyDescent="0.2">
      <c r="A736" s="102">
        <v>1617</v>
      </c>
      <c r="B736">
        <v>3076</v>
      </c>
      <c r="C736" t="s">
        <v>1126</v>
      </c>
      <c r="D736" t="s">
        <v>905</v>
      </c>
      <c r="E736">
        <v>1560</v>
      </c>
      <c r="F736">
        <v>1532</v>
      </c>
      <c r="G736">
        <v>700</v>
      </c>
      <c r="H736" t="s">
        <v>901</v>
      </c>
      <c r="I736">
        <v>6925</v>
      </c>
      <c r="J736" t="s">
        <v>1177</v>
      </c>
      <c r="K736" t="s">
        <v>903</v>
      </c>
      <c r="L736">
        <v>1339</v>
      </c>
      <c r="M736">
        <v>1427</v>
      </c>
      <c r="N736">
        <v>800</v>
      </c>
      <c r="O736" t="s">
        <v>898</v>
      </c>
      <c r="P736">
        <v>0.82647464317748798</v>
      </c>
      <c r="Q736">
        <v>0.934149983684331</v>
      </c>
      <c r="R736">
        <v>1.03203136668868E-2</v>
      </c>
      <c r="S736" s="15">
        <v>2.5108128962229199E-2</v>
      </c>
      <c r="T736">
        <v>-0.93752596447791903</v>
      </c>
      <c r="U736">
        <v>0.93752596447791903</v>
      </c>
      <c r="V736">
        <v>0.18000101193843901</v>
      </c>
      <c r="W736">
        <v>-8.84</v>
      </c>
      <c r="X736">
        <v>6.45</v>
      </c>
      <c r="Y736">
        <v>368080</v>
      </c>
      <c r="Z736">
        <v>23005</v>
      </c>
      <c r="AA736">
        <v>1.1599999999999999</v>
      </c>
      <c r="AB736">
        <v>16</v>
      </c>
      <c r="AC736">
        <v>11</v>
      </c>
      <c r="AD736">
        <v>5</v>
      </c>
      <c r="AE736">
        <v>68.75</v>
      </c>
      <c r="AF736">
        <v>19</v>
      </c>
      <c r="AG736">
        <v>2</v>
      </c>
      <c r="AH736">
        <v>1</v>
      </c>
      <c r="AI736">
        <v>13</v>
      </c>
      <c r="AJ736" s="301">
        <v>43919</v>
      </c>
      <c r="AK736">
        <v>1344</v>
      </c>
      <c r="AL736">
        <v>1060</v>
      </c>
      <c r="AM736" s="301">
        <v>43828</v>
      </c>
      <c r="AN736">
        <v>1947</v>
      </c>
      <c r="AO736">
        <v>1624</v>
      </c>
      <c r="AP736" s="301">
        <v>43645</v>
      </c>
      <c r="AQ736">
        <v>1791</v>
      </c>
      <c r="AR736">
        <v>1435</v>
      </c>
      <c r="AS736" s="301">
        <v>43280</v>
      </c>
      <c r="AT736">
        <v>2309</v>
      </c>
      <c r="AU736">
        <v>1385</v>
      </c>
    </row>
    <row r="737" spans="1:47" x14ac:dyDescent="0.2">
      <c r="A737" s="102">
        <v>3623</v>
      </c>
      <c r="B737">
        <v>3048</v>
      </c>
      <c r="C737" t="s">
        <v>1125</v>
      </c>
      <c r="D737" t="s">
        <v>921</v>
      </c>
      <c r="E737">
        <v>1155</v>
      </c>
      <c r="F737">
        <v>1132</v>
      </c>
      <c r="G737">
        <v>900</v>
      </c>
      <c r="H737" t="s">
        <v>898</v>
      </c>
      <c r="I737">
        <v>6723</v>
      </c>
      <c r="J737" t="s">
        <v>1082</v>
      </c>
      <c r="K737" t="s">
        <v>903</v>
      </c>
      <c r="L737">
        <v>568</v>
      </c>
      <c r="M737">
        <v>548</v>
      </c>
      <c r="N737">
        <v>1900</v>
      </c>
      <c r="O737" t="s">
        <v>901</v>
      </c>
      <c r="P737">
        <v>0.91546951958457201</v>
      </c>
      <c r="Q737">
        <v>0.87254465374829704</v>
      </c>
      <c r="R737">
        <v>0.15236520895991901</v>
      </c>
      <c r="S737" s="15">
        <v>5.90821283731243E-2</v>
      </c>
      <c r="T737">
        <v>0.63801241645120899</v>
      </c>
      <c r="U737">
        <v>0.63801241645120899</v>
      </c>
      <c r="V737">
        <v>0.23487098210103</v>
      </c>
      <c r="W737">
        <v>5.7</v>
      </c>
      <c r="X737">
        <v>2.2000000000000002</v>
      </c>
      <c r="Y737">
        <v>367878</v>
      </c>
      <c r="Z737">
        <v>18394</v>
      </c>
      <c r="AA737">
        <v>0.91</v>
      </c>
      <c r="AB737">
        <v>20</v>
      </c>
      <c r="AC737">
        <v>11</v>
      </c>
      <c r="AD737">
        <v>9</v>
      </c>
      <c r="AE737">
        <v>55</v>
      </c>
      <c r="AF737">
        <v>14</v>
      </c>
      <c r="AG737">
        <v>7</v>
      </c>
      <c r="AH737">
        <v>7</v>
      </c>
      <c r="AI737">
        <v>6</v>
      </c>
      <c r="AJ737" s="301">
        <v>43919</v>
      </c>
      <c r="AK737">
        <v>901</v>
      </c>
      <c r="AL737">
        <v>394</v>
      </c>
      <c r="AM737" s="301">
        <v>43828</v>
      </c>
      <c r="AN737">
        <v>1246</v>
      </c>
      <c r="AO737">
        <v>750</v>
      </c>
      <c r="AP737" s="301">
        <v>43645</v>
      </c>
      <c r="AQ737">
        <v>1091</v>
      </c>
      <c r="AR737">
        <v>582</v>
      </c>
      <c r="AS737" s="301">
        <v>43280</v>
      </c>
      <c r="AT737">
        <v>1656</v>
      </c>
      <c r="AU737">
        <v>1085</v>
      </c>
    </row>
    <row r="738" spans="1:47" x14ac:dyDescent="0.2">
      <c r="A738" s="102">
        <v>1719</v>
      </c>
      <c r="B738">
        <v>4917</v>
      </c>
      <c r="C738" t="s">
        <v>1137</v>
      </c>
      <c r="D738" t="s">
        <v>920</v>
      </c>
      <c r="E738">
        <v>1980</v>
      </c>
      <c r="F738">
        <v>1989</v>
      </c>
      <c r="G738">
        <v>500</v>
      </c>
      <c r="H738" t="s">
        <v>901</v>
      </c>
      <c r="I738">
        <v>6474</v>
      </c>
      <c r="J738" t="s">
        <v>1401</v>
      </c>
      <c r="K738" t="s">
        <v>909</v>
      </c>
      <c r="L738">
        <v>3350</v>
      </c>
      <c r="M738">
        <v>3370</v>
      </c>
      <c r="N738">
        <v>300</v>
      </c>
      <c r="O738" t="s">
        <v>898</v>
      </c>
      <c r="P738">
        <v>0.52969484593659499</v>
      </c>
      <c r="Q738">
        <v>0.93195704826532499</v>
      </c>
      <c r="R738">
        <v>0.16769306513323601</v>
      </c>
      <c r="S738">
        <v>7.8879781855457604E-2</v>
      </c>
      <c r="T738">
        <v>-1.2334773256342999</v>
      </c>
      <c r="U738">
        <v>1.2334773256342999</v>
      </c>
      <c r="V738">
        <v>1.2578884056115001</v>
      </c>
      <c r="W738">
        <v>-14.41</v>
      </c>
      <c r="X738">
        <v>1.63</v>
      </c>
      <c r="Y738">
        <v>367853</v>
      </c>
      <c r="Z738">
        <v>40873</v>
      </c>
      <c r="AA738">
        <v>1.85</v>
      </c>
      <c r="AB738">
        <v>9</v>
      </c>
      <c r="AC738">
        <v>7</v>
      </c>
      <c r="AD738">
        <v>2</v>
      </c>
      <c r="AE738">
        <v>77.78</v>
      </c>
      <c r="AF738">
        <v>18</v>
      </c>
      <c r="AG738">
        <v>3</v>
      </c>
      <c r="AH738">
        <v>1</v>
      </c>
      <c r="AI738">
        <v>5</v>
      </c>
      <c r="AJ738" s="301">
        <v>43919</v>
      </c>
      <c r="AK738">
        <v>2119</v>
      </c>
      <c r="AL738">
        <v>3005</v>
      </c>
      <c r="AM738" s="301">
        <v>43828</v>
      </c>
      <c r="AN738">
        <v>3000</v>
      </c>
      <c r="AO738">
        <v>4815</v>
      </c>
      <c r="AP738" s="301">
        <v>43645</v>
      </c>
      <c r="AQ738">
        <v>2663</v>
      </c>
      <c r="AR738">
        <v>4660</v>
      </c>
      <c r="AS738" s="301">
        <v>43280</v>
      </c>
      <c r="AT738">
        <v>3335</v>
      </c>
      <c r="AU738">
        <v>5050</v>
      </c>
    </row>
    <row r="739" spans="1:47" x14ac:dyDescent="0.2">
      <c r="A739" s="102">
        <v>1161</v>
      </c>
      <c r="B739">
        <v>4114</v>
      </c>
      <c r="C739" t="s">
        <v>997</v>
      </c>
      <c r="D739" t="s">
        <v>920</v>
      </c>
      <c r="E739">
        <v>5560</v>
      </c>
      <c r="F739">
        <v>5590</v>
      </c>
      <c r="G739">
        <v>100</v>
      </c>
      <c r="H739" t="s">
        <v>898</v>
      </c>
      <c r="I739">
        <v>5711</v>
      </c>
      <c r="J739" t="s">
        <v>1266</v>
      </c>
      <c r="K739" t="s">
        <v>911</v>
      </c>
      <c r="L739">
        <v>2266</v>
      </c>
      <c r="M739">
        <v>2250</v>
      </c>
      <c r="N739">
        <v>200</v>
      </c>
      <c r="O739" t="s">
        <v>901</v>
      </c>
      <c r="P739">
        <v>0.92781243915392297</v>
      </c>
      <c r="Q739">
        <v>0.94433769367472997</v>
      </c>
      <c r="R739">
        <v>1.0463042173868099E-2</v>
      </c>
      <c r="S739" s="106">
        <v>6.12587935716095E-3</v>
      </c>
      <c r="T739">
        <v>0.97045222600325098</v>
      </c>
      <c r="U739">
        <v>0.97045222600325098</v>
      </c>
      <c r="V739">
        <v>0.359502443947881</v>
      </c>
      <c r="W739">
        <v>3.53</v>
      </c>
      <c r="X739">
        <v>19.5</v>
      </c>
      <c r="Y739">
        <v>367787</v>
      </c>
      <c r="Z739">
        <v>61298</v>
      </c>
      <c r="AA739">
        <v>3.7</v>
      </c>
      <c r="AB739">
        <v>6</v>
      </c>
      <c r="AC739">
        <v>6</v>
      </c>
      <c r="AD739">
        <v>0</v>
      </c>
      <c r="AE739">
        <v>100</v>
      </c>
      <c r="AF739">
        <v>19</v>
      </c>
      <c r="AG739">
        <v>3</v>
      </c>
      <c r="AH739">
        <v>0</v>
      </c>
      <c r="AI739">
        <v>3</v>
      </c>
      <c r="AJ739" s="301">
        <v>43919</v>
      </c>
      <c r="AK739">
        <v>5180</v>
      </c>
      <c r="AL739">
        <v>2207</v>
      </c>
      <c r="AM739" s="301">
        <v>43828</v>
      </c>
      <c r="AN739">
        <v>6790</v>
      </c>
      <c r="AO739">
        <v>2977</v>
      </c>
      <c r="AP739" s="301">
        <v>43645</v>
      </c>
      <c r="AQ739">
        <v>7230</v>
      </c>
      <c r="AR739">
        <v>3125</v>
      </c>
      <c r="AS739" s="301">
        <v>43280</v>
      </c>
      <c r="AT739">
        <v>7900</v>
      </c>
      <c r="AU739">
        <v>2976</v>
      </c>
    </row>
    <row r="740" spans="1:47" x14ac:dyDescent="0.2">
      <c r="A740" s="102">
        <v>613</v>
      </c>
      <c r="B740">
        <v>6995</v>
      </c>
      <c r="C740" t="s">
        <v>47</v>
      </c>
      <c r="D740" t="s">
        <v>913</v>
      </c>
      <c r="E740">
        <v>1553</v>
      </c>
      <c r="F740">
        <v>1535</v>
      </c>
      <c r="G740">
        <v>700</v>
      </c>
      <c r="H740" t="s">
        <v>901</v>
      </c>
      <c r="I740">
        <v>7453</v>
      </c>
      <c r="J740" t="s">
        <v>50</v>
      </c>
      <c r="K740" t="s">
        <v>921</v>
      </c>
      <c r="L740">
        <v>1533</v>
      </c>
      <c r="M740">
        <v>1495</v>
      </c>
      <c r="N740">
        <v>700</v>
      </c>
      <c r="O740" t="s">
        <v>898</v>
      </c>
      <c r="P740">
        <v>0.90653039457282203</v>
      </c>
      <c r="Q740">
        <v>0.95528980547422004</v>
      </c>
      <c r="R740" s="15">
        <v>0.397387553487968</v>
      </c>
      <c r="S740" s="15">
        <v>3.0307294697610201E-2</v>
      </c>
      <c r="T740">
        <v>-0.58621108582071302</v>
      </c>
      <c r="U740">
        <v>0.58621108582071302</v>
      </c>
      <c r="V740">
        <v>0.771455663191286</v>
      </c>
      <c r="W740">
        <v>-4.6900000000000004</v>
      </c>
      <c r="X740">
        <v>2.61</v>
      </c>
      <c r="Y740">
        <v>367727</v>
      </c>
      <c r="Z740">
        <v>36773</v>
      </c>
      <c r="AA740">
        <v>1.82</v>
      </c>
      <c r="AB740">
        <v>10</v>
      </c>
      <c r="AC740">
        <v>7</v>
      </c>
      <c r="AD740">
        <v>3</v>
      </c>
      <c r="AE740">
        <v>70</v>
      </c>
      <c r="AF740">
        <v>19</v>
      </c>
      <c r="AG740">
        <v>3</v>
      </c>
      <c r="AH740">
        <v>0</v>
      </c>
      <c r="AI740">
        <v>7</v>
      </c>
      <c r="AJ740" s="301">
        <v>43919</v>
      </c>
      <c r="AK740">
        <v>1369</v>
      </c>
      <c r="AL740">
        <v>1204</v>
      </c>
      <c r="AM740" s="301">
        <v>43828</v>
      </c>
      <c r="AN740">
        <v>2147</v>
      </c>
      <c r="AO740">
        <v>2556</v>
      </c>
      <c r="AP740" s="301">
        <v>43645</v>
      </c>
      <c r="AQ740">
        <v>1839</v>
      </c>
      <c r="AR740">
        <v>1959</v>
      </c>
      <c r="AS740" s="301">
        <v>43280</v>
      </c>
      <c r="AT740">
        <v>2026</v>
      </c>
      <c r="AU740">
        <v>3775</v>
      </c>
    </row>
    <row r="741" spans="1:47" x14ac:dyDescent="0.2">
      <c r="A741" s="102">
        <v>1873</v>
      </c>
      <c r="B741">
        <v>6361</v>
      </c>
      <c r="C741" t="s">
        <v>576</v>
      </c>
      <c r="D741" t="s">
        <v>909</v>
      </c>
      <c r="E741">
        <v>2492</v>
      </c>
      <c r="F741">
        <v>2484</v>
      </c>
      <c r="G741">
        <v>400</v>
      </c>
      <c r="H741" t="s">
        <v>901</v>
      </c>
      <c r="I741">
        <v>6925</v>
      </c>
      <c r="J741" t="s">
        <v>1177</v>
      </c>
      <c r="K741" t="s">
        <v>903</v>
      </c>
      <c r="L741">
        <v>1339</v>
      </c>
      <c r="M741">
        <v>1427</v>
      </c>
      <c r="N741">
        <v>700</v>
      </c>
      <c r="O741" t="s">
        <v>898</v>
      </c>
      <c r="P741">
        <v>0.919274888816078</v>
      </c>
      <c r="Q741">
        <v>0.92806435416297695</v>
      </c>
      <c r="R741" s="15">
        <v>5.7931762374136497E-2</v>
      </c>
      <c r="S741">
        <v>1.69502129689366E-2</v>
      </c>
      <c r="T741">
        <v>-1.43107398475526</v>
      </c>
      <c r="U741">
        <v>1.43107398475526</v>
      </c>
      <c r="V741">
        <v>0.361760862347829</v>
      </c>
      <c r="W741">
        <v>-12.24</v>
      </c>
      <c r="X741">
        <v>0.53</v>
      </c>
      <c r="Y741">
        <v>367389</v>
      </c>
      <c r="Z741">
        <v>33399</v>
      </c>
      <c r="AA741">
        <v>1.67</v>
      </c>
      <c r="AB741">
        <v>11</v>
      </c>
      <c r="AC741">
        <v>9</v>
      </c>
      <c r="AD741">
        <v>2</v>
      </c>
      <c r="AE741">
        <v>81.819999999999993</v>
      </c>
      <c r="AF741">
        <v>19</v>
      </c>
      <c r="AG741">
        <v>3</v>
      </c>
      <c r="AH741">
        <v>0</v>
      </c>
      <c r="AI741">
        <v>8</v>
      </c>
      <c r="AJ741" s="301">
        <v>43919</v>
      </c>
      <c r="AK741">
        <v>2060</v>
      </c>
      <c r="AL741">
        <v>1060</v>
      </c>
      <c r="AM741" s="301">
        <v>43828</v>
      </c>
      <c r="AN741">
        <v>3325</v>
      </c>
      <c r="AO741">
        <v>1624</v>
      </c>
      <c r="AP741" s="301">
        <v>43645</v>
      </c>
      <c r="AQ741">
        <v>3015</v>
      </c>
      <c r="AR741">
        <v>1435</v>
      </c>
      <c r="AS741" s="301">
        <v>43280</v>
      </c>
      <c r="AT741">
        <v>3385</v>
      </c>
      <c r="AU741">
        <v>1385</v>
      </c>
    </row>
    <row r="742" spans="1:47" x14ac:dyDescent="0.2">
      <c r="A742" s="102">
        <v>2088</v>
      </c>
      <c r="B742">
        <v>1662</v>
      </c>
      <c r="C742" t="s">
        <v>463</v>
      </c>
      <c r="D742" t="s">
        <v>1045</v>
      </c>
      <c r="E742">
        <v>1807</v>
      </c>
      <c r="F742">
        <v>1788</v>
      </c>
      <c r="G742">
        <v>600</v>
      </c>
      <c r="H742" t="s">
        <v>901</v>
      </c>
      <c r="I742">
        <v>5631</v>
      </c>
      <c r="J742" t="s">
        <v>1053</v>
      </c>
      <c r="K742" t="s">
        <v>909</v>
      </c>
      <c r="L742">
        <v>1520</v>
      </c>
      <c r="M742">
        <v>1508</v>
      </c>
      <c r="N742">
        <v>700</v>
      </c>
      <c r="O742" t="s">
        <v>898</v>
      </c>
      <c r="P742">
        <v>0.61114087801563899</v>
      </c>
      <c r="Q742">
        <v>0.92253801197737495</v>
      </c>
      <c r="R742">
        <v>0.20295032462423199</v>
      </c>
      <c r="S742" s="15">
        <v>7.3524978948849698E-2</v>
      </c>
      <c r="T742">
        <v>-1.6724263668694199</v>
      </c>
      <c r="U742">
        <v>1.6724263668694199</v>
      </c>
      <c r="V742">
        <v>1.7648390652217201</v>
      </c>
      <c r="W742">
        <v>-18.260000000000002</v>
      </c>
      <c r="X742">
        <v>1.6</v>
      </c>
      <c r="Y742">
        <v>367321</v>
      </c>
      <c r="Z742">
        <v>30610</v>
      </c>
      <c r="AA742">
        <v>1.6</v>
      </c>
      <c r="AB742">
        <v>12</v>
      </c>
      <c r="AC742">
        <v>10</v>
      </c>
      <c r="AD742">
        <v>2</v>
      </c>
      <c r="AE742">
        <v>83.33</v>
      </c>
      <c r="AF742">
        <v>19</v>
      </c>
      <c r="AG742">
        <v>2</v>
      </c>
      <c r="AH742">
        <v>1</v>
      </c>
      <c r="AI742">
        <v>9</v>
      </c>
      <c r="AJ742" s="301">
        <v>43919</v>
      </c>
      <c r="AK742">
        <v>1789</v>
      </c>
      <c r="AL742">
        <v>1267</v>
      </c>
      <c r="AM742" s="301">
        <v>43828</v>
      </c>
      <c r="AN742">
        <v>2955</v>
      </c>
      <c r="AO742">
        <v>2157</v>
      </c>
      <c r="AP742" s="301">
        <v>43645</v>
      </c>
      <c r="AQ742">
        <v>2554</v>
      </c>
      <c r="AR742">
        <v>1903</v>
      </c>
      <c r="AS742" s="301">
        <v>43280</v>
      </c>
      <c r="AT742">
        <v>2896</v>
      </c>
      <c r="AU742">
        <v>2766</v>
      </c>
    </row>
    <row r="743" spans="1:47" x14ac:dyDescent="0.2">
      <c r="A743" s="102">
        <v>3517</v>
      </c>
      <c r="B743">
        <v>1969</v>
      </c>
      <c r="C743" t="s">
        <v>1146</v>
      </c>
      <c r="D743" t="s">
        <v>907</v>
      </c>
      <c r="E743">
        <v>1570</v>
      </c>
      <c r="F743">
        <v>1559</v>
      </c>
      <c r="G743">
        <v>700</v>
      </c>
      <c r="H743" t="s">
        <v>901</v>
      </c>
      <c r="I743">
        <v>4045</v>
      </c>
      <c r="J743" t="s">
        <v>1127</v>
      </c>
      <c r="K743" t="s">
        <v>920</v>
      </c>
      <c r="L743">
        <v>1030</v>
      </c>
      <c r="M743">
        <v>1022</v>
      </c>
      <c r="N743">
        <v>1100</v>
      </c>
      <c r="O743" t="s">
        <v>898</v>
      </c>
      <c r="P743">
        <v>0.61868285576859205</v>
      </c>
      <c r="Q743">
        <v>0.876911897398853</v>
      </c>
      <c r="R743">
        <v>9.50034078701988E-2</v>
      </c>
      <c r="S743" s="15">
        <v>4.4570402863697699E-2</v>
      </c>
      <c r="T743">
        <v>-2.3608597131697202</v>
      </c>
      <c r="U743">
        <v>2.3608597131697202</v>
      </c>
      <c r="V743">
        <v>2.6328650170846601</v>
      </c>
      <c r="W743">
        <v>-12.98</v>
      </c>
      <c r="X743">
        <v>3.01</v>
      </c>
      <c r="Y743">
        <v>367237</v>
      </c>
      <c r="Z743">
        <v>26231</v>
      </c>
      <c r="AA743">
        <v>1.35</v>
      </c>
      <c r="AB743">
        <v>14</v>
      </c>
      <c r="AC743">
        <v>11</v>
      </c>
      <c r="AD743">
        <v>3</v>
      </c>
      <c r="AE743">
        <v>78.569999999999993</v>
      </c>
      <c r="AF743">
        <v>19</v>
      </c>
      <c r="AG743">
        <v>2</v>
      </c>
      <c r="AH743">
        <v>1</v>
      </c>
      <c r="AI743">
        <v>11</v>
      </c>
      <c r="AJ743" s="301">
        <v>43919</v>
      </c>
      <c r="AK743">
        <v>1711</v>
      </c>
      <c r="AL743">
        <v>978</v>
      </c>
      <c r="AM743" s="301">
        <v>43828</v>
      </c>
      <c r="AN743">
        <v>1960</v>
      </c>
      <c r="AO743">
        <v>1270</v>
      </c>
      <c r="AP743" s="301">
        <v>43645</v>
      </c>
      <c r="AQ743">
        <v>1826</v>
      </c>
      <c r="AR743">
        <v>1161</v>
      </c>
      <c r="AS743" s="301">
        <v>43280</v>
      </c>
      <c r="AT743">
        <v>1993</v>
      </c>
      <c r="AU743">
        <v>1247</v>
      </c>
    </row>
    <row r="744" spans="1:47" x14ac:dyDescent="0.2">
      <c r="A744" s="102">
        <v>764</v>
      </c>
      <c r="B744">
        <v>2501</v>
      </c>
      <c r="C744" t="s">
        <v>480</v>
      </c>
      <c r="D744" t="s">
        <v>923</v>
      </c>
      <c r="E744">
        <v>2009</v>
      </c>
      <c r="F744">
        <v>2003</v>
      </c>
      <c r="G744">
        <v>500</v>
      </c>
      <c r="H744" t="s">
        <v>901</v>
      </c>
      <c r="I744">
        <v>4205</v>
      </c>
      <c r="J744" t="s">
        <v>998</v>
      </c>
      <c r="K744" t="s">
        <v>920</v>
      </c>
      <c r="L744">
        <v>988</v>
      </c>
      <c r="M744">
        <v>968</v>
      </c>
      <c r="N744">
        <v>1000</v>
      </c>
      <c r="O744" t="s">
        <v>898</v>
      </c>
      <c r="P744">
        <v>0.76744554806217302</v>
      </c>
      <c r="Q744">
        <v>0.95193508793299897</v>
      </c>
      <c r="R744">
        <v>0.176901476434667</v>
      </c>
      <c r="S744" s="15">
        <v>3.0734076919420601E-2</v>
      </c>
      <c r="T744">
        <v>-0.93895540560223101</v>
      </c>
      <c r="U744">
        <v>0.93895540560223101</v>
      </c>
      <c r="V744">
        <v>0.94253184179734895</v>
      </c>
      <c r="W744">
        <v>-7.31</v>
      </c>
      <c r="X744">
        <v>3.34</v>
      </c>
      <c r="Y744">
        <v>366611</v>
      </c>
      <c r="Z744">
        <v>28201</v>
      </c>
      <c r="AA744">
        <v>1.37</v>
      </c>
      <c r="AB744">
        <v>13</v>
      </c>
      <c r="AC744">
        <v>10</v>
      </c>
      <c r="AD744">
        <v>3</v>
      </c>
      <c r="AE744">
        <v>76.92</v>
      </c>
      <c r="AF744">
        <v>18</v>
      </c>
      <c r="AG744">
        <v>4</v>
      </c>
      <c r="AH744">
        <v>1</v>
      </c>
      <c r="AI744">
        <v>8</v>
      </c>
      <c r="AJ744" s="301">
        <v>43919</v>
      </c>
      <c r="AK744">
        <v>2052</v>
      </c>
      <c r="AL744">
        <v>851</v>
      </c>
      <c r="AM744" s="301">
        <v>43828</v>
      </c>
      <c r="AN744">
        <v>2579</v>
      </c>
      <c r="AO744">
        <v>1366</v>
      </c>
      <c r="AP744" s="301">
        <v>43645</v>
      </c>
      <c r="AQ744">
        <v>2327</v>
      </c>
      <c r="AR744">
        <v>1217</v>
      </c>
      <c r="AS744" s="301">
        <v>43280</v>
      </c>
      <c r="AT744">
        <v>2696</v>
      </c>
      <c r="AU744">
        <v>1272</v>
      </c>
    </row>
    <row r="745" spans="1:47" x14ac:dyDescent="0.2">
      <c r="A745" s="102">
        <v>72</v>
      </c>
      <c r="B745">
        <v>3076</v>
      </c>
      <c r="C745" t="s">
        <v>1126</v>
      </c>
      <c r="D745" t="s">
        <v>905</v>
      </c>
      <c r="E745">
        <v>1560</v>
      </c>
      <c r="F745">
        <v>1532</v>
      </c>
      <c r="G745">
        <v>600</v>
      </c>
      <c r="H745" t="s">
        <v>901</v>
      </c>
      <c r="I745">
        <v>7272</v>
      </c>
      <c r="J745" t="s">
        <v>1039</v>
      </c>
      <c r="K745" t="s">
        <v>913</v>
      </c>
      <c r="L745">
        <v>1670</v>
      </c>
      <c r="M745">
        <v>1639</v>
      </c>
      <c r="N745">
        <v>600</v>
      </c>
      <c r="O745" t="s">
        <v>898</v>
      </c>
      <c r="P745">
        <v>0.91522585692042302</v>
      </c>
      <c r="Q745">
        <v>0.97438609293495704</v>
      </c>
      <c r="R745" s="15">
        <v>0.19788057591627101</v>
      </c>
      <c r="S745">
        <v>2.8750737346670699E-3</v>
      </c>
      <c r="T745">
        <v>-0.57997227829250397</v>
      </c>
      <c r="U745">
        <v>0.57997227829250397</v>
      </c>
      <c r="V745">
        <v>0.58973941216237402</v>
      </c>
      <c r="W745">
        <v>-3.7</v>
      </c>
      <c r="X745">
        <v>6.53</v>
      </c>
      <c r="Y745">
        <v>366436</v>
      </c>
      <c r="Z745">
        <v>36644</v>
      </c>
      <c r="AA745">
        <v>1.93</v>
      </c>
      <c r="AB745">
        <v>10</v>
      </c>
      <c r="AC745">
        <v>7</v>
      </c>
      <c r="AD745">
        <v>3</v>
      </c>
      <c r="AE745">
        <v>70</v>
      </c>
      <c r="AF745">
        <v>19</v>
      </c>
      <c r="AG745">
        <v>3</v>
      </c>
      <c r="AH745">
        <v>0</v>
      </c>
      <c r="AI745">
        <v>7</v>
      </c>
      <c r="AJ745" s="301">
        <v>43919</v>
      </c>
      <c r="AK745">
        <v>1344</v>
      </c>
      <c r="AL745">
        <v>1350</v>
      </c>
      <c r="AM745" s="301">
        <v>43828</v>
      </c>
      <c r="AN745">
        <v>1947</v>
      </c>
      <c r="AO745">
        <v>2203</v>
      </c>
      <c r="AP745" s="301">
        <v>43645</v>
      </c>
      <c r="AQ745">
        <v>1791</v>
      </c>
      <c r="AR745">
        <v>1960</v>
      </c>
      <c r="AS745" s="301">
        <v>43280</v>
      </c>
      <c r="AT745">
        <v>2309</v>
      </c>
      <c r="AU745">
        <v>2795</v>
      </c>
    </row>
    <row r="746" spans="1:47" x14ac:dyDescent="0.2">
      <c r="A746" s="102">
        <v>332</v>
      </c>
      <c r="B746">
        <v>3289</v>
      </c>
      <c r="C746" t="s">
        <v>511</v>
      </c>
      <c r="D746" t="s">
        <v>917</v>
      </c>
      <c r="E746">
        <v>500</v>
      </c>
      <c r="F746">
        <v>495</v>
      </c>
      <c r="G746">
        <v>1900</v>
      </c>
      <c r="H746" t="s">
        <v>901</v>
      </c>
      <c r="I746">
        <v>8425</v>
      </c>
      <c r="J746" t="s">
        <v>1016</v>
      </c>
      <c r="K746" t="s">
        <v>904</v>
      </c>
      <c r="L746">
        <v>2378</v>
      </c>
      <c r="M746">
        <v>2356</v>
      </c>
      <c r="N746">
        <v>400</v>
      </c>
      <c r="O746" t="s">
        <v>898</v>
      </c>
      <c r="P746">
        <v>0.82278714560786204</v>
      </c>
      <c r="Q746">
        <v>0.96223923247045495</v>
      </c>
      <c r="R746" s="106">
        <v>6.5539716809452503E-2</v>
      </c>
      <c r="S746" s="106">
        <v>2.4305589554189299E-3</v>
      </c>
      <c r="T746">
        <v>-2.4885838940439999</v>
      </c>
      <c r="U746">
        <v>2.4885838940439999</v>
      </c>
      <c r="V746">
        <v>2.1110197380626801</v>
      </c>
      <c r="W746">
        <v>-13.77</v>
      </c>
      <c r="X746">
        <v>0.2</v>
      </c>
      <c r="Y746">
        <v>366271</v>
      </c>
      <c r="Z746">
        <v>24418</v>
      </c>
      <c r="AA746">
        <v>1.1100000000000001</v>
      </c>
      <c r="AB746">
        <v>15</v>
      </c>
      <c r="AC746">
        <v>11</v>
      </c>
      <c r="AD746">
        <v>4</v>
      </c>
      <c r="AE746">
        <v>73.33</v>
      </c>
      <c r="AF746">
        <v>18</v>
      </c>
      <c r="AG746">
        <v>2</v>
      </c>
      <c r="AH746">
        <v>2</v>
      </c>
      <c r="AI746">
        <v>11</v>
      </c>
      <c r="AJ746" s="301">
        <v>43919</v>
      </c>
      <c r="AK746">
        <v>523</v>
      </c>
      <c r="AL746">
        <v>2183</v>
      </c>
      <c r="AM746" s="301">
        <v>43828</v>
      </c>
      <c r="AN746">
        <v>755</v>
      </c>
      <c r="AO746">
        <v>3425</v>
      </c>
      <c r="AP746" s="301">
        <v>43645</v>
      </c>
      <c r="AQ746">
        <v>612</v>
      </c>
      <c r="AR746">
        <v>2692</v>
      </c>
      <c r="AS746" s="301">
        <v>43280</v>
      </c>
      <c r="AT746">
        <v>765</v>
      </c>
      <c r="AU746">
        <v>2815</v>
      </c>
    </row>
    <row r="747" spans="1:47" x14ac:dyDescent="0.2">
      <c r="A747" s="102">
        <v>3253</v>
      </c>
      <c r="B747">
        <v>2730</v>
      </c>
      <c r="C747" t="s">
        <v>489</v>
      </c>
      <c r="D747" t="s">
        <v>921</v>
      </c>
      <c r="E747">
        <v>1094</v>
      </c>
      <c r="F747">
        <v>1074</v>
      </c>
      <c r="G747">
        <v>1000</v>
      </c>
      <c r="H747" t="s">
        <v>898</v>
      </c>
      <c r="I747">
        <v>8795</v>
      </c>
      <c r="J747" t="s">
        <v>1083</v>
      </c>
      <c r="K747" t="s">
        <v>1018</v>
      </c>
      <c r="L747">
        <v>922</v>
      </c>
      <c r="M747">
        <v>907</v>
      </c>
      <c r="N747">
        <v>1200</v>
      </c>
      <c r="O747" t="s">
        <v>901</v>
      </c>
      <c r="P747">
        <v>0.65508101605533597</v>
      </c>
      <c r="Q747">
        <v>0.88772605534122995</v>
      </c>
      <c r="R747" s="15">
        <v>0.287018188080574</v>
      </c>
      <c r="S747">
        <v>1.58715848779836E-2</v>
      </c>
      <c r="T747">
        <v>2.16819023352843</v>
      </c>
      <c r="U747">
        <v>2.16819023352843</v>
      </c>
      <c r="V747">
        <v>1.92139401680125</v>
      </c>
      <c r="W747">
        <v>11.31</v>
      </c>
      <c r="X747">
        <v>1.34</v>
      </c>
      <c r="Y747">
        <v>366210</v>
      </c>
      <c r="Z747">
        <v>33292</v>
      </c>
      <c r="AA747">
        <v>1.63</v>
      </c>
      <c r="AB747">
        <v>11</v>
      </c>
      <c r="AC747">
        <v>6</v>
      </c>
      <c r="AD747">
        <v>5</v>
      </c>
      <c r="AE747">
        <v>54.55</v>
      </c>
      <c r="AF747">
        <v>17</v>
      </c>
      <c r="AG747">
        <v>3</v>
      </c>
      <c r="AH747">
        <v>1</v>
      </c>
      <c r="AI747">
        <v>7</v>
      </c>
      <c r="AJ747" s="301">
        <v>43919</v>
      </c>
      <c r="AK747">
        <v>905</v>
      </c>
      <c r="AL747">
        <v>890</v>
      </c>
      <c r="AM747" s="301">
        <v>43828</v>
      </c>
      <c r="AN747">
        <v>1213</v>
      </c>
      <c r="AO747">
        <v>1395</v>
      </c>
      <c r="AP747" s="301">
        <v>43645</v>
      </c>
      <c r="AQ747">
        <v>1021</v>
      </c>
      <c r="AR747">
        <v>1202</v>
      </c>
      <c r="AS747" s="301">
        <v>43280</v>
      </c>
      <c r="AT747">
        <v>1075</v>
      </c>
      <c r="AU747">
        <v>1622</v>
      </c>
    </row>
    <row r="748" spans="1:47" x14ac:dyDescent="0.2">
      <c r="A748" s="102">
        <v>2857</v>
      </c>
      <c r="B748">
        <v>6361</v>
      </c>
      <c r="C748" t="s">
        <v>576</v>
      </c>
      <c r="D748" t="s">
        <v>909</v>
      </c>
      <c r="E748">
        <v>2492</v>
      </c>
      <c r="F748">
        <v>2484</v>
      </c>
      <c r="G748">
        <v>400</v>
      </c>
      <c r="H748" t="s">
        <v>901</v>
      </c>
      <c r="I748">
        <v>9715</v>
      </c>
      <c r="J748" t="s">
        <v>1135</v>
      </c>
      <c r="K748" t="s">
        <v>910</v>
      </c>
      <c r="L748">
        <v>2544</v>
      </c>
      <c r="M748">
        <v>2541</v>
      </c>
      <c r="N748">
        <v>400</v>
      </c>
      <c r="O748" t="s">
        <v>898</v>
      </c>
      <c r="P748">
        <v>0.91778877713876095</v>
      </c>
      <c r="Q748">
        <v>0.90207968846842201</v>
      </c>
      <c r="R748">
        <v>0.17653051843097001</v>
      </c>
      <c r="S748">
        <v>8.1856616662124904E-2</v>
      </c>
      <c r="T748">
        <v>-1.81999852996369</v>
      </c>
      <c r="U748">
        <v>1.81999852996369</v>
      </c>
      <c r="V748">
        <v>1.3800790279236299</v>
      </c>
      <c r="W748">
        <v>-10.7</v>
      </c>
      <c r="X748">
        <v>2.2400000000000002</v>
      </c>
      <c r="Y748">
        <v>365940</v>
      </c>
      <c r="Z748">
        <v>52277</v>
      </c>
      <c r="AA748">
        <v>2.96</v>
      </c>
      <c r="AB748">
        <v>7</v>
      </c>
      <c r="AC748">
        <v>5</v>
      </c>
      <c r="AD748">
        <v>2</v>
      </c>
      <c r="AE748">
        <v>71.430000000000007</v>
      </c>
      <c r="AF748">
        <v>16</v>
      </c>
      <c r="AG748">
        <v>4</v>
      </c>
      <c r="AH748">
        <v>1</v>
      </c>
      <c r="AI748">
        <v>2</v>
      </c>
      <c r="AJ748" s="301">
        <v>43919</v>
      </c>
      <c r="AK748">
        <v>2060</v>
      </c>
      <c r="AL748">
        <v>1916</v>
      </c>
      <c r="AM748" s="301">
        <v>43828</v>
      </c>
      <c r="AN748">
        <v>3325</v>
      </c>
      <c r="AO748">
        <v>2968</v>
      </c>
      <c r="AP748" s="301">
        <v>43645</v>
      </c>
      <c r="AQ748">
        <v>3015</v>
      </c>
      <c r="AR748">
        <v>2456</v>
      </c>
      <c r="AS748" s="301">
        <v>43280</v>
      </c>
      <c r="AT748">
        <v>3385</v>
      </c>
      <c r="AU748">
        <v>2590</v>
      </c>
    </row>
    <row r="749" spans="1:47" x14ac:dyDescent="0.2">
      <c r="A749" s="102">
        <v>746</v>
      </c>
      <c r="B749">
        <v>5938</v>
      </c>
      <c r="C749" t="s">
        <v>1395</v>
      </c>
      <c r="D749" t="s">
        <v>1032</v>
      </c>
      <c r="E749">
        <v>1514</v>
      </c>
      <c r="F749">
        <v>1480</v>
      </c>
      <c r="G749">
        <v>700</v>
      </c>
      <c r="H749" t="s">
        <v>901</v>
      </c>
      <c r="I749">
        <v>6183</v>
      </c>
      <c r="J749" t="s">
        <v>1060</v>
      </c>
      <c r="K749" t="s">
        <v>910</v>
      </c>
      <c r="L749">
        <v>1372</v>
      </c>
      <c r="M749">
        <v>1371</v>
      </c>
      <c r="N749">
        <v>800</v>
      </c>
      <c r="O749" t="s">
        <v>898</v>
      </c>
      <c r="P749">
        <v>0.89391914461087296</v>
      </c>
      <c r="Q749">
        <v>0.95236690650510902</v>
      </c>
      <c r="R749" s="15">
        <v>0.360941318144192</v>
      </c>
      <c r="S749">
        <v>4.6320712312221696E-3</v>
      </c>
      <c r="T749">
        <v>-0.89887237551399901</v>
      </c>
      <c r="U749">
        <v>0.89887237551399901</v>
      </c>
      <c r="V749">
        <v>0.34283933659781402</v>
      </c>
      <c r="W749">
        <v>-5.01</v>
      </c>
      <c r="X749">
        <v>5.87</v>
      </c>
      <c r="Y749">
        <v>365798</v>
      </c>
      <c r="Z749">
        <v>22862</v>
      </c>
      <c r="AA749">
        <v>1.02</v>
      </c>
      <c r="AB749">
        <v>16</v>
      </c>
      <c r="AC749">
        <v>11</v>
      </c>
      <c r="AD749">
        <v>5</v>
      </c>
      <c r="AE749">
        <v>68.75</v>
      </c>
      <c r="AF749">
        <v>18</v>
      </c>
      <c r="AG749">
        <v>6</v>
      </c>
      <c r="AH749">
        <v>2</v>
      </c>
      <c r="AI749">
        <v>8</v>
      </c>
      <c r="AJ749" s="301">
        <v>43919</v>
      </c>
      <c r="AK749">
        <v>1332</v>
      </c>
      <c r="AL749">
        <v>1152</v>
      </c>
      <c r="AM749" s="301">
        <v>43828</v>
      </c>
      <c r="AN749">
        <v>1889</v>
      </c>
      <c r="AO749">
        <v>1720</v>
      </c>
      <c r="AP749" s="301">
        <v>43645</v>
      </c>
      <c r="AQ749">
        <v>1774</v>
      </c>
      <c r="AR749">
        <v>1520</v>
      </c>
      <c r="AS749" s="301">
        <v>43280</v>
      </c>
      <c r="AT749">
        <v>2190</v>
      </c>
      <c r="AU749">
        <v>1850</v>
      </c>
    </row>
    <row r="750" spans="1:47" x14ac:dyDescent="0.2">
      <c r="A750" s="102">
        <v>973</v>
      </c>
      <c r="B750">
        <v>6113</v>
      </c>
      <c r="C750" t="s">
        <v>1129</v>
      </c>
      <c r="D750" t="s">
        <v>909</v>
      </c>
      <c r="E750">
        <v>862</v>
      </c>
      <c r="F750">
        <v>859</v>
      </c>
      <c r="G750">
        <v>1200</v>
      </c>
      <c r="H750" t="s">
        <v>901</v>
      </c>
      <c r="I750">
        <v>7867</v>
      </c>
      <c r="J750" t="s">
        <v>1178</v>
      </c>
      <c r="K750" t="s">
        <v>919</v>
      </c>
      <c r="L750">
        <v>863</v>
      </c>
      <c r="M750">
        <v>837</v>
      </c>
      <c r="N750">
        <v>1200</v>
      </c>
      <c r="O750" t="s">
        <v>898</v>
      </c>
      <c r="P750">
        <v>0.90930508345605998</v>
      </c>
      <c r="Q750">
        <v>0.94790171888997199</v>
      </c>
      <c r="R750">
        <v>2.18314256281191E-2</v>
      </c>
      <c r="S750" s="15">
        <v>4.9395921007208601E-3</v>
      </c>
      <c r="T750">
        <v>-1.2199463812389399</v>
      </c>
      <c r="U750">
        <v>1.2199463812389399</v>
      </c>
      <c r="V750">
        <v>1.27539565436664</v>
      </c>
      <c r="W750">
        <v>-4.34</v>
      </c>
      <c r="X750">
        <v>2.56</v>
      </c>
      <c r="Y750">
        <v>365416</v>
      </c>
      <c r="Z750">
        <v>28109</v>
      </c>
      <c r="AA750">
        <v>1.34</v>
      </c>
      <c r="AB750">
        <v>13</v>
      </c>
      <c r="AC750">
        <v>8</v>
      </c>
      <c r="AD750">
        <v>5</v>
      </c>
      <c r="AE750">
        <v>61.54</v>
      </c>
      <c r="AF750">
        <v>19</v>
      </c>
      <c r="AG750">
        <v>5</v>
      </c>
      <c r="AH750">
        <v>1</v>
      </c>
      <c r="AI750">
        <v>7</v>
      </c>
      <c r="AJ750" s="301">
        <v>43919</v>
      </c>
      <c r="AK750">
        <v>872</v>
      </c>
      <c r="AL750">
        <v>782</v>
      </c>
      <c r="AM750" s="301">
        <v>43828</v>
      </c>
      <c r="AN750">
        <v>1250</v>
      </c>
      <c r="AO750">
        <v>1417</v>
      </c>
      <c r="AP750" s="301">
        <v>43645</v>
      </c>
      <c r="AQ750">
        <v>1246</v>
      </c>
      <c r="AR750">
        <v>1307</v>
      </c>
      <c r="AS750" s="301">
        <v>43280</v>
      </c>
      <c r="AT750">
        <v>1059</v>
      </c>
      <c r="AU750">
        <v>887</v>
      </c>
    </row>
    <row r="751" spans="1:47" x14ac:dyDescent="0.2">
      <c r="A751" s="102">
        <v>87</v>
      </c>
      <c r="B751">
        <v>4208</v>
      </c>
      <c r="C751" t="s">
        <v>1026</v>
      </c>
      <c r="D751" t="s">
        <v>920</v>
      </c>
      <c r="E751">
        <v>1810</v>
      </c>
      <c r="F751">
        <v>1797</v>
      </c>
      <c r="G751">
        <v>600</v>
      </c>
      <c r="H751" t="s">
        <v>901</v>
      </c>
      <c r="I751">
        <v>8850</v>
      </c>
      <c r="J751" t="s">
        <v>1345</v>
      </c>
      <c r="K751" t="s">
        <v>917</v>
      </c>
      <c r="L751">
        <v>2237</v>
      </c>
      <c r="M751">
        <v>2184</v>
      </c>
      <c r="N751">
        <v>500</v>
      </c>
      <c r="O751" t="s">
        <v>898</v>
      </c>
      <c r="P751">
        <v>0.89051146590456998</v>
      </c>
      <c r="Q751">
        <v>0.97344491543713796</v>
      </c>
      <c r="R751">
        <v>0.18946106801799201</v>
      </c>
      <c r="S751">
        <v>9.9538231528172104E-4</v>
      </c>
      <c r="T751">
        <v>-1.0256460517512</v>
      </c>
      <c r="U751">
        <v>1.0256460517512</v>
      </c>
      <c r="V751">
        <v>1.516456431837</v>
      </c>
      <c r="W751">
        <v>-3.32</v>
      </c>
      <c r="X751">
        <v>1.26</v>
      </c>
      <c r="Y751">
        <v>364839</v>
      </c>
      <c r="Z751">
        <v>33167</v>
      </c>
      <c r="AA751">
        <v>1.64</v>
      </c>
      <c r="AB751">
        <v>11</v>
      </c>
      <c r="AC751">
        <v>9</v>
      </c>
      <c r="AD751">
        <v>2</v>
      </c>
      <c r="AE751">
        <v>81.819999999999993</v>
      </c>
      <c r="AF751">
        <v>19</v>
      </c>
      <c r="AG751">
        <v>4</v>
      </c>
      <c r="AH751">
        <v>1</v>
      </c>
      <c r="AI751">
        <v>6</v>
      </c>
      <c r="AJ751" s="301">
        <v>43919</v>
      </c>
      <c r="AK751">
        <v>1691</v>
      </c>
      <c r="AL751">
        <v>2067</v>
      </c>
      <c r="AM751" s="301">
        <v>43828</v>
      </c>
      <c r="AN751">
        <v>2379</v>
      </c>
      <c r="AO751">
        <v>2785</v>
      </c>
      <c r="AP751" s="301">
        <v>43645</v>
      </c>
      <c r="AQ751">
        <v>2298</v>
      </c>
      <c r="AR751">
        <v>2621</v>
      </c>
      <c r="AS751" s="301">
        <v>43280</v>
      </c>
      <c r="AT751">
        <v>2821</v>
      </c>
      <c r="AU751">
        <v>2610</v>
      </c>
    </row>
    <row r="752" spans="1:47" x14ac:dyDescent="0.2">
      <c r="A752" s="102">
        <v>1417</v>
      </c>
      <c r="B752">
        <v>4681</v>
      </c>
      <c r="C752" t="s">
        <v>774</v>
      </c>
      <c r="D752" t="s">
        <v>910</v>
      </c>
      <c r="E752">
        <v>1414</v>
      </c>
      <c r="F752">
        <v>1389</v>
      </c>
      <c r="G752">
        <v>800</v>
      </c>
      <c r="H752" t="s">
        <v>898</v>
      </c>
      <c r="I752">
        <v>9101</v>
      </c>
      <c r="J752" t="s">
        <v>682</v>
      </c>
      <c r="K752" t="s">
        <v>1071</v>
      </c>
      <c r="L752">
        <v>1484</v>
      </c>
      <c r="M752">
        <v>1493</v>
      </c>
      <c r="N752">
        <v>700</v>
      </c>
      <c r="O752" t="s">
        <v>901</v>
      </c>
      <c r="P752">
        <v>0.94245374756559597</v>
      </c>
      <c r="Q752">
        <v>0.93859216640552101</v>
      </c>
      <c r="R752">
        <v>4.97884271552988E-3</v>
      </c>
      <c r="S752">
        <v>8.1241901625587504E-2</v>
      </c>
      <c r="T752">
        <v>1.2190888442750401</v>
      </c>
      <c r="U752">
        <v>1.2190888442750401</v>
      </c>
      <c r="V752">
        <v>1.4370975579213201</v>
      </c>
      <c r="W752">
        <v>8.58</v>
      </c>
      <c r="X752">
        <v>6.32</v>
      </c>
      <c r="Y752">
        <v>364710</v>
      </c>
      <c r="Z752">
        <v>30392</v>
      </c>
      <c r="AA752">
        <v>1.57</v>
      </c>
      <c r="AB752">
        <v>12</v>
      </c>
      <c r="AC752">
        <v>7</v>
      </c>
      <c r="AD752">
        <v>5</v>
      </c>
      <c r="AE752">
        <v>58.33</v>
      </c>
      <c r="AF752">
        <v>19</v>
      </c>
      <c r="AG752">
        <v>4</v>
      </c>
      <c r="AH752">
        <v>1</v>
      </c>
      <c r="AI752">
        <v>7</v>
      </c>
      <c r="AJ752" s="301">
        <v>43919</v>
      </c>
      <c r="AK752">
        <v>1086</v>
      </c>
      <c r="AL752">
        <v>1336</v>
      </c>
      <c r="AM752" s="301">
        <v>43828</v>
      </c>
      <c r="AN752">
        <v>1855</v>
      </c>
      <c r="AO752">
        <v>1981</v>
      </c>
      <c r="AP752" s="301">
        <v>43645</v>
      </c>
      <c r="AQ752">
        <v>1659</v>
      </c>
      <c r="AR752">
        <v>1776</v>
      </c>
      <c r="AS752" s="301">
        <v>43280</v>
      </c>
      <c r="AT752">
        <v>1889</v>
      </c>
      <c r="AU752">
        <v>2162</v>
      </c>
    </row>
    <row r="753" spans="1:47" x14ac:dyDescent="0.2">
      <c r="A753" s="102">
        <v>499</v>
      </c>
      <c r="B753">
        <v>6361</v>
      </c>
      <c r="C753" t="s">
        <v>576</v>
      </c>
      <c r="D753" t="s">
        <v>909</v>
      </c>
      <c r="E753">
        <v>2492</v>
      </c>
      <c r="F753">
        <v>2484</v>
      </c>
      <c r="G753">
        <v>400</v>
      </c>
      <c r="H753" t="s">
        <v>898</v>
      </c>
      <c r="I753">
        <v>9107</v>
      </c>
      <c r="J753" t="s">
        <v>1070</v>
      </c>
      <c r="K753" t="s">
        <v>1071</v>
      </c>
      <c r="L753">
        <v>1020</v>
      </c>
      <c r="M753">
        <v>1010</v>
      </c>
      <c r="N753">
        <v>1000</v>
      </c>
      <c r="O753" t="s">
        <v>901</v>
      </c>
      <c r="P753">
        <v>0.90109541180146902</v>
      </c>
      <c r="Q753">
        <v>0.95830818763450298</v>
      </c>
      <c r="R753" s="15">
        <v>0.32316888790198001</v>
      </c>
      <c r="S753" s="15">
        <v>2.0605589951563998E-2</v>
      </c>
      <c r="T753">
        <v>1.3289058712469499</v>
      </c>
      <c r="U753">
        <v>1.3289058712469499</v>
      </c>
      <c r="V753">
        <v>1.0140976661544401</v>
      </c>
      <c r="W753">
        <v>5.88</v>
      </c>
      <c r="X753">
        <v>1.65</v>
      </c>
      <c r="Y753">
        <v>364321</v>
      </c>
      <c r="Z753">
        <v>26023</v>
      </c>
      <c r="AA753">
        <v>1.24</v>
      </c>
      <c r="AB753">
        <v>14</v>
      </c>
      <c r="AC753">
        <v>9</v>
      </c>
      <c r="AD753">
        <v>5</v>
      </c>
      <c r="AE753">
        <v>64.290000000000006</v>
      </c>
      <c r="AF753">
        <v>16</v>
      </c>
      <c r="AG753">
        <v>6</v>
      </c>
      <c r="AH753">
        <v>2</v>
      </c>
      <c r="AI753">
        <v>6</v>
      </c>
      <c r="AJ753" s="301">
        <v>43919</v>
      </c>
      <c r="AK753">
        <v>2060</v>
      </c>
      <c r="AL753">
        <v>844</v>
      </c>
      <c r="AM753" s="301">
        <v>43828</v>
      </c>
      <c r="AN753">
        <v>3325</v>
      </c>
      <c r="AO753">
        <v>1863</v>
      </c>
      <c r="AP753" s="301">
        <v>43645</v>
      </c>
      <c r="AQ753">
        <v>3015</v>
      </c>
      <c r="AR753">
        <v>1372</v>
      </c>
      <c r="AS753" s="301">
        <v>43280</v>
      </c>
      <c r="AT753">
        <v>3385</v>
      </c>
      <c r="AU753">
        <v>2006</v>
      </c>
    </row>
    <row r="754" spans="1:47" x14ac:dyDescent="0.2">
      <c r="A754" s="102">
        <v>316</v>
      </c>
      <c r="B754">
        <v>5110</v>
      </c>
      <c r="C754" t="s">
        <v>808</v>
      </c>
      <c r="D754" t="s">
        <v>984</v>
      </c>
      <c r="E754">
        <v>1053</v>
      </c>
      <c r="F754">
        <v>1049</v>
      </c>
      <c r="G754">
        <v>1000</v>
      </c>
      <c r="H754" t="s">
        <v>901</v>
      </c>
      <c r="I754">
        <v>5631</v>
      </c>
      <c r="J754" t="s">
        <v>1053</v>
      </c>
      <c r="K754" t="s">
        <v>909</v>
      </c>
      <c r="L754">
        <v>1520</v>
      </c>
      <c r="M754">
        <v>1508</v>
      </c>
      <c r="N754">
        <v>700</v>
      </c>
      <c r="O754" t="s">
        <v>898</v>
      </c>
      <c r="P754">
        <v>0.92611303846914805</v>
      </c>
      <c r="Q754">
        <v>0.96312345904567798</v>
      </c>
      <c r="R754" s="15">
        <v>2.3736104337315499E-2</v>
      </c>
      <c r="S754">
        <v>1.02943666265575E-2</v>
      </c>
      <c r="T754">
        <v>-1.2464860368050199</v>
      </c>
      <c r="U754">
        <v>1.2464860368050199</v>
      </c>
      <c r="V754">
        <v>1.1057921688042001</v>
      </c>
      <c r="W754">
        <v>-10.5</v>
      </c>
      <c r="X754">
        <v>0.63</v>
      </c>
      <c r="Y754">
        <v>363988</v>
      </c>
      <c r="Z754">
        <v>25999</v>
      </c>
      <c r="AA754">
        <v>1.22</v>
      </c>
      <c r="AB754">
        <v>14</v>
      </c>
      <c r="AC754">
        <v>9</v>
      </c>
      <c r="AD754">
        <v>5</v>
      </c>
      <c r="AE754">
        <v>64.290000000000006</v>
      </c>
      <c r="AF754">
        <v>18</v>
      </c>
      <c r="AG754">
        <v>2</v>
      </c>
      <c r="AH754">
        <v>2</v>
      </c>
      <c r="AI754">
        <v>10</v>
      </c>
      <c r="AJ754" s="301">
        <v>43919</v>
      </c>
      <c r="AK754">
        <v>1069</v>
      </c>
      <c r="AL754">
        <v>1267</v>
      </c>
      <c r="AM754" s="301">
        <v>43828</v>
      </c>
      <c r="AN754">
        <v>1337</v>
      </c>
      <c r="AO754">
        <v>2157</v>
      </c>
      <c r="AP754" s="301">
        <v>43645</v>
      </c>
      <c r="AQ754">
        <v>1263</v>
      </c>
      <c r="AR754">
        <v>1903</v>
      </c>
      <c r="AS754" s="301">
        <v>43280</v>
      </c>
      <c r="AT754">
        <v>1711</v>
      </c>
      <c r="AU754">
        <v>2766</v>
      </c>
    </row>
    <row r="755" spans="1:47" x14ac:dyDescent="0.2">
      <c r="A755" s="102">
        <v>1243</v>
      </c>
      <c r="B755">
        <v>3231</v>
      </c>
      <c r="C755" t="s">
        <v>365</v>
      </c>
      <c r="D755" t="s">
        <v>917</v>
      </c>
      <c r="E755">
        <v>1918</v>
      </c>
      <c r="F755">
        <v>1914</v>
      </c>
      <c r="G755">
        <v>500</v>
      </c>
      <c r="H755" t="s">
        <v>901</v>
      </c>
      <c r="I755">
        <v>6501</v>
      </c>
      <c r="J755" t="s">
        <v>1022</v>
      </c>
      <c r="K755" t="s">
        <v>903</v>
      </c>
      <c r="L755">
        <v>3390</v>
      </c>
      <c r="M755">
        <v>3395</v>
      </c>
      <c r="N755">
        <v>300</v>
      </c>
      <c r="O755" t="s">
        <v>898</v>
      </c>
      <c r="P755">
        <v>0.96322001705946703</v>
      </c>
      <c r="Q755">
        <v>0.94270866044598001</v>
      </c>
      <c r="R755" s="15">
        <v>1.2699880467822999E-2</v>
      </c>
      <c r="S755" s="15">
        <v>9.7164439125639698E-2</v>
      </c>
      <c r="T755">
        <v>-0.37024427029338502</v>
      </c>
      <c r="U755">
        <v>0.37024427029338502</v>
      </c>
      <c r="V755">
        <v>0.30610218946998302</v>
      </c>
      <c r="W755">
        <v>-1.89</v>
      </c>
      <c r="X755">
        <v>6.04</v>
      </c>
      <c r="Y755">
        <v>363405</v>
      </c>
      <c r="Z755">
        <v>33037</v>
      </c>
      <c r="AA755">
        <v>1.82</v>
      </c>
      <c r="AB755">
        <v>11</v>
      </c>
      <c r="AC755">
        <v>8</v>
      </c>
      <c r="AD755">
        <v>3</v>
      </c>
      <c r="AE755">
        <v>72.73</v>
      </c>
      <c r="AF755">
        <v>20</v>
      </c>
      <c r="AG755">
        <v>3</v>
      </c>
      <c r="AH755">
        <v>0</v>
      </c>
      <c r="AI755">
        <v>8</v>
      </c>
      <c r="AJ755" s="301">
        <v>43919</v>
      </c>
      <c r="AK755">
        <v>1783</v>
      </c>
      <c r="AL755">
        <v>3109</v>
      </c>
      <c r="AM755" s="301">
        <v>43828</v>
      </c>
      <c r="AN755">
        <v>2620</v>
      </c>
      <c r="AO755">
        <v>4626</v>
      </c>
      <c r="AP755" s="301">
        <v>43645</v>
      </c>
      <c r="AQ755">
        <v>2371</v>
      </c>
      <c r="AR755">
        <v>4045</v>
      </c>
      <c r="AS755" s="301">
        <v>43280</v>
      </c>
      <c r="AT755">
        <v>2431</v>
      </c>
      <c r="AU755">
        <v>3840.5</v>
      </c>
    </row>
    <row r="756" spans="1:47" x14ac:dyDescent="0.2">
      <c r="A756" s="102">
        <v>1262</v>
      </c>
      <c r="B756">
        <v>3099</v>
      </c>
      <c r="C756" t="s">
        <v>33</v>
      </c>
      <c r="D756" t="s">
        <v>921</v>
      </c>
      <c r="E756">
        <v>635</v>
      </c>
      <c r="F756">
        <v>623</v>
      </c>
      <c r="G756">
        <v>1700</v>
      </c>
      <c r="H756" t="s">
        <v>901</v>
      </c>
      <c r="I756">
        <v>5803</v>
      </c>
      <c r="J756" t="s">
        <v>23</v>
      </c>
      <c r="K756" t="s">
        <v>911</v>
      </c>
      <c r="L756">
        <v>312</v>
      </c>
      <c r="M756">
        <v>308</v>
      </c>
      <c r="N756">
        <v>3400</v>
      </c>
      <c r="O756" t="s">
        <v>898</v>
      </c>
      <c r="P756">
        <v>0.80243719731589702</v>
      </c>
      <c r="Q756">
        <v>0.94223057963085199</v>
      </c>
      <c r="R756">
        <v>0.20782204900915999</v>
      </c>
      <c r="S756">
        <v>2.0158440772685499E-2</v>
      </c>
      <c r="T756">
        <v>-1.2212538686495</v>
      </c>
      <c r="U756">
        <v>1.2212538686495</v>
      </c>
      <c r="V756">
        <v>0.51567781448080097</v>
      </c>
      <c r="W756">
        <v>-6.09</v>
      </c>
      <c r="X756">
        <v>1.1200000000000001</v>
      </c>
      <c r="Y756">
        <v>362042</v>
      </c>
      <c r="Z756">
        <v>22628</v>
      </c>
      <c r="AA756">
        <v>1.03</v>
      </c>
      <c r="AB756">
        <v>16</v>
      </c>
      <c r="AC756">
        <v>8</v>
      </c>
      <c r="AD756">
        <v>8</v>
      </c>
      <c r="AE756">
        <v>50</v>
      </c>
      <c r="AF756">
        <v>16</v>
      </c>
      <c r="AG756">
        <v>7</v>
      </c>
      <c r="AH756">
        <v>3</v>
      </c>
      <c r="AI756">
        <v>6</v>
      </c>
      <c r="AJ756" s="301">
        <v>43919</v>
      </c>
      <c r="AK756">
        <v>641</v>
      </c>
      <c r="AL756">
        <v>317</v>
      </c>
      <c r="AM756" s="301">
        <v>43828</v>
      </c>
      <c r="AN756">
        <v>984</v>
      </c>
      <c r="AO756">
        <v>452</v>
      </c>
      <c r="AP756" s="301">
        <v>43645</v>
      </c>
      <c r="AQ756">
        <v>899</v>
      </c>
      <c r="AR756">
        <v>421</v>
      </c>
      <c r="AS756" s="301">
        <v>43280</v>
      </c>
      <c r="AT756">
        <v>1344</v>
      </c>
      <c r="AU756">
        <v>689</v>
      </c>
    </row>
    <row r="757" spans="1:47" x14ac:dyDescent="0.2">
      <c r="A757" s="102">
        <v>2341</v>
      </c>
      <c r="B757">
        <v>2282</v>
      </c>
      <c r="C757" t="s">
        <v>1429</v>
      </c>
      <c r="D757" t="s">
        <v>923</v>
      </c>
      <c r="E757">
        <v>4225</v>
      </c>
      <c r="F757">
        <v>4200</v>
      </c>
      <c r="G757">
        <v>200</v>
      </c>
      <c r="H757" t="s">
        <v>898</v>
      </c>
      <c r="I757">
        <v>4204</v>
      </c>
      <c r="J757" t="s">
        <v>226</v>
      </c>
      <c r="K757" t="s">
        <v>920</v>
      </c>
      <c r="L757">
        <v>1489</v>
      </c>
      <c r="M757">
        <v>1494</v>
      </c>
      <c r="N757">
        <v>600</v>
      </c>
      <c r="O757" t="s">
        <v>901</v>
      </c>
      <c r="P757">
        <v>0.88843991028949298</v>
      </c>
      <c r="Q757">
        <v>0.91563960024262803</v>
      </c>
      <c r="R757" s="15">
        <v>0.22071285286974399</v>
      </c>
      <c r="S757" s="15">
        <v>4.92708120210767E-2</v>
      </c>
      <c r="T757">
        <v>1.2667980437829001</v>
      </c>
      <c r="U757">
        <v>1.2667980437829001</v>
      </c>
      <c r="V757">
        <v>1.36124675270009</v>
      </c>
      <c r="W757">
        <v>5.0199999999999996</v>
      </c>
      <c r="X757">
        <v>6.71</v>
      </c>
      <c r="Y757">
        <v>361407</v>
      </c>
      <c r="Z757">
        <v>36141</v>
      </c>
      <c r="AA757">
        <v>2.0099999999999998</v>
      </c>
      <c r="AB757">
        <v>10</v>
      </c>
      <c r="AC757">
        <v>6</v>
      </c>
      <c r="AD757">
        <v>4</v>
      </c>
      <c r="AE757">
        <v>60</v>
      </c>
      <c r="AF757">
        <v>18</v>
      </c>
      <c r="AG757">
        <v>3</v>
      </c>
      <c r="AH757">
        <v>0</v>
      </c>
      <c r="AI757">
        <v>7</v>
      </c>
      <c r="AJ757" s="301">
        <v>43919</v>
      </c>
      <c r="AK757">
        <v>3980</v>
      </c>
      <c r="AL757">
        <v>1479</v>
      </c>
      <c r="AM757" s="301">
        <v>43828</v>
      </c>
      <c r="AN757">
        <v>4510</v>
      </c>
      <c r="AO757">
        <v>1904</v>
      </c>
      <c r="AP757" s="301">
        <v>43645</v>
      </c>
      <c r="AQ757">
        <v>4695</v>
      </c>
      <c r="AR757">
        <v>1665</v>
      </c>
      <c r="AS757" s="301">
        <v>43280</v>
      </c>
      <c r="AT757">
        <v>4325</v>
      </c>
      <c r="AU757">
        <v>1855</v>
      </c>
    </row>
    <row r="758" spans="1:47" x14ac:dyDescent="0.2">
      <c r="A758" s="102">
        <v>3572</v>
      </c>
      <c r="B758">
        <v>1941</v>
      </c>
      <c r="C758" t="s">
        <v>1159</v>
      </c>
      <c r="D758" t="s">
        <v>907</v>
      </c>
      <c r="E758">
        <v>2302</v>
      </c>
      <c r="F758">
        <v>2285</v>
      </c>
      <c r="G758">
        <v>400</v>
      </c>
      <c r="H758" t="s">
        <v>901</v>
      </c>
      <c r="I758">
        <v>3048</v>
      </c>
      <c r="J758" t="s">
        <v>1125</v>
      </c>
      <c r="K758" t="s">
        <v>921</v>
      </c>
      <c r="L758">
        <v>1155</v>
      </c>
      <c r="M758">
        <v>1132</v>
      </c>
      <c r="N758">
        <v>800</v>
      </c>
      <c r="O758" t="s">
        <v>898</v>
      </c>
      <c r="P758">
        <v>0.87475288168857701</v>
      </c>
      <c r="Q758">
        <v>0.87467898620832796</v>
      </c>
      <c r="R758">
        <v>1.97346364551404E-4</v>
      </c>
      <c r="S758">
        <v>2.81233156460804E-2</v>
      </c>
      <c r="T758">
        <v>-0.97120347385417505</v>
      </c>
      <c r="U758">
        <v>0.97120347385417505</v>
      </c>
      <c r="V758">
        <v>1.15963411087128</v>
      </c>
      <c r="W758">
        <v>-11.3</v>
      </c>
      <c r="X758">
        <v>0.92</v>
      </c>
      <c r="Y758">
        <v>360883</v>
      </c>
      <c r="Z758">
        <v>22555</v>
      </c>
      <c r="AA758">
        <v>1.1399999999999999</v>
      </c>
      <c r="AB758">
        <v>16</v>
      </c>
      <c r="AC758">
        <v>11</v>
      </c>
      <c r="AD758">
        <v>5</v>
      </c>
      <c r="AE758">
        <v>68.75</v>
      </c>
      <c r="AF758">
        <v>21</v>
      </c>
      <c r="AG758">
        <v>3</v>
      </c>
      <c r="AH758">
        <v>1</v>
      </c>
      <c r="AI758">
        <v>12</v>
      </c>
      <c r="AJ758" s="301">
        <v>43919</v>
      </c>
      <c r="AK758">
        <v>2248</v>
      </c>
      <c r="AL758">
        <v>901</v>
      </c>
      <c r="AM758" s="301">
        <v>43828</v>
      </c>
      <c r="AN758">
        <v>2532</v>
      </c>
      <c r="AO758">
        <v>1246</v>
      </c>
      <c r="AP758" s="301">
        <v>43645</v>
      </c>
      <c r="AQ758">
        <v>2296</v>
      </c>
      <c r="AR758">
        <v>1091</v>
      </c>
      <c r="AS758" s="301">
        <v>43280</v>
      </c>
      <c r="AT758">
        <v>2698</v>
      </c>
      <c r="AU758">
        <v>1656</v>
      </c>
    </row>
    <row r="759" spans="1:47" x14ac:dyDescent="0.2">
      <c r="A759" s="102">
        <v>366</v>
      </c>
      <c r="B759">
        <v>1861</v>
      </c>
      <c r="C759" t="s">
        <v>1204</v>
      </c>
      <c r="D759" t="s">
        <v>907</v>
      </c>
      <c r="E759">
        <v>2536</v>
      </c>
      <c r="F759">
        <v>2521</v>
      </c>
      <c r="G759">
        <v>400</v>
      </c>
      <c r="H759" t="s">
        <v>898</v>
      </c>
      <c r="I759">
        <v>7278</v>
      </c>
      <c r="J759" t="s">
        <v>42</v>
      </c>
      <c r="K759" t="s">
        <v>913</v>
      </c>
      <c r="L759">
        <v>1620</v>
      </c>
      <c r="M759">
        <v>1574</v>
      </c>
      <c r="N759">
        <v>600</v>
      </c>
      <c r="O759" t="s">
        <v>901</v>
      </c>
      <c r="P759">
        <v>0.74941994535220302</v>
      </c>
      <c r="Q759">
        <v>0.961412560316943</v>
      </c>
      <c r="R759" s="15">
        <v>0.499072611715489</v>
      </c>
      <c r="S759">
        <v>9.3748723023197103E-3</v>
      </c>
      <c r="T759">
        <v>1.3610955934459801</v>
      </c>
      <c r="U759">
        <v>1.3610955934459801</v>
      </c>
      <c r="V759">
        <v>0.801204385345615</v>
      </c>
      <c r="W759">
        <v>6.04</v>
      </c>
      <c r="X759">
        <v>6.35</v>
      </c>
      <c r="Y759">
        <v>360536</v>
      </c>
      <c r="Z759">
        <v>30045</v>
      </c>
      <c r="AA759">
        <v>1.46</v>
      </c>
      <c r="AB759">
        <v>12</v>
      </c>
      <c r="AC759">
        <v>8</v>
      </c>
      <c r="AD759">
        <v>4</v>
      </c>
      <c r="AE759">
        <v>66.67</v>
      </c>
      <c r="AF759">
        <v>17</v>
      </c>
      <c r="AG759">
        <v>3</v>
      </c>
      <c r="AH759">
        <v>1</v>
      </c>
      <c r="AI759">
        <v>8</v>
      </c>
      <c r="AJ759" s="301">
        <v>43919</v>
      </c>
      <c r="AK759">
        <v>2481</v>
      </c>
      <c r="AL759">
        <v>1672</v>
      </c>
      <c r="AM759" s="301">
        <v>43828</v>
      </c>
      <c r="AN759">
        <v>3330</v>
      </c>
      <c r="AO759">
        <v>2485</v>
      </c>
      <c r="AP759" s="301">
        <v>43645</v>
      </c>
      <c r="AQ759">
        <v>3310</v>
      </c>
      <c r="AR759">
        <v>2323</v>
      </c>
      <c r="AS759" s="301">
        <v>43280</v>
      </c>
      <c r="AT759">
        <v>3740</v>
      </c>
      <c r="AU759">
        <v>3370</v>
      </c>
    </row>
    <row r="760" spans="1:47" x14ac:dyDescent="0.2">
      <c r="A760" s="102">
        <v>1557</v>
      </c>
      <c r="B760">
        <v>5714</v>
      </c>
      <c r="C760" t="s">
        <v>559</v>
      </c>
      <c r="D760" t="s">
        <v>911</v>
      </c>
      <c r="E760">
        <v>3280</v>
      </c>
      <c r="F760">
        <v>3235</v>
      </c>
      <c r="G760">
        <v>300</v>
      </c>
      <c r="H760" t="s">
        <v>901</v>
      </c>
      <c r="I760">
        <v>6361</v>
      </c>
      <c r="J760" t="s">
        <v>576</v>
      </c>
      <c r="K760" t="s">
        <v>909</v>
      </c>
      <c r="L760">
        <v>2492</v>
      </c>
      <c r="M760">
        <v>2484</v>
      </c>
      <c r="N760">
        <v>400</v>
      </c>
      <c r="O760" t="s">
        <v>898</v>
      </c>
      <c r="P760">
        <v>0.95464991199375604</v>
      </c>
      <c r="Q760">
        <v>0.93537288686894804</v>
      </c>
      <c r="R760">
        <v>0.44064251966338203</v>
      </c>
      <c r="S760">
        <v>6.8575536975652607E-2</v>
      </c>
      <c r="T760">
        <v>-0.51870392014975297</v>
      </c>
      <c r="U760">
        <v>0.51870392014975297</v>
      </c>
      <c r="V760">
        <v>0.72303636696233597</v>
      </c>
      <c r="W760">
        <v>-1.64</v>
      </c>
      <c r="X760">
        <v>2.38</v>
      </c>
      <c r="Y760">
        <v>360240</v>
      </c>
      <c r="Z760">
        <v>32749</v>
      </c>
      <c r="AA760">
        <v>1.6</v>
      </c>
      <c r="AB760">
        <v>11</v>
      </c>
      <c r="AC760">
        <v>8</v>
      </c>
      <c r="AD760">
        <v>3</v>
      </c>
      <c r="AE760">
        <v>72.73</v>
      </c>
      <c r="AF760">
        <v>19</v>
      </c>
      <c r="AG760">
        <v>1</v>
      </c>
      <c r="AH760">
        <v>1</v>
      </c>
      <c r="AI760">
        <v>9</v>
      </c>
      <c r="AJ760" s="301">
        <v>43919</v>
      </c>
      <c r="AK760">
        <v>2786</v>
      </c>
      <c r="AL760">
        <v>2060</v>
      </c>
      <c r="AM760" s="301">
        <v>43828</v>
      </c>
      <c r="AN760">
        <v>4075</v>
      </c>
      <c r="AO760">
        <v>3325</v>
      </c>
      <c r="AP760" s="301">
        <v>43645</v>
      </c>
      <c r="AQ760">
        <v>3525</v>
      </c>
      <c r="AR760">
        <v>3015</v>
      </c>
      <c r="AS760" s="301">
        <v>43280</v>
      </c>
      <c r="AT760">
        <v>3350</v>
      </c>
      <c r="AU760">
        <v>3385</v>
      </c>
    </row>
    <row r="761" spans="1:47" x14ac:dyDescent="0.2">
      <c r="A761" s="102">
        <v>3791</v>
      </c>
      <c r="B761">
        <v>1959</v>
      </c>
      <c r="C761" t="s">
        <v>1446</v>
      </c>
      <c r="D761" t="s">
        <v>907</v>
      </c>
      <c r="E761">
        <v>3135</v>
      </c>
      <c r="F761">
        <v>3115</v>
      </c>
      <c r="G761">
        <v>300</v>
      </c>
      <c r="H761" t="s">
        <v>898</v>
      </c>
      <c r="I761">
        <v>5301</v>
      </c>
      <c r="J761" t="s">
        <v>553</v>
      </c>
      <c r="K761" t="s">
        <v>897</v>
      </c>
      <c r="L761">
        <v>1010</v>
      </c>
      <c r="M761">
        <v>1001</v>
      </c>
      <c r="N761">
        <v>900</v>
      </c>
      <c r="O761" t="s">
        <v>901</v>
      </c>
      <c r="P761">
        <v>0.59814458264723702</v>
      </c>
      <c r="Q761">
        <v>0.86573067458299802</v>
      </c>
      <c r="R761" s="15">
        <v>0.17903269337307801</v>
      </c>
      <c r="S761">
        <v>7.1312436032856794E-2</v>
      </c>
      <c r="T761">
        <v>6.3390237366032998E-2</v>
      </c>
      <c r="U761">
        <v>6.3390237366032998E-2</v>
      </c>
      <c r="V761">
        <v>0.47544274889458499</v>
      </c>
      <c r="W761">
        <v>0.39</v>
      </c>
      <c r="X761">
        <v>3.6</v>
      </c>
      <c r="Y761">
        <v>360224</v>
      </c>
      <c r="Z761">
        <v>25730</v>
      </c>
      <c r="AA761">
        <v>1.24</v>
      </c>
      <c r="AB761">
        <v>14</v>
      </c>
      <c r="AC761">
        <v>10</v>
      </c>
      <c r="AD761">
        <v>4</v>
      </c>
      <c r="AE761">
        <v>71.430000000000007</v>
      </c>
      <c r="AF761">
        <v>16</v>
      </c>
      <c r="AG761">
        <v>7</v>
      </c>
      <c r="AH761">
        <v>3</v>
      </c>
      <c r="AI761">
        <v>4</v>
      </c>
      <c r="AJ761" s="301">
        <v>43919</v>
      </c>
      <c r="AK761">
        <v>3070</v>
      </c>
      <c r="AL761">
        <v>903</v>
      </c>
      <c r="AM761" s="301">
        <v>43828</v>
      </c>
      <c r="AN761">
        <v>3235</v>
      </c>
      <c r="AO761">
        <v>1095</v>
      </c>
      <c r="AP761" s="301">
        <v>43645</v>
      </c>
      <c r="AQ761">
        <v>3325</v>
      </c>
      <c r="AR761">
        <v>1140</v>
      </c>
      <c r="AS761" s="301">
        <v>43280</v>
      </c>
      <c r="AT761">
        <v>5210</v>
      </c>
      <c r="AU761">
        <v>1975</v>
      </c>
    </row>
    <row r="762" spans="1:47" x14ac:dyDescent="0.2">
      <c r="A762" s="102">
        <v>2558</v>
      </c>
      <c r="B762">
        <v>3087</v>
      </c>
      <c r="C762" t="s">
        <v>1094</v>
      </c>
      <c r="D762" t="s">
        <v>921</v>
      </c>
      <c r="E762">
        <v>1721</v>
      </c>
      <c r="F762">
        <v>1719</v>
      </c>
      <c r="G762">
        <v>600</v>
      </c>
      <c r="H762" t="s">
        <v>901</v>
      </c>
      <c r="I762">
        <v>6395</v>
      </c>
      <c r="J762" t="s">
        <v>1004</v>
      </c>
      <c r="K762" t="s">
        <v>909</v>
      </c>
      <c r="L762">
        <v>890</v>
      </c>
      <c r="M762">
        <v>892</v>
      </c>
      <c r="N762">
        <v>1200</v>
      </c>
      <c r="O762" t="s">
        <v>898</v>
      </c>
      <c r="P762">
        <v>0.75847250208666395</v>
      </c>
      <c r="Q762">
        <v>0.90952936029619202</v>
      </c>
      <c r="R762" s="15">
        <v>0.29637495013841397</v>
      </c>
      <c r="S762">
        <v>8.03072611155142E-2</v>
      </c>
      <c r="T762">
        <v>-1.49232314355239</v>
      </c>
      <c r="U762">
        <v>1.49232314355239</v>
      </c>
      <c r="V762">
        <v>1.6718793647880501</v>
      </c>
      <c r="W762">
        <v>-8.76</v>
      </c>
      <c r="X762">
        <v>3.78</v>
      </c>
      <c r="Y762">
        <v>359117</v>
      </c>
      <c r="Z762">
        <v>32647</v>
      </c>
      <c r="AA762">
        <v>1.54</v>
      </c>
      <c r="AB762">
        <v>11</v>
      </c>
      <c r="AC762">
        <v>7</v>
      </c>
      <c r="AD762">
        <v>4</v>
      </c>
      <c r="AE762">
        <v>63.64</v>
      </c>
      <c r="AF762">
        <v>17</v>
      </c>
      <c r="AG762">
        <v>4</v>
      </c>
      <c r="AH762">
        <v>1</v>
      </c>
      <c r="AI762">
        <v>6</v>
      </c>
      <c r="AJ762" s="301">
        <v>43919</v>
      </c>
      <c r="AK762">
        <v>1657</v>
      </c>
      <c r="AL762">
        <v>796</v>
      </c>
      <c r="AM762" s="301">
        <v>43828</v>
      </c>
      <c r="AN762">
        <v>2166</v>
      </c>
      <c r="AO762">
        <v>1001</v>
      </c>
      <c r="AP762" s="301">
        <v>43645</v>
      </c>
      <c r="AQ762">
        <v>2077</v>
      </c>
      <c r="AR762">
        <v>1155</v>
      </c>
      <c r="AS762" s="301">
        <v>43280</v>
      </c>
      <c r="AT762">
        <v>2140</v>
      </c>
      <c r="AU762">
        <v>1330</v>
      </c>
    </row>
    <row r="763" spans="1:47" x14ac:dyDescent="0.2">
      <c r="A763" s="102">
        <v>3150</v>
      </c>
      <c r="B763">
        <v>4091</v>
      </c>
      <c r="C763" t="s">
        <v>1334</v>
      </c>
      <c r="D763" t="s">
        <v>920</v>
      </c>
      <c r="E763">
        <v>1721</v>
      </c>
      <c r="F763">
        <v>1751</v>
      </c>
      <c r="G763">
        <v>600</v>
      </c>
      <c r="H763" t="s">
        <v>901</v>
      </c>
      <c r="I763">
        <v>9716</v>
      </c>
      <c r="J763" t="s">
        <v>1034</v>
      </c>
      <c r="K763" t="s">
        <v>910</v>
      </c>
      <c r="L763">
        <v>907</v>
      </c>
      <c r="M763">
        <v>891</v>
      </c>
      <c r="N763">
        <v>1200</v>
      </c>
      <c r="O763" t="s">
        <v>898</v>
      </c>
      <c r="P763">
        <v>0.85498220767915001</v>
      </c>
      <c r="Q763">
        <v>0.89142581206350402</v>
      </c>
      <c r="R763">
        <v>6.82908230903954E-2</v>
      </c>
      <c r="S763" s="15">
        <v>9.9602723180759398E-2</v>
      </c>
      <c r="T763">
        <v>-0.29011131390740102</v>
      </c>
      <c r="U763">
        <v>0.29011131390740102</v>
      </c>
      <c r="V763">
        <v>0.74311191941001897</v>
      </c>
      <c r="W763">
        <v>-1.75</v>
      </c>
      <c r="X763">
        <v>1.77</v>
      </c>
      <c r="Y763">
        <v>358867</v>
      </c>
      <c r="Z763">
        <v>21110</v>
      </c>
      <c r="AA763">
        <v>1.1399999999999999</v>
      </c>
      <c r="AB763">
        <v>17</v>
      </c>
      <c r="AC763">
        <v>9</v>
      </c>
      <c r="AD763">
        <v>8</v>
      </c>
      <c r="AE763">
        <v>52.94</v>
      </c>
      <c r="AF763">
        <v>18</v>
      </c>
      <c r="AG763">
        <v>8</v>
      </c>
      <c r="AH763">
        <v>2</v>
      </c>
      <c r="AI763">
        <v>7</v>
      </c>
      <c r="AJ763" s="301">
        <v>43919</v>
      </c>
      <c r="AK763">
        <v>1662</v>
      </c>
      <c r="AL763">
        <v>839</v>
      </c>
      <c r="AM763" s="301">
        <v>43828</v>
      </c>
      <c r="AN763">
        <v>2428</v>
      </c>
      <c r="AO763">
        <v>1455</v>
      </c>
      <c r="AP763" s="301">
        <v>43645</v>
      </c>
      <c r="AQ763">
        <v>2285</v>
      </c>
      <c r="AR763">
        <v>1376</v>
      </c>
      <c r="AS763" s="301">
        <v>43280</v>
      </c>
      <c r="AT763">
        <v>1526</v>
      </c>
      <c r="AU763">
        <v>1186</v>
      </c>
    </row>
    <row r="764" spans="1:47" x14ac:dyDescent="0.2">
      <c r="A764" s="102">
        <v>417</v>
      </c>
      <c r="B764">
        <v>6103</v>
      </c>
      <c r="C764" t="s">
        <v>1464</v>
      </c>
      <c r="D764" t="s">
        <v>909</v>
      </c>
      <c r="E764">
        <v>4470</v>
      </c>
      <c r="F764">
        <v>4435</v>
      </c>
      <c r="G764">
        <v>200</v>
      </c>
      <c r="H764" t="s">
        <v>901</v>
      </c>
      <c r="I764">
        <v>6183</v>
      </c>
      <c r="J764" t="s">
        <v>1060</v>
      </c>
      <c r="K764" t="s">
        <v>910</v>
      </c>
      <c r="L764">
        <v>1372</v>
      </c>
      <c r="M764">
        <v>1371</v>
      </c>
      <c r="N764">
        <v>600</v>
      </c>
      <c r="O764" t="s">
        <v>898</v>
      </c>
      <c r="P764">
        <v>0.95553188521433796</v>
      </c>
      <c r="Q764">
        <v>0.9601359513305</v>
      </c>
      <c r="R764">
        <v>8.4291222723678096E-3</v>
      </c>
      <c r="S764" s="15">
        <v>2.7669012974785301E-3</v>
      </c>
      <c r="T764">
        <v>-0.18098540313314199</v>
      </c>
      <c r="U764">
        <v>0.18098540313314199</v>
      </c>
      <c r="V764">
        <v>0.10312960444317799</v>
      </c>
      <c r="W764">
        <v>-1.07</v>
      </c>
      <c r="X764">
        <v>7.26</v>
      </c>
      <c r="Y764">
        <v>358840</v>
      </c>
      <c r="Z764">
        <v>27603</v>
      </c>
      <c r="AA764">
        <v>1.71</v>
      </c>
      <c r="AB764">
        <v>13</v>
      </c>
      <c r="AC764">
        <v>10</v>
      </c>
      <c r="AD764">
        <v>3</v>
      </c>
      <c r="AE764">
        <v>76.92</v>
      </c>
      <c r="AF764">
        <v>19</v>
      </c>
      <c r="AG764">
        <v>3</v>
      </c>
      <c r="AH764">
        <v>1</v>
      </c>
      <c r="AI764">
        <v>9</v>
      </c>
      <c r="AJ764" s="301">
        <v>43919</v>
      </c>
      <c r="AK764">
        <v>3465</v>
      </c>
      <c r="AL764">
        <v>1152</v>
      </c>
      <c r="AM764" s="301">
        <v>43828</v>
      </c>
      <c r="AN764">
        <v>5800</v>
      </c>
      <c r="AO764">
        <v>1720</v>
      </c>
      <c r="AP764" s="301">
        <v>43645</v>
      </c>
      <c r="AQ764">
        <v>5900</v>
      </c>
      <c r="AR764">
        <v>1520</v>
      </c>
      <c r="AS764" s="301">
        <v>43280</v>
      </c>
      <c r="AT764">
        <v>5660</v>
      </c>
      <c r="AU764">
        <v>1850</v>
      </c>
    </row>
    <row r="765" spans="1:47" x14ac:dyDescent="0.2">
      <c r="A765" s="102">
        <v>4002</v>
      </c>
      <c r="B765">
        <v>2327</v>
      </c>
      <c r="C765" t="s">
        <v>1171</v>
      </c>
      <c r="D765" t="s">
        <v>900</v>
      </c>
      <c r="E765">
        <v>2942</v>
      </c>
      <c r="F765">
        <v>2914</v>
      </c>
      <c r="G765">
        <v>300</v>
      </c>
      <c r="H765" t="s">
        <v>901</v>
      </c>
      <c r="I765">
        <v>6395</v>
      </c>
      <c r="J765" t="s">
        <v>1004</v>
      </c>
      <c r="K765" t="s">
        <v>909</v>
      </c>
      <c r="L765">
        <v>890</v>
      </c>
      <c r="M765">
        <v>892</v>
      </c>
      <c r="N765">
        <v>1000</v>
      </c>
      <c r="O765" t="s">
        <v>898</v>
      </c>
      <c r="P765">
        <v>0.867186176372166</v>
      </c>
      <c r="Q765">
        <v>0.85592640883613402</v>
      </c>
      <c r="R765" s="15">
        <v>0.14780214199802899</v>
      </c>
      <c r="S765">
        <v>7.5945865585911501E-2</v>
      </c>
      <c r="T765">
        <v>-0.92930777680778298</v>
      </c>
      <c r="U765">
        <v>0.92930777680778298</v>
      </c>
      <c r="V765">
        <v>0.76236627231542697</v>
      </c>
      <c r="W765">
        <v>-4.24</v>
      </c>
      <c r="X765">
        <v>2.04</v>
      </c>
      <c r="Y765">
        <v>358571</v>
      </c>
      <c r="Z765">
        <v>23905</v>
      </c>
      <c r="AA765">
        <v>1.29</v>
      </c>
      <c r="AB765">
        <v>15</v>
      </c>
      <c r="AC765">
        <v>9</v>
      </c>
      <c r="AD765">
        <v>6</v>
      </c>
      <c r="AE765">
        <v>60</v>
      </c>
      <c r="AF765">
        <v>18</v>
      </c>
      <c r="AG765">
        <v>4</v>
      </c>
      <c r="AH765">
        <v>1</v>
      </c>
      <c r="AI765">
        <v>10</v>
      </c>
      <c r="AJ765" s="301">
        <v>43919</v>
      </c>
      <c r="AK765">
        <v>2686</v>
      </c>
      <c r="AL765">
        <v>796</v>
      </c>
      <c r="AM765" s="301">
        <v>43828</v>
      </c>
      <c r="AN765">
        <v>3600</v>
      </c>
      <c r="AO765">
        <v>1001</v>
      </c>
      <c r="AP765" s="301">
        <v>43645</v>
      </c>
      <c r="AQ765">
        <v>3515</v>
      </c>
      <c r="AR765">
        <v>1155</v>
      </c>
      <c r="AS765" s="301">
        <v>43280</v>
      </c>
      <c r="AT765">
        <v>2762</v>
      </c>
      <c r="AU765">
        <v>1330</v>
      </c>
    </row>
    <row r="766" spans="1:47" x14ac:dyDescent="0.2">
      <c r="A766" s="102">
        <v>494</v>
      </c>
      <c r="B766">
        <v>5471</v>
      </c>
      <c r="C766" t="s">
        <v>1052</v>
      </c>
      <c r="D766" t="s">
        <v>939</v>
      </c>
      <c r="E766">
        <v>3290</v>
      </c>
      <c r="F766">
        <v>3280</v>
      </c>
      <c r="G766">
        <v>300</v>
      </c>
      <c r="H766" t="s">
        <v>901</v>
      </c>
      <c r="I766">
        <v>6995</v>
      </c>
      <c r="J766" t="s">
        <v>47</v>
      </c>
      <c r="K766" t="s">
        <v>913</v>
      </c>
      <c r="L766">
        <v>1553</v>
      </c>
      <c r="M766">
        <v>1535</v>
      </c>
      <c r="N766">
        <v>600</v>
      </c>
      <c r="O766" t="s">
        <v>898</v>
      </c>
      <c r="P766">
        <v>0.75545482056264501</v>
      </c>
      <c r="Q766">
        <v>0.95858669026497201</v>
      </c>
      <c r="R766" s="15">
        <v>7.4908480530974597E-2</v>
      </c>
      <c r="S766">
        <v>4.2971042926954202E-2</v>
      </c>
      <c r="T766">
        <v>-1.6672563241345999</v>
      </c>
      <c r="U766">
        <v>1.6672563241345999</v>
      </c>
      <c r="V766">
        <v>1.59389467451061</v>
      </c>
      <c r="W766">
        <v>-13.7</v>
      </c>
      <c r="X766">
        <v>6.4</v>
      </c>
      <c r="Y766">
        <v>358538</v>
      </c>
      <c r="Z766">
        <v>39838</v>
      </c>
      <c r="AA766">
        <v>2.15</v>
      </c>
      <c r="AB766">
        <v>9</v>
      </c>
      <c r="AC766">
        <v>7</v>
      </c>
      <c r="AD766">
        <v>2</v>
      </c>
      <c r="AE766">
        <v>77.78</v>
      </c>
      <c r="AF766">
        <v>20</v>
      </c>
      <c r="AG766">
        <v>3</v>
      </c>
      <c r="AH766">
        <v>1</v>
      </c>
      <c r="AI766">
        <v>5</v>
      </c>
      <c r="AJ766" s="301">
        <v>43919</v>
      </c>
      <c r="AK766">
        <v>3655</v>
      </c>
      <c r="AL766">
        <v>1369</v>
      </c>
      <c r="AM766" s="301">
        <v>43828</v>
      </c>
      <c r="AN766">
        <v>4805</v>
      </c>
      <c r="AO766">
        <v>2147</v>
      </c>
      <c r="AP766" s="301">
        <v>43645</v>
      </c>
      <c r="AQ766">
        <v>4155</v>
      </c>
      <c r="AR766">
        <v>1839</v>
      </c>
      <c r="AS766" s="301">
        <v>43280</v>
      </c>
      <c r="AT766">
        <v>4995</v>
      </c>
      <c r="AU766">
        <v>2026</v>
      </c>
    </row>
    <row r="767" spans="1:47" x14ac:dyDescent="0.2">
      <c r="A767" s="102">
        <v>476</v>
      </c>
      <c r="B767">
        <v>6113</v>
      </c>
      <c r="C767" t="s">
        <v>1129</v>
      </c>
      <c r="D767" t="s">
        <v>909</v>
      </c>
      <c r="E767">
        <v>862</v>
      </c>
      <c r="F767">
        <v>859</v>
      </c>
      <c r="G767">
        <v>1200</v>
      </c>
      <c r="H767" t="s">
        <v>901</v>
      </c>
      <c r="I767">
        <v>9101</v>
      </c>
      <c r="J767" t="s">
        <v>682</v>
      </c>
      <c r="K767" t="s">
        <v>1071</v>
      </c>
      <c r="L767">
        <v>1484</v>
      </c>
      <c r="M767">
        <v>1493</v>
      </c>
      <c r="N767">
        <v>700</v>
      </c>
      <c r="O767" t="s">
        <v>898</v>
      </c>
      <c r="P767">
        <v>0.68017868508520696</v>
      </c>
      <c r="Q767">
        <v>0.958923226260888</v>
      </c>
      <c r="R767" s="106">
        <v>0.37253342610071299</v>
      </c>
      <c r="S767" s="106">
        <v>4.0650257446699603E-2</v>
      </c>
      <c r="T767">
        <v>-1.8002565648337301</v>
      </c>
      <c r="U767">
        <v>1.8002565648337301</v>
      </c>
      <c r="V767">
        <v>1.67043640341238</v>
      </c>
      <c r="W767">
        <v>-11.38</v>
      </c>
      <c r="X767">
        <v>1.37</v>
      </c>
      <c r="Y767">
        <v>358490</v>
      </c>
      <c r="Z767">
        <v>29874</v>
      </c>
      <c r="AA767">
        <v>1.49</v>
      </c>
      <c r="AB767">
        <v>12</v>
      </c>
      <c r="AC767">
        <v>8</v>
      </c>
      <c r="AD767">
        <v>4</v>
      </c>
      <c r="AE767">
        <v>66.67</v>
      </c>
      <c r="AF767">
        <v>19</v>
      </c>
      <c r="AG767">
        <v>4</v>
      </c>
      <c r="AH767">
        <v>0</v>
      </c>
      <c r="AI767">
        <v>8</v>
      </c>
      <c r="AJ767" s="301">
        <v>43919</v>
      </c>
      <c r="AK767">
        <v>872</v>
      </c>
      <c r="AL767">
        <v>1336</v>
      </c>
      <c r="AM767" s="301">
        <v>43828</v>
      </c>
      <c r="AN767">
        <v>1250</v>
      </c>
      <c r="AO767">
        <v>1981</v>
      </c>
      <c r="AP767" s="301">
        <v>43645</v>
      </c>
      <c r="AQ767">
        <v>1246</v>
      </c>
      <c r="AR767">
        <v>1776</v>
      </c>
      <c r="AS767" s="301">
        <v>43280</v>
      </c>
      <c r="AT767">
        <v>1059</v>
      </c>
      <c r="AU767">
        <v>2162</v>
      </c>
    </row>
    <row r="768" spans="1:47" x14ac:dyDescent="0.2">
      <c r="A768" s="102">
        <v>3665</v>
      </c>
      <c r="B768">
        <v>1332</v>
      </c>
      <c r="C768" t="s">
        <v>1174</v>
      </c>
      <c r="D768" t="s">
        <v>974</v>
      </c>
      <c r="E768">
        <v>468</v>
      </c>
      <c r="F768">
        <v>456</v>
      </c>
      <c r="G768">
        <v>2300</v>
      </c>
      <c r="H768" t="s">
        <v>901</v>
      </c>
      <c r="I768">
        <v>2432</v>
      </c>
      <c r="J768" t="s">
        <v>1393</v>
      </c>
      <c r="K768" t="s">
        <v>910</v>
      </c>
      <c r="L768">
        <v>1338</v>
      </c>
      <c r="M768">
        <v>1313</v>
      </c>
      <c r="N768">
        <v>800</v>
      </c>
      <c r="O768" t="s">
        <v>898</v>
      </c>
      <c r="P768">
        <v>0.67918689407933597</v>
      </c>
      <c r="Q768">
        <v>0.87071048779849303</v>
      </c>
      <c r="R768" s="15">
        <v>4.5420268357476701E-3</v>
      </c>
      <c r="S768" s="15">
        <v>9.2851508345176206E-2</v>
      </c>
      <c r="T768">
        <v>-0.50872545756630105</v>
      </c>
      <c r="U768">
        <v>0.50872545756630105</v>
      </c>
      <c r="V768">
        <v>0.42725115378407702</v>
      </c>
      <c r="W768">
        <v>-4.29</v>
      </c>
      <c r="X768">
        <v>0.15</v>
      </c>
      <c r="Y768">
        <v>358380</v>
      </c>
      <c r="Z768">
        <v>21081</v>
      </c>
      <c r="AA768">
        <v>0.96</v>
      </c>
      <c r="AB768">
        <v>17</v>
      </c>
      <c r="AC768">
        <v>9</v>
      </c>
      <c r="AD768">
        <v>8</v>
      </c>
      <c r="AE768">
        <v>52.94</v>
      </c>
      <c r="AF768">
        <v>17</v>
      </c>
      <c r="AG768">
        <v>7</v>
      </c>
      <c r="AH768">
        <v>3</v>
      </c>
      <c r="AI768">
        <v>7</v>
      </c>
      <c r="AJ768" s="301">
        <v>43919</v>
      </c>
      <c r="AK768">
        <v>517</v>
      </c>
      <c r="AL768">
        <v>1206</v>
      </c>
      <c r="AM768" s="301">
        <v>43828</v>
      </c>
      <c r="AN768">
        <v>652</v>
      </c>
      <c r="AO768">
        <v>1755</v>
      </c>
      <c r="AP768" s="301">
        <v>43645</v>
      </c>
      <c r="AQ768">
        <v>674</v>
      </c>
      <c r="AR768">
        <v>2080</v>
      </c>
      <c r="AS768" s="301">
        <v>43280</v>
      </c>
      <c r="AT768">
        <v>537</v>
      </c>
      <c r="AU768">
        <v>2056</v>
      </c>
    </row>
    <row r="769" spans="1:47" x14ac:dyDescent="0.2">
      <c r="A769" s="102">
        <v>2415</v>
      </c>
      <c r="B769">
        <v>3291</v>
      </c>
      <c r="C769" t="s">
        <v>55</v>
      </c>
      <c r="D769" t="s">
        <v>917</v>
      </c>
      <c r="E769">
        <v>1661</v>
      </c>
      <c r="F769">
        <v>1643</v>
      </c>
      <c r="G769">
        <v>700</v>
      </c>
      <c r="H769" t="s">
        <v>898</v>
      </c>
      <c r="I769">
        <v>4183</v>
      </c>
      <c r="J769" t="s">
        <v>1028</v>
      </c>
      <c r="K769" t="s">
        <v>920</v>
      </c>
      <c r="L769">
        <v>2221</v>
      </c>
      <c r="M769">
        <v>2197</v>
      </c>
      <c r="N769">
        <v>500</v>
      </c>
      <c r="O769" t="s">
        <v>901</v>
      </c>
      <c r="P769">
        <v>0.95122344522740998</v>
      </c>
      <c r="Q769">
        <v>0.91376135545176496</v>
      </c>
      <c r="R769">
        <v>2.2582184359191401E-2</v>
      </c>
      <c r="S769" s="15">
        <v>3.8794206160211599E-2</v>
      </c>
      <c r="T769">
        <v>1.3250868980461099</v>
      </c>
      <c r="U769">
        <v>1.3250868980461099</v>
      </c>
      <c r="V769">
        <v>1.2834118660440501</v>
      </c>
      <c r="W769">
        <v>5.34</v>
      </c>
      <c r="X769">
        <v>4.7</v>
      </c>
      <c r="Y769">
        <v>358073</v>
      </c>
      <c r="Z769">
        <v>39786</v>
      </c>
      <c r="AA769">
        <v>1.88</v>
      </c>
      <c r="AB769">
        <v>9</v>
      </c>
      <c r="AC769">
        <v>7</v>
      </c>
      <c r="AD769">
        <v>2</v>
      </c>
      <c r="AE769">
        <v>77.78</v>
      </c>
      <c r="AF769">
        <v>18</v>
      </c>
      <c r="AG769">
        <v>3</v>
      </c>
      <c r="AH769">
        <v>0</v>
      </c>
      <c r="AI769">
        <v>6</v>
      </c>
      <c r="AJ769" s="301">
        <v>43919</v>
      </c>
      <c r="AK769">
        <v>1545</v>
      </c>
      <c r="AL769">
        <v>2105</v>
      </c>
      <c r="AM769" s="301">
        <v>43828</v>
      </c>
      <c r="AN769">
        <v>1919</v>
      </c>
      <c r="AO769">
        <v>2680</v>
      </c>
      <c r="AP769" s="301">
        <v>43645</v>
      </c>
      <c r="AQ769">
        <v>1803</v>
      </c>
      <c r="AR769">
        <v>2728</v>
      </c>
      <c r="AS769" s="301">
        <v>43280</v>
      </c>
      <c r="AT769">
        <v>2103</v>
      </c>
      <c r="AU769">
        <v>2913</v>
      </c>
    </row>
    <row r="770" spans="1:47" x14ac:dyDescent="0.2">
      <c r="A770" s="102">
        <v>3463</v>
      </c>
      <c r="B770">
        <v>4911</v>
      </c>
      <c r="C770" t="s">
        <v>1454</v>
      </c>
      <c r="D770" t="s">
        <v>920</v>
      </c>
      <c r="E770">
        <v>6909</v>
      </c>
      <c r="F770">
        <v>6808</v>
      </c>
      <c r="G770">
        <v>100</v>
      </c>
      <c r="H770" t="s">
        <v>898</v>
      </c>
      <c r="I770">
        <v>9508</v>
      </c>
      <c r="J770" t="s">
        <v>981</v>
      </c>
      <c r="K770" t="s">
        <v>942</v>
      </c>
      <c r="L770">
        <v>882</v>
      </c>
      <c r="M770">
        <v>889</v>
      </c>
      <c r="N770">
        <v>800</v>
      </c>
      <c r="O770" t="s">
        <v>901</v>
      </c>
      <c r="P770">
        <v>0.785377142696561</v>
      </c>
      <c r="Q770">
        <v>0.87856457919537301</v>
      </c>
      <c r="R770">
        <v>0.216552738929009</v>
      </c>
      <c r="S770">
        <v>4.42701725226088E-2</v>
      </c>
      <c r="T770">
        <v>0.36322866211968202</v>
      </c>
      <c r="U770">
        <v>0.36322866211968202</v>
      </c>
      <c r="V770">
        <v>1.3399357422392899</v>
      </c>
      <c r="W770">
        <v>1.49</v>
      </c>
      <c r="X770">
        <v>4.47</v>
      </c>
      <c r="Y770">
        <v>357913</v>
      </c>
      <c r="Z770">
        <v>25565</v>
      </c>
      <c r="AA770">
        <v>1.73</v>
      </c>
      <c r="AB770">
        <v>14</v>
      </c>
      <c r="AC770">
        <v>9</v>
      </c>
      <c r="AD770">
        <v>5</v>
      </c>
      <c r="AE770">
        <v>64.290000000000006</v>
      </c>
      <c r="AF770">
        <v>16</v>
      </c>
      <c r="AG770">
        <v>6</v>
      </c>
      <c r="AH770">
        <v>1</v>
      </c>
      <c r="AI770">
        <v>7</v>
      </c>
      <c r="AJ770" s="301">
        <v>43919</v>
      </c>
      <c r="AK770">
        <v>6440</v>
      </c>
      <c r="AL770">
        <v>889</v>
      </c>
      <c r="AM770" s="301">
        <v>43828</v>
      </c>
      <c r="AN770">
        <v>7782</v>
      </c>
      <c r="AO770">
        <v>945</v>
      </c>
      <c r="AP770" s="301">
        <v>43645</v>
      </c>
      <c r="AQ770">
        <v>8308</v>
      </c>
      <c r="AR770">
        <v>1076</v>
      </c>
      <c r="AS770" s="301">
        <v>43280</v>
      </c>
      <c r="AT770">
        <v>8245</v>
      </c>
      <c r="AU770">
        <v>1226</v>
      </c>
    </row>
    <row r="771" spans="1:47" x14ac:dyDescent="0.2">
      <c r="A771" s="102">
        <v>1365</v>
      </c>
      <c r="B771">
        <v>1801</v>
      </c>
      <c r="C771" t="s">
        <v>1352</v>
      </c>
      <c r="D771" t="s">
        <v>907</v>
      </c>
      <c r="E771">
        <v>3845</v>
      </c>
      <c r="F771">
        <v>3905</v>
      </c>
      <c r="G771">
        <v>200</v>
      </c>
      <c r="H771" t="s">
        <v>901</v>
      </c>
      <c r="I771">
        <v>3048</v>
      </c>
      <c r="J771" t="s">
        <v>1125</v>
      </c>
      <c r="K771" t="s">
        <v>921</v>
      </c>
      <c r="L771">
        <v>1155</v>
      </c>
      <c r="M771">
        <v>1132</v>
      </c>
      <c r="N771">
        <v>700</v>
      </c>
      <c r="O771" t="s">
        <v>898</v>
      </c>
      <c r="P771">
        <v>0.92518275255458504</v>
      </c>
      <c r="Q771">
        <v>0.94002208097066897</v>
      </c>
      <c r="R771" s="106">
        <v>0.21425647641418999</v>
      </c>
      <c r="S771" s="15">
        <v>2.6276948016971799E-3</v>
      </c>
      <c r="T771">
        <v>-0.45273698270618901</v>
      </c>
      <c r="U771">
        <v>0.45273698270618901</v>
      </c>
      <c r="V771">
        <v>0.98806152099001698</v>
      </c>
      <c r="W771">
        <v>-2.79</v>
      </c>
      <c r="X771">
        <v>1.46</v>
      </c>
      <c r="Y771">
        <v>357605</v>
      </c>
      <c r="Z771">
        <v>23840</v>
      </c>
      <c r="AA771">
        <v>0.94</v>
      </c>
      <c r="AB771">
        <v>15</v>
      </c>
      <c r="AC771">
        <v>8</v>
      </c>
      <c r="AD771">
        <v>7</v>
      </c>
      <c r="AE771">
        <v>53.33</v>
      </c>
      <c r="AF771">
        <v>15</v>
      </c>
      <c r="AG771">
        <v>6</v>
      </c>
      <c r="AH771">
        <v>2</v>
      </c>
      <c r="AI771">
        <v>7</v>
      </c>
      <c r="AJ771" s="301">
        <v>43919</v>
      </c>
      <c r="AK771">
        <v>3355</v>
      </c>
      <c r="AL771">
        <v>901</v>
      </c>
      <c r="AM771" s="301">
        <v>43828</v>
      </c>
      <c r="AN771">
        <v>4545</v>
      </c>
      <c r="AO771">
        <v>1246</v>
      </c>
      <c r="AP771" s="301">
        <v>43645</v>
      </c>
      <c r="AQ771">
        <v>3990</v>
      </c>
      <c r="AR771">
        <v>1091</v>
      </c>
      <c r="AS771" s="301">
        <v>43280</v>
      </c>
      <c r="AT771">
        <v>5980</v>
      </c>
      <c r="AU771">
        <v>1656</v>
      </c>
    </row>
    <row r="772" spans="1:47" x14ac:dyDescent="0.2">
      <c r="A772" s="102">
        <v>3487</v>
      </c>
      <c r="B772">
        <v>5463</v>
      </c>
      <c r="C772" t="s">
        <v>63</v>
      </c>
      <c r="D772" t="s">
        <v>939</v>
      </c>
      <c r="E772">
        <v>2643</v>
      </c>
      <c r="F772">
        <v>2662</v>
      </c>
      <c r="G772">
        <v>400</v>
      </c>
      <c r="H772" t="s">
        <v>901</v>
      </c>
      <c r="I772">
        <v>6326</v>
      </c>
      <c r="J772" t="s">
        <v>1450</v>
      </c>
      <c r="K772" t="s">
        <v>909</v>
      </c>
      <c r="L772">
        <v>1614.5</v>
      </c>
      <c r="M772">
        <v>1599</v>
      </c>
      <c r="N772">
        <v>700</v>
      </c>
      <c r="O772" t="s">
        <v>898</v>
      </c>
      <c r="P772">
        <v>0.85824370541584105</v>
      </c>
      <c r="Q772">
        <v>0.87797147724388902</v>
      </c>
      <c r="R772" s="15">
        <v>0.16733321509982699</v>
      </c>
      <c r="S772" s="15">
        <v>6.8993089575112299E-2</v>
      </c>
      <c r="T772">
        <v>-1.8334414460664401</v>
      </c>
      <c r="U772">
        <v>1.8334414460664401</v>
      </c>
      <c r="V772">
        <v>1.8315201313950999</v>
      </c>
      <c r="W772">
        <v>-11.65</v>
      </c>
      <c r="X772">
        <v>5.12</v>
      </c>
      <c r="Y772">
        <v>357361</v>
      </c>
      <c r="Z772">
        <v>23824</v>
      </c>
      <c r="AA772">
        <v>1.05</v>
      </c>
      <c r="AB772">
        <v>15</v>
      </c>
      <c r="AC772">
        <v>9</v>
      </c>
      <c r="AD772">
        <v>6</v>
      </c>
      <c r="AE772">
        <v>60</v>
      </c>
      <c r="AF772">
        <v>17</v>
      </c>
      <c r="AG772">
        <v>5</v>
      </c>
      <c r="AH772">
        <v>1</v>
      </c>
      <c r="AI772">
        <v>9</v>
      </c>
      <c r="AJ772" s="301">
        <v>43919</v>
      </c>
      <c r="AK772">
        <v>2771</v>
      </c>
      <c r="AL772">
        <v>1398.5</v>
      </c>
      <c r="AM772" s="301">
        <v>43828</v>
      </c>
      <c r="AN772">
        <v>3080</v>
      </c>
      <c r="AO772">
        <v>1726</v>
      </c>
      <c r="AP772" s="301">
        <v>43645</v>
      </c>
      <c r="AQ772">
        <v>3030</v>
      </c>
      <c r="AR772">
        <v>1813</v>
      </c>
      <c r="AS772" s="301">
        <v>43280</v>
      </c>
      <c r="AT772">
        <v>3660</v>
      </c>
      <c r="AU772">
        <v>1732</v>
      </c>
    </row>
    <row r="773" spans="1:47" x14ac:dyDescent="0.2">
      <c r="A773" s="102">
        <v>1332</v>
      </c>
      <c r="B773">
        <v>1803</v>
      </c>
      <c r="C773" t="s">
        <v>908</v>
      </c>
      <c r="D773" t="s">
        <v>907</v>
      </c>
      <c r="E773">
        <v>872</v>
      </c>
      <c r="F773">
        <v>871</v>
      </c>
      <c r="G773">
        <v>1200</v>
      </c>
      <c r="H773" t="s">
        <v>898</v>
      </c>
      <c r="I773">
        <v>8593</v>
      </c>
      <c r="J773" t="s">
        <v>220</v>
      </c>
      <c r="K773" t="s">
        <v>904</v>
      </c>
      <c r="L773">
        <v>506</v>
      </c>
      <c r="M773">
        <v>504</v>
      </c>
      <c r="N773">
        <v>2100</v>
      </c>
      <c r="O773" t="s">
        <v>901</v>
      </c>
      <c r="P773">
        <v>0.81048745903822805</v>
      </c>
      <c r="Q773">
        <v>0.94066044150295902</v>
      </c>
      <c r="R773">
        <v>0.46524124556448099</v>
      </c>
      <c r="S773" s="15">
        <v>7.6392796166220397E-2</v>
      </c>
      <c r="T773">
        <v>0.978515296557114</v>
      </c>
      <c r="U773">
        <v>0.978515296557114</v>
      </c>
      <c r="V773">
        <v>0.75498531638687205</v>
      </c>
      <c r="W773">
        <v>4.32</v>
      </c>
      <c r="X773">
        <v>1.26</v>
      </c>
      <c r="Y773">
        <v>357271</v>
      </c>
      <c r="Z773">
        <v>19848</v>
      </c>
      <c r="AA773">
        <v>0.92</v>
      </c>
      <c r="AB773">
        <v>18</v>
      </c>
      <c r="AC773">
        <v>11</v>
      </c>
      <c r="AD773">
        <v>7</v>
      </c>
      <c r="AE773">
        <v>61.11</v>
      </c>
      <c r="AF773">
        <v>19</v>
      </c>
      <c r="AG773">
        <v>3</v>
      </c>
      <c r="AH773">
        <v>1</v>
      </c>
      <c r="AI773">
        <v>14</v>
      </c>
      <c r="AJ773" s="301">
        <v>43919</v>
      </c>
      <c r="AK773">
        <v>867</v>
      </c>
      <c r="AL773">
        <v>562</v>
      </c>
      <c r="AM773" s="301">
        <v>43828</v>
      </c>
      <c r="AN773">
        <v>1116</v>
      </c>
      <c r="AO773">
        <v>706</v>
      </c>
      <c r="AP773" s="301">
        <v>43645</v>
      </c>
      <c r="AQ773">
        <v>906</v>
      </c>
      <c r="AR773">
        <v>580</v>
      </c>
      <c r="AS773" s="301">
        <v>43280</v>
      </c>
      <c r="AT773">
        <v>1098</v>
      </c>
      <c r="AU773">
        <v>666</v>
      </c>
    </row>
    <row r="774" spans="1:47" x14ac:dyDescent="0.2">
      <c r="A774" s="102">
        <v>315</v>
      </c>
      <c r="B774">
        <v>4205</v>
      </c>
      <c r="C774" t="s">
        <v>998</v>
      </c>
      <c r="D774" t="s">
        <v>920</v>
      </c>
      <c r="E774">
        <v>988</v>
      </c>
      <c r="F774">
        <v>968</v>
      </c>
      <c r="G774">
        <v>1100</v>
      </c>
      <c r="H774" t="s">
        <v>901</v>
      </c>
      <c r="I774">
        <v>5938</v>
      </c>
      <c r="J774" t="s">
        <v>1395</v>
      </c>
      <c r="K774" t="s">
        <v>1032</v>
      </c>
      <c r="L774">
        <v>1514</v>
      </c>
      <c r="M774">
        <v>1480</v>
      </c>
      <c r="N774">
        <v>700</v>
      </c>
      <c r="O774" t="s">
        <v>898</v>
      </c>
      <c r="P774">
        <v>0.93569671319381997</v>
      </c>
      <c r="Q774">
        <v>0.96314048321860102</v>
      </c>
      <c r="R774">
        <v>0.42019860631996397</v>
      </c>
      <c r="S774">
        <v>1.41596776761207E-2</v>
      </c>
      <c r="T774">
        <v>-0.228672978478282</v>
      </c>
      <c r="U774">
        <v>0.228672978478282</v>
      </c>
      <c r="V774">
        <v>0.95031794629383204</v>
      </c>
      <c r="W774">
        <v>-0.93</v>
      </c>
      <c r="X774">
        <v>2.78</v>
      </c>
      <c r="Y774">
        <v>357045</v>
      </c>
      <c r="Z774">
        <v>22315</v>
      </c>
      <c r="AA774">
        <v>1.1499999999999999</v>
      </c>
      <c r="AB774">
        <v>16</v>
      </c>
      <c r="AC774">
        <v>9</v>
      </c>
      <c r="AD774">
        <v>7</v>
      </c>
      <c r="AE774">
        <v>56.25</v>
      </c>
      <c r="AF774">
        <v>19</v>
      </c>
      <c r="AG774">
        <v>4</v>
      </c>
      <c r="AH774">
        <v>1</v>
      </c>
      <c r="AI774">
        <v>11</v>
      </c>
      <c r="AJ774" s="301">
        <v>43919</v>
      </c>
      <c r="AK774">
        <v>851</v>
      </c>
      <c r="AL774">
        <v>1332</v>
      </c>
      <c r="AM774" s="301">
        <v>43828</v>
      </c>
      <c r="AN774">
        <v>1366</v>
      </c>
      <c r="AO774">
        <v>1889</v>
      </c>
      <c r="AP774" s="301">
        <v>43645</v>
      </c>
      <c r="AQ774">
        <v>1217</v>
      </c>
      <c r="AR774">
        <v>1774</v>
      </c>
      <c r="AS774" s="301">
        <v>43280</v>
      </c>
      <c r="AT774">
        <v>1272</v>
      </c>
      <c r="AU774">
        <v>2190</v>
      </c>
    </row>
    <row r="775" spans="1:47" x14ac:dyDescent="0.2">
      <c r="A775" s="102">
        <v>1964</v>
      </c>
      <c r="B775">
        <v>1959</v>
      </c>
      <c r="C775" t="s">
        <v>1446</v>
      </c>
      <c r="D775" t="s">
        <v>907</v>
      </c>
      <c r="E775">
        <v>3135</v>
      </c>
      <c r="F775">
        <v>3115</v>
      </c>
      <c r="G775">
        <v>300</v>
      </c>
      <c r="H775" t="s">
        <v>898</v>
      </c>
      <c r="I775">
        <v>5334</v>
      </c>
      <c r="J775" t="s">
        <v>1074</v>
      </c>
      <c r="K775" t="s">
        <v>897</v>
      </c>
      <c r="L775">
        <v>1533</v>
      </c>
      <c r="M775">
        <v>1527</v>
      </c>
      <c r="N775">
        <v>600</v>
      </c>
      <c r="O775" t="s">
        <v>901</v>
      </c>
      <c r="P775">
        <v>0.68406591211151802</v>
      </c>
      <c r="Q775">
        <v>0.92592108152756603</v>
      </c>
      <c r="R775">
        <v>0.18653409435559201</v>
      </c>
      <c r="S775" s="15">
        <v>9.18157885267398E-2</v>
      </c>
      <c r="T775">
        <v>2.3226493959026202</v>
      </c>
      <c r="U775">
        <v>2.3226493959026202</v>
      </c>
      <c r="V775">
        <v>1.95073747988434</v>
      </c>
      <c r="W775">
        <v>10.25</v>
      </c>
      <c r="X775">
        <v>1.96</v>
      </c>
      <c r="Y775">
        <v>356962</v>
      </c>
      <c r="Z775">
        <v>50995</v>
      </c>
      <c r="AA775">
        <v>2.5499999999999998</v>
      </c>
      <c r="AB775">
        <v>7</v>
      </c>
      <c r="AC775">
        <v>5</v>
      </c>
      <c r="AD775">
        <v>2</v>
      </c>
      <c r="AE775">
        <v>71.430000000000007</v>
      </c>
      <c r="AF775">
        <v>22</v>
      </c>
      <c r="AG775">
        <v>2</v>
      </c>
      <c r="AH775">
        <v>1</v>
      </c>
      <c r="AI775">
        <v>4</v>
      </c>
      <c r="AJ775" s="301">
        <v>43919</v>
      </c>
      <c r="AK775">
        <v>3070</v>
      </c>
      <c r="AL775">
        <v>1608</v>
      </c>
      <c r="AM775" s="301">
        <v>43828</v>
      </c>
      <c r="AN775">
        <v>3235</v>
      </c>
      <c r="AO775">
        <v>2134</v>
      </c>
      <c r="AP775" s="301">
        <v>43645</v>
      </c>
      <c r="AQ775">
        <v>3325</v>
      </c>
      <c r="AR775">
        <v>2076</v>
      </c>
      <c r="AS775" s="301">
        <v>43280</v>
      </c>
      <c r="AT775">
        <v>5210</v>
      </c>
      <c r="AU775">
        <v>3025</v>
      </c>
    </row>
    <row r="776" spans="1:47" x14ac:dyDescent="0.2">
      <c r="A776" s="102">
        <v>2234</v>
      </c>
      <c r="B776">
        <v>3087</v>
      </c>
      <c r="C776" t="s">
        <v>1094</v>
      </c>
      <c r="D776" t="s">
        <v>921</v>
      </c>
      <c r="E776">
        <v>1721</v>
      </c>
      <c r="F776">
        <v>1719</v>
      </c>
      <c r="G776">
        <v>600</v>
      </c>
      <c r="H776" t="s">
        <v>901</v>
      </c>
      <c r="I776">
        <v>6592</v>
      </c>
      <c r="J776" t="s">
        <v>1059</v>
      </c>
      <c r="K776" t="s">
        <v>903</v>
      </c>
      <c r="L776">
        <v>3415</v>
      </c>
      <c r="M776">
        <v>3380</v>
      </c>
      <c r="N776">
        <v>300</v>
      </c>
      <c r="O776" t="s">
        <v>898</v>
      </c>
      <c r="P776">
        <v>0.80064389057298202</v>
      </c>
      <c r="Q776">
        <v>0.91853687522366101</v>
      </c>
      <c r="R776" s="15">
        <v>0.185037825703462</v>
      </c>
      <c r="S776" s="15">
        <v>6.6542269978412297E-2</v>
      </c>
      <c r="T776">
        <v>-0.31042918264534602</v>
      </c>
      <c r="U776">
        <v>0.31042918264534602</v>
      </c>
      <c r="V776">
        <v>1.1163226459308</v>
      </c>
      <c r="W776">
        <v>-1.26</v>
      </c>
      <c r="X776">
        <v>1.72</v>
      </c>
      <c r="Y776">
        <v>356678</v>
      </c>
      <c r="Z776">
        <v>32425</v>
      </c>
      <c r="AA776">
        <v>1.67</v>
      </c>
      <c r="AB776">
        <v>11</v>
      </c>
      <c r="AC776">
        <v>8</v>
      </c>
      <c r="AD776">
        <v>3</v>
      </c>
      <c r="AE776">
        <v>72.73</v>
      </c>
      <c r="AF776">
        <v>21</v>
      </c>
      <c r="AG776">
        <v>2</v>
      </c>
      <c r="AH776">
        <v>0</v>
      </c>
      <c r="AI776">
        <v>9</v>
      </c>
      <c r="AJ776" s="301">
        <v>43919</v>
      </c>
      <c r="AK776">
        <v>1657</v>
      </c>
      <c r="AL776">
        <v>3360</v>
      </c>
      <c r="AM776" s="301">
        <v>43828</v>
      </c>
      <c r="AN776">
        <v>2166</v>
      </c>
      <c r="AO776">
        <v>4150</v>
      </c>
      <c r="AP776" s="301">
        <v>43645</v>
      </c>
      <c r="AQ776">
        <v>2077</v>
      </c>
      <c r="AR776">
        <v>3850</v>
      </c>
      <c r="AS776" s="301">
        <v>43280</v>
      </c>
      <c r="AT776">
        <v>2140</v>
      </c>
      <c r="AU776">
        <v>5180</v>
      </c>
    </row>
    <row r="777" spans="1:47" x14ac:dyDescent="0.2">
      <c r="A777" s="102">
        <v>3258</v>
      </c>
      <c r="B777">
        <v>2587</v>
      </c>
      <c r="C777" t="s">
        <v>1233</v>
      </c>
      <c r="D777" t="s">
        <v>923</v>
      </c>
      <c r="E777">
        <v>4200</v>
      </c>
      <c r="F777">
        <v>4180</v>
      </c>
      <c r="G777">
        <v>200</v>
      </c>
      <c r="H777" t="s">
        <v>901</v>
      </c>
      <c r="I777">
        <v>9072</v>
      </c>
      <c r="J777" t="s">
        <v>975</v>
      </c>
      <c r="K777" t="s">
        <v>976</v>
      </c>
      <c r="L777">
        <v>2118</v>
      </c>
      <c r="M777">
        <v>2146</v>
      </c>
      <c r="N777">
        <v>400</v>
      </c>
      <c r="O777" t="s">
        <v>898</v>
      </c>
      <c r="P777">
        <v>0.82794860828192995</v>
      </c>
      <c r="Q777">
        <v>0.88754555614561703</v>
      </c>
      <c r="R777">
        <v>4.5155954826016998E-3</v>
      </c>
      <c r="S777" s="15">
        <v>5.1606475746295904E-3</v>
      </c>
      <c r="T777">
        <v>-0.74978417593791102</v>
      </c>
      <c r="U777">
        <v>0.74978417593791102</v>
      </c>
      <c r="V777">
        <v>0.175187433627325</v>
      </c>
      <c r="W777">
        <v>-2.39</v>
      </c>
      <c r="X777">
        <v>2.68</v>
      </c>
      <c r="Y777">
        <v>356611</v>
      </c>
      <c r="Z777">
        <v>39623</v>
      </c>
      <c r="AA777">
        <v>2</v>
      </c>
      <c r="AB777">
        <v>9</v>
      </c>
      <c r="AC777">
        <v>8</v>
      </c>
      <c r="AD777">
        <v>1</v>
      </c>
      <c r="AE777">
        <v>88.89</v>
      </c>
      <c r="AF777">
        <v>21</v>
      </c>
      <c r="AG777">
        <v>0</v>
      </c>
      <c r="AH777">
        <v>0</v>
      </c>
      <c r="AI777">
        <v>9</v>
      </c>
      <c r="AJ777" s="301">
        <v>43919</v>
      </c>
      <c r="AK777">
        <v>4260</v>
      </c>
      <c r="AL777">
        <v>2172</v>
      </c>
      <c r="AM777" s="301">
        <v>43828</v>
      </c>
      <c r="AN777">
        <v>4545</v>
      </c>
      <c r="AO777">
        <v>2746</v>
      </c>
      <c r="AP777" s="301">
        <v>43645</v>
      </c>
      <c r="AQ777">
        <v>4710</v>
      </c>
      <c r="AR777">
        <v>2562</v>
      </c>
      <c r="AS777" s="301">
        <v>43280</v>
      </c>
      <c r="AT777">
        <v>4670</v>
      </c>
      <c r="AU777">
        <v>2840</v>
      </c>
    </row>
    <row r="778" spans="1:47" x14ac:dyDescent="0.2">
      <c r="A778" s="102">
        <v>2692</v>
      </c>
      <c r="B778">
        <v>2730</v>
      </c>
      <c r="C778" t="s">
        <v>489</v>
      </c>
      <c r="D778" t="s">
        <v>921</v>
      </c>
      <c r="E778">
        <v>1094</v>
      </c>
      <c r="F778">
        <v>1074</v>
      </c>
      <c r="G778">
        <v>1000</v>
      </c>
      <c r="H778" t="s">
        <v>898</v>
      </c>
      <c r="I778">
        <v>6471</v>
      </c>
      <c r="J778" t="s">
        <v>805</v>
      </c>
      <c r="K778" t="s">
        <v>909</v>
      </c>
      <c r="L778">
        <v>782</v>
      </c>
      <c r="M778">
        <v>777</v>
      </c>
      <c r="N778">
        <v>1400</v>
      </c>
      <c r="O778" t="s">
        <v>901</v>
      </c>
      <c r="P778">
        <v>0.81670710604270902</v>
      </c>
      <c r="Q778">
        <v>0.90630322039065603</v>
      </c>
      <c r="R778">
        <v>2.7329798597947201E-2</v>
      </c>
      <c r="S778" s="15">
        <v>6.6299761179941699E-2</v>
      </c>
      <c r="T778">
        <v>1.1485399254908399</v>
      </c>
      <c r="U778">
        <v>1.1485399254908399</v>
      </c>
      <c r="V778">
        <v>1.2780111798604099</v>
      </c>
      <c r="W778">
        <v>6.54</v>
      </c>
      <c r="X778">
        <v>1.28</v>
      </c>
      <c r="Y778">
        <v>356501</v>
      </c>
      <c r="Z778">
        <v>22281</v>
      </c>
      <c r="AA778">
        <v>1.06</v>
      </c>
      <c r="AB778">
        <v>16</v>
      </c>
      <c r="AC778">
        <v>8</v>
      </c>
      <c r="AD778">
        <v>8</v>
      </c>
      <c r="AE778">
        <v>50</v>
      </c>
      <c r="AF778">
        <v>18</v>
      </c>
      <c r="AG778">
        <v>5</v>
      </c>
      <c r="AH778">
        <v>1</v>
      </c>
      <c r="AI778">
        <v>10</v>
      </c>
      <c r="AJ778" s="301">
        <v>43919</v>
      </c>
      <c r="AK778">
        <v>905</v>
      </c>
      <c r="AL778">
        <v>711</v>
      </c>
      <c r="AM778" s="301">
        <v>43828</v>
      </c>
      <c r="AN778">
        <v>1213</v>
      </c>
      <c r="AO778">
        <v>1041</v>
      </c>
      <c r="AP778" s="301">
        <v>43645</v>
      </c>
      <c r="AQ778">
        <v>1021</v>
      </c>
      <c r="AR778">
        <v>996</v>
      </c>
      <c r="AS778" s="301">
        <v>43280</v>
      </c>
      <c r="AT778">
        <v>1075</v>
      </c>
      <c r="AU778">
        <v>1135</v>
      </c>
    </row>
    <row r="779" spans="1:47" x14ac:dyDescent="0.2">
      <c r="A779" s="102">
        <v>1855</v>
      </c>
      <c r="B779">
        <v>6592</v>
      </c>
      <c r="C779" t="s">
        <v>1059</v>
      </c>
      <c r="D779" t="s">
        <v>903</v>
      </c>
      <c r="E779">
        <v>3415</v>
      </c>
      <c r="F779">
        <v>3380</v>
      </c>
      <c r="G779">
        <v>300</v>
      </c>
      <c r="H779" t="s">
        <v>901</v>
      </c>
      <c r="I779">
        <v>8308</v>
      </c>
      <c r="J779" t="s">
        <v>48</v>
      </c>
      <c r="K779" t="s">
        <v>940</v>
      </c>
      <c r="L779">
        <v>366</v>
      </c>
      <c r="M779">
        <v>368</v>
      </c>
      <c r="N779">
        <v>2800</v>
      </c>
      <c r="O779" t="s">
        <v>898</v>
      </c>
      <c r="P779">
        <v>0.91030819049927303</v>
      </c>
      <c r="Q779">
        <v>0.928425450335015</v>
      </c>
      <c r="R779">
        <v>4.5048729389057601E-2</v>
      </c>
      <c r="S779">
        <v>4.2075595564873301E-2</v>
      </c>
      <c r="T779">
        <v>-0.956662948543473</v>
      </c>
      <c r="U779">
        <v>0.956662948543473</v>
      </c>
      <c r="V779">
        <v>0.38610398947760799</v>
      </c>
      <c r="W779">
        <v>-3.75</v>
      </c>
      <c r="X779">
        <v>1.62</v>
      </c>
      <c r="Y779">
        <v>356355</v>
      </c>
      <c r="Z779">
        <v>22272</v>
      </c>
      <c r="AA779">
        <v>1.1599999999999999</v>
      </c>
      <c r="AB779">
        <v>16</v>
      </c>
      <c r="AC779">
        <v>11</v>
      </c>
      <c r="AD779">
        <v>5</v>
      </c>
      <c r="AE779">
        <v>68.75</v>
      </c>
      <c r="AF779">
        <v>19</v>
      </c>
      <c r="AG779">
        <v>3</v>
      </c>
      <c r="AH779">
        <v>1</v>
      </c>
      <c r="AI779">
        <v>12</v>
      </c>
      <c r="AJ779" s="301">
        <v>43919</v>
      </c>
      <c r="AK779">
        <v>3360</v>
      </c>
      <c r="AL779">
        <v>344</v>
      </c>
      <c r="AM779" s="301">
        <v>43828</v>
      </c>
      <c r="AN779">
        <v>4150</v>
      </c>
      <c r="AO779">
        <v>479</v>
      </c>
      <c r="AP779" s="301">
        <v>43645</v>
      </c>
      <c r="AQ779">
        <v>3850</v>
      </c>
      <c r="AR779">
        <v>453.5</v>
      </c>
      <c r="AS779" s="301">
        <v>43280</v>
      </c>
      <c r="AT779">
        <v>5180</v>
      </c>
      <c r="AU779">
        <v>582.29999999999995</v>
      </c>
    </row>
    <row r="780" spans="1:47" x14ac:dyDescent="0.2">
      <c r="A780" s="102">
        <v>3896</v>
      </c>
      <c r="B780">
        <v>4503</v>
      </c>
      <c r="C780" t="s">
        <v>537</v>
      </c>
      <c r="D780" t="s">
        <v>918</v>
      </c>
      <c r="E780">
        <v>1826</v>
      </c>
      <c r="F780">
        <v>1813.5</v>
      </c>
      <c r="G780">
        <v>600</v>
      </c>
      <c r="H780" t="s">
        <v>901</v>
      </c>
      <c r="I780">
        <v>6952</v>
      </c>
      <c r="J780" t="s">
        <v>362</v>
      </c>
      <c r="K780" t="s">
        <v>903</v>
      </c>
      <c r="L780">
        <v>1806</v>
      </c>
      <c r="M780">
        <v>1783</v>
      </c>
      <c r="N780">
        <v>600</v>
      </c>
      <c r="O780" t="s">
        <v>898</v>
      </c>
      <c r="P780">
        <v>0.69572957856762996</v>
      </c>
      <c r="Q780">
        <v>0.86103889323095395</v>
      </c>
      <c r="R780" s="15">
        <v>0.227618949929322</v>
      </c>
      <c r="S780" s="15">
        <v>7.5131571953136994E-2</v>
      </c>
      <c r="T780">
        <v>-0.23582000232803399</v>
      </c>
      <c r="U780">
        <v>0.23582000232803399</v>
      </c>
      <c r="V780">
        <v>0.55670158330320696</v>
      </c>
      <c r="W780">
        <v>-1.44</v>
      </c>
      <c r="X780">
        <v>1.68</v>
      </c>
      <c r="Y780">
        <v>356256</v>
      </c>
      <c r="Z780">
        <v>27404</v>
      </c>
      <c r="AA780">
        <v>1.31</v>
      </c>
      <c r="AB780">
        <v>13</v>
      </c>
      <c r="AC780">
        <v>8</v>
      </c>
      <c r="AD780">
        <v>5</v>
      </c>
      <c r="AE780">
        <v>61.54</v>
      </c>
      <c r="AF780">
        <v>19</v>
      </c>
      <c r="AG780">
        <v>1</v>
      </c>
      <c r="AH780">
        <v>1</v>
      </c>
      <c r="AI780">
        <v>11</v>
      </c>
      <c r="AJ780" s="301">
        <v>43919</v>
      </c>
      <c r="AK780">
        <v>1722</v>
      </c>
      <c r="AL780">
        <v>1512</v>
      </c>
      <c r="AM780" s="301">
        <v>43828</v>
      </c>
      <c r="AN780">
        <v>1870</v>
      </c>
      <c r="AO780">
        <v>2191</v>
      </c>
      <c r="AP780" s="301">
        <v>43645</v>
      </c>
      <c r="AQ780">
        <v>1561.5</v>
      </c>
      <c r="AR780">
        <v>1365</v>
      </c>
      <c r="AS780" s="301">
        <v>43280</v>
      </c>
      <c r="AT780">
        <v>1689</v>
      </c>
      <c r="AU780">
        <v>1774</v>
      </c>
    </row>
    <row r="781" spans="1:47" x14ac:dyDescent="0.2">
      <c r="A781" s="102">
        <v>1581</v>
      </c>
      <c r="B781">
        <v>8308</v>
      </c>
      <c r="C781" t="s">
        <v>48</v>
      </c>
      <c r="D781" t="s">
        <v>940</v>
      </c>
      <c r="E781">
        <v>366</v>
      </c>
      <c r="F781">
        <v>368</v>
      </c>
      <c r="G781">
        <v>2600</v>
      </c>
      <c r="H781" t="s">
        <v>898</v>
      </c>
      <c r="I781">
        <v>8801</v>
      </c>
      <c r="J781" t="s">
        <v>1458</v>
      </c>
      <c r="K781" t="s">
        <v>917</v>
      </c>
      <c r="L781">
        <v>1870</v>
      </c>
      <c r="M781">
        <v>1885.5</v>
      </c>
      <c r="N781">
        <v>500</v>
      </c>
      <c r="O781" t="s">
        <v>901</v>
      </c>
      <c r="P781">
        <v>0.87397609086727401</v>
      </c>
      <c r="Q781">
        <v>0.93499393996892</v>
      </c>
      <c r="R781">
        <v>7.5144816730945904E-2</v>
      </c>
      <c r="S781" s="106">
        <v>4.2264667555918602E-2</v>
      </c>
      <c r="T781">
        <v>2.0947016710391702</v>
      </c>
      <c r="U781">
        <v>2.0947016710391702</v>
      </c>
      <c r="V781">
        <v>1.97230387919733</v>
      </c>
      <c r="W781">
        <v>9.01</v>
      </c>
      <c r="X781">
        <v>1.49</v>
      </c>
      <c r="Y781">
        <v>356251</v>
      </c>
      <c r="Z781">
        <v>20956</v>
      </c>
      <c r="AA781">
        <v>1.1000000000000001</v>
      </c>
      <c r="AB781">
        <v>17</v>
      </c>
      <c r="AC781">
        <v>10</v>
      </c>
      <c r="AD781">
        <v>7</v>
      </c>
      <c r="AE781">
        <v>58.82</v>
      </c>
      <c r="AF781">
        <v>19</v>
      </c>
      <c r="AG781">
        <v>4</v>
      </c>
      <c r="AH781">
        <v>1</v>
      </c>
      <c r="AI781">
        <v>12</v>
      </c>
      <c r="AJ781" s="301">
        <v>43919</v>
      </c>
      <c r="AK781">
        <v>344</v>
      </c>
      <c r="AL781">
        <v>1862.5</v>
      </c>
      <c r="AM781" s="301">
        <v>43828</v>
      </c>
      <c r="AN781">
        <v>479</v>
      </c>
      <c r="AO781">
        <v>2672</v>
      </c>
      <c r="AP781" s="301">
        <v>43645</v>
      </c>
      <c r="AQ781">
        <v>453.5</v>
      </c>
      <c r="AR781">
        <v>2641</v>
      </c>
      <c r="AS781" s="301">
        <v>43280</v>
      </c>
      <c r="AT781">
        <v>582.29999999999995</v>
      </c>
      <c r="AU781">
        <v>2645.5</v>
      </c>
    </row>
    <row r="782" spans="1:47" x14ac:dyDescent="0.2">
      <c r="A782" s="102">
        <v>3902</v>
      </c>
      <c r="B782">
        <v>2587</v>
      </c>
      <c r="C782" t="s">
        <v>1233</v>
      </c>
      <c r="D782" t="s">
        <v>923</v>
      </c>
      <c r="E782">
        <v>4200</v>
      </c>
      <c r="F782">
        <v>4180</v>
      </c>
      <c r="G782">
        <v>200</v>
      </c>
      <c r="H782" t="s">
        <v>898</v>
      </c>
      <c r="I782">
        <v>6436</v>
      </c>
      <c r="J782" t="s">
        <v>1170</v>
      </c>
      <c r="K782" t="s">
        <v>909</v>
      </c>
      <c r="L782">
        <v>2306</v>
      </c>
      <c r="M782">
        <v>2253</v>
      </c>
      <c r="N782">
        <v>400</v>
      </c>
      <c r="O782" t="s">
        <v>901</v>
      </c>
      <c r="P782">
        <v>0.50779605065743605</v>
      </c>
      <c r="Q782">
        <v>0.86050575437666699</v>
      </c>
      <c r="R782">
        <v>0.413699983488306</v>
      </c>
      <c r="S782">
        <v>6.6797248786612104E-3</v>
      </c>
      <c r="T782">
        <v>0.73036593821859397</v>
      </c>
      <c r="U782">
        <v>0.73036593821859397</v>
      </c>
      <c r="V782">
        <v>0.393210796001082</v>
      </c>
      <c r="W782">
        <v>3.24</v>
      </c>
      <c r="X782">
        <v>7.8</v>
      </c>
      <c r="Y782">
        <v>356161</v>
      </c>
      <c r="Z782">
        <v>35616</v>
      </c>
      <c r="AA782">
        <v>1.99</v>
      </c>
      <c r="AB782">
        <v>10</v>
      </c>
      <c r="AC782">
        <v>6</v>
      </c>
      <c r="AD782">
        <v>4</v>
      </c>
      <c r="AE782">
        <v>60</v>
      </c>
      <c r="AF782">
        <v>18</v>
      </c>
      <c r="AG782">
        <v>4</v>
      </c>
      <c r="AH782">
        <v>0</v>
      </c>
      <c r="AI782">
        <v>6</v>
      </c>
      <c r="AJ782" s="301">
        <v>43919</v>
      </c>
      <c r="AK782">
        <v>4260</v>
      </c>
      <c r="AL782">
        <v>2409</v>
      </c>
      <c r="AM782" s="301">
        <v>43828</v>
      </c>
      <c r="AN782">
        <v>4545</v>
      </c>
      <c r="AO782">
        <v>3335</v>
      </c>
      <c r="AP782" s="301">
        <v>43645</v>
      </c>
      <c r="AQ782">
        <v>4710</v>
      </c>
      <c r="AR782">
        <v>3055</v>
      </c>
      <c r="AS782" s="301">
        <v>43280</v>
      </c>
      <c r="AT782">
        <v>4670</v>
      </c>
      <c r="AU782">
        <v>2547</v>
      </c>
    </row>
    <row r="783" spans="1:47" x14ac:dyDescent="0.2">
      <c r="A783" s="102">
        <v>1830</v>
      </c>
      <c r="B783">
        <v>6592</v>
      </c>
      <c r="C783" t="s">
        <v>1059</v>
      </c>
      <c r="D783" t="s">
        <v>903</v>
      </c>
      <c r="E783">
        <v>3415</v>
      </c>
      <c r="F783">
        <v>3380</v>
      </c>
      <c r="G783">
        <v>300</v>
      </c>
      <c r="H783" t="s">
        <v>901</v>
      </c>
      <c r="I783">
        <v>8411</v>
      </c>
      <c r="J783" t="s">
        <v>979</v>
      </c>
      <c r="K783" t="s">
        <v>940</v>
      </c>
      <c r="L783">
        <v>131.69999999999999</v>
      </c>
      <c r="M783">
        <v>131.9</v>
      </c>
      <c r="N783">
        <v>7700</v>
      </c>
      <c r="O783" t="s">
        <v>898</v>
      </c>
      <c r="P783">
        <v>0.91646272071729895</v>
      </c>
      <c r="Q783">
        <v>0.92902179670449203</v>
      </c>
      <c r="R783">
        <v>4.6798970330590897E-2</v>
      </c>
      <c r="S783">
        <v>4.6526695506637898E-2</v>
      </c>
      <c r="T783">
        <v>-0.42867408032833798</v>
      </c>
      <c r="U783">
        <v>0.42867408032833798</v>
      </c>
      <c r="V783">
        <v>0.117944460988225</v>
      </c>
      <c r="W783">
        <v>-1.57</v>
      </c>
      <c r="X783">
        <v>0.16</v>
      </c>
      <c r="Y783">
        <v>356154</v>
      </c>
      <c r="Z783">
        <v>22260</v>
      </c>
      <c r="AA783">
        <v>1.35</v>
      </c>
      <c r="AB783">
        <v>16</v>
      </c>
      <c r="AC783">
        <v>8</v>
      </c>
      <c r="AD783">
        <v>8</v>
      </c>
      <c r="AE783">
        <v>50</v>
      </c>
      <c r="AF783">
        <v>18</v>
      </c>
      <c r="AG783">
        <v>5</v>
      </c>
      <c r="AH783">
        <v>2</v>
      </c>
      <c r="AI783">
        <v>9</v>
      </c>
      <c r="AJ783" s="301">
        <v>43919</v>
      </c>
      <c r="AK783">
        <v>3360</v>
      </c>
      <c r="AL783">
        <v>130</v>
      </c>
      <c r="AM783" s="301">
        <v>43828</v>
      </c>
      <c r="AN783">
        <v>4150</v>
      </c>
      <c r="AO783">
        <v>168.3</v>
      </c>
      <c r="AP783" s="301">
        <v>43645</v>
      </c>
      <c r="AQ783">
        <v>3850</v>
      </c>
      <c r="AR783">
        <v>157.69999999999999</v>
      </c>
      <c r="AS783" s="301">
        <v>43280</v>
      </c>
      <c r="AT783">
        <v>5180</v>
      </c>
      <c r="AU783">
        <v>185.5</v>
      </c>
    </row>
    <row r="784" spans="1:47" x14ac:dyDescent="0.2">
      <c r="A784" s="102">
        <v>1646</v>
      </c>
      <c r="B784">
        <v>6301</v>
      </c>
      <c r="C784" t="s">
        <v>52</v>
      </c>
      <c r="D784" t="s">
        <v>909</v>
      </c>
      <c r="E784">
        <v>2125</v>
      </c>
      <c r="F784">
        <v>2153</v>
      </c>
      <c r="G784">
        <v>500</v>
      </c>
      <c r="H784" t="s">
        <v>901</v>
      </c>
      <c r="I784">
        <v>7453</v>
      </c>
      <c r="J784" t="s">
        <v>50</v>
      </c>
      <c r="K784" t="s">
        <v>921</v>
      </c>
      <c r="L784">
        <v>1533</v>
      </c>
      <c r="M784">
        <v>1495</v>
      </c>
      <c r="N784">
        <v>700</v>
      </c>
      <c r="O784" t="s">
        <v>898</v>
      </c>
      <c r="P784">
        <v>0.91856008584772397</v>
      </c>
      <c r="Q784">
        <v>0.93347766053352899</v>
      </c>
      <c r="R784">
        <v>0.28591175231635901</v>
      </c>
      <c r="S784" s="15">
        <v>8.3664288268486098E-2</v>
      </c>
      <c r="T784">
        <v>-0.51845326033660999</v>
      </c>
      <c r="U784">
        <v>0.51845326033660999</v>
      </c>
      <c r="V784">
        <v>1.0517597115505899</v>
      </c>
      <c r="W784">
        <v>-4.42</v>
      </c>
      <c r="X784">
        <v>2.79</v>
      </c>
      <c r="Y784">
        <v>355760</v>
      </c>
      <c r="Z784">
        <v>35576</v>
      </c>
      <c r="AA784">
        <v>1.82</v>
      </c>
      <c r="AB784">
        <v>10</v>
      </c>
      <c r="AC784">
        <v>6</v>
      </c>
      <c r="AD784">
        <v>4</v>
      </c>
      <c r="AE784">
        <v>60</v>
      </c>
      <c r="AF784">
        <v>19</v>
      </c>
      <c r="AG784">
        <v>4</v>
      </c>
      <c r="AH784">
        <v>0</v>
      </c>
      <c r="AI784">
        <v>6</v>
      </c>
      <c r="AJ784" s="301">
        <v>43919</v>
      </c>
      <c r="AK784">
        <v>1877.5</v>
      </c>
      <c r="AL784">
        <v>1204</v>
      </c>
      <c r="AM784" s="301">
        <v>43828</v>
      </c>
      <c r="AN784">
        <v>2642</v>
      </c>
      <c r="AO784">
        <v>2556</v>
      </c>
      <c r="AP784" s="301">
        <v>43645</v>
      </c>
      <c r="AQ784">
        <v>2658</v>
      </c>
      <c r="AR784">
        <v>1959</v>
      </c>
      <c r="AS784" s="301">
        <v>43280</v>
      </c>
      <c r="AT784">
        <v>3122</v>
      </c>
      <c r="AU784">
        <v>3775</v>
      </c>
    </row>
    <row r="785" spans="1:47" x14ac:dyDescent="0.2">
      <c r="A785" s="102">
        <v>4010</v>
      </c>
      <c r="B785">
        <v>2730</v>
      </c>
      <c r="C785" t="s">
        <v>489</v>
      </c>
      <c r="D785" t="s">
        <v>921</v>
      </c>
      <c r="E785">
        <v>1094</v>
      </c>
      <c r="F785">
        <v>1074</v>
      </c>
      <c r="G785">
        <v>800</v>
      </c>
      <c r="H785" t="s">
        <v>898</v>
      </c>
      <c r="I785">
        <v>5332</v>
      </c>
      <c r="J785" t="s">
        <v>555</v>
      </c>
      <c r="K785" t="s">
        <v>897</v>
      </c>
      <c r="L785">
        <v>4150</v>
      </c>
      <c r="M785">
        <v>4095</v>
      </c>
      <c r="N785">
        <v>200</v>
      </c>
      <c r="O785" t="s">
        <v>901</v>
      </c>
      <c r="P785">
        <v>0.82565619328029005</v>
      </c>
      <c r="Q785">
        <v>0.85549603641959904</v>
      </c>
      <c r="R785">
        <v>0.103939405432346</v>
      </c>
      <c r="S785" s="15">
        <v>3.7520398222731899E-2</v>
      </c>
      <c r="T785">
        <v>1.1911185896829199</v>
      </c>
      <c r="U785">
        <v>1.1911185896829199</v>
      </c>
      <c r="V785">
        <v>1.3070247180561501</v>
      </c>
      <c r="W785">
        <v>6.01</v>
      </c>
      <c r="X785">
        <v>4.91</v>
      </c>
      <c r="Y785">
        <v>355714</v>
      </c>
      <c r="Z785">
        <v>27363</v>
      </c>
      <c r="AA785">
        <v>1.76</v>
      </c>
      <c r="AB785">
        <v>13</v>
      </c>
      <c r="AC785">
        <v>9</v>
      </c>
      <c r="AD785">
        <v>4</v>
      </c>
      <c r="AE785">
        <v>69.23</v>
      </c>
      <c r="AF785">
        <v>15</v>
      </c>
      <c r="AG785">
        <v>5</v>
      </c>
      <c r="AH785">
        <v>2</v>
      </c>
      <c r="AI785">
        <v>6</v>
      </c>
      <c r="AJ785" s="301">
        <v>43919</v>
      </c>
      <c r="AK785">
        <v>905</v>
      </c>
      <c r="AL785">
        <v>3720</v>
      </c>
      <c r="AM785" s="301">
        <v>43828</v>
      </c>
      <c r="AN785">
        <v>1213</v>
      </c>
      <c r="AO785">
        <v>4640</v>
      </c>
      <c r="AP785" s="301">
        <v>43645</v>
      </c>
      <c r="AQ785">
        <v>1021</v>
      </c>
      <c r="AR785">
        <v>4410</v>
      </c>
      <c r="AS785" s="301">
        <v>43280</v>
      </c>
      <c r="AT785">
        <v>1075</v>
      </c>
      <c r="AU785">
        <v>4930</v>
      </c>
    </row>
    <row r="786" spans="1:47" x14ac:dyDescent="0.2">
      <c r="A786" s="102">
        <v>906</v>
      </c>
      <c r="B786">
        <v>8795</v>
      </c>
      <c r="C786" t="s">
        <v>1083</v>
      </c>
      <c r="D786" t="s">
        <v>1018</v>
      </c>
      <c r="E786">
        <v>922</v>
      </c>
      <c r="F786">
        <v>907</v>
      </c>
      <c r="G786">
        <v>1100</v>
      </c>
      <c r="H786" t="s">
        <v>898</v>
      </c>
      <c r="I786">
        <v>9810</v>
      </c>
      <c r="J786" t="s">
        <v>865</v>
      </c>
      <c r="K786" t="s">
        <v>905</v>
      </c>
      <c r="L786">
        <v>3400</v>
      </c>
      <c r="M786">
        <v>3370</v>
      </c>
      <c r="N786">
        <v>300</v>
      </c>
      <c r="O786" t="s">
        <v>901</v>
      </c>
      <c r="P786">
        <v>0.83849572326815902</v>
      </c>
      <c r="Q786">
        <v>0.94925559619219702</v>
      </c>
      <c r="R786" s="106">
        <v>0.20865473510502999</v>
      </c>
      <c r="S786">
        <v>2.7796631779070401E-2</v>
      </c>
      <c r="T786">
        <v>0.42342608375225099</v>
      </c>
      <c r="U786">
        <v>0.42342608375225099</v>
      </c>
      <c r="V786">
        <v>0.69345058751505095</v>
      </c>
      <c r="W786">
        <v>2.8</v>
      </c>
      <c r="X786">
        <v>1.32</v>
      </c>
      <c r="Y786">
        <v>355688</v>
      </c>
      <c r="Z786">
        <v>35569</v>
      </c>
      <c r="AA786">
        <v>1.86</v>
      </c>
      <c r="AB786">
        <v>10</v>
      </c>
      <c r="AC786">
        <v>8</v>
      </c>
      <c r="AD786">
        <v>2</v>
      </c>
      <c r="AE786">
        <v>80</v>
      </c>
      <c r="AF786">
        <v>19</v>
      </c>
      <c r="AG786">
        <v>4</v>
      </c>
      <c r="AH786">
        <v>1</v>
      </c>
      <c r="AI786">
        <v>5</v>
      </c>
      <c r="AJ786" s="301">
        <v>43919</v>
      </c>
      <c r="AK786">
        <v>890</v>
      </c>
      <c r="AL786">
        <v>3685</v>
      </c>
      <c r="AM786" s="301">
        <v>43828</v>
      </c>
      <c r="AN786">
        <v>1395</v>
      </c>
      <c r="AO786">
        <v>5290</v>
      </c>
      <c r="AP786" s="301">
        <v>43645</v>
      </c>
      <c r="AQ786">
        <v>1202</v>
      </c>
      <c r="AR786">
        <v>4565</v>
      </c>
      <c r="AS786" s="301">
        <v>43280</v>
      </c>
      <c r="AT786">
        <v>1622</v>
      </c>
      <c r="AU786">
        <v>5480</v>
      </c>
    </row>
    <row r="787" spans="1:47" x14ac:dyDescent="0.2">
      <c r="A787" s="102">
        <v>2438</v>
      </c>
      <c r="B787">
        <v>6395</v>
      </c>
      <c r="C787" t="s">
        <v>1004</v>
      </c>
      <c r="D787" t="s">
        <v>909</v>
      </c>
      <c r="E787">
        <v>890</v>
      </c>
      <c r="F787">
        <v>892</v>
      </c>
      <c r="G787">
        <v>1200</v>
      </c>
      <c r="H787" t="s">
        <v>898</v>
      </c>
      <c r="I787">
        <v>6473</v>
      </c>
      <c r="J787" t="s">
        <v>806</v>
      </c>
      <c r="K787" t="s">
        <v>909</v>
      </c>
      <c r="L787">
        <v>816</v>
      </c>
      <c r="M787">
        <v>805</v>
      </c>
      <c r="N787">
        <v>1300</v>
      </c>
      <c r="O787" t="s">
        <v>901</v>
      </c>
      <c r="P787">
        <v>0.92761345170659504</v>
      </c>
      <c r="Q787">
        <v>0.91291659911231104</v>
      </c>
      <c r="R787" s="15">
        <v>5.1832991545813098E-2</v>
      </c>
      <c r="S787" s="15">
        <v>8.7674957665992301E-2</v>
      </c>
      <c r="T787">
        <v>1.3020262727487799</v>
      </c>
      <c r="U787">
        <v>1.3020262727487799</v>
      </c>
      <c r="V787">
        <v>0.91422990041273</v>
      </c>
      <c r="W787">
        <v>6.92</v>
      </c>
      <c r="X787">
        <v>2.23</v>
      </c>
      <c r="Y787">
        <v>355687</v>
      </c>
      <c r="Z787">
        <v>27361</v>
      </c>
      <c r="AA787">
        <v>1.28</v>
      </c>
      <c r="AB787">
        <v>13</v>
      </c>
      <c r="AC787">
        <v>7</v>
      </c>
      <c r="AD787">
        <v>6</v>
      </c>
      <c r="AE787">
        <v>53.85</v>
      </c>
      <c r="AF787">
        <v>20</v>
      </c>
      <c r="AG787">
        <v>2</v>
      </c>
      <c r="AH787">
        <v>1</v>
      </c>
      <c r="AI787">
        <v>10</v>
      </c>
      <c r="AJ787" s="301">
        <v>43919</v>
      </c>
      <c r="AK787">
        <v>796</v>
      </c>
      <c r="AL787">
        <v>755</v>
      </c>
      <c r="AM787" s="301">
        <v>43828</v>
      </c>
      <c r="AN787">
        <v>1001</v>
      </c>
      <c r="AO787">
        <v>1301</v>
      </c>
      <c r="AP787" s="301">
        <v>43645</v>
      </c>
      <c r="AQ787">
        <v>1155</v>
      </c>
      <c r="AR787">
        <v>1355</v>
      </c>
      <c r="AS787" s="301">
        <v>43280</v>
      </c>
      <c r="AT787">
        <v>1330</v>
      </c>
      <c r="AU787">
        <v>1484</v>
      </c>
    </row>
    <row r="788" spans="1:47" x14ac:dyDescent="0.2">
      <c r="A788" s="102">
        <v>1868</v>
      </c>
      <c r="B788">
        <v>6183</v>
      </c>
      <c r="C788" t="s">
        <v>1060</v>
      </c>
      <c r="D788" t="s">
        <v>910</v>
      </c>
      <c r="E788">
        <v>1372</v>
      </c>
      <c r="F788">
        <v>1371</v>
      </c>
      <c r="G788">
        <v>700</v>
      </c>
      <c r="H788" t="s">
        <v>898</v>
      </c>
      <c r="I788">
        <v>6728</v>
      </c>
      <c r="J788" t="s">
        <v>1402</v>
      </c>
      <c r="K788" t="s">
        <v>903</v>
      </c>
      <c r="L788">
        <v>3115</v>
      </c>
      <c r="M788">
        <v>3085</v>
      </c>
      <c r="N788">
        <v>300</v>
      </c>
      <c r="O788" t="s">
        <v>901</v>
      </c>
      <c r="P788">
        <v>0.93350465380350001</v>
      </c>
      <c r="Q788">
        <v>0.92817909501631002</v>
      </c>
      <c r="R788" s="15">
        <v>8.6591513082740698E-2</v>
      </c>
      <c r="S788" s="106">
        <v>5.1539224438041202E-2</v>
      </c>
      <c r="T788">
        <v>1.3527398579860901</v>
      </c>
      <c r="U788">
        <v>1.3527398579860901</v>
      </c>
      <c r="V788">
        <v>0.338995192766747</v>
      </c>
      <c r="W788">
        <v>5.31</v>
      </c>
      <c r="X788">
        <v>3.7</v>
      </c>
      <c r="Y788">
        <v>355632</v>
      </c>
      <c r="Z788">
        <v>25402</v>
      </c>
      <c r="AA788">
        <v>1.63</v>
      </c>
      <c r="AB788">
        <v>14</v>
      </c>
      <c r="AC788">
        <v>11</v>
      </c>
      <c r="AD788">
        <v>3</v>
      </c>
      <c r="AE788">
        <v>78.569999999999993</v>
      </c>
      <c r="AF788">
        <v>16</v>
      </c>
      <c r="AG788">
        <v>6</v>
      </c>
      <c r="AH788">
        <v>3</v>
      </c>
      <c r="AI788">
        <v>5</v>
      </c>
      <c r="AJ788" s="301">
        <v>43919</v>
      </c>
      <c r="AK788">
        <v>1152</v>
      </c>
      <c r="AL788">
        <v>2613</v>
      </c>
      <c r="AM788" s="301">
        <v>43828</v>
      </c>
      <c r="AN788">
        <v>1720</v>
      </c>
      <c r="AO788">
        <v>4345</v>
      </c>
      <c r="AP788" s="301">
        <v>43645</v>
      </c>
      <c r="AQ788">
        <v>1520</v>
      </c>
      <c r="AR788">
        <v>3600</v>
      </c>
      <c r="AS788" s="301">
        <v>43280</v>
      </c>
      <c r="AT788">
        <v>1850</v>
      </c>
      <c r="AU788">
        <v>4310</v>
      </c>
    </row>
    <row r="789" spans="1:47" x14ac:dyDescent="0.2">
      <c r="A789" s="102">
        <v>120</v>
      </c>
      <c r="B789">
        <v>6472</v>
      </c>
      <c r="C789" t="s">
        <v>59</v>
      </c>
      <c r="D789" t="s">
        <v>909</v>
      </c>
      <c r="E789">
        <v>213</v>
      </c>
      <c r="F789">
        <v>211</v>
      </c>
      <c r="G789">
        <v>5100</v>
      </c>
      <c r="H789" t="s">
        <v>898</v>
      </c>
      <c r="I789">
        <v>9603</v>
      </c>
      <c r="J789" t="s">
        <v>1013</v>
      </c>
      <c r="K789" t="s">
        <v>910</v>
      </c>
      <c r="L789">
        <v>1569</v>
      </c>
      <c r="M789">
        <v>1540</v>
      </c>
      <c r="N789">
        <v>700</v>
      </c>
      <c r="O789" t="s">
        <v>901</v>
      </c>
      <c r="P789">
        <v>0.90463015870631602</v>
      </c>
      <c r="Q789">
        <v>0.97163495591470295</v>
      </c>
      <c r="R789">
        <v>2.2618368795499701E-2</v>
      </c>
      <c r="S789" s="15">
        <v>1.4853486871710101E-2</v>
      </c>
      <c r="T789">
        <v>0.59340485767421003</v>
      </c>
      <c r="U789">
        <v>0.59340485767421003</v>
      </c>
      <c r="V789">
        <v>0.320805607376494</v>
      </c>
      <c r="W789">
        <v>5.26</v>
      </c>
      <c r="X789">
        <v>0.18</v>
      </c>
      <c r="Y789">
        <v>354653</v>
      </c>
      <c r="Z789">
        <v>20862</v>
      </c>
      <c r="AA789">
        <v>1.02</v>
      </c>
      <c r="AB789">
        <v>17</v>
      </c>
      <c r="AC789">
        <v>8</v>
      </c>
      <c r="AD789">
        <v>9</v>
      </c>
      <c r="AE789">
        <v>47.06</v>
      </c>
      <c r="AF789">
        <v>17</v>
      </c>
      <c r="AG789">
        <v>6</v>
      </c>
      <c r="AH789">
        <v>3</v>
      </c>
      <c r="AI789">
        <v>8</v>
      </c>
      <c r="AJ789" s="301">
        <v>43919</v>
      </c>
      <c r="AK789">
        <v>196</v>
      </c>
      <c r="AL789">
        <v>1419</v>
      </c>
      <c r="AM789" s="301">
        <v>43828</v>
      </c>
      <c r="AN789">
        <v>345</v>
      </c>
      <c r="AO789">
        <v>3135</v>
      </c>
      <c r="AP789" s="301">
        <v>43645</v>
      </c>
      <c r="AQ789">
        <v>334</v>
      </c>
      <c r="AR789">
        <v>2719</v>
      </c>
      <c r="AS789" s="301">
        <v>43280</v>
      </c>
      <c r="AT789">
        <v>456</v>
      </c>
      <c r="AU789">
        <v>3240</v>
      </c>
    </row>
    <row r="790" spans="1:47" x14ac:dyDescent="0.2">
      <c r="A790" s="102">
        <v>2605</v>
      </c>
      <c r="B790">
        <v>7267</v>
      </c>
      <c r="C790" t="s">
        <v>57</v>
      </c>
      <c r="D790" t="s">
        <v>913</v>
      </c>
      <c r="E790">
        <v>2745</v>
      </c>
      <c r="F790">
        <v>2708.5</v>
      </c>
      <c r="G790">
        <v>400</v>
      </c>
      <c r="H790" t="s">
        <v>901</v>
      </c>
      <c r="I790">
        <v>7951</v>
      </c>
      <c r="J790" t="s">
        <v>1131</v>
      </c>
      <c r="K790" t="s">
        <v>919</v>
      </c>
      <c r="L790">
        <v>5050</v>
      </c>
      <c r="M790">
        <v>4975</v>
      </c>
      <c r="N790">
        <v>200</v>
      </c>
      <c r="O790" t="s">
        <v>898</v>
      </c>
      <c r="P790">
        <v>0.949802549325381</v>
      </c>
      <c r="Q790">
        <v>0.90850164867820804</v>
      </c>
      <c r="R790">
        <v>0.16568572737256099</v>
      </c>
      <c r="S790">
        <v>6.7549827198601795E-2</v>
      </c>
      <c r="T790">
        <v>-0.48644133856157501</v>
      </c>
      <c r="U790">
        <v>0.48644133856157501</v>
      </c>
      <c r="V790">
        <v>0.56970184614150898</v>
      </c>
      <c r="W790">
        <v>-2.19</v>
      </c>
      <c r="X790">
        <v>8.8800000000000008</v>
      </c>
      <c r="Y790">
        <v>354477</v>
      </c>
      <c r="Z790">
        <v>59080</v>
      </c>
      <c r="AA790">
        <v>3.22</v>
      </c>
      <c r="AB790">
        <v>6</v>
      </c>
      <c r="AC790">
        <v>4</v>
      </c>
      <c r="AD790">
        <v>2</v>
      </c>
      <c r="AE790">
        <v>66.67</v>
      </c>
      <c r="AF790">
        <v>22</v>
      </c>
      <c r="AG790">
        <v>3</v>
      </c>
      <c r="AH790">
        <v>0</v>
      </c>
      <c r="AI790">
        <v>3</v>
      </c>
      <c r="AJ790" s="301">
        <v>43919</v>
      </c>
      <c r="AK790">
        <v>2541</v>
      </c>
      <c r="AL790">
        <v>4315</v>
      </c>
      <c r="AM790" s="301">
        <v>43828</v>
      </c>
      <c r="AN790">
        <v>3099</v>
      </c>
      <c r="AO790">
        <v>6080</v>
      </c>
      <c r="AP790" s="301">
        <v>43645</v>
      </c>
      <c r="AQ790">
        <v>2845</v>
      </c>
      <c r="AR790">
        <v>5260</v>
      </c>
      <c r="AS790" s="301">
        <v>43280</v>
      </c>
      <c r="AT790">
        <v>3194</v>
      </c>
      <c r="AU790">
        <v>5570</v>
      </c>
    </row>
    <row r="791" spans="1:47" x14ac:dyDescent="0.2">
      <c r="A791" s="102">
        <v>2136</v>
      </c>
      <c r="B791">
        <v>4182</v>
      </c>
      <c r="C791" t="s">
        <v>44</v>
      </c>
      <c r="D791" t="s">
        <v>920</v>
      </c>
      <c r="E791">
        <v>1590</v>
      </c>
      <c r="F791">
        <v>1589</v>
      </c>
      <c r="G791">
        <v>600</v>
      </c>
      <c r="H791" t="s">
        <v>901</v>
      </c>
      <c r="I791">
        <v>9759</v>
      </c>
      <c r="J791" t="s">
        <v>387</v>
      </c>
      <c r="K791" t="s">
        <v>900</v>
      </c>
      <c r="L791">
        <v>1850</v>
      </c>
      <c r="M791">
        <v>1869</v>
      </c>
      <c r="N791">
        <v>500</v>
      </c>
      <c r="O791" t="s">
        <v>898</v>
      </c>
      <c r="P791">
        <v>0.88159153353352204</v>
      </c>
      <c r="Q791">
        <v>0.92136078974816904</v>
      </c>
      <c r="R791" s="106">
        <v>0.364304078319731</v>
      </c>
      <c r="S791" s="15">
        <v>5.5155509338236099E-6</v>
      </c>
      <c r="T791">
        <v>-0.69175334051099502</v>
      </c>
      <c r="U791">
        <v>0.69175334051099502</v>
      </c>
      <c r="V791">
        <v>0.46311918019707199</v>
      </c>
      <c r="W791">
        <v>-4.6399999999999997</v>
      </c>
      <c r="X791">
        <v>2.02</v>
      </c>
      <c r="Y791">
        <v>354382</v>
      </c>
      <c r="Z791">
        <v>18652</v>
      </c>
      <c r="AA791">
        <v>0.84</v>
      </c>
      <c r="AB791">
        <v>19</v>
      </c>
      <c r="AC791">
        <v>10</v>
      </c>
      <c r="AD791">
        <v>9</v>
      </c>
      <c r="AE791">
        <v>52.63</v>
      </c>
      <c r="AF791">
        <v>16</v>
      </c>
      <c r="AG791">
        <v>7</v>
      </c>
      <c r="AH791">
        <v>3</v>
      </c>
      <c r="AI791">
        <v>9</v>
      </c>
      <c r="AJ791" s="301">
        <v>43919</v>
      </c>
      <c r="AK791">
        <v>1189</v>
      </c>
      <c r="AL791">
        <v>1507</v>
      </c>
      <c r="AM791" s="301">
        <v>43828</v>
      </c>
      <c r="AN791">
        <v>1674</v>
      </c>
      <c r="AO791">
        <v>1798</v>
      </c>
      <c r="AP791" s="301">
        <v>43645</v>
      </c>
      <c r="AQ791">
        <v>1496</v>
      </c>
      <c r="AR791">
        <v>1588</v>
      </c>
      <c r="AS791" s="301">
        <v>43280</v>
      </c>
      <c r="AT791">
        <v>2458</v>
      </c>
      <c r="AU791">
        <v>1228</v>
      </c>
    </row>
    <row r="792" spans="1:47" x14ac:dyDescent="0.2">
      <c r="A792" s="102">
        <v>2424</v>
      </c>
      <c r="B792">
        <v>2327</v>
      </c>
      <c r="C792" t="s">
        <v>1171</v>
      </c>
      <c r="D792" t="s">
        <v>900</v>
      </c>
      <c r="E792">
        <v>2942</v>
      </c>
      <c r="F792">
        <v>2914</v>
      </c>
      <c r="G792">
        <v>300</v>
      </c>
      <c r="H792" t="s">
        <v>898</v>
      </c>
      <c r="I792">
        <v>8179</v>
      </c>
      <c r="J792" t="s">
        <v>630</v>
      </c>
      <c r="K792" t="s">
        <v>921</v>
      </c>
      <c r="L792">
        <v>1937</v>
      </c>
      <c r="M792">
        <v>1890</v>
      </c>
      <c r="N792">
        <v>500</v>
      </c>
      <c r="O792" t="s">
        <v>901</v>
      </c>
      <c r="P792">
        <v>0.83839129444323701</v>
      </c>
      <c r="Q792">
        <v>0.91336323695449995</v>
      </c>
      <c r="R792" s="15">
        <v>0.108450787311304</v>
      </c>
      <c r="S792" s="15">
        <v>5.1714993526137801E-2</v>
      </c>
      <c r="T792">
        <v>0.11247603442749</v>
      </c>
      <c r="U792">
        <v>0.11247603442749</v>
      </c>
      <c r="V792">
        <v>0.242053173971609</v>
      </c>
      <c r="W792">
        <v>0.65</v>
      </c>
      <c r="X792">
        <v>8.1</v>
      </c>
      <c r="Y792">
        <v>354027</v>
      </c>
      <c r="Z792">
        <v>22127</v>
      </c>
      <c r="AA792">
        <v>1.2</v>
      </c>
      <c r="AB792">
        <v>16</v>
      </c>
      <c r="AC792">
        <v>10</v>
      </c>
      <c r="AD792">
        <v>6</v>
      </c>
      <c r="AE792">
        <v>62.5</v>
      </c>
      <c r="AF792">
        <v>20</v>
      </c>
      <c r="AG792">
        <v>2</v>
      </c>
      <c r="AH792">
        <v>0</v>
      </c>
      <c r="AI792">
        <v>14</v>
      </c>
      <c r="AJ792" s="301">
        <v>43919</v>
      </c>
      <c r="AK792">
        <v>2686</v>
      </c>
      <c r="AL792">
        <v>1788</v>
      </c>
      <c r="AM792" s="301">
        <v>43828</v>
      </c>
      <c r="AN792">
        <v>3600</v>
      </c>
      <c r="AO792">
        <v>2472</v>
      </c>
      <c r="AP792" s="301">
        <v>43645</v>
      </c>
      <c r="AQ792">
        <v>3515</v>
      </c>
      <c r="AR792">
        <v>2689</v>
      </c>
      <c r="AS792" s="301">
        <v>43280</v>
      </c>
      <c r="AT792">
        <v>2762</v>
      </c>
      <c r="AU792">
        <v>2903</v>
      </c>
    </row>
    <row r="793" spans="1:47" x14ac:dyDescent="0.2">
      <c r="A793" s="102">
        <v>2133</v>
      </c>
      <c r="B793">
        <v>8306</v>
      </c>
      <c r="C793" t="s">
        <v>1029</v>
      </c>
      <c r="D793" t="s">
        <v>940</v>
      </c>
      <c r="E793">
        <v>422</v>
      </c>
      <c r="F793">
        <v>422.5</v>
      </c>
      <c r="G793">
        <v>2300</v>
      </c>
      <c r="H793" t="s">
        <v>898</v>
      </c>
      <c r="I793">
        <v>8905</v>
      </c>
      <c r="J793" t="s">
        <v>1095</v>
      </c>
      <c r="K793" t="s">
        <v>917</v>
      </c>
      <c r="L793">
        <v>1389</v>
      </c>
      <c r="M793">
        <v>1390</v>
      </c>
      <c r="N793">
        <v>700</v>
      </c>
      <c r="O793" t="s">
        <v>901</v>
      </c>
      <c r="P793">
        <v>0.71075019062989298</v>
      </c>
      <c r="Q793">
        <v>0.921456108975376</v>
      </c>
      <c r="R793">
        <v>0.359804079205157</v>
      </c>
      <c r="S793">
        <v>4.7602720340391001E-2</v>
      </c>
      <c r="T793">
        <v>3.70009542371508E-3</v>
      </c>
      <c r="U793">
        <v>3.70009542371508E-3</v>
      </c>
      <c r="V793">
        <v>0.15547365837661201</v>
      </c>
      <c r="W793">
        <v>0.02</v>
      </c>
      <c r="X793">
        <v>0.13</v>
      </c>
      <c r="Y793">
        <v>353794</v>
      </c>
      <c r="Z793">
        <v>20811</v>
      </c>
      <c r="AA793">
        <v>1.01</v>
      </c>
      <c r="AB793">
        <v>17</v>
      </c>
      <c r="AC793">
        <v>13</v>
      </c>
      <c r="AD793">
        <v>4</v>
      </c>
      <c r="AE793">
        <v>76.47</v>
      </c>
      <c r="AF793">
        <v>19</v>
      </c>
      <c r="AG793">
        <v>3</v>
      </c>
      <c r="AH793">
        <v>1</v>
      </c>
      <c r="AI793">
        <v>13</v>
      </c>
      <c r="AJ793" s="301">
        <v>43919</v>
      </c>
      <c r="AK793">
        <v>426.1</v>
      </c>
      <c r="AL793">
        <v>1404</v>
      </c>
      <c r="AM793" s="301">
        <v>43828</v>
      </c>
      <c r="AN793">
        <v>593.20000000000005</v>
      </c>
      <c r="AO793">
        <v>1938</v>
      </c>
      <c r="AP793" s="301">
        <v>43645</v>
      </c>
      <c r="AQ793">
        <v>524.29999999999995</v>
      </c>
      <c r="AR793">
        <v>1653</v>
      </c>
      <c r="AS793" s="301">
        <v>43280</v>
      </c>
      <c r="AT793">
        <v>621.6</v>
      </c>
      <c r="AU793">
        <v>1950</v>
      </c>
    </row>
    <row r="794" spans="1:47" s="141" customFormat="1" x14ac:dyDescent="0.2">
      <c r="A794" s="375">
        <v>1900</v>
      </c>
      <c r="B794" s="141">
        <v>6925</v>
      </c>
      <c r="C794" s="141" t="s">
        <v>1177</v>
      </c>
      <c r="D794" s="141" t="s">
        <v>903</v>
      </c>
      <c r="E794" s="141">
        <v>1339</v>
      </c>
      <c r="F794" s="141">
        <v>1427</v>
      </c>
      <c r="G794" s="141">
        <v>700</v>
      </c>
      <c r="H794" s="141" t="s">
        <v>898</v>
      </c>
      <c r="I794" s="141">
        <v>9303</v>
      </c>
      <c r="J794" s="141" t="s">
        <v>1166</v>
      </c>
      <c r="K794" s="141" t="s">
        <v>1184</v>
      </c>
      <c r="L794" s="141">
        <v>1276</v>
      </c>
      <c r="M794" s="141">
        <v>1286</v>
      </c>
      <c r="N794" s="141">
        <v>800</v>
      </c>
      <c r="O794" s="141" t="s">
        <v>901</v>
      </c>
      <c r="P794" s="141">
        <v>0.91687151010809398</v>
      </c>
      <c r="Q794" s="141">
        <v>0.92739884278585905</v>
      </c>
      <c r="R794" s="141">
        <v>1.1365900315530499E-2</v>
      </c>
      <c r="S794" s="376">
        <v>6.2201668083847802E-3</v>
      </c>
      <c r="T794" s="141">
        <v>1.74744353131673</v>
      </c>
      <c r="U794" s="141">
        <v>1.74744353131673</v>
      </c>
      <c r="V794" s="141">
        <v>0.86063388991514</v>
      </c>
      <c r="W794" s="141">
        <v>13.93</v>
      </c>
      <c r="X794" s="141">
        <v>2.99</v>
      </c>
      <c r="Y794" s="141">
        <v>353746</v>
      </c>
      <c r="Z794" s="141">
        <v>20809</v>
      </c>
      <c r="AA794" s="141">
        <v>1.03</v>
      </c>
      <c r="AB794" s="141">
        <v>17</v>
      </c>
      <c r="AC794" s="141">
        <v>11</v>
      </c>
      <c r="AD794" s="141">
        <v>6</v>
      </c>
      <c r="AE794" s="141">
        <v>64.709999999999994</v>
      </c>
      <c r="AF794" s="141">
        <v>19</v>
      </c>
      <c r="AG794" s="141">
        <v>3</v>
      </c>
      <c r="AH794" s="141">
        <v>1</v>
      </c>
      <c r="AI794" s="141">
        <v>13</v>
      </c>
      <c r="AJ794" s="377">
        <v>43919</v>
      </c>
      <c r="AK794" s="141">
        <v>1060</v>
      </c>
      <c r="AL794" s="141">
        <v>1217</v>
      </c>
      <c r="AM794" s="377">
        <v>43828</v>
      </c>
      <c r="AN794" s="141">
        <v>1624</v>
      </c>
      <c r="AO794" s="141">
        <v>1471</v>
      </c>
      <c r="AP794" s="377">
        <v>43645</v>
      </c>
      <c r="AQ794" s="141">
        <v>1435</v>
      </c>
      <c r="AR794" s="141">
        <v>1417</v>
      </c>
      <c r="AS794" s="377">
        <v>43280</v>
      </c>
      <c r="AT794" s="141">
        <v>1385</v>
      </c>
      <c r="AU794" s="141">
        <v>1330</v>
      </c>
    </row>
    <row r="795" spans="1:47" x14ac:dyDescent="0.2">
      <c r="A795" s="102">
        <v>1313</v>
      </c>
      <c r="B795">
        <v>5101</v>
      </c>
      <c r="C795" t="s">
        <v>1263</v>
      </c>
      <c r="D795" t="s">
        <v>984</v>
      </c>
      <c r="E795">
        <v>1514</v>
      </c>
      <c r="F795">
        <v>1495</v>
      </c>
      <c r="G795">
        <v>700</v>
      </c>
      <c r="H795" t="s">
        <v>898</v>
      </c>
      <c r="I795">
        <v>8233</v>
      </c>
      <c r="J795" t="s">
        <v>930</v>
      </c>
      <c r="K795" t="s">
        <v>921</v>
      </c>
      <c r="L795">
        <v>920</v>
      </c>
      <c r="M795">
        <v>907</v>
      </c>
      <c r="N795">
        <v>1200</v>
      </c>
      <c r="O795" t="s">
        <v>901</v>
      </c>
      <c r="P795">
        <v>0.81509299696161397</v>
      </c>
      <c r="Q795">
        <v>0.941325864158579</v>
      </c>
      <c r="R795" s="106">
        <v>0.238265606599777</v>
      </c>
      <c r="S795" s="15">
        <v>8.3074683110033701E-2</v>
      </c>
      <c r="T795">
        <v>1.3705413605902299</v>
      </c>
      <c r="U795">
        <v>1.3705413605902299</v>
      </c>
      <c r="V795">
        <v>1.4785959329851599</v>
      </c>
      <c r="W795">
        <v>9.3800000000000008</v>
      </c>
      <c r="X795">
        <v>4</v>
      </c>
      <c r="Y795">
        <v>353701</v>
      </c>
      <c r="Z795">
        <v>25264</v>
      </c>
      <c r="AA795">
        <v>1.25</v>
      </c>
      <c r="AB795">
        <v>14</v>
      </c>
      <c r="AC795">
        <v>8</v>
      </c>
      <c r="AD795">
        <v>6</v>
      </c>
      <c r="AE795">
        <v>57.14</v>
      </c>
      <c r="AF795">
        <v>18</v>
      </c>
      <c r="AG795">
        <v>4</v>
      </c>
      <c r="AH795">
        <v>1</v>
      </c>
      <c r="AI795">
        <v>9</v>
      </c>
      <c r="AJ795" s="301">
        <v>43919</v>
      </c>
      <c r="AK795">
        <v>1457</v>
      </c>
      <c r="AL795">
        <v>1003</v>
      </c>
      <c r="AM795" s="301">
        <v>43828</v>
      </c>
      <c r="AN795">
        <v>2131</v>
      </c>
      <c r="AO795">
        <v>1228</v>
      </c>
      <c r="AP795" s="301">
        <v>43645</v>
      </c>
      <c r="AQ795">
        <v>2041</v>
      </c>
      <c r="AR795">
        <v>1210</v>
      </c>
      <c r="AS795" s="301">
        <v>43280</v>
      </c>
      <c r="AT795">
        <v>2246</v>
      </c>
      <c r="AU795">
        <v>1834</v>
      </c>
    </row>
    <row r="796" spans="1:47" x14ac:dyDescent="0.2">
      <c r="A796" s="102">
        <v>2238</v>
      </c>
      <c r="B796">
        <v>4208</v>
      </c>
      <c r="C796" t="s">
        <v>1026</v>
      </c>
      <c r="D796" t="s">
        <v>920</v>
      </c>
      <c r="E796">
        <v>1810</v>
      </c>
      <c r="F796">
        <v>1797</v>
      </c>
      <c r="G796">
        <v>600</v>
      </c>
      <c r="H796" t="s">
        <v>901</v>
      </c>
      <c r="I796">
        <v>4666</v>
      </c>
      <c r="J796" t="s">
        <v>1342</v>
      </c>
      <c r="K796" t="s">
        <v>917</v>
      </c>
      <c r="L796">
        <v>1805</v>
      </c>
      <c r="M796">
        <v>1797</v>
      </c>
      <c r="N796">
        <v>600</v>
      </c>
      <c r="O796" t="s">
        <v>898</v>
      </c>
      <c r="P796">
        <v>0.85470355636203199</v>
      </c>
      <c r="Q796">
        <v>0.918483017723706</v>
      </c>
      <c r="R796" s="15">
        <v>0.26366961526515698</v>
      </c>
      <c r="S796" s="15">
        <v>8.9158222265657297E-2</v>
      </c>
      <c r="T796">
        <v>-1.8295747212359499E-2</v>
      </c>
      <c r="U796">
        <v>1.8295747212359499E-2</v>
      </c>
      <c r="V796">
        <v>0.12139763498716299</v>
      </c>
      <c r="W796">
        <v>-0.18</v>
      </c>
      <c r="X796">
        <v>0</v>
      </c>
      <c r="Y796">
        <v>353534</v>
      </c>
      <c r="Z796">
        <v>29461</v>
      </c>
      <c r="AA796">
        <v>1.49</v>
      </c>
      <c r="AB796">
        <v>12</v>
      </c>
      <c r="AC796">
        <v>9</v>
      </c>
      <c r="AD796">
        <v>3</v>
      </c>
      <c r="AE796">
        <v>75</v>
      </c>
      <c r="AF796">
        <v>19</v>
      </c>
      <c r="AG796">
        <v>3</v>
      </c>
      <c r="AH796">
        <v>1</v>
      </c>
      <c r="AI796">
        <v>8</v>
      </c>
      <c r="AJ796" s="301">
        <v>43919</v>
      </c>
      <c r="AK796">
        <v>1691</v>
      </c>
      <c r="AL796">
        <v>1620</v>
      </c>
      <c r="AM796" s="301">
        <v>43828</v>
      </c>
      <c r="AN796">
        <v>2379</v>
      </c>
      <c r="AO796">
        <v>2669</v>
      </c>
      <c r="AP796" s="301">
        <v>43645</v>
      </c>
      <c r="AQ796">
        <v>2298</v>
      </c>
      <c r="AR796">
        <v>2515</v>
      </c>
      <c r="AS796" s="301">
        <v>43280</v>
      </c>
      <c r="AT796">
        <v>2821</v>
      </c>
      <c r="AU796">
        <v>2910</v>
      </c>
    </row>
    <row r="797" spans="1:47" x14ac:dyDescent="0.2">
      <c r="A797" s="102">
        <v>2132</v>
      </c>
      <c r="B797">
        <v>4114</v>
      </c>
      <c r="C797" t="s">
        <v>997</v>
      </c>
      <c r="D797" t="s">
        <v>920</v>
      </c>
      <c r="E797">
        <v>5560</v>
      </c>
      <c r="F797">
        <v>5590</v>
      </c>
      <c r="G797">
        <v>100</v>
      </c>
      <c r="H797" t="s">
        <v>898</v>
      </c>
      <c r="I797">
        <v>5406</v>
      </c>
      <c r="J797" t="s">
        <v>1134</v>
      </c>
      <c r="K797" t="s">
        <v>939</v>
      </c>
      <c r="L797">
        <v>369</v>
      </c>
      <c r="M797">
        <v>363</v>
      </c>
      <c r="N797">
        <v>1500</v>
      </c>
      <c r="O797" t="s">
        <v>901</v>
      </c>
      <c r="P797">
        <v>0.93643978902913105</v>
      </c>
      <c r="Q797">
        <v>0.92146631828487502</v>
      </c>
      <c r="R797">
        <v>1.0428656210480099E-3</v>
      </c>
      <c r="S797">
        <v>4.5163542771556001E-2</v>
      </c>
      <c r="T797">
        <v>1.49574297872736</v>
      </c>
      <c r="U797">
        <v>1.49574297872736</v>
      </c>
      <c r="V797">
        <v>0.57846774804937595</v>
      </c>
      <c r="W797">
        <v>5.67</v>
      </c>
      <c r="X797">
        <v>2.59</v>
      </c>
      <c r="Y797">
        <v>353478</v>
      </c>
      <c r="Z797">
        <v>29456</v>
      </c>
      <c r="AA797">
        <v>1.63</v>
      </c>
      <c r="AB797">
        <v>12</v>
      </c>
      <c r="AC797">
        <v>7</v>
      </c>
      <c r="AD797">
        <v>5</v>
      </c>
      <c r="AE797">
        <v>58.33</v>
      </c>
      <c r="AF797">
        <v>18</v>
      </c>
      <c r="AG797">
        <v>5</v>
      </c>
      <c r="AH797">
        <v>1</v>
      </c>
      <c r="AI797">
        <v>6</v>
      </c>
      <c r="AJ797" s="301">
        <v>43919</v>
      </c>
      <c r="AK797">
        <v>5180</v>
      </c>
      <c r="AL797">
        <v>354</v>
      </c>
      <c r="AM797" s="301">
        <v>43828</v>
      </c>
      <c r="AN797">
        <v>6790</v>
      </c>
      <c r="AO797">
        <v>589</v>
      </c>
      <c r="AP797" s="301">
        <v>43645</v>
      </c>
      <c r="AQ797">
        <v>7230</v>
      </c>
      <c r="AR797">
        <v>718</v>
      </c>
      <c r="AS797" s="301">
        <v>43280</v>
      </c>
      <c r="AT797">
        <v>7900</v>
      </c>
      <c r="AU797">
        <v>994</v>
      </c>
    </row>
    <row r="798" spans="1:47" x14ac:dyDescent="0.2">
      <c r="A798" s="102">
        <v>2554</v>
      </c>
      <c r="B798">
        <v>3048</v>
      </c>
      <c r="C798" t="s">
        <v>1125</v>
      </c>
      <c r="D798" t="s">
        <v>921</v>
      </c>
      <c r="E798">
        <v>1155</v>
      </c>
      <c r="F798">
        <v>1132</v>
      </c>
      <c r="G798">
        <v>900</v>
      </c>
      <c r="H798" t="s">
        <v>898</v>
      </c>
      <c r="I798">
        <v>3116</v>
      </c>
      <c r="J798" t="s">
        <v>1023</v>
      </c>
      <c r="K798" t="s">
        <v>913</v>
      </c>
      <c r="L798">
        <v>1433</v>
      </c>
      <c r="M798">
        <v>1455</v>
      </c>
      <c r="N798">
        <v>700</v>
      </c>
      <c r="O798" t="s">
        <v>901</v>
      </c>
      <c r="P798">
        <v>0.91364575806327397</v>
      </c>
      <c r="Q798">
        <v>0.90965277659876298</v>
      </c>
      <c r="R798">
        <v>0.43831604056159601</v>
      </c>
      <c r="S798" s="15">
        <v>8.5582942498654904E-2</v>
      </c>
      <c r="T798">
        <v>0.91675561852352105</v>
      </c>
      <c r="U798">
        <v>0.91675561852352105</v>
      </c>
      <c r="V798">
        <v>1.2884076824998301</v>
      </c>
      <c r="W798">
        <v>5.35</v>
      </c>
      <c r="X798">
        <v>0.03</v>
      </c>
      <c r="Y798">
        <v>353461</v>
      </c>
      <c r="Z798">
        <v>19637</v>
      </c>
      <c r="AA798">
        <v>1.03</v>
      </c>
      <c r="AB798">
        <v>18</v>
      </c>
      <c r="AC798">
        <v>13</v>
      </c>
      <c r="AD798">
        <v>5</v>
      </c>
      <c r="AE798">
        <v>72.22</v>
      </c>
      <c r="AF798">
        <v>21</v>
      </c>
      <c r="AG798">
        <v>3</v>
      </c>
      <c r="AH798">
        <v>1</v>
      </c>
      <c r="AI798">
        <v>14</v>
      </c>
      <c r="AJ798" s="301">
        <v>43919</v>
      </c>
      <c r="AK798">
        <v>901</v>
      </c>
      <c r="AL798">
        <v>1315</v>
      </c>
      <c r="AM798" s="301">
        <v>43828</v>
      </c>
      <c r="AN798">
        <v>1246</v>
      </c>
      <c r="AO798">
        <v>1765</v>
      </c>
      <c r="AP798" s="301">
        <v>43645</v>
      </c>
      <c r="AQ798">
        <v>1091</v>
      </c>
      <c r="AR798">
        <v>1448</v>
      </c>
      <c r="AS798" s="301">
        <v>43280</v>
      </c>
      <c r="AT798">
        <v>1656</v>
      </c>
      <c r="AU798">
        <v>2005</v>
      </c>
    </row>
    <row r="799" spans="1:47" x14ac:dyDescent="0.2">
      <c r="A799" s="102">
        <v>2997</v>
      </c>
      <c r="B799">
        <v>4004</v>
      </c>
      <c r="C799" t="s">
        <v>1027</v>
      </c>
      <c r="D799" t="s">
        <v>920</v>
      </c>
      <c r="E799">
        <v>2393</v>
      </c>
      <c r="F799">
        <v>2398</v>
      </c>
      <c r="G799">
        <v>400</v>
      </c>
      <c r="H799" t="s">
        <v>901</v>
      </c>
      <c r="I799">
        <v>5233</v>
      </c>
      <c r="J799" t="s">
        <v>1033</v>
      </c>
      <c r="K799" t="s">
        <v>897</v>
      </c>
      <c r="L799">
        <v>2425</v>
      </c>
      <c r="M799">
        <v>2448</v>
      </c>
      <c r="N799">
        <v>400</v>
      </c>
      <c r="O799" t="s">
        <v>898</v>
      </c>
      <c r="P799">
        <v>0.89911326605334696</v>
      </c>
      <c r="Q799">
        <v>0.89711998083530697</v>
      </c>
      <c r="R799" s="15">
        <v>0.136950784903898</v>
      </c>
      <c r="S799">
        <v>6.9916407156406596E-2</v>
      </c>
      <c r="T799">
        <v>-0.89036909404756104</v>
      </c>
      <c r="U799">
        <v>0.89036909404756104</v>
      </c>
      <c r="V799">
        <v>0.484667745322721</v>
      </c>
      <c r="W799">
        <v>-8.1199999999999992</v>
      </c>
      <c r="X799">
        <v>2.04</v>
      </c>
      <c r="Y799">
        <v>353034</v>
      </c>
      <c r="Z799">
        <v>29420</v>
      </c>
      <c r="AA799">
        <v>1.55</v>
      </c>
      <c r="AB799">
        <v>12</v>
      </c>
      <c r="AC799">
        <v>8</v>
      </c>
      <c r="AD799">
        <v>4</v>
      </c>
      <c r="AE799">
        <v>66.67</v>
      </c>
      <c r="AF799">
        <v>17</v>
      </c>
      <c r="AG799">
        <v>4</v>
      </c>
      <c r="AH799">
        <v>1</v>
      </c>
      <c r="AI799">
        <v>7</v>
      </c>
      <c r="AJ799" s="301">
        <v>43919</v>
      </c>
      <c r="AK799">
        <v>2311</v>
      </c>
      <c r="AL799">
        <v>1935</v>
      </c>
      <c r="AM799" s="301">
        <v>43828</v>
      </c>
      <c r="AN799">
        <v>2899</v>
      </c>
      <c r="AO799">
        <v>3215</v>
      </c>
      <c r="AP799" s="301">
        <v>43645</v>
      </c>
      <c r="AQ799">
        <v>3200</v>
      </c>
      <c r="AR799">
        <v>3290</v>
      </c>
      <c r="AS799" s="301">
        <v>43280</v>
      </c>
      <c r="AT799">
        <v>4840</v>
      </c>
      <c r="AU799">
        <v>3625</v>
      </c>
    </row>
    <row r="800" spans="1:47" x14ac:dyDescent="0.2">
      <c r="A800" s="102">
        <v>1933</v>
      </c>
      <c r="B800">
        <v>2730</v>
      </c>
      <c r="C800" t="s">
        <v>489</v>
      </c>
      <c r="D800" t="s">
        <v>921</v>
      </c>
      <c r="E800">
        <v>1094</v>
      </c>
      <c r="F800">
        <v>1074</v>
      </c>
      <c r="G800">
        <v>1000</v>
      </c>
      <c r="H800" t="s">
        <v>898</v>
      </c>
      <c r="I800">
        <v>3197</v>
      </c>
      <c r="J800" t="s">
        <v>508</v>
      </c>
      <c r="K800" t="s">
        <v>921</v>
      </c>
      <c r="L800">
        <v>1738</v>
      </c>
      <c r="M800">
        <v>1715</v>
      </c>
      <c r="N800">
        <v>600</v>
      </c>
      <c r="O800" t="s">
        <v>901</v>
      </c>
      <c r="P800">
        <v>0.87484298821181194</v>
      </c>
      <c r="Q800">
        <v>0.92665871731259897</v>
      </c>
      <c r="R800" s="106">
        <v>9.5170516323483598E-2</v>
      </c>
      <c r="S800">
        <v>3.3194568218094999E-3</v>
      </c>
      <c r="T800">
        <v>2.10833988503662</v>
      </c>
      <c r="U800">
        <v>2.10833988503662</v>
      </c>
      <c r="V800">
        <v>2.0274292712147801</v>
      </c>
      <c r="W800">
        <v>9.1999999999999993</v>
      </c>
      <c r="X800">
        <v>4.37</v>
      </c>
      <c r="Y800">
        <v>352803</v>
      </c>
      <c r="Z800">
        <v>23520</v>
      </c>
      <c r="AA800">
        <v>1.1399999999999999</v>
      </c>
      <c r="AB800">
        <v>15</v>
      </c>
      <c r="AC800">
        <v>9</v>
      </c>
      <c r="AD800">
        <v>6</v>
      </c>
      <c r="AE800">
        <v>60</v>
      </c>
      <c r="AF800">
        <v>19</v>
      </c>
      <c r="AG800">
        <v>3</v>
      </c>
      <c r="AH800">
        <v>1</v>
      </c>
      <c r="AI800">
        <v>11</v>
      </c>
      <c r="AJ800" s="301">
        <v>43919</v>
      </c>
      <c r="AK800">
        <v>905</v>
      </c>
      <c r="AL800">
        <v>1614</v>
      </c>
      <c r="AM800" s="301">
        <v>43828</v>
      </c>
      <c r="AN800">
        <v>1213</v>
      </c>
      <c r="AO800">
        <v>2135</v>
      </c>
      <c r="AP800" s="301">
        <v>43645</v>
      </c>
      <c r="AQ800">
        <v>1021</v>
      </c>
      <c r="AR800">
        <v>1873</v>
      </c>
      <c r="AS800" s="301">
        <v>43280</v>
      </c>
      <c r="AT800">
        <v>1075</v>
      </c>
      <c r="AU800">
        <v>1626</v>
      </c>
    </row>
    <row r="801" spans="1:47" x14ac:dyDescent="0.2">
      <c r="A801" s="102">
        <v>950</v>
      </c>
      <c r="B801">
        <v>2914</v>
      </c>
      <c r="C801" t="s">
        <v>994</v>
      </c>
      <c r="D801" t="s">
        <v>923</v>
      </c>
      <c r="E801">
        <v>1998.5</v>
      </c>
      <c r="F801">
        <v>1997</v>
      </c>
      <c r="G801">
        <v>500</v>
      </c>
      <c r="H801" t="s">
        <v>898</v>
      </c>
      <c r="I801">
        <v>3099</v>
      </c>
      <c r="J801" t="s">
        <v>33</v>
      </c>
      <c r="K801" t="s">
        <v>921</v>
      </c>
      <c r="L801">
        <v>635</v>
      </c>
      <c r="M801">
        <v>623</v>
      </c>
      <c r="N801">
        <v>1600</v>
      </c>
      <c r="O801" t="s">
        <v>901</v>
      </c>
      <c r="P801">
        <v>0.86660288596064206</v>
      </c>
      <c r="Q801">
        <v>0.94850548603831097</v>
      </c>
      <c r="R801">
        <v>0.29002794920349001</v>
      </c>
      <c r="S801">
        <v>6.9892703006967302E-3</v>
      </c>
      <c r="T801">
        <v>0.51030753648855598</v>
      </c>
      <c r="U801">
        <v>0.51030753648855598</v>
      </c>
      <c r="V801">
        <v>0.52970346089232001</v>
      </c>
      <c r="W801">
        <v>2.71</v>
      </c>
      <c r="X801">
        <v>0.17</v>
      </c>
      <c r="Y801">
        <v>352680</v>
      </c>
      <c r="Z801">
        <v>22042</v>
      </c>
      <c r="AA801">
        <v>1.1599999999999999</v>
      </c>
      <c r="AB801">
        <v>16</v>
      </c>
      <c r="AC801">
        <v>9</v>
      </c>
      <c r="AD801">
        <v>7</v>
      </c>
      <c r="AE801">
        <v>56.25</v>
      </c>
      <c r="AF801">
        <v>19</v>
      </c>
      <c r="AG801">
        <v>2</v>
      </c>
      <c r="AH801">
        <v>1</v>
      </c>
      <c r="AI801">
        <v>13</v>
      </c>
      <c r="AJ801" s="301">
        <v>43919</v>
      </c>
      <c r="AK801">
        <v>2053.5</v>
      </c>
      <c r="AL801">
        <v>641</v>
      </c>
      <c r="AM801" s="301">
        <v>43828</v>
      </c>
      <c r="AN801">
        <v>2432.5</v>
      </c>
      <c r="AO801">
        <v>984</v>
      </c>
      <c r="AP801" s="301">
        <v>43645</v>
      </c>
      <c r="AQ801">
        <v>2401</v>
      </c>
      <c r="AR801">
        <v>899</v>
      </c>
      <c r="AS801" s="301">
        <v>43280</v>
      </c>
      <c r="AT801">
        <v>3013</v>
      </c>
      <c r="AU801">
        <v>1344</v>
      </c>
    </row>
    <row r="802" spans="1:47" x14ac:dyDescent="0.2">
      <c r="A802" s="102">
        <v>2713</v>
      </c>
      <c r="B802">
        <v>3405</v>
      </c>
      <c r="C802" t="s">
        <v>1265</v>
      </c>
      <c r="D802" t="s">
        <v>920</v>
      </c>
      <c r="E802">
        <v>1120</v>
      </c>
      <c r="F802">
        <v>1104</v>
      </c>
      <c r="G802">
        <v>900</v>
      </c>
      <c r="H802" t="s">
        <v>901</v>
      </c>
      <c r="I802">
        <v>6136</v>
      </c>
      <c r="J802" t="s">
        <v>1400</v>
      </c>
      <c r="K802" t="s">
        <v>909</v>
      </c>
      <c r="L802">
        <v>1750</v>
      </c>
      <c r="M802">
        <v>1664</v>
      </c>
      <c r="N802">
        <v>600</v>
      </c>
      <c r="O802" t="s">
        <v>898</v>
      </c>
      <c r="P802">
        <v>0.93733700160882405</v>
      </c>
      <c r="Q802">
        <v>0.90576451911425404</v>
      </c>
      <c r="R802" s="106">
        <v>3.3375186331407899E-4</v>
      </c>
      <c r="S802" s="15">
        <v>8.5578172138515596E-2</v>
      </c>
      <c r="T802">
        <v>-2.0454694290666402</v>
      </c>
      <c r="U802">
        <v>2.0454694290666402</v>
      </c>
      <c r="V802">
        <v>0.73894288118701301</v>
      </c>
      <c r="W802">
        <v>-14.29</v>
      </c>
      <c r="X802">
        <v>0.48</v>
      </c>
      <c r="Y802">
        <v>352044</v>
      </c>
      <c r="Z802">
        <v>22003</v>
      </c>
      <c r="AA802">
        <v>1.08</v>
      </c>
      <c r="AB802">
        <v>16</v>
      </c>
      <c r="AC802">
        <v>11</v>
      </c>
      <c r="AD802">
        <v>5</v>
      </c>
      <c r="AE802">
        <v>68.75</v>
      </c>
      <c r="AF802">
        <v>19</v>
      </c>
      <c r="AG802">
        <v>2</v>
      </c>
      <c r="AH802">
        <v>1</v>
      </c>
      <c r="AI802">
        <v>13</v>
      </c>
      <c r="AJ802" s="301">
        <v>43919</v>
      </c>
      <c r="AK802">
        <v>1129</v>
      </c>
      <c r="AL802">
        <v>1466</v>
      </c>
      <c r="AM802" s="301">
        <v>43828</v>
      </c>
      <c r="AN802">
        <v>1331</v>
      </c>
      <c r="AO802">
        <v>2090</v>
      </c>
      <c r="AP802" s="301">
        <v>43645</v>
      </c>
      <c r="AQ802">
        <v>1308</v>
      </c>
      <c r="AR802">
        <v>2199</v>
      </c>
      <c r="AS802" s="301">
        <v>43280</v>
      </c>
      <c r="AT802">
        <v>1497</v>
      </c>
      <c r="AU802">
        <v>2236</v>
      </c>
    </row>
    <row r="803" spans="1:47" x14ac:dyDescent="0.2">
      <c r="A803" s="102">
        <v>3668</v>
      </c>
      <c r="B803">
        <v>4666</v>
      </c>
      <c r="C803" t="s">
        <v>1342</v>
      </c>
      <c r="D803" t="s">
        <v>917</v>
      </c>
      <c r="E803">
        <v>1805</v>
      </c>
      <c r="F803">
        <v>1797</v>
      </c>
      <c r="G803">
        <v>600</v>
      </c>
      <c r="H803" t="s">
        <v>901</v>
      </c>
      <c r="I803">
        <v>6361</v>
      </c>
      <c r="J803" t="s">
        <v>576</v>
      </c>
      <c r="K803" t="s">
        <v>909</v>
      </c>
      <c r="L803">
        <v>2492</v>
      </c>
      <c r="M803">
        <v>2484</v>
      </c>
      <c r="N803">
        <v>400</v>
      </c>
      <c r="O803" t="s">
        <v>898</v>
      </c>
      <c r="P803">
        <v>0.85455658875742302</v>
      </c>
      <c r="Q803">
        <v>0.87064986577285297</v>
      </c>
      <c r="R803" s="106">
        <v>0.49478981881425799</v>
      </c>
      <c r="S803">
        <v>8.4649678866533698E-2</v>
      </c>
      <c r="T803">
        <v>-0.62045231048513405</v>
      </c>
      <c r="U803">
        <v>0.62045231048513405</v>
      </c>
      <c r="V803">
        <v>0.86214863546921805</v>
      </c>
      <c r="W803">
        <v>-6.42</v>
      </c>
      <c r="X803">
        <v>8.51</v>
      </c>
      <c r="Y803">
        <v>351824</v>
      </c>
      <c r="Z803">
        <v>35182</v>
      </c>
      <c r="AA803">
        <v>1.63</v>
      </c>
      <c r="AB803">
        <v>10</v>
      </c>
      <c r="AC803">
        <v>7</v>
      </c>
      <c r="AD803">
        <v>3</v>
      </c>
      <c r="AE803">
        <v>70</v>
      </c>
      <c r="AF803">
        <v>18</v>
      </c>
      <c r="AG803">
        <v>3</v>
      </c>
      <c r="AH803">
        <v>1</v>
      </c>
      <c r="AI803">
        <v>6</v>
      </c>
      <c r="AJ803" s="301">
        <v>43919</v>
      </c>
      <c r="AK803">
        <v>1620</v>
      </c>
      <c r="AL803">
        <v>2060</v>
      </c>
      <c r="AM803" s="301">
        <v>43828</v>
      </c>
      <c r="AN803">
        <v>2669</v>
      </c>
      <c r="AO803">
        <v>3325</v>
      </c>
      <c r="AP803" s="301">
        <v>43645</v>
      </c>
      <c r="AQ803">
        <v>2515</v>
      </c>
      <c r="AR803">
        <v>3015</v>
      </c>
      <c r="AS803" s="301">
        <v>43280</v>
      </c>
      <c r="AT803">
        <v>2910</v>
      </c>
      <c r="AU803">
        <v>3385</v>
      </c>
    </row>
    <row r="804" spans="1:47" x14ac:dyDescent="0.2">
      <c r="A804" s="102">
        <v>1293</v>
      </c>
      <c r="B804">
        <v>1802</v>
      </c>
      <c r="C804" t="s">
        <v>1041</v>
      </c>
      <c r="D804" t="s">
        <v>907</v>
      </c>
      <c r="E804">
        <v>979</v>
      </c>
      <c r="F804">
        <v>983</v>
      </c>
      <c r="G804">
        <v>1100</v>
      </c>
      <c r="H804" t="s">
        <v>898</v>
      </c>
      <c r="I804">
        <v>5991</v>
      </c>
      <c r="J804" t="s">
        <v>789</v>
      </c>
      <c r="K804" t="s">
        <v>1032</v>
      </c>
      <c r="L804">
        <v>693</v>
      </c>
      <c r="M804">
        <v>693</v>
      </c>
      <c r="N804">
        <v>1600</v>
      </c>
      <c r="O804" t="s">
        <v>901</v>
      </c>
      <c r="P804">
        <v>0.85790677413307104</v>
      </c>
      <c r="Q804">
        <v>0.94170343778416798</v>
      </c>
      <c r="R804">
        <v>0.20623033065885199</v>
      </c>
      <c r="S804">
        <v>4.6650688663341301E-2</v>
      </c>
      <c r="T804">
        <v>1.3167976111434601</v>
      </c>
      <c r="U804">
        <v>1.3167976111434601</v>
      </c>
      <c r="V804">
        <v>1.2637061173848301</v>
      </c>
      <c r="W804">
        <v>4.88</v>
      </c>
      <c r="X804">
        <v>2.54</v>
      </c>
      <c r="Y804">
        <v>351764</v>
      </c>
      <c r="Z804">
        <v>29314</v>
      </c>
      <c r="AA804">
        <v>1.37</v>
      </c>
      <c r="AB804">
        <v>12</v>
      </c>
      <c r="AC804">
        <v>8</v>
      </c>
      <c r="AD804">
        <v>4</v>
      </c>
      <c r="AE804">
        <v>66.67</v>
      </c>
      <c r="AF804">
        <v>20</v>
      </c>
      <c r="AG804">
        <v>3</v>
      </c>
      <c r="AH804">
        <v>0</v>
      </c>
      <c r="AI804">
        <v>9</v>
      </c>
      <c r="AJ804" s="301">
        <v>43919</v>
      </c>
      <c r="AK804">
        <v>956</v>
      </c>
      <c r="AL804">
        <v>747</v>
      </c>
      <c r="AM804" s="301">
        <v>43828</v>
      </c>
      <c r="AN804">
        <v>1217</v>
      </c>
      <c r="AO804">
        <v>995</v>
      </c>
      <c r="AP804" s="301">
        <v>43645</v>
      </c>
      <c r="AQ804">
        <v>1074</v>
      </c>
      <c r="AR804">
        <v>857</v>
      </c>
      <c r="AS804" s="301">
        <v>43280</v>
      </c>
      <c r="AT804">
        <v>1101</v>
      </c>
      <c r="AU804">
        <v>1025</v>
      </c>
    </row>
    <row r="805" spans="1:47" x14ac:dyDescent="0.2">
      <c r="A805" s="102">
        <v>1284</v>
      </c>
      <c r="B805">
        <v>3116</v>
      </c>
      <c r="C805" t="s">
        <v>1023</v>
      </c>
      <c r="D805" t="s">
        <v>913</v>
      </c>
      <c r="E805">
        <v>1433</v>
      </c>
      <c r="F805">
        <v>1455</v>
      </c>
      <c r="G805">
        <v>700</v>
      </c>
      <c r="H805" t="s">
        <v>901</v>
      </c>
      <c r="I805">
        <v>8020</v>
      </c>
      <c r="J805" t="s">
        <v>972</v>
      </c>
      <c r="K805" t="s">
        <v>905</v>
      </c>
      <c r="L805">
        <v>1265</v>
      </c>
      <c r="M805">
        <v>1283</v>
      </c>
      <c r="N805">
        <v>800</v>
      </c>
      <c r="O805" t="s">
        <v>898</v>
      </c>
      <c r="P805">
        <v>0.93777652035678805</v>
      </c>
      <c r="Q805">
        <v>0.94184414271010697</v>
      </c>
      <c r="R805">
        <v>0.20606814860764999</v>
      </c>
      <c r="S805">
        <v>2.16895272598479E-2</v>
      </c>
      <c r="T805">
        <v>-0.390164472027062</v>
      </c>
      <c r="U805">
        <v>0.390164472027062</v>
      </c>
      <c r="V805">
        <v>0.12847177177768401</v>
      </c>
      <c r="W805">
        <v>-1.63</v>
      </c>
      <c r="X805">
        <v>0.78</v>
      </c>
      <c r="Y805">
        <v>351713</v>
      </c>
      <c r="Z805">
        <v>21982</v>
      </c>
      <c r="AA805">
        <v>1.03</v>
      </c>
      <c r="AB805">
        <v>16</v>
      </c>
      <c r="AC805">
        <v>10</v>
      </c>
      <c r="AD805">
        <v>6</v>
      </c>
      <c r="AE805">
        <v>62.5</v>
      </c>
      <c r="AF805">
        <v>19</v>
      </c>
      <c r="AG805">
        <v>3</v>
      </c>
      <c r="AH805">
        <v>1</v>
      </c>
      <c r="AI805">
        <v>12</v>
      </c>
      <c r="AJ805" s="301">
        <v>43919</v>
      </c>
      <c r="AK805">
        <v>1315</v>
      </c>
      <c r="AL805">
        <v>1129</v>
      </c>
      <c r="AM805" s="301">
        <v>43828</v>
      </c>
      <c r="AN805">
        <v>1765</v>
      </c>
      <c r="AO805">
        <v>1473</v>
      </c>
      <c r="AP805" s="301">
        <v>43645</v>
      </c>
      <c r="AQ805">
        <v>1448</v>
      </c>
      <c r="AR805">
        <v>1252</v>
      </c>
      <c r="AS805" s="301">
        <v>43280</v>
      </c>
      <c r="AT805">
        <v>2005</v>
      </c>
      <c r="AU805">
        <v>1555</v>
      </c>
    </row>
    <row r="806" spans="1:47" x14ac:dyDescent="0.2">
      <c r="A806" s="102">
        <v>1670</v>
      </c>
      <c r="B806">
        <v>5110</v>
      </c>
      <c r="C806" t="s">
        <v>808</v>
      </c>
      <c r="D806" t="s">
        <v>984</v>
      </c>
      <c r="E806">
        <v>1053</v>
      </c>
      <c r="F806">
        <v>1049</v>
      </c>
      <c r="G806">
        <v>900</v>
      </c>
      <c r="H806" t="s">
        <v>901</v>
      </c>
      <c r="I806">
        <v>9678</v>
      </c>
      <c r="J806" t="s">
        <v>1453</v>
      </c>
      <c r="K806" t="s">
        <v>910</v>
      </c>
      <c r="L806">
        <v>2297</v>
      </c>
      <c r="M806">
        <v>2316</v>
      </c>
      <c r="N806">
        <v>400</v>
      </c>
      <c r="O806" t="s">
        <v>898</v>
      </c>
      <c r="P806">
        <v>0.91202739171990899</v>
      </c>
      <c r="Q806">
        <v>0.93297960526084101</v>
      </c>
      <c r="R806">
        <v>0.13657536441235901</v>
      </c>
      <c r="S806">
        <v>7.1272634463722798E-2</v>
      </c>
      <c r="T806">
        <v>-2.1761479821580401</v>
      </c>
      <c r="U806">
        <v>2.1761479821580401</v>
      </c>
      <c r="V806">
        <v>0.85281532382860703</v>
      </c>
      <c r="W806">
        <v>-6.78</v>
      </c>
      <c r="X806">
        <v>1.91</v>
      </c>
      <c r="Y806">
        <v>351606</v>
      </c>
      <c r="Z806">
        <v>29300</v>
      </c>
      <c r="AA806">
        <v>1.52</v>
      </c>
      <c r="AB806">
        <v>12</v>
      </c>
      <c r="AC806">
        <v>10</v>
      </c>
      <c r="AD806">
        <v>2</v>
      </c>
      <c r="AE806">
        <v>83.33</v>
      </c>
      <c r="AF806">
        <v>18</v>
      </c>
      <c r="AG806">
        <v>4</v>
      </c>
      <c r="AH806">
        <v>1</v>
      </c>
      <c r="AI806">
        <v>7</v>
      </c>
      <c r="AJ806" s="301">
        <v>43919</v>
      </c>
      <c r="AK806">
        <v>1069</v>
      </c>
      <c r="AL806">
        <v>2133</v>
      </c>
      <c r="AM806" s="301">
        <v>43828</v>
      </c>
      <c r="AN806">
        <v>1337</v>
      </c>
      <c r="AO806">
        <v>2821</v>
      </c>
      <c r="AP806" s="301">
        <v>43645</v>
      </c>
      <c r="AQ806">
        <v>1263</v>
      </c>
      <c r="AR806">
        <v>2838</v>
      </c>
      <c r="AS806" s="301">
        <v>43280</v>
      </c>
      <c r="AT806">
        <v>1711</v>
      </c>
      <c r="AU806">
        <v>3470</v>
      </c>
    </row>
    <row r="807" spans="1:47" x14ac:dyDescent="0.2">
      <c r="A807" s="102">
        <v>2279</v>
      </c>
      <c r="B807">
        <v>2327</v>
      </c>
      <c r="C807" t="s">
        <v>1171</v>
      </c>
      <c r="D807" t="s">
        <v>900</v>
      </c>
      <c r="E807">
        <v>2942</v>
      </c>
      <c r="F807">
        <v>2914</v>
      </c>
      <c r="G807">
        <v>300</v>
      </c>
      <c r="H807" t="s">
        <v>898</v>
      </c>
      <c r="I807">
        <v>6269</v>
      </c>
      <c r="J807" t="s">
        <v>1176</v>
      </c>
      <c r="K807" t="s">
        <v>909</v>
      </c>
      <c r="L807">
        <v>1470</v>
      </c>
      <c r="M807">
        <v>1434</v>
      </c>
      <c r="N807">
        <v>600</v>
      </c>
      <c r="O807" t="s">
        <v>901</v>
      </c>
      <c r="P807">
        <v>0.73955423120236896</v>
      </c>
      <c r="Q807">
        <v>0.91732184717500798</v>
      </c>
      <c r="R807">
        <v>8.3933791096085106E-2</v>
      </c>
      <c r="S807">
        <v>3.0353238044324299E-2</v>
      </c>
      <c r="T807">
        <v>0.96707100161546999</v>
      </c>
      <c r="U807">
        <v>0.96707100161546999</v>
      </c>
      <c r="V807">
        <v>0.319152307470492</v>
      </c>
      <c r="W807">
        <v>6.36</v>
      </c>
      <c r="X807">
        <v>1.58</v>
      </c>
      <c r="Y807">
        <v>351031</v>
      </c>
      <c r="Z807">
        <v>39003</v>
      </c>
      <c r="AA807">
        <v>1.9</v>
      </c>
      <c r="AB807">
        <v>9</v>
      </c>
      <c r="AC807">
        <v>6</v>
      </c>
      <c r="AD807">
        <v>3</v>
      </c>
      <c r="AE807">
        <v>66.67</v>
      </c>
      <c r="AF807">
        <v>16</v>
      </c>
      <c r="AG807">
        <v>4</v>
      </c>
      <c r="AH807">
        <v>2</v>
      </c>
      <c r="AI807">
        <v>3</v>
      </c>
      <c r="AJ807" s="301">
        <v>43919</v>
      </c>
      <c r="AK807">
        <v>2686</v>
      </c>
      <c r="AL807">
        <v>1331</v>
      </c>
      <c r="AM807" s="301">
        <v>43828</v>
      </c>
      <c r="AN807">
        <v>3600</v>
      </c>
      <c r="AO807">
        <v>2665</v>
      </c>
      <c r="AP807" s="301">
        <v>43645</v>
      </c>
      <c r="AQ807">
        <v>3515</v>
      </c>
      <c r="AR807">
        <v>3090</v>
      </c>
      <c r="AS807" s="301">
        <v>43280</v>
      </c>
      <c r="AT807">
        <v>2762</v>
      </c>
      <c r="AU807">
        <v>3045</v>
      </c>
    </row>
    <row r="808" spans="1:47" x14ac:dyDescent="0.2">
      <c r="A808" s="102">
        <v>2150</v>
      </c>
      <c r="B808">
        <v>3387</v>
      </c>
      <c r="C808" t="s">
        <v>514</v>
      </c>
      <c r="D808" t="s">
        <v>921</v>
      </c>
      <c r="E808">
        <v>711</v>
      </c>
      <c r="F808">
        <v>711</v>
      </c>
      <c r="G808">
        <v>1500</v>
      </c>
      <c r="H808" t="s">
        <v>898</v>
      </c>
      <c r="I808">
        <v>8804</v>
      </c>
      <c r="J808" t="s">
        <v>670</v>
      </c>
      <c r="K808" t="s">
        <v>917</v>
      </c>
      <c r="L808">
        <v>1236</v>
      </c>
      <c r="M808">
        <v>1208</v>
      </c>
      <c r="N808">
        <v>900</v>
      </c>
      <c r="O808" t="s">
        <v>901</v>
      </c>
      <c r="P808">
        <v>0.91452340376094299</v>
      </c>
      <c r="Q808">
        <v>0.92083726875185801</v>
      </c>
      <c r="R808" s="106">
        <v>0.39708374925524598</v>
      </c>
      <c r="S808" s="15">
        <v>9.1317633958389405E-2</v>
      </c>
      <c r="T808">
        <v>0.406436613003192</v>
      </c>
      <c r="U808">
        <v>0.406436613003192</v>
      </c>
      <c r="V808">
        <v>1.6798380360066201E-2</v>
      </c>
      <c r="W808">
        <v>3.41</v>
      </c>
      <c r="X808">
        <v>1.9</v>
      </c>
      <c r="Y808">
        <v>350968</v>
      </c>
      <c r="Z808">
        <v>26998</v>
      </c>
      <c r="AA808">
        <v>1.21</v>
      </c>
      <c r="AB808">
        <v>13</v>
      </c>
      <c r="AC808">
        <v>7</v>
      </c>
      <c r="AD808">
        <v>6</v>
      </c>
      <c r="AE808">
        <v>53.85</v>
      </c>
      <c r="AF808">
        <v>20</v>
      </c>
      <c r="AG808">
        <v>4</v>
      </c>
      <c r="AH808">
        <v>2</v>
      </c>
      <c r="AI808">
        <v>7</v>
      </c>
      <c r="AJ808" s="301">
        <v>43919</v>
      </c>
      <c r="AK808">
        <v>648</v>
      </c>
      <c r="AL808">
        <v>1115</v>
      </c>
      <c r="AM808" s="301">
        <v>43828</v>
      </c>
      <c r="AN808">
        <v>937</v>
      </c>
      <c r="AO808">
        <v>1709</v>
      </c>
      <c r="AP808" s="301">
        <v>43645</v>
      </c>
      <c r="AQ808">
        <v>691</v>
      </c>
      <c r="AR808">
        <v>1225</v>
      </c>
      <c r="AS808" s="301">
        <v>43280</v>
      </c>
      <c r="AT808">
        <v>785</v>
      </c>
      <c r="AU808">
        <v>1489</v>
      </c>
    </row>
    <row r="809" spans="1:47" x14ac:dyDescent="0.2">
      <c r="A809" s="102">
        <v>1215</v>
      </c>
      <c r="B809">
        <v>3099</v>
      </c>
      <c r="C809" t="s">
        <v>33</v>
      </c>
      <c r="D809" t="s">
        <v>921</v>
      </c>
      <c r="E809">
        <v>635</v>
      </c>
      <c r="F809">
        <v>623</v>
      </c>
      <c r="G809">
        <v>1400</v>
      </c>
      <c r="H809" t="s">
        <v>901</v>
      </c>
      <c r="I809">
        <v>8316</v>
      </c>
      <c r="J809" t="s">
        <v>1051</v>
      </c>
      <c r="K809" t="s">
        <v>940</v>
      </c>
      <c r="L809">
        <v>3001</v>
      </c>
      <c r="M809">
        <v>3011</v>
      </c>
      <c r="N809">
        <v>300</v>
      </c>
      <c r="O809" t="s">
        <v>898</v>
      </c>
      <c r="P809">
        <v>0.88190440922755797</v>
      </c>
      <c r="Q809">
        <v>0.94333916716933797</v>
      </c>
      <c r="R809" s="15">
        <v>0.265309113134028</v>
      </c>
      <c r="S809" s="15">
        <v>5.2474629176476897E-2</v>
      </c>
      <c r="T809">
        <v>-1.88458918998665</v>
      </c>
      <c r="U809">
        <v>1.88458918998665</v>
      </c>
      <c r="V809">
        <v>1.3587094020475701</v>
      </c>
      <c r="W809">
        <v>-10.029999999999999</v>
      </c>
      <c r="X809">
        <v>3.44</v>
      </c>
      <c r="Y809">
        <v>350283</v>
      </c>
      <c r="Z809">
        <v>23352</v>
      </c>
      <c r="AA809">
        <v>1.17</v>
      </c>
      <c r="AB809">
        <v>15</v>
      </c>
      <c r="AC809">
        <v>8</v>
      </c>
      <c r="AD809">
        <v>7</v>
      </c>
      <c r="AE809">
        <v>53.33</v>
      </c>
      <c r="AF809">
        <v>20</v>
      </c>
      <c r="AG809">
        <v>2</v>
      </c>
      <c r="AH809">
        <v>0</v>
      </c>
      <c r="AI809">
        <v>13</v>
      </c>
      <c r="AJ809" s="301">
        <v>43919</v>
      </c>
      <c r="AK809">
        <v>641</v>
      </c>
      <c r="AL809">
        <v>2750.5</v>
      </c>
      <c r="AM809" s="301">
        <v>43828</v>
      </c>
      <c r="AN809">
        <v>984</v>
      </c>
      <c r="AO809">
        <v>4038</v>
      </c>
      <c r="AP809" s="301">
        <v>43645</v>
      </c>
      <c r="AQ809">
        <v>899</v>
      </c>
      <c r="AR809">
        <v>3843</v>
      </c>
      <c r="AS809" s="301">
        <v>43280</v>
      </c>
      <c r="AT809">
        <v>1344</v>
      </c>
      <c r="AU809">
        <v>4233</v>
      </c>
    </row>
    <row r="810" spans="1:47" x14ac:dyDescent="0.2">
      <c r="A810" s="102">
        <v>3084</v>
      </c>
      <c r="B810">
        <v>2296</v>
      </c>
      <c r="C810" t="s">
        <v>1472</v>
      </c>
      <c r="D810" t="s">
        <v>923</v>
      </c>
      <c r="E810">
        <v>646</v>
      </c>
      <c r="F810">
        <v>643</v>
      </c>
      <c r="G810">
        <v>1700</v>
      </c>
      <c r="H810" t="s">
        <v>898</v>
      </c>
      <c r="I810">
        <v>5021</v>
      </c>
      <c r="J810" t="s">
        <v>1391</v>
      </c>
      <c r="K810" t="s">
        <v>1090</v>
      </c>
      <c r="L810">
        <v>1576</v>
      </c>
      <c r="M810">
        <v>1538</v>
      </c>
      <c r="N810">
        <v>700</v>
      </c>
      <c r="O810" t="s">
        <v>901</v>
      </c>
      <c r="P810">
        <v>0.63305749306915304</v>
      </c>
      <c r="Q810">
        <v>0.89395998043367697</v>
      </c>
      <c r="R810">
        <v>0.195184757883481</v>
      </c>
      <c r="S810">
        <v>7.8510023410621899E-3</v>
      </c>
      <c r="T810">
        <v>1.0418041004995</v>
      </c>
      <c r="U810">
        <v>1.0418041004995</v>
      </c>
      <c r="V810">
        <v>0.73446615629853895</v>
      </c>
      <c r="W810">
        <v>4.8600000000000003</v>
      </c>
      <c r="X810">
        <v>1.53</v>
      </c>
      <c r="Y810">
        <v>350260</v>
      </c>
      <c r="Z810">
        <v>19459</v>
      </c>
      <c r="AA810">
        <v>0.8</v>
      </c>
      <c r="AB810">
        <v>18</v>
      </c>
      <c r="AC810">
        <v>9</v>
      </c>
      <c r="AD810">
        <v>9</v>
      </c>
      <c r="AE810">
        <v>50</v>
      </c>
      <c r="AF810">
        <v>15</v>
      </c>
      <c r="AG810">
        <v>6</v>
      </c>
      <c r="AH810">
        <v>4</v>
      </c>
      <c r="AI810">
        <v>8</v>
      </c>
      <c r="AJ810" s="301">
        <v>43919</v>
      </c>
      <c r="AK810">
        <v>655</v>
      </c>
      <c r="AL810">
        <v>1508</v>
      </c>
      <c r="AM810" s="301">
        <v>43828</v>
      </c>
      <c r="AN810">
        <v>705</v>
      </c>
      <c r="AO810">
        <v>2515</v>
      </c>
      <c r="AP810" s="301">
        <v>43645</v>
      </c>
      <c r="AQ810">
        <v>743</v>
      </c>
      <c r="AR810">
        <v>2522</v>
      </c>
      <c r="AS810" s="301">
        <v>43280</v>
      </c>
      <c r="AT810">
        <v>941</v>
      </c>
      <c r="AU810">
        <v>3880</v>
      </c>
    </row>
    <row r="811" spans="1:47" x14ac:dyDescent="0.2">
      <c r="A811" s="102">
        <v>1453</v>
      </c>
      <c r="B811">
        <v>1662</v>
      </c>
      <c r="C811" t="s">
        <v>463</v>
      </c>
      <c r="D811" t="s">
        <v>1045</v>
      </c>
      <c r="E811">
        <v>1807</v>
      </c>
      <c r="F811">
        <v>1788</v>
      </c>
      <c r="G811">
        <v>600</v>
      </c>
      <c r="H811" t="s">
        <v>901</v>
      </c>
      <c r="I811">
        <v>4205</v>
      </c>
      <c r="J811" t="s">
        <v>998</v>
      </c>
      <c r="K811" t="s">
        <v>920</v>
      </c>
      <c r="L811">
        <v>988</v>
      </c>
      <c r="M811">
        <v>968</v>
      </c>
      <c r="N811">
        <v>1100</v>
      </c>
      <c r="O811" t="s">
        <v>898</v>
      </c>
      <c r="P811">
        <v>0.64187170420084605</v>
      </c>
      <c r="Q811">
        <v>0.93791244500529902</v>
      </c>
      <c r="R811" s="15">
        <v>0.174400938878537</v>
      </c>
      <c r="S811" s="15">
        <v>3.4520014177729701E-2</v>
      </c>
      <c r="T811">
        <v>-1.5473634519550501</v>
      </c>
      <c r="U811">
        <v>1.5473634519550501</v>
      </c>
      <c r="V811">
        <v>1.5296165153600401</v>
      </c>
      <c r="W811">
        <v>-13.48</v>
      </c>
      <c r="X811">
        <v>0.75</v>
      </c>
      <c r="Y811">
        <v>349973</v>
      </c>
      <c r="Z811">
        <v>26921</v>
      </c>
      <c r="AA811">
        <v>1.41</v>
      </c>
      <c r="AB811">
        <v>13</v>
      </c>
      <c r="AC811">
        <v>7</v>
      </c>
      <c r="AD811">
        <v>6</v>
      </c>
      <c r="AE811">
        <v>53.85</v>
      </c>
      <c r="AF811">
        <v>19</v>
      </c>
      <c r="AG811">
        <v>5</v>
      </c>
      <c r="AH811">
        <v>0</v>
      </c>
      <c r="AI811">
        <v>8</v>
      </c>
      <c r="AJ811" s="301">
        <v>43919</v>
      </c>
      <c r="AK811">
        <v>1789</v>
      </c>
      <c r="AL811">
        <v>851</v>
      </c>
      <c r="AM811" s="301">
        <v>43828</v>
      </c>
      <c r="AN811">
        <v>2955</v>
      </c>
      <c r="AO811">
        <v>1366</v>
      </c>
      <c r="AP811" s="301">
        <v>43645</v>
      </c>
      <c r="AQ811">
        <v>2554</v>
      </c>
      <c r="AR811">
        <v>1217</v>
      </c>
      <c r="AS811" s="301">
        <v>43280</v>
      </c>
      <c r="AT811">
        <v>2896</v>
      </c>
      <c r="AU811">
        <v>1272</v>
      </c>
    </row>
    <row r="812" spans="1:47" x14ac:dyDescent="0.2">
      <c r="A812" s="102">
        <v>1164</v>
      </c>
      <c r="B812">
        <v>1802</v>
      </c>
      <c r="C812" t="s">
        <v>1041</v>
      </c>
      <c r="D812" t="s">
        <v>907</v>
      </c>
      <c r="E812">
        <v>979</v>
      </c>
      <c r="F812">
        <v>983</v>
      </c>
      <c r="G812">
        <v>1100</v>
      </c>
      <c r="H812" t="s">
        <v>901</v>
      </c>
      <c r="I812">
        <v>5802</v>
      </c>
      <c r="J812" t="s">
        <v>1056</v>
      </c>
      <c r="K812" t="s">
        <v>911</v>
      </c>
      <c r="L812">
        <v>1238.5</v>
      </c>
      <c r="M812">
        <v>1214.5</v>
      </c>
      <c r="N812">
        <v>900</v>
      </c>
      <c r="O812" t="s">
        <v>898</v>
      </c>
      <c r="P812">
        <v>0.93503400196363096</v>
      </c>
      <c r="Q812">
        <v>0.94431216829298203</v>
      </c>
      <c r="R812" s="15">
        <v>1.42946676682488E-3</v>
      </c>
      <c r="S812" s="15">
        <v>9.8848383910934104E-2</v>
      </c>
      <c r="T812">
        <v>-0.57874366699642898</v>
      </c>
      <c r="U812">
        <v>0.57874366699642898</v>
      </c>
      <c r="V812">
        <v>0.95010000097639302</v>
      </c>
      <c r="W812">
        <v>-2.57</v>
      </c>
      <c r="X812">
        <v>1.07</v>
      </c>
      <c r="Y812">
        <v>349692</v>
      </c>
      <c r="Z812">
        <v>19427</v>
      </c>
      <c r="AA812">
        <v>0.98</v>
      </c>
      <c r="AB812">
        <v>18</v>
      </c>
      <c r="AC812">
        <v>12</v>
      </c>
      <c r="AD812">
        <v>6</v>
      </c>
      <c r="AE812">
        <v>66.67</v>
      </c>
      <c r="AF812">
        <v>19</v>
      </c>
      <c r="AG812">
        <v>2</v>
      </c>
      <c r="AH812">
        <v>1</v>
      </c>
      <c r="AI812">
        <v>15</v>
      </c>
      <c r="AJ812" s="301">
        <v>43919</v>
      </c>
      <c r="AK812">
        <v>956</v>
      </c>
      <c r="AL812">
        <v>1166.5</v>
      </c>
      <c r="AM812" s="301">
        <v>43828</v>
      </c>
      <c r="AN812">
        <v>1217</v>
      </c>
      <c r="AO812">
        <v>1652</v>
      </c>
      <c r="AP812" s="301">
        <v>43645</v>
      </c>
      <c r="AQ812">
        <v>1074</v>
      </c>
      <c r="AR812">
        <v>1442</v>
      </c>
      <c r="AS812" s="301">
        <v>43280</v>
      </c>
      <c r="AT812">
        <v>1101</v>
      </c>
      <c r="AU812">
        <v>1616.5</v>
      </c>
    </row>
    <row r="813" spans="1:47" x14ac:dyDescent="0.2">
      <c r="A813" s="102">
        <v>1552</v>
      </c>
      <c r="B813">
        <v>3099</v>
      </c>
      <c r="C813" t="s">
        <v>33</v>
      </c>
      <c r="D813" t="s">
        <v>921</v>
      </c>
      <c r="E813">
        <v>635</v>
      </c>
      <c r="F813">
        <v>623</v>
      </c>
      <c r="G813">
        <v>1300</v>
      </c>
      <c r="H813" t="s">
        <v>901</v>
      </c>
      <c r="I813">
        <v>6902</v>
      </c>
      <c r="J813" t="s">
        <v>588</v>
      </c>
      <c r="K813" t="s">
        <v>913</v>
      </c>
      <c r="L813">
        <v>4170</v>
      </c>
      <c r="M813">
        <v>4151</v>
      </c>
      <c r="N813">
        <v>200</v>
      </c>
      <c r="O813" t="s">
        <v>898</v>
      </c>
      <c r="P813">
        <v>0.84868751469428805</v>
      </c>
      <c r="Q813">
        <v>0.93548950409510301</v>
      </c>
      <c r="R813" s="15">
        <v>2.9452527846834699E-2</v>
      </c>
      <c r="S813">
        <v>6.5304459130633603E-3</v>
      </c>
      <c r="T813">
        <v>-2.0623591108303101</v>
      </c>
      <c r="U813">
        <v>2.0623591108303101</v>
      </c>
      <c r="V813">
        <v>1.8921596774723599</v>
      </c>
      <c r="W813">
        <v>-15.92</v>
      </c>
      <c r="X813">
        <v>2.4500000000000002</v>
      </c>
      <c r="Y813">
        <v>349682</v>
      </c>
      <c r="Z813">
        <v>31789</v>
      </c>
      <c r="AA813">
        <v>1.49</v>
      </c>
      <c r="AB813">
        <v>11</v>
      </c>
      <c r="AC813">
        <v>7</v>
      </c>
      <c r="AD813">
        <v>4</v>
      </c>
      <c r="AE813">
        <v>63.64</v>
      </c>
      <c r="AF813">
        <v>18</v>
      </c>
      <c r="AG813">
        <v>3</v>
      </c>
      <c r="AH813">
        <v>1</v>
      </c>
      <c r="AI813">
        <v>7</v>
      </c>
      <c r="AJ813" s="301">
        <v>43919</v>
      </c>
      <c r="AK813">
        <v>641</v>
      </c>
      <c r="AL813">
        <v>3590</v>
      </c>
      <c r="AM813" s="301">
        <v>43828</v>
      </c>
      <c r="AN813">
        <v>984</v>
      </c>
      <c r="AO813">
        <v>4966</v>
      </c>
      <c r="AP813" s="301">
        <v>43645</v>
      </c>
      <c r="AQ813">
        <v>899</v>
      </c>
      <c r="AR813">
        <v>4642</v>
      </c>
      <c r="AS813" s="301">
        <v>43280</v>
      </c>
      <c r="AT813">
        <v>1344</v>
      </c>
      <c r="AU813">
        <v>5245</v>
      </c>
    </row>
    <row r="814" spans="1:47" x14ac:dyDescent="0.2">
      <c r="A814" s="102">
        <v>2588</v>
      </c>
      <c r="B814">
        <v>3099</v>
      </c>
      <c r="C814" t="s">
        <v>33</v>
      </c>
      <c r="D814" t="s">
        <v>921</v>
      </c>
      <c r="E814">
        <v>635</v>
      </c>
      <c r="F814">
        <v>623</v>
      </c>
      <c r="G814">
        <v>1600</v>
      </c>
      <c r="H814" t="s">
        <v>901</v>
      </c>
      <c r="I814">
        <v>4045</v>
      </c>
      <c r="J814" t="s">
        <v>1127</v>
      </c>
      <c r="K814" t="s">
        <v>920</v>
      </c>
      <c r="L814">
        <v>1030</v>
      </c>
      <c r="M814">
        <v>1022</v>
      </c>
      <c r="N814">
        <v>1000</v>
      </c>
      <c r="O814" t="s">
        <v>898</v>
      </c>
      <c r="P814">
        <v>0.86657169857431804</v>
      </c>
      <c r="Q814">
        <v>0.90887079953513294</v>
      </c>
      <c r="R814">
        <v>4.0280370280297302E-2</v>
      </c>
      <c r="S814" s="15">
        <v>8.2989511379329806E-2</v>
      </c>
      <c r="T814">
        <v>-1.50444301464012</v>
      </c>
      <c r="U814">
        <v>1.50444301464012</v>
      </c>
      <c r="V814">
        <v>1.4194705972664301</v>
      </c>
      <c r="W814">
        <v>-10.3</v>
      </c>
      <c r="X814">
        <v>2.4700000000000002</v>
      </c>
      <c r="Y814">
        <v>349663</v>
      </c>
      <c r="Z814">
        <v>23311</v>
      </c>
      <c r="AA814">
        <v>1.1100000000000001</v>
      </c>
      <c r="AB814">
        <v>15</v>
      </c>
      <c r="AC814">
        <v>11</v>
      </c>
      <c r="AD814">
        <v>4</v>
      </c>
      <c r="AE814">
        <v>73.33</v>
      </c>
      <c r="AF814">
        <v>20</v>
      </c>
      <c r="AG814">
        <v>2</v>
      </c>
      <c r="AH814">
        <v>1</v>
      </c>
      <c r="AI814">
        <v>12</v>
      </c>
      <c r="AJ814" s="301">
        <v>43919</v>
      </c>
      <c r="AK814">
        <v>641</v>
      </c>
      <c r="AL814">
        <v>978</v>
      </c>
      <c r="AM814" s="301">
        <v>43828</v>
      </c>
      <c r="AN814">
        <v>984</v>
      </c>
      <c r="AO814">
        <v>1270</v>
      </c>
      <c r="AP814" s="301">
        <v>43645</v>
      </c>
      <c r="AQ814">
        <v>899</v>
      </c>
      <c r="AR814">
        <v>1161</v>
      </c>
      <c r="AS814" s="301">
        <v>43280</v>
      </c>
      <c r="AT814">
        <v>1344</v>
      </c>
      <c r="AU814">
        <v>1247</v>
      </c>
    </row>
    <row r="815" spans="1:47" x14ac:dyDescent="0.2">
      <c r="A815" s="102">
        <v>2014</v>
      </c>
      <c r="B815">
        <v>1332</v>
      </c>
      <c r="C815" t="s">
        <v>1174</v>
      </c>
      <c r="D815" t="s">
        <v>974</v>
      </c>
      <c r="E815">
        <v>468</v>
      </c>
      <c r="F815">
        <v>456</v>
      </c>
      <c r="G815">
        <v>2100</v>
      </c>
      <c r="H815" t="s">
        <v>901</v>
      </c>
      <c r="I815">
        <v>8179</v>
      </c>
      <c r="J815" t="s">
        <v>630</v>
      </c>
      <c r="K815" t="s">
        <v>921</v>
      </c>
      <c r="L815">
        <v>1937</v>
      </c>
      <c r="M815">
        <v>1890</v>
      </c>
      <c r="N815">
        <v>500</v>
      </c>
      <c r="O815" t="s">
        <v>898</v>
      </c>
      <c r="P815">
        <v>0.76500499842273895</v>
      </c>
      <c r="Q815">
        <v>0.92438615182903505</v>
      </c>
      <c r="R815" s="15">
        <v>2.2547955077944101E-2</v>
      </c>
      <c r="S815" s="15">
        <v>4.1633312708725001E-2</v>
      </c>
      <c r="T815">
        <v>-1.39717341625535</v>
      </c>
      <c r="U815">
        <v>1.39717341625535</v>
      </c>
      <c r="V815">
        <v>1.49083993100058</v>
      </c>
      <c r="W815">
        <v>-9.32</v>
      </c>
      <c r="X815">
        <v>1.33</v>
      </c>
      <c r="Y815">
        <v>349552</v>
      </c>
      <c r="Z815">
        <v>19420</v>
      </c>
      <c r="AA815">
        <v>0.83</v>
      </c>
      <c r="AB815">
        <v>18</v>
      </c>
      <c r="AC815">
        <v>11</v>
      </c>
      <c r="AD815">
        <v>7</v>
      </c>
      <c r="AE815">
        <v>61.11</v>
      </c>
      <c r="AF815">
        <v>19</v>
      </c>
      <c r="AG815">
        <v>4</v>
      </c>
      <c r="AH815">
        <v>0</v>
      </c>
      <c r="AI815">
        <v>14</v>
      </c>
      <c r="AJ815" s="301">
        <v>43919</v>
      </c>
      <c r="AK815">
        <v>517</v>
      </c>
      <c r="AL815">
        <v>1788</v>
      </c>
      <c r="AM815" s="301">
        <v>43828</v>
      </c>
      <c r="AN815">
        <v>652</v>
      </c>
      <c r="AO815">
        <v>2472</v>
      </c>
      <c r="AP815" s="301">
        <v>43645</v>
      </c>
      <c r="AQ815">
        <v>674</v>
      </c>
      <c r="AR815">
        <v>2689</v>
      </c>
      <c r="AS815" s="301">
        <v>43280</v>
      </c>
      <c r="AT815">
        <v>537</v>
      </c>
      <c r="AU815">
        <v>2903</v>
      </c>
    </row>
    <row r="816" spans="1:47" x14ac:dyDescent="0.2">
      <c r="A816" s="102">
        <v>3406</v>
      </c>
      <c r="B816">
        <v>4631</v>
      </c>
      <c r="C816" t="s">
        <v>1088</v>
      </c>
      <c r="D816" t="s">
        <v>920</v>
      </c>
      <c r="E816">
        <v>2685</v>
      </c>
      <c r="F816">
        <v>2636</v>
      </c>
      <c r="G816">
        <v>400</v>
      </c>
      <c r="H816" t="s">
        <v>898</v>
      </c>
      <c r="I816">
        <v>6287</v>
      </c>
      <c r="J816" t="s">
        <v>963</v>
      </c>
      <c r="K816" t="s">
        <v>909</v>
      </c>
      <c r="L816">
        <v>2270</v>
      </c>
      <c r="M816">
        <v>2245</v>
      </c>
      <c r="N816">
        <v>500</v>
      </c>
      <c r="O816" t="s">
        <v>901</v>
      </c>
      <c r="P816">
        <v>0.95637090669902702</v>
      </c>
      <c r="Q816">
        <v>0.88130801357912203</v>
      </c>
      <c r="R816" s="15">
        <v>3.08808904237131E-2</v>
      </c>
      <c r="S816" s="15">
        <v>9.6952730047467503E-2</v>
      </c>
      <c r="T816">
        <v>1.26033156620231</v>
      </c>
      <c r="U816">
        <v>1.26033156620231</v>
      </c>
      <c r="V816">
        <v>1.62628174661652</v>
      </c>
      <c r="W816">
        <v>4.74</v>
      </c>
      <c r="X816">
        <v>6.46</v>
      </c>
      <c r="Y816">
        <v>348605</v>
      </c>
      <c r="Z816">
        <v>38734</v>
      </c>
      <c r="AA816">
        <v>1.89</v>
      </c>
      <c r="AB816">
        <v>9</v>
      </c>
      <c r="AC816">
        <v>7</v>
      </c>
      <c r="AD816">
        <v>2</v>
      </c>
      <c r="AE816">
        <v>77.78</v>
      </c>
      <c r="AF816">
        <v>19</v>
      </c>
      <c r="AG816">
        <v>2</v>
      </c>
      <c r="AH816">
        <v>0</v>
      </c>
      <c r="AI816">
        <v>7</v>
      </c>
      <c r="AJ816" s="301">
        <v>43919</v>
      </c>
      <c r="AK816">
        <v>2479</v>
      </c>
      <c r="AL816">
        <v>2183</v>
      </c>
      <c r="AM816" s="301">
        <v>43828</v>
      </c>
      <c r="AN816">
        <v>3035</v>
      </c>
      <c r="AO816">
        <v>3430</v>
      </c>
      <c r="AP816" s="301">
        <v>43645</v>
      </c>
      <c r="AQ816">
        <v>2906</v>
      </c>
      <c r="AR816">
        <v>2767</v>
      </c>
      <c r="AS816" s="301">
        <v>43280</v>
      </c>
      <c r="AT816">
        <v>3450</v>
      </c>
      <c r="AU816">
        <v>3190</v>
      </c>
    </row>
    <row r="817" spans="1:47" x14ac:dyDescent="0.2">
      <c r="A817" s="102">
        <v>244</v>
      </c>
      <c r="B817">
        <v>4324</v>
      </c>
      <c r="C817" t="s">
        <v>1065</v>
      </c>
      <c r="D817" t="s">
        <v>910</v>
      </c>
      <c r="E817">
        <v>2495</v>
      </c>
      <c r="F817">
        <v>2445</v>
      </c>
      <c r="G817">
        <v>400</v>
      </c>
      <c r="H817" t="s">
        <v>901</v>
      </c>
      <c r="I817">
        <v>6136</v>
      </c>
      <c r="J817" t="s">
        <v>1400</v>
      </c>
      <c r="K817" t="s">
        <v>909</v>
      </c>
      <c r="L817">
        <v>1750</v>
      </c>
      <c r="M817">
        <v>1664</v>
      </c>
      <c r="N817">
        <v>600</v>
      </c>
      <c r="O817" t="s">
        <v>898</v>
      </c>
      <c r="P817">
        <v>0.93665878891713605</v>
      </c>
      <c r="Q817">
        <v>0.96565657660651005</v>
      </c>
      <c r="R817" s="15">
        <v>5.8024412476730097E-2</v>
      </c>
      <c r="S817" s="15">
        <v>8.7279602306123295E-3</v>
      </c>
      <c r="T817">
        <v>-1.2682934768360601</v>
      </c>
      <c r="U817">
        <v>1.2682934768360601</v>
      </c>
      <c r="V817">
        <v>8.1382136149758602E-2</v>
      </c>
      <c r="W817">
        <v>-9.84</v>
      </c>
      <c r="X817">
        <v>2.09</v>
      </c>
      <c r="Y817">
        <v>348180</v>
      </c>
      <c r="Z817">
        <v>29015</v>
      </c>
      <c r="AA817">
        <v>1.28</v>
      </c>
      <c r="AB817">
        <v>12</v>
      </c>
      <c r="AC817">
        <v>9</v>
      </c>
      <c r="AD817">
        <v>3</v>
      </c>
      <c r="AE817">
        <v>75</v>
      </c>
      <c r="AF817">
        <v>18</v>
      </c>
      <c r="AG817">
        <v>3</v>
      </c>
      <c r="AH817">
        <v>2</v>
      </c>
      <c r="AI817">
        <v>7</v>
      </c>
      <c r="AJ817" s="301">
        <v>43919</v>
      </c>
      <c r="AK817">
        <v>2119</v>
      </c>
      <c r="AL817">
        <v>1466</v>
      </c>
      <c r="AM817" s="301">
        <v>43828</v>
      </c>
      <c r="AN817">
        <v>3775</v>
      </c>
      <c r="AO817">
        <v>2090</v>
      </c>
      <c r="AP817" s="301">
        <v>43645</v>
      </c>
      <c r="AQ817">
        <v>3810</v>
      </c>
      <c r="AR817">
        <v>2199</v>
      </c>
      <c r="AS817" s="301">
        <v>43280</v>
      </c>
      <c r="AT817">
        <v>5140</v>
      </c>
      <c r="AU817">
        <v>2236</v>
      </c>
    </row>
    <row r="818" spans="1:47" x14ac:dyDescent="0.2">
      <c r="A818" s="102">
        <v>2342</v>
      </c>
      <c r="B818">
        <v>6028</v>
      </c>
      <c r="C818" t="s">
        <v>451</v>
      </c>
      <c r="D818" t="s">
        <v>910</v>
      </c>
      <c r="E818">
        <v>6200</v>
      </c>
      <c r="F818">
        <v>6050</v>
      </c>
      <c r="G818">
        <v>100</v>
      </c>
      <c r="H818" t="s">
        <v>898</v>
      </c>
      <c r="I818">
        <v>6448</v>
      </c>
      <c r="J818" t="s">
        <v>364</v>
      </c>
      <c r="K818" t="s">
        <v>903</v>
      </c>
      <c r="L818">
        <v>1953</v>
      </c>
      <c r="M818">
        <v>1894</v>
      </c>
      <c r="N818">
        <v>300</v>
      </c>
      <c r="O818" t="s">
        <v>901</v>
      </c>
      <c r="P818">
        <v>0.90170382648732195</v>
      </c>
      <c r="Q818">
        <v>0.91563092253381995</v>
      </c>
      <c r="R818" s="15">
        <v>0.30499243236122497</v>
      </c>
      <c r="S818" s="106">
        <v>6.3573209001603501E-2</v>
      </c>
      <c r="T818">
        <v>0.51589666889393204</v>
      </c>
      <c r="U818">
        <v>0.51589666889393204</v>
      </c>
      <c r="V818">
        <v>0.81348714941132105</v>
      </c>
      <c r="W818">
        <v>3.47</v>
      </c>
      <c r="X818">
        <v>6.08</v>
      </c>
      <c r="Y818">
        <v>347905</v>
      </c>
      <c r="Z818">
        <v>28992</v>
      </c>
      <c r="AA818">
        <v>2</v>
      </c>
      <c r="AB818">
        <v>12</v>
      </c>
      <c r="AC818">
        <v>9</v>
      </c>
      <c r="AD818">
        <v>3</v>
      </c>
      <c r="AE818">
        <v>75</v>
      </c>
      <c r="AF818">
        <v>19</v>
      </c>
      <c r="AG818">
        <v>4</v>
      </c>
      <c r="AH818">
        <v>1</v>
      </c>
      <c r="AI818">
        <v>7</v>
      </c>
      <c r="AJ818" s="301">
        <v>43919</v>
      </c>
      <c r="AK818">
        <v>5090</v>
      </c>
      <c r="AL818">
        <v>1758</v>
      </c>
      <c r="AM818" s="301">
        <v>43828</v>
      </c>
      <c r="AN818">
        <v>7650</v>
      </c>
      <c r="AO818">
        <v>2271</v>
      </c>
      <c r="AP818" s="301">
        <v>43645</v>
      </c>
      <c r="AQ818">
        <v>5960</v>
      </c>
      <c r="AR818">
        <v>2091</v>
      </c>
      <c r="AS818" s="301">
        <v>43280</v>
      </c>
      <c r="AT818">
        <v>6500</v>
      </c>
      <c r="AU818">
        <v>2171</v>
      </c>
    </row>
    <row r="819" spans="1:47" x14ac:dyDescent="0.2">
      <c r="A819" s="102">
        <v>111</v>
      </c>
      <c r="B819">
        <v>8850</v>
      </c>
      <c r="C819" t="s">
        <v>1345</v>
      </c>
      <c r="D819" t="s">
        <v>917</v>
      </c>
      <c r="E819">
        <v>2237</v>
      </c>
      <c r="F819">
        <v>2184</v>
      </c>
      <c r="G819">
        <v>500</v>
      </c>
      <c r="H819" t="s">
        <v>898</v>
      </c>
      <c r="I819">
        <v>9101</v>
      </c>
      <c r="J819" t="s">
        <v>682</v>
      </c>
      <c r="K819" t="s">
        <v>1071</v>
      </c>
      <c r="L819">
        <v>1484</v>
      </c>
      <c r="M819">
        <v>1493</v>
      </c>
      <c r="N819">
        <v>700</v>
      </c>
      <c r="O819" t="s">
        <v>901</v>
      </c>
      <c r="P819">
        <v>0.91054401249563099</v>
      </c>
      <c r="Q819">
        <v>0.97183679932255496</v>
      </c>
      <c r="R819" s="106">
        <v>3.1313888078098998E-2</v>
      </c>
      <c r="S819" s="15">
        <v>9.9173106255929003E-5</v>
      </c>
      <c r="T819">
        <v>1.0341868035399699E-3</v>
      </c>
      <c r="U819">
        <v>1.0341868035399699E-3</v>
      </c>
      <c r="V819">
        <v>0.454327389026982</v>
      </c>
      <c r="W819">
        <v>0</v>
      </c>
      <c r="X819">
        <v>4.29</v>
      </c>
      <c r="Y819">
        <v>347868</v>
      </c>
      <c r="Z819">
        <v>28989</v>
      </c>
      <c r="AA819">
        <v>1.5</v>
      </c>
      <c r="AB819">
        <v>12</v>
      </c>
      <c r="AC819">
        <v>8</v>
      </c>
      <c r="AD819">
        <v>4</v>
      </c>
      <c r="AE819">
        <v>66.67</v>
      </c>
      <c r="AF819">
        <v>17</v>
      </c>
      <c r="AG819">
        <v>4</v>
      </c>
      <c r="AH819">
        <v>1</v>
      </c>
      <c r="AI819">
        <v>7</v>
      </c>
      <c r="AJ819" s="301">
        <v>43919</v>
      </c>
      <c r="AK819">
        <v>2067</v>
      </c>
      <c r="AL819">
        <v>1336</v>
      </c>
      <c r="AM819" s="301">
        <v>43828</v>
      </c>
      <c r="AN819">
        <v>2785</v>
      </c>
      <c r="AO819">
        <v>1981</v>
      </c>
      <c r="AP819" s="301">
        <v>43645</v>
      </c>
      <c r="AQ819">
        <v>2621</v>
      </c>
      <c r="AR819">
        <v>1776</v>
      </c>
      <c r="AS819" s="301">
        <v>43280</v>
      </c>
      <c r="AT819">
        <v>2610</v>
      </c>
      <c r="AU819">
        <v>2162</v>
      </c>
    </row>
    <row r="820" spans="1:47" x14ac:dyDescent="0.2">
      <c r="A820" s="102">
        <v>1620</v>
      </c>
      <c r="B820">
        <v>6472</v>
      </c>
      <c r="C820" t="s">
        <v>59</v>
      </c>
      <c r="D820" t="s">
        <v>909</v>
      </c>
      <c r="E820">
        <v>213</v>
      </c>
      <c r="F820">
        <v>211</v>
      </c>
      <c r="G820">
        <v>5000</v>
      </c>
      <c r="H820" t="s">
        <v>901</v>
      </c>
      <c r="I820">
        <v>9613</v>
      </c>
      <c r="J820" t="s">
        <v>1183</v>
      </c>
      <c r="K820" t="s">
        <v>900</v>
      </c>
      <c r="L820">
        <v>1203</v>
      </c>
      <c r="M820">
        <v>1177</v>
      </c>
      <c r="N820">
        <v>900</v>
      </c>
      <c r="O820" t="s">
        <v>898</v>
      </c>
      <c r="P820">
        <v>0.94298119650316004</v>
      </c>
      <c r="Q820">
        <v>0.934059160935229</v>
      </c>
      <c r="R820" s="15">
        <v>9.8378010915838907E-2</v>
      </c>
      <c r="S820">
        <v>2.3581519699612499E-2</v>
      </c>
      <c r="T820">
        <v>-0.288937489439688</v>
      </c>
      <c r="U820">
        <v>0.288937489439688</v>
      </c>
      <c r="V820">
        <v>0.30836794361860298</v>
      </c>
      <c r="W820">
        <v>-1.4</v>
      </c>
      <c r="X820">
        <v>0.41</v>
      </c>
      <c r="Y820">
        <v>347863</v>
      </c>
      <c r="Z820">
        <v>24847</v>
      </c>
      <c r="AA820">
        <v>1.1499999999999999</v>
      </c>
      <c r="AB820">
        <v>14</v>
      </c>
      <c r="AC820">
        <v>9</v>
      </c>
      <c r="AD820">
        <v>5</v>
      </c>
      <c r="AE820">
        <v>64.290000000000006</v>
      </c>
      <c r="AF820">
        <v>20</v>
      </c>
      <c r="AG820">
        <v>3</v>
      </c>
      <c r="AH820">
        <v>1</v>
      </c>
      <c r="AI820">
        <v>10</v>
      </c>
      <c r="AJ820" s="301">
        <v>43919</v>
      </c>
      <c r="AK820">
        <v>196</v>
      </c>
      <c r="AL820">
        <v>1043</v>
      </c>
      <c r="AM820" s="301">
        <v>43828</v>
      </c>
      <c r="AN820">
        <v>345</v>
      </c>
      <c r="AO820">
        <v>1467</v>
      </c>
      <c r="AP820" s="301">
        <v>43645</v>
      </c>
      <c r="AQ820">
        <v>334</v>
      </c>
      <c r="AR820">
        <v>1461</v>
      </c>
      <c r="AS820" s="301">
        <v>43280</v>
      </c>
      <c r="AT820">
        <v>456</v>
      </c>
      <c r="AU820">
        <v>1251</v>
      </c>
    </row>
    <row r="821" spans="1:47" x14ac:dyDescent="0.2">
      <c r="A821" s="102">
        <v>1128</v>
      </c>
      <c r="B821">
        <v>6457</v>
      </c>
      <c r="C821" t="s">
        <v>1130</v>
      </c>
      <c r="D821" t="s">
        <v>909</v>
      </c>
      <c r="E821">
        <v>2420</v>
      </c>
      <c r="F821">
        <v>2390</v>
      </c>
      <c r="G821">
        <v>400</v>
      </c>
      <c r="H821" t="s">
        <v>901</v>
      </c>
      <c r="I821">
        <v>6501</v>
      </c>
      <c r="J821" t="s">
        <v>1022</v>
      </c>
      <c r="K821" t="s">
        <v>903</v>
      </c>
      <c r="L821">
        <v>3390</v>
      </c>
      <c r="M821">
        <v>3395</v>
      </c>
      <c r="N821">
        <v>300</v>
      </c>
      <c r="O821" t="s">
        <v>898</v>
      </c>
      <c r="P821">
        <v>0.84092321149834903</v>
      </c>
      <c r="Q821">
        <v>0.94504192715570501</v>
      </c>
      <c r="R821" s="15">
        <v>8.8228659479937805E-5</v>
      </c>
      <c r="S821" s="15">
        <v>2.5693159742238299E-2</v>
      </c>
      <c r="T821">
        <v>-1.2917741496797199</v>
      </c>
      <c r="U821">
        <v>1.2917741496797199</v>
      </c>
      <c r="V821">
        <v>0.86453126288106097</v>
      </c>
      <c r="W821">
        <v>-7.3</v>
      </c>
      <c r="X821">
        <v>6.14</v>
      </c>
      <c r="Y821">
        <v>347004</v>
      </c>
      <c r="Z821">
        <v>38556</v>
      </c>
      <c r="AA821">
        <v>2.2200000000000002</v>
      </c>
      <c r="AB821">
        <v>9</v>
      </c>
      <c r="AC821">
        <v>7</v>
      </c>
      <c r="AD821">
        <v>2</v>
      </c>
      <c r="AE821">
        <v>77.78</v>
      </c>
      <c r="AF821">
        <v>17</v>
      </c>
      <c r="AG821">
        <v>4</v>
      </c>
      <c r="AH821">
        <v>0</v>
      </c>
      <c r="AI821">
        <v>5</v>
      </c>
      <c r="AJ821" s="301">
        <v>43919</v>
      </c>
      <c r="AK821">
        <v>2605</v>
      </c>
      <c r="AL821">
        <v>3109</v>
      </c>
      <c r="AM821" s="301">
        <v>43828</v>
      </c>
      <c r="AN821">
        <v>3310</v>
      </c>
      <c r="AO821">
        <v>4626</v>
      </c>
      <c r="AP821" s="301">
        <v>43645</v>
      </c>
      <c r="AQ821">
        <v>2914</v>
      </c>
      <c r="AR821">
        <v>4045</v>
      </c>
      <c r="AS821" s="301">
        <v>43280</v>
      </c>
      <c r="AT821">
        <v>3075</v>
      </c>
      <c r="AU821">
        <v>3840.5</v>
      </c>
    </row>
    <row r="822" spans="1:47" x14ac:dyDescent="0.2">
      <c r="A822" s="102">
        <v>3105</v>
      </c>
      <c r="B822">
        <v>3774</v>
      </c>
      <c r="C822" t="s">
        <v>526</v>
      </c>
      <c r="D822" t="s">
        <v>900</v>
      </c>
      <c r="E822">
        <v>3675</v>
      </c>
      <c r="F822">
        <v>3690</v>
      </c>
      <c r="G822">
        <v>300</v>
      </c>
      <c r="H822" t="s">
        <v>901</v>
      </c>
      <c r="I822">
        <v>6920</v>
      </c>
      <c r="J822" t="s">
        <v>902</v>
      </c>
      <c r="K822" t="s">
        <v>903</v>
      </c>
      <c r="L822">
        <v>10380</v>
      </c>
      <c r="M822">
        <v>10740</v>
      </c>
      <c r="N822">
        <v>100</v>
      </c>
      <c r="O822" t="s">
        <v>898</v>
      </c>
      <c r="P822">
        <v>0.50133793414643502</v>
      </c>
      <c r="Q822">
        <v>0.89328591516273803</v>
      </c>
      <c r="R822" s="15">
        <v>8.0383876002001697E-2</v>
      </c>
      <c r="S822" s="15">
        <v>7.9321028081755507E-2</v>
      </c>
      <c r="T822">
        <v>-1.5918924915274999</v>
      </c>
      <c r="U822">
        <v>1.5918924915274999</v>
      </c>
      <c r="V822">
        <v>1.5466472587464699</v>
      </c>
      <c r="W822">
        <v>-56.27</v>
      </c>
      <c r="X822">
        <v>3.07</v>
      </c>
      <c r="Y822">
        <v>346828</v>
      </c>
      <c r="Z822">
        <v>21677</v>
      </c>
      <c r="AA822">
        <v>1.05</v>
      </c>
      <c r="AB822">
        <v>16</v>
      </c>
      <c r="AC822">
        <v>10</v>
      </c>
      <c r="AD822">
        <v>6</v>
      </c>
      <c r="AE822">
        <v>62.5</v>
      </c>
      <c r="AF822">
        <v>13</v>
      </c>
      <c r="AG822">
        <v>8</v>
      </c>
      <c r="AH822">
        <v>4</v>
      </c>
      <c r="AI822">
        <v>4</v>
      </c>
      <c r="AJ822" s="301">
        <v>43919</v>
      </c>
      <c r="AK822">
        <v>3410</v>
      </c>
      <c r="AL822">
        <v>5160</v>
      </c>
      <c r="AM822" s="301">
        <v>43828</v>
      </c>
      <c r="AN822">
        <v>2945</v>
      </c>
      <c r="AO822">
        <v>5560</v>
      </c>
      <c r="AP822" s="301">
        <v>43645</v>
      </c>
      <c r="AQ822">
        <v>2020</v>
      </c>
      <c r="AR822">
        <v>2245</v>
      </c>
      <c r="AS822" s="301">
        <v>43280</v>
      </c>
      <c r="AT822">
        <v>2168</v>
      </c>
      <c r="AU822">
        <v>1523</v>
      </c>
    </row>
    <row r="823" spans="1:47" x14ac:dyDescent="0.2">
      <c r="A823" s="102">
        <v>2805</v>
      </c>
      <c r="B823">
        <v>3632</v>
      </c>
      <c r="C823" t="s">
        <v>1451</v>
      </c>
      <c r="D823" t="s">
        <v>900</v>
      </c>
      <c r="E823">
        <v>486</v>
      </c>
      <c r="F823">
        <v>469</v>
      </c>
      <c r="G823">
        <v>2300</v>
      </c>
      <c r="H823" t="s">
        <v>901</v>
      </c>
      <c r="I823">
        <v>7167</v>
      </c>
      <c r="J823" t="s">
        <v>957</v>
      </c>
      <c r="K823" t="s">
        <v>940</v>
      </c>
      <c r="L823">
        <v>250</v>
      </c>
      <c r="M823">
        <v>252</v>
      </c>
      <c r="N823">
        <v>4300</v>
      </c>
      <c r="O823" t="s">
        <v>898</v>
      </c>
      <c r="P823">
        <v>0.79685681941726805</v>
      </c>
      <c r="Q823">
        <v>0.90343627259223902</v>
      </c>
      <c r="R823" s="15">
        <v>0.38121362014551602</v>
      </c>
      <c r="S823">
        <v>5.9345411963079801E-3</v>
      </c>
      <c r="T823">
        <v>-0.179026577540879</v>
      </c>
      <c r="U823">
        <v>0.179026577540879</v>
      </c>
      <c r="V823">
        <v>0.38009812630295298</v>
      </c>
      <c r="W823">
        <v>-1.1599999999999999</v>
      </c>
      <c r="X823">
        <v>0.45</v>
      </c>
      <c r="Y823">
        <v>345500</v>
      </c>
      <c r="Z823">
        <v>21594</v>
      </c>
      <c r="AA823">
        <v>1</v>
      </c>
      <c r="AB823">
        <v>16</v>
      </c>
      <c r="AC823">
        <v>10</v>
      </c>
      <c r="AD823">
        <v>6</v>
      </c>
      <c r="AE823">
        <v>62.5</v>
      </c>
      <c r="AF823">
        <v>17</v>
      </c>
      <c r="AG823">
        <v>3</v>
      </c>
      <c r="AH823">
        <v>2</v>
      </c>
      <c r="AI823">
        <v>11</v>
      </c>
      <c r="AJ823" s="301">
        <v>43919</v>
      </c>
      <c r="AK823">
        <v>404</v>
      </c>
      <c r="AL823">
        <v>230</v>
      </c>
      <c r="AM823" s="301">
        <v>43828</v>
      </c>
      <c r="AN823">
        <v>493</v>
      </c>
      <c r="AO823">
        <v>280</v>
      </c>
      <c r="AP823" s="301">
        <v>43645</v>
      </c>
      <c r="AQ823">
        <v>510</v>
      </c>
      <c r="AR823">
        <v>290</v>
      </c>
      <c r="AS823" s="301">
        <v>43280</v>
      </c>
      <c r="AT823">
        <v>587</v>
      </c>
      <c r="AU823">
        <v>366</v>
      </c>
    </row>
    <row r="824" spans="1:47" x14ac:dyDescent="0.2">
      <c r="A824" s="102">
        <v>3390</v>
      </c>
      <c r="B824">
        <v>2327</v>
      </c>
      <c r="C824" t="s">
        <v>1171</v>
      </c>
      <c r="D824" t="s">
        <v>900</v>
      </c>
      <c r="E824">
        <v>2942</v>
      </c>
      <c r="F824">
        <v>2914</v>
      </c>
      <c r="G824">
        <v>300</v>
      </c>
      <c r="H824" t="s">
        <v>901</v>
      </c>
      <c r="I824">
        <v>3632</v>
      </c>
      <c r="J824" t="s">
        <v>1451</v>
      </c>
      <c r="K824" t="s">
        <v>900</v>
      </c>
      <c r="L824">
        <v>486</v>
      </c>
      <c r="M824">
        <v>469</v>
      </c>
      <c r="N824">
        <v>1900</v>
      </c>
      <c r="O824" t="s">
        <v>898</v>
      </c>
      <c r="P824">
        <v>0.73149286896983001</v>
      </c>
      <c r="Q824">
        <v>0.88199915468449896</v>
      </c>
      <c r="R824" s="15">
        <v>0.357469057295631</v>
      </c>
      <c r="S824" s="106">
        <v>2.0677704211378801E-2</v>
      </c>
      <c r="T824">
        <v>-1.0782474452958299</v>
      </c>
      <c r="U824">
        <v>1.0782474452958299</v>
      </c>
      <c r="V824">
        <v>1.8254247714401499</v>
      </c>
      <c r="W824">
        <v>-4.47</v>
      </c>
      <c r="X824">
        <v>1.93</v>
      </c>
      <c r="Y824">
        <v>344962</v>
      </c>
      <c r="Z824">
        <v>19165</v>
      </c>
      <c r="AA824">
        <v>0.92</v>
      </c>
      <c r="AB824">
        <v>18</v>
      </c>
      <c r="AC824">
        <v>10</v>
      </c>
      <c r="AD824">
        <v>8</v>
      </c>
      <c r="AE824">
        <v>55.56</v>
      </c>
      <c r="AF824">
        <v>19</v>
      </c>
      <c r="AG824">
        <v>6</v>
      </c>
      <c r="AH824">
        <v>1</v>
      </c>
      <c r="AI824">
        <v>11</v>
      </c>
      <c r="AJ824" s="301">
        <v>43919</v>
      </c>
      <c r="AK824">
        <v>2686</v>
      </c>
      <c r="AL824">
        <v>404</v>
      </c>
      <c r="AM824" s="301">
        <v>43828</v>
      </c>
      <c r="AN824">
        <v>3600</v>
      </c>
      <c r="AO824">
        <v>493</v>
      </c>
      <c r="AP824" s="301">
        <v>43645</v>
      </c>
      <c r="AQ824">
        <v>3515</v>
      </c>
      <c r="AR824">
        <v>510</v>
      </c>
      <c r="AS824" s="301">
        <v>43280</v>
      </c>
      <c r="AT824">
        <v>2762</v>
      </c>
      <c r="AU824">
        <v>587</v>
      </c>
    </row>
    <row r="825" spans="1:47" x14ac:dyDescent="0.2">
      <c r="A825" s="102">
        <v>1759</v>
      </c>
      <c r="B825">
        <v>8012</v>
      </c>
      <c r="C825" t="s">
        <v>1055</v>
      </c>
      <c r="D825" t="s">
        <v>905</v>
      </c>
      <c r="E825">
        <v>1330</v>
      </c>
      <c r="F825">
        <v>1330</v>
      </c>
      <c r="G825">
        <v>700</v>
      </c>
      <c r="H825" t="s">
        <v>901</v>
      </c>
      <c r="I825">
        <v>9678</v>
      </c>
      <c r="J825" t="s">
        <v>1453</v>
      </c>
      <c r="K825" t="s">
        <v>910</v>
      </c>
      <c r="L825">
        <v>2297</v>
      </c>
      <c r="M825">
        <v>2316</v>
      </c>
      <c r="N825">
        <v>400</v>
      </c>
      <c r="O825" t="s">
        <v>898</v>
      </c>
      <c r="P825">
        <v>0.85199904660141401</v>
      </c>
      <c r="Q825">
        <v>0.93119527676004099</v>
      </c>
      <c r="R825" s="15">
        <v>7.1739068192369698E-3</v>
      </c>
      <c r="S825" s="15">
        <v>8.1745655429263903E-2</v>
      </c>
      <c r="T825">
        <v>-0.93668756199680603</v>
      </c>
      <c r="U825">
        <v>0.93668756199680603</v>
      </c>
      <c r="V825">
        <v>0.51834215054492905</v>
      </c>
      <c r="W825">
        <v>-3.92</v>
      </c>
      <c r="X825">
        <v>0.5</v>
      </c>
      <c r="Y825">
        <v>344822</v>
      </c>
      <c r="Z825">
        <v>26525</v>
      </c>
      <c r="AA825">
        <v>1.39</v>
      </c>
      <c r="AB825">
        <v>13</v>
      </c>
      <c r="AC825">
        <v>9</v>
      </c>
      <c r="AD825">
        <v>4</v>
      </c>
      <c r="AE825">
        <v>69.23</v>
      </c>
      <c r="AF825">
        <v>18</v>
      </c>
      <c r="AG825">
        <v>3</v>
      </c>
      <c r="AH825">
        <v>0</v>
      </c>
      <c r="AI825">
        <v>10</v>
      </c>
      <c r="AJ825" s="301">
        <v>43919</v>
      </c>
      <c r="AK825">
        <v>1347</v>
      </c>
      <c r="AL825">
        <v>2133</v>
      </c>
      <c r="AM825" s="301">
        <v>43828</v>
      </c>
      <c r="AN825">
        <v>1630</v>
      </c>
      <c r="AO825">
        <v>2821</v>
      </c>
      <c r="AP825" s="301">
        <v>43645</v>
      </c>
      <c r="AQ825">
        <v>1650</v>
      </c>
      <c r="AR825">
        <v>2838</v>
      </c>
      <c r="AS825" s="301">
        <v>43280</v>
      </c>
      <c r="AT825">
        <v>1691</v>
      </c>
      <c r="AU825">
        <v>3470</v>
      </c>
    </row>
    <row r="826" spans="1:47" x14ac:dyDescent="0.2">
      <c r="A826" s="102">
        <v>2266</v>
      </c>
      <c r="B826">
        <v>2433</v>
      </c>
      <c r="C826" t="s">
        <v>1202</v>
      </c>
      <c r="D826" t="s">
        <v>910</v>
      </c>
      <c r="E826">
        <v>1247</v>
      </c>
      <c r="F826">
        <v>1239</v>
      </c>
      <c r="G826">
        <v>800</v>
      </c>
      <c r="H826" t="s">
        <v>901</v>
      </c>
      <c r="I826">
        <v>3632</v>
      </c>
      <c r="J826" t="s">
        <v>1451</v>
      </c>
      <c r="K826" t="s">
        <v>900</v>
      </c>
      <c r="L826">
        <v>486</v>
      </c>
      <c r="M826">
        <v>469</v>
      </c>
      <c r="N826">
        <v>2100</v>
      </c>
      <c r="O826" t="s">
        <v>898</v>
      </c>
      <c r="P826">
        <v>0.73721742897736198</v>
      </c>
      <c r="Q826">
        <v>0.91773298479413801</v>
      </c>
      <c r="R826">
        <v>0.39852625832476801</v>
      </c>
      <c r="S826" s="15">
        <v>8.8211340520942105E-3</v>
      </c>
      <c r="T826">
        <v>-0.67070420100721895</v>
      </c>
      <c r="U826">
        <v>0.67070420100721895</v>
      </c>
      <c r="V826">
        <v>1.0399911839004701</v>
      </c>
      <c r="W826">
        <v>-3.82</v>
      </c>
      <c r="X826">
        <v>0.64</v>
      </c>
      <c r="Y826">
        <v>344763</v>
      </c>
      <c r="Z826">
        <v>18145</v>
      </c>
      <c r="AA826">
        <v>0.88</v>
      </c>
      <c r="AB826">
        <v>19</v>
      </c>
      <c r="AC826">
        <v>13</v>
      </c>
      <c r="AD826">
        <v>6</v>
      </c>
      <c r="AE826">
        <v>68.42</v>
      </c>
      <c r="AF826">
        <v>19</v>
      </c>
      <c r="AG826">
        <v>4</v>
      </c>
      <c r="AH826">
        <v>2</v>
      </c>
      <c r="AI826">
        <v>13</v>
      </c>
      <c r="AJ826" s="301">
        <v>43919</v>
      </c>
      <c r="AK826">
        <v>1154</v>
      </c>
      <c r="AL826">
        <v>404</v>
      </c>
      <c r="AM826" s="301">
        <v>43828</v>
      </c>
      <c r="AN826">
        <v>1768</v>
      </c>
      <c r="AO826">
        <v>493</v>
      </c>
      <c r="AP826" s="301">
        <v>43645</v>
      </c>
      <c r="AQ826">
        <v>1849</v>
      </c>
      <c r="AR826">
        <v>510</v>
      </c>
      <c r="AS826" s="301">
        <v>43280</v>
      </c>
      <c r="AT826">
        <v>1730</v>
      </c>
      <c r="AU826">
        <v>587</v>
      </c>
    </row>
    <row r="827" spans="1:47" x14ac:dyDescent="0.2">
      <c r="A827" s="102">
        <v>4071</v>
      </c>
      <c r="B827">
        <v>3099</v>
      </c>
      <c r="C827" t="s">
        <v>33</v>
      </c>
      <c r="D827" t="s">
        <v>921</v>
      </c>
      <c r="E827">
        <v>635</v>
      </c>
      <c r="F827">
        <v>623</v>
      </c>
      <c r="G827">
        <v>1600</v>
      </c>
      <c r="H827" t="s">
        <v>901</v>
      </c>
      <c r="I827">
        <v>9715</v>
      </c>
      <c r="J827" t="s">
        <v>1135</v>
      </c>
      <c r="K827" t="s">
        <v>910</v>
      </c>
      <c r="L827">
        <v>2544</v>
      </c>
      <c r="M827">
        <v>2541</v>
      </c>
      <c r="N827">
        <v>400</v>
      </c>
      <c r="O827" t="s">
        <v>898</v>
      </c>
      <c r="P827">
        <v>0.84813981600301203</v>
      </c>
      <c r="Q827">
        <v>0.85182945233464902</v>
      </c>
      <c r="R827" s="15">
        <v>1.1493739778431101E-3</v>
      </c>
      <c r="S827" s="15">
        <v>5.9876782730367402E-2</v>
      </c>
      <c r="T827">
        <v>-1.7584948626355099</v>
      </c>
      <c r="U827">
        <v>1.7584948626355099</v>
      </c>
      <c r="V827">
        <v>1.4881410452298101</v>
      </c>
      <c r="W827">
        <v>-26.52</v>
      </c>
      <c r="X827">
        <v>1.93</v>
      </c>
      <c r="Y827">
        <v>344759</v>
      </c>
      <c r="Z827">
        <v>19153</v>
      </c>
      <c r="AA827">
        <v>0.99</v>
      </c>
      <c r="AB827">
        <v>18</v>
      </c>
      <c r="AC827">
        <v>11</v>
      </c>
      <c r="AD827">
        <v>7</v>
      </c>
      <c r="AE827">
        <v>61.11</v>
      </c>
      <c r="AF827">
        <v>16</v>
      </c>
      <c r="AG827">
        <v>6</v>
      </c>
      <c r="AH827">
        <v>4</v>
      </c>
      <c r="AI827">
        <v>8</v>
      </c>
      <c r="AJ827" s="301">
        <v>43919</v>
      </c>
      <c r="AK827">
        <v>641</v>
      </c>
      <c r="AL827">
        <v>1916</v>
      </c>
      <c r="AM827" s="301">
        <v>43828</v>
      </c>
      <c r="AN827">
        <v>984</v>
      </c>
      <c r="AO827">
        <v>2968</v>
      </c>
      <c r="AP827" s="301">
        <v>43645</v>
      </c>
      <c r="AQ827">
        <v>899</v>
      </c>
      <c r="AR827">
        <v>2456</v>
      </c>
      <c r="AS827" s="301">
        <v>43280</v>
      </c>
      <c r="AT827">
        <v>1344</v>
      </c>
      <c r="AU827">
        <v>2590</v>
      </c>
    </row>
    <row r="828" spans="1:47" x14ac:dyDescent="0.2">
      <c r="A828" s="102">
        <v>3224</v>
      </c>
      <c r="B828">
        <v>3197</v>
      </c>
      <c r="C828" t="s">
        <v>508</v>
      </c>
      <c r="D828" t="s">
        <v>921</v>
      </c>
      <c r="E828">
        <v>1738</v>
      </c>
      <c r="F828">
        <v>1715</v>
      </c>
      <c r="G828">
        <v>600</v>
      </c>
      <c r="H828" t="s">
        <v>901</v>
      </c>
      <c r="I828">
        <v>9303</v>
      </c>
      <c r="J828" t="s">
        <v>1166</v>
      </c>
      <c r="K828" t="s">
        <v>1184</v>
      </c>
      <c r="L828">
        <v>1276</v>
      </c>
      <c r="M828">
        <v>1286</v>
      </c>
      <c r="N828">
        <v>800</v>
      </c>
      <c r="O828" t="s">
        <v>898</v>
      </c>
      <c r="P828">
        <v>0.86690928779371901</v>
      </c>
      <c r="Q828">
        <v>0.888607463665956</v>
      </c>
      <c r="R828">
        <v>0.15347587042967101</v>
      </c>
      <c r="S828" s="15">
        <v>3.9254202590463201E-2</v>
      </c>
      <c r="T828">
        <v>-0.14278421456551499</v>
      </c>
      <c r="U828">
        <v>0.14278421456551499</v>
      </c>
      <c r="V828">
        <v>0.135183880764109</v>
      </c>
      <c r="W828">
        <v>-0.95</v>
      </c>
      <c r="X828">
        <v>0.02</v>
      </c>
      <c r="Y828">
        <v>344641</v>
      </c>
      <c r="Z828">
        <v>21540</v>
      </c>
      <c r="AA828">
        <v>1.04</v>
      </c>
      <c r="AB828">
        <v>16</v>
      </c>
      <c r="AC828">
        <v>9</v>
      </c>
      <c r="AD828">
        <v>7</v>
      </c>
      <c r="AE828">
        <v>56.25</v>
      </c>
      <c r="AF828">
        <v>19</v>
      </c>
      <c r="AG828">
        <v>2</v>
      </c>
      <c r="AH828">
        <v>0</v>
      </c>
      <c r="AI828">
        <v>14</v>
      </c>
      <c r="AJ828" s="301">
        <v>43919</v>
      </c>
      <c r="AK828">
        <v>1614</v>
      </c>
      <c r="AL828">
        <v>1217</v>
      </c>
      <c r="AM828" s="301">
        <v>43828</v>
      </c>
      <c r="AN828">
        <v>2135</v>
      </c>
      <c r="AO828">
        <v>1471</v>
      </c>
      <c r="AP828" s="301">
        <v>43645</v>
      </c>
      <c r="AQ828">
        <v>1873</v>
      </c>
      <c r="AR828">
        <v>1417</v>
      </c>
      <c r="AS828" s="301">
        <v>43280</v>
      </c>
      <c r="AT828">
        <v>1626</v>
      </c>
      <c r="AU828">
        <v>1330</v>
      </c>
    </row>
    <row r="829" spans="1:47" x14ac:dyDescent="0.2">
      <c r="A829" s="102">
        <v>2312</v>
      </c>
      <c r="B829">
        <v>6028</v>
      </c>
      <c r="C829" t="s">
        <v>451</v>
      </c>
      <c r="D829" t="s">
        <v>910</v>
      </c>
      <c r="E829">
        <v>6200</v>
      </c>
      <c r="F829">
        <v>6050</v>
      </c>
      <c r="G829">
        <v>100</v>
      </c>
      <c r="H829" t="s">
        <v>898</v>
      </c>
      <c r="I829">
        <v>9412</v>
      </c>
      <c r="J829" t="s">
        <v>452</v>
      </c>
      <c r="K829" t="s">
        <v>900</v>
      </c>
      <c r="L829">
        <v>402</v>
      </c>
      <c r="M829">
        <v>391</v>
      </c>
      <c r="N829">
        <v>1500</v>
      </c>
      <c r="O829" t="s">
        <v>901</v>
      </c>
      <c r="P829">
        <v>0.82858333636530701</v>
      </c>
      <c r="Q829">
        <v>0.91656852292388302</v>
      </c>
      <c r="R829" s="15">
        <v>0.18969995773699</v>
      </c>
      <c r="S829" s="15">
        <v>3.3076577932188901E-5</v>
      </c>
      <c r="T829" s="15">
        <v>1.3933899694393499</v>
      </c>
      <c r="U829" s="15">
        <v>1.3933899694393499</v>
      </c>
      <c r="V829">
        <v>1.20927697862943</v>
      </c>
      <c r="W829">
        <v>11.64</v>
      </c>
      <c r="X829">
        <v>3.06</v>
      </c>
      <c r="Y829">
        <v>344273</v>
      </c>
      <c r="Z829">
        <v>18120</v>
      </c>
      <c r="AA829">
        <v>1.24</v>
      </c>
      <c r="AB829">
        <v>19</v>
      </c>
      <c r="AC829">
        <v>11</v>
      </c>
      <c r="AD829">
        <v>8</v>
      </c>
      <c r="AE829">
        <v>57.89</v>
      </c>
      <c r="AF829">
        <v>18</v>
      </c>
      <c r="AG829">
        <v>5</v>
      </c>
      <c r="AH829">
        <v>3</v>
      </c>
      <c r="AI829">
        <v>11</v>
      </c>
      <c r="AJ829" s="301">
        <v>43919</v>
      </c>
      <c r="AK829">
        <v>5090</v>
      </c>
      <c r="AL829">
        <v>393</v>
      </c>
      <c r="AM829" s="301">
        <v>43828</v>
      </c>
      <c r="AN829">
        <v>7650</v>
      </c>
      <c r="AO829">
        <v>485</v>
      </c>
      <c r="AP829" s="301">
        <v>43645</v>
      </c>
      <c r="AQ829">
        <v>5960</v>
      </c>
      <c r="AR829">
        <v>438</v>
      </c>
      <c r="AS829" s="301">
        <v>43280</v>
      </c>
      <c r="AT829">
        <v>6500</v>
      </c>
      <c r="AU829">
        <v>538</v>
      </c>
    </row>
    <row r="830" spans="1:47" x14ac:dyDescent="0.2">
      <c r="A830" s="102">
        <v>599</v>
      </c>
      <c r="B830">
        <v>1719</v>
      </c>
      <c r="C830" t="s">
        <v>447</v>
      </c>
      <c r="D830" t="s">
        <v>907</v>
      </c>
      <c r="E830">
        <v>609</v>
      </c>
      <c r="F830">
        <v>604</v>
      </c>
      <c r="G830">
        <v>1700</v>
      </c>
      <c r="H830" t="s">
        <v>901</v>
      </c>
      <c r="I830">
        <v>1803</v>
      </c>
      <c r="J830" t="s">
        <v>908</v>
      </c>
      <c r="K830" t="s">
        <v>907</v>
      </c>
      <c r="L830">
        <v>872</v>
      </c>
      <c r="M830">
        <v>871</v>
      </c>
      <c r="N830">
        <v>1200</v>
      </c>
      <c r="O830" t="s">
        <v>898</v>
      </c>
      <c r="P830">
        <v>0.54480732691664002</v>
      </c>
      <c r="Q830">
        <v>0.95566443658861</v>
      </c>
      <c r="R830">
        <v>6.5877706192552593E-2</v>
      </c>
      <c r="S830" s="106">
        <v>5.1202606074330803E-2</v>
      </c>
      <c r="T830">
        <v>-2.41084220897651</v>
      </c>
      <c r="U830">
        <v>2.41084220897651</v>
      </c>
      <c r="V830">
        <v>2.35307525669741</v>
      </c>
      <c r="W830">
        <v>-13.01</v>
      </c>
      <c r="X830">
        <v>1.76</v>
      </c>
      <c r="Y830">
        <v>343993</v>
      </c>
      <c r="Z830">
        <v>19111</v>
      </c>
      <c r="AA830">
        <v>0.9</v>
      </c>
      <c r="AB830">
        <v>18</v>
      </c>
      <c r="AC830">
        <v>10</v>
      </c>
      <c r="AD830">
        <v>8</v>
      </c>
      <c r="AE830">
        <v>55.56</v>
      </c>
      <c r="AF830">
        <v>20</v>
      </c>
      <c r="AG830">
        <v>3</v>
      </c>
      <c r="AH830">
        <v>0</v>
      </c>
      <c r="AI830">
        <v>15</v>
      </c>
      <c r="AJ830" s="301">
        <v>43919</v>
      </c>
      <c r="AK830">
        <v>687</v>
      </c>
      <c r="AL830">
        <v>867</v>
      </c>
      <c r="AM830" s="301">
        <v>43828</v>
      </c>
      <c r="AN830">
        <v>952</v>
      </c>
      <c r="AO830">
        <v>1116</v>
      </c>
      <c r="AP830" s="301">
        <v>43645</v>
      </c>
      <c r="AQ830">
        <v>748</v>
      </c>
      <c r="AR830">
        <v>906</v>
      </c>
      <c r="AS830" s="301">
        <v>43280</v>
      </c>
      <c r="AT830">
        <v>970</v>
      </c>
      <c r="AU830">
        <v>1098</v>
      </c>
    </row>
    <row r="831" spans="1:47" x14ac:dyDescent="0.2">
      <c r="A831" s="102">
        <v>1775</v>
      </c>
      <c r="B831">
        <v>4182</v>
      </c>
      <c r="C831" t="s">
        <v>44</v>
      </c>
      <c r="D831" t="s">
        <v>920</v>
      </c>
      <c r="E831">
        <v>1590</v>
      </c>
      <c r="F831">
        <v>1589</v>
      </c>
      <c r="G831">
        <v>600</v>
      </c>
      <c r="H831" t="s">
        <v>898</v>
      </c>
      <c r="I831">
        <v>6479</v>
      </c>
      <c r="J831" t="s">
        <v>449</v>
      </c>
      <c r="K831" t="s">
        <v>903</v>
      </c>
      <c r="L831">
        <v>1925</v>
      </c>
      <c r="M831">
        <v>1922</v>
      </c>
      <c r="N831">
        <v>500</v>
      </c>
      <c r="O831" t="s">
        <v>901</v>
      </c>
      <c r="P831">
        <v>0.95529972278906605</v>
      </c>
      <c r="Q831">
        <v>0.93088400658478498</v>
      </c>
      <c r="R831" s="15">
        <v>0.152300262189008</v>
      </c>
      <c r="S831" s="15">
        <v>4.1173170977942597E-2</v>
      </c>
      <c r="T831">
        <v>0.95441254864393699</v>
      </c>
      <c r="U831">
        <v>0.95441254864393699</v>
      </c>
      <c r="V831">
        <v>0.88558251071859895</v>
      </c>
      <c r="W831">
        <v>3.91</v>
      </c>
      <c r="X831">
        <v>0.79</v>
      </c>
      <c r="Y831">
        <v>343881</v>
      </c>
      <c r="Z831">
        <v>24563</v>
      </c>
      <c r="AA831">
        <v>1.2</v>
      </c>
      <c r="AB831">
        <v>14</v>
      </c>
      <c r="AC831">
        <v>9</v>
      </c>
      <c r="AD831">
        <v>5</v>
      </c>
      <c r="AE831">
        <v>64.290000000000006</v>
      </c>
      <c r="AF831">
        <v>20</v>
      </c>
      <c r="AG831">
        <v>3</v>
      </c>
      <c r="AH831">
        <v>1</v>
      </c>
      <c r="AI831">
        <v>10</v>
      </c>
      <c r="AJ831" s="301">
        <v>43919</v>
      </c>
      <c r="AK831">
        <v>1189</v>
      </c>
      <c r="AL831">
        <v>1613</v>
      </c>
      <c r="AM831" s="301">
        <v>43828</v>
      </c>
      <c r="AN831">
        <v>1674</v>
      </c>
      <c r="AO831">
        <v>2277</v>
      </c>
      <c r="AP831" s="301">
        <v>43645</v>
      </c>
      <c r="AQ831">
        <v>1496</v>
      </c>
      <c r="AR831">
        <v>1891</v>
      </c>
      <c r="AS831" s="301">
        <v>43280</v>
      </c>
      <c r="AT831">
        <v>2458</v>
      </c>
      <c r="AU831">
        <v>1845</v>
      </c>
    </row>
    <row r="832" spans="1:47" x14ac:dyDescent="0.2">
      <c r="A832" s="102">
        <v>3945</v>
      </c>
      <c r="B832">
        <v>6055</v>
      </c>
      <c r="C832" t="s">
        <v>2640</v>
      </c>
      <c r="D832" t="s">
        <v>910</v>
      </c>
      <c r="E832">
        <v>1681</v>
      </c>
      <c r="F832">
        <v>1687</v>
      </c>
      <c r="G832">
        <v>600</v>
      </c>
      <c r="H832" t="s">
        <v>898</v>
      </c>
      <c r="I832">
        <v>7747</v>
      </c>
      <c r="J832" t="s">
        <v>2918</v>
      </c>
      <c r="K832" t="s">
        <v>906</v>
      </c>
      <c r="L832">
        <v>3130</v>
      </c>
      <c r="M832">
        <v>3105</v>
      </c>
      <c r="N832">
        <v>300</v>
      </c>
      <c r="O832" t="s">
        <v>901</v>
      </c>
      <c r="P832">
        <v>0.91557378612792195</v>
      </c>
      <c r="Q832">
        <v>0.85866119275641895</v>
      </c>
      <c r="R832" s="15">
        <v>7.3407415359646705E-2</v>
      </c>
      <c r="S832">
        <v>2.74946868224605E-2</v>
      </c>
      <c r="T832">
        <v>0.42440227417695803</v>
      </c>
      <c r="U832">
        <v>0.42440227417695803</v>
      </c>
      <c r="V832">
        <v>0.48501833123675803</v>
      </c>
      <c r="W832">
        <v>3.02</v>
      </c>
      <c r="X832">
        <v>8.66</v>
      </c>
      <c r="Y832">
        <v>343716</v>
      </c>
      <c r="Z832">
        <v>24551</v>
      </c>
      <c r="AA832">
        <v>1.46</v>
      </c>
      <c r="AB832">
        <v>14</v>
      </c>
      <c r="AC832">
        <v>10</v>
      </c>
      <c r="AD832">
        <v>4</v>
      </c>
      <c r="AE832">
        <v>71.430000000000007</v>
      </c>
      <c r="AF832">
        <v>14</v>
      </c>
      <c r="AG832">
        <v>6</v>
      </c>
      <c r="AH832">
        <v>2</v>
      </c>
      <c r="AI832">
        <v>6</v>
      </c>
      <c r="AJ832" s="301">
        <v>43919</v>
      </c>
      <c r="AK832">
        <v>1405</v>
      </c>
      <c r="AL832">
        <v>2694</v>
      </c>
      <c r="AM832" s="301">
        <v>43828</v>
      </c>
      <c r="AN832">
        <v>1827</v>
      </c>
      <c r="AO832">
        <v>3200</v>
      </c>
      <c r="AP832" s="301">
        <v>43645</v>
      </c>
      <c r="AQ832">
        <v>1596</v>
      </c>
      <c r="AR832">
        <v>2702</v>
      </c>
      <c r="AS832" s="301">
        <v>43280</v>
      </c>
      <c r="AT832">
        <v>1604</v>
      </c>
      <c r="AU832">
        <v>2003</v>
      </c>
    </row>
    <row r="833" spans="1:47" x14ac:dyDescent="0.2">
      <c r="A833" s="102">
        <v>88</v>
      </c>
      <c r="B833">
        <v>7202</v>
      </c>
      <c r="C833" t="s">
        <v>596</v>
      </c>
      <c r="D833" t="s">
        <v>913</v>
      </c>
      <c r="E833">
        <v>950.5</v>
      </c>
      <c r="F833">
        <v>944.8</v>
      </c>
      <c r="G833">
        <v>1100</v>
      </c>
      <c r="H833" t="s">
        <v>901</v>
      </c>
      <c r="I833">
        <v>9616</v>
      </c>
      <c r="J833" t="s">
        <v>1156</v>
      </c>
      <c r="K833" t="s">
        <v>910</v>
      </c>
      <c r="L833">
        <v>3730</v>
      </c>
      <c r="M833">
        <v>3595</v>
      </c>
      <c r="N833">
        <v>300</v>
      </c>
      <c r="O833" t="s">
        <v>898</v>
      </c>
      <c r="P833">
        <v>0.97172750109061801</v>
      </c>
      <c r="Q833">
        <v>0.97342338458615496</v>
      </c>
      <c r="R833">
        <v>3.15645786307072E-3</v>
      </c>
      <c r="S833" s="15">
        <v>8.0044568727413706E-3</v>
      </c>
      <c r="T833">
        <v>-1.35330617967599</v>
      </c>
      <c r="U833">
        <v>1.35330617967599</v>
      </c>
      <c r="V833">
        <v>1.48712320449307</v>
      </c>
      <c r="W833">
        <v>-11.26</v>
      </c>
      <c r="X833">
        <v>3.64</v>
      </c>
      <c r="Y833">
        <v>343598</v>
      </c>
      <c r="Z833">
        <v>21475</v>
      </c>
      <c r="AA833">
        <v>0.9</v>
      </c>
      <c r="AB833">
        <v>16</v>
      </c>
      <c r="AC833">
        <v>10</v>
      </c>
      <c r="AD833">
        <v>6</v>
      </c>
      <c r="AE833">
        <v>62.5</v>
      </c>
      <c r="AF833">
        <v>16</v>
      </c>
      <c r="AG833">
        <v>6</v>
      </c>
      <c r="AH833">
        <v>3</v>
      </c>
      <c r="AI833">
        <v>7</v>
      </c>
      <c r="AJ833" s="301">
        <v>43919</v>
      </c>
      <c r="AK833">
        <v>745.1</v>
      </c>
      <c r="AL833">
        <v>2291</v>
      </c>
      <c r="AM833" s="301">
        <v>43828</v>
      </c>
      <c r="AN833">
        <v>1299</v>
      </c>
      <c r="AO833">
        <v>5180</v>
      </c>
      <c r="AP833" s="301">
        <v>43645</v>
      </c>
      <c r="AQ833">
        <v>1247</v>
      </c>
      <c r="AR833">
        <v>5240</v>
      </c>
      <c r="AS833" s="301">
        <v>43280</v>
      </c>
      <c r="AT833">
        <v>1430.5</v>
      </c>
      <c r="AU833">
        <v>5940</v>
      </c>
    </row>
    <row r="834" spans="1:47" x14ac:dyDescent="0.2">
      <c r="A834" s="102">
        <v>226</v>
      </c>
      <c r="B834">
        <v>4005</v>
      </c>
      <c r="C834" t="s">
        <v>1072</v>
      </c>
      <c r="D834" t="s">
        <v>920</v>
      </c>
      <c r="E834">
        <v>313</v>
      </c>
      <c r="F834">
        <v>312</v>
      </c>
      <c r="G834">
        <v>3500</v>
      </c>
      <c r="H834" t="s">
        <v>898</v>
      </c>
      <c r="I834">
        <v>8233</v>
      </c>
      <c r="J834" t="s">
        <v>930</v>
      </c>
      <c r="K834" t="s">
        <v>921</v>
      </c>
      <c r="L834">
        <v>920</v>
      </c>
      <c r="M834">
        <v>907</v>
      </c>
      <c r="N834">
        <v>1200</v>
      </c>
      <c r="O834" t="s">
        <v>901</v>
      </c>
      <c r="P834">
        <v>0.83515970031514897</v>
      </c>
      <c r="Q834">
        <v>0.96639108154873798</v>
      </c>
      <c r="R834">
        <v>4.1847623359147698E-2</v>
      </c>
      <c r="S834" s="15">
        <v>2.6261703245008001E-2</v>
      </c>
      <c r="T834">
        <v>0.70178248975744495</v>
      </c>
      <c r="U834">
        <v>0.70178248975744495</v>
      </c>
      <c r="V834">
        <v>0.492639870193879</v>
      </c>
      <c r="W834">
        <v>2.94</v>
      </c>
      <c r="X834">
        <v>0.33</v>
      </c>
      <c r="Y834">
        <v>343015</v>
      </c>
      <c r="Z834">
        <v>20177</v>
      </c>
      <c r="AA834">
        <v>0.99</v>
      </c>
      <c r="AB834">
        <v>17</v>
      </c>
      <c r="AC834">
        <v>11</v>
      </c>
      <c r="AD834">
        <v>6</v>
      </c>
      <c r="AE834">
        <v>64.709999999999994</v>
      </c>
      <c r="AF834">
        <v>17</v>
      </c>
      <c r="AG834">
        <v>4</v>
      </c>
      <c r="AH834">
        <v>2</v>
      </c>
      <c r="AI834">
        <v>11</v>
      </c>
      <c r="AJ834" s="301">
        <v>43919</v>
      </c>
      <c r="AK834">
        <v>329</v>
      </c>
      <c r="AL834">
        <v>1003</v>
      </c>
      <c r="AM834" s="301">
        <v>43828</v>
      </c>
      <c r="AN834">
        <v>498</v>
      </c>
      <c r="AO834">
        <v>1228</v>
      </c>
      <c r="AP834" s="301">
        <v>43645</v>
      </c>
      <c r="AQ834">
        <v>515</v>
      </c>
      <c r="AR834">
        <v>1210</v>
      </c>
      <c r="AS834" s="301">
        <v>43280</v>
      </c>
      <c r="AT834">
        <v>623</v>
      </c>
      <c r="AU834">
        <v>1834</v>
      </c>
    </row>
    <row r="835" spans="1:47" x14ac:dyDescent="0.2">
      <c r="A835" s="102">
        <v>3301</v>
      </c>
      <c r="B835">
        <v>4095</v>
      </c>
      <c r="C835" t="s">
        <v>1274</v>
      </c>
      <c r="D835" t="s">
        <v>920</v>
      </c>
      <c r="E835">
        <v>1082</v>
      </c>
      <c r="F835">
        <v>1088</v>
      </c>
      <c r="G835">
        <v>1000</v>
      </c>
      <c r="H835" t="s">
        <v>901</v>
      </c>
      <c r="I835">
        <v>9506</v>
      </c>
      <c r="J835" t="s">
        <v>941</v>
      </c>
      <c r="K835" t="s">
        <v>942</v>
      </c>
      <c r="L835">
        <v>1014</v>
      </c>
      <c r="M835">
        <v>1020</v>
      </c>
      <c r="N835">
        <v>1100</v>
      </c>
      <c r="O835" t="s">
        <v>898</v>
      </c>
      <c r="P835">
        <v>0.788878221180211</v>
      </c>
      <c r="Q835">
        <v>0.88595814816011698</v>
      </c>
      <c r="R835" s="106">
        <v>4.8893526616102705E-4</v>
      </c>
      <c r="S835" s="15">
        <v>2.8290825455763E-5</v>
      </c>
      <c r="T835">
        <v>-0.24279096688141599</v>
      </c>
      <c r="U835">
        <v>0.24279096688141599</v>
      </c>
      <c r="V835">
        <v>0.70504801251377203</v>
      </c>
      <c r="W835">
        <v>-0.59</v>
      </c>
      <c r="X835">
        <v>3.12</v>
      </c>
      <c r="Y835">
        <v>342986</v>
      </c>
      <c r="Z835">
        <v>22866</v>
      </c>
      <c r="AA835">
        <v>1.1000000000000001</v>
      </c>
      <c r="AB835">
        <v>15</v>
      </c>
      <c r="AC835">
        <v>10</v>
      </c>
      <c r="AD835">
        <v>5</v>
      </c>
      <c r="AE835">
        <v>66.67</v>
      </c>
      <c r="AF835">
        <v>20</v>
      </c>
      <c r="AG835">
        <v>2</v>
      </c>
      <c r="AH835">
        <v>1</v>
      </c>
      <c r="AI835">
        <v>12</v>
      </c>
      <c r="AJ835" s="301">
        <v>43919</v>
      </c>
      <c r="AK835">
        <v>1195</v>
      </c>
      <c r="AL835">
        <v>1070</v>
      </c>
      <c r="AM835" s="301">
        <v>43828</v>
      </c>
      <c r="AN835">
        <v>1176</v>
      </c>
      <c r="AO835">
        <v>1082</v>
      </c>
      <c r="AP835" s="301">
        <v>43645</v>
      </c>
      <c r="AQ835">
        <v>1231</v>
      </c>
      <c r="AR835">
        <v>1102</v>
      </c>
      <c r="AS835" s="301">
        <v>43280</v>
      </c>
      <c r="AT835">
        <v>1559</v>
      </c>
      <c r="AU835">
        <v>1331</v>
      </c>
    </row>
    <row r="836" spans="1:47" x14ac:dyDescent="0.2">
      <c r="A836" s="102">
        <v>2734</v>
      </c>
      <c r="B836">
        <v>6501</v>
      </c>
      <c r="C836" t="s">
        <v>1022</v>
      </c>
      <c r="D836" t="s">
        <v>903</v>
      </c>
      <c r="E836">
        <v>3390</v>
      </c>
      <c r="F836">
        <v>3395</v>
      </c>
      <c r="G836">
        <v>200</v>
      </c>
      <c r="H836" t="s">
        <v>901</v>
      </c>
      <c r="I836">
        <v>7164</v>
      </c>
      <c r="J836" t="s">
        <v>1042</v>
      </c>
      <c r="K836" t="s">
        <v>904</v>
      </c>
      <c r="L836">
        <v>4080</v>
      </c>
      <c r="M836">
        <v>4095</v>
      </c>
      <c r="N836">
        <v>200</v>
      </c>
      <c r="O836" t="s">
        <v>898</v>
      </c>
      <c r="P836">
        <v>0.91404081685042204</v>
      </c>
      <c r="Q836">
        <v>0.90507885407278998</v>
      </c>
      <c r="R836" s="15">
        <v>0.12736959882461599</v>
      </c>
      <c r="S836">
        <v>4.7905103654839298E-2</v>
      </c>
      <c r="T836">
        <v>-1.1312191568511101</v>
      </c>
      <c r="U836">
        <v>1.1312191568511101</v>
      </c>
      <c r="V836">
        <v>1.1249882338434001</v>
      </c>
      <c r="W836">
        <v>-11.41</v>
      </c>
      <c r="X836">
        <v>17.09</v>
      </c>
      <c r="Y836">
        <v>342969</v>
      </c>
      <c r="Z836">
        <v>48996</v>
      </c>
      <c r="AA836">
        <v>2.77</v>
      </c>
      <c r="AB836">
        <v>7</v>
      </c>
      <c r="AC836">
        <v>6</v>
      </c>
      <c r="AD836">
        <v>1</v>
      </c>
      <c r="AE836">
        <v>85.71</v>
      </c>
      <c r="AF836">
        <v>19</v>
      </c>
      <c r="AG836">
        <v>3</v>
      </c>
      <c r="AH836">
        <v>0</v>
      </c>
      <c r="AI836">
        <v>4</v>
      </c>
      <c r="AJ836" s="301">
        <v>43919</v>
      </c>
      <c r="AK836">
        <v>3109</v>
      </c>
      <c r="AL836">
        <v>3525</v>
      </c>
      <c r="AM836" s="301">
        <v>43828</v>
      </c>
      <c r="AN836">
        <v>4626</v>
      </c>
      <c r="AO836">
        <v>4650</v>
      </c>
      <c r="AP836" s="301">
        <v>43645</v>
      </c>
      <c r="AQ836">
        <v>4045</v>
      </c>
      <c r="AR836">
        <v>4210</v>
      </c>
      <c r="AS836" s="301">
        <v>43280</v>
      </c>
      <c r="AT836">
        <v>3840.5</v>
      </c>
      <c r="AU836">
        <v>4985</v>
      </c>
    </row>
    <row r="837" spans="1:47" x14ac:dyDescent="0.2">
      <c r="A837" s="102">
        <v>2137</v>
      </c>
      <c r="B837">
        <v>4917</v>
      </c>
      <c r="C837" t="s">
        <v>1137</v>
      </c>
      <c r="D837" t="s">
        <v>920</v>
      </c>
      <c r="E837">
        <v>1980</v>
      </c>
      <c r="F837">
        <v>1989</v>
      </c>
      <c r="G837">
        <v>500</v>
      </c>
      <c r="H837" t="s">
        <v>901</v>
      </c>
      <c r="I837">
        <v>5110</v>
      </c>
      <c r="J837" t="s">
        <v>808</v>
      </c>
      <c r="K837" t="s">
        <v>984</v>
      </c>
      <c r="L837">
        <v>1053</v>
      </c>
      <c r="M837">
        <v>1049</v>
      </c>
      <c r="N837">
        <v>900</v>
      </c>
      <c r="O837" t="s">
        <v>898</v>
      </c>
      <c r="P837">
        <v>0.55878643789898697</v>
      </c>
      <c r="Q837">
        <v>0.92135888746898298</v>
      </c>
      <c r="R837" s="15">
        <v>0.20450283001250399</v>
      </c>
      <c r="S837">
        <v>5.5760497775087098E-2</v>
      </c>
      <c r="T837">
        <v>-0.95903684678415901</v>
      </c>
      <c r="U837">
        <v>0.95903684678415901</v>
      </c>
      <c r="V837">
        <v>1.4595710806814199</v>
      </c>
      <c r="W837">
        <v>-5.58</v>
      </c>
      <c r="X837">
        <v>5.07</v>
      </c>
      <c r="Y837">
        <v>342538</v>
      </c>
      <c r="Z837">
        <v>26349</v>
      </c>
      <c r="AA837">
        <v>1.35</v>
      </c>
      <c r="AB837">
        <v>13</v>
      </c>
      <c r="AC837">
        <v>9</v>
      </c>
      <c r="AD837">
        <v>4</v>
      </c>
      <c r="AE837">
        <v>69.23</v>
      </c>
      <c r="AF837">
        <v>20</v>
      </c>
      <c r="AG837">
        <v>2</v>
      </c>
      <c r="AH837">
        <v>0</v>
      </c>
      <c r="AI837">
        <v>11</v>
      </c>
      <c r="AJ837" s="301">
        <v>43919</v>
      </c>
      <c r="AK837">
        <v>2119</v>
      </c>
      <c r="AL837">
        <v>1069</v>
      </c>
      <c r="AM837" s="301">
        <v>43828</v>
      </c>
      <c r="AN837">
        <v>3000</v>
      </c>
      <c r="AO837">
        <v>1337</v>
      </c>
      <c r="AP837" s="301">
        <v>43645</v>
      </c>
      <c r="AQ837">
        <v>2663</v>
      </c>
      <c r="AR837">
        <v>1263</v>
      </c>
      <c r="AS837" s="301">
        <v>43280</v>
      </c>
      <c r="AT837">
        <v>3335</v>
      </c>
      <c r="AU837">
        <v>1711</v>
      </c>
    </row>
    <row r="838" spans="1:47" x14ac:dyDescent="0.2">
      <c r="A838" s="102">
        <v>2818</v>
      </c>
      <c r="B838">
        <v>2531</v>
      </c>
      <c r="C838" t="s">
        <v>922</v>
      </c>
      <c r="D838" t="s">
        <v>923</v>
      </c>
      <c r="E838">
        <v>952</v>
      </c>
      <c r="F838">
        <v>951</v>
      </c>
      <c r="G838">
        <v>1100</v>
      </c>
      <c r="H838" t="s">
        <v>898</v>
      </c>
      <c r="I838">
        <v>4118</v>
      </c>
      <c r="J838" t="s">
        <v>1075</v>
      </c>
      <c r="K838" t="s">
        <v>920</v>
      </c>
      <c r="L838">
        <v>2750</v>
      </c>
      <c r="M838">
        <v>2716</v>
      </c>
      <c r="N838">
        <v>400</v>
      </c>
      <c r="O838" t="s">
        <v>901</v>
      </c>
      <c r="P838">
        <v>0.71811237861503396</v>
      </c>
      <c r="Q838">
        <v>0.90302409575717801</v>
      </c>
      <c r="R838" s="15">
        <v>0.27230151584073298</v>
      </c>
      <c r="S838" s="15">
        <v>8.6423168844615206E-2</v>
      </c>
      <c r="T838">
        <v>1.9565685867148199</v>
      </c>
      <c r="U838">
        <v>1.9565685867148199</v>
      </c>
      <c r="V838">
        <v>2.0735467808483201</v>
      </c>
      <c r="W838">
        <v>13.51</v>
      </c>
      <c r="X838">
        <v>3.71</v>
      </c>
      <c r="Y838">
        <v>342487</v>
      </c>
      <c r="Z838">
        <v>26345</v>
      </c>
      <c r="AA838">
        <v>1.2</v>
      </c>
      <c r="AB838">
        <v>13</v>
      </c>
      <c r="AC838">
        <v>8</v>
      </c>
      <c r="AD838">
        <v>5</v>
      </c>
      <c r="AE838">
        <v>61.54</v>
      </c>
      <c r="AF838">
        <v>17</v>
      </c>
      <c r="AG838">
        <v>5</v>
      </c>
      <c r="AH838">
        <v>3</v>
      </c>
      <c r="AI838">
        <v>5</v>
      </c>
      <c r="AJ838" s="301">
        <v>43919</v>
      </c>
      <c r="AK838">
        <v>819</v>
      </c>
      <c r="AL838">
        <v>2663</v>
      </c>
      <c r="AM838" s="301">
        <v>43828</v>
      </c>
      <c r="AN838">
        <v>1005</v>
      </c>
      <c r="AO838">
        <v>3520</v>
      </c>
      <c r="AP838" s="301">
        <v>43645</v>
      </c>
      <c r="AQ838">
        <v>1134</v>
      </c>
      <c r="AR838">
        <v>4155</v>
      </c>
      <c r="AS838" s="301">
        <v>43280</v>
      </c>
      <c r="AT838">
        <v>1400</v>
      </c>
      <c r="AU838">
        <v>4860</v>
      </c>
    </row>
    <row r="839" spans="1:47" x14ac:dyDescent="0.2">
      <c r="A839" s="102">
        <v>1343</v>
      </c>
      <c r="B839">
        <v>4204</v>
      </c>
      <c r="C839" t="s">
        <v>226</v>
      </c>
      <c r="D839" t="s">
        <v>920</v>
      </c>
      <c r="E839">
        <v>1489</v>
      </c>
      <c r="F839">
        <v>1494</v>
      </c>
      <c r="G839">
        <v>700</v>
      </c>
      <c r="H839" t="s">
        <v>898</v>
      </c>
      <c r="I839">
        <v>6501</v>
      </c>
      <c r="J839" t="s">
        <v>1022</v>
      </c>
      <c r="K839" t="s">
        <v>903</v>
      </c>
      <c r="L839">
        <v>3390</v>
      </c>
      <c r="M839">
        <v>3395</v>
      </c>
      <c r="N839">
        <v>300</v>
      </c>
      <c r="O839" t="s">
        <v>901</v>
      </c>
      <c r="P839">
        <v>0.92974067992121701</v>
      </c>
      <c r="Q839">
        <v>0.94042896923836805</v>
      </c>
      <c r="R839" s="15">
        <v>0.47486255510171099</v>
      </c>
      <c r="S839" s="15">
        <v>3.0049062801378899E-2</v>
      </c>
      <c r="T839">
        <v>3.8352143491405803E-2</v>
      </c>
      <c r="U839">
        <v>3.8352143491405803E-2</v>
      </c>
      <c r="V839">
        <v>8.7411616440552203E-2</v>
      </c>
      <c r="W839">
        <v>0.13</v>
      </c>
      <c r="X839">
        <v>2.68</v>
      </c>
      <c r="Y839">
        <v>342483</v>
      </c>
      <c r="Z839">
        <v>28540</v>
      </c>
      <c r="AA839">
        <v>1.5</v>
      </c>
      <c r="AB839">
        <v>12</v>
      </c>
      <c r="AC839">
        <v>8</v>
      </c>
      <c r="AD839">
        <v>4</v>
      </c>
      <c r="AE839">
        <v>66.67</v>
      </c>
      <c r="AF839">
        <v>18</v>
      </c>
      <c r="AG839">
        <v>3</v>
      </c>
      <c r="AH839">
        <v>0</v>
      </c>
      <c r="AI839">
        <v>9</v>
      </c>
      <c r="AJ839" s="301">
        <v>43919</v>
      </c>
      <c r="AK839">
        <v>1479</v>
      </c>
      <c r="AL839">
        <v>3109</v>
      </c>
      <c r="AM839" s="301">
        <v>43828</v>
      </c>
      <c r="AN839">
        <v>1904</v>
      </c>
      <c r="AO839">
        <v>4626</v>
      </c>
      <c r="AP839" s="301">
        <v>43645</v>
      </c>
      <c r="AQ839">
        <v>1665</v>
      </c>
      <c r="AR839">
        <v>4045</v>
      </c>
      <c r="AS839" s="301">
        <v>43280</v>
      </c>
      <c r="AT839">
        <v>1855</v>
      </c>
      <c r="AU839">
        <v>3840.5</v>
      </c>
    </row>
    <row r="840" spans="1:47" x14ac:dyDescent="0.2">
      <c r="A840" s="102">
        <v>848</v>
      </c>
      <c r="B840">
        <v>1662</v>
      </c>
      <c r="C840" t="s">
        <v>463</v>
      </c>
      <c r="D840" t="s">
        <v>1045</v>
      </c>
      <c r="E840">
        <v>1807</v>
      </c>
      <c r="F840">
        <v>1788</v>
      </c>
      <c r="G840">
        <v>600</v>
      </c>
      <c r="H840" t="s">
        <v>901</v>
      </c>
      <c r="I840">
        <v>2337</v>
      </c>
      <c r="J840" t="s">
        <v>1172</v>
      </c>
      <c r="K840" t="s">
        <v>917</v>
      </c>
      <c r="L840">
        <v>267</v>
      </c>
      <c r="M840">
        <v>265</v>
      </c>
      <c r="N840">
        <v>4000</v>
      </c>
      <c r="O840" t="s">
        <v>898</v>
      </c>
      <c r="P840">
        <v>0.79447483516417405</v>
      </c>
      <c r="Q840">
        <v>0.95038778865074702</v>
      </c>
      <c r="R840">
        <v>9.8639036455013707E-2</v>
      </c>
      <c r="S840" s="15">
        <v>5.0304862643495797E-2</v>
      </c>
      <c r="T840">
        <v>-0.63420456866687602</v>
      </c>
      <c r="U840">
        <v>0.63420456866687602</v>
      </c>
      <c r="V840">
        <v>0.91326526966521504</v>
      </c>
      <c r="W840">
        <v>-4.13</v>
      </c>
      <c r="X840">
        <v>1.19</v>
      </c>
      <c r="Y840">
        <v>342161</v>
      </c>
      <c r="Z840">
        <v>21385</v>
      </c>
      <c r="AA840">
        <v>1.1399999999999999</v>
      </c>
      <c r="AB840">
        <v>16</v>
      </c>
      <c r="AC840">
        <v>10</v>
      </c>
      <c r="AD840">
        <v>6</v>
      </c>
      <c r="AE840">
        <v>62.5</v>
      </c>
      <c r="AF840">
        <v>16</v>
      </c>
      <c r="AG840">
        <v>5</v>
      </c>
      <c r="AH840">
        <v>3</v>
      </c>
      <c r="AI840">
        <v>8</v>
      </c>
      <c r="AJ840" s="301">
        <v>43919</v>
      </c>
      <c r="AK840">
        <v>1789</v>
      </c>
      <c r="AL840">
        <v>256</v>
      </c>
      <c r="AM840" s="301">
        <v>43828</v>
      </c>
      <c r="AN840">
        <v>2955</v>
      </c>
      <c r="AO840">
        <v>461</v>
      </c>
      <c r="AP840" s="301">
        <v>43645</v>
      </c>
      <c r="AQ840">
        <v>2554</v>
      </c>
      <c r="AR840">
        <v>326</v>
      </c>
      <c r="AS840" s="301">
        <v>43280</v>
      </c>
      <c r="AT840">
        <v>2896</v>
      </c>
      <c r="AU840">
        <v>508</v>
      </c>
    </row>
    <row r="841" spans="1:47" x14ac:dyDescent="0.2">
      <c r="A841" s="102">
        <v>3670</v>
      </c>
      <c r="B841">
        <v>1969</v>
      </c>
      <c r="C841" t="s">
        <v>1146</v>
      </c>
      <c r="D841" t="s">
        <v>907</v>
      </c>
      <c r="E841">
        <v>1570</v>
      </c>
      <c r="F841">
        <v>1559</v>
      </c>
      <c r="G841">
        <v>700</v>
      </c>
      <c r="H841" t="s">
        <v>901</v>
      </c>
      <c r="I841">
        <v>7267</v>
      </c>
      <c r="J841" t="s">
        <v>57</v>
      </c>
      <c r="K841" t="s">
        <v>913</v>
      </c>
      <c r="L841">
        <v>2745</v>
      </c>
      <c r="M841">
        <v>2708.5</v>
      </c>
      <c r="N841">
        <v>400</v>
      </c>
      <c r="O841" t="s">
        <v>898</v>
      </c>
      <c r="P841">
        <v>0.68414918720103401</v>
      </c>
      <c r="Q841">
        <v>0.87054569349265098</v>
      </c>
      <c r="R841" s="15">
        <v>2.76313309983044E-2</v>
      </c>
      <c r="S841" s="106">
        <v>1.7122608052925401E-3</v>
      </c>
      <c r="T841">
        <v>-1.94799399669778</v>
      </c>
      <c r="U841">
        <v>1.94799399669778</v>
      </c>
      <c r="V841">
        <v>1.9054200511852699</v>
      </c>
      <c r="W841">
        <v>-14.12</v>
      </c>
      <c r="X841">
        <v>0.73</v>
      </c>
      <c r="Y841">
        <v>342030</v>
      </c>
      <c r="Z841">
        <v>26310</v>
      </c>
      <c r="AA841">
        <v>1.33</v>
      </c>
      <c r="AB841">
        <v>13</v>
      </c>
      <c r="AC841">
        <v>10</v>
      </c>
      <c r="AD841">
        <v>3</v>
      </c>
      <c r="AE841">
        <v>76.92</v>
      </c>
      <c r="AF841">
        <v>19</v>
      </c>
      <c r="AG841">
        <v>3</v>
      </c>
      <c r="AH841">
        <v>0</v>
      </c>
      <c r="AI841">
        <v>10</v>
      </c>
      <c r="AJ841" s="301">
        <v>43919</v>
      </c>
      <c r="AK841">
        <v>1711</v>
      </c>
      <c r="AL841">
        <v>2541</v>
      </c>
      <c r="AM841" s="301">
        <v>43828</v>
      </c>
      <c r="AN841">
        <v>1960</v>
      </c>
      <c r="AO841">
        <v>3099</v>
      </c>
      <c r="AP841" s="301">
        <v>43645</v>
      </c>
      <c r="AQ841">
        <v>1826</v>
      </c>
      <c r="AR841">
        <v>2845</v>
      </c>
      <c r="AS841" s="301">
        <v>43280</v>
      </c>
      <c r="AT841">
        <v>1993</v>
      </c>
      <c r="AU841">
        <v>3194</v>
      </c>
    </row>
    <row r="842" spans="1:47" x14ac:dyDescent="0.2">
      <c r="A842" s="102">
        <v>852</v>
      </c>
      <c r="B842">
        <v>3402</v>
      </c>
      <c r="C842" t="s">
        <v>1474</v>
      </c>
      <c r="D842" t="s">
        <v>1100</v>
      </c>
      <c r="E842">
        <v>497.3</v>
      </c>
      <c r="F842">
        <v>494.9</v>
      </c>
      <c r="G842">
        <v>2200</v>
      </c>
      <c r="H842" t="s">
        <v>901</v>
      </c>
      <c r="I842">
        <v>9716</v>
      </c>
      <c r="J842" t="s">
        <v>1034</v>
      </c>
      <c r="K842" t="s">
        <v>910</v>
      </c>
      <c r="L842">
        <v>907</v>
      </c>
      <c r="M842">
        <v>891</v>
      </c>
      <c r="N842">
        <v>1200</v>
      </c>
      <c r="O842" t="s">
        <v>898</v>
      </c>
      <c r="P842">
        <v>0.87739126012548696</v>
      </c>
      <c r="Q842">
        <v>0.95031725535422495</v>
      </c>
      <c r="R842">
        <v>2.7176369148034101E-2</v>
      </c>
      <c r="S842">
        <v>6.9017688239327898E-2</v>
      </c>
      <c r="T842">
        <v>-0.610763431705445</v>
      </c>
      <c r="U842">
        <v>0.610763431705445</v>
      </c>
      <c r="V842">
        <v>0.72085605854853596</v>
      </c>
      <c r="W842">
        <v>-3.55</v>
      </c>
      <c r="X842">
        <v>1.83</v>
      </c>
      <c r="Y842">
        <v>341740</v>
      </c>
      <c r="Z842">
        <v>21359</v>
      </c>
      <c r="AA842">
        <v>1.04</v>
      </c>
      <c r="AB842">
        <v>16</v>
      </c>
      <c r="AC842">
        <v>10</v>
      </c>
      <c r="AD842">
        <v>6</v>
      </c>
      <c r="AE842">
        <v>62.5</v>
      </c>
      <c r="AF842">
        <v>20</v>
      </c>
      <c r="AG842">
        <v>4</v>
      </c>
      <c r="AH842">
        <v>2</v>
      </c>
      <c r="AI842">
        <v>10</v>
      </c>
      <c r="AJ842" s="301">
        <v>43919</v>
      </c>
      <c r="AK842">
        <v>480</v>
      </c>
      <c r="AL842">
        <v>839</v>
      </c>
      <c r="AM842" s="301">
        <v>43828</v>
      </c>
      <c r="AN842">
        <v>741.1</v>
      </c>
      <c r="AO842">
        <v>1455</v>
      </c>
      <c r="AP842" s="301">
        <v>43645</v>
      </c>
      <c r="AQ842">
        <v>817.1</v>
      </c>
      <c r="AR842">
        <v>1376</v>
      </c>
      <c r="AS842" s="301">
        <v>43280</v>
      </c>
      <c r="AT842">
        <v>863</v>
      </c>
      <c r="AU842">
        <v>1186</v>
      </c>
    </row>
    <row r="843" spans="1:47" x14ac:dyDescent="0.2">
      <c r="A843" s="102">
        <v>418</v>
      </c>
      <c r="B843">
        <v>3076</v>
      </c>
      <c r="C843" t="s">
        <v>1126</v>
      </c>
      <c r="D843" t="s">
        <v>905</v>
      </c>
      <c r="E843">
        <v>1560</v>
      </c>
      <c r="F843">
        <v>1532</v>
      </c>
      <c r="G843">
        <v>600</v>
      </c>
      <c r="H843" t="s">
        <v>898</v>
      </c>
      <c r="I843">
        <v>6287</v>
      </c>
      <c r="J843" t="s">
        <v>963</v>
      </c>
      <c r="K843" t="s">
        <v>909</v>
      </c>
      <c r="L843">
        <v>2270</v>
      </c>
      <c r="M843">
        <v>2245</v>
      </c>
      <c r="N843">
        <v>400</v>
      </c>
      <c r="O843" t="s">
        <v>901</v>
      </c>
      <c r="P843">
        <v>0.74225724646032099</v>
      </c>
      <c r="Q843">
        <v>0.96012615978995997</v>
      </c>
      <c r="R843">
        <v>0.17282526802463999</v>
      </c>
      <c r="S843" s="15">
        <v>8.4157774546046005E-2</v>
      </c>
      <c r="T843">
        <v>1.8886913686599101</v>
      </c>
      <c r="U843">
        <v>1.8886913686599101</v>
      </c>
      <c r="V843">
        <v>2.3497560464749299</v>
      </c>
      <c r="W843">
        <v>9.3699999999999992</v>
      </c>
      <c r="X843">
        <v>2.36</v>
      </c>
      <c r="Y843">
        <v>341201</v>
      </c>
      <c r="Z843">
        <v>21325</v>
      </c>
      <c r="AA843">
        <v>1.08</v>
      </c>
      <c r="AB843">
        <v>16</v>
      </c>
      <c r="AC843">
        <v>10</v>
      </c>
      <c r="AD843">
        <v>6</v>
      </c>
      <c r="AE843">
        <v>62.5</v>
      </c>
      <c r="AF843">
        <v>18</v>
      </c>
      <c r="AG843">
        <v>4</v>
      </c>
      <c r="AH843">
        <v>1</v>
      </c>
      <c r="AI843">
        <v>11</v>
      </c>
      <c r="AJ843" s="301">
        <v>43919</v>
      </c>
      <c r="AK843">
        <v>1344</v>
      </c>
      <c r="AL843">
        <v>2183</v>
      </c>
      <c r="AM843" s="301">
        <v>43828</v>
      </c>
      <c r="AN843">
        <v>1947</v>
      </c>
      <c r="AO843">
        <v>3430</v>
      </c>
      <c r="AP843" s="301">
        <v>43645</v>
      </c>
      <c r="AQ843">
        <v>1791</v>
      </c>
      <c r="AR843">
        <v>2767</v>
      </c>
      <c r="AS843" s="301">
        <v>43280</v>
      </c>
      <c r="AT843">
        <v>2309</v>
      </c>
      <c r="AU843">
        <v>3190</v>
      </c>
    </row>
    <row r="844" spans="1:47" x14ac:dyDescent="0.2">
      <c r="A844" s="102">
        <v>1861</v>
      </c>
      <c r="B844">
        <v>4091</v>
      </c>
      <c r="C844" t="s">
        <v>1334</v>
      </c>
      <c r="D844" t="s">
        <v>920</v>
      </c>
      <c r="E844">
        <v>1721</v>
      </c>
      <c r="F844">
        <v>1751</v>
      </c>
      <c r="G844">
        <v>500</v>
      </c>
      <c r="H844" t="s">
        <v>898</v>
      </c>
      <c r="I844">
        <v>6287</v>
      </c>
      <c r="J844" t="s">
        <v>963</v>
      </c>
      <c r="K844" t="s">
        <v>909</v>
      </c>
      <c r="L844">
        <v>2270</v>
      </c>
      <c r="M844">
        <v>2245</v>
      </c>
      <c r="N844">
        <v>400</v>
      </c>
      <c r="O844" t="s">
        <v>901</v>
      </c>
      <c r="P844">
        <v>0.90938865903324295</v>
      </c>
      <c r="Q844">
        <v>0.92828418186620298</v>
      </c>
      <c r="R844">
        <v>4.6520834771455102E-3</v>
      </c>
      <c r="S844" s="15">
        <v>5.6675728811901097E-2</v>
      </c>
      <c r="T844">
        <v>0.30482158152741301</v>
      </c>
      <c r="U844">
        <v>0.30482158152741301</v>
      </c>
      <c r="V844">
        <v>0.177751455275588</v>
      </c>
      <c r="W844">
        <v>1.69</v>
      </c>
      <c r="X844">
        <v>2.5099999999999998</v>
      </c>
      <c r="Y844">
        <v>341169</v>
      </c>
      <c r="Z844">
        <v>31015</v>
      </c>
      <c r="AA844">
        <v>1.44</v>
      </c>
      <c r="AB844">
        <v>11</v>
      </c>
      <c r="AC844">
        <v>8</v>
      </c>
      <c r="AD844">
        <v>3</v>
      </c>
      <c r="AE844">
        <v>72.73</v>
      </c>
      <c r="AF844">
        <v>18</v>
      </c>
      <c r="AG844">
        <v>3</v>
      </c>
      <c r="AH844">
        <v>0</v>
      </c>
      <c r="AI844">
        <v>8</v>
      </c>
      <c r="AJ844" s="301">
        <v>43919</v>
      </c>
      <c r="AK844">
        <v>1662</v>
      </c>
      <c r="AL844">
        <v>2183</v>
      </c>
      <c r="AM844" s="301">
        <v>43828</v>
      </c>
      <c r="AN844">
        <v>2428</v>
      </c>
      <c r="AO844">
        <v>3430</v>
      </c>
      <c r="AP844" s="301">
        <v>43645</v>
      </c>
      <c r="AQ844">
        <v>2285</v>
      </c>
      <c r="AR844">
        <v>2767</v>
      </c>
      <c r="AS844" s="301">
        <v>43280</v>
      </c>
      <c r="AT844">
        <v>1526</v>
      </c>
      <c r="AU844">
        <v>3190</v>
      </c>
    </row>
    <row r="845" spans="1:47" x14ac:dyDescent="0.2">
      <c r="A845" s="102">
        <v>1758</v>
      </c>
      <c r="B845">
        <v>3086</v>
      </c>
      <c r="C845" t="s">
        <v>503</v>
      </c>
      <c r="D845" t="s">
        <v>921</v>
      </c>
      <c r="E845">
        <v>795</v>
      </c>
      <c r="F845">
        <v>758</v>
      </c>
      <c r="G845">
        <v>1400</v>
      </c>
      <c r="H845" t="s">
        <v>901</v>
      </c>
      <c r="I845">
        <v>6995</v>
      </c>
      <c r="J845" t="s">
        <v>47</v>
      </c>
      <c r="K845" t="s">
        <v>913</v>
      </c>
      <c r="L845">
        <v>1553</v>
      </c>
      <c r="M845">
        <v>1535</v>
      </c>
      <c r="N845">
        <v>700</v>
      </c>
      <c r="O845" t="s">
        <v>898</v>
      </c>
      <c r="P845">
        <v>0.710082249264266</v>
      </c>
      <c r="Q845">
        <v>0.93120294240470503</v>
      </c>
      <c r="R845" s="106">
        <v>8.5401971126732396E-2</v>
      </c>
      <c r="S845" s="106">
        <v>7.3637652198155296E-2</v>
      </c>
      <c r="T845">
        <v>-2.1006709467242701</v>
      </c>
      <c r="U845">
        <v>2.1006709467242701</v>
      </c>
      <c r="V845">
        <v>1.8891722212627</v>
      </c>
      <c r="W845">
        <v>-23.84</v>
      </c>
      <c r="X845">
        <v>1.24</v>
      </c>
      <c r="Y845">
        <v>340726</v>
      </c>
      <c r="Z845">
        <v>26210</v>
      </c>
      <c r="AA845">
        <v>1.25</v>
      </c>
      <c r="AB845">
        <v>13</v>
      </c>
      <c r="AC845">
        <v>9</v>
      </c>
      <c r="AD845">
        <v>4</v>
      </c>
      <c r="AE845">
        <v>69.23</v>
      </c>
      <c r="AF845">
        <v>20</v>
      </c>
      <c r="AG845">
        <v>2</v>
      </c>
      <c r="AH845">
        <v>0</v>
      </c>
      <c r="AI845">
        <v>11</v>
      </c>
      <c r="AJ845" s="301">
        <v>43919</v>
      </c>
      <c r="AK845">
        <v>907</v>
      </c>
      <c r="AL845">
        <v>1369</v>
      </c>
      <c r="AM845" s="301">
        <v>43828</v>
      </c>
      <c r="AN845">
        <v>1530</v>
      </c>
      <c r="AO845">
        <v>2147</v>
      </c>
      <c r="AP845" s="301">
        <v>43645</v>
      </c>
      <c r="AQ845">
        <v>1244</v>
      </c>
      <c r="AR845">
        <v>1839</v>
      </c>
      <c r="AS845" s="301">
        <v>43280</v>
      </c>
      <c r="AT845">
        <v>1630</v>
      </c>
      <c r="AU845">
        <v>2026</v>
      </c>
    </row>
    <row r="846" spans="1:47" x14ac:dyDescent="0.2">
      <c r="A846" s="102">
        <v>3882</v>
      </c>
      <c r="B846">
        <v>1941</v>
      </c>
      <c r="C846" t="s">
        <v>1159</v>
      </c>
      <c r="D846" t="s">
        <v>907</v>
      </c>
      <c r="E846">
        <v>2302</v>
      </c>
      <c r="F846">
        <v>2285</v>
      </c>
      <c r="G846">
        <v>400</v>
      </c>
      <c r="H846" t="s">
        <v>898</v>
      </c>
      <c r="I846">
        <v>4917</v>
      </c>
      <c r="J846" t="s">
        <v>1137</v>
      </c>
      <c r="K846" t="s">
        <v>920</v>
      </c>
      <c r="L846">
        <v>1980</v>
      </c>
      <c r="M846">
        <v>1989</v>
      </c>
      <c r="N846">
        <v>500</v>
      </c>
      <c r="O846" t="s">
        <v>901</v>
      </c>
      <c r="P846">
        <v>0.53739250286870899</v>
      </c>
      <c r="Q846">
        <v>0.86182000287972704</v>
      </c>
      <c r="R846" s="15">
        <v>0.17564627887106199</v>
      </c>
      <c r="S846" s="106">
        <v>4.5703405137905197E-2</v>
      </c>
      <c r="T846">
        <v>2.3786518017788398</v>
      </c>
      <c r="U846">
        <v>2.3786518017788398</v>
      </c>
      <c r="V846">
        <v>2.6467203009375901</v>
      </c>
      <c r="W846">
        <v>8.06</v>
      </c>
      <c r="X846">
        <v>8.81</v>
      </c>
      <c r="Y846">
        <v>340214</v>
      </c>
      <c r="Z846">
        <v>48602</v>
      </c>
      <c r="AA846">
        <v>2.41</v>
      </c>
      <c r="AB846">
        <v>7</v>
      </c>
      <c r="AC846">
        <v>6</v>
      </c>
      <c r="AD846">
        <v>1</v>
      </c>
      <c r="AE846">
        <v>85.71</v>
      </c>
      <c r="AF846">
        <v>19</v>
      </c>
      <c r="AG846">
        <v>1</v>
      </c>
      <c r="AH846">
        <v>0</v>
      </c>
      <c r="AI846">
        <v>6</v>
      </c>
      <c r="AJ846" s="301">
        <v>43919</v>
      </c>
      <c r="AK846">
        <v>2248</v>
      </c>
      <c r="AL846">
        <v>2119</v>
      </c>
      <c r="AM846" s="301">
        <v>43828</v>
      </c>
      <c r="AN846">
        <v>2532</v>
      </c>
      <c r="AO846">
        <v>3000</v>
      </c>
      <c r="AP846" s="301">
        <v>43645</v>
      </c>
      <c r="AQ846">
        <v>2296</v>
      </c>
      <c r="AR846">
        <v>2663</v>
      </c>
      <c r="AS846" s="301">
        <v>43280</v>
      </c>
      <c r="AT846">
        <v>2698</v>
      </c>
      <c r="AU846">
        <v>3335</v>
      </c>
    </row>
    <row r="847" spans="1:47" x14ac:dyDescent="0.2">
      <c r="A847" s="102">
        <v>1636</v>
      </c>
      <c r="B847">
        <v>4091</v>
      </c>
      <c r="C847" t="s">
        <v>1334</v>
      </c>
      <c r="D847" t="s">
        <v>920</v>
      </c>
      <c r="E847">
        <v>1721</v>
      </c>
      <c r="F847">
        <v>1751</v>
      </c>
      <c r="G847">
        <v>600</v>
      </c>
      <c r="H847" t="s">
        <v>901</v>
      </c>
      <c r="I847">
        <v>6474</v>
      </c>
      <c r="J847" t="s">
        <v>1401</v>
      </c>
      <c r="K847" t="s">
        <v>909</v>
      </c>
      <c r="L847">
        <v>3350</v>
      </c>
      <c r="M847">
        <v>3370</v>
      </c>
      <c r="N847">
        <v>300</v>
      </c>
      <c r="O847" t="s">
        <v>898</v>
      </c>
      <c r="P847">
        <v>0.90599513202406501</v>
      </c>
      <c r="Q847">
        <v>0.93383826177922602</v>
      </c>
      <c r="R847" s="15">
        <v>3.7188330641958402E-2</v>
      </c>
      <c r="S847" s="15">
        <v>6.9711782811432602E-2</v>
      </c>
      <c r="T847">
        <v>-0.94216191445061004</v>
      </c>
      <c r="U847">
        <v>0.94216191445061004</v>
      </c>
      <c r="V847">
        <v>1.06489303693118</v>
      </c>
      <c r="W847">
        <v>-5.93</v>
      </c>
      <c r="X847">
        <v>3.92</v>
      </c>
      <c r="Y847">
        <v>340197</v>
      </c>
      <c r="Z847">
        <v>24300</v>
      </c>
      <c r="AA847">
        <v>0.97</v>
      </c>
      <c r="AB847">
        <v>14</v>
      </c>
      <c r="AC847">
        <v>10</v>
      </c>
      <c r="AD847">
        <v>4</v>
      </c>
      <c r="AE847">
        <v>71.430000000000007</v>
      </c>
      <c r="AF847">
        <v>17</v>
      </c>
      <c r="AG847">
        <v>5</v>
      </c>
      <c r="AH847">
        <v>3</v>
      </c>
      <c r="AI847">
        <v>6</v>
      </c>
      <c r="AJ847" s="301">
        <v>43919</v>
      </c>
      <c r="AK847">
        <v>1662</v>
      </c>
      <c r="AL847">
        <v>3005</v>
      </c>
      <c r="AM847" s="301">
        <v>43828</v>
      </c>
      <c r="AN847">
        <v>2428</v>
      </c>
      <c r="AO847">
        <v>4815</v>
      </c>
      <c r="AP847" s="301">
        <v>43645</v>
      </c>
      <c r="AQ847">
        <v>2285</v>
      </c>
      <c r="AR847">
        <v>4660</v>
      </c>
      <c r="AS847" s="301">
        <v>43280</v>
      </c>
      <c r="AT847">
        <v>1526</v>
      </c>
      <c r="AU847">
        <v>5050</v>
      </c>
    </row>
    <row r="848" spans="1:47" x14ac:dyDescent="0.2">
      <c r="A848" s="102">
        <v>3284</v>
      </c>
      <c r="B848">
        <v>1812</v>
      </c>
      <c r="C848" t="s">
        <v>961</v>
      </c>
      <c r="D848" t="s">
        <v>907</v>
      </c>
      <c r="E848">
        <v>1231</v>
      </c>
      <c r="F848">
        <v>1252</v>
      </c>
      <c r="G848">
        <v>700</v>
      </c>
      <c r="H848" t="s">
        <v>898</v>
      </c>
      <c r="I848">
        <v>2587</v>
      </c>
      <c r="J848" t="s">
        <v>1233</v>
      </c>
      <c r="K848" t="s">
        <v>923</v>
      </c>
      <c r="L848">
        <v>4200</v>
      </c>
      <c r="M848">
        <v>4180</v>
      </c>
      <c r="N848">
        <v>200</v>
      </c>
      <c r="O848" t="s">
        <v>901</v>
      </c>
      <c r="P848">
        <v>0.84200977098095298</v>
      </c>
      <c r="Q848">
        <v>0.886380877206141</v>
      </c>
      <c r="R848">
        <v>4.1076734930077803E-2</v>
      </c>
      <c r="S848">
        <v>8.0320815642455599E-3</v>
      </c>
      <c r="T848">
        <v>1.75763320913742</v>
      </c>
      <c r="U848">
        <v>1.75763320913742</v>
      </c>
      <c r="V848">
        <v>1.4438887156018601</v>
      </c>
      <c r="W848">
        <v>8</v>
      </c>
      <c r="X848">
        <v>4.83</v>
      </c>
      <c r="Y848">
        <v>340152</v>
      </c>
      <c r="Z848">
        <v>30923</v>
      </c>
      <c r="AA848">
        <v>1.59</v>
      </c>
      <c r="AB848">
        <v>11</v>
      </c>
      <c r="AC848">
        <v>10</v>
      </c>
      <c r="AD848">
        <v>1</v>
      </c>
      <c r="AE848">
        <v>90.91</v>
      </c>
      <c r="AF848">
        <v>21</v>
      </c>
      <c r="AG848">
        <v>2</v>
      </c>
      <c r="AH848">
        <v>0</v>
      </c>
      <c r="AI848">
        <v>9</v>
      </c>
      <c r="AJ848" s="301">
        <v>43919</v>
      </c>
      <c r="AK848">
        <v>1155</v>
      </c>
      <c r="AL848">
        <v>4260</v>
      </c>
      <c r="AM848" s="301">
        <v>43828</v>
      </c>
      <c r="AN848">
        <v>1458</v>
      </c>
      <c r="AO848">
        <v>4545</v>
      </c>
      <c r="AP848" s="301">
        <v>43645</v>
      </c>
      <c r="AQ848">
        <v>1510</v>
      </c>
      <c r="AR848">
        <v>4710</v>
      </c>
      <c r="AS848" s="301">
        <v>43280</v>
      </c>
      <c r="AT848">
        <v>1646</v>
      </c>
      <c r="AU848">
        <v>4670</v>
      </c>
    </row>
    <row r="849" spans="1:47" x14ac:dyDescent="0.2">
      <c r="A849" s="102">
        <v>2800</v>
      </c>
      <c r="B849">
        <v>4045</v>
      </c>
      <c r="C849" t="s">
        <v>1127</v>
      </c>
      <c r="D849" t="s">
        <v>920</v>
      </c>
      <c r="E849">
        <v>1030</v>
      </c>
      <c r="F849">
        <v>1022</v>
      </c>
      <c r="G849">
        <v>1000</v>
      </c>
      <c r="H849" t="s">
        <v>898</v>
      </c>
      <c r="I849">
        <v>4091</v>
      </c>
      <c r="J849" t="s">
        <v>1334</v>
      </c>
      <c r="K849" t="s">
        <v>920</v>
      </c>
      <c r="L849">
        <v>1721</v>
      </c>
      <c r="M849">
        <v>1751</v>
      </c>
      <c r="N849">
        <v>600</v>
      </c>
      <c r="O849" t="s">
        <v>901</v>
      </c>
      <c r="P849">
        <v>0.855898650973969</v>
      </c>
      <c r="Q849">
        <v>0.90356829083012802</v>
      </c>
      <c r="R849" s="15">
        <v>6.7650409234477696E-3</v>
      </c>
      <c r="S849" s="15">
        <v>2.93998974744572E-2</v>
      </c>
      <c r="T849">
        <v>0.28509060401967701</v>
      </c>
      <c r="U849">
        <v>0.28509060401967701</v>
      </c>
      <c r="V849">
        <v>1.1072962813032099</v>
      </c>
      <c r="W849">
        <v>1.54</v>
      </c>
      <c r="X849">
        <v>2.72</v>
      </c>
      <c r="Y849">
        <v>339912</v>
      </c>
      <c r="Z849">
        <v>22661</v>
      </c>
      <c r="AA849">
        <v>1.08</v>
      </c>
      <c r="AB849">
        <v>15</v>
      </c>
      <c r="AC849">
        <v>9</v>
      </c>
      <c r="AD849">
        <v>6</v>
      </c>
      <c r="AE849">
        <v>60</v>
      </c>
      <c r="AF849">
        <v>16</v>
      </c>
      <c r="AG849">
        <v>3</v>
      </c>
      <c r="AH849">
        <v>3</v>
      </c>
      <c r="AI849">
        <v>9</v>
      </c>
      <c r="AJ849" s="301">
        <v>43919</v>
      </c>
      <c r="AK849">
        <v>978</v>
      </c>
      <c r="AL849">
        <v>1662</v>
      </c>
      <c r="AM849" s="301">
        <v>43828</v>
      </c>
      <c r="AN849">
        <v>1270</v>
      </c>
      <c r="AO849">
        <v>2428</v>
      </c>
      <c r="AP849" s="301">
        <v>43645</v>
      </c>
      <c r="AQ849">
        <v>1161</v>
      </c>
      <c r="AR849">
        <v>2285</v>
      </c>
      <c r="AS849" s="301">
        <v>43280</v>
      </c>
      <c r="AT849">
        <v>1247</v>
      </c>
      <c r="AU849">
        <v>1526</v>
      </c>
    </row>
    <row r="850" spans="1:47" x14ac:dyDescent="0.2">
      <c r="A850" s="102">
        <v>3425</v>
      </c>
      <c r="B850">
        <v>3087</v>
      </c>
      <c r="C850" t="s">
        <v>1094</v>
      </c>
      <c r="D850" t="s">
        <v>921</v>
      </c>
      <c r="E850">
        <v>1721</v>
      </c>
      <c r="F850">
        <v>1719</v>
      </c>
      <c r="G850">
        <v>600</v>
      </c>
      <c r="H850" t="s">
        <v>901</v>
      </c>
      <c r="I850">
        <v>9715</v>
      </c>
      <c r="J850" t="s">
        <v>1135</v>
      </c>
      <c r="K850" t="s">
        <v>910</v>
      </c>
      <c r="L850">
        <v>2544</v>
      </c>
      <c r="M850">
        <v>2541</v>
      </c>
      <c r="N850">
        <v>400</v>
      </c>
      <c r="O850" t="s">
        <v>898</v>
      </c>
      <c r="P850">
        <v>0.84698941090285396</v>
      </c>
      <c r="Q850">
        <v>0.88061403915861103</v>
      </c>
      <c r="R850" s="15">
        <v>5.1500600862475598E-2</v>
      </c>
      <c r="S850">
        <v>9.6479834383049606E-2</v>
      </c>
      <c r="T850">
        <v>-1.45471593134755</v>
      </c>
      <c r="U850">
        <v>1.45471593134755</v>
      </c>
      <c r="V850">
        <v>1.5058865781729001</v>
      </c>
      <c r="W850">
        <v>-18.55</v>
      </c>
      <c r="X850">
        <v>1.48</v>
      </c>
      <c r="Y850">
        <v>339830</v>
      </c>
      <c r="Z850">
        <v>26141</v>
      </c>
      <c r="AA850">
        <v>1.27</v>
      </c>
      <c r="AB850">
        <v>13</v>
      </c>
      <c r="AC850">
        <v>10</v>
      </c>
      <c r="AD850">
        <v>3</v>
      </c>
      <c r="AE850">
        <v>76.92</v>
      </c>
      <c r="AF850">
        <v>17</v>
      </c>
      <c r="AG850">
        <v>3</v>
      </c>
      <c r="AH850">
        <v>2</v>
      </c>
      <c r="AI850">
        <v>8</v>
      </c>
      <c r="AJ850" s="301">
        <v>43919</v>
      </c>
      <c r="AK850">
        <v>1657</v>
      </c>
      <c r="AL850">
        <v>1916</v>
      </c>
      <c r="AM850" s="301">
        <v>43828</v>
      </c>
      <c r="AN850">
        <v>2166</v>
      </c>
      <c r="AO850">
        <v>2968</v>
      </c>
      <c r="AP850" s="301">
        <v>43645</v>
      </c>
      <c r="AQ850">
        <v>2077</v>
      </c>
      <c r="AR850">
        <v>2456</v>
      </c>
      <c r="AS850" s="301">
        <v>43280</v>
      </c>
      <c r="AT850">
        <v>2140</v>
      </c>
      <c r="AU850">
        <v>2590</v>
      </c>
    </row>
    <row r="851" spans="1:47" x14ac:dyDescent="0.2">
      <c r="A851" s="102">
        <v>3485</v>
      </c>
      <c r="B851">
        <v>2175</v>
      </c>
      <c r="C851" t="s">
        <v>1058</v>
      </c>
      <c r="D851" t="s">
        <v>910</v>
      </c>
      <c r="E851">
        <v>2502</v>
      </c>
      <c r="F851">
        <v>2475</v>
      </c>
      <c r="G851">
        <v>400</v>
      </c>
      <c r="H851" t="s">
        <v>898</v>
      </c>
      <c r="I851">
        <v>6481</v>
      </c>
      <c r="J851" t="s">
        <v>1175</v>
      </c>
      <c r="K851" t="s">
        <v>909</v>
      </c>
      <c r="L851">
        <v>2610</v>
      </c>
      <c r="M851">
        <v>2607</v>
      </c>
      <c r="N851">
        <v>400</v>
      </c>
      <c r="O851" t="s">
        <v>901</v>
      </c>
      <c r="P851">
        <v>0.92910398472200695</v>
      </c>
      <c r="Q851">
        <v>0.87801692475965998</v>
      </c>
      <c r="R851" s="15">
        <v>4.8409261292728399E-2</v>
      </c>
      <c r="S851">
        <v>7.76794182249178E-3</v>
      </c>
      <c r="T851">
        <v>0.57415616238662504</v>
      </c>
      <c r="U851">
        <v>0.57415616238662504</v>
      </c>
      <c r="V851">
        <v>0.61156214213265803</v>
      </c>
      <c r="W851">
        <v>2.21</v>
      </c>
      <c r="X851">
        <v>5.0599999999999996</v>
      </c>
      <c r="Y851">
        <v>339419</v>
      </c>
      <c r="Z851">
        <v>22628</v>
      </c>
      <c r="AA851">
        <v>1.22</v>
      </c>
      <c r="AB851">
        <v>15</v>
      </c>
      <c r="AC851">
        <v>10</v>
      </c>
      <c r="AD851">
        <v>5</v>
      </c>
      <c r="AE851">
        <v>66.67</v>
      </c>
      <c r="AF851">
        <v>14</v>
      </c>
      <c r="AG851">
        <v>7</v>
      </c>
      <c r="AH851">
        <v>4</v>
      </c>
      <c r="AI851">
        <v>4</v>
      </c>
      <c r="AJ851" s="301">
        <v>43919</v>
      </c>
      <c r="AK851">
        <v>2050</v>
      </c>
      <c r="AL851">
        <v>2227</v>
      </c>
      <c r="AM851" s="301">
        <v>43828</v>
      </c>
      <c r="AN851">
        <v>3025</v>
      </c>
      <c r="AO851">
        <v>2968</v>
      </c>
      <c r="AP851" s="301">
        <v>43645</v>
      </c>
      <c r="AQ851">
        <v>2625</v>
      </c>
      <c r="AR851">
        <v>2710</v>
      </c>
      <c r="AS851" s="301">
        <v>43280</v>
      </c>
      <c r="AT851">
        <v>1952</v>
      </c>
      <c r="AU851">
        <v>3180</v>
      </c>
    </row>
    <row r="852" spans="1:47" x14ac:dyDescent="0.2">
      <c r="A852" s="102">
        <v>3792</v>
      </c>
      <c r="B852">
        <v>1860</v>
      </c>
      <c r="C852" t="s">
        <v>53</v>
      </c>
      <c r="D852" t="s">
        <v>907</v>
      </c>
      <c r="E852">
        <v>672</v>
      </c>
      <c r="F852">
        <v>683</v>
      </c>
      <c r="G852">
        <v>1100</v>
      </c>
      <c r="H852" t="s">
        <v>901</v>
      </c>
      <c r="I852">
        <v>6758</v>
      </c>
      <c r="J852" t="s">
        <v>912</v>
      </c>
      <c r="K852" t="s">
        <v>903</v>
      </c>
      <c r="L852">
        <v>7510</v>
      </c>
      <c r="M852">
        <v>7313</v>
      </c>
      <c r="N852">
        <v>100</v>
      </c>
      <c r="O852" t="s">
        <v>898</v>
      </c>
      <c r="P852">
        <v>0.81750339663726002</v>
      </c>
      <c r="Q852">
        <v>0.86570139145380898</v>
      </c>
      <c r="R852">
        <v>0.31716812124626897</v>
      </c>
      <c r="S852">
        <v>8.5163838867556393E-2</v>
      </c>
      <c r="T852">
        <v>-7.9645286962261294E-2</v>
      </c>
      <c r="U852">
        <v>7.9645286962261294E-2</v>
      </c>
      <c r="V852">
        <v>0.84806822070255605</v>
      </c>
      <c r="W852">
        <v>-0.28999999999999998</v>
      </c>
      <c r="X852">
        <v>2.73</v>
      </c>
      <c r="Y852">
        <v>339119</v>
      </c>
      <c r="Z852">
        <v>24223</v>
      </c>
      <c r="AA852">
        <v>1.47</v>
      </c>
      <c r="AB852">
        <v>14</v>
      </c>
      <c r="AC852">
        <v>9</v>
      </c>
      <c r="AD852">
        <v>5</v>
      </c>
      <c r="AE852">
        <v>64.290000000000006</v>
      </c>
      <c r="AF852">
        <v>19</v>
      </c>
      <c r="AG852">
        <v>3</v>
      </c>
      <c r="AH852">
        <v>1</v>
      </c>
      <c r="AI852">
        <v>10</v>
      </c>
      <c r="AJ852" s="301">
        <v>43919</v>
      </c>
      <c r="AK852">
        <v>641</v>
      </c>
      <c r="AL852">
        <v>6434</v>
      </c>
      <c r="AM852" s="301">
        <v>43828</v>
      </c>
      <c r="AN852">
        <v>726</v>
      </c>
      <c r="AO852">
        <v>7401</v>
      </c>
      <c r="AP852" s="301">
        <v>43645</v>
      </c>
      <c r="AQ852">
        <v>622</v>
      </c>
      <c r="AR852">
        <v>5781</v>
      </c>
      <c r="AS852" s="301">
        <v>43280</v>
      </c>
      <c r="AT852">
        <v>936</v>
      </c>
      <c r="AU852">
        <v>5595</v>
      </c>
    </row>
    <row r="853" spans="1:47" x14ac:dyDescent="0.2">
      <c r="A853" s="102">
        <v>2393</v>
      </c>
      <c r="B853">
        <v>4091</v>
      </c>
      <c r="C853" t="s">
        <v>1334</v>
      </c>
      <c r="D853" t="s">
        <v>920</v>
      </c>
      <c r="E853">
        <v>1721</v>
      </c>
      <c r="F853">
        <v>1751</v>
      </c>
      <c r="G853">
        <v>600</v>
      </c>
      <c r="H853" t="s">
        <v>901</v>
      </c>
      <c r="I853">
        <v>6361</v>
      </c>
      <c r="J853" t="s">
        <v>576</v>
      </c>
      <c r="K853" t="s">
        <v>909</v>
      </c>
      <c r="L853">
        <v>2492</v>
      </c>
      <c r="M853">
        <v>2484</v>
      </c>
      <c r="N853">
        <v>400</v>
      </c>
      <c r="O853" t="s">
        <v>898</v>
      </c>
      <c r="P853">
        <v>0.87919758480319499</v>
      </c>
      <c r="Q853">
        <v>0.91440726657057703</v>
      </c>
      <c r="R853">
        <v>4.3339660387757698E-3</v>
      </c>
      <c r="S853" s="15">
        <v>2.87455178240639E-3</v>
      </c>
      <c r="T853">
        <v>-0.902835027199968</v>
      </c>
      <c r="U853">
        <v>0.902835027199968</v>
      </c>
      <c r="V853">
        <v>1.4927480575165799</v>
      </c>
      <c r="W853">
        <v>-5.24</v>
      </c>
      <c r="X853">
        <v>5.74</v>
      </c>
      <c r="Y853">
        <v>339092</v>
      </c>
      <c r="Z853">
        <v>28258</v>
      </c>
      <c r="AA853">
        <v>1.41</v>
      </c>
      <c r="AB853">
        <v>12</v>
      </c>
      <c r="AC853">
        <v>7</v>
      </c>
      <c r="AD853">
        <v>5</v>
      </c>
      <c r="AE853">
        <v>58.33</v>
      </c>
      <c r="AF853">
        <v>17</v>
      </c>
      <c r="AG853">
        <v>4</v>
      </c>
      <c r="AH853">
        <v>1</v>
      </c>
      <c r="AI853">
        <v>7</v>
      </c>
      <c r="AJ853" s="301">
        <v>43919</v>
      </c>
      <c r="AK853">
        <v>1662</v>
      </c>
      <c r="AL853">
        <v>2060</v>
      </c>
      <c r="AM853" s="301">
        <v>43828</v>
      </c>
      <c r="AN853">
        <v>2428</v>
      </c>
      <c r="AO853">
        <v>3325</v>
      </c>
      <c r="AP853" s="301">
        <v>43645</v>
      </c>
      <c r="AQ853">
        <v>2285</v>
      </c>
      <c r="AR853">
        <v>3015</v>
      </c>
      <c r="AS853" s="301">
        <v>43280</v>
      </c>
      <c r="AT853">
        <v>1526</v>
      </c>
      <c r="AU853">
        <v>3385</v>
      </c>
    </row>
    <row r="854" spans="1:47" x14ac:dyDescent="0.2">
      <c r="A854" s="102">
        <v>686</v>
      </c>
      <c r="B854">
        <v>6269</v>
      </c>
      <c r="C854" t="s">
        <v>1176</v>
      </c>
      <c r="D854" t="s">
        <v>909</v>
      </c>
      <c r="E854">
        <v>1470</v>
      </c>
      <c r="F854">
        <v>1434</v>
      </c>
      <c r="G854">
        <v>700</v>
      </c>
      <c r="H854" t="s">
        <v>898</v>
      </c>
      <c r="I854">
        <v>9201</v>
      </c>
      <c r="J854" t="s">
        <v>1086</v>
      </c>
      <c r="K854" t="s">
        <v>1087</v>
      </c>
      <c r="L854">
        <v>1900</v>
      </c>
      <c r="M854">
        <v>1899</v>
      </c>
      <c r="N854">
        <v>500</v>
      </c>
      <c r="O854" t="s">
        <v>901</v>
      </c>
      <c r="P854">
        <v>0.77590395387173094</v>
      </c>
      <c r="Q854">
        <v>0.95367006787412201</v>
      </c>
      <c r="R854" s="15">
        <v>0.17543041387109501</v>
      </c>
      <c r="S854" s="15">
        <v>3.7183429295787003E-2</v>
      </c>
      <c r="T854">
        <v>0.41738309339115798</v>
      </c>
      <c r="U854">
        <v>0.41738309339115798</v>
      </c>
      <c r="V854">
        <v>0.81280529383760902</v>
      </c>
      <c r="W854">
        <v>4</v>
      </c>
      <c r="X854">
        <v>5.72</v>
      </c>
      <c r="Y854">
        <v>338879</v>
      </c>
      <c r="Z854">
        <v>48411</v>
      </c>
      <c r="AA854">
        <v>2.4300000000000002</v>
      </c>
      <c r="AB854">
        <v>7</v>
      </c>
      <c r="AC854">
        <v>4</v>
      </c>
      <c r="AD854">
        <v>3</v>
      </c>
      <c r="AE854">
        <v>57.14</v>
      </c>
      <c r="AF854">
        <v>12</v>
      </c>
      <c r="AG854">
        <v>4</v>
      </c>
      <c r="AH854">
        <v>1</v>
      </c>
      <c r="AI854">
        <v>2</v>
      </c>
      <c r="AJ854" s="301">
        <v>43919</v>
      </c>
      <c r="AK854">
        <v>1331</v>
      </c>
      <c r="AL854">
        <v>2069</v>
      </c>
      <c r="AM854" s="301">
        <v>43828</v>
      </c>
      <c r="AN854">
        <v>2665</v>
      </c>
      <c r="AO854">
        <v>3397</v>
      </c>
      <c r="AP854" s="301">
        <v>43645</v>
      </c>
      <c r="AQ854">
        <v>3090</v>
      </c>
      <c r="AR854">
        <v>3507</v>
      </c>
      <c r="AS854" s="301">
        <v>43280</v>
      </c>
      <c r="AT854">
        <v>3045</v>
      </c>
      <c r="AU854">
        <v>3837</v>
      </c>
    </row>
    <row r="855" spans="1:47" x14ac:dyDescent="0.2">
      <c r="A855" s="102">
        <v>560</v>
      </c>
      <c r="B855">
        <v>5803</v>
      </c>
      <c r="C855" t="s">
        <v>23</v>
      </c>
      <c r="D855" t="s">
        <v>911</v>
      </c>
      <c r="E855">
        <v>312</v>
      </c>
      <c r="F855">
        <v>308</v>
      </c>
      <c r="G855">
        <v>3500</v>
      </c>
      <c r="H855" t="s">
        <v>901</v>
      </c>
      <c r="I855">
        <v>6471</v>
      </c>
      <c r="J855" t="s">
        <v>805</v>
      </c>
      <c r="K855" t="s">
        <v>909</v>
      </c>
      <c r="L855">
        <v>782</v>
      </c>
      <c r="M855">
        <v>777</v>
      </c>
      <c r="N855">
        <v>1400</v>
      </c>
      <c r="O855" t="s">
        <v>898</v>
      </c>
      <c r="P855">
        <v>0.87837319306652495</v>
      </c>
      <c r="Q855">
        <v>0.95646272481832295</v>
      </c>
      <c r="R855">
        <v>4.9854413304589999E-2</v>
      </c>
      <c r="S855">
        <v>1.8350007814750401E-2</v>
      </c>
      <c r="T855">
        <v>-0.83311667507236897</v>
      </c>
      <c r="U855">
        <v>0.83311667507236897</v>
      </c>
      <c r="V855">
        <v>0.99274126965502696</v>
      </c>
      <c r="W855">
        <v>-5.29</v>
      </c>
      <c r="X855">
        <v>0.9</v>
      </c>
      <c r="Y855">
        <v>338572</v>
      </c>
      <c r="Z855">
        <v>16929</v>
      </c>
      <c r="AA855">
        <v>0.75</v>
      </c>
      <c r="AB855">
        <v>20</v>
      </c>
      <c r="AC855">
        <v>14</v>
      </c>
      <c r="AD855">
        <v>6</v>
      </c>
      <c r="AE855">
        <v>70</v>
      </c>
      <c r="AF855">
        <v>19</v>
      </c>
      <c r="AG855">
        <v>5</v>
      </c>
      <c r="AH855">
        <v>3</v>
      </c>
      <c r="AI855">
        <v>12</v>
      </c>
      <c r="AJ855" s="301">
        <v>43919</v>
      </c>
      <c r="AK855">
        <v>317</v>
      </c>
      <c r="AL855">
        <v>711</v>
      </c>
      <c r="AM855" s="301">
        <v>43828</v>
      </c>
      <c r="AN855">
        <v>452</v>
      </c>
      <c r="AO855">
        <v>1041</v>
      </c>
      <c r="AP855" s="301">
        <v>43645</v>
      </c>
      <c r="AQ855">
        <v>421</v>
      </c>
      <c r="AR855">
        <v>996</v>
      </c>
      <c r="AS855" s="301">
        <v>43280</v>
      </c>
      <c r="AT855">
        <v>689</v>
      </c>
      <c r="AU855">
        <v>1135</v>
      </c>
    </row>
    <row r="856" spans="1:47" x14ac:dyDescent="0.2">
      <c r="A856" s="102">
        <v>3675</v>
      </c>
      <c r="B856">
        <v>6406</v>
      </c>
      <c r="C856" t="s">
        <v>1349</v>
      </c>
      <c r="D856" t="s">
        <v>909</v>
      </c>
      <c r="E856">
        <v>1933</v>
      </c>
      <c r="F856">
        <v>1973</v>
      </c>
      <c r="G856">
        <v>500</v>
      </c>
      <c r="H856" t="s">
        <v>898</v>
      </c>
      <c r="I856">
        <v>7729</v>
      </c>
      <c r="J856" t="s">
        <v>446</v>
      </c>
      <c r="K856" t="s">
        <v>906</v>
      </c>
      <c r="L856">
        <v>3430</v>
      </c>
      <c r="M856">
        <v>3420</v>
      </c>
      <c r="N856">
        <v>300</v>
      </c>
      <c r="O856" t="s">
        <v>901</v>
      </c>
      <c r="P856">
        <v>0.62011751940280602</v>
      </c>
      <c r="Q856">
        <v>0.87036974546936396</v>
      </c>
      <c r="R856">
        <v>7.1243012729441696E-2</v>
      </c>
      <c r="S856">
        <v>7.9068310134866398E-4</v>
      </c>
      <c r="T856">
        <v>2.9571404583809899</v>
      </c>
      <c r="U856">
        <v>2.9571404583809899</v>
      </c>
      <c r="V856">
        <v>2.29711004550495</v>
      </c>
      <c r="W856">
        <v>17.809999999999999</v>
      </c>
      <c r="X856">
        <v>3.85</v>
      </c>
      <c r="Y856">
        <v>338566</v>
      </c>
      <c r="Z856">
        <v>21160</v>
      </c>
      <c r="AA856">
        <v>1.0900000000000001</v>
      </c>
      <c r="AB856">
        <v>16</v>
      </c>
      <c r="AC856">
        <v>10</v>
      </c>
      <c r="AD856">
        <v>6</v>
      </c>
      <c r="AE856">
        <v>62.5</v>
      </c>
      <c r="AF856">
        <v>17</v>
      </c>
      <c r="AG856">
        <v>6</v>
      </c>
      <c r="AH856">
        <v>3</v>
      </c>
      <c r="AI856">
        <v>7</v>
      </c>
      <c r="AJ856" s="301">
        <v>43919</v>
      </c>
      <c r="AK856">
        <v>1431</v>
      </c>
      <c r="AL856">
        <v>2946</v>
      </c>
      <c r="AM856" s="301">
        <v>43828</v>
      </c>
      <c r="AN856">
        <v>1779</v>
      </c>
      <c r="AO856">
        <v>4260</v>
      </c>
      <c r="AP856" s="301">
        <v>43645</v>
      </c>
      <c r="AQ856">
        <v>1469</v>
      </c>
      <c r="AR856">
        <v>2914</v>
      </c>
      <c r="AS856" s="301">
        <v>43280</v>
      </c>
      <c r="AT856">
        <v>1354</v>
      </c>
      <c r="AU856">
        <v>3655</v>
      </c>
    </row>
    <row r="857" spans="1:47" x14ac:dyDescent="0.2">
      <c r="A857" s="102">
        <v>243</v>
      </c>
      <c r="B857">
        <v>3407</v>
      </c>
      <c r="C857" t="s">
        <v>983</v>
      </c>
      <c r="D857" t="s">
        <v>920</v>
      </c>
      <c r="E857">
        <v>846.6</v>
      </c>
      <c r="F857">
        <v>855.5</v>
      </c>
      <c r="G857">
        <v>1300</v>
      </c>
      <c r="H857" t="s">
        <v>898</v>
      </c>
      <c r="I857">
        <v>8795</v>
      </c>
      <c r="J857" t="s">
        <v>1083</v>
      </c>
      <c r="K857" t="s">
        <v>1018</v>
      </c>
      <c r="L857">
        <v>922</v>
      </c>
      <c r="M857">
        <v>907</v>
      </c>
      <c r="N857">
        <v>1200</v>
      </c>
      <c r="O857" t="s">
        <v>901</v>
      </c>
      <c r="P857">
        <v>0.89464004078942105</v>
      </c>
      <c r="Q857">
        <v>0.96570778386072798</v>
      </c>
      <c r="R857">
        <v>0.34671220063330099</v>
      </c>
      <c r="S857">
        <v>3.7022119112116302E-2</v>
      </c>
      <c r="T857">
        <v>2.0858899558749799</v>
      </c>
      <c r="U857">
        <v>2.0858899558749799</v>
      </c>
      <c r="V857">
        <v>1.3259827647498501</v>
      </c>
      <c r="W857">
        <v>8.33</v>
      </c>
      <c r="X857">
        <v>2.1800000000000002</v>
      </c>
      <c r="Y857">
        <v>338499</v>
      </c>
      <c r="Z857">
        <v>19912</v>
      </c>
      <c r="AA857">
        <v>0.99</v>
      </c>
      <c r="AB857">
        <v>17</v>
      </c>
      <c r="AC857">
        <v>10</v>
      </c>
      <c r="AD857">
        <v>7</v>
      </c>
      <c r="AE857">
        <v>58.82</v>
      </c>
      <c r="AF857">
        <v>20</v>
      </c>
      <c r="AG857">
        <v>3</v>
      </c>
      <c r="AH857">
        <v>0</v>
      </c>
      <c r="AI857">
        <v>14</v>
      </c>
      <c r="AJ857" s="301">
        <v>43919</v>
      </c>
      <c r="AK857">
        <v>822.3</v>
      </c>
      <c r="AL857">
        <v>890</v>
      </c>
      <c r="AM857" s="301">
        <v>43828</v>
      </c>
      <c r="AN857">
        <v>1234</v>
      </c>
      <c r="AO857">
        <v>1395</v>
      </c>
      <c r="AP857" s="301">
        <v>43645</v>
      </c>
      <c r="AQ857">
        <v>1194.5</v>
      </c>
      <c r="AR857">
        <v>1202</v>
      </c>
      <c r="AS857" s="301">
        <v>43280</v>
      </c>
      <c r="AT857">
        <v>1398</v>
      </c>
      <c r="AU857">
        <v>1622</v>
      </c>
    </row>
    <row r="858" spans="1:47" x14ac:dyDescent="0.2">
      <c r="A858" s="102">
        <v>3999</v>
      </c>
      <c r="B858">
        <v>4212</v>
      </c>
      <c r="C858" t="s">
        <v>534</v>
      </c>
      <c r="D858" t="s">
        <v>920</v>
      </c>
      <c r="E858">
        <v>2186</v>
      </c>
      <c r="F858">
        <v>2189</v>
      </c>
      <c r="G858">
        <v>500</v>
      </c>
      <c r="H858" t="s">
        <v>901</v>
      </c>
      <c r="I858">
        <v>6479</v>
      </c>
      <c r="J858" t="s">
        <v>449</v>
      </c>
      <c r="K858" t="s">
        <v>903</v>
      </c>
      <c r="L858">
        <v>1925</v>
      </c>
      <c r="M858">
        <v>1922</v>
      </c>
      <c r="N858">
        <v>600</v>
      </c>
      <c r="O858" t="s">
        <v>898</v>
      </c>
      <c r="P858">
        <v>0.87451792458865496</v>
      </c>
      <c r="Q858">
        <v>0.856050001131337</v>
      </c>
      <c r="R858">
        <v>0.154116766430309</v>
      </c>
      <c r="S858">
        <v>6.7088055310333197E-3</v>
      </c>
      <c r="T858">
        <v>-1.00952605189806</v>
      </c>
      <c r="U858">
        <v>1.00952605189806</v>
      </c>
      <c r="V858">
        <v>1.2246043633569901</v>
      </c>
      <c r="W858">
        <v>-5.77</v>
      </c>
      <c r="X858">
        <v>5.36</v>
      </c>
      <c r="Y858">
        <v>338137</v>
      </c>
      <c r="Z858">
        <v>26011</v>
      </c>
      <c r="AA858">
        <v>1.29</v>
      </c>
      <c r="AB858">
        <v>13</v>
      </c>
      <c r="AC858">
        <v>7</v>
      </c>
      <c r="AD858">
        <v>6</v>
      </c>
      <c r="AE858">
        <v>53.85</v>
      </c>
      <c r="AF858">
        <v>18</v>
      </c>
      <c r="AG858">
        <v>4</v>
      </c>
      <c r="AH858">
        <v>0</v>
      </c>
      <c r="AI858">
        <v>9</v>
      </c>
      <c r="AJ858" s="301">
        <v>43919</v>
      </c>
      <c r="AK858">
        <v>2066</v>
      </c>
      <c r="AL858">
        <v>1613</v>
      </c>
      <c r="AM858" s="301">
        <v>43828</v>
      </c>
      <c r="AN858">
        <v>2317</v>
      </c>
      <c r="AO858">
        <v>2277</v>
      </c>
      <c r="AP858" s="301">
        <v>43645</v>
      </c>
      <c r="AQ858">
        <v>2158</v>
      </c>
      <c r="AR858">
        <v>1891</v>
      </c>
      <c r="AS858" s="301">
        <v>43280</v>
      </c>
      <c r="AT858">
        <v>2239</v>
      </c>
      <c r="AU858">
        <v>1845</v>
      </c>
    </row>
    <row r="859" spans="1:47" x14ac:dyDescent="0.2">
      <c r="A859" s="102">
        <v>1201</v>
      </c>
      <c r="B859">
        <v>6028</v>
      </c>
      <c r="C859" t="s">
        <v>451</v>
      </c>
      <c r="D859" t="s">
        <v>910</v>
      </c>
      <c r="E859">
        <v>6200</v>
      </c>
      <c r="F859">
        <v>6050</v>
      </c>
      <c r="G859">
        <v>100</v>
      </c>
      <c r="H859" t="s">
        <v>898</v>
      </c>
      <c r="I859">
        <v>8804</v>
      </c>
      <c r="J859" t="s">
        <v>670</v>
      </c>
      <c r="K859" t="s">
        <v>917</v>
      </c>
      <c r="L859">
        <v>1236</v>
      </c>
      <c r="M859">
        <v>1208</v>
      </c>
      <c r="N859">
        <v>500</v>
      </c>
      <c r="O859" t="s">
        <v>901</v>
      </c>
      <c r="P859">
        <v>0.89990256717352002</v>
      </c>
      <c r="Q859">
        <v>0.94359074833462797</v>
      </c>
      <c r="R859" s="15">
        <v>0.31819992873159803</v>
      </c>
      <c r="S859" s="15">
        <v>3.8077978148276397E-2</v>
      </c>
      <c r="T859">
        <v>1.16601266060238</v>
      </c>
      <c r="U859">
        <v>1.16601266060238</v>
      </c>
      <c r="V859">
        <v>1.32157615912329</v>
      </c>
      <c r="W859">
        <v>7.32</v>
      </c>
      <c r="X859">
        <v>0.17</v>
      </c>
      <c r="Y859">
        <v>337959</v>
      </c>
      <c r="Z859">
        <v>22531</v>
      </c>
      <c r="AA859">
        <v>1.55</v>
      </c>
      <c r="AB859">
        <v>15</v>
      </c>
      <c r="AC859">
        <v>8</v>
      </c>
      <c r="AD859">
        <v>7</v>
      </c>
      <c r="AE859">
        <v>53.33</v>
      </c>
      <c r="AF859">
        <v>18</v>
      </c>
      <c r="AG859">
        <v>5</v>
      </c>
      <c r="AH859">
        <v>0</v>
      </c>
      <c r="AI859">
        <v>10</v>
      </c>
      <c r="AJ859" s="301">
        <v>43919</v>
      </c>
      <c r="AK859">
        <v>5090</v>
      </c>
      <c r="AL859">
        <v>1115</v>
      </c>
      <c r="AM859" s="301">
        <v>43828</v>
      </c>
      <c r="AN859">
        <v>7650</v>
      </c>
      <c r="AO859">
        <v>1709</v>
      </c>
      <c r="AP859" s="301">
        <v>43645</v>
      </c>
      <c r="AQ859">
        <v>5960</v>
      </c>
      <c r="AR859">
        <v>1225</v>
      </c>
      <c r="AS859" s="301">
        <v>43280</v>
      </c>
      <c r="AT859">
        <v>6500</v>
      </c>
      <c r="AU859">
        <v>1489</v>
      </c>
    </row>
    <row r="860" spans="1:47" x14ac:dyDescent="0.2">
      <c r="A860" s="102">
        <v>945</v>
      </c>
      <c r="B860">
        <v>4208</v>
      </c>
      <c r="C860" t="s">
        <v>1026</v>
      </c>
      <c r="D860" t="s">
        <v>920</v>
      </c>
      <c r="E860">
        <v>1810</v>
      </c>
      <c r="F860">
        <v>1797</v>
      </c>
      <c r="G860">
        <v>600</v>
      </c>
      <c r="H860" t="s">
        <v>901</v>
      </c>
      <c r="I860">
        <v>5938</v>
      </c>
      <c r="J860" t="s">
        <v>1395</v>
      </c>
      <c r="K860" t="s">
        <v>1032</v>
      </c>
      <c r="L860">
        <v>1514</v>
      </c>
      <c r="M860">
        <v>1480</v>
      </c>
      <c r="N860">
        <v>700</v>
      </c>
      <c r="O860" t="s">
        <v>898</v>
      </c>
      <c r="P860">
        <v>0.89075036231348803</v>
      </c>
      <c r="Q860">
        <v>0.94863523798618499</v>
      </c>
      <c r="R860" s="15">
        <v>0.40403899516403402</v>
      </c>
      <c r="S860">
        <v>7.4092073369317502E-2</v>
      </c>
      <c r="T860">
        <v>-0.88594806544389904</v>
      </c>
      <c r="U860">
        <v>0.88594806544389904</v>
      </c>
      <c r="V860">
        <v>1.2328037161983401</v>
      </c>
      <c r="W860">
        <v>-5.3</v>
      </c>
      <c r="X860">
        <v>3.91</v>
      </c>
      <c r="Y860">
        <v>337866</v>
      </c>
      <c r="Z860">
        <v>24133</v>
      </c>
      <c r="AA860">
        <v>1.24</v>
      </c>
      <c r="AB860">
        <v>14</v>
      </c>
      <c r="AC860">
        <v>8</v>
      </c>
      <c r="AD860">
        <v>6</v>
      </c>
      <c r="AE860">
        <v>57.14</v>
      </c>
      <c r="AF860">
        <v>18</v>
      </c>
      <c r="AG860">
        <v>4</v>
      </c>
      <c r="AH860">
        <v>2</v>
      </c>
      <c r="AI860">
        <v>8</v>
      </c>
      <c r="AJ860" s="301">
        <v>43919</v>
      </c>
      <c r="AK860">
        <v>1691</v>
      </c>
      <c r="AL860">
        <v>1332</v>
      </c>
      <c r="AM860" s="301">
        <v>43828</v>
      </c>
      <c r="AN860">
        <v>2379</v>
      </c>
      <c r="AO860">
        <v>1889</v>
      </c>
      <c r="AP860" s="301">
        <v>43645</v>
      </c>
      <c r="AQ860">
        <v>2298</v>
      </c>
      <c r="AR860">
        <v>1774</v>
      </c>
      <c r="AS860" s="301">
        <v>43280</v>
      </c>
      <c r="AT860">
        <v>2821</v>
      </c>
      <c r="AU860">
        <v>2190</v>
      </c>
    </row>
    <row r="861" spans="1:47" x14ac:dyDescent="0.2">
      <c r="A861" s="102">
        <v>3541</v>
      </c>
      <c r="B861">
        <v>3632</v>
      </c>
      <c r="C861" t="s">
        <v>1451</v>
      </c>
      <c r="D861" t="s">
        <v>900</v>
      </c>
      <c r="E861">
        <v>486</v>
      </c>
      <c r="F861">
        <v>469</v>
      </c>
      <c r="G861">
        <v>2000</v>
      </c>
      <c r="H861" t="s">
        <v>898</v>
      </c>
      <c r="I861">
        <v>8179</v>
      </c>
      <c r="J861" t="s">
        <v>630</v>
      </c>
      <c r="K861" t="s">
        <v>921</v>
      </c>
      <c r="L861">
        <v>1937</v>
      </c>
      <c r="M861">
        <v>1890</v>
      </c>
      <c r="N861">
        <v>500</v>
      </c>
      <c r="O861" t="s">
        <v>901</v>
      </c>
      <c r="P861">
        <v>0.83446595181780403</v>
      </c>
      <c r="Q861">
        <v>0.87576253072965704</v>
      </c>
      <c r="R861" s="15">
        <v>4.57563957977297E-2</v>
      </c>
      <c r="S861">
        <v>2.0562908703850299E-2</v>
      </c>
      <c r="T861">
        <v>0.85099446071714901</v>
      </c>
      <c r="U861">
        <v>0.85099446071714901</v>
      </c>
      <c r="V861">
        <v>1.0341739724833301</v>
      </c>
      <c r="W861">
        <v>4.82</v>
      </c>
      <c r="X861">
        <v>0.74</v>
      </c>
      <c r="Y861">
        <v>337290</v>
      </c>
      <c r="Z861">
        <v>25945</v>
      </c>
      <c r="AA861">
        <v>1.42</v>
      </c>
      <c r="AB861">
        <v>13</v>
      </c>
      <c r="AC861">
        <v>7</v>
      </c>
      <c r="AD861">
        <v>6</v>
      </c>
      <c r="AE861">
        <v>53.85</v>
      </c>
      <c r="AF861">
        <v>16</v>
      </c>
      <c r="AG861">
        <v>4</v>
      </c>
      <c r="AH861">
        <v>3</v>
      </c>
      <c r="AI861">
        <v>6</v>
      </c>
      <c r="AJ861" s="301">
        <v>43919</v>
      </c>
      <c r="AK861">
        <v>404</v>
      </c>
      <c r="AL861">
        <v>1788</v>
      </c>
      <c r="AM861" s="301">
        <v>43828</v>
      </c>
      <c r="AN861">
        <v>493</v>
      </c>
      <c r="AO861">
        <v>2472</v>
      </c>
      <c r="AP861" s="301">
        <v>43645</v>
      </c>
      <c r="AQ861">
        <v>510</v>
      </c>
      <c r="AR861">
        <v>2689</v>
      </c>
      <c r="AS861" s="301">
        <v>43280</v>
      </c>
      <c r="AT861">
        <v>587</v>
      </c>
      <c r="AU861">
        <v>2903</v>
      </c>
    </row>
    <row r="862" spans="1:47" x14ac:dyDescent="0.2">
      <c r="A862" s="102">
        <v>2056</v>
      </c>
      <c r="B862">
        <v>5232</v>
      </c>
      <c r="C862" t="s">
        <v>1433</v>
      </c>
      <c r="D862" t="s">
        <v>897</v>
      </c>
      <c r="E862">
        <v>3765</v>
      </c>
      <c r="F862">
        <v>3805</v>
      </c>
      <c r="G862">
        <v>200</v>
      </c>
      <c r="H862" t="s">
        <v>901</v>
      </c>
      <c r="I862">
        <v>5713</v>
      </c>
      <c r="J862" t="s">
        <v>1099</v>
      </c>
      <c r="K862" t="s">
        <v>911</v>
      </c>
      <c r="L862">
        <v>2937</v>
      </c>
      <c r="M862">
        <v>2957.5</v>
      </c>
      <c r="N862">
        <v>300</v>
      </c>
      <c r="O862" t="s">
        <v>898</v>
      </c>
      <c r="P862">
        <v>0.93954778681536999</v>
      </c>
      <c r="Q862">
        <v>0.92328228155619896</v>
      </c>
      <c r="R862">
        <v>2.2314729057702001E-3</v>
      </c>
      <c r="S862">
        <v>4.8855171656405398E-2</v>
      </c>
      <c r="T862">
        <v>-0.60649269980218101</v>
      </c>
      <c r="U862">
        <v>0.60649269980218101</v>
      </c>
      <c r="V862">
        <v>0.92698412940942698</v>
      </c>
      <c r="W862">
        <v>-5.23</v>
      </c>
      <c r="X862">
        <v>16.59</v>
      </c>
      <c r="Y862">
        <v>336829</v>
      </c>
      <c r="Z862">
        <v>67366</v>
      </c>
      <c r="AA862">
        <v>3.27</v>
      </c>
      <c r="AB862">
        <v>5</v>
      </c>
      <c r="AC862">
        <v>4</v>
      </c>
      <c r="AD862">
        <v>1</v>
      </c>
      <c r="AE862">
        <v>80</v>
      </c>
      <c r="AF862">
        <v>13</v>
      </c>
      <c r="AG862">
        <v>4</v>
      </c>
      <c r="AH862">
        <v>1</v>
      </c>
      <c r="AI862">
        <v>0</v>
      </c>
      <c r="AJ862" s="301">
        <v>43919</v>
      </c>
      <c r="AK862">
        <v>3370</v>
      </c>
      <c r="AL862">
        <v>2311.5</v>
      </c>
      <c r="AM862" s="301">
        <v>43828</v>
      </c>
      <c r="AN862">
        <v>4775</v>
      </c>
      <c r="AO862">
        <v>3544</v>
      </c>
      <c r="AP862" s="301">
        <v>43645</v>
      </c>
      <c r="AQ862">
        <v>4390</v>
      </c>
      <c r="AR862">
        <v>3244</v>
      </c>
      <c r="AS862" s="301">
        <v>43280</v>
      </c>
      <c r="AT862">
        <v>5150</v>
      </c>
      <c r="AU862">
        <v>4145</v>
      </c>
    </row>
    <row r="863" spans="1:47" x14ac:dyDescent="0.2">
      <c r="A863" s="102">
        <v>1803</v>
      </c>
      <c r="B863">
        <v>4849</v>
      </c>
      <c r="C863" t="s">
        <v>448</v>
      </c>
      <c r="D863" t="s">
        <v>910</v>
      </c>
      <c r="E863">
        <v>2773</v>
      </c>
      <c r="F863">
        <v>2667</v>
      </c>
      <c r="G863">
        <v>400</v>
      </c>
      <c r="H863" t="s">
        <v>901</v>
      </c>
      <c r="I863">
        <v>6183</v>
      </c>
      <c r="J863" t="s">
        <v>1060</v>
      </c>
      <c r="K863" t="s">
        <v>910</v>
      </c>
      <c r="L863">
        <v>1372</v>
      </c>
      <c r="M863">
        <v>1371</v>
      </c>
      <c r="N863">
        <v>800</v>
      </c>
      <c r="O863" t="s">
        <v>898</v>
      </c>
      <c r="P863">
        <v>0.95639200132125401</v>
      </c>
      <c r="Q863">
        <v>0.92993620655981402</v>
      </c>
      <c r="R863" s="15">
        <v>1.32015342066605E-2</v>
      </c>
      <c r="S863" s="15">
        <v>8.3011187683292395E-2</v>
      </c>
      <c r="T863">
        <v>-0.52161053140902103</v>
      </c>
      <c r="U863">
        <v>0.52161053140902103</v>
      </c>
      <c r="V863">
        <v>1.24228068231691E-2</v>
      </c>
      <c r="W863">
        <v>-4.7300000000000004</v>
      </c>
      <c r="X863">
        <v>2.81</v>
      </c>
      <c r="Y863">
        <v>336598</v>
      </c>
      <c r="Z863">
        <v>19800</v>
      </c>
      <c r="AA863">
        <v>0.93</v>
      </c>
      <c r="AB863">
        <v>17</v>
      </c>
      <c r="AC863">
        <v>11</v>
      </c>
      <c r="AD863">
        <v>6</v>
      </c>
      <c r="AE863">
        <v>64.709999999999994</v>
      </c>
      <c r="AF863">
        <v>17</v>
      </c>
      <c r="AG863">
        <v>6</v>
      </c>
      <c r="AH863">
        <v>3</v>
      </c>
      <c r="AI863">
        <v>8</v>
      </c>
      <c r="AJ863" s="301">
        <v>43919</v>
      </c>
      <c r="AK863">
        <v>2100</v>
      </c>
      <c r="AL863">
        <v>1152</v>
      </c>
      <c r="AM863" s="301">
        <v>43828</v>
      </c>
      <c r="AN863">
        <v>4775</v>
      </c>
      <c r="AO863">
        <v>1720</v>
      </c>
      <c r="AP863" s="301">
        <v>43645</v>
      </c>
      <c r="AQ863">
        <v>4265</v>
      </c>
      <c r="AR863">
        <v>1520</v>
      </c>
      <c r="AS863" s="301">
        <v>43280</v>
      </c>
      <c r="AT863">
        <v>5350</v>
      </c>
      <c r="AU863">
        <v>1850</v>
      </c>
    </row>
    <row r="864" spans="1:47" x14ac:dyDescent="0.2">
      <c r="A864" s="102">
        <v>3984</v>
      </c>
      <c r="B864">
        <v>6326</v>
      </c>
      <c r="C864" t="s">
        <v>1450</v>
      </c>
      <c r="D864" t="s">
        <v>909</v>
      </c>
      <c r="E864">
        <v>1614.5</v>
      </c>
      <c r="F864">
        <v>1599</v>
      </c>
      <c r="G864">
        <v>600</v>
      </c>
      <c r="H864" t="s">
        <v>898</v>
      </c>
      <c r="I864">
        <v>8801</v>
      </c>
      <c r="J864" t="s">
        <v>1458</v>
      </c>
      <c r="K864" t="s">
        <v>917</v>
      </c>
      <c r="L864">
        <v>1870</v>
      </c>
      <c r="M864">
        <v>1885.5</v>
      </c>
      <c r="N864">
        <v>500</v>
      </c>
      <c r="O864" t="s">
        <v>901</v>
      </c>
      <c r="P864">
        <v>0.75688957298536497</v>
      </c>
      <c r="Q864">
        <v>0.85680241734456797</v>
      </c>
      <c r="R864" s="15">
        <v>0.142041042904336</v>
      </c>
      <c r="S864" s="15">
        <v>5.5708480006558002E-2</v>
      </c>
      <c r="T864">
        <v>2.7011269234866599</v>
      </c>
      <c r="U864">
        <v>2.7011269234866599</v>
      </c>
      <c r="V864">
        <v>2.8065425596844902</v>
      </c>
      <c r="W864">
        <v>15.67</v>
      </c>
      <c r="X864">
        <v>1.77</v>
      </c>
      <c r="Y864">
        <v>336501</v>
      </c>
      <c r="Z864">
        <v>22433</v>
      </c>
      <c r="AA864">
        <v>1.1299999999999999</v>
      </c>
      <c r="AB864">
        <v>15</v>
      </c>
      <c r="AC864">
        <v>10</v>
      </c>
      <c r="AD864">
        <v>5</v>
      </c>
      <c r="AE864">
        <v>66.67</v>
      </c>
      <c r="AF864">
        <v>18</v>
      </c>
      <c r="AG864">
        <v>5</v>
      </c>
      <c r="AH864">
        <v>1</v>
      </c>
      <c r="AI864">
        <v>9</v>
      </c>
      <c r="AJ864" s="301">
        <v>43919</v>
      </c>
      <c r="AK864">
        <v>1398.5</v>
      </c>
      <c r="AL864">
        <v>1862.5</v>
      </c>
      <c r="AM864" s="301">
        <v>43828</v>
      </c>
      <c r="AN864">
        <v>1726</v>
      </c>
      <c r="AO864">
        <v>2672</v>
      </c>
      <c r="AP864" s="301">
        <v>43645</v>
      </c>
      <c r="AQ864">
        <v>1813</v>
      </c>
      <c r="AR864">
        <v>2641</v>
      </c>
      <c r="AS864" s="301">
        <v>43280</v>
      </c>
      <c r="AT864">
        <v>1732</v>
      </c>
      <c r="AU864">
        <v>2645.5</v>
      </c>
    </row>
    <row r="865" spans="1:47" x14ac:dyDescent="0.2">
      <c r="A865" s="102">
        <v>2849</v>
      </c>
      <c r="B865">
        <v>1332</v>
      </c>
      <c r="C865" t="s">
        <v>1174</v>
      </c>
      <c r="D865" t="s">
        <v>974</v>
      </c>
      <c r="E865">
        <v>468</v>
      </c>
      <c r="F865">
        <v>456</v>
      </c>
      <c r="G865">
        <v>2200</v>
      </c>
      <c r="H865" t="s">
        <v>901</v>
      </c>
      <c r="I865">
        <v>4506</v>
      </c>
      <c r="J865" t="s">
        <v>1187</v>
      </c>
      <c r="K865" t="s">
        <v>918</v>
      </c>
      <c r="L865">
        <v>1505</v>
      </c>
      <c r="M865">
        <v>1453</v>
      </c>
      <c r="N865">
        <v>700</v>
      </c>
      <c r="O865" t="s">
        <v>898</v>
      </c>
      <c r="P865">
        <v>0.80237699289973496</v>
      </c>
      <c r="Q865">
        <v>0.90220345056153695</v>
      </c>
      <c r="R865" s="106">
        <v>8.5197002713091899E-2</v>
      </c>
      <c r="S865">
        <v>6.7778787342480107E-2</v>
      </c>
      <c r="T865">
        <v>-1.0907635526705699</v>
      </c>
      <c r="U865">
        <v>1.0907635526705699</v>
      </c>
      <c r="V865">
        <v>1.2752720854030799</v>
      </c>
      <c r="W865">
        <v>-5.92</v>
      </c>
      <c r="X865">
        <v>1.37</v>
      </c>
      <c r="Y865">
        <v>336397</v>
      </c>
      <c r="Z865">
        <v>21025</v>
      </c>
      <c r="AA865">
        <v>1.07</v>
      </c>
      <c r="AB865">
        <v>16</v>
      </c>
      <c r="AC865">
        <v>9</v>
      </c>
      <c r="AD865">
        <v>7</v>
      </c>
      <c r="AE865">
        <v>56.25</v>
      </c>
      <c r="AF865">
        <v>15</v>
      </c>
      <c r="AG865">
        <v>5</v>
      </c>
      <c r="AH865">
        <v>3</v>
      </c>
      <c r="AI865">
        <v>8</v>
      </c>
      <c r="AJ865" s="301">
        <v>43919</v>
      </c>
      <c r="AK865">
        <v>517</v>
      </c>
      <c r="AL865">
        <v>1442</v>
      </c>
      <c r="AM865" s="301">
        <v>43828</v>
      </c>
      <c r="AN865">
        <v>652</v>
      </c>
      <c r="AO865">
        <v>2130</v>
      </c>
      <c r="AP865" s="301">
        <v>43645</v>
      </c>
      <c r="AQ865">
        <v>674</v>
      </c>
      <c r="AR865">
        <v>2128</v>
      </c>
      <c r="AS865" s="301">
        <v>43280</v>
      </c>
      <c r="AT865">
        <v>537</v>
      </c>
      <c r="AU865">
        <v>2276</v>
      </c>
    </row>
    <row r="866" spans="1:47" x14ac:dyDescent="0.2">
      <c r="A866" s="102">
        <v>879</v>
      </c>
      <c r="B866">
        <v>4205</v>
      </c>
      <c r="C866" t="s">
        <v>998</v>
      </c>
      <c r="D866" t="s">
        <v>920</v>
      </c>
      <c r="E866">
        <v>988</v>
      </c>
      <c r="F866">
        <v>968</v>
      </c>
      <c r="G866">
        <v>1100</v>
      </c>
      <c r="H866" t="s">
        <v>898</v>
      </c>
      <c r="I866">
        <v>5110</v>
      </c>
      <c r="J866" t="s">
        <v>808</v>
      </c>
      <c r="K866" t="s">
        <v>984</v>
      </c>
      <c r="L866">
        <v>1053</v>
      </c>
      <c r="M866">
        <v>1049</v>
      </c>
      <c r="N866">
        <v>1000</v>
      </c>
      <c r="O866" t="s">
        <v>901</v>
      </c>
      <c r="P866">
        <v>0.90327256858250904</v>
      </c>
      <c r="Q866">
        <v>0.94964876107878105</v>
      </c>
      <c r="R866" s="106">
        <v>0.46001436072881902</v>
      </c>
      <c r="S866">
        <v>5.12015513369833E-2</v>
      </c>
      <c r="T866">
        <v>0.92294280631819403</v>
      </c>
      <c r="U866">
        <v>0.92294280631819403</v>
      </c>
      <c r="V866">
        <v>0.52704389340940005</v>
      </c>
      <c r="W866">
        <v>5.38</v>
      </c>
      <c r="X866">
        <v>1.51</v>
      </c>
      <c r="Y866">
        <v>336379</v>
      </c>
      <c r="Z866">
        <v>21024</v>
      </c>
      <c r="AA866">
        <v>1.05</v>
      </c>
      <c r="AB866">
        <v>16</v>
      </c>
      <c r="AC866">
        <v>10</v>
      </c>
      <c r="AD866">
        <v>6</v>
      </c>
      <c r="AE866">
        <v>62.5</v>
      </c>
      <c r="AF866">
        <v>18</v>
      </c>
      <c r="AG866">
        <v>4</v>
      </c>
      <c r="AH866">
        <v>2</v>
      </c>
      <c r="AI866">
        <v>10</v>
      </c>
      <c r="AJ866" s="301">
        <v>43919</v>
      </c>
      <c r="AK866">
        <v>851</v>
      </c>
      <c r="AL866">
        <v>1069</v>
      </c>
      <c r="AM866" s="301">
        <v>43828</v>
      </c>
      <c r="AN866">
        <v>1366</v>
      </c>
      <c r="AO866">
        <v>1337</v>
      </c>
      <c r="AP866" s="301">
        <v>43645</v>
      </c>
      <c r="AQ866">
        <v>1217</v>
      </c>
      <c r="AR866">
        <v>1263</v>
      </c>
      <c r="AS866" s="301">
        <v>43280</v>
      </c>
      <c r="AT866">
        <v>1272</v>
      </c>
      <c r="AU866">
        <v>1711</v>
      </c>
    </row>
    <row r="867" spans="1:47" x14ac:dyDescent="0.2">
      <c r="A867" s="102">
        <v>2617</v>
      </c>
      <c r="B867">
        <v>1941</v>
      </c>
      <c r="C867" t="s">
        <v>1159</v>
      </c>
      <c r="D867" t="s">
        <v>907</v>
      </c>
      <c r="E867">
        <v>2302</v>
      </c>
      <c r="F867">
        <v>2285</v>
      </c>
      <c r="G867">
        <v>400</v>
      </c>
      <c r="H867" t="s">
        <v>898</v>
      </c>
      <c r="I867">
        <v>6592</v>
      </c>
      <c r="J867" t="s">
        <v>1059</v>
      </c>
      <c r="K867" t="s">
        <v>903</v>
      </c>
      <c r="L867">
        <v>3415</v>
      </c>
      <c r="M867">
        <v>3380</v>
      </c>
      <c r="N867">
        <v>300</v>
      </c>
      <c r="O867" t="s">
        <v>901</v>
      </c>
      <c r="P867">
        <v>0.84505236869149303</v>
      </c>
      <c r="Q867">
        <v>0.90811189225946398</v>
      </c>
      <c r="R867">
        <v>8.7642893968893895E-2</v>
      </c>
      <c r="S867" s="15">
        <v>1.68992218548812E-2</v>
      </c>
      <c r="T867">
        <v>0.314399768709681</v>
      </c>
      <c r="U867">
        <v>0.314399768709681</v>
      </c>
      <c r="V867">
        <v>0.20207436686845201</v>
      </c>
      <c r="W867">
        <v>1.34</v>
      </c>
      <c r="X867">
        <v>9.86</v>
      </c>
      <c r="Y867">
        <v>336108</v>
      </c>
      <c r="Z867">
        <v>37345</v>
      </c>
      <c r="AA867">
        <v>2.5</v>
      </c>
      <c r="AB867">
        <v>9</v>
      </c>
      <c r="AC867">
        <v>8</v>
      </c>
      <c r="AD867">
        <v>1</v>
      </c>
      <c r="AE867">
        <v>88.89</v>
      </c>
      <c r="AF867">
        <v>20</v>
      </c>
      <c r="AG867">
        <v>3</v>
      </c>
      <c r="AH867">
        <v>0</v>
      </c>
      <c r="AI867">
        <v>6</v>
      </c>
      <c r="AJ867" s="301">
        <v>43919</v>
      </c>
      <c r="AK867">
        <v>2248</v>
      </c>
      <c r="AL867">
        <v>3360</v>
      </c>
      <c r="AM867" s="301">
        <v>43828</v>
      </c>
      <c r="AN867">
        <v>2532</v>
      </c>
      <c r="AO867">
        <v>4150</v>
      </c>
      <c r="AP867" s="301">
        <v>43645</v>
      </c>
      <c r="AQ867">
        <v>2296</v>
      </c>
      <c r="AR867">
        <v>3850</v>
      </c>
      <c r="AS867" s="301">
        <v>43280</v>
      </c>
      <c r="AT867">
        <v>2698</v>
      </c>
      <c r="AU867">
        <v>5180</v>
      </c>
    </row>
    <row r="868" spans="1:47" x14ac:dyDescent="0.2">
      <c r="A868" s="102">
        <v>3304</v>
      </c>
      <c r="B868">
        <v>2730</v>
      </c>
      <c r="C868" t="s">
        <v>489</v>
      </c>
      <c r="D868" t="s">
        <v>921</v>
      </c>
      <c r="E868">
        <v>1094</v>
      </c>
      <c r="F868">
        <v>1074</v>
      </c>
      <c r="G868">
        <v>900</v>
      </c>
      <c r="H868" t="s">
        <v>898</v>
      </c>
      <c r="I868">
        <v>5714</v>
      </c>
      <c r="J868" t="s">
        <v>559</v>
      </c>
      <c r="K868" t="s">
        <v>911</v>
      </c>
      <c r="L868">
        <v>3280</v>
      </c>
      <c r="M868">
        <v>3235</v>
      </c>
      <c r="N868">
        <v>300</v>
      </c>
      <c r="O868" t="s">
        <v>901</v>
      </c>
      <c r="P868">
        <v>0.78488488853559701</v>
      </c>
      <c r="Q868">
        <v>0.88593569261396998</v>
      </c>
      <c r="R868">
        <v>0.24253095862103799</v>
      </c>
      <c r="S868">
        <v>4.5909419340615203E-2</v>
      </c>
      <c r="T868">
        <v>1.0015113831267199</v>
      </c>
      <c r="U868">
        <v>1.0015113831267199</v>
      </c>
      <c r="V868">
        <v>1.0955000377184101</v>
      </c>
      <c r="W868">
        <v>6.04</v>
      </c>
      <c r="X868">
        <v>0.4</v>
      </c>
      <c r="Y868">
        <v>336029</v>
      </c>
      <c r="Z868">
        <v>22402</v>
      </c>
      <c r="AA868">
        <v>1.2</v>
      </c>
      <c r="AB868">
        <v>15</v>
      </c>
      <c r="AC868">
        <v>11</v>
      </c>
      <c r="AD868">
        <v>4</v>
      </c>
      <c r="AE868">
        <v>73.33</v>
      </c>
      <c r="AF868">
        <v>17</v>
      </c>
      <c r="AG868">
        <v>4</v>
      </c>
      <c r="AH868">
        <v>1</v>
      </c>
      <c r="AI868">
        <v>10</v>
      </c>
      <c r="AJ868" s="301">
        <v>43919</v>
      </c>
      <c r="AK868">
        <v>905</v>
      </c>
      <c r="AL868">
        <v>2786</v>
      </c>
      <c r="AM868" s="301">
        <v>43828</v>
      </c>
      <c r="AN868">
        <v>1213</v>
      </c>
      <c r="AO868">
        <v>4075</v>
      </c>
      <c r="AP868" s="301">
        <v>43645</v>
      </c>
      <c r="AQ868">
        <v>1021</v>
      </c>
      <c r="AR868">
        <v>3525</v>
      </c>
      <c r="AS868" s="301">
        <v>43280</v>
      </c>
      <c r="AT868">
        <v>1075</v>
      </c>
      <c r="AU868">
        <v>3350</v>
      </c>
    </row>
    <row r="869" spans="1:47" x14ac:dyDescent="0.2">
      <c r="A869" s="102">
        <v>1628</v>
      </c>
      <c r="B869">
        <v>8585</v>
      </c>
      <c r="C869" t="s">
        <v>1199</v>
      </c>
      <c r="D869" t="s">
        <v>904</v>
      </c>
      <c r="E869">
        <v>121</v>
      </c>
      <c r="F869">
        <v>118</v>
      </c>
      <c r="G869">
        <v>9200</v>
      </c>
      <c r="H869" t="s">
        <v>901</v>
      </c>
      <c r="I869">
        <v>8804</v>
      </c>
      <c r="J869" t="s">
        <v>670</v>
      </c>
      <c r="K869" t="s">
        <v>917</v>
      </c>
      <c r="L869">
        <v>1236</v>
      </c>
      <c r="M869">
        <v>1208</v>
      </c>
      <c r="N869">
        <v>900</v>
      </c>
      <c r="O869" t="s">
        <v>898</v>
      </c>
      <c r="P869">
        <v>0.86619530589738103</v>
      </c>
      <c r="Q869">
        <v>0.93391024332486305</v>
      </c>
      <c r="R869" s="15">
        <v>6.0870901378467797E-2</v>
      </c>
      <c r="S869">
        <v>3.54760388100838E-2</v>
      </c>
      <c r="T869">
        <v>-0.37502878083560298</v>
      </c>
      <c r="U869">
        <v>0.37502878083560298</v>
      </c>
      <c r="V869">
        <v>0.52563313458189997</v>
      </c>
      <c r="W869">
        <v>-2.9</v>
      </c>
      <c r="X869">
        <v>0.15</v>
      </c>
      <c r="Y869">
        <v>336022</v>
      </c>
      <c r="Z869">
        <v>16801</v>
      </c>
      <c r="AA869">
        <v>0.83</v>
      </c>
      <c r="AB869">
        <v>20</v>
      </c>
      <c r="AC869">
        <v>13</v>
      </c>
      <c r="AD869">
        <v>7</v>
      </c>
      <c r="AE869">
        <v>65</v>
      </c>
      <c r="AF869">
        <v>17</v>
      </c>
      <c r="AG869">
        <v>7</v>
      </c>
      <c r="AH869">
        <v>5</v>
      </c>
      <c r="AI869">
        <v>8</v>
      </c>
      <c r="AJ869" s="301">
        <v>43919</v>
      </c>
      <c r="AK869">
        <v>123</v>
      </c>
      <c r="AL869">
        <v>1115</v>
      </c>
      <c r="AM869" s="301">
        <v>43828</v>
      </c>
      <c r="AN869">
        <v>165</v>
      </c>
      <c r="AO869">
        <v>1709</v>
      </c>
      <c r="AP869" s="301">
        <v>43645</v>
      </c>
      <c r="AQ869">
        <v>119</v>
      </c>
      <c r="AR869">
        <v>1225</v>
      </c>
      <c r="AS869" s="301">
        <v>43280</v>
      </c>
      <c r="AT869">
        <v>147</v>
      </c>
      <c r="AU869">
        <v>1489</v>
      </c>
    </row>
    <row r="870" spans="1:47" s="141" customFormat="1" x14ac:dyDescent="0.2">
      <c r="A870" s="375">
        <v>2458</v>
      </c>
      <c r="B870" s="141">
        <v>3116</v>
      </c>
      <c r="C870" s="141" t="s">
        <v>1023</v>
      </c>
      <c r="D870" s="141" t="s">
        <v>913</v>
      </c>
      <c r="E870" s="141">
        <v>1433</v>
      </c>
      <c r="F870" s="141">
        <v>1455</v>
      </c>
      <c r="G870" s="141">
        <v>700</v>
      </c>
      <c r="H870" s="141" t="s">
        <v>898</v>
      </c>
      <c r="I870" s="141">
        <v>9412</v>
      </c>
      <c r="J870" s="141" t="s">
        <v>452</v>
      </c>
      <c r="K870" s="141" t="s">
        <v>900</v>
      </c>
      <c r="L870" s="141">
        <v>402</v>
      </c>
      <c r="M870" s="141">
        <v>391</v>
      </c>
      <c r="N870" s="141">
        <v>2600</v>
      </c>
      <c r="O870" s="141" t="s">
        <v>901</v>
      </c>
      <c r="P870" s="141">
        <v>0.86656003737439902</v>
      </c>
      <c r="Q870" s="141">
        <v>0.91236080547394005</v>
      </c>
      <c r="R870" s="376">
        <v>9.2478948882885898E-3</v>
      </c>
      <c r="S870" s="141">
        <v>2.2626198493107499E-4</v>
      </c>
      <c r="T870" s="141">
        <v>3.12751188082022</v>
      </c>
      <c r="U870" s="141">
        <v>3.12751188082022</v>
      </c>
      <c r="V870" s="141">
        <v>1.5773147640520799</v>
      </c>
      <c r="W870" s="141">
        <v>12.42</v>
      </c>
      <c r="X870" s="141">
        <v>0.19</v>
      </c>
      <c r="Y870" s="141">
        <v>335929</v>
      </c>
      <c r="Z870" s="141">
        <v>22395</v>
      </c>
      <c r="AA870" s="141">
        <v>1.1599999999999999</v>
      </c>
      <c r="AB870" s="141">
        <v>15</v>
      </c>
      <c r="AC870" s="141">
        <v>6</v>
      </c>
      <c r="AD870" s="141">
        <v>9</v>
      </c>
      <c r="AE870" s="141">
        <v>40</v>
      </c>
      <c r="AF870" s="141">
        <v>21</v>
      </c>
      <c r="AG870" s="141">
        <v>4</v>
      </c>
      <c r="AH870" s="141">
        <v>0</v>
      </c>
      <c r="AI870" s="141">
        <v>11</v>
      </c>
      <c r="AJ870" s="377">
        <v>43919</v>
      </c>
      <c r="AK870" s="141">
        <v>1315</v>
      </c>
      <c r="AL870" s="141">
        <v>393</v>
      </c>
      <c r="AM870" s="377">
        <v>43828</v>
      </c>
      <c r="AN870" s="141">
        <v>1765</v>
      </c>
      <c r="AO870" s="141">
        <v>485</v>
      </c>
      <c r="AP870" s="377">
        <v>43645</v>
      </c>
      <c r="AQ870" s="141">
        <v>1448</v>
      </c>
      <c r="AR870" s="141">
        <v>438</v>
      </c>
      <c r="AS870" s="377">
        <v>43280</v>
      </c>
      <c r="AT870" s="141">
        <v>2005</v>
      </c>
      <c r="AU870" s="141">
        <v>538</v>
      </c>
    </row>
    <row r="871" spans="1:47" x14ac:dyDescent="0.2">
      <c r="A871" s="102">
        <v>3524</v>
      </c>
      <c r="B871">
        <v>5301</v>
      </c>
      <c r="C871" t="s">
        <v>553</v>
      </c>
      <c r="D871" t="s">
        <v>897</v>
      </c>
      <c r="E871">
        <v>1010</v>
      </c>
      <c r="F871">
        <v>1001</v>
      </c>
      <c r="G871">
        <v>1000</v>
      </c>
      <c r="H871" t="s">
        <v>901</v>
      </c>
      <c r="I871">
        <v>7167</v>
      </c>
      <c r="J871" t="s">
        <v>957</v>
      </c>
      <c r="K871" t="s">
        <v>940</v>
      </c>
      <c r="L871">
        <v>250</v>
      </c>
      <c r="M871">
        <v>252</v>
      </c>
      <c r="N871">
        <v>4000</v>
      </c>
      <c r="O871" t="s">
        <v>898</v>
      </c>
      <c r="P871">
        <v>0.86347308947629298</v>
      </c>
      <c r="Q871">
        <v>0.87649126674501698</v>
      </c>
      <c r="R871">
        <v>0.27977793018897801</v>
      </c>
      <c r="S871" s="106">
        <v>2.4435561533509401E-2</v>
      </c>
      <c r="T871">
        <v>-0.58638378922066403</v>
      </c>
      <c r="U871">
        <v>0.58638378922066403</v>
      </c>
      <c r="V871">
        <v>8.2981096481044195E-2</v>
      </c>
      <c r="W871">
        <v>-2.88</v>
      </c>
      <c r="X871">
        <v>0.7</v>
      </c>
      <c r="Y871">
        <v>335688</v>
      </c>
      <c r="Z871">
        <v>19746</v>
      </c>
      <c r="AA871">
        <v>1.04</v>
      </c>
      <c r="AB871">
        <v>17</v>
      </c>
      <c r="AC871">
        <v>11</v>
      </c>
      <c r="AD871">
        <v>6</v>
      </c>
      <c r="AE871">
        <v>64.709999999999994</v>
      </c>
      <c r="AF871">
        <v>13</v>
      </c>
      <c r="AG871">
        <v>8</v>
      </c>
      <c r="AH871">
        <v>5</v>
      </c>
      <c r="AI871">
        <v>4</v>
      </c>
      <c r="AJ871" s="301">
        <v>43919</v>
      </c>
      <c r="AK871">
        <v>903</v>
      </c>
      <c r="AL871">
        <v>230</v>
      </c>
      <c r="AM871" s="301">
        <v>43828</v>
      </c>
      <c r="AN871">
        <v>1095</v>
      </c>
      <c r="AO871">
        <v>280</v>
      </c>
      <c r="AP871" s="301">
        <v>43645</v>
      </c>
      <c r="AQ871">
        <v>1140</v>
      </c>
      <c r="AR871">
        <v>290</v>
      </c>
      <c r="AS871" s="301">
        <v>43280</v>
      </c>
      <c r="AT871">
        <v>1975</v>
      </c>
      <c r="AU871">
        <v>366</v>
      </c>
    </row>
    <row r="872" spans="1:47" x14ac:dyDescent="0.2">
      <c r="A872" s="102">
        <v>3556</v>
      </c>
      <c r="B872">
        <v>2587</v>
      </c>
      <c r="C872" t="s">
        <v>1233</v>
      </c>
      <c r="D872" t="s">
        <v>923</v>
      </c>
      <c r="E872">
        <v>4200</v>
      </c>
      <c r="F872">
        <v>4180</v>
      </c>
      <c r="G872">
        <v>200</v>
      </c>
      <c r="H872" t="s">
        <v>901</v>
      </c>
      <c r="I872">
        <v>7272</v>
      </c>
      <c r="J872" t="s">
        <v>1039</v>
      </c>
      <c r="K872" t="s">
        <v>913</v>
      </c>
      <c r="L872">
        <v>1670</v>
      </c>
      <c r="M872">
        <v>1639</v>
      </c>
      <c r="N872">
        <v>500</v>
      </c>
      <c r="O872" t="s">
        <v>898</v>
      </c>
      <c r="P872">
        <v>0.82844317909492105</v>
      </c>
      <c r="Q872">
        <v>0.875076959087419</v>
      </c>
      <c r="R872" s="106">
        <v>1.73864382919919E-3</v>
      </c>
      <c r="S872" s="15">
        <v>4.2987847471847501E-2</v>
      </c>
      <c r="T872">
        <v>-1.42709060075218</v>
      </c>
      <c r="U872">
        <v>1.42709060075218</v>
      </c>
      <c r="V872">
        <v>1.69951740260296</v>
      </c>
      <c r="W872">
        <v>-14.94</v>
      </c>
      <c r="X872">
        <v>1.97</v>
      </c>
      <c r="Y872">
        <v>335311</v>
      </c>
      <c r="Z872">
        <v>25793</v>
      </c>
      <c r="AA872">
        <v>1.3</v>
      </c>
      <c r="AB872">
        <v>13</v>
      </c>
      <c r="AC872">
        <v>9</v>
      </c>
      <c r="AD872">
        <v>4</v>
      </c>
      <c r="AE872">
        <v>69.23</v>
      </c>
      <c r="AF872">
        <v>17</v>
      </c>
      <c r="AG872">
        <v>5</v>
      </c>
      <c r="AH872">
        <v>2</v>
      </c>
      <c r="AI872">
        <v>6</v>
      </c>
      <c r="AJ872" s="301">
        <v>43919</v>
      </c>
      <c r="AK872">
        <v>4260</v>
      </c>
      <c r="AL872">
        <v>1350</v>
      </c>
      <c r="AM872" s="301">
        <v>43828</v>
      </c>
      <c r="AN872">
        <v>4545</v>
      </c>
      <c r="AO872">
        <v>2203</v>
      </c>
      <c r="AP872" s="301">
        <v>43645</v>
      </c>
      <c r="AQ872">
        <v>4710</v>
      </c>
      <c r="AR872">
        <v>1960</v>
      </c>
      <c r="AS872" s="301">
        <v>43280</v>
      </c>
      <c r="AT872">
        <v>4670</v>
      </c>
      <c r="AU872">
        <v>2795</v>
      </c>
    </row>
    <row r="873" spans="1:47" x14ac:dyDescent="0.2">
      <c r="A873" s="102">
        <v>1440</v>
      </c>
      <c r="B873">
        <v>8179</v>
      </c>
      <c r="C873" t="s">
        <v>630</v>
      </c>
      <c r="D873" t="s">
        <v>921</v>
      </c>
      <c r="E873">
        <v>1937</v>
      </c>
      <c r="F873">
        <v>1890</v>
      </c>
      <c r="G873">
        <v>500</v>
      </c>
      <c r="H873" t="s">
        <v>901</v>
      </c>
      <c r="I873">
        <v>8273</v>
      </c>
      <c r="J873" t="s">
        <v>978</v>
      </c>
      <c r="K873" t="s">
        <v>921</v>
      </c>
      <c r="L873">
        <v>3425</v>
      </c>
      <c r="M873">
        <v>3365</v>
      </c>
      <c r="N873">
        <v>300</v>
      </c>
      <c r="O873" t="s">
        <v>898</v>
      </c>
      <c r="P873">
        <v>0.91962863598542699</v>
      </c>
      <c r="Q873">
        <v>0.93806512837349398</v>
      </c>
      <c r="R873" s="15">
        <v>7.1270374778481505E-4</v>
      </c>
      <c r="S873">
        <v>5.6343441002973303E-2</v>
      </c>
      <c r="T873">
        <v>-0.63413497252025397</v>
      </c>
      <c r="U873">
        <v>0.63413497252025397</v>
      </c>
      <c r="V873">
        <v>0.46100782726188</v>
      </c>
      <c r="W873">
        <v>-4.9000000000000004</v>
      </c>
      <c r="X873">
        <v>6.39</v>
      </c>
      <c r="Y873">
        <v>335065</v>
      </c>
      <c r="Z873">
        <v>55844</v>
      </c>
      <c r="AA873">
        <v>3.4</v>
      </c>
      <c r="AB873">
        <v>6</v>
      </c>
      <c r="AC873">
        <v>5</v>
      </c>
      <c r="AD873">
        <v>1</v>
      </c>
      <c r="AE873">
        <v>83.33</v>
      </c>
      <c r="AF873">
        <v>14</v>
      </c>
      <c r="AG873">
        <v>3</v>
      </c>
      <c r="AH873">
        <v>0</v>
      </c>
      <c r="AI873">
        <v>3</v>
      </c>
      <c r="AJ873" s="301">
        <v>43919</v>
      </c>
      <c r="AK873">
        <v>1788</v>
      </c>
      <c r="AL873">
        <v>3060</v>
      </c>
      <c r="AM873" s="301">
        <v>43828</v>
      </c>
      <c r="AN873">
        <v>2472</v>
      </c>
      <c r="AO873">
        <v>3935</v>
      </c>
      <c r="AP873" s="301">
        <v>43645</v>
      </c>
      <c r="AQ873">
        <v>2689</v>
      </c>
      <c r="AR873">
        <v>4415</v>
      </c>
      <c r="AS873" s="301">
        <v>43280</v>
      </c>
      <c r="AT873">
        <v>2903</v>
      </c>
      <c r="AU873">
        <v>6530</v>
      </c>
    </row>
    <row r="874" spans="1:47" x14ac:dyDescent="0.2">
      <c r="A874" s="102">
        <v>2971</v>
      </c>
      <c r="B874">
        <v>1941</v>
      </c>
      <c r="C874" t="s">
        <v>1159</v>
      </c>
      <c r="D874" t="s">
        <v>907</v>
      </c>
      <c r="E874">
        <v>2302</v>
      </c>
      <c r="F874">
        <v>2285</v>
      </c>
      <c r="G874">
        <v>400</v>
      </c>
      <c r="H874" t="s">
        <v>901</v>
      </c>
      <c r="I874">
        <v>5706</v>
      </c>
      <c r="J874" t="s">
        <v>1136</v>
      </c>
      <c r="K874" t="s">
        <v>911</v>
      </c>
      <c r="L874">
        <v>2159</v>
      </c>
      <c r="M874">
        <v>2175</v>
      </c>
      <c r="N874">
        <v>400</v>
      </c>
      <c r="O874" t="s">
        <v>898</v>
      </c>
      <c r="P874">
        <v>0.87454919873352199</v>
      </c>
      <c r="Q874">
        <v>0.89780184052023804</v>
      </c>
      <c r="R874">
        <v>1.9351293208119901E-3</v>
      </c>
      <c r="S874" s="15">
        <v>1.1816894707856299E-2</v>
      </c>
      <c r="T874">
        <v>-0.35705859875700402</v>
      </c>
      <c r="U874">
        <v>0.35705859875700402</v>
      </c>
      <c r="V874">
        <v>0.38043901486316101</v>
      </c>
      <c r="W874">
        <v>-3.38</v>
      </c>
      <c r="X874">
        <v>4.8099999999999996</v>
      </c>
      <c r="Y874">
        <v>334708</v>
      </c>
      <c r="Z874">
        <v>25747</v>
      </c>
      <c r="AA874">
        <v>1.69</v>
      </c>
      <c r="AB874">
        <v>13</v>
      </c>
      <c r="AC874">
        <v>10</v>
      </c>
      <c r="AD874">
        <v>3</v>
      </c>
      <c r="AE874">
        <v>76.92</v>
      </c>
      <c r="AF874">
        <v>14</v>
      </c>
      <c r="AG874">
        <v>7</v>
      </c>
      <c r="AH874">
        <v>3</v>
      </c>
      <c r="AI874">
        <v>3</v>
      </c>
      <c r="AJ874" s="301">
        <v>43919</v>
      </c>
      <c r="AK874">
        <v>2248</v>
      </c>
      <c r="AL874">
        <v>1803</v>
      </c>
      <c r="AM874" s="301">
        <v>43828</v>
      </c>
      <c r="AN874">
        <v>2532</v>
      </c>
      <c r="AO874">
        <v>2924</v>
      </c>
      <c r="AP874" s="301">
        <v>43645</v>
      </c>
      <c r="AQ874">
        <v>2296</v>
      </c>
      <c r="AR874">
        <v>2630</v>
      </c>
      <c r="AS874" s="301">
        <v>43280</v>
      </c>
      <c r="AT874">
        <v>2698</v>
      </c>
      <c r="AU874">
        <v>4625</v>
      </c>
    </row>
    <row r="875" spans="1:47" x14ac:dyDescent="0.2">
      <c r="A875" s="102">
        <v>1009</v>
      </c>
      <c r="B875">
        <v>4208</v>
      </c>
      <c r="C875" t="s">
        <v>1026</v>
      </c>
      <c r="D875" t="s">
        <v>920</v>
      </c>
      <c r="E875">
        <v>1810</v>
      </c>
      <c r="F875">
        <v>1797</v>
      </c>
      <c r="G875">
        <v>600</v>
      </c>
      <c r="H875" t="s">
        <v>898</v>
      </c>
      <c r="I875">
        <v>5803</v>
      </c>
      <c r="J875" t="s">
        <v>23</v>
      </c>
      <c r="K875" t="s">
        <v>911</v>
      </c>
      <c r="L875">
        <v>312</v>
      </c>
      <c r="M875">
        <v>308</v>
      </c>
      <c r="N875">
        <v>3500</v>
      </c>
      <c r="O875" t="s">
        <v>901</v>
      </c>
      <c r="P875">
        <v>0.82856652208967396</v>
      </c>
      <c r="Q875">
        <v>0.94719590859026404</v>
      </c>
      <c r="R875" s="106">
        <v>0.418866028782863</v>
      </c>
      <c r="S875" s="15">
        <v>7.7720269608791401E-2</v>
      </c>
      <c r="T875">
        <v>0.35659929789113598</v>
      </c>
      <c r="U875">
        <v>0.35659929789113598</v>
      </c>
      <c r="V875">
        <v>0.50543358133509997</v>
      </c>
      <c r="W875">
        <v>1.51</v>
      </c>
      <c r="X875">
        <v>0.02</v>
      </c>
      <c r="Y875">
        <v>334600</v>
      </c>
      <c r="Z875">
        <v>20912</v>
      </c>
      <c r="AA875">
        <v>1</v>
      </c>
      <c r="AB875">
        <v>16</v>
      </c>
      <c r="AC875">
        <v>9</v>
      </c>
      <c r="AD875">
        <v>7</v>
      </c>
      <c r="AE875">
        <v>56.25</v>
      </c>
      <c r="AF875">
        <v>17</v>
      </c>
      <c r="AG875">
        <v>5</v>
      </c>
      <c r="AH875">
        <v>2</v>
      </c>
      <c r="AI875">
        <v>9</v>
      </c>
      <c r="AJ875" s="301">
        <v>43919</v>
      </c>
      <c r="AK875">
        <v>1691</v>
      </c>
      <c r="AL875">
        <v>317</v>
      </c>
      <c r="AM875" s="301">
        <v>43828</v>
      </c>
      <c r="AN875">
        <v>2379</v>
      </c>
      <c r="AO875">
        <v>452</v>
      </c>
      <c r="AP875" s="301">
        <v>43645</v>
      </c>
      <c r="AQ875">
        <v>2298</v>
      </c>
      <c r="AR875">
        <v>421</v>
      </c>
      <c r="AS875" s="301">
        <v>43280</v>
      </c>
      <c r="AT875">
        <v>2821</v>
      </c>
      <c r="AU875">
        <v>689</v>
      </c>
    </row>
    <row r="876" spans="1:47" x14ac:dyDescent="0.2">
      <c r="A876" s="102">
        <v>785</v>
      </c>
      <c r="B876">
        <v>6301</v>
      </c>
      <c r="C876" t="s">
        <v>52</v>
      </c>
      <c r="D876" t="s">
        <v>909</v>
      </c>
      <c r="E876">
        <v>2125</v>
      </c>
      <c r="F876">
        <v>2153</v>
      </c>
      <c r="G876">
        <v>500</v>
      </c>
      <c r="H876" t="s">
        <v>898</v>
      </c>
      <c r="I876">
        <v>9303</v>
      </c>
      <c r="J876" t="s">
        <v>1166</v>
      </c>
      <c r="K876" t="s">
        <v>1184</v>
      </c>
      <c r="L876">
        <v>1276</v>
      </c>
      <c r="M876">
        <v>1286</v>
      </c>
      <c r="N876">
        <v>800</v>
      </c>
      <c r="O876" t="s">
        <v>901</v>
      </c>
      <c r="P876">
        <v>0.95966975033412905</v>
      </c>
      <c r="Q876">
        <v>0.95148639122605705</v>
      </c>
      <c r="R876">
        <v>6.3641799511323103E-3</v>
      </c>
      <c r="S876" s="15">
        <v>7.3450037281733799E-2</v>
      </c>
      <c r="T876">
        <v>1.02716079841971</v>
      </c>
      <c r="U876">
        <v>1.02716079841971</v>
      </c>
      <c r="V876">
        <v>0.549046610864524</v>
      </c>
      <c r="W876">
        <v>4.0599999999999996</v>
      </c>
      <c r="X876">
        <v>4.43</v>
      </c>
      <c r="Y876">
        <v>334588</v>
      </c>
      <c r="Z876">
        <v>23899</v>
      </c>
      <c r="AA876">
        <v>1.29</v>
      </c>
      <c r="AB876">
        <v>14</v>
      </c>
      <c r="AC876">
        <v>8</v>
      </c>
      <c r="AD876">
        <v>6</v>
      </c>
      <c r="AE876">
        <v>57.14</v>
      </c>
      <c r="AF876">
        <v>18</v>
      </c>
      <c r="AG876">
        <v>4</v>
      </c>
      <c r="AH876">
        <v>0</v>
      </c>
      <c r="AI876">
        <v>10</v>
      </c>
      <c r="AJ876" s="301">
        <v>43919</v>
      </c>
      <c r="AK876">
        <v>1877.5</v>
      </c>
      <c r="AL876">
        <v>1217</v>
      </c>
      <c r="AM876" s="301">
        <v>43828</v>
      </c>
      <c r="AN876">
        <v>2642</v>
      </c>
      <c r="AO876">
        <v>1471</v>
      </c>
      <c r="AP876" s="301">
        <v>43645</v>
      </c>
      <c r="AQ876">
        <v>2658</v>
      </c>
      <c r="AR876">
        <v>1417</v>
      </c>
      <c r="AS876" s="301">
        <v>43280</v>
      </c>
      <c r="AT876">
        <v>3122</v>
      </c>
      <c r="AU876">
        <v>1330</v>
      </c>
    </row>
    <row r="877" spans="1:47" x14ac:dyDescent="0.2">
      <c r="A877" s="102">
        <v>1700</v>
      </c>
      <c r="B877">
        <v>4091</v>
      </c>
      <c r="C877" t="s">
        <v>1334</v>
      </c>
      <c r="D877" t="s">
        <v>920</v>
      </c>
      <c r="E877">
        <v>1721</v>
      </c>
      <c r="F877">
        <v>1751</v>
      </c>
      <c r="G877">
        <v>600</v>
      </c>
      <c r="H877" t="s">
        <v>901</v>
      </c>
      <c r="I877">
        <v>9101</v>
      </c>
      <c r="J877" t="s">
        <v>682</v>
      </c>
      <c r="K877" t="s">
        <v>1071</v>
      </c>
      <c r="L877">
        <v>1484</v>
      </c>
      <c r="M877">
        <v>1493</v>
      </c>
      <c r="N877">
        <v>700</v>
      </c>
      <c r="O877" t="s">
        <v>898</v>
      </c>
      <c r="P877">
        <v>0.87920251631738999</v>
      </c>
      <c r="Q877">
        <v>0.93233956002868801</v>
      </c>
      <c r="R877">
        <v>2.41902359156892E-4</v>
      </c>
      <c r="S877" s="15">
        <v>1.01390809279047E-3</v>
      </c>
      <c r="T877">
        <v>-0.44430027350864698</v>
      </c>
      <c r="U877">
        <v>0.44430027350864698</v>
      </c>
      <c r="V877">
        <v>0.76127884874019103</v>
      </c>
      <c r="W877">
        <v>-2.86</v>
      </c>
      <c r="X877">
        <v>0.52</v>
      </c>
      <c r="Y877">
        <v>334566</v>
      </c>
      <c r="Z877">
        <v>25736</v>
      </c>
      <c r="AA877">
        <v>1.31</v>
      </c>
      <c r="AB877">
        <v>13</v>
      </c>
      <c r="AC877">
        <v>7</v>
      </c>
      <c r="AD877">
        <v>6</v>
      </c>
      <c r="AE877">
        <v>53.85</v>
      </c>
      <c r="AF877">
        <v>19</v>
      </c>
      <c r="AG877">
        <v>4</v>
      </c>
      <c r="AH877">
        <v>0</v>
      </c>
      <c r="AI877">
        <v>9</v>
      </c>
      <c r="AJ877" s="301">
        <v>43919</v>
      </c>
      <c r="AK877">
        <v>1662</v>
      </c>
      <c r="AL877">
        <v>1336</v>
      </c>
      <c r="AM877" s="301">
        <v>43828</v>
      </c>
      <c r="AN877">
        <v>2428</v>
      </c>
      <c r="AO877">
        <v>1981</v>
      </c>
      <c r="AP877" s="301">
        <v>43645</v>
      </c>
      <c r="AQ877">
        <v>2285</v>
      </c>
      <c r="AR877">
        <v>1776</v>
      </c>
      <c r="AS877" s="301">
        <v>43280</v>
      </c>
      <c r="AT877">
        <v>1526</v>
      </c>
      <c r="AU877">
        <v>2162</v>
      </c>
    </row>
    <row r="878" spans="1:47" x14ac:dyDescent="0.2">
      <c r="A878" s="102">
        <v>3841</v>
      </c>
      <c r="B878">
        <v>2914</v>
      </c>
      <c r="C878" t="s">
        <v>994</v>
      </c>
      <c r="D878" t="s">
        <v>923</v>
      </c>
      <c r="E878">
        <v>1998.5</v>
      </c>
      <c r="F878">
        <v>1997</v>
      </c>
      <c r="G878">
        <v>500</v>
      </c>
      <c r="H878" t="s">
        <v>901</v>
      </c>
      <c r="I878">
        <v>5301</v>
      </c>
      <c r="J878" t="s">
        <v>553</v>
      </c>
      <c r="K878" t="s">
        <v>897</v>
      </c>
      <c r="L878">
        <v>1010</v>
      </c>
      <c r="M878">
        <v>1001</v>
      </c>
      <c r="N878">
        <v>1000</v>
      </c>
      <c r="O878" t="s">
        <v>898</v>
      </c>
      <c r="P878">
        <v>0.89346453758355604</v>
      </c>
      <c r="Q878">
        <v>0.86314808968779599</v>
      </c>
      <c r="R878">
        <v>0.29727836769001798</v>
      </c>
      <c r="S878">
        <v>8.9747185659546494E-2</v>
      </c>
      <c r="T878">
        <v>-1.53373812394424</v>
      </c>
      <c r="U878">
        <v>1.53373812394424</v>
      </c>
      <c r="V878">
        <v>1.48927140955936</v>
      </c>
      <c r="W878">
        <v>-11.02</v>
      </c>
      <c r="X878">
        <v>0.25</v>
      </c>
      <c r="Y878">
        <v>334533</v>
      </c>
      <c r="Z878">
        <v>25733</v>
      </c>
      <c r="AA878">
        <v>1.31</v>
      </c>
      <c r="AB878">
        <v>13</v>
      </c>
      <c r="AC878">
        <v>8</v>
      </c>
      <c r="AD878">
        <v>5</v>
      </c>
      <c r="AE878">
        <v>61.54</v>
      </c>
      <c r="AF878">
        <v>13</v>
      </c>
      <c r="AG878">
        <v>6</v>
      </c>
      <c r="AH878">
        <v>3</v>
      </c>
      <c r="AI878">
        <v>4</v>
      </c>
      <c r="AJ878" s="301">
        <v>43919</v>
      </c>
      <c r="AK878">
        <v>2053.5</v>
      </c>
      <c r="AL878">
        <v>903</v>
      </c>
      <c r="AM878" s="301">
        <v>43828</v>
      </c>
      <c r="AN878">
        <v>2432.5</v>
      </c>
      <c r="AO878">
        <v>1095</v>
      </c>
      <c r="AP878" s="301">
        <v>43645</v>
      </c>
      <c r="AQ878">
        <v>2401</v>
      </c>
      <c r="AR878">
        <v>1140</v>
      </c>
      <c r="AS878" s="301">
        <v>43280</v>
      </c>
      <c r="AT878">
        <v>3013</v>
      </c>
      <c r="AU878">
        <v>1975</v>
      </c>
    </row>
    <row r="879" spans="1:47" x14ac:dyDescent="0.2">
      <c r="A879" s="102">
        <v>1701</v>
      </c>
      <c r="B879">
        <v>3231</v>
      </c>
      <c r="C879" t="s">
        <v>365</v>
      </c>
      <c r="D879" t="s">
        <v>917</v>
      </c>
      <c r="E879">
        <v>1918</v>
      </c>
      <c r="F879">
        <v>1914</v>
      </c>
      <c r="G879">
        <v>600</v>
      </c>
      <c r="H879" t="s">
        <v>901</v>
      </c>
      <c r="I879">
        <v>8595</v>
      </c>
      <c r="J879" t="s">
        <v>1010</v>
      </c>
      <c r="K879" t="s">
        <v>1025</v>
      </c>
      <c r="L879">
        <v>3580</v>
      </c>
      <c r="M879">
        <v>3575</v>
      </c>
      <c r="N879">
        <v>300</v>
      </c>
      <c r="O879" t="s">
        <v>898</v>
      </c>
      <c r="P879">
        <v>0.91739252981044295</v>
      </c>
      <c r="Q879">
        <v>0.93232197055104005</v>
      </c>
      <c r="R879">
        <v>0.40423989685318101</v>
      </c>
      <c r="S879" s="15">
        <v>3.5960711393700599E-2</v>
      </c>
      <c r="T879">
        <v>-0.89106358610409997</v>
      </c>
      <c r="U879">
        <v>0.89106358610409997</v>
      </c>
      <c r="V879">
        <v>0.98864916399942804</v>
      </c>
      <c r="W879">
        <v>-5.23</v>
      </c>
      <c r="X879">
        <v>7.08</v>
      </c>
      <c r="Y879">
        <v>333806</v>
      </c>
      <c r="Z879">
        <v>37090</v>
      </c>
      <c r="AA879">
        <v>2.0699999999999998</v>
      </c>
      <c r="AB879">
        <v>9</v>
      </c>
      <c r="AC879">
        <v>8</v>
      </c>
      <c r="AD879">
        <v>1</v>
      </c>
      <c r="AE879">
        <v>88.89</v>
      </c>
      <c r="AF879">
        <v>20</v>
      </c>
      <c r="AG879">
        <v>3</v>
      </c>
      <c r="AH879">
        <v>0</v>
      </c>
      <c r="AI879">
        <v>6</v>
      </c>
      <c r="AJ879" s="301">
        <v>43919</v>
      </c>
      <c r="AK879">
        <v>1783</v>
      </c>
      <c r="AL879">
        <v>2979</v>
      </c>
      <c r="AM879" s="301">
        <v>43828</v>
      </c>
      <c r="AN879">
        <v>2620</v>
      </c>
      <c r="AO879">
        <v>4300</v>
      </c>
      <c r="AP879" s="301">
        <v>43645</v>
      </c>
      <c r="AQ879">
        <v>2371</v>
      </c>
      <c r="AR879">
        <v>4030</v>
      </c>
      <c r="AS879" s="301">
        <v>43280</v>
      </c>
      <c r="AT879">
        <v>2431</v>
      </c>
      <c r="AU879">
        <v>4360</v>
      </c>
    </row>
    <row r="880" spans="1:47" x14ac:dyDescent="0.2">
      <c r="A880" s="102">
        <v>2856</v>
      </c>
      <c r="B880">
        <v>3048</v>
      </c>
      <c r="C880" t="s">
        <v>1125</v>
      </c>
      <c r="D880" t="s">
        <v>921</v>
      </c>
      <c r="E880">
        <v>1155</v>
      </c>
      <c r="F880">
        <v>1132</v>
      </c>
      <c r="G880">
        <v>600</v>
      </c>
      <c r="H880" t="s">
        <v>898</v>
      </c>
      <c r="I880">
        <v>6963</v>
      </c>
      <c r="J880" t="s">
        <v>1347</v>
      </c>
      <c r="K880" t="s">
        <v>903</v>
      </c>
      <c r="L880">
        <v>7110</v>
      </c>
      <c r="M880">
        <v>7010</v>
      </c>
      <c r="N880">
        <v>100</v>
      </c>
      <c r="O880" t="s">
        <v>901</v>
      </c>
      <c r="P880">
        <v>0.92384929801186799</v>
      </c>
      <c r="Q880">
        <v>0.90208127403270699</v>
      </c>
      <c r="R880" s="15">
        <v>0.19165045584581</v>
      </c>
      <c r="S880">
        <v>1.7614043938456302E-2</v>
      </c>
      <c r="T880">
        <v>1.7399327709200001</v>
      </c>
      <c r="U880">
        <v>1.7399327709200001</v>
      </c>
      <c r="V880">
        <v>1.9123917957588199</v>
      </c>
      <c r="W880">
        <v>9.3699999999999992</v>
      </c>
      <c r="X880">
        <v>3.11</v>
      </c>
      <c r="Y880">
        <v>333772</v>
      </c>
      <c r="Z880">
        <v>23841</v>
      </c>
      <c r="AA880">
        <v>1.4</v>
      </c>
      <c r="AB880">
        <v>14</v>
      </c>
      <c r="AC880">
        <v>8</v>
      </c>
      <c r="AD880">
        <v>6</v>
      </c>
      <c r="AE880">
        <v>57.14</v>
      </c>
      <c r="AF880">
        <v>16</v>
      </c>
      <c r="AG880">
        <v>7</v>
      </c>
      <c r="AH880">
        <v>2</v>
      </c>
      <c r="AI880">
        <v>5</v>
      </c>
      <c r="AJ880" s="301">
        <v>43919</v>
      </c>
      <c r="AK880">
        <v>901</v>
      </c>
      <c r="AL880">
        <v>6200</v>
      </c>
      <c r="AM880" s="301">
        <v>43828</v>
      </c>
      <c r="AN880">
        <v>1246</v>
      </c>
      <c r="AO880">
        <v>8780</v>
      </c>
      <c r="AP880" s="301">
        <v>43645</v>
      </c>
      <c r="AQ880">
        <v>1091</v>
      </c>
      <c r="AR880">
        <v>7600</v>
      </c>
      <c r="AS880" s="301">
        <v>43280</v>
      </c>
      <c r="AT880">
        <v>1656</v>
      </c>
      <c r="AU880">
        <v>9300</v>
      </c>
    </row>
    <row r="881" spans="1:47" x14ac:dyDescent="0.2">
      <c r="A881" s="102">
        <v>3889</v>
      </c>
      <c r="B881">
        <v>1662</v>
      </c>
      <c r="C881" t="s">
        <v>463</v>
      </c>
      <c r="D881" t="s">
        <v>1045</v>
      </c>
      <c r="E881">
        <v>1807</v>
      </c>
      <c r="F881">
        <v>1788</v>
      </c>
      <c r="G881">
        <v>600</v>
      </c>
      <c r="H881" t="s">
        <v>901</v>
      </c>
      <c r="I881">
        <v>3116</v>
      </c>
      <c r="J881" t="s">
        <v>1023</v>
      </c>
      <c r="K881" t="s">
        <v>913</v>
      </c>
      <c r="L881">
        <v>1433</v>
      </c>
      <c r="M881">
        <v>1455</v>
      </c>
      <c r="N881">
        <v>700</v>
      </c>
      <c r="O881" t="s">
        <v>898</v>
      </c>
      <c r="P881">
        <v>0.648171222053051</v>
      </c>
      <c r="Q881">
        <v>0.861357720662006</v>
      </c>
      <c r="R881" s="15">
        <v>0.140155887338581</v>
      </c>
      <c r="S881">
        <v>8.82001600534109E-2</v>
      </c>
      <c r="T881">
        <v>-2.0355575429687298</v>
      </c>
      <c r="U881">
        <v>2.0355575429687298</v>
      </c>
      <c r="V881">
        <v>2.0561795502292401</v>
      </c>
      <c r="W881">
        <v>-15.63</v>
      </c>
      <c r="X881">
        <v>5.0599999999999996</v>
      </c>
      <c r="Y881">
        <v>333286</v>
      </c>
      <c r="Z881">
        <v>27774</v>
      </c>
      <c r="AA881">
        <v>1.37</v>
      </c>
      <c r="AB881">
        <v>12</v>
      </c>
      <c r="AC881">
        <v>9</v>
      </c>
      <c r="AD881">
        <v>3</v>
      </c>
      <c r="AE881">
        <v>75</v>
      </c>
      <c r="AF881">
        <v>18</v>
      </c>
      <c r="AG881">
        <v>3</v>
      </c>
      <c r="AH881">
        <v>2</v>
      </c>
      <c r="AI881">
        <v>7</v>
      </c>
      <c r="AJ881" s="301">
        <v>43919</v>
      </c>
      <c r="AK881">
        <v>1789</v>
      </c>
      <c r="AL881">
        <v>1315</v>
      </c>
      <c r="AM881" s="301">
        <v>43828</v>
      </c>
      <c r="AN881">
        <v>2955</v>
      </c>
      <c r="AO881">
        <v>1765</v>
      </c>
      <c r="AP881" s="301">
        <v>43645</v>
      </c>
      <c r="AQ881">
        <v>2554</v>
      </c>
      <c r="AR881">
        <v>1448</v>
      </c>
      <c r="AS881" s="301">
        <v>43280</v>
      </c>
      <c r="AT881">
        <v>2896</v>
      </c>
      <c r="AU881">
        <v>2005</v>
      </c>
    </row>
    <row r="882" spans="1:47" x14ac:dyDescent="0.2">
      <c r="A882" s="102">
        <v>2517</v>
      </c>
      <c r="B882">
        <v>6925</v>
      </c>
      <c r="C882" t="s">
        <v>1177</v>
      </c>
      <c r="D882" t="s">
        <v>903</v>
      </c>
      <c r="E882">
        <v>1339</v>
      </c>
      <c r="F882">
        <v>1427</v>
      </c>
      <c r="G882">
        <v>800</v>
      </c>
      <c r="H882" t="s">
        <v>898</v>
      </c>
      <c r="I882">
        <v>8850</v>
      </c>
      <c r="J882" t="s">
        <v>1345</v>
      </c>
      <c r="K882" t="s">
        <v>917</v>
      </c>
      <c r="L882">
        <v>2237</v>
      </c>
      <c r="M882">
        <v>2184</v>
      </c>
      <c r="N882">
        <v>500</v>
      </c>
      <c r="O882" t="s">
        <v>901</v>
      </c>
      <c r="P882">
        <v>0.86321412899745398</v>
      </c>
      <c r="Q882">
        <v>0.91058909169208202</v>
      </c>
      <c r="R882">
        <v>0.17402170481566401</v>
      </c>
      <c r="S882">
        <v>9.0170427779908593E-2</v>
      </c>
      <c r="T882">
        <v>1.51416781105764</v>
      </c>
      <c r="U882">
        <v>1.51416781105764</v>
      </c>
      <c r="V882">
        <v>0.444446089849937</v>
      </c>
      <c r="W882">
        <v>12.27</v>
      </c>
      <c r="X882">
        <v>4.54</v>
      </c>
      <c r="Y882">
        <v>333230</v>
      </c>
      <c r="Z882">
        <v>18513</v>
      </c>
      <c r="AA882">
        <v>0.99</v>
      </c>
      <c r="AB882">
        <v>18</v>
      </c>
      <c r="AC882">
        <v>12</v>
      </c>
      <c r="AD882">
        <v>6</v>
      </c>
      <c r="AE882">
        <v>66.67</v>
      </c>
      <c r="AF882">
        <v>21</v>
      </c>
      <c r="AG882">
        <v>2</v>
      </c>
      <c r="AH882">
        <v>1</v>
      </c>
      <c r="AI882">
        <v>15</v>
      </c>
      <c r="AJ882" s="301">
        <v>43919</v>
      </c>
      <c r="AK882">
        <v>1060</v>
      </c>
      <c r="AL882">
        <v>2067</v>
      </c>
      <c r="AM882" s="301">
        <v>43828</v>
      </c>
      <c r="AN882">
        <v>1624</v>
      </c>
      <c r="AO882">
        <v>2785</v>
      </c>
      <c r="AP882" s="301">
        <v>43645</v>
      </c>
      <c r="AQ882">
        <v>1435</v>
      </c>
      <c r="AR882">
        <v>2621</v>
      </c>
      <c r="AS882" s="301">
        <v>43280</v>
      </c>
      <c r="AT882">
        <v>1385</v>
      </c>
      <c r="AU882">
        <v>2610</v>
      </c>
    </row>
    <row r="883" spans="1:47" x14ac:dyDescent="0.2">
      <c r="A883" s="102">
        <v>1066</v>
      </c>
      <c r="B883">
        <v>2327</v>
      </c>
      <c r="C883" t="s">
        <v>1171</v>
      </c>
      <c r="D883" t="s">
        <v>900</v>
      </c>
      <c r="E883">
        <v>2942</v>
      </c>
      <c r="F883">
        <v>2914</v>
      </c>
      <c r="G883">
        <v>300</v>
      </c>
      <c r="H883" t="s">
        <v>901</v>
      </c>
      <c r="I883">
        <v>2433</v>
      </c>
      <c r="J883" t="s">
        <v>1202</v>
      </c>
      <c r="K883" t="s">
        <v>910</v>
      </c>
      <c r="L883">
        <v>1247</v>
      </c>
      <c r="M883">
        <v>1239</v>
      </c>
      <c r="N883">
        <v>700</v>
      </c>
      <c r="O883" t="s">
        <v>898</v>
      </c>
      <c r="P883">
        <v>0.86023978181462202</v>
      </c>
      <c r="Q883">
        <v>0.94610456472118898</v>
      </c>
      <c r="R883" s="15">
        <v>0.14622681868814</v>
      </c>
      <c r="S883" s="15">
        <v>1.5578874693546E-2</v>
      </c>
      <c r="T883">
        <v>-0.16299777723794001</v>
      </c>
      <c r="U883">
        <v>0.16299777723794001</v>
      </c>
      <c r="V883">
        <v>0.35515932929293198</v>
      </c>
      <c r="W883">
        <v>-0.82</v>
      </c>
      <c r="X883">
        <v>0.79</v>
      </c>
      <c r="Y883">
        <v>333187</v>
      </c>
      <c r="Z883">
        <v>23799</v>
      </c>
      <c r="AA883">
        <v>1.43</v>
      </c>
      <c r="AB883">
        <v>14</v>
      </c>
      <c r="AC883">
        <v>9</v>
      </c>
      <c r="AD883">
        <v>5</v>
      </c>
      <c r="AE883">
        <v>64.290000000000006</v>
      </c>
      <c r="AF883">
        <v>19</v>
      </c>
      <c r="AG883">
        <v>3</v>
      </c>
      <c r="AH883">
        <v>0</v>
      </c>
      <c r="AI883">
        <v>11</v>
      </c>
      <c r="AJ883" s="301">
        <v>43919</v>
      </c>
      <c r="AK883">
        <v>2686</v>
      </c>
      <c r="AL883">
        <v>1154</v>
      </c>
      <c r="AM883" s="301">
        <v>43828</v>
      </c>
      <c r="AN883">
        <v>3600</v>
      </c>
      <c r="AO883">
        <v>1768</v>
      </c>
      <c r="AP883" s="301">
        <v>43645</v>
      </c>
      <c r="AQ883">
        <v>3515</v>
      </c>
      <c r="AR883">
        <v>1849</v>
      </c>
      <c r="AS883" s="301">
        <v>43280</v>
      </c>
      <c r="AT883">
        <v>2762</v>
      </c>
      <c r="AU883">
        <v>1730</v>
      </c>
    </row>
    <row r="884" spans="1:47" x14ac:dyDescent="0.2">
      <c r="A884" s="102">
        <v>1104</v>
      </c>
      <c r="B884">
        <v>5444</v>
      </c>
      <c r="C884" t="s">
        <v>1201</v>
      </c>
      <c r="D884" t="s">
        <v>939</v>
      </c>
      <c r="E884">
        <v>2190</v>
      </c>
      <c r="F884">
        <v>2156</v>
      </c>
      <c r="G884">
        <v>400</v>
      </c>
      <c r="H884" t="s">
        <v>901</v>
      </c>
      <c r="I884">
        <v>6504</v>
      </c>
      <c r="J884" t="s">
        <v>1444</v>
      </c>
      <c r="K884" t="s">
        <v>903</v>
      </c>
      <c r="L884">
        <v>2911</v>
      </c>
      <c r="M884">
        <v>2906</v>
      </c>
      <c r="N884">
        <v>300</v>
      </c>
      <c r="O884" t="s">
        <v>898</v>
      </c>
      <c r="P884">
        <v>0.93110264746604099</v>
      </c>
      <c r="Q884">
        <v>0.94550136077941704</v>
      </c>
      <c r="R884" s="15">
        <v>6.6213439726207898E-2</v>
      </c>
      <c r="S884" s="15">
        <v>9.0821576702181203E-2</v>
      </c>
      <c r="T884">
        <v>-1.5464706408328199</v>
      </c>
      <c r="U884">
        <v>1.5464706408328199</v>
      </c>
      <c r="V884">
        <v>1.0076393394071901</v>
      </c>
      <c r="W884">
        <v>-7.53</v>
      </c>
      <c r="X884">
        <v>1.08</v>
      </c>
      <c r="Y884">
        <v>332827</v>
      </c>
      <c r="Z884">
        <v>55471</v>
      </c>
      <c r="AA884">
        <v>2.88</v>
      </c>
      <c r="AB884">
        <v>6</v>
      </c>
      <c r="AC884">
        <v>5</v>
      </c>
      <c r="AD884">
        <v>1</v>
      </c>
      <c r="AE884">
        <v>83.33</v>
      </c>
      <c r="AF884">
        <v>19</v>
      </c>
      <c r="AG884">
        <v>1</v>
      </c>
      <c r="AH884">
        <v>0</v>
      </c>
      <c r="AI884">
        <v>5</v>
      </c>
      <c r="AJ884" s="301">
        <v>43919</v>
      </c>
      <c r="AK884">
        <v>1864</v>
      </c>
      <c r="AL884">
        <v>2429</v>
      </c>
      <c r="AM884" s="301">
        <v>43828</v>
      </c>
      <c r="AN884">
        <v>2742</v>
      </c>
      <c r="AO884">
        <v>3345</v>
      </c>
      <c r="AP884" s="301">
        <v>43645</v>
      </c>
      <c r="AQ884">
        <v>3230</v>
      </c>
      <c r="AR884">
        <v>3865</v>
      </c>
      <c r="AS884" s="301">
        <v>43280</v>
      </c>
      <c r="AT884">
        <v>3295</v>
      </c>
      <c r="AU884">
        <v>4155</v>
      </c>
    </row>
    <row r="885" spans="1:47" x14ac:dyDescent="0.2">
      <c r="A885" s="102">
        <v>317</v>
      </c>
      <c r="B885">
        <v>1812</v>
      </c>
      <c r="C885" t="s">
        <v>961</v>
      </c>
      <c r="D885" t="s">
        <v>907</v>
      </c>
      <c r="E885">
        <v>1231</v>
      </c>
      <c r="F885">
        <v>1252</v>
      </c>
      <c r="G885">
        <v>700</v>
      </c>
      <c r="H885" t="s">
        <v>898</v>
      </c>
      <c r="I885">
        <v>5711</v>
      </c>
      <c r="J885" t="s">
        <v>1266</v>
      </c>
      <c r="K885" t="s">
        <v>911</v>
      </c>
      <c r="L885">
        <v>2266</v>
      </c>
      <c r="M885">
        <v>2250</v>
      </c>
      <c r="N885">
        <v>400</v>
      </c>
      <c r="O885" t="s">
        <v>901</v>
      </c>
      <c r="P885">
        <v>0.92465113107453201</v>
      </c>
      <c r="Q885">
        <v>0.96302338159353196</v>
      </c>
      <c r="R885" s="106">
        <v>0.16591759760567101</v>
      </c>
      <c r="S885" s="15">
        <v>1.2664616916964399E-3</v>
      </c>
      <c r="T885">
        <v>2.8522183302364001</v>
      </c>
      <c r="U885">
        <v>2.8522183302364001</v>
      </c>
      <c r="V885">
        <v>2.1287153712530098</v>
      </c>
      <c r="W885">
        <v>7.86</v>
      </c>
      <c r="X885">
        <v>2.62</v>
      </c>
      <c r="Y885">
        <v>332740</v>
      </c>
      <c r="Z885">
        <v>27728</v>
      </c>
      <c r="AA885">
        <v>1.62</v>
      </c>
      <c r="AB885">
        <v>12</v>
      </c>
      <c r="AC885">
        <v>7</v>
      </c>
      <c r="AD885">
        <v>5</v>
      </c>
      <c r="AE885">
        <v>58.33</v>
      </c>
      <c r="AF885">
        <v>20</v>
      </c>
      <c r="AG885">
        <v>3</v>
      </c>
      <c r="AH885">
        <v>0</v>
      </c>
      <c r="AI885">
        <v>9</v>
      </c>
      <c r="AJ885" s="301">
        <v>43919</v>
      </c>
      <c r="AK885">
        <v>1155</v>
      </c>
      <c r="AL885">
        <v>2207</v>
      </c>
      <c r="AM885" s="301">
        <v>43828</v>
      </c>
      <c r="AN885">
        <v>1458</v>
      </c>
      <c r="AO885">
        <v>2977</v>
      </c>
      <c r="AP885" s="301">
        <v>43645</v>
      </c>
      <c r="AQ885">
        <v>1510</v>
      </c>
      <c r="AR885">
        <v>3125</v>
      </c>
      <c r="AS885" s="301">
        <v>43280</v>
      </c>
      <c r="AT885">
        <v>1646</v>
      </c>
      <c r="AU885">
        <v>2976</v>
      </c>
    </row>
    <row r="886" spans="1:47" x14ac:dyDescent="0.2">
      <c r="A886" s="102">
        <v>1544</v>
      </c>
      <c r="B886">
        <v>1332</v>
      </c>
      <c r="C886" t="s">
        <v>1174</v>
      </c>
      <c r="D886" t="s">
        <v>974</v>
      </c>
      <c r="E886">
        <v>468</v>
      </c>
      <c r="F886">
        <v>456</v>
      </c>
      <c r="G886">
        <v>2000</v>
      </c>
      <c r="H886" t="s">
        <v>901</v>
      </c>
      <c r="I886">
        <v>5711</v>
      </c>
      <c r="J886" t="s">
        <v>1266</v>
      </c>
      <c r="K886" t="s">
        <v>911</v>
      </c>
      <c r="L886">
        <v>2266</v>
      </c>
      <c r="M886">
        <v>2250</v>
      </c>
      <c r="N886">
        <v>400</v>
      </c>
      <c r="O886" t="s">
        <v>898</v>
      </c>
      <c r="P886">
        <v>0.77657703112809995</v>
      </c>
      <c r="Q886">
        <v>0.93572198499856396</v>
      </c>
      <c r="R886">
        <v>1.78828808130539E-3</v>
      </c>
      <c r="S886" s="15">
        <v>7.5034136400183499E-2</v>
      </c>
      <c r="T886">
        <v>-1.03309540180028</v>
      </c>
      <c r="U886">
        <v>1.03309540180028</v>
      </c>
      <c r="V886">
        <v>0.88636007095226299</v>
      </c>
      <c r="W886">
        <v>-5.41</v>
      </c>
      <c r="X886">
        <v>1.33</v>
      </c>
      <c r="Y886">
        <v>332460</v>
      </c>
      <c r="Z886">
        <v>23747</v>
      </c>
      <c r="AA886">
        <v>1.28</v>
      </c>
      <c r="AB886">
        <v>14</v>
      </c>
      <c r="AC886">
        <v>9</v>
      </c>
      <c r="AD886">
        <v>5</v>
      </c>
      <c r="AE886">
        <v>64.290000000000006</v>
      </c>
      <c r="AF886">
        <v>19</v>
      </c>
      <c r="AG886">
        <v>3</v>
      </c>
      <c r="AH886">
        <v>0</v>
      </c>
      <c r="AI886">
        <v>11</v>
      </c>
      <c r="AJ886" s="301">
        <v>43919</v>
      </c>
      <c r="AK886">
        <v>517</v>
      </c>
      <c r="AL886">
        <v>2207</v>
      </c>
      <c r="AM886" s="301">
        <v>43828</v>
      </c>
      <c r="AN886">
        <v>652</v>
      </c>
      <c r="AO886">
        <v>2977</v>
      </c>
      <c r="AP886" s="301">
        <v>43645</v>
      </c>
      <c r="AQ886">
        <v>674</v>
      </c>
      <c r="AR886">
        <v>3125</v>
      </c>
      <c r="AS886" s="301">
        <v>43280</v>
      </c>
      <c r="AT886">
        <v>537</v>
      </c>
      <c r="AU886">
        <v>2976</v>
      </c>
    </row>
    <row r="887" spans="1:47" x14ac:dyDescent="0.2">
      <c r="A887" s="102">
        <v>2055</v>
      </c>
      <c r="B887">
        <v>6902</v>
      </c>
      <c r="C887" t="s">
        <v>588</v>
      </c>
      <c r="D887" t="s">
        <v>913</v>
      </c>
      <c r="E887">
        <v>4170</v>
      </c>
      <c r="F887">
        <v>4151</v>
      </c>
      <c r="G887">
        <v>200</v>
      </c>
      <c r="H887" t="s">
        <v>898</v>
      </c>
      <c r="I887">
        <v>8233</v>
      </c>
      <c r="J887" t="s">
        <v>930</v>
      </c>
      <c r="K887" t="s">
        <v>921</v>
      </c>
      <c r="L887">
        <v>920</v>
      </c>
      <c r="M887">
        <v>907</v>
      </c>
      <c r="N887">
        <v>900</v>
      </c>
      <c r="O887" t="s">
        <v>901</v>
      </c>
      <c r="P887">
        <v>0.69794964394169601</v>
      </c>
      <c r="Q887">
        <v>0.92328270634589904</v>
      </c>
      <c r="R887">
        <v>0.48178020054411003</v>
      </c>
      <c r="S887">
        <v>2.1556788442264399E-2</v>
      </c>
      <c r="T887">
        <v>2.4396332394825002</v>
      </c>
      <c r="U887">
        <v>2.4396332394825002</v>
      </c>
      <c r="V887">
        <v>2.5869254676209601</v>
      </c>
      <c r="W887">
        <v>14.34</v>
      </c>
      <c r="X887">
        <v>1.67</v>
      </c>
      <c r="Y887">
        <v>332417</v>
      </c>
      <c r="Z887">
        <v>20776</v>
      </c>
      <c r="AA887">
        <v>1.29</v>
      </c>
      <c r="AB887">
        <v>16</v>
      </c>
      <c r="AC887">
        <v>11</v>
      </c>
      <c r="AD887">
        <v>5</v>
      </c>
      <c r="AE887">
        <v>68.75</v>
      </c>
      <c r="AF887">
        <v>17</v>
      </c>
      <c r="AG887">
        <v>5</v>
      </c>
      <c r="AH887">
        <v>2</v>
      </c>
      <c r="AI887">
        <v>9</v>
      </c>
      <c r="AJ887" s="301">
        <v>43919</v>
      </c>
      <c r="AK887">
        <v>3590</v>
      </c>
      <c r="AL887">
        <v>1003</v>
      </c>
      <c r="AM887" s="301">
        <v>43828</v>
      </c>
      <c r="AN887">
        <v>4966</v>
      </c>
      <c r="AO887">
        <v>1228</v>
      </c>
      <c r="AP887" s="301">
        <v>43645</v>
      </c>
      <c r="AQ887">
        <v>4642</v>
      </c>
      <c r="AR887">
        <v>1210</v>
      </c>
      <c r="AS887" s="301">
        <v>43280</v>
      </c>
      <c r="AT887">
        <v>5245</v>
      </c>
      <c r="AU887">
        <v>1834</v>
      </c>
    </row>
    <row r="888" spans="1:47" x14ac:dyDescent="0.2">
      <c r="A888" s="102">
        <v>3658</v>
      </c>
      <c r="B888">
        <v>4091</v>
      </c>
      <c r="C888" t="s">
        <v>1334</v>
      </c>
      <c r="D888" t="s">
        <v>920</v>
      </c>
      <c r="E888">
        <v>1721</v>
      </c>
      <c r="F888">
        <v>1751</v>
      </c>
      <c r="G888">
        <v>600</v>
      </c>
      <c r="H888" t="s">
        <v>901</v>
      </c>
      <c r="I888">
        <v>6326</v>
      </c>
      <c r="J888" t="s">
        <v>1450</v>
      </c>
      <c r="K888" t="s">
        <v>909</v>
      </c>
      <c r="L888">
        <v>1614.5</v>
      </c>
      <c r="M888">
        <v>1599</v>
      </c>
      <c r="N888">
        <v>700</v>
      </c>
      <c r="O888" t="s">
        <v>898</v>
      </c>
      <c r="P888">
        <v>0.80410896315250402</v>
      </c>
      <c r="Q888">
        <v>0.87110970928076903</v>
      </c>
      <c r="R888" s="15">
        <v>5.5718559839543901E-2</v>
      </c>
      <c r="S888" s="106">
        <v>5.7944781224273604E-3</v>
      </c>
      <c r="T888">
        <v>-1.42566013225893</v>
      </c>
      <c r="U888">
        <v>1.42566013225893</v>
      </c>
      <c r="V888">
        <v>1.6997924753296201</v>
      </c>
      <c r="W888">
        <v>-11.95</v>
      </c>
      <c r="X888">
        <v>6.54</v>
      </c>
      <c r="Y888">
        <v>332354</v>
      </c>
      <c r="Z888">
        <v>19550</v>
      </c>
      <c r="AA888">
        <v>1</v>
      </c>
      <c r="AB888">
        <v>17</v>
      </c>
      <c r="AC888">
        <v>13</v>
      </c>
      <c r="AD888">
        <v>4</v>
      </c>
      <c r="AE888">
        <v>76.47</v>
      </c>
      <c r="AF888">
        <v>18</v>
      </c>
      <c r="AG888">
        <v>3</v>
      </c>
      <c r="AH888">
        <v>2</v>
      </c>
      <c r="AI888">
        <v>12</v>
      </c>
      <c r="AJ888" s="301">
        <v>43919</v>
      </c>
      <c r="AK888">
        <v>1662</v>
      </c>
      <c r="AL888">
        <v>1398.5</v>
      </c>
      <c r="AM888" s="301">
        <v>43828</v>
      </c>
      <c r="AN888">
        <v>2428</v>
      </c>
      <c r="AO888">
        <v>1726</v>
      </c>
      <c r="AP888" s="301">
        <v>43645</v>
      </c>
      <c r="AQ888">
        <v>2285</v>
      </c>
      <c r="AR888">
        <v>1813</v>
      </c>
      <c r="AS888" s="301">
        <v>43280</v>
      </c>
      <c r="AT888">
        <v>1526</v>
      </c>
      <c r="AU888">
        <v>1732</v>
      </c>
    </row>
    <row r="889" spans="1:47" x14ac:dyDescent="0.2">
      <c r="A889" s="102">
        <v>1936</v>
      </c>
      <c r="B889">
        <v>3632</v>
      </c>
      <c r="C889" t="s">
        <v>1451</v>
      </c>
      <c r="D889" t="s">
        <v>900</v>
      </c>
      <c r="E889">
        <v>486</v>
      </c>
      <c r="F889">
        <v>469</v>
      </c>
      <c r="G889">
        <v>1900</v>
      </c>
      <c r="H889" t="s">
        <v>898</v>
      </c>
      <c r="I889">
        <v>5711</v>
      </c>
      <c r="J889" t="s">
        <v>1266</v>
      </c>
      <c r="K889" t="s">
        <v>911</v>
      </c>
      <c r="L889">
        <v>2266</v>
      </c>
      <c r="M889">
        <v>2250</v>
      </c>
      <c r="N889">
        <v>400</v>
      </c>
      <c r="O889" t="s">
        <v>901</v>
      </c>
      <c r="P889">
        <v>0.69420883468080097</v>
      </c>
      <c r="Q889">
        <v>0.926572488751496</v>
      </c>
      <c r="R889">
        <v>0.23868098541917299</v>
      </c>
      <c r="S889">
        <v>4.6476984890122001E-4</v>
      </c>
      <c r="T889">
        <v>1.8344957096565699</v>
      </c>
      <c r="U889">
        <v>1.8344957096565699</v>
      </c>
      <c r="V889">
        <v>2.3976957380249999</v>
      </c>
      <c r="W889">
        <v>8.2200000000000006</v>
      </c>
      <c r="X889">
        <v>0.99</v>
      </c>
      <c r="Y889">
        <v>332072</v>
      </c>
      <c r="Z889">
        <v>36897</v>
      </c>
      <c r="AA889">
        <v>1.94</v>
      </c>
      <c r="AB889">
        <v>9</v>
      </c>
      <c r="AC889">
        <v>6</v>
      </c>
      <c r="AD889">
        <v>3</v>
      </c>
      <c r="AE889">
        <v>66.67</v>
      </c>
      <c r="AF889">
        <v>20</v>
      </c>
      <c r="AG889">
        <v>2</v>
      </c>
      <c r="AH889">
        <v>0</v>
      </c>
      <c r="AI889">
        <v>7</v>
      </c>
      <c r="AJ889" s="301">
        <v>43919</v>
      </c>
      <c r="AK889">
        <v>404</v>
      </c>
      <c r="AL889">
        <v>2207</v>
      </c>
      <c r="AM889" s="301">
        <v>43828</v>
      </c>
      <c r="AN889">
        <v>493</v>
      </c>
      <c r="AO889">
        <v>2977</v>
      </c>
      <c r="AP889" s="301">
        <v>43645</v>
      </c>
      <c r="AQ889">
        <v>510</v>
      </c>
      <c r="AR889">
        <v>3125</v>
      </c>
      <c r="AS889" s="301">
        <v>43280</v>
      </c>
      <c r="AT889">
        <v>587</v>
      </c>
      <c r="AU889">
        <v>2976</v>
      </c>
    </row>
    <row r="890" spans="1:47" x14ac:dyDescent="0.2">
      <c r="A890" s="102">
        <v>1644</v>
      </c>
      <c r="B890">
        <v>6481</v>
      </c>
      <c r="C890" t="s">
        <v>1175</v>
      </c>
      <c r="D890" t="s">
        <v>909</v>
      </c>
      <c r="E890">
        <v>2610</v>
      </c>
      <c r="F890">
        <v>2607</v>
      </c>
      <c r="G890">
        <v>300</v>
      </c>
      <c r="H890" t="s">
        <v>898</v>
      </c>
      <c r="I890">
        <v>7313</v>
      </c>
      <c r="J890" t="s">
        <v>857</v>
      </c>
      <c r="K890" t="s">
        <v>913</v>
      </c>
      <c r="L890">
        <v>2939</v>
      </c>
      <c r="M890">
        <v>2923</v>
      </c>
      <c r="N890">
        <v>300</v>
      </c>
      <c r="O890" t="s">
        <v>901</v>
      </c>
      <c r="P890">
        <v>0.961989673364534</v>
      </c>
      <c r="Q890">
        <v>0.93357332833610296</v>
      </c>
      <c r="R890">
        <v>2.5092808997362399E-2</v>
      </c>
      <c r="S890" s="15">
        <v>1.6556770302256898E-2</v>
      </c>
      <c r="T890">
        <v>8.3521966539489803E-2</v>
      </c>
      <c r="U890">
        <v>8.3521966539489803E-2</v>
      </c>
      <c r="V890">
        <v>0.33725849705588901</v>
      </c>
      <c r="W890">
        <v>0.4</v>
      </c>
      <c r="X890">
        <v>10.81</v>
      </c>
      <c r="Y890">
        <v>331793</v>
      </c>
      <c r="Z890">
        <v>41474</v>
      </c>
      <c r="AA890">
        <v>2.2599999999999998</v>
      </c>
      <c r="AB890">
        <v>8</v>
      </c>
      <c r="AC890">
        <v>5</v>
      </c>
      <c r="AD890">
        <v>3</v>
      </c>
      <c r="AE890">
        <v>62.5</v>
      </c>
      <c r="AF890">
        <v>17</v>
      </c>
      <c r="AG890">
        <v>4</v>
      </c>
      <c r="AH890">
        <v>0</v>
      </c>
      <c r="AI890">
        <v>4</v>
      </c>
      <c r="AJ890" s="301">
        <v>43919</v>
      </c>
      <c r="AK890">
        <v>2227</v>
      </c>
      <c r="AL890">
        <v>2701</v>
      </c>
      <c r="AM890" s="301">
        <v>43828</v>
      </c>
      <c r="AN890">
        <v>2968</v>
      </c>
      <c r="AO890">
        <v>3425</v>
      </c>
      <c r="AP890" s="301">
        <v>43645</v>
      </c>
      <c r="AQ890">
        <v>2710</v>
      </c>
      <c r="AR890">
        <v>3075</v>
      </c>
      <c r="AS890" s="301">
        <v>43280</v>
      </c>
      <c r="AT890">
        <v>3180</v>
      </c>
      <c r="AU890">
        <v>4495</v>
      </c>
    </row>
    <row r="891" spans="1:47" x14ac:dyDescent="0.2">
      <c r="A891" s="102">
        <v>3499</v>
      </c>
      <c r="B891">
        <v>5110</v>
      </c>
      <c r="C891" t="s">
        <v>808</v>
      </c>
      <c r="D891" t="s">
        <v>984</v>
      </c>
      <c r="E891">
        <v>1053</v>
      </c>
      <c r="F891">
        <v>1049</v>
      </c>
      <c r="G891">
        <v>1000</v>
      </c>
      <c r="H891" t="s">
        <v>901</v>
      </c>
      <c r="I891">
        <v>9715</v>
      </c>
      <c r="J891" t="s">
        <v>1135</v>
      </c>
      <c r="K891" t="s">
        <v>910</v>
      </c>
      <c r="L891">
        <v>2544</v>
      </c>
      <c r="M891">
        <v>2541</v>
      </c>
      <c r="N891">
        <v>400</v>
      </c>
      <c r="O891" t="s">
        <v>898</v>
      </c>
      <c r="P891">
        <v>0.810298783759688</v>
      </c>
      <c r="Q891">
        <v>0.87747627282915897</v>
      </c>
      <c r="R891">
        <v>0.19010784142662401</v>
      </c>
      <c r="S891">
        <v>6.3752740219157195E-2</v>
      </c>
      <c r="T891">
        <v>-1.7202420040917801</v>
      </c>
      <c r="U891">
        <v>1.7202420040917801</v>
      </c>
      <c r="V891">
        <v>1.48154860274607</v>
      </c>
      <c r="W891">
        <v>-19.100000000000001</v>
      </c>
      <c r="X891">
        <v>3.21</v>
      </c>
      <c r="Y891">
        <v>331456</v>
      </c>
      <c r="Z891">
        <v>23675</v>
      </c>
      <c r="AA891">
        <v>1.23</v>
      </c>
      <c r="AB891">
        <v>14</v>
      </c>
      <c r="AC891">
        <v>10</v>
      </c>
      <c r="AD891">
        <v>4</v>
      </c>
      <c r="AE891">
        <v>71.430000000000007</v>
      </c>
      <c r="AF891">
        <v>16</v>
      </c>
      <c r="AG891">
        <v>5</v>
      </c>
      <c r="AH891">
        <v>2</v>
      </c>
      <c r="AI891">
        <v>7</v>
      </c>
      <c r="AJ891" s="301">
        <v>43919</v>
      </c>
      <c r="AK891">
        <v>1069</v>
      </c>
      <c r="AL891">
        <v>1916</v>
      </c>
      <c r="AM891" s="301">
        <v>43828</v>
      </c>
      <c r="AN891">
        <v>1337</v>
      </c>
      <c r="AO891">
        <v>2968</v>
      </c>
      <c r="AP891" s="301">
        <v>43645</v>
      </c>
      <c r="AQ891">
        <v>1263</v>
      </c>
      <c r="AR891">
        <v>2456</v>
      </c>
      <c r="AS891" s="301">
        <v>43280</v>
      </c>
      <c r="AT891">
        <v>1711</v>
      </c>
      <c r="AU891">
        <v>2590</v>
      </c>
    </row>
    <row r="892" spans="1:47" x14ac:dyDescent="0.2">
      <c r="A892" s="102">
        <v>1473</v>
      </c>
      <c r="B892">
        <v>5471</v>
      </c>
      <c r="C892" t="s">
        <v>1052</v>
      </c>
      <c r="D892" t="s">
        <v>939</v>
      </c>
      <c r="E892">
        <v>3290</v>
      </c>
      <c r="F892">
        <v>3280</v>
      </c>
      <c r="G892">
        <v>300</v>
      </c>
      <c r="H892" t="s">
        <v>901</v>
      </c>
      <c r="I892">
        <v>6135</v>
      </c>
      <c r="J892" t="s">
        <v>1452</v>
      </c>
      <c r="K892" t="s">
        <v>909</v>
      </c>
      <c r="L892">
        <v>3260</v>
      </c>
      <c r="M892">
        <v>3240</v>
      </c>
      <c r="N892">
        <v>300</v>
      </c>
      <c r="O892" t="s">
        <v>898</v>
      </c>
      <c r="P892">
        <v>0.75197273559425404</v>
      </c>
      <c r="Q892">
        <v>0.93751926134394203</v>
      </c>
      <c r="R892">
        <v>0.16078167634892901</v>
      </c>
      <c r="S892" s="15">
        <v>9.8976425283814895E-2</v>
      </c>
      <c r="T892">
        <v>-1.29468241550285</v>
      </c>
      <c r="U892">
        <v>1.29468241550285</v>
      </c>
      <c r="V892">
        <v>1.14163928899089</v>
      </c>
      <c r="W892">
        <v>-11.01</v>
      </c>
      <c r="X892">
        <v>1.22</v>
      </c>
      <c r="Y892">
        <v>331368</v>
      </c>
      <c r="Z892">
        <v>27614</v>
      </c>
      <c r="AA892">
        <v>1.17</v>
      </c>
      <c r="AB892">
        <v>12</v>
      </c>
      <c r="AC892">
        <v>8</v>
      </c>
      <c r="AD892">
        <v>4</v>
      </c>
      <c r="AE892">
        <v>66.67</v>
      </c>
      <c r="AF892">
        <v>19</v>
      </c>
      <c r="AG892">
        <v>3</v>
      </c>
      <c r="AH892">
        <v>1</v>
      </c>
      <c r="AI892">
        <v>8</v>
      </c>
      <c r="AJ892" s="301">
        <v>43919</v>
      </c>
      <c r="AK892">
        <v>3655</v>
      </c>
      <c r="AL892">
        <v>2794</v>
      </c>
      <c r="AM892" s="301">
        <v>43828</v>
      </c>
      <c r="AN892">
        <v>4805</v>
      </c>
      <c r="AO892">
        <v>5020</v>
      </c>
      <c r="AP892" s="301">
        <v>43645</v>
      </c>
      <c r="AQ892">
        <v>4155</v>
      </c>
      <c r="AR892">
        <v>4630</v>
      </c>
      <c r="AS892" s="301">
        <v>43280</v>
      </c>
      <c r="AT892">
        <v>4995</v>
      </c>
      <c r="AU892">
        <v>4185</v>
      </c>
    </row>
    <row r="893" spans="1:47" x14ac:dyDescent="0.2">
      <c r="A893" s="102">
        <v>916</v>
      </c>
      <c r="B893">
        <v>4183</v>
      </c>
      <c r="C893" t="s">
        <v>1028</v>
      </c>
      <c r="D893" t="s">
        <v>920</v>
      </c>
      <c r="E893">
        <v>2221</v>
      </c>
      <c r="F893">
        <v>2197</v>
      </c>
      <c r="G893">
        <v>500</v>
      </c>
      <c r="H893" t="s">
        <v>901</v>
      </c>
      <c r="I893">
        <v>7186</v>
      </c>
      <c r="J893" t="s">
        <v>445</v>
      </c>
      <c r="K893" t="s">
        <v>940</v>
      </c>
      <c r="L893">
        <v>353</v>
      </c>
      <c r="M893">
        <v>347</v>
      </c>
      <c r="N893">
        <v>3200</v>
      </c>
      <c r="O893" t="s">
        <v>898</v>
      </c>
      <c r="P893">
        <v>0.96741735520109595</v>
      </c>
      <c r="Q893">
        <v>0.94909440213130503</v>
      </c>
      <c r="R893" s="15">
        <v>5.6862589604939196E-6</v>
      </c>
      <c r="S893">
        <v>6.3564292646673903E-2</v>
      </c>
      <c r="T893">
        <v>-0.46653748590829303</v>
      </c>
      <c r="U893">
        <v>0.46653748590829303</v>
      </c>
      <c r="V893">
        <v>0.445780725306543</v>
      </c>
      <c r="W893">
        <v>-2.58</v>
      </c>
      <c r="X893">
        <v>1.08</v>
      </c>
      <c r="Y893">
        <v>330897</v>
      </c>
      <c r="Z893">
        <v>25454</v>
      </c>
      <c r="AA893">
        <v>1.38</v>
      </c>
      <c r="AB893">
        <v>13</v>
      </c>
      <c r="AC893">
        <v>9</v>
      </c>
      <c r="AD893">
        <v>4</v>
      </c>
      <c r="AE893">
        <v>69.23</v>
      </c>
      <c r="AF893">
        <v>19</v>
      </c>
      <c r="AG893">
        <v>2</v>
      </c>
      <c r="AH893">
        <v>1</v>
      </c>
      <c r="AI893">
        <v>10</v>
      </c>
      <c r="AJ893" s="301">
        <v>43919</v>
      </c>
      <c r="AK893">
        <v>2105</v>
      </c>
      <c r="AL893">
        <v>340</v>
      </c>
      <c r="AM893" s="301">
        <v>43828</v>
      </c>
      <c r="AN893">
        <v>2680</v>
      </c>
      <c r="AO893">
        <v>452</v>
      </c>
      <c r="AP893" s="301">
        <v>43645</v>
      </c>
      <c r="AQ893">
        <v>2728</v>
      </c>
      <c r="AR893">
        <v>412</v>
      </c>
      <c r="AS893" s="301">
        <v>43280</v>
      </c>
      <c r="AT893">
        <v>2913</v>
      </c>
      <c r="AU893">
        <v>553</v>
      </c>
    </row>
    <row r="894" spans="1:47" x14ac:dyDescent="0.2">
      <c r="A894" s="102">
        <v>1352</v>
      </c>
      <c r="B894">
        <v>4091</v>
      </c>
      <c r="C894" t="s">
        <v>1334</v>
      </c>
      <c r="D894" t="s">
        <v>920</v>
      </c>
      <c r="E894">
        <v>1721</v>
      </c>
      <c r="F894">
        <v>1751</v>
      </c>
      <c r="G894">
        <v>600</v>
      </c>
      <c r="H894" t="s">
        <v>901</v>
      </c>
      <c r="I894">
        <v>5929</v>
      </c>
      <c r="J894" t="s">
        <v>1207</v>
      </c>
      <c r="K894" t="s">
        <v>1032</v>
      </c>
      <c r="L894">
        <v>942</v>
      </c>
      <c r="M894">
        <v>939</v>
      </c>
      <c r="N894">
        <v>1100</v>
      </c>
      <c r="O894" t="s">
        <v>898</v>
      </c>
      <c r="P894">
        <v>0.85374674966596698</v>
      </c>
      <c r="Q894">
        <v>0.94028132423077704</v>
      </c>
      <c r="R894" s="15">
        <v>0.119769261478472</v>
      </c>
      <c r="S894" s="15">
        <v>5.53442696650061E-2</v>
      </c>
      <c r="T894">
        <v>-1.12019294671147</v>
      </c>
      <c r="U894">
        <v>1.12019294671147</v>
      </c>
      <c r="V894">
        <v>1.71451483695042</v>
      </c>
      <c r="W894">
        <v>-6.12</v>
      </c>
      <c r="X894">
        <v>1.68</v>
      </c>
      <c r="Y894">
        <v>330733</v>
      </c>
      <c r="Z894">
        <v>16537</v>
      </c>
      <c r="AA894">
        <v>0.88</v>
      </c>
      <c r="AB894">
        <v>20</v>
      </c>
      <c r="AC894">
        <v>13</v>
      </c>
      <c r="AD894">
        <v>7</v>
      </c>
      <c r="AE894">
        <v>65</v>
      </c>
      <c r="AF894">
        <v>18</v>
      </c>
      <c r="AG894">
        <v>3</v>
      </c>
      <c r="AH894">
        <v>3</v>
      </c>
      <c r="AI894">
        <v>14</v>
      </c>
      <c r="AJ894" s="301">
        <v>43919</v>
      </c>
      <c r="AK894">
        <v>1662</v>
      </c>
      <c r="AL894">
        <v>857</v>
      </c>
      <c r="AM894" s="301">
        <v>43828</v>
      </c>
      <c r="AN894">
        <v>2428</v>
      </c>
      <c r="AO894">
        <v>1229</v>
      </c>
      <c r="AP894" s="301">
        <v>43645</v>
      </c>
      <c r="AQ894">
        <v>2285</v>
      </c>
      <c r="AR894">
        <v>1181</v>
      </c>
      <c r="AS894" s="301">
        <v>43280</v>
      </c>
      <c r="AT894">
        <v>1526</v>
      </c>
      <c r="AU894">
        <v>1159</v>
      </c>
    </row>
    <row r="895" spans="1:47" x14ac:dyDescent="0.2">
      <c r="A895" s="102">
        <v>1685</v>
      </c>
      <c r="B895">
        <v>4091</v>
      </c>
      <c r="C895" t="s">
        <v>1334</v>
      </c>
      <c r="D895" t="s">
        <v>920</v>
      </c>
      <c r="E895">
        <v>1721</v>
      </c>
      <c r="F895">
        <v>1751</v>
      </c>
      <c r="G895">
        <v>600</v>
      </c>
      <c r="H895" t="s">
        <v>901</v>
      </c>
      <c r="I895">
        <v>6995</v>
      </c>
      <c r="J895" t="s">
        <v>47</v>
      </c>
      <c r="K895" t="s">
        <v>913</v>
      </c>
      <c r="L895">
        <v>1553</v>
      </c>
      <c r="M895">
        <v>1535</v>
      </c>
      <c r="N895">
        <v>700</v>
      </c>
      <c r="O895" t="s">
        <v>898</v>
      </c>
      <c r="P895">
        <v>0.908558679099431</v>
      </c>
      <c r="Q895">
        <v>0.93265294713881197</v>
      </c>
      <c r="R895">
        <v>4.8172534463952798E-3</v>
      </c>
      <c r="S895">
        <v>8.5904098606518608E-3</v>
      </c>
      <c r="T895">
        <v>-0.82875494918724901</v>
      </c>
      <c r="U895">
        <v>0.82875494918724901</v>
      </c>
      <c r="V895">
        <v>1.3664336937180199</v>
      </c>
      <c r="W895">
        <v>-5</v>
      </c>
      <c r="X895">
        <v>2.27</v>
      </c>
      <c r="Y895">
        <v>330604</v>
      </c>
      <c r="Z895">
        <v>22040</v>
      </c>
      <c r="AA895">
        <v>1.06</v>
      </c>
      <c r="AB895">
        <v>15</v>
      </c>
      <c r="AC895">
        <v>12</v>
      </c>
      <c r="AD895">
        <v>3</v>
      </c>
      <c r="AE895">
        <v>80</v>
      </c>
      <c r="AF895">
        <v>18</v>
      </c>
      <c r="AG895">
        <v>2</v>
      </c>
      <c r="AH895">
        <v>2</v>
      </c>
      <c r="AI895">
        <v>11</v>
      </c>
      <c r="AJ895" s="301">
        <v>43919</v>
      </c>
      <c r="AK895">
        <v>1662</v>
      </c>
      <c r="AL895">
        <v>1369</v>
      </c>
      <c r="AM895" s="301">
        <v>43828</v>
      </c>
      <c r="AN895">
        <v>2428</v>
      </c>
      <c r="AO895">
        <v>2147</v>
      </c>
      <c r="AP895" s="301">
        <v>43645</v>
      </c>
      <c r="AQ895">
        <v>2285</v>
      </c>
      <c r="AR895">
        <v>1839</v>
      </c>
      <c r="AS895" s="301">
        <v>43280</v>
      </c>
      <c r="AT895">
        <v>1526</v>
      </c>
      <c r="AU895">
        <v>2026</v>
      </c>
    </row>
    <row r="896" spans="1:47" x14ac:dyDescent="0.2">
      <c r="A896" s="102">
        <v>1945</v>
      </c>
      <c r="B896">
        <v>4091</v>
      </c>
      <c r="C896" t="s">
        <v>1334</v>
      </c>
      <c r="D896" t="s">
        <v>920</v>
      </c>
      <c r="E896">
        <v>1721</v>
      </c>
      <c r="F896">
        <v>1751</v>
      </c>
      <c r="G896">
        <v>600</v>
      </c>
      <c r="H896" t="s">
        <v>898</v>
      </c>
      <c r="I896">
        <v>6113</v>
      </c>
      <c r="J896" t="s">
        <v>1129</v>
      </c>
      <c r="K896" t="s">
        <v>909</v>
      </c>
      <c r="L896">
        <v>862</v>
      </c>
      <c r="M896">
        <v>859</v>
      </c>
      <c r="N896">
        <v>1200</v>
      </c>
      <c r="O896" t="s">
        <v>901</v>
      </c>
      <c r="P896">
        <v>0.72855178274276999</v>
      </c>
      <c r="Q896">
        <v>0.92636441212220799</v>
      </c>
      <c r="R896">
        <v>0.414113707210715</v>
      </c>
      <c r="S896" s="15">
        <v>5.5214947196163697E-2</v>
      </c>
      <c r="T896">
        <v>1.2127465207068999</v>
      </c>
      <c r="U896">
        <v>1.2127465207068999</v>
      </c>
      <c r="V896">
        <v>0.71706516653915897</v>
      </c>
      <c r="W896">
        <v>7.47</v>
      </c>
      <c r="X896">
        <v>1.88</v>
      </c>
      <c r="Y896">
        <v>329933</v>
      </c>
      <c r="Z896">
        <v>18330</v>
      </c>
      <c r="AA896">
        <v>0.98</v>
      </c>
      <c r="AB896">
        <v>18</v>
      </c>
      <c r="AC896">
        <v>11</v>
      </c>
      <c r="AD896">
        <v>7</v>
      </c>
      <c r="AE896">
        <v>61.11</v>
      </c>
      <c r="AF896">
        <v>14</v>
      </c>
      <c r="AG896">
        <v>6</v>
      </c>
      <c r="AH896">
        <v>5</v>
      </c>
      <c r="AI896">
        <v>7</v>
      </c>
      <c r="AJ896" s="301">
        <v>43919</v>
      </c>
      <c r="AK896">
        <v>1662</v>
      </c>
      <c r="AL896">
        <v>872</v>
      </c>
      <c r="AM896" s="301">
        <v>43828</v>
      </c>
      <c r="AN896">
        <v>2428</v>
      </c>
      <c r="AO896">
        <v>1250</v>
      </c>
      <c r="AP896" s="301">
        <v>43645</v>
      </c>
      <c r="AQ896">
        <v>2285</v>
      </c>
      <c r="AR896">
        <v>1246</v>
      </c>
      <c r="AS896" s="301">
        <v>43280</v>
      </c>
      <c r="AT896">
        <v>1526</v>
      </c>
      <c r="AU896">
        <v>1059</v>
      </c>
    </row>
    <row r="897" spans="1:47" x14ac:dyDescent="0.2">
      <c r="A897" s="102">
        <v>1096</v>
      </c>
      <c r="B897">
        <v>6395</v>
      </c>
      <c r="C897" t="s">
        <v>1004</v>
      </c>
      <c r="D897" t="s">
        <v>909</v>
      </c>
      <c r="E897">
        <v>890</v>
      </c>
      <c r="F897">
        <v>892</v>
      </c>
      <c r="G897">
        <v>1000</v>
      </c>
      <c r="H897" t="s">
        <v>901</v>
      </c>
      <c r="I897">
        <v>6504</v>
      </c>
      <c r="J897" t="s">
        <v>1444</v>
      </c>
      <c r="K897" t="s">
        <v>903</v>
      </c>
      <c r="L897">
        <v>2911</v>
      </c>
      <c r="M897">
        <v>2906</v>
      </c>
      <c r="N897">
        <v>300</v>
      </c>
      <c r="O897" t="s">
        <v>898</v>
      </c>
      <c r="P897">
        <v>0.90511888961310705</v>
      </c>
      <c r="Q897">
        <v>0.94563908532957397</v>
      </c>
      <c r="R897">
        <v>0.24820495984077101</v>
      </c>
      <c r="S897" s="15">
        <v>1.9889527824257301E-3</v>
      </c>
      <c r="T897">
        <v>-0.318442787624996</v>
      </c>
      <c r="U897">
        <v>0.318442787624996</v>
      </c>
      <c r="V897">
        <v>0.31798955466680701</v>
      </c>
      <c r="W897">
        <v>-1.55</v>
      </c>
      <c r="X897">
        <v>2.3199999999999998</v>
      </c>
      <c r="Y897">
        <v>329900</v>
      </c>
      <c r="Z897">
        <v>25377</v>
      </c>
      <c r="AA897">
        <v>1.32</v>
      </c>
      <c r="AB897">
        <v>13</v>
      </c>
      <c r="AC897">
        <v>8</v>
      </c>
      <c r="AD897">
        <v>5</v>
      </c>
      <c r="AE897">
        <v>61.54</v>
      </c>
      <c r="AF897">
        <v>17</v>
      </c>
      <c r="AG897">
        <v>4</v>
      </c>
      <c r="AH897">
        <v>0</v>
      </c>
      <c r="AI897">
        <v>9</v>
      </c>
      <c r="AJ897" s="301">
        <v>43919</v>
      </c>
      <c r="AK897">
        <v>796</v>
      </c>
      <c r="AL897">
        <v>2429</v>
      </c>
      <c r="AM897" s="301">
        <v>43828</v>
      </c>
      <c r="AN897">
        <v>1001</v>
      </c>
      <c r="AO897">
        <v>3345</v>
      </c>
      <c r="AP897" s="301">
        <v>43645</v>
      </c>
      <c r="AQ897">
        <v>1155</v>
      </c>
      <c r="AR897">
        <v>3865</v>
      </c>
      <c r="AS897" s="301">
        <v>43280</v>
      </c>
      <c r="AT897">
        <v>1330</v>
      </c>
      <c r="AU897">
        <v>4155</v>
      </c>
    </row>
    <row r="898" spans="1:47" x14ac:dyDescent="0.2">
      <c r="A898" s="102">
        <v>239</v>
      </c>
      <c r="B898">
        <v>1605</v>
      </c>
      <c r="C898" t="s">
        <v>1062</v>
      </c>
      <c r="D898" t="s">
        <v>1045</v>
      </c>
      <c r="E898">
        <v>672.9</v>
      </c>
      <c r="F898">
        <v>659.6</v>
      </c>
      <c r="G898">
        <v>1700</v>
      </c>
      <c r="H898" t="s">
        <v>901</v>
      </c>
      <c r="I898">
        <v>1963</v>
      </c>
      <c r="J898" t="s">
        <v>1077</v>
      </c>
      <c r="K898" t="s">
        <v>907</v>
      </c>
      <c r="L898">
        <v>1107</v>
      </c>
      <c r="M898">
        <v>1093</v>
      </c>
      <c r="N898">
        <v>1000</v>
      </c>
      <c r="O898" t="s">
        <v>898</v>
      </c>
      <c r="P898">
        <v>0.894744651047228</v>
      </c>
      <c r="Q898">
        <v>0.96586328135882804</v>
      </c>
      <c r="R898">
        <v>0.30342417444728098</v>
      </c>
      <c r="S898" s="106">
        <v>5.9120135361905801E-2</v>
      </c>
      <c r="T898">
        <v>-1.7607485366795901</v>
      </c>
      <c r="U898">
        <v>1.7607485366795901</v>
      </c>
      <c r="V898">
        <v>1.8380912829617799</v>
      </c>
      <c r="W898">
        <v>-9.23</v>
      </c>
      <c r="X898">
        <v>2.59</v>
      </c>
      <c r="Y898">
        <v>329655</v>
      </c>
      <c r="Z898">
        <v>21977</v>
      </c>
      <c r="AA898">
        <v>1.05</v>
      </c>
      <c r="AB898">
        <v>15</v>
      </c>
      <c r="AC898">
        <v>7</v>
      </c>
      <c r="AD898">
        <v>8</v>
      </c>
      <c r="AE898">
        <v>46.67</v>
      </c>
      <c r="AF898">
        <v>15</v>
      </c>
      <c r="AG898">
        <v>5</v>
      </c>
      <c r="AH898">
        <v>1</v>
      </c>
      <c r="AI898">
        <v>9</v>
      </c>
      <c r="AJ898" s="301">
        <v>43919</v>
      </c>
      <c r="AK898">
        <v>599.20000000000005</v>
      </c>
      <c r="AL898">
        <v>872</v>
      </c>
      <c r="AM898" s="301">
        <v>43828</v>
      </c>
      <c r="AN898">
        <v>1136.5</v>
      </c>
      <c r="AO898">
        <v>1755</v>
      </c>
      <c r="AP898" s="301">
        <v>43645</v>
      </c>
      <c r="AQ898">
        <v>992.9</v>
      </c>
      <c r="AR898">
        <v>1497</v>
      </c>
      <c r="AS898" s="301">
        <v>43280</v>
      </c>
      <c r="AT898">
        <v>1132.5</v>
      </c>
      <c r="AU898">
        <v>2136</v>
      </c>
    </row>
    <row r="899" spans="1:47" s="141" customFormat="1" x14ac:dyDescent="0.2">
      <c r="A899" s="375">
        <v>3352</v>
      </c>
      <c r="B899" s="141">
        <v>5803</v>
      </c>
      <c r="C899" s="141" t="s">
        <v>23</v>
      </c>
      <c r="D899" s="141" t="s">
        <v>911</v>
      </c>
      <c r="E899" s="141">
        <v>312</v>
      </c>
      <c r="F899" s="141">
        <v>308</v>
      </c>
      <c r="G899" s="141">
        <v>3200</v>
      </c>
      <c r="H899" s="141" t="s">
        <v>901</v>
      </c>
      <c r="I899" s="141">
        <v>6925</v>
      </c>
      <c r="J899" s="141" t="s">
        <v>1177</v>
      </c>
      <c r="K899" s="141" t="s">
        <v>903</v>
      </c>
      <c r="L899" s="141">
        <v>1339</v>
      </c>
      <c r="M899" s="141">
        <v>1427</v>
      </c>
      <c r="N899" s="141">
        <v>700</v>
      </c>
      <c r="O899" s="141" t="s">
        <v>898</v>
      </c>
      <c r="P899" s="141">
        <v>0.77947959068531203</v>
      </c>
      <c r="Q899" s="141">
        <v>0.88393790813352302</v>
      </c>
      <c r="R899" s="141">
        <v>2.4751013953205302E-2</v>
      </c>
      <c r="S899" s="141">
        <v>5.4109633954746598E-2</v>
      </c>
      <c r="T899" s="141">
        <v>-1.78244331017095</v>
      </c>
      <c r="U899" s="141">
        <v>1.78244331017095</v>
      </c>
      <c r="V899" s="141">
        <v>1.17779038884015</v>
      </c>
      <c r="W899" s="141">
        <v>-20.69</v>
      </c>
      <c r="X899" s="141">
        <v>1.33</v>
      </c>
      <c r="Y899" s="141">
        <v>329604</v>
      </c>
      <c r="Z899" s="141">
        <v>21974</v>
      </c>
      <c r="AA899" s="141">
        <v>1.0900000000000001</v>
      </c>
      <c r="AB899" s="141">
        <v>15</v>
      </c>
      <c r="AC899" s="141">
        <v>8</v>
      </c>
      <c r="AD899" s="141">
        <v>7</v>
      </c>
      <c r="AE899" s="141">
        <v>53.33</v>
      </c>
      <c r="AF899" s="141">
        <v>19</v>
      </c>
      <c r="AG899" s="141">
        <v>5</v>
      </c>
      <c r="AH899" s="141">
        <v>1</v>
      </c>
      <c r="AI899" s="141">
        <v>9</v>
      </c>
      <c r="AJ899" s="377">
        <v>43919</v>
      </c>
      <c r="AK899" s="141">
        <v>317</v>
      </c>
      <c r="AL899" s="141">
        <v>1060</v>
      </c>
      <c r="AM899" s="377">
        <v>43828</v>
      </c>
      <c r="AN899" s="141">
        <v>452</v>
      </c>
      <c r="AO899" s="141">
        <v>1624</v>
      </c>
      <c r="AP899" s="377">
        <v>43645</v>
      </c>
      <c r="AQ899" s="141">
        <v>421</v>
      </c>
      <c r="AR899" s="141">
        <v>1435</v>
      </c>
      <c r="AS899" s="377">
        <v>43280</v>
      </c>
      <c r="AT899" s="141">
        <v>689</v>
      </c>
      <c r="AU899" s="141">
        <v>1385</v>
      </c>
    </row>
    <row r="900" spans="1:47" x14ac:dyDescent="0.2">
      <c r="A900" s="102">
        <v>154</v>
      </c>
      <c r="B900">
        <v>2502</v>
      </c>
      <c r="C900" t="s">
        <v>1457</v>
      </c>
      <c r="D900" t="s">
        <v>923</v>
      </c>
      <c r="E900">
        <v>3706</v>
      </c>
      <c r="F900">
        <v>3701</v>
      </c>
      <c r="G900">
        <v>200</v>
      </c>
      <c r="H900" t="s">
        <v>898</v>
      </c>
      <c r="I900">
        <v>9024</v>
      </c>
      <c r="J900" t="s">
        <v>1463</v>
      </c>
      <c r="K900" t="s">
        <v>976</v>
      </c>
      <c r="L900">
        <v>1199</v>
      </c>
      <c r="M900">
        <v>1180</v>
      </c>
      <c r="N900">
        <v>600</v>
      </c>
      <c r="O900" t="s">
        <v>901</v>
      </c>
      <c r="P900">
        <v>0.75460910904540501</v>
      </c>
      <c r="Q900">
        <v>0.97005379606112896</v>
      </c>
      <c r="R900">
        <v>0.417602736835615</v>
      </c>
      <c r="S900">
        <v>1.05832180217481E-2</v>
      </c>
      <c r="T900">
        <v>1.4397862223524001</v>
      </c>
      <c r="U900">
        <v>1.4397862223524001</v>
      </c>
      <c r="V900">
        <v>1.37209618845474</v>
      </c>
      <c r="W900">
        <v>7.59</v>
      </c>
      <c r="X900">
        <v>4.3499999999999996</v>
      </c>
      <c r="Y900">
        <v>329356</v>
      </c>
      <c r="Z900">
        <v>25335</v>
      </c>
      <c r="AA900">
        <v>1.71</v>
      </c>
      <c r="AB900">
        <v>13</v>
      </c>
      <c r="AC900">
        <v>8</v>
      </c>
      <c r="AD900">
        <v>5</v>
      </c>
      <c r="AE900">
        <v>61.54</v>
      </c>
      <c r="AF900">
        <v>18</v>
      </c>
      <c r="AG900">
        <v>3</v>
      </c>
      <c r="AH900">
        <v>0</v>
      </c>
      <c r="AI900">
        <v>10</v>
      </c>
      <c r="AJ900" s="301">
        <v>43919</v>
      </c>
      <c r="AK900">
        <v>3661</v>
      </c>
      <c r="AL900">
        <v>1249</v>
      </c>
      <c r="AM900" s="301">
        <v>43828</v>
      </c>
      <c r="AN900">
        <v>4983</v>
      </c>
      <c r="AO900">
        <v>1795</v>
      </c>
      <c r="AP900" s="301">
        <v>43645</v>
      </c>
      <c r="AQ900">
        <v>4869</v>
      </c>
      <c r="AR900">
        <v>1826</v>
      </c>
      <c r="AS900" s="301">
        <v>43280</v>
      </c>
      <c r="AT900">
        <v>5466</v>
      </c>
      <c r="AU900">
        <v>1837</v>
      </c>
    </row>
    <row r="901" spans="1:47" x14ac:dyDescent="0.2">
      <c r="A901" s="102">
        <v>1642</v>
      </c>
      <c r="B901">
        <v>5706</v>
      </c>
      <c r="C901" t="s">
        <v>1136</v>
      </c>
      <c r="D901" t="s">
        <v>911</v>
      </c>
      <c r="E901">
        <v>2159</v>
      </c>
      <c r="F901">
        <v>2175</v>
      </c>
      <c r="G901">
        <v>500</v>
      </c>
      <c r="H901" t="s">
        <v>898</v>
      </c>
      <c r="I901">
        <v>6923</v>
      </c>
      <c r="J901" t="s">
        <v>54</v>
      </c>
      <c r="K901" t="s">
        <v>903</v>
      </c>
      <c r="L901">
        <v>2563</v>
      </c>
      <c r="M901">
        <v>2534</v>
      </c>
      <c r="N901">
        <v>400</v>
      </c>
      <c r="O901" t="s">
        <v>901</v>
      </c>
      <c r="P901">
        <v>0.95153372232167099</v>
      </c>
      <c r="Q901">
        <v>0.93360881897429604</v>
      </c>
      <c r="R901">
        <v>0.166330230296618</v>
      </c>
      <c r="S901" s="15">
        <v>1.6236240235960299E-2</v>
      </c>
      <c r="T901">
        <v>0.289666015709453</v>
      </c>
      <c r="U901">
        <v>0.289666015709453</v>
      </c>
      <c r="V901">
        <v>0.16855560241798401</v>
      </c>
      <c r="W901">
        <v>1.08</v>
      </c>
      <c r="X901">
        <v>7.29</v>
      </c>
      <c r="Y901">
        <v>329239</v>
      </c>
      <c r="Z901">
        <v>47034</v>
      </c>
      <c r="AA901">
        <v>2.36</v>
      </c>
      <c r="AB901">
        <v>7</v>
      </c>
      <c r="AC901">
        <v>5</v>
      </c>
      <c r="AD901">
        <v>2</v>
      </c>
      <c r="AE901">
        <v>71.430000000000007</v>
      </c>
      <c r="AF901">
        <v>17</v>
      </c>
      <c r="AG901">
        <v>3</v>
      </c>
      <c r="AH901">
        <v>1</v>
      </c>
      <c r="AI901">
        <v>3</v>
      </c>
      <c r="AJ901" s="301">
        <v>43919</v>
      </c>
      <c r="AK901">
        <v>1803</v>
      </c>
      <c r="AL901">
        <v>2175</v>
      </c>
      <c r="AM901" s="301">
        <v>43828</v>
      </c>
      <c r="AN901">
        <v>2924</v>
      </c>
      <c r="AO901">
        <v>3180</v>
      </c>
      <c r="AP901" s="301">
        <v>43645</v>
      </c>
      <c r="AQ901">
        <v>2630</v>
      </c>
      <c r="AR901">
        <v>2743</v>
      </c>
      <c r="AS901" s="301">
        <v>43280</v>
      </c>
      <c r="AT901">
        <v>4625</v>
      </c>
      <c r="AU901">
        <v>3700</v>
      </c>
    </row>
    <row r="902" spans="1:47" x14ac:dyDescent="0.2">
      <c r="A902" s="102">
        <v>156</v>
      </c>
      <c r="B902">
        <v>1833</v>
      </c>
      <c r="C902" t="s">
        <v>1197</v>
      </c>
      <c r="D902" t="s">
        <v>907</v>
      </c>
      <c r="E902">
        <v>2457</v>
      </c>
      <c r="F902">
        <v>2481</v>
      </c>
      <c r="G902">
        <v>400</v>
      </c>
      <c r="H902" t="s">
        <v>898</v>
      </c>
      <c r="I902">
        <v>4118</v>
      </c>
      <c r="J902" t="s">
        <v>1075</v>
      </c>
      <c r="K902" t="s">
        <v>920</v>
      </c>
      <c r="L902">
        <v>2750</v>
      </c>
      <c r="M902">
        <v>2716</v>
      </c>
      <c r="N902">
        <v>400</v>
      </c>
      <c r="O902" t="s">
        <v>901</v>
      </c>
      <c r="P902">
        <v>0.79295619286186003</v>
      </c>
      <c r="Q902">
        <v>0.96983534310737496</v>
      </c>
      <c r="R902">
        <v>0.35606350954500698</v>
      </c>
      <c r="S902" s="15">
        <v>8.7749346221624601E-5</v>
      </c>
      <c r="T902">
        <v>1.0309351304680201</v>
      </c>
      <c r="U902">
        <v>1.0309351304680201</v>
      </c>
      <c r="V902">
        <v>0.53998510776578501</v>
      </c>
      <c r="W902">
        <v>4.2</v>
      </c>
      <c r="X902">
        <v>8.65</v>
      </c>
      <c r="Y902">
        <v>329132</v>
      </c>
      <c r="Z902">
        <v>109711</v>
      </c>
      <c r="AA902">
        <v>6.15</v>
      </c>
      <c r="AB902">
        <v>3</v>
      </c>
      <c r="AC902">
        <v>3</v>
      </c>
      <c r="AD902">
        <v>0</v>
      </c>
      <c r="AE902">
        <v>100</v>
      </c>
      <c r="AF902">
        <v>16</v>
      </c>
      <c r="AG902">
        <v>3</v>
      </c>
      <c r="AH902">
        <v>0</v>
      </c>
      <c r="AI902">
        <v>0</v>
      </c>
      <c r="AJ902" s="301">
        <v>43919</v>
      </c>
      <c r="AK902">
        <v>2274</v>
      </c>
      <c r="AL902">
        <v>2663</v>
      </c>
      <c r="AM902" s="301">
        <v>43828</v>
      </c>
      <c r="AN902">
        <v>3010</v>
      </c>
      <c r="AO902">
        <v>3520</v>
      </c>
      <c r="AP902" s="301">
        <v>43645</v>
      </c>
      <c r="AQ902">
        <v>3380</v>
      </c>
      <c r="AR902">
        <v>4155</v>
      </c>
      <c r="AS902" s="301">
        <v>43280</v>
      </c>
      <c r="AT902">
        <v>3465</v>
      </c>
      <c r="AU902">
        <v>4860</v>
      </c>
    </row>
    <row r="903" spans="1:47" x14ac:dyDescent="0.2">
      <c r="A903" s="102">
        <v>3190</v>
      </c>
      <c r="B903">
        <v>2587</v>
      </c>
      <c r="C903" t="s">
        <v>1233</v>
      </c>
      <c r="D903" t="s">
        <v>923</v>
      </c>
      <c r="E903">
        <v>4200</v>
      </c>
      <c r="F903">
        <v>4180</v>
      </c>
      <c r="G903">
        <v>200</v>
      </c>
      <c r="H903" t="s">
        <v>901</v>
      </c>
      <c r="I903">
        <v>4208</v>
      </c>
      <c r="J903" t="s">
        <v>1026</v>
      </c>
      <c r="K903" t="s">
        <v>920</v>
      </c>
      <c r="L903">
        <v>1810</v>
      </c>
      <c r="M903">
        <v>1797</v>
      </c>
      <c r="N903">
        <v>500</v>
      </c>
      <c r="O903" t="s">
        <v>898</v>
      </c>
      <c r="P903">
        <v>0.83992967979932898</v>
      </c>
      <c r="Q903">
        <v>0.88985477770005394</v>
      </c>
      <c r="R903">
        <v>9.49139041107184E-2</v>
      </c>
      <c r="S903">
        <v>4.3861796382298002E-3</v>
      </c>
      <c r="T903">
        <v>-0.33062438482753298</v>
      </c>
      <c r="U903">
        <v>0.33062438482753298</v>
      </c>
      <c r="V903">
        <v>0.37681014124273898</v>
      </c>
      <c r="W903">
        <v>-1.54</v>
      </c>
      <c r="X903">
        <v>7.48</v>
      </c>
      <c r="Y903">
        <v>329125</v>
      </c>
      <c r="Z903">
        <v>36569</v>
      </c>
      <c r="AA903">
        <v>1.99</v>
      </c>
      <c r="AB903">
        <v>9</v>
      </c>
      <c r="AC903">
        <v>6</v>
      </c>
      <c r="AD903">
        <v>3</v>
      </c>
      <c r="AE903">
        <v>66.67</v>
      </c>
      <c r="AF903">
        <v>16</v>
      </c>
      <c r="AG903">
        <v>4</v>
      </c>
      <c r="AH903">
        <v>1</v>
      </c>
      <c r="AI903">
        <v>4</v>
      </c>
      <c r="AJ903" s="301">
        <v>43919</v>
      </c>
      <c r="AK903">
        <v>4260</v>
      </c>
      <c r="AL903">
        <v>1691</v>
      </c>
      <c r="AM903" s="301">
        <v>43828</v>
      </c>
      <c r="AN903">
        <v>4545</v>
      </c>
      <c r="AO903">
        <v>2379</v>
      </c>
      <c r="AP903" s="301">
        <v>43645</v>
      </c>
      <c r="AQ903">
        <v>4710</v>
      </c>
      <c r="AR903">
        <v>2298</v>
      </c>
      <c r="AS903" s="301">
        <v>43280</v>
      </c>
      <c r="AT903">
        <v>4670</v>
      </c>
      <c r="AU903">
        <v>2821</v>
      </c>
    </row>
    <row r="904" spans="1:47" x14ac:dyDescent="0.2">
      <c r="A904" s="102">
        <v>260</v>
      </c>
      <c r="B904">
        <v>6135</v>
      </c>
      <c r="C904" t="s">
        <v>1452</v>
      </c>
      <c r="D904" t="s">
        <v>909</v>
      </c>
      <c r="E904">
        <v>3260</v>
      </c>
      <c r="F904">
        <v>3240</v>
      </c>
      <c r="G904">
        <v>300</v>
      </c>
      <c r="H904" t="s">
        <v>901</v>
      </c>
      <c r="I904">
        <v>9678</v>
      </c>
      <c r="J904" t="s">
        <v>1453</v>
      </c>
      <c r="K904" t="s">
        <v>910</v>
      </c>
      <c r="L904">
        <v>2297</v>
      </c>
      <c r="M904">
        <v>2316</v>
      </c>
      <c r="N904">
        <v>400</v>
      </c>
      <c r="O904" t="s">
        <v>898</v>
      </c>
      <c r="P904">
        <v>0.91159967742187098</v>
      </c>
      <c r="Q904">
        <v>0.96500805550378399</v>
      </c>
      <c r="R904">
        <v>0.28918271157106201</v>
      </c>
      <c r="S904" s="106">
        <v>1.2106524930748701E-2</v>
      </c>
      <c r="T904">
        <v>-0.43071424139861803</v>
      </c>
      <c r="U904">
        <v>0.43071424139861803</v>
      </c>
      <c r="V904">
        <v>0.194536213219314</v>
      </c>
      <c r="W904">
        <v>-2.29</v>
      </c>
      <c r="X904">
        <v>4.6900000000000004</v>
      </c>
      <c r="Y904">
        <v>328972</v>
      </c>
      <c r="Z904">
        <v>36552</v>
      </c>
      <c r="AA904">
        <v>1.98</v>
      </c>
      <c r="AB904">
        <v>9</v>
      </c>
      <c r="AC904">
        <v>6</v>
      </c>
      <c r="AD904">
        <v>3</v>
      </c>
      <c r="AE904">
        <v>66.67</v>
      </c>
      <c r="AF904">
        <v>16</v>
      </c>
      <c r="AG904">
        <v>4</v>
      </c>
      <c r="AH904">
        <v>0</v>
      </c>
      <c r="AI904">
        <v>5</v>
      </c>
      <c r="AJ904" s="301">
        <v>43919</v>
      </c>
      <c r="AK904">
        <v>2794</v>
      </c>
      <c r="AL904">
        <v>2133</v>
      </c>
      <c r="AM904" s="301">
        <v>43828</v>
      </c>
      <c r="AN904">
        <v>5020</v>
      </c>
      <c r="AO904">
        <v>2821</v>
      </c>
      <c r="AP904" s="301">
        <v>43645</v>
      </c>
      <c r="AQ904">
        <v>4630</v>
      </c>
      <c r="AR904">
        <v>2838</v>
      </c>
      <c r="AS904" s="301">
        <v>43280</v>
      </c>
      <c r="AT904">
        <v>4185</v>
      </c>
      <c r="AU904">
        <v>3470</v>
      </c>
    </row>
    <row r="905" spans="1:47" x14ac:dyDescent="0.2">
      <c r="A905" s="102">
        <v>826</v>
      </c>
      <c r="B905">
        <v>6501</v>
      </c>
      <c r="C905" t="s">
        <v>1022</v>
      </c>
      <c r="D905" t="s">
        <v>903</v>
      </c>
      <c r="E905">
        <v>3390</v>
      </c>
      <c r="F905">
        <v>3395</v>
      </c>
      <c r="G905">
        <v>300</v>
      </c>
      <c r="H905" t="s">
        <v>901</v>
      </c>
      <c r="I905">
        <v>6995</v>
      </c>
      <c r="J905" t="s">
        <v>47</v>
      </c>
      <c r="K905" t="s">
        <v>913</v>
      </c>
      <c r="L905">
        <v>1553</v>
      </c>
      <c r="M905">
        <v>1535</v>
      </c>
      <c r="N905">
        <v>700</v>
      </c>
      <c r="O905" t="s">
        <v>898</v>
      </c>
      <c r="P905">
        <v>0.95964005888069004</v>
      </c>
      <c r="Q905">
        <v>0.95062135622572297</v>
      </c>
      <c r="R905" s="15">
        <v>3.9242697331735299E-2</v>
      </c>
      <c r="S905">
        <v>6.2029376962870197E-2</v>
      </c>
      <c r="T905">
        <v>-0.65373920217839099</v>
      </c>
      <c r="U905">
        <v>0.65373920217839099</v>
      </c>
      <c r="V905">
        <v>1.0418405624534499</v>
      </c>
      <c r="W905">
        <v>-2.57</v>
      </c>
      <c r="X905">
        <v>5.5</v>
      </c>
      <c r="Y905">
        <v>328838</v>
      </c>
      <c r="Z905">
        <v>23488</v>
      </c>
      <c r="AA905">
        <v>1.18</v>
      </c>
      <c r="AB905">
        <v>14</v>
      </c>
      <c r="AC905">
        <v>10</v>
      </c>
      <c r="AD905">
        <v>4</v>
      </c>
      <c r="AE905">
        <v>71.430000000000007</v>
      </c>
      <c r="AF905">
        <v>20</v>
      </c>
      <c r="AG905">
        <v>2</v>
      </c>
      <c r="AH905">
        <v>0</v>
      </c>
      <c r="AI905">
        <v>12</v>
      </c>
      <c r="AJ905" s="301">
        <v>43919</v>
      </c>
      <c r="AK905">
        <v>3109</v>
      </c>
      <c r="AL905">
        <v>1369</v>
      </c>
      <c r="AM905" s="301">
        <v>43828</v>
      </c>
      <c r="AN905">
        <v>4626</v>
      </c>
      <c r="AO905">
        <v>2147</v>
      </c>
      <c r="AP905" s="301">
        <v>43645</v>
      </c>
      <c r="AQ905">
        <v>4045</v>
      </c>
      <c r="AR905">
        <v>1839</v>
      </c>
      <c r="AS905" s="301">
        <v>43280</v>
      </c>
      <c r="AT905">
        <v>3840.5</v>
      </c>
      <c r="AU905">
        <v>2026</v>
      </c>
    </row>
    <row r="906" spans="1:47" x14ac:dyDescent="0.2">
      <c r="A906" s="102">
        <v>1677</v>
      </c>
      <c r="B906">
        <v>4666</v>
      </c>
      <c r="C906" t="s">
        <v>1342</v>
      </c>
      <c r="D906" t="s">
        <v>917</v>
      </c>
      <c r="E906">
        <v>1805</v>
      </c>
      <c r="F906">
        <v>1797</v>
      </c>
      <c r="G906">
        <v>600</v>
      </c>
      <c r="H906" t="s">
        <v>898</v>
      </c>
      <c r="I906">
        <v>9603</v>
      </c>
      <c r="J906" t="s">
        <v>1013</v>
      </c>
      <c r="K906" t="s">
        <v>910</v>
      </c>
      <c r="L906">
        <v>1569</v>
      </c>
      <c r="M906">
        <v>1540</v>
      </c>
      <c r="N906">
        <v>700</v>
      </c>
      <c r="O906" t="s">
        <v>901</v>
      </c>
      <c r="P906">
        <v>0.94151645195037004</v>
      </c>
      <c r="Q906">
        <v>0.93286171922383299</v>
      </c>
      <c r="R906">
        <v>0.22514071503121499</v>
      </c>
      <c r="S906">
        <v>7.5908869890743705E-2</v>
      </c>
      <c r="T906">
        <v>0.70493140046998704</v>
      </c>
      <c r="U906">
        <v>0.70493140046998704</v>
      </c>
      <c r="V906">
        <v>2.2855872876028301E-2</v>
      </c>
      <c r="W906">
        <v>4.6100000000000003</v>
      </c>
      <c r="X906">
        <v>0.02</v>
      </c>
      <c r="Y906">
        <v>328692</v>
      </c>
      <c r="Z906">
        <v>25284</v>
      </c>
      <c r="AA906">
        <v>1.31</v>
      </c>
      <c r="AB906">
        <v>13</v>
      </c>
      <c r="AC906">
        <v>8</v>
      </c>
      <c r="AD906">
        <v>5</v>
      </c>
      <c r="AE906">
        <v>61.54</v>
      </c>
      <c r="AF906">
        <v>14</v>
      </c>
      <c r="AG906">
        <v>5</v>
      </c>
      <c r="AH906">
        <v>2</v>
      </c>
      <c r="AI906">
        <v>6</v>
      </c>
      <c r="AJ906" s="301">
        <v>43919</v>
      </c>
      <c r="AK906">
        <v>1620</v>
      </c>
      <c r="AL906">
        <v>1419</v>
      </c>
      <c r="AM906" s="301">
        <v>43828</v>
      </c>
      <c r="AN906">
        <v>2669</v>
      </c>
      <c r="AO906">
        <v>3135</v>
      </c>
      <c r="AP906" s="301">
        <v>43645</v>
      </c>
      <c r="AQ906">
        <v>2515</v>
      </c>
      <c r="AR906">
        <v>2719</v>
      </c>
      <c r="AS906" s="301">
        <v>43280</v>
      </c>
      <c r="AT906">
        <v>2910</v>
      </c>
      <c r="AU906">
        <v>3240</v>
      </c>
    </row>
    <row r="907" spans="1:47" x14ac:dyDescent="0.2">
      <c r="A907" s="102">
        <v>3452</v>
      </c>
      <c r="B907">
        <v>1941</v>
      </c>
      <c r="C907" t="s">
        <v>1159</v>
      </c>
      <c r="D907" t="s">
        <v>907</v>
      </c>
      <c r="E907">
        <v>2302</v>
      </c>
      <c r="F907">
        <v>2285</v>
      </c>
      <c r="G907">
        <v>400</v>
      </c>
      <c r="H907" t="s">
        <v>898</v>
      </c>
      <c r="I907">
        <v>5334</v>
      </c>
      <c r="J907" t="s">
        <v>1074</v>
      </c>
      <c r="K907" t="s">
        <v>897</v>
      </c>
      <c r="L907">
        <v>1533</v>
      </c>
      <c r="M907">
        <v>1527</v>
      </c>
      <c r="N907">
        <v>600</v>
      </c>
      <c r="O907" t="s">
        <v>901</v>
      </c>
      <c r="P907">
        <v>0.84518852767183705</v>
      </c>
      <c r="Q907">
        <v>0.87929042675771896</v>
      </c>
      <c r="R907">
        <v>2.5799182015359901E-2</v>
      </c>
      <c r="S907">
        <v>8.2917949542792996E-2</v>
      </c>
      <c r="T907">
        <v>1.15683499469179</v>
      </c>
      <c r="U907">
        <v>1.15683499469179</v>
      </c>
      <c r="V907">
        <v>0.822051672822532</v>
      </c>
      <c r="W907">
        <v>5.92</v>
      </c>
      <c r="X907">
        <v>0.24</v>
      </c>
      <c r="Y907">
        <v>328557</v>
      </c>
      <c r="Z907">
        <v>27380</v>
      </c>
      <c r="AA907">
        <v>1.43</v>
      </c>
      <c r="AB907">
        <v>12</v>
      </c>
      <c r="AC907">
        <v>8</v>
      </c>
      <c r="AD907">
        <v>4</v>
      </c>
      <c r="AE907">
        <v>66.67</v>
      </c>
      <c r="AF907">
        <v>16</v>
      </c>
      <c r="AG907">
        <v>4</v>
      </c>
      <c r="AH907">
        <v>2</v>
      </c>
      <c r="AI907">
        <v>6</v>
      </c>
      <c r="AJ907" s="301">
        <v>43919</v>
      </c>
      <c r="AK907">
        <v>2248</v>
      </c>
      <c r="AL907">
        <v>1608</v>
      </c>
      <c r="AM907" s="301">
        <v>43828</v>
      </c>
      <c r="AN907">
        <v>2532</v>
      </c>
      <c r="AO907">
        <v>2134</v>
      </c>
      <c r="AP907" s="301">
        <v>43645</v>
      </c>
      <c r="AQ907">
        <v>2296</v>
      </c>
      <c r="AR907">
        <v>2076</v>
      </c>
      <c r="AS907" s="301">
        <v>43280</v>
      </c>
      <c r="AT907">
        <v>2698</v>
      </c>
      <c r="AU907">
        <v>3025</v>
      </c>
    </row>
    <row r="908" spans="1:47" x14ac:dyDescent="0.2">
      <c r="A908" s="102">
        <v>2675</v>
      </c>
      <c r="B908">
        <v>3003</v>
      </c>
      <c r="C908" t="s">
        <v>450</v>
      </c>
      <c r="D908" t="s">
        <v>917</v>
      </c>
      <c r="E908">
        <v>981</v>
      </c>
      <c r="F908">
        <v>982</v>
      </c>
      <c r="G908">
        <v>900</v>
      </c>
      <c r="H908" t="s">
        <v>901</v>
      </c>
      <c r="I908">
        <v>6465</v>
      </c>
      <c r="J908" t="s">
        <v>360</v>
      </c>
      <c r="K908" t="s">
        <v>909</v>
      </c>
      <c r="L908">
        <v>9250</v>
      </c>
      <c r="M908">
        <v>9100</v>
      </c>
      <c r="N908">
        <v>100</v>
      </c>
      <c r="O908" t="s">
        <v>898</v>
      </c>
      <c r="P908">
        <v>0.59314373421413902</v>
      </c>
      <c r="Q908">
        <v>0.90658905010631596</v>
      </c>
      <c r="R908" s="106">
        <v>7.0890025236562904E-2</v>
      </c>
      <c r="S908" s="15">
        <v>3.9048225544612701E-2</v>
      </c>
      <c r="T908">
        <v>-2.21879353035329</v>
      </c>
      <c r="U908">
        <v>2.21879353035329</v>
      </c>
      <c r="V908">
        <v>2.2069476397760699</v>
      </c>
      <c r="W908">
        <v>-14.45</v>
      </c>
      <c r="X908">
        <v>2.88</v>
      </c>
      <c r="Y908">
        <v>328551</v>
      </c>
      <c r="Z908">
        <v>27379</v>
      </c>
      <c r="AA908">
        <v>2.17</v>
      </c>
      <c r="AB908">
        <v>12</v>
      </c>
      <c r="AC908">
        <v>7</v>
      </c>
      <c r="AD908">
        <v>5</v>
      </c>
      <c r="AE908">
        <v>58.33</v>
      </c>
      <c r="AF908">
        <v>16</v>
      </c>
      <c r="AG908">
        <v>5</v>
      </c>
      <c r="AH908">
        <v>1</v>
      </c>
      <c r="AI908">
        <v>6</v>
      </c>
      <c r="AJ908" s="301">
        <v>43919</v>
      </c>
      <c r="AK908">
        <v>1131</v>
      </c>
      <c r="AL908">
        <v>8530</v>
      </c>
      <c r="AM908" s="301">
        <v>43828</v>
      </c>
      <c r="AN908">
        <v>1316</v>
      </c>
      <c r="AO908">
        <v>9740</v>
      </c>
      <c r="AP908" s="301">
        <v>43645</v>
      </c>
      <c r="AQ908">
        <v>884</v>
      </c>
      <c r="AR908">
        <v>8150</v>
      </c>
      <c r="AS908" s="301">
        <v>43280</v>
      </c>
      <c r="AT908">
        <v>1156</v>
      </c>
      <c r="AU908">
        <v>10800</v>
      </c>
    </row>
    <row r="909" spans="1:47" x14ac:dyDescent="0.2">
      <c r="A909" s="102">
        <v>3966</v>
      </c>
      <c r="B909">
        <v>1941</v>
      </c>
      <c r="C909" t="s">
        <v>1159</v>
      </c>
      <c r="D909" t="s">
        <v>907</v>
      </c>
      <c r="E909">
        <v>2302</v>
      </c>
      <c r="F909">
        <v>2285</v>
      </c>
      <c r="G909">
        <v>400</v>
      </c>
      <c r="H909" t="s">
        <v>898</v>
      </c>
      <c r="I909">
        <v>8804</v>
      </c>
      <c r="J909" t="s">
        <v>670</v>
      </c>
      <c r="K909" t="s">
        <v>917</v>
      </c>
      <c r="L909">
        <v>1236</v>
      </c>
      <c r="M909">
        <v>1208</v>
      </c>
      <c r="N909">
        <v>800</v>
      </c>
      <c r="O909" t="s">
        <v>901</v>
      </c>
      <c r="P909">
        <v>0.88333107629738705</v>
      </c>
      <c r="Q909">
        <v>0.85793800121155595</v>
      </c>
      <c r="R909" s="15">
        <v>3.3046495294484098E-3</v>
      </c>
      <c r="S909" s="106">
        <v>4.2002487245355803E-2</v>
      </c>
      <c r="T909">
        <v>0.39837684043653698</v>
      </c>
      <c r="U909">
        <v>0.39837684043653698</v>
      </c>
      <c r="V909">
        <v>6.0715714548286302E-2</v>
      </c>
      <c r="W909">
        <v>3.43</v>
      </c>
      <c r="X909">
        <v>5.73</v>
      </c>
      <c r="Y909">
        <v>328480</v>
      </c>
      <c r="Z909">
        <v>18249</v>
      </c>
      <c r="AA909">
        <v>1.01</v>
      </c>
      <c r="AB909">
        <v>18</v>
      </c>
      <c r="AC909">
        <v>11</v>
      </c>
      <c r="AD909">
        <v>7</v>
      </c>
      <c r="AE909">
        <v>61.11</v>
      </c>
      <c r="AF909">
        <v>18</v>
      </c>
      <c r="AG909">
        <v>5</v>
      </c>
      <c r="AH909">
        <v>3</v>
      </c>
      <c r="AI909">
        <v>10</v>
      </c>
      <c r="AJ909" s="301">
        <v>43919</v>
      </c>
      <c r="AK909">
        <v>2248</v>
      </c>
      <c r="AL909">
        <v>1115</v>
      </c>
      <c r="AM909" s="301">
        <v>43828</v>
      </c>
      <c r="AN909">
        <v>2532</v>
      </c>
      <c r="AO909">
        <v>1709</v>
      </c>
      <c r="AP909" s="301">
        <v>43645</v>
      </c>
      <c r="AQ909">
        <v>2296</v>
      </c>
      <c r="AR909">
        <v>1225</v>
      </c>
      <c r="AS909" s="301">
        <v>43280</v>
      </c>
      <c r="AT909">
        <v>2698</v>
      </c>
      <c r="AU909">
        <v>1489</v>
      </c>
    </row>
    <row r="910" spans="1:47" x14ac:dyDescent="0.2">
      <c r="A910" s="102">
        <v>2403</v>
      </c>
      <c r="B910">
        <v>2222</v>
      </c>
      <c r="C910" t="s">
        <v>474</v>
      </c>
      <c r="D910" t="s">
        <v>923</v>
      </c>
      <c r="E910">
        <v>4510</v>
      </c>
      <c r="F910">
        <v>4385</v>
      </c>
      <c r="G910">
        <v>200</v>
      </c>
      <c r="H910" t="s">
        <v>901</v>
      </c>
      <c r="I910">
        <v>6963</v>
      </c>
      <c r="J910" t="s">
        <v>1347</v>
      </c>
      <c r="K910" t="s">
        <v>903</v>
      </c>
      <c r="L910">
        <v>7110</v>
      </c>
      <c r="M910">
        <v>7010</v>
      </c>
      <c r="N910">
        <v>100</v>
      </c>
      <c r="O910" t="s">
        <v>898</v>
      </c>
      <c r="P910">
        <v>0.74480427903680402</v>
      </c>
      <c r="Q910">
        <v>0.91402513396687701</v>
      </c>
      <c r="R910" s="15">
        <v>0.24814712872509101</v>
      </c>
      <c r="S910" s="15">
        <v>9.2127406280882798E-2</v>
      </c>
      <c r="T910">
        <v>-1.9115748376803501</v>
      </c>
      <c r="U910">
        <v>1.9115748376803501</v>
      </c>
      <c r="V910">
        <v>1.4171858567040501</v>
      </c>
      <c r="W910">
        <v>-12.34</v>
      </c>
      <c r="X910">
        <v>25.11</v>
      </c>
      <c r="Y910">
        <v>328318</v>
      </c>
      <c r="Z910">
        <v>65664</v>
      </c>
      <c r="AA910">
        <v>3.34</v>
      </c>
      <c r="AB910">
        <v>5</v>
      </c>
      <c r="AC910">
        <v>3</v>
      </c>
      <c r="AD910">
        <v>2</v>
      </c>
      <c r="AE910">
        <v>60</v>
      </c>
      <c r="AF910">
        <v>14</v>
      </c>
      <c r="AG910">
        <v>3</v>
      </c>
      <c r="AH910">
        <v>0</v>
      </c>
      <c r="AI910">
        <v>2</v>
      </c>
      <c r="AJ910" s="301">
        <v>43919</v>
      </c>
      <c r="AK910">
        <v>4865</v>
      </c>
      <c r="AL910">
        <v>6200</v>
      </c>
      <c r="AM910" s="301">
        <v>43828</v>
      </c>
      <c r="AN910">
        <v>8050</v>
      </c>
      <c r="AO910">
        <v>8780</v>
      </c>
      <c r="AP910" s="301">
        <v>43645</v>
      </c>
      <c r="AQ910">
        <v>5240</v>
      </c>
      <c r="AR910">
        <v>7600</v>
      </c>
      <c r="AS910" s="301">
        <v>43280</v>
      </c>
      <c r="AT910">
        <v>5370</v>
      </c>
      <c r="AU910">
        <v>9300</v>
      </c>
    </row>
    <row r="911" spans="1:47" x14ac:dyDescent="0.2">
      <c r="A911" s="102">
        <v>2847</v>
      </c>
      <c r="B911">
        <v>3076</v>
      </c>
      <c r="C911" t="s">
        <v>1126</v>
      </c>
      <c r="D911" t="s">
        <v>905</v>
      </c>
      <c r="E911">
        <v>1560</v>
      </c>
      <c r="F911">
        <v>1532</v>
      </c>
      <c r="G911">
        <v>700</v>
      </c>
      <c r="H911" t="s">
        <v>898</v>
      </c>
      <c r="I911">
        <v>4183</v>
      </c>
      <c r="J911" t="s">
        <v>1028</v>
      </c>
      <c r="K911" t="s">
        <v>920</v>
      </c>
      <c r="L911">
        <v>2221</v>
      </c>
      <c r="M911">
        <v>2197</v>
      </c>
      <c r="N911">
        <v>500</v>
      </c>
      <c r="O911" t="s">
        <v>901</v>
      </c>
      <c r="P911">
        <v>0.85023842119627802</v>
      </c>
      <c r="Q911">
        <v>0.9022642244097</v>
      </c>
      <c r="R911" s="15">
        <v>0.21376842942218999</v>
      </c>
      <c r="S911" s="15">
        <v>8.2592761442202595E-2</v>
      </c>
      <c r="T911">
        <v>0.95572892956969602</v>
      </c>
      <c r="U911">
        <v>0.95572892956969602</v>
      </c>
      <c r="V911">
        <v>1.2612768668715999</v>
      </c>
      <c r="W911">
        <v>6.3</v>
      </c>
      <c r="X911">
        <v>2.38</v>
      </c>
      <c r="Y911">
        <v>327978</v>
      </c>
      <c r="Z911">
        <v>32798</v>
      </c>
      <c r="AA911">
        <v>1.94</v>
      </c>
      <c r="AB911">
        <v>10</v>
      </c>
      <c r="AC911">
        <v>7</v>
      </c>
      <c r="AD911">
        <v>3</v>
      </c>
      <c r="AE911">
        <v>70</v>
      </c>
      <c r="AF911">
        <v>16</v>
      </c>
      <c r="AG911">
        <v>4</v>
      </c>
      <c r="AH911">
        <v>2</v>
      </c>
      <c r="AI911">
        <v>4</v>
      </c>
      <c r="AJ911" s="301">
        <v>43919</v>
      </c>
      <c r="AK911">
        <v>1344</v>
      </c>
      <c r="AL911">
        <v>2105</v>
      </c>
      <c r="AM911" s="301">
        <v>43828</v>
      </c>
      <c r="AN911">
        <v>1947</v>
      </c>
      <c r="AO911">
        <v>2680</v>
      </c>
      <c r="AP911" s="301">
        <v>43645</v>
      </c>
      <c r="AQ911">
        <v>1791</v>
      </c>
      <c r="AR911">
        <v>2728</v>
      </c>
      <c r="AS911" s="301">
        <v>43280</v>
      </c>
      <c r="AT911">
        <v>2309</v>
      </c>
      <c r="AU911">
        <v>2913</v>
      </c>
    </row>
    <row r="912" spans="1:47" x14ac:dyDescent="0.2">
      <c r="A912" s="102">
        <v>1965</v>
      </c>
      <c r="B912">
        <v>1417</v>
      </c>
      <c r="C912" t="s">
        <v>1462</v>
      </c>
      <c r="D912" t="s">
        <v>907</v>
      </c>
      <c r="E912">
        <v>1611</v>
      </c>
      <c r="F912">
        <v>1595</v>
      </c>
      <c r="G912">
        <v>600</v>
      </c>
      <c r="H912" t="s">
        <v>898</v>
      </c>
      <c r="I912">
        <v>4471</v>
      </c>
      <c r="J912" t="s">
        <v>1203</v>
      </c>
      <c r="K912" t="s">
        <v>920</v>
      </c>
      <c r="L912">
        <v>4665</v>
      </c>
      <c r="M912">
        <v>4665</v>
      </c>
      <c r="N912">
        <v>200</v>
      </c>
      <c r="O912" t="s">
        <v>901</v>
      </c>
      <c r="P912">
        <v>0.92646025605899796</v>
      </c>
      <c r="Q912">
        <v>0.92591125558078502</v>
      </c>
      <c r="R912" s="15">
        <v>9.0043170283522406E-2</v>
      </c>
      <c r="S912">
        <v>4.89036550784245E-2</v>
      </c>
      <c r="T912">
        <v>1.23986320410553</v>
      </c>
      <c r="U912">
        <v>1.23986320410553</v>
      </c>
      <c r="V912">
        <v>1.5566194954739101</v>
      </c>
      <c r="W912">
        <v>4.7</v>
      </c>
      <c r="X912">
        <v>2.57</v>
      </c>
      <c r="Y912">
        <v>327851</v>
      </c>
      <c r="Z912">
        <v>32785</v>
      </c>
      <c r="AA912">
        <v>1.68</v>
      </c>
      <c r="AB912">
        <v>10</v>
      </c>
      <c r="AC912">
        <v>5</v>
      </c>
      <c r="AD912">
        <v>5</v>
      </c>
      <c r="AE912">
        <v>50</v>
      </c>
      <c r="AF912">
        <v>20</v>
      </c>
      <c r="AG912">
        <v>2</v>
      </c>
      <c r="AH912">
        <v>0</v>
      </c>
      <c r="AI912">
        <v>8</v>
      </c>
      <c r="AJ912" s="301">
        <v>43919</v>
      </c>
      <c r="AK912">
        <v>1375</v>
      </c>
      <c r="AL912">
        <v>4110</v>
      </c>
      <c r="AM912" s="301">
        <v>43828</v>
      </c>
      <c r="AN912">
        <v>1651</v>
      </c>
      <c r="AO912">
        <v>5420</v>
      </c>
      <c r="AP912" s="301">
        <v>43645</v>
      </c>
      <c r="AQ912">
        <v>1652</v>
      </c>
      <c r="AR912">
        <v>5720</v>
      </c>
      <c r="AS912" s="301">
        <v>43280</v>
      </c>
      <c r="AT912">
        <v>1687</v>
      </c>
      <c r="AU912">
        <v>4760</v>
      </c>
    </row>
    <row r="913" spans="1:47" x14ac:dyDescent="0.2">
      <c r="A913" s="102">
        <v>2878</v>
      </c>
      <c r="B913">
        <v>1332</v>
      </c>
      <c r="C913" t="s">
        <v>1174</v>
      </c>
      <c r="D913" t="s">
        <v>974</v>
      </c>
      <c r="E913">
        <v>468</v>
      </c>
      <c r="F913">
        <v>456</v>
      </c>
      <c r="G913">
        <v>2100</v>
      </c>
      <c r="H913" t="s">
        <v>901</v>
      </c>
      <c r="I913">
        <v>5233</v>
      </c>
      <c r="J913" t="s">
        <v>1033</v>
      </c>
      <c r="K913" t="s">
        <v>897</v>
      </c>
      <c r="L913">
        <v>2425</v>
      </c>
      <c r="M913">
        <v>2448</v>
      </c>
      <c r="N913">
        <v>400</v>
      </c>
      <c r="O913" t="s">
        <v>898</v>
      </c>
      <c r="P913">
        <v>0.76160594623565203</v>
      </c>
      <c r="Q913">
        <v>0.90136715495445696</v>
      </c>
      <c r="R913">
        <v>3.7332817923531698E-3</v>
      </c>
      <c r="S913" s="15">
        <v>2.68033811611301E-2</v>
      </c>
      <c r="T913">
        <v>-1.3251238875926199</v>
      </c>
      <c r="U913">
        <v>1.3251238875926199</v>
      </c>
      <c r="V913">
        <v>1.03725447876917</v>
      </c>
      <c r="W913">
        <v>-16.3</v>
      </c>
      <c r="X913">
        <v>2.21</v>
      </c>
      <c r="Y913">
        <v>327766</v>
      </c>
      <c r="Z913">
        <v>19280</v>
      </c>
      <c r="AA913">
        <v>1.0900000000000001</v>
      </c>
      <c r="AB913">
        <v>17</v>
      </c>
      <c r="AC913">
        <v>10</v>
      </c>
      <c r="AD913">
        <v>7</v>
      </c>
      <c r="AE913">
        <v>58.82</v>
      </c>
      <c r="AF913">
        <v>17</v>
      </c>
      <c r="AG913">
        <v>6</v>
      </c>
      <c r="AH913">
        <v>2</v>
      </c>
      <c r="AI913">
        <v>9</v>
      </c>
      <c r="AJ913" s="301">
        <v>43919</v>
      </c>
      <c r="AK913">
        <v>517</v>
      </c>
      <c r="AL913">
        <v>1935</v>
      </c>
      <c r="AM913" s="301">
        <v>43828</v>
      </c>
      <c r="AN913">
        <v>652</v>
      </c>
      <c r="AO913">
        <v>3215</v>
      </c>
      <c r="AP913" s="301">
        <v>43645</v>
      </c>
      <c r="AQ913">
        <v>674</v>
      </c>
      <c r="AR913">
        <v>3290</v>
      </c>
      <c r="AS913" s="301">
        <v>43280</v>
      </c>
      <c r="AT913">
        <v>537</v>
      </c>
      <c r="AU913">
        <v>3625</v>
      </c>
    </row>
    <row r="914" spans="1:47" x14ac:dyDescent="0.2">
      <c r="A914" s="102">
        <v>3602</v>
      </c>
      <c r="B914">
        <v>6506</v>
      </c>
      <c r="C914" t="s">
        <v>1005</v>
      </c>
      <c r="D914" t="s">
        <v>903</v>
      </c>
      <c r="E914">
        <v>3665</v>
      </c>
      <c r="F914">
        <v>3675</v>
      </c>
      <c r="G914">
        <v>200</v>
      </c>
      <c r="H914" t="s">
        <v>898</v>
      </c>
      <c r="I914">
        <v>9076</v>
      </c>
      <c r="J914" t="s">
        <v>680</v>
      </c>
      <c r="K914" t="s">
        <v>976</v>
      </c>
      <c r="L914">
        <v>1404</v>
      </c>
      <c r="M914">
        <v>1410</v>
      </c>
      <c r="N914">
        <v>500</v>
      </c>
      <c r="O914" t="s">
        <v>901</v>
      </c>
      <c r="P914">
        <v>0.91902183085157196</v>
      </c>
      <c r="Q914">
        <v>0.87325506370917005</v>
      </c>
      <c r="R914">
        <v>0.207428772572328</v>
      </c>
      <c r="S914">
        <v>6.01862538428126E-2</v>
      </c>
      <c r="T914">
        <v>8.7620610450964295E-2</v>
      </c>
      <c r="U914">
        <v>8.7620610450964295E-2</v>
      </c>
      <c r="V914">
        <v>7.7542559060548605E-2</v>
      </c>
      <c r="W914">
        <v>0.45</v>
      </c>
      <c r="X914">
        <v>4.08</v>
      </c>
      <c r="Y914">
        <v>327681</v>
      </c>
      <c r="Z914">
        <v>20480</v>
      </c>
      <c r="AA914">
        <v>1.22</v>
      </c>
      <c r="AB914">
        <v>16</v>
      </c>
      <c r="AC914">
        <v>10</v>
      </c>
      <c r="AD914">
        <v>6</v>
      </c>
      <c r="AE914">
        <v>62.5</v>
      </c>
      <c r="AF914">
        <v>15</v>
      </c>
      <c r="AG914">
        <v>8</v>
      </c>
      <c r="AH914">
        <v>4</v>
      </c>
      <c r="AI914">
        <v>4</v>
      </c>
      <c r="AJ914" s="301">
        <v>43919</v>
      </c>
      <c r="AK914">
        <v>3010</v>
      </c>
      <c r="AL914">
        <v>1224</v>
      </c>
      <c r="AM914" s="301">
        <v>43828</v>
      </c>
      <c r="AN914">
        <v>4170</v>
      </c>
      <c r="AO914">
        <v>1477</v>
      </c>
      <c r="AP914" s="301">
        <v>43645</v>
      </c>
      <c r="AQ914">
        <v>3855</v>
      </c>
      <c r="AR914">
        <v>1492</v>
      </c>
      <c r="AS914" s="301">
        <v>43280</v>
      </c>
      <c r="AT914">
        <v>3920</v>
      </c>
      <c r="AU914">
        <v>1922</v>
      </c>
    </row>
    <row r="915" spans="1:47" x14ac:dyDescent="0.2">
      <c r="A915" s="102">
        <v>3125</v>
      </c>
      <c r="B915">
        <v>6448</v>
      </c>
      <c r="C915" t="s">
        <v>364</v>
      </c>
      <c r="D915" t="s">
        <v>903</v>
      </c>
      <c r="E915">
        <v>1953</v>
      </c>
      <c r="F915">
        <v>1894</v>
      </c>
      <c r="G915">
        <v>400</v>
      </c>
      <c r="H915" t="s">
        <v>901</v>
      </c>
      <c r="I915">
        <v>6506</v>
      </c>
      <c r="J915" t="s">
        <v>1005</v>
      </c>
      <c r="K915" t="s">
        <v>903</v>
      </c>
      <c r="L915">
        <v>3665</v>
      </c>
      <c r="M915">
        <v>3675</v>
      </c>
      <c r="N915">
        <v>200</v>
      </c>
      <c r="O915" t="s">
        <v>898</v>
      </c>
      <c r="P915">
        <v>0.94137294609550404</v>
      </c>
      <c r="Q915">
        <v>0.89248314464129996</v>
      </c>
      <c r="R915" s="15">
        <v>0.12905729019913301</v>
      </c>
      <c r="S915" s="15">
        <v>9.9162500883981902E-2</v>
      </c>
      <c r="T915">
        <v>-1.1709396103657701</v>
      </c>
      <c r="U915">
        <v>1.1709396103657701</v>
      </c>
      <c r="V915">
        <v>0.52892034797475995</v>
      </c>
      <c r="W915">
        <v>-5.97</v>
      </c>
      <c r="X915">
        <v>3.07</v>
      </c>
      <c r="Y915">
        <v>327283</v>
      </c>
      <c r="Z915">
        <v>32728</v>
      </c>
      <c r="AA915">
        <v>1.6</v>
      </c>
      <c r="AB915">
        <v>10</v>
      </c>
      <c r="AC915">
        <v>7</v>
      </c>
      <c r="AD915">
        <v>3</v>
      </c>
      <c r="AE915">
        <v>70</v>
      </c>
      <c r="AF915">
        <v>17</v>
      </c>
      <c r="AG915">
        <v>3</v>
      </c>
      <c r="AH915">
        <v>1</v>
      </c>
      <c r="AI915">
        <v>6</v>
      </c>
      <c r="AJ915" s="301">
        <v>43919</v>
      </c>
      <c r="AK915">
        <v>1758</v>
      </c>
      <c r="AL915">
        <v>3010</v>
      </c>
      <c r="AM915" s="301">
        <v>43828</v>
      </c>
      <c r="AN915">
        <v>2271</v>
      </c>
      <c r="AO915">
        <v>4170</v>
      </c>
      <c r="AP915" s="301">
        <v>43645</v>
      </c>
      <c r="AQ915">
        <v>2091</v>
      </c>
      <c r="AR915">
        <v>3855</v>
      </c>
      <c r="AS915" s="301">
        <v>43280</v>
      </c>
      <c r="AT915">
        <v>2171</v>
      </c>
      <c r="AU915">
        <v>3920</v>
      </c>
    </row>
    <row r="916" spans="1:47" x14ac:dyDescent="0.2">
      <c r="A916" s="102">
        <v>3067</v>
      </c>
      <c r="B916">
        <v>6457</v>
      </c>
      <c r="C916" t="s">
        <v>1130</v>
      </c>
      <c r="D916" t="s">
        <v>909</v>
      </c>
      <c r="E916">
        <v>2420</v>
      </c>
      <c r="F916">
        <v>2390</v>
      </c>
      <c r="G916">
        <v>400</v>
      </c>
      <c r="H916" t="s">
        <v>901</v>
      </c>
      <c r="I916">
        <v>9715</v>
      </c>
      <c r="J916" t="s">
        <v>1135</v>
      </c>
      <c r="K916" t="s">
        <v>910</v>
      </c>
      <c r="L916">
        <v>2544</v>
      </c>
      <c r="M916">
        <v>2541</v>
      </c>
      <c r="N916">
        <v>400</v>
      </c>
      <c r="O916" t="s">
        <v>898</v>
      </c>
      <c r="P916">
        <v>0.65269827135296399</v>
      </c>
      <c r="Q916">
        <v>0.89485354117487204</v>
      </c>
      <c r="R916" s="15">
        <v>4.8982410941365601E-2</v>
      </c>
      <c r="S916" s="15">
        <v>1.47830868567876E-2</v>
      </c>
      <c r="T916">
        <v>-1.5832695707434901</v>
      </c>
      <c r="U916">
        <v>1.5832695707434901</v>
      </c>
      <c r="V916">
        <v>1.3597017465147501</v>
      </c>
      <c r="W916">
        <v>-22.47</v>
      </c>
      <c r="X916">
        <v>5.94</v>
      </c>
      <c r="Y916">
        <v>327135</v>
      </c>
      <c r="Z916">
        <v>40892</v>
      </c>
      <c r="AA916">
        <v>2.09</v>
      </c>
      <c r="AB916">
        <v>8</v>
      </c>
      <c r="AC916">
        <v>5</v>
      </c>
      <c r="AD916">
        <v>3</v>
      </c>
      <c r="AE916">
        <v>62.5</v>
      </c>
      <c r="AF916">
        <v>18</v>
      </c>
      <c r="AG916">
        <v>3</v>
      </c>
      <c r="AH916">
        <v>0</v>
      </c>
      <c r="AI916">
        <v>5</v>
      </c>
      <c r="AJ916" s="301">
        <v>43919</v>
      </c>
      <c r="AK916">
        <v>2605</v>
      </c>
      <c r="AL916">
        <v>1916</v>
      </c>
      <c r="AM916" s="301">
        <v>43828</v>
      </c>
      <c r="AN916">
        <v>3310</v>
      </c>
      <c r="AO916">
        <v>2968</v>
      </c>
      <c r="AP916" s="301">
        <v>43645</v>
      </c>
      <c r="AQ916">
        <v>2914</v>
      </c>
      <c r="AR916">
        <v>2456</v>
      </c>
      <c r="AS916" s="301">
        <v>43280</v>
      </c>
      <c r="AT916">
        <v>3075</v>
      </c>
      <c r="AU916">
        <v>2590</v>
      </c>
    </row>
    <row r="917" spans="1:47" x14ac:dyDescent="0.2">
      <c r="A917" s="102">
        <v>270</v>
      </c>
      <c r="B917">
        <v>5929</v>
      </c>
      <c r="C917" t="s">
        <v>1207</v>
      </c>
      <c r="D917" t="s">
        <v>1032</v>
      </c>
      <c r="E917">
        <v>942</v>
      </c>
      <c r="F917">
        <v>939</v>
      </c>
      <c r="G917">
        <v>1100</v>
      </c>
      <c r="H917" t="s">
        <v>898</v>
      </c>
      <c r="I917">
        <v>8308</v>
      </c>
      <c r="J917" t="s">
        <v>48</v>
      </c>
      <c r="K917" t="s">
        <v>940</v>
      </c>
      <c r="L917">
        <v>366</v>
      </c>
      <c r="M917">
        <v>368</v>
      </c>
      <c r="N917">
        <v>2800</v>
      </c>
      <c r="O917" t="s">
        <v>901</v>
      </c>
      <c r="P917">
        <v>0.93833551287731998</v>
      </c>
      <c r="Q917">
        <v>0.96449892775149604</v>
      </c>
      <c r="R917" s="15">
        <v>6.2605495140246395E-2</v>
      </c>
      <c r="S917" s="15">
        <v>3.7285926281144098E-2</v>
      </c>
      <c r="T917">
        <v>0.56223087699747898</v>
      </c>
      <c r="U917">
        <v>0.56223087699747898</v>
      </c>
      <c r="V917">
        <v>0.923524222236484</v>
      </c>
      <c r="W917">
        <v>2.4</v>
      </c>
      <c r="X917">
        <v>0.24</v>
      </c>
      <c r="Y917">
        <v>326970</v>
      </c>
      <c r="Z917">
        <v>23355</v>
      </c>
      <c r="AA917">
        <v>1.0900000000000001</v>
      </c>
      <c r="AB917">
        <v>14</v>
      </c>
      <c r="AC917">
        <v>8</v>
      </c>
      <c r="AD917">
        <v>6</v>
      </c>
      <c r="AE917">
        <v>57.14</v>
      </c>
      <c r="AF917">
        <v>19</v>
      </c>
      <c r="AG917">
        <v>3</v>
      </c>
      <c r="AH917">
        <v>2</v>
      </c>
      <c r="AI917">
        <v>9</v>
      </c>
      <c r="AJ917" s="301">
        <v>43919</v>
      </c>
      <c r="AK917">
        <v>857</v>
      </c>
      <c r="AL917">
        <v>344</v>
      </c>
      <c r="AM917" s="301">
        <v>43828</v>
      </c>
      <c r="AN917">
        <v>1229</v>
      </c>
      <c r="AO917">
        <v>479</v>
      </c>
      <c r="AP917" s="301">
        <v>43645</v>
      </c>
      <c r="AQ917">
        <v>1181</v>
      </c>
      <c r="AR917">
        <v>453.5</v>
      </c>
      <c r="AS917" s="301">
        <v>43280</v>
      </c>
      <c r="AT917">
        <v>1159</v>
      </c>
      <c r="AU917">
        <v>582.29999999999995</v>
      </c>
    </row>
    <row r="918" spans="1:47" x14ac:dyDescent="0.2">
      <c r="A918" s="102">
        <v>1530</v>
      </c>
      <c r="B918">
        <v>2730</v>
      </c>
      <c r="C918" t="s">
        <v>489</v>
      </c>
      <c r="D918" t="s">
        <v>921</v>
      </c>
      <c r="E918">
        <v>1094</v>
      </c>
      <c r="F918">
        <v>1074</v>
      </c>
      <c r="G918">
        <v>800</v>
      </c>
      <c r="H918" t="s">
        <v>898</v>
      </c>
      <c r="I918">
        <v>6287</v>
      </c>
      <c r="J918" t="s">
        <v>963</v>
      </c>
      <c r="K918" t="s">
        <v>909</v>
      </c>
      <c r="L918">
        <v>2270</v>
      </c>
      <c r="M918">
        <v>2245</v>
      </c>
      <c r="N918">
        <v>400</v>
      </c>
      <c r="O918" t="s">
        <v>901</v>
      </c>
      <c r="P918">
        <v>0.733880816451148</v>
      </c>
      <c r="Q918">
        <v>0.93607279638139096</v>
      </c>
      <c r="R918" s="15">
        <v>3.6533996612501597E-2</v>
      </c>
      <c r="S918">
        <v>7.1228961793993204E-4</v>
      </c>
      <c r="T918">
        <v>2.1654723396838498</v>
      </c>
      <c r="U918">
        <v>2.1654723396838498</v>
      </c>
      <c r="V918">
        <v>2.33846713797463</v>
      </c>
      <c r="W918">
        <v>10.88</v>
      </c>
      <c r="X918">
        <v>4.32</v>
      </c>
      <c r="Y918">
        <v>326472</v>
      </c>
      <c r="Z918">
        <v>21765</v>
      </c>
      <c r="AA918">
        <v>1.24</v>
      </c>
      <c r="AB918">
        <v>15</v>
      </c>
      <c r="AC918">
        <v>10</v>
      </c>
      <c r="AD918">
        <v>5</v>
      </c>
      <c r="AE918">
        <v>66.67</v>
      </c>
      <c r="AF918">
        <v>17</v>
      </c>
      <c r="AG918">
        <v>4</v>
      </c>
      <c r="AH918">
        <v>1</v>
      </c>
      <c r="AI918">
        <v>10</v>
      </c>
      <c r="AJ918" s="301">
        <v>43919</v>
      </c>
      <c r="AK918">
        <v>905</v>
      </c>
      <c r="AL918">
        <v>2183</v>
      </c>
      <c r="AM918" s="301">
        <v>43828</v>
      </c>
      <c r="AN918">
        <v>1213</v>
      </c>
      <c r="AO918">
        <v>3430</v>
      </c>
      <c r="AP918" s="301">
        <v>43645</v>
      </c>
      <c r="AQ918">
        <v>1021</v>
      </c>
      <c r="AR918">
        <v>2767</v>
      </c>
      <c r="AS918" s="301">
        <v>43280</v>
      </c>
      <c r="AT918">
        <v>1075</v>
      </c>
      <c r="AU918">
        <v>3190</v>
      </c>
    </row>
    <row r="919" spans="1:47" x14ac:dyDescent="0.2">
      <c r="A919" s="102">
        <v>2110</v>
      </c>
      <c r="B919">
        <v>6981</v>
      </c>
      <c r="C919" t="s">
        <v>1021</v>
      </c>
      <c r="D919" t="s">
        <v>903</v>
      </c>
      <c r="E919">
        <v>6379</v>
      </c>
      <c r="F919">
        <v>6316</v>
      </c>
      <c r="G919">
        <v>100</v>
      </c>
      <c r="H919" t="s">
        <v>898</v>
      </c>
      <c r="I919">
        <v>7729</v>
      </c>
      <c r="J919" t="s">
        <v>446</v>
      </c>
      <c r="K919" t="s">
        <v>906</v>
      </c>
      <c r="L919">
        <v>3430</v>
      </c>
      <c r="M919">
        <v>3420</v>
      </c>
      <c r="N919">
        <v>200</v>
      </c>
      <c r="O919" t="s">
        <v>901</v>
      </c>
      <c r="P919">
        <v>0.84677656176856697</v>
      </c>
      <c r="Q919">
        <v>0.92192867074194795</v>
      </c>
      <c r="R919">
        <v>0.44492711589581202</v>
      </c>
      <c r="S919" s="15">
        <v>7.9402563644332694E-2</v>
      </c>
      <c r="T919">
        <v>0.94849480441052403</v>
      </c>
      <c r="U919">
        <v>0.94849480441052403</v>
      </c>
      <c r="V919">
        <v>0.89255597068062897</v>
      </c>
      <c r="W919">
        <v>3.77</v>
      </c>
      <c r="X919">
        <v>8.3000000000000007</v>
      </c>
      <c r="Y919">
        <v>326062</v>
      </c>
      <c r="Z919">
        <v>54344</v>
      </c>
      <c r="AA919">
        <v>2.96</v>
      </c>
      <c r="AB919">
        <v>6</v>
      </c>
      <c r="AC919">
        <v>6</v>
      </c>
      <c r="AD919">
        <v>0</v>
      </c>
      <c r="AE919">
        <v>100</v>
      </c>
      <c r="AF919">
        <v>19</v>
      </c>
      <c r="AG919">
        <v>2</v>
      </c>
      <c r="AH919">
        <v>0</v>
      </c>
      <c r="AI919">
        <v>4</v>
      </c>
      <c r="AJ919" s="301">
        <v>43919</v>
      </c>
      <c r="AK919">
        <v>5453</v>
      </c>
      <c r="AL919">
        <v>2946</v>
      </c>
      <c r="AM919" s="301">
        <v>43828</v>
      </c>
      <c r="AN919">
        <v>6746</v>
      </c>
      <c r="AO919">
        <v>4260</v>
      </c>
      <c r="AP919" s="301">
        <v>43645</v>
      </c>
      <c r="AQ919">
        <v>5080</v>
      </c>
      <c r="AR919">
        <v>2914</v>
      </c>
      <c r="AS919" s="301">
        <v>43280</v>
      </c>
      <c r="AT919">
        <v>6215</v>
      </c>
      <c r="AU919">
        <v>3655</v>
      </c>
    </row>
    <row r="920" spans="1:47" x14ac:dyDescent="0.2">
      <c r="A920" s="102">
        <v>3995</v>
      </c>
      <c r="B920">
        <v>3099</v>
      </c>
      <c r="C920" t="s">
        <v>33</v>
      </c>
      <c r="D920" t="s">
        <v>921</v>
      </c>
      <c r="E920">
        <v>635</v>
      </c>
      <c r="F920">
        <v>623</v>
      </c>
      <c r="G920">
        <v>1500</v>
      </c>
      <c r="H920" t="s">
        <v>901</v>
      </c>
      <c r="I920">
        <v>8341</v>
      </c>
      <c r="J920" t="s">
        <v>643</v>
      </c>
      <c r="K920" t="s">
        <v>940</v>
      </c>
      <c r="L920">
        <v>1544</v>
      </c>
      <c r="M920">
        <v>1594</v>
      </c>
      <c r="N920">
        <v>600</v>
      </c>
      <c r="O920" t="s">
        <v>898</v>
      </c>
      <c r="P920">
        <v>0.81543843393730397</v>
      </c>
      <c r="Q920">
        <v>0.85627577145785605</v>
      </c>
      <c r="R920" s="15">
        <v>0.25284813591441602</v>
      </c>
      <c r="S920">
        <v>3.40887428007648E-2</v>
      </c>
      <c r="T920">
        <v>-2.2455406377884199</v>
      </c>
      <c r="U920">
        <v>2.2455406377884199</v>
      </c>
      <c r="V920">
        <v>1.52922708004981</v>
      </c>
      <c r="W920">
        <v>-19.41</v>
      </c>
      <c r="X920">
        <v>2.29</v>
      </c>
      <c r="Y920">
        <v>325728</v>
      </c>
      <c r="Z920">
        <v>21715</v>
      </c>
      <c r="AA920">
        <v>1.04</v>
      </c>
      <c r="AB920">
        <v>15</v>
      </c>
      <c r="AC920">
        <v>8</v>
      </c>
      <c r="AD920">
        <v>7</v>
      </c>
      <c r="AE920">
        <v>53.33</v>
      </c>
      <c r="AF920">
        <v>18</v>
      </c>
      <c r="AG920">
        <v>3</v>
      </c>
      <c r="AH920">
        <v>1</v>
      </c>
      <c r="AI920">
        <v>11</v>
      </c>
      <c r="AJ920" s="301">
        <v>43919</v>
      </c>
      <c r="AK920">
        <v>641</v>
      </c>
      <c r="AL920">
        <v>1447</v>
      </c>
      <c r="AM920" s="301">
        <v>43828</v>
      </c>
      <c r="AN920">
        <v>984</v>
      </c>
      <c r="AO920">
        <v>1832</v>
      </c>
      <c r="AP920" s="301">
        <v>43645</v>
      </c>
      <c r="AQ920">
        <v>899</v>
      </c>
      <c r="AR920">
        <v>1604</v>
      </c>
      <c r="AS920" s="301">
        <v>43280</v>
      </c>
      <c r="AT920">
        <v>1344</v>
      </c>
      <c r="AU920">
        <v>2361</v>
      </c>
    </row>
    <row r="921" spans="1:47" x14ac:dyDescent="0.2">
      <c r="A921" s="102">
        <v>411</v>
      </c>
      <c r="B921">
        <v>6136</v>
      </c>
      <c r="C921" t="s">
        <v>1400</v>
      </c>
      <c r="D921" t="s">
        <v>909</v>
      </c>
      <c r="E921">
        <v>1750</v>
      </c>
      <c r="F921">
        <v>1664</v>
      </c>
      <c r="G921">
        <v>600</v>
      </c>
      <c r="H921" t="s">
        <v>898</v>
      </c>
      <c r="I921">
        <v>8233</v>
      </c>
      <c r="J921" t="s">
        <v>930</v>
      </c>
      <c r="K921" t="s">
        <v>921</v>
      </c>
      <c r="L921">
        <v>920</v>
      </c>
      <c r="M921">
        <v>907</v>
      </c>
      <c r="N921">
        <v>1100</v>
      </c>
      <c r="O921" t="s">
        <v>901</v>
      </c>
      <c r="P921">
        <v>0.68089121745648096</v>
      </c>
      <c r="Q921">
        <v>0.960307293269964</v>
      </c>
      <c r="R921">
        <v>0.14751063896589101</v>
      </c>
      <c r="S921" s="15">
        <v>6.3321153279721097E-3</v>
      </c>
      <c r="T921">
        <v>2.6740835623149399</v>
      </c>
      <c r="U921">
        <v>2.6740835623149399</v>
      </c>
      <c r="V921">
        <v>1.7339210406418399</v>
      </c>
      <c r="W921">
        <v>17.87</v>
      </c>
      <c r="X921">
        <v>7.0000000000000007E-2</v>
      </c>
      <c r="Y921">
        <v>325725</v>
      </c>
      <c r="Z921">
        <v>20358</v>
      </c>
      <c r="AA921">
        <v>0.94</v>
      </c>
      <c r="AB921">
        <v>16</v>
      </c>
      <c r="AC921">
        <v>10</v>
      </c>
      <c r="AD921">
        <v>6</v>
      </c>
      <c r="AE921">
        <v>62.5</v>
      </c>
      <c r="AF921">
        <v>19</v>
      </c>
      <c r="AG921">
        <v>4</v>
      </c>
      <c r="AH921">
        <v>1</v>
      </c>
      <c r="AI921">
        <v>11</v>
      </c>
      <c r="AJ921" s="301">
        <v>43919</v>
      </c>
      <c r="AK921">
        <v>1466</v>
      </c>
      <c r="AL921">
        <v>1003</v>
      </c>
      <c r="AM921" s="301">
        <v>43828</v>
      </c>
      <c r="AN921">
        <v>2090</v>
      </c>
      <c r="AO921">
        <v>1228</v>
      </c>
      <c r="AP921" s="301">
        <v>43645</v>
      </c>
      <c r="AQ921">
        <v>2199</v>
      </c>
      <c r="AR921">
        <v>1210</v>
      </c>
      <c r="AS921" s="301">
        <v>43280</v>
      </c>
      <c r="AT921">
        <v>2236</v>
      </c>
      <c r="AU921">
        <v>1834</v>
      </c>
    </row>
    <row r="922" spans="1:47" x14ac:dyDescent="0.2">
      <c r="A922" s="102">
        <v>388</v>
      </c>
      <c r="B922">
        <v>1801</v>
      </c>
      <c r="C922" t="s">
        <v>1352</v>
      </c>
      <c r="D922" t="s">
        <v>907</v>
      </c>
      <c r="E922">
        <v>3845</v>
      </c>
      <c r="F922">
        <v>3905</v>
      </c>
      <c r="G922">
        <v>200</v>
      </c>
      <c r="H922" t="s">
        <v>898</v>
      </c>
      <c r="I922">
        <v>6923</v>
      </c>
      <c r="J922" t="s">
        <v>54</v>
      </c>
      <c r="K922" t="s">
        <v>903</v>
      </c>
      <c r="L922">
        <v>2563</v>
      </c>
      <c r="M922">
        <v>2534</v>
      </c>
      <c r="N922">
        <v>300</v>
      </c>
      <c r="O922" t="s">
        <v>901</v>
      </c>
      <c r="P922">
        <v>0.87138415032743899</v>
      </c>
      <c r="Q922">
        <v>0.96086966278442798</v>
      </c>
      <c r="R922">
        <v>0.41061862121700199</v>
      </c>
      <c r="S922" s="15">
        <v>2.9136709743988402E-4</v>
      </c>
      <c r="T922">
        <v>1.29136032879655</v>
      </c>
      <c r="U922">
        <v>1.29136032879655</v>
      </c>
      <c r="V922">
        <v>0.86213464267889195</v>
      </c>
      <c r="W922">
        <v>5.57</v>
      </c>
      <c r="X922">
        <v>2.66</v>
      </c>
      <c r="Y922">
        <v>325635</v>
      </c>
      <c r="Z922">
        <v>54272</v>
      </c>
      <c r="AA922">
        <v>2.84</v>
      </c>
      <c r="AB922">
        <v>6</v>
      </c>
      <c r="AC922">
        <v>5</v>
      </c>
      <c r="AD922">
        <v>1</v>
      </c>
      <c r="AE922">
        <v>83.33</v>
      </c>
      <c r="AF922">
        <v>18</v>
      </c>
      <c r="AG922">
        <v>3</v>
      </c>
      <c r="AH922">
        <v>0</v>
      </c>
      <c r="AI922">
        <v>3</v>
      </c>
      <c r="AJ922" s="301">
        <v>43919</v>
      </c>
      <c r="AK922">
        <v>3355</v>
      </c>
      <c r="AL922">
        <v>2175</v>
      </c>
      <c r="AM922" s="301">
        <v>43828</v>
      </c>
      <c r="AN922">
        <v>4545</v>
      </c>
      <c r="AO922">
        <v>3180</v>
      </c>
      <c r="AP922" s="301">
        <v>43645</v>
      </c>
      <c r="AQ922">
        <v>3990</v>
      </c>
      <c r="AR922">
        <v>2743</v>
      </c>
      <c r="AS922" s="301">
        <v>43280</v>
      </c>
      <c r="AT922">
        <v>5980</v>
      </c>
      <c r="AU922">
        <v>3700</v>
      </c>
    </row>
    <row r="923" spans="1:47" x14ac:dyDescent="0.2">
      <c r="A923" s="102">
        <v>1488</v>
      </c>
      <c r="B923">
        <v>6592</v>
      </c>
      <c r="C923" t="s">
        <v>1059</v>
      </c>
      <c r="D923" t="s">
        <v>903</v>
      </c>
      <c r="E923">
        <v>3415</v>
      </c>
      <c r="F923">
        <v>3380</v>
      </c>
      <c r="G923">
        <v>300</v>
      </c>
      <c r="H923" t="s">
        <v>901</v>
      </c>
      <c r="I923">
        <v>9101</v>
      </c>
      <c r="J923" t="s">
        <v>682</v>
      </c>
      <c r="K923" t="s">
        <v>1071</v>
      </c>
      <c r="L923">
        <v>1484</v>
      </c>
      <c r="M923">
        <v>1493</v>
      </c>
      <c r="N923">
        <v>700</v>
      </c>
      <c r="O923" t="s">
        <v>898</v>
      </c>
      <c r="P923">
        <v>0.89678697193592405</v>
      </c>
      <c r="Q923">
        <v>0.93711249474454705</v>
      </c>
      <c r="R923">
        <v>0.18579586080945201</v>
      </c>
      <c r="S923" s="106">
        <v>1.43816753668627E-2</v>
      </c>
      <c r="T923">
        <v>-0.62851248982738905</v>
      </c>
      <c r="U923">
        <v>0.62851248982738905</v>
      </c>
      <c r="V923">
        <v>0.27448579948198498</v>
      </c>
      <c r="W923">
        <v>-3.1</v>
      </c>
      <c r="X923">
        <v>3.07</v>
      </c>
      <c r="Y923">
        <v>325382</v>
      </c>
      <c r="Z923">
        <v>29580</v>
      </c>
      <c r="AA923">
        <v>1.61</v>
      </c>
      <c r="AB923">
        <v>11</v>
      </c>
      <c r="AC923">
        <v>7</v>
      </c>
      <c r="AD923">
        <v>4</v>
      </c>
      <c r="AE923">
        <v>63.64</v>
      </c>
      <c r="AF923">
        <v>19</v>
      </c>
      <c r="AG923">
        <v>4</v>
      </c>
      <c r="AH923">
        <v>0</v>
      </c>
      <c r="AI923">
        <v>7</v>
      </c>
      <c r="AJ923" s="301">
        <v>43919</v>
      </c>
      <c r="AK923">
        <v>3360</v>
      </c>
      <c r="AL923">
        <v>1336</v>
      </c>
      <c r="AM923" s="301">
        <v>43828</v>
      </c>
      <c r="AN923">
        <v>4150</v>
      </c>
      <c r="AO923">
        <v>1981</v>
      </c>
      <c r="AP923" s="301">
        <v>43645</v>
      </c>
      <c r="AQ923">
        <v>3850</v>
      </c>
      <c r="AR923">
        <v>1776</v>
      </c>
      <c r="AS923" s="301">
        <v>43280</v>
      </c>
      <c r="AT923">
        <v>5180</v>
      </c>
      <c r="AU923">
        <v>2162</v>
      </c>
    </row>
    <row r="924" spans="1:47" x14ac:dyDescent="0.2">
      <c r="A924" s="102">
        <v>1085</v>
      </c>
      <c r="B924">
        <v>4204</v>
      </c>
      <c r="C924" t="s">
        <v>226</v>
      </c>
      <c r="D924" t="s">
        <v>920</v>
      </c>
      <c r="E924">
        <v>1489</v>
      </c>
      <c r="F924">
        <v>1494</v>
      </c>
      <c r="G924">
        <v>400</v>
      </c>
      <c r="H924" t="s">
        <v>901</v>
      </c>
      <c r="I924">
        <v>6201</v>
      </c>
      <c r="J924" t="s">
        <v>1150</v>
      </c>
      <c r="K924" t="s">
        <v>913</v>
      </c>
      <c r="L924">
        <v>5750</v>
      </c>
      <c r="M924">
        <v>5650</v>
      </c>
      <c r="N924">
        <v>100</v>
      </c>
      <c r="O924" t="s">
        <v>898</v>
      </c>
      <c r="P924">
        <v>0.91600671284319601</v>
      </c>
      <c r="Q924">
        <v>0.94582385606603603</v>
      </c>
      <c r="R924" s="15">
        <v>0.37611887115390302</v>
      </c>
      <c r="S924">
        <v>8.94340398841868E-2</v>
      </c>
      <c r="T924">
        <v>-0.24050952071701601</v>
      </c>
      <c r="U924">
        <v>0.24050952071701601</v>
      </c>
      <c r="V924">
        <v>0.53408721391370395</v>
      </c>
      <c r="W924">
        <v>-0.67</v>
      </c>
      <c r="X924">
        <v>5.77</v>
      </c>
      <c r="Y924">
        <v>324928</v>
      </c>
      <c r="Z924">
        <v>40616</v>
      </c>
      <c r="AA924">
        <v>2.54</v>
      </c>
      <c r="AB924">
        <v>8</v>
      </c>
      <c r="AC924">
        <v>7</v>
      </c>
      <c r="AD924">
        <v>1</v>
      </c>
      <c r="AE924">
        <v>87.5</v>
      </c>
      <c r="AF924">
        <v>21</v>
      </c>
      <c r="AG924">
        <v>0</v>
      </c>
      <c r="AH924">
        <v>0</v>
      </c>
      <c r="AI924">
        <v>8</v>
      </c>
      <c r="AJ924" s="301">
        <v>43919</v>
      </c>
      <c r="AK924">
        <v>1479</v>
      </c>
      <c r="AL924">
        <v>5370</v>
      </c>
      <c r="AM924" s="301">
        <v>43828</v>
      </c>
      <c r="AN924">
        <v>1904</v>
      </c>
      <c r="AO924">
        <v>6330</v>
      </c>
      <c r="AP924" s="301">
        <v>43645</v>
      </c>
      <c r="AQ924">
        <v>1665</v>
      </c>
      <c r="AR924">
        <v>6040</v>
      </c>
      <c r="AS924" s="301">
        <v>43280</v>
      </c>
      <c r="AT924">
        <v>1855</v>
      </c>
      <c r="AU924">
        <v>6010</v>
      </c>
    </row>
    <row r="925" spans="1:47" x14ac:dyDescent="0.2">
      <c r="A925" s="102">
        <v>1020</v>
      </c>
      <c r="B925">
        <v>5101</v>
      </c>
      <c r="C925" t="s">
        <v>1263</v>
      </c>
      <c r="D925" t="s">
        <v>984</v>
      </c>
      <c r="E925">
        <v>1514</v>
      </c>
      <c r="F925">
        <v>1495</v>
      </c>
      <c r="G925">
        <v>700</v>
      </c>
      <c r="H925" t="s">
        <v>901</v>
      </c>
      <c r="I925">
        <v>6183</v>
      </c>
      <c r="J925" t="s">
        <v>1060</v>
      </c>
      <c r="K925" t="s">
        <v>910</v>
      </c>
      <c r="L925">
        <v>1372</v>
      </c>
      <c r="M925">
        <v>1371</v>
      </c>
      <c r="N925">
        <v>800</v>
      </c>
      <c r="O925" t="s">
        <v>898</v>
      </c>
      <c r="P925">
        <v>0.88401647681000906</v>
      </c>
      <c r="Q925">
        <v>0.946967624161559</v>
      </c>
      <c r="R925">
        <v>0.26350354187312103</v>
      </c>
      <c r="S925" s="15">
        <v>1.89142084502835E-2</v>
      </c>
      <c r="T925">
        <v>-1.15594891653203</v>
      </c>
      <c r="U925">
        <v>1.15594891653203</v>
      </c>
      <c r="V925">
        <v>0.777215056305956</v>
      </c>
      <c r="W925">
        <v>-8.77</v>
      </c>
      <c r="X925">
        <v>4.8099999999999996</v>
      </c>
      <c r="Y925">
        <v>324833</v>
      </c>
      <c r="Z925">
        <v>15468</v>
      </c>
      <c r="AA925">
        <v>0.68</v>
      </c>
      <c r="AB925">
        <v>21</v>
      </c>
      <c r="AC925">
        <v>11</v>
      </c>
      <c r="AD925">
        <v>10</v>
      </c>
      <c r="AE925">
        <v>52.38</v>
      </c>
      <c r="AF925">
        <v>17</v>
      </c>
      <c r="AG925">
        <v>7</v>
      </c>
      <c r="AH925">
        <v>3</v>
      </c>
      <c r="AI925">
        <v>11</v>
      </c>
      <c r="AJ925" s="301">
        <v>43919</v>
      </c>
      <c r="AK925">
        <v>1457</v>
      </c>
      <c r="AL925">
        <v>1152</v>
      </c>
      <c r="AM925" s="301">
        <v>43828</v>
      </c>
      <c r="AN925">
        <v>2131</v>
      </c>
      <c r="AO925">
        <v>1720</v>
      </c>
      <c r="AP925" s="301">
        <v>43645</v>
      </c>
      <c r="AQ925">
        <v>2041</v>
      </c>
      <c r="AR925">
        <v>1520</v>
      </c>
      <c r="AS925" s="301">
        <v>43280</v>
      </c>
      <c r="AT925">
        <v>2246</v>
      </c>
      <c r="AU925">
        <v>1850</v>
      </c>
    </row>
    <row r="926" spans="1:47" x14ac:dyDescent="0.2">
      <c r="A926" s="102">
        <v>3809</v>
      </c>
      <c r="B926">
        <v>3101</v>
      </c>
      <c r="C926" t="s">
        <v>1106</v>
      </c>
      <c r="D926" t="s">
        <v>1100</v>
      </c>
      <c r="E926">
        <v>1478</v>
      </c>
      <c r="F926">
        <v>1480</v>
      </c>
      <c r="G926">
        <v>700</v>
      </c>
      <c r="H926" t="s">
        <v>898</v>
      </c>
      <c r="I926">
        <v>5105</v>
      </c>
      <c r="J926" t="s">
        <v>1068</v>
      </c>
      <c r="K926" t="s">
        <v>984</v>
      </c>
      <c r="L926">
        <v>1415</v>
      </c>
      <c r="M926">
        <v>1407</v>
      </c>
      <c r="N926">
        <v>700</v>
      </c>
      <c r="O926" t="s">
        <v>901</v>
      </c>
      <c r="P926">
        <v>0.94277908870689897</v>
      </c>
      <c r="Q926">
        <v>0.86480564508138402</v>
      </c>
      <c r="R926" s="15">
        <v>0.14562535259441001</v>
      </c>
      <c r="S926" s="15">
        <v>3.8353645930279699E-2</v>
      </c>
      <c r="T926">
        <v>1.25737271790084</v>
      </c>
      <c r="U926">
        <v>1.25737271790084</v>
      </c>
      <c r="V926">
        <v>0.41073830518308002</v>
      </c>
      <c r="W926">
        <v>5.73</v>
      </c>
      <c r="X926">
        <v>4.93</v>
      </c>
      <c r="Y926">
        <v>323667</v>
      </c>
      <c r="Z926">
        <v>21578</v>
      </c>
      <c r="AA926">
        <v>1.07</v>
      </c>
      <c r="AB926">
        <v>15</v>
      </c>
      <c r="AC926">
        <v>9</v>
      </c>
      <c r="AD926">
        <v>6</v>
      </c>
      <c r="AE926">
        <v>60</v>
      </c>
      <c r="AF926">
        <v>17</v>
      </c>
      <c r="AG926">
        <v>4</v>
      </c>
      <c r="AH926">
        <v>2</v>
      </c>
      <c r="AI926">
        <v>9</v>
      </c>
      <c r="AJ926" s="301">
        <v>43919</v>
      </c>
      <c r="AK926">
        <v>1140</v>
      </c>
      <c r="AL926">
        <v>1263</v>
      </c>
      <c r="AM926" s="301">
        <v>43828</v>
      </c>
      <c r="AN926">
        <v>1666</v>
      </c>
      <c r="AO926">
        <v>1575</v>
      </c>
      <c r="AP926" s="301">
        <v>43645</v>
      </c>
      <c r="AQ926">
        <v>1349</v>
      </c>
      <c r="AR926">
        <v>1467</v>
      </c>
      <c r="AS926" s="301">
        <v>43280</v>
      </c>
      <c r="AT926">
        <v>1787</v>
      </c>
      <c r="AU926">
        <v>1580</v>
      </c>
    </row>
    <row r="927" spans="1:47" x14ac:dyDescent="0.2">
      <c r="A927" s="102">
        <v>3221</v>
      </c>
      <c r="B927">
        <v>1969</v>
      </c>
      <c r="C927" t="s">
        <v>1146</v>
      </c>
      <c r="D927" t="s">
        <v>907</v>
      </c>
      <c r="E927">
        <v>1570</v>
      </c>
      <c r="F927">
        <v>1559</v>
      </c>
      <c r="G927">
        <v>600</v>
      </c>
      <c r="H927" t="s">
        <v>901</v>
      </c>
      <c r="I927">
        <v>6448</v>
      </c>
      <c r="J927" t="s">
        <v>364</v>
      </c>
      <c r="K927" t="s">
        <v>903</v>
      </c>
      <c r="L927">
        <v>1953</v>
      </c>
      <c r="M927">
        <v>1894</v>
      </c>
      <c r="N927">
        <v>500</v>
      </c>
      <c r="O927" t="s">
        <v>898</v>
      </c>
      <c r="P927">
        <v>0.72404359250205697</v>
      </c>
      <c r="Q927">
        <v>0.88872002211388001</v>
      </c>
      <c r="R927" s="15">
        <v>4.9076190198086303E-2</v>
      </c>
      <c r="S927">
        <v>1.8525956509555599E-2</v>
      </c>
      <c r="T927">
        <v>-1.6195644647429801</v>
      </c>
      <c r="U927">
        <v>1.6195644647429801</v>
      </c>
      <c r="V927">
        <v>1.79785486932261</v>
      </c>
      <c r="W927">
        <v>-12.65</v>
      </c>
      <c r="X927">
        <v>1.22</v>
      </c>
      <c r="Y927">
        <v>323642</v>
      </c>
      <c r="Z927">
        <v>26970</v>
      </c>
      <c r="AA927">
        <v>1.4</v>
      </c>
      <c r="AB927">
        <v>12</v>
      </c>
      <c r="AC927">
        <v>7</v>
      </c>
      <c r="AD927">
        <v>5</v>
      </c>
      <c r="AE927">
        <v>58.33</v>
      </c>
      <c r="AF927">
        <v>19</v>
      </c>
      <c r="AG927">
        <v>2</v>
      </c>
      <c r="AH927">
        <v>1</v>
      </c>
      <c r="AI927">
        <v>9</v>
      </c>
      <c r="AJ927" s="301">
        <v>43919</v>
      </c>
      <c r="AK927">
        <v>1711</v>
      </c>
      <c r="AL927">
        <v>1758</v>
      </c>
      <c r="AM927" s="301">
        <v>43828</v>
      </c>
      <c r="AN927">
        <v>1960</v>
      </c>
      <c r="AO927">
        <v>2271</v>
      </c>
      <c r="AP927" s="301">
        <v>43645</v>
      </c>
      <c r="AQ927">
        <v>1826</v>
      </c>
      <c r="AR927">
        <v>2091</v>
      </c>
      <c r="AS927" s="301">
        <v>43280</v>
      </c>
      <c r="AT927">
        <v>1993</v>
      </c>
      <c r="AU927">
        <v>2171</v>
      </c>
    </row>
    <row r="928" spans="1:47" x14ac:dyDescent="0.2">
      <c r="A928" s="102">
        <v>2188</v>
      </c>
      <c r="B928">
        <v>2432</v>
      </c>
      <c r="C928" t="s">
        <v>1393</v>
      </c>
      <c r="D928" t="s">
        <v>910</v>
      </c>
      <c r="E928">
        <v>1338</v>
      </c>
      <c r="F928">
        <v>1313</v>
      </c>
      <c r="G928">
        <v>700</v>
      </c>
      <c r="H928" t="s">
        <v>901</v>
      </c>
      <c r="I928">
        <v>9086</v>
      </c>
      <c r="J928" t="s">
        <v>1475</v>
      </c>
      <c r="K928" t="s">
        <v>976</v>
      </c>
      <c r="L928">
        <v>2848</v>
      </c>
      <c r="M928">
        <v>2853</v>
      </c>
      <c r="N928">
        <v>300</v>
      </c>
      <c r="O928" t="s">
        <v>898</v>
      </c>
      <c r="P928">
        <v>0.90115905958603904</v>
      </c>
      <c r="Q928">
        <v>0.92008870541350396</v>
      </c>
      <c r="R928">
        <v>3.3246582896286903E-2</v>
      </c>
      <c r="S928" s="15">
        <v>2.1937139945812902E-2</v>
      </c>
      <c r="T928">
        <v>-1.9740065005558101</v>
      </c>
      <c r="U928">
        <v>1.9740065005558101</v>
      </c>
      <c r="V928">
        <v>1.6794373878714599</v>
      </c>
      <c r="W928">
        <v>-9.57</v>
      </c>
      <c r="X928">
        <v>7.38</v>
      </c>
      <c r="Y928">
        <v>323590</v>
      </c>
      <c r="Z928">
        <v>24892</v>
      </c>
      <c r="AA928">
        <v>1.46</v>
      </c>
      <c r="AB928">
        <v>13</v>
      </c>
      <c r="AC928">
        <v>7</v>
      </c>
      <c r="AD928">
        <v>6</v>
      </c>
      <c r="AE928">
        <v>53.85</v>
      </c>
      <c r="AF928">
        <v>19</v>
      </c>
      <c r="AG928">
        <v>4</v>
      </c>
      <c r="AH928">
        <v>1</v>
      </c>
      <c r="AI928">
        <v>8</v>
      </c>
      <c r="AJ928" s="301">
        <v>43919</v>
      </c>
      <c r="AK928">
        <v>1206</v>
      </c>
      <c r="AL928">
        <v>2405</v>
      </c>
      <c r="AM928" s="301">
        <v>43828</v>
      </c>
      <c r="AN928">
        <v>1755</v>
      </c>
      <c r="AO928">
        <v>3075</v>
      </c>
      <c r="AP928" s="301">
        <v>43645</v>
      </c>
      <c r="AQ928">
        <v>2080</v>
      </c>
      <c r="AR928">
        <v>3520</v>
      </c>
      <c r="AS928" s="301">
        <v>43280</v>
      </c>
      <c r="AT928">
        <v>2056</v>
      </c>
      <c r="AU928">
        <v>2775</v>
      </c>
    </row>
    <row r="929" spans="1:47" x14ac:dyDescent="0.2">
      <c r="A929" s="102">
        <v>687</v>
      </c>
      <c r="B929">
        <v>5020</v>
      </c>
      <c r="C929" t="s">
        <v>1138</v>
      </c>
      <c r="D929" t="s">
        <v>1090</v>
      </c>
      <c r="E929">
        <v>379.7</v>
      </c>
      <c r="F929">
        <v>378.3</v>
      </c>
      <c r="G929">
        <v>2700</v>
      </c>
      <c r="H929" t="s">
        <v>901</v>
      </c>
      <c r="I929">
        <v>6269</v>
      </c>
      <c r="J929" t="s">
        <v>1176</v>
      </c>
      <c r="K929" t="s">
        <v>909</v>
      </c>
      <c r="L929">
        <v>1470</v>
      </c>
      <c r="M929">
        <v>1434</v>
      </c>
      <c r="N929">
        <v>700</v>
      </c>
      <c r="O929" t="s">
        <v>898</v>
      </c>
      <c r="P929">
        <v>0.79823369393757004</v>
      </c>
      <c r="Q929">
        <v>0.95366860154463295</v>
      </c>
      <c r="R929" s="15">
        <v>0.228542803278345</v>
      </c>
      <c r="S929" s="15">
        <v>5.7851128986767296E-3</v>
      </c>
      <c r="T929">
        <v>-7.9916620003041994E-3</v>
      </c>
      <c r="U929">
        <v>7.9916620003041994E-3</v>
      </c>
      <c r="V929">
        <v>0.77947516644973502</v>
      </c>
      <c r="W929">
        <v>-0.05</v>
      </c>
      <c r="X929">
        <v>1.75</v>
      </c>
      <c r="Y929">
        <v>323464</v>
      </c>
      <c r="Z929">
        <v>17970</v>
      </c>
      <c r="AA929">
        <v>0.94</v>
      </c>
      <c r="AB929">
        <v>18</v>
      </c>
      <c r="AC929">
        <v>9</v>
      </c>
      <c r="AD929">
        <v>9</v>
      </c>
      <c r="AE929">
        <v>50</v>
      </c>
      <c r="AF929">
        <v>16</v>
      </c>
      <c r="AG929">
        <v>7</v>
      </c>
      <c r="AH929">
        <v>3</v>
      </c>
      <c r="AI929">
        <v>8</v>
      </c>
      <c r="AJ929" s="301">
        <v>43919</v>
      </c>
      <c r="AK929">
        <v>367.8</v>
      </c>
      <c r="AL929">
        <v>1331</v>
      </c>
      <c r="AM929" s="301">
        <v>43828</v>
      </c>
      <c r="AN929">
        <v>497.9</v>
      </c>
      <c r="AO929">
        <v>2665</v>
      </c>
      <c r="AP929" s="301">
        <v>43645</v>
      </c>
      <c r="AQ929">
        <v>545.79999999999995</v>
      </c>
      <c r="AR929">
        <v>3090</v>
      </c>
      <c r="AS929" s="301">
        <v>43280</v>
      </c>
      <c r="AT929">
        <v>757.9</v>
      </c>
      <c r="AU929">
        <v>3045</v>
      </c>
    </row>
    <row r="930" spans="1:47" x14ac:dyDescent="0.2">
      <c r="A930" s="102">
        <v>262</v>
      </c>
      <c r="B930">
        <v>4042</v>
      </c>
      <c r="C930" t="s">
        <v>1108</v>
      </c>
      <c r="D930" t="s">
        <v>920</v>
      </c>
      <c r="E930">
        <v>1446</v>
      </c>
      <c r="F930">
        <v>1431</v>
      </c>
      <c r="G930">
        <v>600</v>
      </c>
      <c r="H930" t="s">
        <v>901</v>
      </c>
      <c r="I930">
        <v>5332</v>
      </c>
      <c r="J930" t="s">
        <v>555</v>
      </c>
      <c r="K930" t="s">
        <v>897</v>
      </c>
      <c r="L930">
        <v>4150</v>
      </c>
      <c r="M930">
        <v>4095</v>
      </c>
      <c r="N930">
        <v>200</v>
      </c>
      <c r="O930" t="s">
        <v>898</v>
      </c>
      <c r="P930">
        <v>0.94692980993965503</v>
      </c>
      <c r="Q930">
        <v>0.96498446174484098</v>
      </c>
      <c r="R930" s="15">
        <v>0.38261393660889598</v>
      </c>
      <c r="S930" s="15">
        <v>1.9253131581092001E-3</v>
      </c>
      <c r="T930">
        <v>-0.11542874428443101</v>
      </c>
      <c r="U930">
        <v>0.11542874428443101</v>
      </c>
      <c r="V930">
        <v>0.27388248793805098</v>
      </c>
      <c r="W930">
        <v>-0.4</v>
      </c>
      <c r="X930">
        <v>4.84</v>
      </c>
      <c r="Y930">
        <v>323394</v>
      </c>
      <c r="Z930">
        <v>35933</v>
      </c>
      <c r="AA930">
        <v>2.1</v>
      </c>
      <c r="AB930">
        <v>9</v>
      </c>
      <c r="AC930">
        <v>7</v>
      </c>
      <c r="AD930">
        <v>2</v>
      </c>
      <c r="AE930">
        <v>77.78</v>
      </c>
      <c r="AF930">
        <v>18</v>
      </c>
      <c r="AG930">
        <v>2</v>
      </c>
      <c r="AH930">
        <v>0</v>
      </c>
      <c r="AI930">
        <v>7</v>
      </c>
      <c r="AJ930" s="301">
        <v>43919</v>
      </c>
      <c r="AK930">
        <v>1244</v>
      </c>
      <c r="AL930">
        <v>3720</v>
      </c>
      <c r="AM930" s="301">
        <v>43828</v>
      </c>
      <c r="AN930">
        <v>1695</v>
      </c>
      <c r="AO930">
        <v>4640</v>
      </c>
      <c r="AP930" s="301">
        <v>43645</v>
      </c>
      <c r="AQ930">
        <v>1552</v>
      </c>
      <c r="AR930">
        <v>4410</v>
      </c>
      <c r="AS930" s="301">
        <v>43280</v>
      </c>
      <c r="AT930">
        <v>1709</v>
      </c>
      <c r="AU930">
        <v>4930</v>
      </c>
    </row>
    <row r="931" spans="1:47" x14ac:dyDescent="0.2">
      <c r="A931" s="102">
        <v>2117</v>
      </c>
      <c r="B931">
        <v>2914</v>
      </c>
      <c r="C931" t="s">
        <v>994</v>
      </c>
      <c r="D931" t="s">
        <v>923</v>
      </c>
      <c r="E931">
        <v>1998.5</v>
      </c>
      <c r="F931">
        <v>1997</v>
      </c>
      <c r="G931">
        <v>500</v>
      </c>
      <c r="H931" t="s">
        <v>901</v>
      </c>
      <c r="I931">
        <v>3405</v>
      </c>
      <c r="J931" t="s">
        <v>1265</v>
      </c>
      <c r="K931" t="s">
        <v>920</v>
      </c>
      <c r="L931">
        <v>1120</v>
      </c>
      <c r="M931">
        <v>1104</v>
      </c>
      <c r="N931">
        <v>900</v>
      </c>
      <c r="O931" t="s">
        <v>898</v>
      </c>
      <c r="P931">
        <v>0.95292412089624201</v>
      </c>
      <c r="Q931">
        <v>0.92181530416318402</v>
      </c>
      <c r="R931">
        <v>4.5428692257486998E-3</v>
      </c>
      <c r="S931" s="15">
        <v>7.67517989719185E-2</v>
      </c>
      <c r="T931">
        <v>-0.85430290218207705</v>
      </c>
      <c r="U931">
        <v>0.85430290218207705</v>
      </c>
      <c r="V931">
        <v>0.77054113795142198</v>
      </c>
      <c r="W931">
        <v>-2.89</v>
      </c>
      <c r="X931">
        <v>0.49</v>
      </c>
      <c r="Y931">
        <v>323387</v>
      </c>
      <c r="Z931">
        <v>23099</v>
      </c>
      <c r="AA931">
        <v>1.1499999999999999</v>
      </c>
      <c r="AB931">
        <v>14</v>
      </c>
      <c r="AC931">
        <v>9</v>
      </c>
      <c r="AD931">
        <v>5</v>
      </c>
      <c r="AE931">
        <v>64.290000000000006</v>
      </c>
      <c r="AF931">
        <v>20</v>
      </c>
      <c r="AG931">
        <v>2</v>
      </c>
      <c r="AH931">
        <v>1</v>
      </c>
      <c r="AI931">
        <v>11</v>
      </c>
      <c r="AJ931" s="301">
        <v>43919</v>
      </c>
      <c r="AK931">
        <v>2053.5</v>
      </c>
      <c r="AL931">
        <v>1129</v>
      </c>
      <c r="AM931" s="301">
        <v>43828</v>
      </c>
      <c r="AN931">
        <v>2432.5</v>
      </c>
      <c r="AO931">
        <v>1331</v>
      </c>
      <c r="AP931" s="301">
        <v>43645</v>
      </c>
      <c r="AQ931">
        <v>2401</v>
      </c>
      <c r="AR931">
        <v>1308</v>
      </c>
      <c r="AS931" s="301">
        <v>43280</v>
      </c>
      <c r="AT931">
        <v>3013</v>
      </c>
      <c r="AU931">
        <v>1497</v>
      </c>
    </row>
    <row r="932" spans="1:47" x14ac:dyDescent="0.2">
      <c r="A932" s="102">
        <v>3538</v>
      </c>
      <c r="B932">
        <v>5334</v>
      </c>
      <c r="C932" t="s">
        <v>1074</v>
      </c>
      <c r="D932" t="s">
        <v>897</v>
      </c>
      <c r="E932">
        <v>1533</v>
      </c>
      <c r="F932">
        <v>1527</v>
      </c>
      <c r="G932">
        <v>700</v>
      </c>
      <c r="H932" t="s">
        <v>901</v>
      </c>
      <c r="I932">
        <v>7189</v>
      </c>
      <c r="J932" t="s">
        <v>41</v>
      </c>
      <c r="K932" t="s">
        <v>940</v>
      </c>
      <c r="L932">
        <v>732</v>
      </c>
      <c r="M932">
        <v>739</v>
      </c>
      <c r="N932">
        <v>1400</v>
      </c>
      <c r="O932" t="s">
        <v>898</v>
      </c>
      <c r="P932">
        <v>0.76375308572910205</v>
      </c>
      <c r="Q932">
        <v>0.87591604283832902</v>
      </c>
      <c r="R932">
        <v>0.20571671063333699</v>
      </c>
      <c r="S932">
        <v>4.0353769896509101E-2</v>
      </c>
      <c r="T932">
        <v>-2.26140425428206</v>
      </c>
      <c r="U932">
        <v>2.26140425428206</v>
      </c>
      <c r="V932">
        <v>1.8389525581094599</v>
      </c>
      <c r="W932">
        <v>-18.64</v>
      </c>
      <c r="X932">
        <v>3.21</v>
      </c>
      <c r="Y932">
        <v>322805</v>
      </c>
      <c r="Z932">
        <v>21520</v>
      </c>
      <c r="AA932">
        <v>1.05</v>
      </c>
      <c r="AB932">
        <v>15</v>
      </c>
      <c r="AC932">
        <v>11</v>
      </c>
      <c r="AD932">
        <v>4</v>
      </c>
      <c r="AE932">
        <v>73.33</v>
      </c>
      <c r="AF932">
        <v>19</v>
      </c>
      <c r="AG932">
        <v>4</v>
      </c>
      <c r="AH932">
        <v>2</v>
      </c>
      <c r="AI932">
        <v>9</v>
      </c>
      <c r="AJ932" s="301">
        <v>43919</v>
      </c>
      <c r="AK932">
        <v>1608</v>
      </c>
      <c r="AL932">
        <v>659</v>
      </c>
      <c r="AM932" s="301">
        <v>43828</v>
      </c>
      <c r="AN932">
        <v>2134</v>
      </c>
      <c r="AO932">
        <v>857</v>
      </c>
      <c r="AP932" s="301">
        <v>43645</v>
      </c>
      <c r="AQ932">
        <v>2076</v>
      </c>
      <c r="AR932">
        <v>801</v>
      </c>
      <c r="AS932" s="301">
        <v>43280</v>
      </c>
      <c r="AT932">
        <v>3025</v>
      </c>
      <c r="AU932">
        <v>1229</v>
      </c>
    </row>
    <row r="933" spans="1:47" x14ac:dyDescent="0.2">
      <c r="A933" s="102">
        <v>129</v>
      </c>
      <c r="B933">
        <v>3231</v>
      </c>
      <c r="C933" t="s">
        <v>365</v>
      </c>
      <c r="D933" t="s">
        <v>917</v>
      </c>
      <c r="E933">
        <v>1918</v>
      </c>
      <c r="F933">
        <v>1914</v>
      </c>
      <c r="G933">
        <v>500</v>
      </c>
      <c r="H933" t="s">
        <v>898</v>
      </c>
      <c r="I933">
        <v>3289</v>
      </c>
      <c r="J933" t="s">
        <v>511</v>
      </c>
      <c r="K933" t="s">
        <v>917</v>
      </c>
      <c r="L933">
        <v>500</v>
      </c>
      <c r="M933">
        <v>495</v>
      </c>
      <c r="N933">
        <v>1900</v>
      </c>
      <c r="O933" t="s">
        <v>901</v>
      </c>
      <c r="P933">
        <v>0.89600134583517499</v>
      </c>
      <c r="Q933">
        <v>0.97122094249416502</v>
      </c>
      <c r="R933" s="106">
        <v>0.23043212953235601</v>
      </c>
      <c r="S933" s="15">
        <v>7.9531070512593796E-2</v>
      </c>
      <c r="T933">
        <v>1.8704830850615</v>
      </c>
      <c r="U933">
        <v>1.8704830850615</v>
      </c>
      <c r="V933">
        <v>1.58455655356012</v>
      </c>
      <c r="W933">
        <v>8.17</v>
      </c>
      <c r="X933">
        <v>1.72</v>
      </c>
      <c r="Y933">
        <v>322516</v>
      </c>
      <c r="Z933">
        <v>21501</v>
      </c>
      <c r="AA933">
        <v>0.98</v>
      </c>
      <c r="AB933">
        <v>15</v>
      </c>
      <c r="AC933">
        <v>8</v>
      </c>
      <c r="AD933">
        <v>7</v>
      </c>
      <c r="AE933">
        <v>53.33</v>
      </c>
      <c r="AF933">
        <v>20</v>
      </c>
      <c r="AG933">
        <v>1</v>
      </c>
      <c r="AH933">
        <v>0</v>
      </c>
      <c r="AI933">
        <v>14</v>
      </c>
      <c r="AJ933" s="301">
        <v>43919</v>
      </c>
      <c r="AK933">
        <v>1783</v>
      </c>
      <c r="AL933">
        <v>523</v>
      </c>
      <c r="AM933" s="301">
        <v>43828</v>
      </c>
      <c r="AN933">
        <v>2620</v>
      </c>
      <c r="AO933">
        <v>755</v>
      </c>
      <c r="AP933" s="301">
        <v>43645</v>
      </c>
      <c r="AQ933">
        <v>2371</v>
      </c>
      <c r="AR933">
        <v>612</v>
      </c>
      <c r="AS933" s="301">
        <v>43280</v>
      </c>
      <c r="AT933">
        <v>2431</v>
      </c>
      <c r="AU933">
        <v>765</v>
      </c>
    </row>
    <row r="934" spans="1:47" x14ac:dyDescent="0.2">
      <c r="A934" s="102">
        <v>2467</v>
      </c>
      <c r="B934">
        <v>1417</v>
      </c>
      <c r="C934" t="s">
        <v>1462</v>
      </c>
      <c r="D934" t="s">
        <v>907</v>
      </c>
      <c r="E934">
        <v>1611</v>
      </c>
      <c r="F934">
        <v>1595</v>
      </c>
      <c r="G934">
        <v>600</v>
      </c>
      <c r="H934" t="s">
        <v>898</v>
      </c>
      <c r="I934">
        <v>6371</v>
      </c>
      <c r="J934" t="s">
        <v>1003</v>
      </c>
      <c r="K934" t="s">
        <v>909</v>
      </c>
      <c r="L934">
        <v>2599</v>
      </c>
      <c r="M934">
        <v>2563</v>
      </c>
      <c r="N934">
        <v>400</v>
      </c>
      <c r="O934" t="s">
        <v>901</v>
      </c>
      <c r="P934">
        <v>0.83086351509818701</v>
      </c>
      <c r="Q934">
        <v>0.91212920247109597</v>
      </c>
      <c r="R934">
        <v>0.23927898488882299</v>
      </c>
      <c r="S934">
        <v>5.4463530953228097E-3</v>
      </c>
      <c r="T934">
        <v>2.5577107209638599</v>
      </c>
      <c r="U934">
        <v>2.5577107209638599</v>
      </c>
      <c r="V934">
        <v>2.42701788887759</v>
      </c>
      <c r="W934">
        <v>10.84</v>
      </c>
      <c r="X934">
        <v>6.65</v>
      </c>
      <c r="Y934">
        <v>322019</v>
      </c>
      <c r="Z934">
        <v>21468</v>
      </c>
      <c r="AA934">
        <v>1.1599999999999999</v>
      </c>
      <c r="AB934">
        <v>15</v>
      </c>
      <c r="AC934">
        <v>11</v>
      </c>
      <c r="AD934">
        <v>4</v>
      </c>
      <c r="AE934">
        <v>73.33</v>
      </c>
      <c r="AF934">
        <v>19</v>
      </c>
      <c r="AG934">
        <v>3</v>
      </c>
      <c r="AH934">
        <v>2</v>
      </c>
      <c r="AI934">
        <v>10</v>
      </c>
      <c r="AJ934" s="301">
        <v>43919</v>
      </c>
      <c r="AK934">
        <v>1375</v>
      </c>
      <c r="AL934">
        <v>2608</v>
      </c>
      <c r="AM934" s="301">
        <v>43828</v>
      </c>
      <c r="AN934">
        <v>1651</v>
      </c>
      <c r="AO934">
        <v>3865</v>
      </c>
      <c r="AP934" s="301">
        <v>43645</v>
      </c>
      <c r="AQ934">
        <v>1652</v>
      </c>
      <c r="AR934">
        <v>3630</v>
      </c>
      <c r="AS934" s="301">
        <v>43280</v>
      </c>
      <c r="AT934">
        <v>1687</v>
      </c>
      <c r="AU934">
        <v>4390</v>
      </c>
    </row>
    <row r="935" spans="1:47" x14ac:dyDescent="0.2">
      <c r="A935" s="102">
        <v>3928</v>
      </c>
      <c r="B935">
        <v>1417</v>
      </c>
      <c r="C935" t="s">
        <v>1462</v>
      </c>
      <c r="D935" t="s">
        <v>907</v>
      </c>
      <c r="E935">
        <v>1611</v>
      </c>
      <c r="F935">
        <v>1595</v>
      </c>
      <c r="G935">
        <v>600</v>
      </c>
      <c r="H935" t="s">
        <v>898</v>
      </c>
      <c r="I935">
        <v>8233</v>
      </c>
      <c r="J935" t="s">
        <v>930</v>
      </c>
      <c r="K935" t="s">
        <v>921</v>
      </c>
      <c r="L935">
        <v>920</v>
      </c>
      <c r="M935">
        <v>907</v>
      </c>
      <c r="N935">
        <v>1100</v>
      </c>
      <c r="O935" t="s">
        <v>901</v>
      </c>
      <c r="P935">
        <v>0.58890965677825502</v>
      </c>
      <c r="Q935">
        <v>0.85914419234745598</v>
      </c>
      <c r="R935">
        <v>0.36951897204468498</v>
      </c>
      <c r="S935">
        <v>1.57647054778094E-2</v>
      </c>
      <c r="T935">
        <v>2.7706363941203001</v>
      </c>
      <c r="U935">
        <v>2.7706363941203001</v>
      </c>
      <c r="V935">
        <v>2.7182424011551301</v>
      </c>
      <c r="W935">
        <v>16.78</v>
      </c>
      <c r="X935">
        <v>4.25</v>
      </c>
      <c r="Y935">
        <v>321927</v>
      </c>
      <c r="Z935">
        <v>16944</v>
      </c>
      <c r="AA935">
        <v>0.81</v>
      </c>
      <c r="AB935">
        <v>19</v>
      </c>
      <c r="AC935">
        <v>8</v>
      </c>
      <c r="AD935">
        <v>11</v>
      </c>
      <c r="AE935">
        <v>42.11</v>
      </c>
      <c r="AF935">
        <v>20</v>
      </c>
      <c r="AG935">
        <v>5</v>
      </c>
      <c r="AH935">
        <v>1</v>
      </c>
      <c r="AI935">
        <v>13</v>
      </c>
      <c r="AJ935" s="301">
        <v>43919</v>
      </c>
      <c r="AK935">
        <v>1375</v>
      </c>
      <c r="AL935">
        <v>1003</v>
      </c>
      <c r="AM935" s="301">
        <v>43828</v>
      </c>
      <c r="AN935">
        <v>1651</v>
      </c>
      <c r="AO935">
        <v>1228</v>
      </c>
      <c r="AP935" s="301">
        <v>43645</v>
      </c>
      <c r="AQ935">
        <v>1652</v>
      </c>
      <c r="AR935">
        <v>1210</v>
      </c>
      <c r="AS935" s="301">
        <v>43280</v>
      </c>
      <c r="AT935">
        <v>1687</v>
      </c>
      <c r="AU935">
        <v>1834</v>
      </c>
    </row>
    <row r="936" spans="1:47" x14ac:dyDescent="0.2">
      <c r="A936" s="102">
        <v>740</v>
      </c>
      <c r="B936">
        <v>5631</v>
      </c>
      <c r="C936" t="s">
        <v>1053</v>
      </c>
      <c r="D936" t="s">
        <v>909</v>
      </c>
      <c r="E936">
        <v>1520</v>
      </c>
      <c r="F936">
        <v>1508</v>
      </c>
      <c r="G936">
        <v>700</v>
      </c>
      <c r="H936" t="s">
        <v>898</v>
      </c>
      <c r="I936">
        <v>8308</v>
      </c>
      <c r="J936" t="s">
        <v>48</v>
      </c>
      <c r="K936" t="s">
        <v>940</v>
      </c>
      <c r="L936">
        <v>366</v>
      </c>
      <c r="M936">
        <v>368</v>
      </c>
      <c r="N936">
        <v>2900</v>
      </c>
      <c r="O936" t="s">
        <v>901</v>
      </c>
      <c r="P936">
        <v>0.95670651118392402</v>
      </c>
      <c r="Q936">
        <v>0.95249295923171895</v>
      </c>
      <c r="R936">
        <v>2.9125792846952901E-2</v>
      </c>
      <c r="S936" s="15">
        <v>5.3004424257790499E-2</v>
      </c>
      <c r="T936">
        <v>0.61288017252670701</v>
      </c>
      <c r="U936">
        <v>0.61288017252670701</v>
      </c>
      <c r="V936">
        <v>0.72644264805008296</v>
      </c>
      <c r="W936">
        <v>4.01</v>
      </c>
      <c r="X936">
        <v>1.1000000000000001</v>
      </c>
      <c r="Y936">
        <v>321919</v>
      </c>
      <c r="Z936">
        <v>21461</v>
      </c>
      <c r="AA936">
        <v>0.86</v>
      </c>
      <c r="AB936">
        <v>15</v>
      </c>
      <c r="AC936">
        <v>6</v>
      </c>
      <c r="AD936">
        <v>9</v>
      </c>
      <c r="AE936">
        <v>40</v>
      </c>
      <c r="AF936">
        <v>16</v>
      </c>
      <c r="AG936">
        <v>6</v>
      </c>
      <c r="AH936">
        <v>3</v>
      </c>
      <c r="AI936">
        <v>6</v>
      </c>
      <c r="AJ936" s="301">
        <v>43919</v>
      </c>
      <c r="AK936">
        <v>1267</v>
      </c>
      <c r="AL936">
        <v>344</v>
      </c>
      <c r="AM936" s="301">
        <v>43828</v>
      </c>
      <c r="AN936">
        <v>2157</v>
      </c>
      <c r="AO936">
        <v>479</v>
      </c>
      <c r="AP936" s="301">
        <v>43645</v>
      </c>
      <c r="AQ936">
        <v>1903</v>
      </c>
      <c r="AR936">
        <v>453.5</v>
      </c>
      <c r="AS936" s="301">
        <v>43280</v>
      </c>
      <c r="AT936">
        <v>2766</v>
      </c>
      <c r="AU936">
        <v>582.29999999999995</v>
      </c>
    </row>
    <row r="937" spans="1:47" x14ac:dyDescent="0.2">
      <c r="A937" s="102">
        <v>3394</v>
      </c>
      <c r="B937">
        <v>5301</v>
      </c>
      <c r="C937" t="s">
        <v>553</v>
      </c>
      <c r="D937" t="s">
        <v>897</v>
      </c>
      <c r="E937">
        <v>1010</v>
      </c>
      <c r="F937">
        <v>1001</v>
      </c>
      <c r="G937">
        <v>1000</v>
      </c>
      <c r="H937" t="s">
        <v>901</v>
      </c>
      <c r="I937">
        <v>6395</v>
      </c>
      <c r="J937" t="s">
        <v>1004</v>
      </c>
      <c r="K937" t="s">
        <v>909</v>
      </c>
      <c r="L937">
        <v>890</v>
      </c>
      <c r="M937">
        <v>892</v>
      </c>
      <c r="N937">
        <v>1100</v>
      </c>
      <c r="O937" t="s">
        <v>898</v>
      </c>
      <c r="P937">
        <v>0.83633303919129898</v>
      </c>
      <c r="Q937">
        <v>0.88187563131994595</v>
      </c>
      <c r="R937">
        <v>0.42865528030045602</v>
      </c>
      <c r="S937" s="15">
        <v>3.74584370512195E-3</v>
      </c>
      <c r="T937">
        <v>-0.35916987168422299</v>
      </c>
      <c r="U937">
        <v>0.35916987168422299</v>
      </c>
      <c r="V937">
        <v>0.39388211529956801</v>
      </c>
      <c r="W937">
        <v>-1.65</v>
      </c>
      <c r="X937">
        <v>1.98</v>
      </c>
      <c r="Y937">
        <v>321877</v>
      </c>
      <c r="Z937">
        <v>20117</v>
      </c>
      <c r="AA937">
        <v>1.06</v>
      </c>
      <c r="AB937">
        <v>16</v>
      </c>
      <c r="AC937">
        <v>10</v>
      </c>
      <c r="AD937">
        <v>6</v>
      </c>
      <c r="AE937">
        <v>62.5</v>
      </c>
      <c r="AF937">
        <v>14</v>
      </c>
      <c r="AG937">
        <v>6</v>
      </c>
      <c r="AH937">
        <v>4</v>
      </c>
      <c r="AI937">
        <v>6</v>
      </c>
      <c r="AJ937" s="301">
        <v>43919</v>
      </c>
      <c r="AK937">
        <v>903</v>
      </c>
      <c r="AL937">
        <v>796</v>
      </c>
      <c r="AM937" s="301">
        <v>43828</v>
      </c>
      <c r="AN937">
        <v>1095</v>
      </c>
      <c r="AO937">
        <v>1001</v>
      </c>
      <c r="AP937" s="301">
        <v>43645</v>
      </c>
      <c r="AQ937">
        <v>1140</v>
      </c>
      <c r="AR937">
        <v>1155</v>
      </c>
      <c r="AS937" s="301">
        <v>43280</v>
      </c>
      <c r="AT937">
        <v>1975</v>
      </c>
      <c r="AU937">
        <v>1330</v>
      </c>
    </row>
    <row r="938" spans="1:47" x14ac:dyDescent="0.2">
      <c r="A938" s="102">
        <v>1151</v>
      </c>
      <c r="B938">
        <v>3231</v>
      </c>
      <c r="C938" t="s">
        <v>365</v>
      </c>
      <c r="D938" t="s">
        <v>917</v>
      </c>
      <c r="E938">
        <v>1918</v>
      </c>
      <c r="F938">
        <v>1914</v>
      </c>
      <c r="G938">
        <v>500</v>
      </c>
      <c r="H938" t="s">
        <v>898</v>
      </c>
      <c r="I938">
        <v>8306</v>
      </c>
      <c r="J938" t="s">
        <v>1029</v>
      </c>
      <c r="K938" t="s">
        <v>940</v>
      </c>
      <c r="L938">
        <v>422</v>
      </c>
      <c r="M938">
        <v>422.5</v>
      </c>
      <c r="N938">
        <v>2300</v>
      </c>
      <c r="O938" t="s">
        <v>901</v>
      </c>
      <c r="P938">
        <v>0.89214509974987699</v>
      </c>
      <c r="Q938">
        <v>0.94465291346384805</v>
      </c>
      <c r="R938" s="106">
        <v>0.14015553926093699</v>
      </c>
      <c r="S938" s="15">
        <v>6.7765591445082596E-2</v>
      </c>
      <c r="T938">
        <v>0.587702542925156</v>
      </c>
      <c r="U938">
        <v>0.587702542925156</v>
      </c>
      <c r="V938">
        <v>0.49414169798185997</v>
      </c>
      <c r="W938">
        <v>3.61</v>
      </c>
      <c r="X938">
        <v>1.54</v>
      </c>
      <c r="Y938">
        <v>321664</v>
      </c>
      <c r="Z938">
        <v>18921</v>
      </c>
      <c r="AA938">
        <v>1</v>
      </c>
      <c r="AB938">
        <v>17</v>
      </c>
      <c r="AC938">
        <v>10</v>
      </c>
      <c r="AD938">
        <v>7</v>
      </c>
      <c r="AE938">
        <v>58.82</v>
      </c>
      <c r="AF938">
        <v>19</v>
      </c>
      <c r="AG938">
        <v>3</v>
      </c>
      <c r="AH938">
        <v>1</v>
      </c>
      <c r="AI938">
        <v>13</v>
      </c>
      <c r="AJ938" s="301">
        <v>43919</v>
      </c>
      <c r="AK938">
        <v>1783</v>
      </c>
      <c r="AL938">
        <v>426.1</v>
      </c>
      <c r="AM938" s="301">
        <v>43828</v>
      </c>
      <c r="AN938">
        <v>2620</v>
      </c>
      <c r="AO938">
        <v>593.20000000000005</v>
      </c>
      <c r="AP938" s="301">
        <v>43645</v>
      </c>
      <c r="AQ938">
        <v>2371</v>
      </c>
      <c r="AR938">
        <v>524.29999999999995</v>
      </c>
      <c r="AS938" s="301">
        <v>43280</v>
      </c>
      <c r="AT938">
        <v>2431</v>
      </c>
      <c r="AU938">
        <v>621.6</v>
      </c>
    </row>
    <row r="939" spans="1:47" x14ac:dyDescent="0.2">
      <c r="A939" s="102">
        <v>3539</v>
      </c>
      <c r="B939">
        <v>1417</v>
      </c>
      <c r="C939" t="s">
        <v>1462</v>
      </c>
      <c r="D939" t="s">
        <v>907</v>
      </c>
      <c r="E939">
        <v>1611</v>
      </c>
      <c r="F939">
        <v>1595</v>
      </c>
      <c r="G939">
        <v>600</v>
      </c>
      <c r="H939" t="s">
        <v>898</v>
      </c>
      <c r="I939">
        <v>1963</v>
      </c>
      <c r="J939" t="s">
        <v>1077</v>
      </c>
      <c r="K939" t="s">
        <v>907</v>
      </c>
      <c r="L939">
        <v>1107</v>
      </c>
      <c r="M939">
        <v>1093</v>
      </c>
      <c r="N939">
        <v>900</v>
      </c>
      <c r="O939" t="s">
        <v>901</v>
      </c>
      <c r="P939">
        <v>0.84516776343406097</v>
      </c>
      <c r="Q939">
        <v>0.87581578151222805</v>
      </c>
      <c r="R939" s="15">
        <v>0.168226630843022</v>
      </c>
      <c r="S939">
        <v>3.4117616670686697E-2</v>
      </c>
      <c r="T939">
        <v>0.79591296757167496</v>
      </c>
      <c r="U939">
        <v>0.79591296757167496</v>
      </c>
      <c r="V939">
        <v>0.49754545394081301</v>
      </c>
      <c r="W939">
        <v>5.73</v>
      </c>
      <c r="X939">
        <v>2.79</v>
      </c>
      <c r="Y939">
        <v>321408</v>
      </c>
      <c r="Z939">
        <v>17856</v>
      </c>
      <c r="AA939">
        <v>0.94</v>
      </c>
      <c r="AB939">
        <v>18</v>
      </c>
      <c r="AC939">
        <v>10</v>
      </c>
      <c r="AD939">
        <v>8</v>
      </c>
      <c r="AE939">
        <v>55.56</v>
      </c>
      <c r="AF939">
        <v>16</v>
      </c>
      <c r="AG939">
        <v>5</v>
      </c>
      <c r="AH939">
        <v>3</v>
      </c>
      <c r="AI939">
        <v>10</v>
      </c>
      <c r="AJ939" s="301">
        <v>43919</v>
      </c>
      <c r="AK939">
        <v>1375</v>
      </c>
      <c r="AL939">
        <v>872</v>
      </c>
      <c r="AM939" s="301">
        <v>43828</v>
      </c>
      <c r="AN939">
        <v>1651</v>
      </c>
      <c r="AO939">
        <v>1755</v>
      </c>
      <c r="AP939" s="301">
        <v>43645</v>
      </c>
      <c r="AQ939">
        <v>1652</v>
      </c>
      <c r="AR939">
        <v>1497</v>
      </c>
      <c r="AS939" s="301">
        <v>43280</v>
      </c>
      <c r="AT939">
        <v>1687</v>
      </c>
      <c r="AU939">
        <v>2136</v>
      </c>
    </row>
    <row r="940" spans="1:47" x14ac:dyDescent="0.2">
      <c r="A940" s="102">
        <v>2589</v>
      </c>
      <c r="B940">
        <v>7164</v>
      </c>
      <c r="C940" t="s">
        <v>1042</v>
      </c>
      <c r="D940" t="s">
        <v>904</v>
      </c>
      <c r="E940">
        <v>4080</v>
      </c>
      <c r="F940">
        <v>4095</v>
      </c>
      <c r="G940">
        <v>200</v>
      </c>
      <c r="H940" t="s">
        <v>898</v>
      </c>
      <c r="I940">
        <v>8031</v>
      </c>
      <c r="J940" t="s">
        <v>618</v>
      </c>
      <c r="K940" t="s">
        <v>905</v>
      </c>
      <c r="L940">
        <v>1600.5</v>
      </c>
      <c r="M940">
        <v>1596</v>
      </c>
      <c r="N940">
        <v>500</v>
      </c>
      <c r="O940" t="s">
        <v>901</v>
      </c>
      <c r="P940">
        <v>0.92109587909083901</v>
      </c>
      <c r="Q940">
        <v>0.90886819570882005</v>
      </c>
      <c r="R940" s="15">
        <v>5.6399402075273303E-2</v>
      </c>
      <c r="S940" s="15">
        <v>3.8435921217092002E-2</v>
      </c>
      <c r="T940">
        <v>1.4687524938245</v>
      </c>
      <c r="U940">
        <v>1.4687524938245</v>
      </c>
      <c r="V940">
        <v>1.46205896917626</v>
      </c>
      <c r="W940">
        <v>12.58</v>
      </c>
      <c r="X940">
        <v>2.56</v>
      </c>
      <c r="Y940">
        <v>321330</v>
      </c>
      <c r="Z940">
        <v>29212</v>
      </c>
      <c r="AA940">
        <v>1.55</v>
      </c>
      <c r="AB940">
        <v>11</v>
      </c>
      <c r="AC940">
        <v>8</v>
      </c>
      <c r="AD940">
        <v>3</v>
      </c>
      <c r="AE940">
        <v>72.73</v>
      </c>
      <c r="AF940">
        <v>18</v>
      </c>
      <c r="AG940">
        <v>4</v>
      </c>
      <c r="AH940">
        <v>1</v>
      </c>
      <c r="AI940">
        <v>6</v>
      </c>
      <c r="AJ940" s="301">
        <v>43919</v>
      </c>
      <c r="AK940">
        <v>3525</v>
      </c>
      <c r="AL940">
        <v>1570</v>
      </c>
      <c r="AM940" s="301">
        <v>43828</v>
      </c>
      <c r="AN940">
        <v>4650</v>
      </c>
      <c r="AO940">
        <v>1946</v>
      </c>
      <c r="AP940" s="301">
        <v>43645</v>
      </c>
      <c r="AQ940">
        <v>4210</v>
      </c>
      <c r="AR940">
        <v>1798</v>
      </c>
      <c r="AS940" s="301">
        <v>43280</v>
      </c>
      <c r="AT940">
        <v>4985</v>
      </c>
      <c r="AU940">
        <v>1828</v>
      </c>
    </row>
    <row r="941" spans="1:47" x14ac:dyDescent="0.2">
      <c r="A941" s="102">
        <v>181</v>
      </c>
      <c r="B941">
        <v>6136</v>
      </c>
      <c r="C941" t="s">
        <v>1400</v>
      </c>
      <c r="D941" t="s">
        <v>909</v>
      </c>
      <c r="E941">
        <v>1750</v>
      </c>
      <c r="F941">
        <v>1664</v>
      </c>
      <c r="G941">
        <v>600</v>
      </c>
      <c r="H941" t="s">
        <v>898</v>
      </c>
      <c r="I941">
        <v>8078</v>
      </c>
      <c r="J941" t="s">
        <v>1192</v>
      </c>
      <c r="K941" t="s">
        <v>905</v>
      </c>
      <c r="L941">
        <v>1940</v>
      </c>
      <c r="M941">
        <v>1940</v>
      </c>
      <c r="N941">
        <v>500</v>
      </c>
      <c r="O941" t="s">
        <v>901</v>
      </c>
      <c r="P941">
        <v>0.95173245755951796</v>
      </c>
      <c r="Q941">
        <v>0.96845523330237304</v>
      </c>
      <c r="R941" s="106">
        <v>9.8535656307686695E-2</v>
      </c>
      <c r="S941" s="15">
        <v>1.8699432182E-2</v>
      </c>
      <c r="T941">
        <v>1.2300910723548499</v>
      </c>
      <c r="U941">
        <v>1.2300910723548499</v>
      </c>
      <c r="V941">
        <v>0.27839244579102801</v>
      </c>
      <c r="W941">
        <v>4.0999999999999996</v>
      </c>
      <c r="X941">
        <v>2.93</v>
      </c>
      <c r="Y941">
        <v>321199</v>
      </c>
      <c r="Z941">
        <v>26767</v>
      </c>
      <c r="AA941">
        <v>1.2</v>
      </c>
      <c r="AB941">
        <v>12</v>
      </c>
      <c r="AC941">
        <v>8</v>
      </c>
      <c r="AD941">
        <v>4</v>
      </c>
      <c r="AE941">
        <v>66.67</v>
      </c>
      <c r="AF941">
        <v>20</v>
      </c>
      <c r="AG941">
        <v>3</v>
      </c>
      <c r="AH941">
        <v>0</v>
      </c>
      <c r="AI941">
        <v>9</v>
      </c>
      <c r="AJ941" s="301">
        <v>43919</v>
      </c>
      <c r="AK941">
        <v>1466</v>
      </c>
      <c r="AL941">
        <v>1737</v>
      </c>
      <c r="AM941" s="301">
        <v>43828</v>
      </c>
      <c r="AN941">
        <v>2090</v>
      </c>
      <c r="AO941">
        <v>2877</v>
      </c>
      <c r="AP941" s="301">
        <v>43645</v>
      </c>
      <c r="AQ941">
        <v>2199</v>
      </c>
      <c r="AR941">
        <v>2987</v>
      </c>
      <c r="AS941" s="301">
        <v>43280</v>
      </c>
      <c r="AT941">
        <v>2236</v>
      </c>
      <c r="AU941">
        <v>4185</v>
      </c>
    </row>
    <row r="942" spans="1:47" x14ac:dyDescent="0.2">
      <c r="A942" s="102">
        <v>253</v>
      </c>
      <c r="B942">
        <v>1963</v>
      </c>
      <c r="C942" t="s">
        <v>1077</v>
      </c>
      <c r="D942" t="s">
        <v>907</v>
      </c>
      <c r="E942">
        <v>1107</v>
      </c>
      <c r="F942">
        <v>1093</v>
      </c>
      <c r="G942">
        <v>1000</v>
      </c>
      <c r="H942" t="s">
        <v>898</v>
      </c>
      <c r="I942">
        <v>4208</v>
      </c>
      <c r="J942" t="s">
        <v>1026</v>
      </c>
      <c r="K942" t="s">
        <v>920</v>
      </c>
      <c r="L942">
        <v>1810</v>
      </c>
      <c r="M942">
        <v>1797</v>
      </c>
      <c r="N942">
        <v>600</v>
      </c>
      <c r="O942" t="s">
        <v>901</v>
      </c>
      <c r="P942">
        <v>0.91620501055026105</v>
      </c>
      <c r="Q942">
        <v>0.96525777620280495</v>
      </c>
      <c r="R942">
        <v>0.103928897667439</v>
      </c>
      <c r="S942" s="15">
        <v>6.8006333673547303E-2</v>
      </c>
      <c r="T942">
        <v>0.58305234993811506</v>
      </c>
      <c r="U942">
        <v>0.58305234993811506</v>
      </c>
      <c r="V942">
        <v>0.86392568374580203</v>
      </c>
      <c r="W942">
        <v>3.6</v>
      </c>
      <c r="X942">
        <v>1.37</v>
      </c>
      <c r="Y942">
        <v>321019</v>
      </c>
      <c r="Z942">
        <v>17834</v>
      </c>
      <c r="AA942">
        <v>0.85</v>
      </c>
      <c r="AB942">
        <v>18</v>
      </c>
      <c r="AC942">
        <v>10</v>
      </c>
      <c r="AD942">
        <v>8</v>
      </c>
      <c r="AE942">
        <v>55.56</v>
      </c>
      <c r="AF942">
        <v>17</v>
      </c>
      <c r="AG942">
        <v>5</v>
      </c>
      <c r="AH942">
        <v>2</v>
      </c>
      <c r="AI942">
        <v>11</v>
      </c>
      <c r="AJ942" s="301">
        <v>43919</v>
      </c>
      <c r="AK942">
        <v>872</v>
      </c>
      <c r="AL942">
        <v>1691</v>
      </c>
      <c r="AM942" s="301">
        <v>43828</v>
      </c>
      <c r="AN942">
        <v>1755</v>
      </c>
      <c r="AO942">
        <v>2379</v>
      </c>
      <c r="AP942" s="301">
        <v>43645</v>
      </c>
      <c r="AQ942">
        <v>1497</v>
      </c>
      <c r="AR942">
        <v>2298</v>
      </c>
      <c r="AS942" s="301">
        <v>43280</v>
      </c>
      <c r="AT942">
        <v>2136</v>
      </c>
      <c r="AU942">
        <v>2821</v>
      </c>
    </row>
    <row r="943" spans="1:47" x14ac:dyDescent="0.2">
      <c r="A943" s="102">
        <v>762</v>
      </c>
      <c r="B943">
        <v>3087</v>
      </c>
      <c r="C943" t="s">
        <v>1094</v>
      </c>
      <c r="D943" t="s">
        <v>921</v>
      </c>
      <c r="E943">
        <v>1721</v>
      </c>
      <c r="F943">
        <v>1719</v>
      </c>
      <c r="G943">
        <v>600</v>
      </c>
      <c r="H943" t="s">
        <v>898</v>
      </c>
      <c r="I943">
        <v>8306</v>
      </c>
      <c r="J943" t="s">
        <v>1029</v>
      </c>
      <c r="K943" t="s">
        <v>940</v>
      </c>
      <c r="L943">
        <v>422</v>
      </c>
      <c r="M943">
        <v>422.5</v>
      </c>
      <c r="N943">
        <v>2400</v>
      </c>
      <c r="O943" t="s">
        <v>901</v>
      </c>
      <c r="P943">
        <v>0.75007587754642702</v>
      </c>
      <c r="Q943">
        <v>0.95203789777661796</v>
      </c>
      <c r="R943">
        <v>0.21749210092139501</v>
      </c>
      <c r="S943" s="15">
        <v>4.3238148892016298E-2</v>
      </c>
      <c r="T943">
        <v>0.528193775379178</v>
      </c>
      <c r="U943">
        <v>0.528193775379178</v>
      </c>
      <c r="V943">
        <v>8.4301323584327403E-2</v>
      </c>
      <c r="W943">
        <v>1.79</v>
      </c>
      <c r="X943">
        <v>1.69</v>
      </c>
      <c r="Y943">
        <v>320892</v>
      </c>
      <c r="Z943">
        <v>22921</v>
      </c>
      <c r="AA943">
        <v>1.06</v>
      </c>
      <c r="AB943">
        <v>14</v>
      </c>
      <c r="AC943">
        <v>9</v>
      </c>
      <c r="AD943">
        <v>5</v>
      </c>
      <c r="AE943">
        <v>64.290000000000006</v>
      </c>
      <c r="AF943">
        <v>20</v>
      </c>
      <c r="AG943">
        <v>1</v>
      </c>
      <c r="AH943">
        <v>1</v>
      </c>
      <c r="AI943">
        <v>12</v>
      </c>
      <c r="AJ943" s="301">
        <v>43919</v>
      </c>
      <c r="AK943">
        <v>1657</v>
      </c>
      <c r="AL943">
        <v>426.1</v>
      </c>
      <c r="AM943" s="301">
        <v>43828</v>
      </c>
      <c r="AN943">
        <v>2166</v>
      </c>
      <c r="AO943">
        <v>593.20000000000005</v>
      </c>
      <c r="AP943" s="301">
        <v>43645</v>
      </c>
      <c r="AQ943">
        <v>2077</v>
      </c>
      <c r="AR943">
        <v>524.29999999999995</v>
      </c>
      <c r="AS943" s="301">
        <v>43280</v>
      </c>
      <c r="AT943">
        <v>2140</v>
      </c>
      <c r="AU943">
        <v>621.6</v>
      </c>
    </row>
    <row r="944" spans="1:47" x14ac:dyDescent="0.2">
      <c r="A944" s="102">
        <v>2622</v>
      </c>
      <c r="B944">
        <v>1808</v>
      </c>
      <c r="C944" t="s">
        <v>465</v>
      </c>
      <c r="D944" t="s">
        <v>907</v>
      </c>
      <c r="E944">
        <v>1358</v>
      </c>
      <c r="F944">
        <v>1347</v>
      </c>
      <c r="G944">
        <v>800</v>
      </c>
      <c r="H944" t="s">
        <v>898</v>
      </c>
      <c r="I944">
        <v>1860</v>
      </c>
      <c r="J944" t="s">
        <v>53</v>
      </c>
      <c r="K944" t="s">
        <v>907</v>
      </c>
      <c r="L944">
        <v>672</v>
      </c>
      <c r="M944">
        <v>683</v>
      </c>
      <c r="N944">
        <v>1600</v>
      </c>
      <c r="O944" t="s">
        <v>901</v>
      </c>
      <c r="P944">
        <v>0.94183737451650495</v>
      </c>
      <c r="Q944">
        <v>0.90791039873128598</v>
      </c>
      <c r="R944" s="15">
        <v>3.4901983004129403E-2</v>
      </c>
      <c r="S944" s="15">
        <v>7.9270077262855898E-2</v>
      </c>
      <c r="T944">
        <v>0.49587859307875198</v>
      </c>
      <c r="U944">
        <v>0.49587859307875198</v>
      </c>
      <c r="V944">
        <v>1.01039150959197</v>
      </c>
      <c r="W944">
        <v>2.62</v>
      </c>
      <c r="X944">
        <v>1.41</v>
      </c>
      <c r="Y944">
        <v>320500</v>
      </c>
      <c r="Z944">
        <v>21367</v>
      </c>
      <c r="AA944">
        <v>1.02</v>
      </c>
      <c r="AB944">
        <v>15</v>
      </c>
      <c r="AC944">
        <v>10</v>
      </c>
      <c r="AD944">
        <v>5</v>
      </c>
      <c r="AE944">
        <v>66.67</v>
      </c>
      <c r="AF944">
        <v>19</v>
      </c>
      <c r="AG944">
        <v>3</v>
      </c>
      <c r="AH944">
        <v>1</v>
      </c>
      <c r="AI944">
        <v>11</v>
      </c>
      <c r="AJ944" s="301">
        <v>43919</v>
      </c>
      <c r="AK944">
        <v>1203</v>
      </c>
      <c r="AL944">
        <v>641</v>
      </c>
      <c r="AM944" s="301">
        <v>43828</v>
      </c>
      <c r="AN944">
        <v>1471</v>
      </c>
      <c r="AO944">
        <v>726</v>
      </c>
      <c r="AP944" s="301">
        <v>43645</v>
      </c>
      <c r="AQ944">
        <v>1123</v>
      </c>
      <c r="AR944">
        <v>622</v>
      </c>
      <c r="AS944" s="301">
        <v>43280</v>
      </c>
      <c r="AT944">
        <v>1490</v>
      </c>
      <c r="AU944">
        <v>936</v>
      </c>
    </row>
    <row r="945" spans="1:47" x14ac:dyDescent="0.2">
      <c r="A945" s="102">
        <v>2750</v>
      </c>
      <c r="B945">
        <v>3048</v>
      </c>
      <c r="C945" t="s">
        <v>1125</v>
      </c>
      <c r="D945" t="s">
        <v>921</v>
      </c>
      <c r="E945">
        <v>1155</v>
      </c>
      <c r="F945">
        <v>1132</v>
      </c>
      <c r="G945">
        <v>900</v>
      </c>
      <c r="H945" t="s">
        <v>898</v>
      </c>
      <c r="I945">
        <v>9303</v>
      </c>
      <c r="J945" t="s">
        <v>1166</v>
      </c>
      <c r="K945" t="s">
        <v>1184</v>
      </c>
      <c r="L945">
        <v>1276</v>
      </c>
      <c r="M945">
        <v>1286</v>
      </c>
      <c r="N945">
        <v>800</v>
      </c>
      <c r="O945" t="s">
        <v>901</v>
      </c>
      <c r="P945">
        <v>0.89697853536568894</v>
      </c>
      <c r="Q945">
        <v>0.90476687433339598</v>
      </c>
      <c r="R945">
        <v>0.27404538778470799</v>
      </c>
      <c r="S945">
        <v>3.89187907325012E-2</v>
      </c>
      <c r="T945">
        <v>1.3691998226493201</v>
      </c>
      <c r="U945">
        <v>1.3691998226493201</v>
      </c>
      <c r="V945">
        <v>1.6055618347568901</v>
      </c>
      <c r="W945">
        <v>9.69</v>
      </c>
      <c r="X945">
        <v>0.97</v>
      </c>
      <c r="Y945">
        <v>320443</v>
      </c>
      <c r="Z945">
        <v>14566</v>
      </c>
      <c r="AA945">
        <v>0.69</v>
      </c>
      <c r="AB945">
        <v>22</v>
      </c>
      <c r="AC945">
        <v>13</v>
      </c>
      <c r="AD945">
        <v>9</v>
      </c>
      <c r="AE945">
        <v>59.09</v>
      </c>
      <c r="AF945">
        <v>21</v>
      </c>
      <c r="AG945">
        <v>4</v>
      </c>
      <c r="AH945">
        <v>1</v>
      </c>
      <c r="AI945">
        <v>17</v>
      </c>
      <c r="AJ945" s="301">
        <v>43919</v>
      </c>
      <c r="AK945">
        <v>901</v>
      </c>
      <c r="AL945">
        <v>1217</v>
      </c>
      <c r="AM945" s="301">
        <v>43828</v>
      </c>
      <c r="AN945">
        <v>1246</v>
      </c>
      <c r="AO945">
        <v>1471</v>
      </c>
      <c r="AP945" s="301">
        <v>43645</v>
      </c>
      <c r="AQ945">
        <v>1091</v>
      </c>
      <c r="AR945">
        <v>1417</v>
      </c>
      <c r="AS945" s="301">
        <v>43280</v>
      </c>
      <c r="AT945">
        <v>1656</v>
      </c>
      <c r="AU945">
        <v>1330</v>
      </c>
    </row>
    <row r="946" spans="1:47" x14ac:dyDescent="0.2">
      <c r="A946" s="102">
        <v>3458</v>
      </c>
      <c r="B946">
        <v>5706</v>
      </c>
      <c r="C946" t="s">
        <v>1136</v>
      </c>
      <c r="D946" t="s">
        <v>911</v>
      </c>
      <c r="E946">
        <v>2159</v>
      </c>
      <c r="F946">
        <v>2175</v>
      </c>
      <c r="G946">
        <v>500</v>
      </c>
      <c r="H946" t="s">
        <v>901</v>
      </c>
      <c r="I946">
        <v>9715</v>
      </c>
      <c r="J946" t="s">
        <v>1135</v>
      </c>
      <c r="K946" t="s">
        <v>910</v>
      </c>
      <c r="L946">
        <v>2544</v>
      </c>
      <c r="M946">
        <v>2541</v>
      </c>
      <c r="N946">
        <v>400</v>
      </c>
      <c r="O946" t="s">
        <v>898</v>
      </c>
      <c r="P946">
        <v>0.91473481527725697</v>
      </c>
      <c r="Q946">
        <v>0.87879491228173601</v>
      </c>
      <c r="R946" s="106">
        <v>0.117829182037331</v>
      </c>
      <c r="S946" s="15">
        <v>2.9494930474029599E-2</v>
      </c>
      <c r="T946">
        <v>-2.0481718814547398</v>
      </c>
      <c r="U946">
        <v>2.0481718814547398</v>
      </c>
      <c r="V946">
        <v>1.92338410315373</v>
      </c>
      <c r="W946">
        <v>-11.72</v>
      </c>
      <c r="X946">
        <v>7</v>
      </c>
      <c r="Y946">
        <v>320407</v>
      </c>
      <c r="Z946">
        <v>26701</v>
      </c>
      <c r="AA946">
        <v>1.63</v>
      </c>
      <c r="AB946">
        <v>12</v>
      </c>
      <c r="AC946">
        <v>8</v>
      </c>
      <c r="AD946">
        <v>4</v>
      </c>
      <c r="AE946">
        <v>66.67</v>
      </c>
      <c r="AF946">
        <v>14</v>
      </c>
      <c r="AG946">
        <v>8</v>
      </c>
      <c r="AH946">
        <v>4</v>
      </c>
      <c r="AI946">
        <v>0</v>
      </c>
      <c r="AJ946" s="301">
        <v>43919</v>
      </c>
      <c r="AK946">
        <v>1803</v>
      </c>
      <c r="AL946">
        <v>1916</v>
      </c>
      <c r="AM946" s="301">
        <v>43828</v>
      </c>
      <c r="AN946">
        <v>2924</v>
      </c>
      <c r="AO946">
        <v>2968</v>
      </c>
      <c r="AP946" s="301">
        <v>43645</v>
      </c>
      <c r="AQ946">
        <v>2630</v>
      </c>
      <c r="AR946">
        <v>2456</v>
      </c>
      <c r="AS946" s="301">
        <v>43280</v>
      </c>
      <c r="AT946">
        <v>4625</v>
      </c>
      <c r="AU946">
        <v>2590</v>
      </c>
    </row>
    <row r="947" spans="1:47" x14ac:dyDescent="0.2">
      <c r="A947" s="102">
        <v>1168</v>
      </c>
      <c r="B947">
        <v>5938</v>
      </c>
      <c r="C947" t="s">
        <v>1395</v>
      </c>
      <c r="D947" t="s">
        <v>1032</v>
      </c>
      <c r="E947">
        <v>1514</v>
      </c>
      <c r="F947">
        <v>1480</v>
      </c>
      <c r="G947">
        <v>700</v>
      </c>
      <c r="H947" t="s">
        <v>898</v>
      </c>
      <c r="I947">
        <v>6135</v>
      </c>
      <c r="J947" t="s">
        <v>1452</v>
      </c>
      <c r="K947" t="s">
        <v>909</v>
      </c>
      <c r="L947">
        <v>3260</v>
      </c>
      <c r="M947">
        <v>3240</v>
      </c>
      <c r="N947">
        <v>300</v>
      </c>
      <c r="O947" t="s">
        <v>901</v>
      </c>
      <c r="P947">
        <v>0.93719477289715403</v>
      </c>
      <c r="Q947">
        <v>0.94426698956164201</v>
      </c>
      <c r="R947">
        <v>0.23102553981666701</v>
      </c>
      <c r="S947">
        <v>8.6029030341541801E-2</v>
      </c>
      <c r="T947">
        <v>0.55262141414689903</v>
      </c>
      <c r="U947">
        <v>0.55262141414689903</v>
      </c>
      <c r="V947">
        <v>0.93742249387325804</v>
      </c>
      <c r="W947">
        <v>2.09</v>
      </c>
      <c r="X947">
        <v>6.58</v>
      </c>
      <c r="Y947">
        <v>319960</v>
      </c>
      <c r="Z947">
        <v>26663</v>
      </c>
      <c r="AA947">
        <v>1.19</v>
      </c>
      <c r="AB947">
        <v>12</v>
      </c>
      <c r="AC947">
        <v>8</v>
      </c>
      <c r="AD947">
        <v>4</v>
      </c>
      <c r="AE947">
        <v>66.67</v>
      </c>
      <c r="AF947">
        <v>16</v>
      </c>
      <c r="AG947">
        <v>5</v>
      </c>
      <c r="AH947">
        <v>1</v>
      </c>
      <c r="AI947">
        <v>6</v>
      </c>
      <c r="AJ947" s="301">
        <v>43919</v>
      </c>
      <c r="AK947">
        <v>1332</v>
      </c>
      <c r="AL947">
        <v>2794</v>
      </c>
      <c r="AM947" s="301">
        <v>43828</v>
      </c>
      <c r="AN947">
        <v>1889</v>
      </c>
      <c r="AO947">
        <v>5020</v>
      </c>
      <c r="AP947" s="301">
        <v>43645</v>
      </c>
      <c r="AQ947">
        <v>1774</v>
      </c>
      <c r="AR947">
        <v>4630</v>
      </c>
      <c r="AS947" s="301">
        <v>43280</v>
      </c>
      <c r="AT947">
        <v>2190</v>
      </c>
      <c r="AU947">
        <v>4185</v>
      </c>
    </row>
    <row r="948" spans="1:47" x14ac:dyDescent="0.2">
      <c r="A948" s="102">
        <v>63</v>
      </c>
      <c r="B948">
        <v>5334</v>
      </c>
      <c r="C948" t="s">
        <v>1074</v>
      </c>
      <c r="D948" t="s">
        <v>897</v>
      </c>
      <c r="E948">
        <v>1533</v>
      </c>
      <c r="F948">
        <v>1527</v>
      </c>
      <c r="G948">
        <v>700</v>
      </c>
      <c r="H948" t="s">
        <v>901</v>
      </c>
      <c r="I948">
        <v>6371</v>
      </c>
      <c r="J948" t="s">
        <v>1003</v>
      </c>
      <c r="K948" t="s">
        <v>909</v>
      </c>
      <c r="L948">
        <v>2599</v>
      </c>
      <c r="M948">
        <v>2563</v>
      </c>
      <c r="N948">
        <v>400</v>
      </c>
      <c r="O948" t="s">
        <v>898</v>
      </c>
      <c r="P948">
        <v>0.91076015075972505</v>
      </c>
      <c r="Q948">
        <v>0.97511561085095699</v>
      </c>
      <c r="R948">
        <v>0.428112728096609</v>
      </c>
      <c r="S948">
        <v>1.05710135639726E-2</v>
      </c>
      <c r="T948">
        <v>-0.92839219093527703</v>
      </c>
      <c r="U948">
        <v>0.92839219093527703</v>
      </c>
      <c r="V948">
        <v>0.81850400696965198</v>
      </c>
      <c r="W948">
        <v>-3.2</v>
      </c>
      <c r="X948">
        <v>4.26</v>
      </c>
      <c r="Y948">
        <v>319927</v>
      </c>
      <c r="Z948">
        <v>26661</v>
      </c>
      <c r="AA948">
        <v>1.65</v>
      </c>
      <c r="AB948">
        <v>12</v>
      </c>
      <c r="AC948">
        <v>8</v>
      </c>
      <c r="AD948">
        <v>4</v>
      </c>
      <c r="AE948">
        <v>66.67</v>
      </c>
      <c r="AF948">
        <v>17</v>
      </c>
      <c r="AG948">
        <v>4</v>
      </c>
      <c r="AH948">
        <v>0</v>
      </c>
      <c r="AI948">
        <v>8</v>
      </c>
      <c r="AJ948" s="301">
        <v>43919</v>
      </c>
      <c r="AK948">
        <v>1608</v>
      </c>
      <c r="AL948">
        <v>2608</v>
      </c>
      <c r="AM948" s="301">
        <v>43828</v>
      </c>
      <c r="AN948">
        <v>2134</v>
      </c>
      <c r="AO948">
        <v>3865</v>
      </c>
      <c r="AP948" s="301">
        <v>43645</v>
      </c>
      <c r="AQ948">
        <v>2076</v>
      </c>
      <c r="AR948">
        <v>3630</v>
      </c>
      <c r="AS948" s="301">
        <v>43280</v>
      </c>
      <c r="AT948">
        <v>3025</v>
      </c>
      <c r="AU948">
        <v>4390</v>
      </c>
    </row>
    <row r="949" spans="1:47" x14ac:dyDescent="0.2">
      <c r="A949" s="102">
        <v>2591</v>
      </c>
      <c r="B949">
        <v>2531</v>
      </c>
      <c r="C949" t="s">
        <v>922</v>
      </c>
      <c r="D949" t="s">
        <v>923</v>
      </c>
      <c r="E949">
        <v>952</v>
      </c>
      <c r="F949">
        <v>951</v>
      </c>
      <c r="G949">
        <v>600</v>
      </c>
      <c r="H949" t="s">
        <v>898</v>
      </c>
      <c r="I949">
        <v>4114</v>
      </c>
      <c r="J949" t="s">
        <v>997</v>
      </c>
      <c r="K949" t="s">
        <v>920</v>
      </c>
      <c r="L949">
        <v>5560</v>
      </c>
      <c r="M949">
        <v>5590</v>
      </c>
      <c r="N949">
        <v>100</v>
      </c>
      <c r="O949" t="s">
        <v>901</v>
      </c>
      <c r="P949">
        <v>0.80722858180405599</v>
      </c>
      <c r="Q949">
        <v>0.90883533978259501</v>
      </c>
      <c r="R949">
        <v>0.45871819945831899</v>
      </c>
      <c r="S949" s="15">
        <v>6.7583732462696097E-2</v>
      </c>
      <c r="T949">
        <v>1.66134075959727</v>
      </c>
      <c r="U949">
        <v>1.66134075959727</v>
      </c>
      <c r="V949">
        <v>2.0821818034285799</v>
      </c>
      <c r="W949">
        <v>9.58</v>
      </c>
      <c r="X949">
        <v>2.08</v>
      </c>
      <c r="Y949">
        <v>319829</v>
      </c>
      <c r="Z949">
        <v>26652</v>
      </c>
      <c r="AA949">
        <v>1.86</v>
      </c>
      <c r="AB949">
        <v>12</v>
      </c>
      <c r="AC949">
        <v>7</v>
      </c>
      <c r="AD949">
        <v>5</v>
      </c>
      <c r="AE949">
        <v>58.33</v>
      </c>
      <c r="AF949">
        <v>19</v>
      </c>
      <c r="AG949">
        <v>5</v>
      </c>
      <c r="AH949">
        <v>0</v>
      </c>
      <c r="AI949">
        <v>7</v>
      </c>
      <c r="AJ949" s="301">
        <v>43919</v>
      </c>
      <c r="AK949">
        <v>819</v>
      </c>
      <c r="AL949">
        <v>5180</v>
      </c>
      <c r="AM949" s="301">
        <v>43828</v>
      </c>
      <c r="AN949">
        <v>1005</v>
      </c>
      <c r="AO949">
        <v>6790</v>
      </c>
      <c r="AP949" s="301">
        <v>43645</v>
      </c>
      <c r="AQ949">
        <v>1134</v>
      </c>
      <c r="AR949">
        <v>7230</v>
      </c>
      <c r="AS949" s="301">
        <v>43280</v>
      </c>
      <c r="AT949">
        <v>1400</v>
      </c>
      <c r="AU949">
        <v>7900</v>
      </c>
    </row>
    <row r="950" spans="1:47" x14ac:dyDescent="0.2">
      <c r="A950" s="102">
        <v>455</v>
      </c>
      <c r="B950">
        <v>3632</v>
      </c>
      <c r="C950" t="s">
        <v>1451</v>
      </c>
      <c r="D950" t="s">
        <v>900</v>
      </c>
      <c r="E950">
        <v>486</v>
      </c>
      <c r="F950">
        <v>469</v>
      </c>
      <c r="G950">
        <v>1800</v>
      </c>
      <c r="H950" t="s">
        <v>898</v>
      </c>
      <c r="I950">
        <v>7276</v>
      </c>
      <c r="J950" t="s">
        <v>937</v>
      </c>
      <c r="K950" t="s">
        <v>903</v>
      </c>
      <c r="L950">
        <v>4275</v>
      </c>
      <c r="M950">
        <v>4255</v>
      </c>
      <c r="N950">
        <v>200</v>
      </c>
      <c r="O950" t="s">
        <v>901</v>
      </c>
      <c r="P950">
        <v>0.75050692609129399</v>
      </c>
      <c r="Q950">
        <v>0.95939026805737704</v>
      </c>
      <c r="R950" s="15">
        <v>4.7201453139223297E-2</v>
      </c>
      <c r="S950" s="15">
        <v>9.8670675133143896E-7</v>
      </c>
      <c r="T950">
        <v>0.447105684661463</v>
      </c>
      <c r="U950">
        <v>0.447105684661463</v>
      </c>
      <c r="V950">
        <v>0.81224103956555105</v>
      </c>
      <c r="W950">
        <v>3.25</v>
      </c>
      <c r="X950">
        <v>0.8</v>
      </c>
      <c r="Y950">
        <v>319309</v>
      </c>
      <c r="Z950">
        <v>21287</v>
      </c>
      <c r="AA950">
        <v>1</v>
      </c>
      <c r="AB950">
        <v>15</v>
      </c>
      <c r="AC950">
        <v>10</v>
      </c>
      <c r="AD950">
        <v>5</v>
      </c>
      <c r="AE950">
        <v>66.67</v>
      </c>
      <c r="AF950">
        <v>16</v>
      </c>
      <c r="AG950">
        <v>5</v>
      </c>
      <c r="AH950">
        <v>2</v>
      </c>
      <c r="AI950">
        <v>8</v>
      </c>
      <c r="AJ950" s="301">
        <v>43919</v>
      </c>
      <c r="AK950">
        <v>404</v>
      </c>
      <c r="AL950">
        <v>3710</v>
      </c>
      <c r="AM950" s="301">
        <v>43828</v>
      </c>
      <c r="AN950">
        <v>493</v>
      </c>
      <c r="AO950">
        <v>5100</v>
      </c>
      <c r="AP950" s="301">
        <v>43645</v>
      </c>
      <c r="AQ950">
        <v>510</v>
      </c>
      <c r="AR950">
        <v>5880</v>
      </c>
      <c r="AS950" s="301">
        <v>43280</v>
      </c>
      <c r="AT950">
        <v>587</v>
      </c>
      <c r="AU950">
        <v>7150</v>
      </c>
    </row>
    <row r="951" spans="1:47" x14ac:dyDescent="0.2">
      <c r="A951" s="102">
        <v>1044</v>
      </c>
      <c r="B951">
        <v>6287</v>
      </c>
      <c r="C951" t="s">
        <v>963</v>
      </c>
      <c r="D951" t="s">
        <v>909</v>
      </c>
      <c r="E951">
        <v>2270</v>
      </c>
      <c r="F951">
        <v>2245</v>
      </c>
      <c r="G951">
        <v>300</v>
      </c>
      <c r="H951" t="s">
        <v>901</v>
      </c>
      <c r="I951">
        <v>6963</v>
      </c>
      <c r="J951" t="s">
        <v>1347</v>
      </c>
      <c r="K951" t="s">
        <v>903</v>
      </c>
      <c r="L951">
        <v>7110</v>
      </c>
      <c r="M951">
        <v>7010</v>
      </c>
      <c r="N951">
        <v>100</v>
      </c>
      <c r="O951" t="s">
        <v>898</v>
      </c>
      <c r="P951">
        <v>0.922658433285938</v>
      </c>
      <c r="Q951">
        <v>0.94648526884511697</v>
      </c>
      <c r="R951" s="15">
        <v>0.21910969183766699</v>
      </c>
      <c r="S951">
        <v>3.68155922160463E-2</v>
      </c>
      <c r="T951">
        <v>-0.90187314276653896</v>
      </c>
      <c r="U951">
        <v>0.90187314276653896</v>
      </c>
      <c r="V951">
        <v>0.94416543763772598</v>
      </c>
      <c r="W951">
        <v>-3.25</v>
      </c>
      <c r="X951">
        <v>3.92</v>
      </c>
      <c r="Y951">
        <v>318952</v>
      </c>
      <c r="Z951">
        <v>39869</v>
      </c>
      <c r="AA951">
        <v>2.2200000000000002</v>
      </c>
      <c r="AB951">
        <v>8</v>
      </c>
      <c r="AC951">
        <v>7</v>
      </c>
      <c r="AD951">
        <v>1</v>
      </c>
      <c r="AE951">
        <v>87.5</v>
      </c>
      <c r="AF951">
        <v>20</v>
      </c>
      <c r="AG951">
        <v>2</v>
      </c>
      <c r="AH951">
        <v>0</v>
      </c>
      <c r="AI951">
        <v>6</v>
      </c>
      <c r="AJ951" s="301">
        <v>43919</v>
      </c>
      <c r="AK951">
        <v>2183</v>
      </c>
      <c r="AL951">
        <v>6200</v>
      </c>
      <c r="AM951" s="301">
        <v>43828</v>
      </c>
      <c r="AN951">
        <v>3430</v>
      </c>
      <c r="AO951">
        <v>8780</v>
      </c>
      <c r="AP951" s="301">
        <v>43645</v>
      </c>
      <c r="AQ951">
        <v>2767</v>
      </c>
      <c r="AR951">
        <v>7600</v>
      </c>
      <c r="AS951" s="301">
        <v>43280</v>
      </c>
      <c r="AT951">
        <v>3190</v>
      </c>
      <c r="AU951">
        <v>9300</v>
      </c>
    </row>
    <row r="952" spans="1:47" x14ac:dyDescent="0.2">
      <c r="A952" s="102">
        <v>4012</v>
      </c>
      <c r="B952">
        <v>2801</v>
      </c>
      <c r="C952" t="s">
        <v>490</v>
      </c>
      <c r="D952" t="s">
        <v>923</v>
      </c>
      <c r="E952">
        <v>5250</v>
      </c>
      <c r="F952">
        <v>5080</v>
      </c>
      <c r="G952">
        <v>100</v>
      </c>
      <c r="H952" t="s">
        <v>901</v>
      </c>
      <c r="I952">
        <v>6028</v>
      </c>
      <c r="J952" t="s">
        <v>451</v>
      </c>
      <c r="K952" t="s">
        <v>910</v>
      </c>
      <c r="L952">
        <v>6200</v>
      </c>
      <c r="M952">
        <v>6050</v>
      </c>
      <c r="N952">
        <v>100</v>
      </c>
      <c r="O952" t="s">
        <v>898</v>
      </c>
      <c r="P952">
        <v>0.804249380740785</v>
      </c>
      <c r="Q952">
        <v>0.85540653091018004</v>
      </c>
      <c r="R952" s="15">
        <v>0.39963154658951799</v>
      </c>
      <c r="S952" s="15">
        <v>1.0618881207673301E-2</v>
      </c>
      <c r="T952">
        <v>-0.40014635780441599</v>
      </c>
      <c r="U952">
        <v>0.40014635780441599</v>
      </c>
      <c r="V952">
        <v>0.59204131787178305</v>
      </c>
      <c r="W952">
        <v>-4.0599999999999996</v>
      </c>
      <c r="X952">
        <v>16.03</v>
      </c>
      <c r="Y952">
        <v>318502</v>
      </c>
      <c r="Z952">
        <v>63700</v>
      </c>
      <c r="AA952">
        <v>3.87</v>
      </c>
      <c r="AB952">
        <v>5</v>
      </c>
      <c r="AC952">
        <v>4</v>
      </c>
      <c r="AD952">
        <v>1</v>
      </c>
      <c r="AE952">
        <v>80</v>
      </c>
      <c r="AF952">
        <v>14</v>
      </c>
      <c r="AG952">
        <v>2</v>
      </c>
      <c r="AH952">
        <v>1</v>
      </c>
      <c r="AI952">
        <v>2</v>
      </c>
      <c r="AJ952" s="301">
        <v>43919</v>
      </c>
      <c r="AK952">
        <v>4575</v>
      </c>
      <c r="AL952">
        <v>5090</v>
      </c>
      <c r="AM952" s="301">
        <v>43828</v>
      </c>
      <c r="AN952">
        <v>5370</v>
      </c>
      <c r="AO952">
        <v>7650</v>
      </c>
      <c r="AP952" s="301">
        <v>43645</v>
      </c>
      <c r="AQ952">
        <v>4765</v>
      </c>
      <c r="AR952">
        <v>5960</v>
      </c>
      <c r="AS952" s="301">
        <v>43280</v>
      </c>
      <c r="AT952">
        <v>5240</v>
      </c>
      <c r="AU952">
        <v>6500</v>
      </c>
    </row>
    <row r="953" spans="1:47" x14ac:dyDescent="0.2">
      <c r="A953" s="102">
        <v>281</v>
      </c>
      <c r="B953">
        <v>3105</v>
      </c>
      <c r="C953" t="s">
        <v>46</v>
      </c>
      <c r="D953" t="s">
        <v>903</v>
      </c>
      <c r="E953">
        <v>781</v>
      </c>
      <c r="F953">
        <v>776</v>
      </c>
      <c r="G953">
        <v>1300</v>
      </c>
      <c r="H953" t="s">
        <v>901</v>
      </c>
      <c r="I953">
        <v>3116</v>
      </c>
      <c r="J953" t="s">
        <v>1023</v>
      </c>
      <c r="K953" t="s">
        <v>913</v>
      </c>
      <c r="L953">
        <v>1433</v>
      </c>
      <c r="M953">
        <v>1455</v>
      </c>
      <c r="N953">
        <v>700</v>
      </c>
      <c r="O953" t="s">
        <v>898</v>
      </c>
      <c r="P953">
        <v>0.93551775885317501</v>
      </c>
      <c r="Q953">
        <v>0.96422444522292206</v>
      </c>
      <c r="R953">
        <v>9.6075041123295304E-2</v>
      </c>
      <c r="S953" s="15">
        <v>1.6608156764035899E-2</v>
      </c>
      <c r="T953">
        <v>-1.0416629093579299</v>
      </c>
      <c r="U953">
        <v>1.0416629093579299</v>
      </c>
      <c r="V953">
        <v>0.28644764116365401</v>
      </c>
      <c r="W953">
        <v>-3.45</v>
      </c>
      <c r="X953">
        <v>0.95</v>
      </c>
      <c r="Y953">
        <v>318399</v>
      </c>
      <c r="Z953">
        <v>21227</v>
      </c>
      <c r="AA953">
        <v>1.1000000000000001</v>
      </c>
      <c r="AB953">
        <v>15</v>
      </c>
      <c r="AC953">
        <v>9</v>
      </c>
      <c r="AD953">
        <v>6</v>
      </c>
      <c r="AE953">
        <v>60</v>
      </c>
      <c r="AF953">
        <v>21</v>
      </c>
      <c r="AG953">
        <v>2</v>
      </c>
      <c r="AH953">
        <v>0</v>
      </c>
      <c r="AI953">
        <v>13</v>
      </c>
      <c r="AJ953" s="301">
        <v>43919</v>
      </c>
      <c r="AK953">
        <v>730</v>
      </c>
      <c r="AL953">
        <v>1315</v>
      </c>
      <c r="AM953" s="301">
        <v>43828</v>
      </c>
      <c r="AN953">
        <v>1045</v>
      </c>
      <c r="AO953">
        <v>1765</v>
      </c>
      <c r="AP953" s="301">
        <v>43645</v>
      </c>
      <c r="AQ953">
        <v>844</v>
      </c>
      <c r="AR953">
        <v>1448</v>
      </c>
      <c r="AS953" s="301">
        <v>43280</v>
      </c>
      <c r="AT953">
        <v>1164</v>
      </c>
      <c r="AU953">
        <v>2005</v>
      </c>
    </row>
    <row r="954" spans="1:47" x14ac:dyDescent="0.2">
      <c r="A954" s="102">
        <v>1294</v>
      </c>
      <c r="B954">
        <v>6201</v>
      </c>
      <c r="C954" t="s">
        <v>1150</v>
      </c>
      <c r="D954" t="s">
        <v>913</v>
      </c>
      <c r="E954">
        <v>5750</v>
      </c>
      <c r="F954">
        <v>5650</v>
      </c>
      <c r="G954">
        <v>100</v>
      </c>
      <c r="H954" t="s">
        <v>901</v>
      </c>
      <c r="I954">
        <v>6925</v>
      </c>
      <c r="J954" t="s">
        <v>1177</v>
      </c>
      <c r="K954" t="s">
        <v>903</v>
      </c>
      <c r="L954">
        <v>1339</v>
      </c>
      <c r="M954">
        <v>1427</v>
      </c>
      <c r="N954">
        <v>400</v>
      </c>
      <c r="O954" t="s">
        <v>898</v>
      </c>
      <c r="P954">
        <v>0.91533344997655297</v>
      </c>
      <c r="Q954">
        <v>0.94170060023037405</v>
      </c>
      <c r="R954" s="106">
        <v>2.8821333878344198E-3</v>
      </c>
      <c r="S954">
        <v>2.4016458744191699E-3</v>
      </c>
      <c r="T954">
        <v>-1.4622773650770999</v>
      </c>
      <c r="U954">
        <v>1.4622773650770999</v>
      </c>
      <c r="V954">
        <v>0.61418901419398797</v>
      </c>
      <c r="W954">
        <v>-14.46</v>
      </c>
      <c r="X954">
        <v>1.03</v>
      </c>
      <c r="Y954">
        <v>318331</v>
      </c>
      <c r="Z954">
        <v>22738</v>
      </c>
      <c r="AA954">
        <v>1.88</v>
      </c>
      <c r="AB954">
        <v>14</v>
      </c>
      <c r="AC954">
        <v>11</v>
      </c>
      <c r="AD954">
        <v>3</v>
      </c>
      <c r="AE954">
        <v>78.569999999999993</v>
      </c>
      <c r="AF954">
        <v>18</v>
      </c>
      <c r="AG954">
        <v>2</v>
      </c>
      <c r="AH954">
        <v>1</v>
      </c>
      <c r="AI954">
        <v>11</v>
      </c>
      <c r="AJ954" s="301">
        <v>43919</v>
      </c>
      <c r="AK954">
        <v>5370</v>
      </c>
      <c r="AL954">
        <v>1060</v>
      </c>
      <c r="AM954" s="301">
        <v>43828</v>
      </c>
      <c r="AN954">
        <v>6330</v>
      </c>
      <c r="AO954">
        <v>1624</v>
      </c>
      <c r="AP954" s="301">
        <v>43645</v>
      </c>
      <c r="AQ954">
        <v>6040</v>
      </c>
      <c r="AR954">
        <v>1435</v>
      </c>
      <c r="AS954" s="301">
        <v>43280</v>
      </c>
      <c r="AT954">
        <v>6010</v>
      </c>
      <c r="AU954">
        <v>1385</v>
      </c>
    </row>
    <row r="955" spans="1:47" x14ac:dyDescent="0.2">
      <c r="A955" s="102">
        <v>891</v>
      </c>
      <c r="B955">
        <v>8304</v>
      </c>
      <c r="C955" t="s">
        <v>1132</v>
      </c>
      <c r="D955" t="s">
        <v>940</v>
      </c>
      <c r="E955">
        <v>1890</v>
      </c>
      <c r="F955">
        <v>1850</v>
      </c>
      <c r="G955">
        <v>500</v>
      </c>
      <c r="H955" t="s">
        <v>901</v>
      </c>
      <c r="I955">
        <v>8591</v>
      </c>
      <c r="J955" t="s">
        <v>1009</v>
      </c>
      <c r="K955" t="s">
        <v>904</v>
      </c>
      <c r="L955">
        <v>1319.5</v>
      </c>
      <c r="M955">
        <v>1305</v>
      </c>
      <c r="N955">
        <v>700</v>
      </c>
      <c r="O955" t="s">
        <v>898</v>
      </c>
      <c r="P955">
        <v>0.65072815370891102</v>
      </c>
      <c r="Q955">
        <v>0.94944232652111604</v>
      </c>
      <c r="R955">
        <v>0.44760689555500899</v>
      </c>
      <c r="S955">
        <v>9.9105641001574804E-2</v>
      </c>
      <c r="T955">
        <v>-0.72279852725982496</v>
      </c>
      <c r="U955">
        <v>0.72279852725982496</v>
      </c>
      <c r="V955">
        <v>0.77468868341640695</v>
      </c>
      <c r="W955">
        <v>-5.07</v>
      </c>
      <c r="X955">
        <v>1.24</v>
      </c>
      <c r="Y955">
        <v>317806</v>
      </c>
      <c r="Z955">
        <v>24447</v>
      </c>
      <c r="AA955">
        <v>1.24</v>
      </c>
      <c r="AB955">
        <v>13</v>
      </c>
      <c r="AC955">
        <v>8</v>
      </c>
      <c r="AD955">
        <v>5</v>
      </c>
      <c r="AE955">
        <v>61.54</v>
      </c>
      <c r="AF955">
        <v>21</v>
      </c>
      <c r="AG955">
        <v>2</v>
      </c>
      <c r="AH955">
        <v>0</v>
      </c>
      <c r="AI955">
        <v>11</v>
      </c>
      <c r="AJ955" s="301">
        <v>43919</v>
      </c>
      <c r="AK955">
        <v>2187</v>
      </c>
      <c r="AL955">
        <v>1373.5</v>
      </c>
      <c r="AM955" s="301">
        <v>43828</v>
      </c>
      <c r="AN955">
        <v>2891</v>
      </c>
      <c r="AO955">
        <v>1811</v>
      </c>
      <c r="AP955" s="301">
        <v>43645</v>
      </c>
      <c r="AQ955">
        <v>2635</v>
      </c>
      <c r="AR955">
        <v>1626.5</v>
      </c>
      <c r="AS955" s="301">
        <v>43280</v>
      </c>
      <c r="AT955">
        <v>4165</v>
      </c>
      <c r="AU955">
        <v>1742.5</v>
      </c>
    </row>
    <row r="956" spans="1:47" x14ac:dyDescent="0.2">
      <c r="A956" s="102">
        <v>1183</v>
      </c>
      <c r="B956">
        <v>1802</v>
      </c>
      <c r="C956" t="s">
        <v>1041</v>
      </c>
      <c r="D956" t="s">
        <v>907</v>
      </c>
      <c r="E956">
        <v>979</v>
      </c>
      <c r="F956">
        <v>983</v>
      </c>
      <c r="G956">
        <v>1100</v>
      </c>
      <c r="H956" t="s">
        <v>901</v>
      </c>
      <c r="I956">
        <v>4204</v>
      </c>
      <c r="J956" t="s">
        <v>226</v>
      </c>
      <c r="K956" t="s">
        <v>920</v>
      </c>
      <c r="L956">
        <v>1489</v>
      </c>
      <c r="M956">
        <v>1494</v>
      </c>
      <c r="N956">
        <v>700</v>
      </c>
      <c r="O956" t="s">
        <v>898</v>
      </c>
      <c r="P956">
        <v>0.91797233356972896</v>
      </c>
      <c r="Q956">
        <v>0.94395798544956899</v>
      </c>
      <c r="R956">
        <v>5.2104011359108401E-2</v>
      </c>
      <c r="S956" s="15">
        <v>6.7264554134374294E-2</v>
      </c>
      <c r="T956">
        <v>-0.74096665075118295</v>
      </c>
      <c r="U956">
        <v>0.74096665075118295</v>
      </c>
      <c r="V956">
        <v>0.74438276459000496</v>
      </c>
      <c r="W956">
        <v>-2.2200000000000002</v>
      </c>
      <c r="X956">
        <v>3.39</v>
      </c>
      <c r="Y956">
        <v>317564</v>
      </c>
      <c r="Z956">
        <v>22683</v>
      </c>
      <c r="AA956">
        <v>1.1499999999999999</v>
      </c>
      <c r="AB956">
        <v>14</v>
      </c>
      <c r="AC956">
        <v>11</v>
      </c>
      <c r="AD956">
        <v>3</v>
      </c>
      <c r="AE956">
        <v>78.569999999999993</v>
      </c>
      <c r="AF956">
        <v>21</v>
      </c>
      <c r="AG956">
        <v>0</v>
      </c>
      <c r="AH956">
        <v>0</v>
      </c>
      <c r="AI956">
        <v>14</v>
      </c>
      <c r="AJ956" s="301">
        <v>43919</v>
      </c>
      <c r="AK956">
        <v>956</v>
      </c>
      <c r="AL956">
        <v>1479</v>
      </c>
      <c r="AM956" s="301">
        <v>43828</v>
      </c>
      <c r="AN956">
        <v>1217</v>
      </c>
      <c r="AO956">
        <v>1904</v>
      </c>
      <c r="AP956" s="301">
        <v>43645</v>
      </c>
      <c r="AQ956">
        <v>1074</v>
      </c>
      <c r="AR956">
        <v>1665</v>
      </c>
      <c r="AS956" s="301">
        <v>43280</v>
      </c>
      <c r="AT956">
        <v>1101</v>
      </c>
      <c r="AU956">
        <v>1855</v>
      </c>
    </row>
    <row r="957" spans="1:47" x14ac:dyDescent="0.2">
      <c r="A957" s="102">
        <v>283</v>
      </c>
      <c r="B957">
        <v>3086</v>
      </c>
      <c r="C957" t="s">
        <v>503</v>
      </c>
      <c r="D957" t="s">
        <v>921</v>
      </c>
      <c r="E957">
        <v>795</v>
      </c>
      <c r="F957">
        <v>758</v>
      </c>
      <c r="G957">
        <v>1200</v>
      </c>
      <c r="H957" t="s">
        <v>901</v>
      </c>
      <c r="I957">
        <v>7278</v>
      </c>
      <c r="J957" t="s">
        <v>42</v>
      </c>
      <c r="K957" t="s">
        <v>913</v>
      </c>
      <c r="L957">
        <v>1620</v>
      </c>
      <c r="M957">
        <v>1574</v>
      </c>
      <c r="N957">
        <v>600</v>
      </c>
      <c r="O957" t="s">
        <v>898</v>
      </c>
      <c r="P957">
        <v>0.87228268222548999</v>
      </c>
      <c r="Q957">
        <v>0.96409009028144099</v>
      </c>
      <c r="R957" s="15">
        <v>1.1211434510583901E-2</v>
      </c>
      <c r="S957" s="15">
        <v>2.4478665393554401E-2</v>
      </c>
      <c r="T957">
        <v>-1.65235718292075</v>
      </c>
      <c r="U957">
        <v>1.65235718292075</v>
      </c>
      <c r="V957">
        <v>1.3856462508774301</v>
      </c>
      <c r="W957">
        <v>-10.3</v>
      </c>
      <c r="X957">
        <v>3.68</v>
      </c>
      <c r="Y957">
        <v>317470</v>
      </c>
      <c r="Z957">
        <v>21165</v>
      </c>
      <c r="AA957">
        <v>1.08</v>
      </c>
      <c r="AB957">
        <v>15</v>
      </c>
      <c r="AC957">
        <v>10</v>
      </c>
      <c r="AD957">
        <v>5</v>
      </c>
      <c r="AE957">
        <v>66.67</v>
      </c>
      <c r="AF957">
        <v>19</v>
      </c>
      <c r="AG957">
        <v>2</v>
      </c>
      <c r="AH957">
        <v>1</v>
      </c>
      <c r="AI957">
        <v>12</v>
      </c>
      <c r="AJ957" s="301">
        <v>43919</v>
      </c>
      <c r="AK957">
        <v>907</v>
      </c>
      <c r="AL957">
        <v>1672</v>
      </c>
      <c r="AM957" s="301">
        <v>43828</v>
      </c>
      <c r="AN957">
        <v>1530</v>
      </c>
      <c r="AO957">
        <v>2485</v>
      </c>
      <c r="AP957" s="301">
        <v>43645</v>
      </c>
      <c r="AQ957">
        <v>1244</v>
      </c>
      <c r="AR957">
        <v>2323</v>
      </c>
      <c r="AS957" s="301">
        <v>43280</v>
      </c>
      <c r="AT957">
        <v>1630</v>
      </c>
      <c r="AU957">
        <v>3370</v>
      </c>
    </row>
    <row r="958" spans="1:47" x14ac:dyDescent="0.2">
      <c r="A958" s="102">
        <v>3217</v>
      </c>
      <c r="B958">
        <v>2281</v>
      </c>
      <c r="C958" t="s">
        <v>803</v>
      </c>
      <c r="D958" t="s">
        <v>923</v>
      </c>
      <c r="E958">
        <v>2722</v>
      </c>
      <c r="F958">
        <v>2732</v>
      </c>
      <c r="G958">
        <v>400</v>
      </c>
      <c r="H958" t="s">
        <v>898</v>
      </c>
      <c r="I958">
        <v>6134</v>
      </c>
      <c r="J958" t="s">
        <v>1057</v>
      </c>
      <c r="K958" t="s">
        <v>909</v>
      </c>
      <c r="L958">
        <v>1895</v>
      </c>
      <c r="M958">
        <v>1869</v>
      </c>
      <c r="N958">
        <v>600</v>
      </c>
      <c r="O958" t="s">
        <v>901</v>
      </c>
      <c r="P958">
        <v>0.74603160879367203</v>
      </c>
      <c r="Q958">
        <v>0.88885816269123197</v>
      </c>
      <c r="R958" s="106">
        <v>0.40391441437839198</v>
      </c>
      <c r="S958" s="106">
        <v>2.3835086321469998E-2</v>
      </c>
      <c r="T958" s="106">
        <v>0.93001301998302599</v>
      </c>
      <c r="U958" s="106">
        <v>0.93001301998302599</v>
      </c>
      <c r="V958">
        <v>0.44780080016913998</v>
      </c>
      <c r="W958">
        <v>4.55</v>
      </c>
      <c r="X958">
        <v>2.62</v>
      </c>
      <c r="Y958">
        <v>317390</v>
      </c>
      <c r="Z958">
        <v>26449</v>
      </c>
      <c r="AA958">
        <v>1.43</v>
      </c>
      <c r="AB958">
        <v>12</v>
      </c>
      <c r="AC958">
        <v>9</v>
      </c>
      <c r="AD958">
        <v>3</v>
      </c>
      <c r="AE958">
        <v>75</v>
      </c>
      <c r="AF958">
        <v>19</v>
      </c>
      <c r="AG958">
        <v>3</v>
      </c>
      <c r="AH958">
        <v>1</v>
      </c>
      <c r="AI958">
        <v>8</v>
      </c>
      <c r="AJ958" s="301">
        <v>43919</v>
      </c>
      <c r="AK958">
        <v>2523</v>
      </c>
      <c r="AL958">
        <v>1652</v>
      </c>
      <c r="AM958" s="301">
        <v>43828</v>
      </c>
      <c r="AN958">
        <v>2537</v>
      </c>
      <c r="AO958">
        <v>2011</v>
      </c>
      <c r="AP958" s="301">
        <v>43645</v>
      </c>
      <c r="AQ958">
        <v>2111</v>
      </c>
      <c r="AR958">
        <v>1407</v>
      </c>
      <c r="AS958" s="301">
        <v>43280</v>
      </c>
      <c r="AT958">
        <v>3065</v>
      </c>
      <c r="AU958">
        <v>1923</v>
      </c>
    </row>
    <row r="959" spans="1:47" x14ac:dyDescent="0.2">
      <c r="A959" s="102">
        <v>830</v>
      </c>
      <c r="B959">
        <v>4471</v>
      </c>
      <c r="C959" t="s">
        <v>1203</v>
      </c>
      <c r="D959" t="s">
        <v>920</v>
      </c>
      <c r="E959">
        <v>4665</v>
      </c>
      <c r="F959">
        <v>4665</v>
      </c>
      <c r="G959">
        <v>200</v>
      </c>
      <c r="H959" t="s">
        <v>901</v>
      </c>
      <c r="I959">
        <v>5801</v>
      </c>
      <c r="J959" t="s">
        <v>1105</v>
      </c>
      <c r="K959" t="s">
        <v>911</v>
      </c>
      <c r="L959">
        <v>2587</v>
      </c>
      <c r="M959">
        <v>2592</v>
      </c>
      <c r="N959">
        <v>400</v>
      </c>
      <c r="O959" t="s">
        <v>898</v>
      </c>
      <c r="P959">
        <v>0.922740222806546</v>
      </c>
      <c r="Q959">
        <v>0.95060618971564903</v>
      </c>
      <c r="R959">
        <v>0.46286678071853699</v>
      </c>
      <c r="S959">
        <v>2.8508922796270399E-2</v>
      </c>
      <c r="T959">
        <v>-1.41103779175146</v>
      </c>
      <c r="U959">
        <v>1.41103779175146</v>
      </c>
      <c r="V959">
        <v>1.47814928086622</v>
      </c>
      <c r="W959">
        <v>-11.22</v>
      </c>
      <c r="X959">
        <v>11.13</v>
      </c>
      <c r="Y959">
        <v>316999</v>
      </c>
      <c r="Z959">
        <v>45286</v>
      </c>
      <c r="AA959">
        <v>2.34</v>
      </c>
      <c r="AB959">
        <v>7</v>
      </c>
      <c r="AC959">
        <v>7</v>
      </c>
      <c r="AD959">
        <v>0</v>
      </c>
      <c r="AE959">
        <v>100</v>
      </c>
      <c r="AF959">
        <v>19</v>
      </c>
      <c r="AG959">
        <v>2</v>
      </c>
      <c r="AH959">
        <v>0</v>
      </c>
      <c r="AI959">
        <v>5</v>
      </c>
      <c r="AJ959" s="301">
        <v>43919</v>
      </c>
      <c r="AK959">
        <v>4110</v>
      </c>
      <c r="AL959">
        <v>1979</v>
      </c>
      <c r="AM959" s="301">
        <v>43828</v>
      </c>
      <c r="AN959">
        <v>5420</v>
      </c>
      <c r="AO959">
        <v>2820</v>
      </c>
      <c r="AP959" s="301">
        <v>43645</v>
      </c>
      <c r="AQ959">
        <v>5720</v>
      </c>
      <c r="AR959">
        <v>3245</v>
      </c>
      <c r="AS959" s="301">
        <v>43280</v>
      </c>
      <c r="AT959">
        <v>4760</v>
      </c>
      <c r="AU959">
        <v>3820</v>
      </c>
    </row>
    <row r="960" spans="1:47" x14ac:dyDescent="0.2">
      <c r="A960" s="102">
        <v>1258</v>
      </c>
      <c r="B960">
        <v>2502</v>
      </c>
      <c r="C960" t="s">
        <v>1457</v>
      </c>
      <c r="D960" t="s">
        <v>923</v>
      </c>
      <c r="E960">
        <v>3706</v>
      </c>
      <c r="F960">
        <v>3701</v>
      </c>
      <c r="G960">
        <v>200</v>
      </c>
      <c r="H960" t="s">
        <v>901</v>
      </c>
      <c r="I960">
        <v>6728</v>
      </c>
      <c r="J960" t="s">
        <v>1402</v>
      </c>
      <c r="K960" t="s">
        <v>903</v>
      </c>
      <c r="L960">
        <v>3115</v>
      </c>
      <c r="M960">
        <v>3085</v>
      </c>
      <c r="N960">
        <v>200</v>
      </c>
      <c r="O960" t="s">
        <v>898</v>
      </c>
      <c r="P960">
        <v>0.87996360775143401</v>
      </c>
      <c r="Q960">
        <v>0.94231424044173695</v>
      </c>
      <c r="R960" s="15">
        <v>0.36362221729767902</v>
      </c>
      <c r="S960">
        <v>5.3867987222577698E-2</v>
      </c>
      <c r="T960">
        <v>-1.56617268866033</v>
      </c>
      <c r="U960">
        <v>1.56617268866033</v>
      </c>
      <c r="V960">
        <v>1.8985836092789099</v>
      </c>
      <c r="W960">
        <v>-7.75</v>
      </c>
      <c r="X960">
        <v>16.64</v>
      </c>
      <c r="Y960">
        <v>316752</v>
      </c>
      <c r="Z960">
        <v>45250</v>
      </c>
      <c r="AA960">
        <v>2.33</v>
      </c>
      <c r="AB960">
        <v>7</v>
      </c>
      <c r="AC960">
        <v>6</v>
      </c>
      <c r="AD960">
        <v>1</v>
      </c>
      <c r="AE960">
        <v>85.71</v>
      </c>
      <c r="AF960">
        <v>17</v>
      </c>
      <c r="AG960">
        <v>2</v>
      </c>
      <c r="AH960">
        <v>1</v>
      </c>
      <c r="AI960">
        <v>4</v>
      </c>
      <c r="AJ960" s="301">
        <v>43919</v>
      </c>
      <c r="AK960">
        <v>3661</v>
      </c>
      <c r="AL960">
        <v>2613</v>
      </c>
      <c r="AM960" s="301">
        <v>43828</v>
      </c>
      <c r="AN960">
        <v>4983</v>
      </c>
      <c r="AO960">
        <v>4345</v>
      </c>
      <c r="AP960" s="301">
        <v>43645</v>
      </c>
      <c r="AQ960">
        <v>4869</v>
      </c>
      <c r="AR960">
        <v>3600</v>
      </c>
      <c r="AS960" s="301">
        <v>43280</v>
      </c>
      <c r="AT960">
        <v>5466</v>
      </c>
      <c r="AU960">
        <v>4310</v>
      </c>
    </row>
    <row r="961" spans="1:47" x14ac:dyDescent="0.2">
      <c r="A961" s="102">
        <v>1466</v>
      </c>
      <c r="B961">
        <v>9201</v>
      </c>
      <c r="C961" t="s">
        <v>1086</v>
      </c>
      <c r="D961" t="s">
        <v>1087</v>
      </c>
      <c r="E961">
        <v>1900</v>
      </c>
      <c r="F961">
        <v>1899</v>
      </c>
      <c r="G961">
        <v>600</v>
      </c>
      <c r="H961" t="s">
        <v>901</v>
      </c>
      <c r="I961">
        <v>9766</v>
      </c>
      <c r="J961" t="s">
        <v>1449</v>
      </c>
      <c r="K961" t="s">
        <v>900</v>
      </c>
      <c r="L961">
        <v>3635</v>
      </c>
      <c r="M961">
        <v>3510</v>
      </c>
      <c r="N961">
        <v>300</v>
      </c>
      <c r="O961" t="s">
        <v>898</v>
      </c>
      <c r="P961">
        <v>0.78054920028605401</v>
      </c>
      <c r="Q961">
        <v>0.93765876998164899</v>
      </c>
      <c r="R961">
        <v>0.32680275953778598</v>
      </c>
      <c r="S961" s="15">
        <v>9.7826844352545905E-2</v>
      </c>
      <c r="T961">
        <v>-0.98733339105838702</v>
      </c>
      <c r="U961">
        <v>0.98733339105838702</v>
      </c>
      <c r="V961">
        <v>1.16162208907834</v>
      </c>
      <c r="W961">
        <v>-9.41</v>
      </c>
      <c r="X961">
        <v>8.2100000000000009</v>
      </c>
      <c r="Y961">
        <v>316575</v>
      </c>
      <c r="Z961">
        <v>52762</v>
      </c>
      <c r="AA961">
        <v>2.85</v>
      </c>
      <c r="AB961">
        <v>6</v>
      </c>
      <c r="AC961">
        <v>5</v>
      </c>
      <c r="AD961">
        <v>1</v>
      </c>
      <c r="AE961">
        <v>83.33</v>
      </c>
      <c r="AF961">
        <v>16</v>
      </c>
      <c r="AG961">
        <v>2</v>
      </c>
      <c r="AH961">
        <v>1</v>
      </c>
      <c r="AI961">
        <v>3</v>
      </c>
      <c r="AJ961" s="301">
        <v>43919</v>
      </c>
      <c r="AK961">
        <v>2069</v>
      </c>
      <c r="AL961">
        <v>3305</v>
      </c>
      <c r="AM961" s="301">
        <v>43828</v>
      </c>
      <c r="AN961">
        <v>3397</v>
      </c>
      <c r="AO961">
        <v>4485</v>
      </c>
      <c r="AP961" s="301">
        <v>43645</v>
      </c>
      <c r="AQ961">
        <v>3507</v>
      </c>
      <c r="AR961">
        <v>5130</v>
      </c>
      <c r="AS961" s="301">
        <v>43280</v>
      </c>
      <c r="AT961">
        <v>3837</v>
      </c>
      <c r="AU961">
        <v>5400</v>
      </c>
    </row>
    <row r="962" spans="1:47" x14ac:dyDescent="0.2">
      <c r="A962" s="102">
        <v>1828</v>
      </c>
      <c r="B962">
        <v>6902</v>
      </c>
      <c r="C962" t="s">
        <v>588</v>
      </c>
      <c r="D962" t="s">
        <v>913</v>
      </c>
      <c r="E962">
        <v>4170</v>
      </c>
      <c r="F962">
        <v>4151</v>
      </c>
      <c r="G962">
        <v>200</v>
      </c>
      <c r="H962" t="s">
        <v>898</v>
      </c>
      <c r="I962">
        <v>8750</v>
      </c>
      <c r="J962" t="s">
        <v>27</v>
      </c>
      <c r="K962" t="s">
        <v>1018</v>
      </c>
      <c r="L962">
        <v>1277.5</v>
      </c>
      <c r="M962">
        <v>1283</v>
      </c>
      <c r="N962">
        <v>600</v>
      </c>
      <c r="O962" t="s">
        <v>901</v>
      </c>
      <c r="P962">
        <v>0.652103137150152</v>
      </c>
      <c r="Q962">
        <v>0.92908104309466999</v>
      </c>
      <c r="R962">
        <v>0.41787965377769298</v>
      </c>
      <c r="S962" s="15">
        <v>8.8286259728178496E-2</v>
      </c>
      <c r="T962">
        <v>2.1749560738757201</v>
      </c>
      <c r="U962">
        <v>2.1749560738757201</v>
      </c>
      <c r="V962">
        <v>2.36337525166861</v>
      </c>
      <c r="W962">
        <v>10.85</v>
      </c>
      <c r="X962">
        <v>7.28</v>
      </c>
      <c r="Y962">
        <v>316297</v>
      </c>
      <c r="Z962">
        <v>52716</v>
      </c>
      <c r="AA962">
        <v>2.96</v>
      </c>
      <c r="AB962">
        <v>6</v>
      </c>
      <c r="AC962">
        <v>5</v>
      </c>
      <c r="AD962">
        <v>1</v>
      </c>
      <c r="AE962">
        <v>83.33</v>
      </c>
      <c r="AF962">
        <v>19</v>
      </c>
      <c r="AG962">
        <v>2</v>
      </c>
      <c r="AH962">
        <v>0</v>
      </c>
      <c r="AI962">
        <v>4</v>
      </c>
      <c r="AJ962" s="301">
        <v>43919</v>
      </c>
      <c r="AK962">
        <v>3590</v>
      </c>
      <c r="AL962">
        <v>1305</v>
      </c>
      <c r="AM962" s="301">
        <v>43828</v>
      </c>
      <c r="AN962">
        <v>4966</v>
      </c>
      <c r="AO962">
        <v>1816.5</v>
      </c>
      <c r="AP962" s="301">
        <v>43645</v>
      </c>
      <c r="AQ962">
        <v>4642</v>
      </c>
      <c r="AR962">
        <v>1656</v>
      </c>
      <c r="AS962" s="301">
        <v>43280</v>
      </c>
      <c r="AT962">
        <v>5245</v>
      </c>
      <c r="AU962">
        <v>1954.5</v>
      </c>
    </row>
    <row r="963" spans="1:47" x14ac:dyDescent="0.2">
      <c r="A963" s="102">
        <v>1470</v>
      </c>
      <c r="B963">
        <v>6465</v>
      </c>
      <c r="C963" t="s">
        <v>360</v>
      </c>
      <c r="D963" t="s">
        <v>909</v>
      </c>
      <c r="E963">
        <v>9250</v>
      </c>
      <c r="F963">
        <v>9100</v>
      </c>
      <c r="G963">
        <v>100</v>
      </c>
      <c r="H963" t="s">
        <v>901</v>
      </c>
      <c r="I963">
        <v>6762</v>
      </c>
      <c r="J963" t="s">
        <v>1396</v>
      </c>
      <c r="K963" t="s">
        <v>903</v>
      </c>
      <c r="L963">
        <v>10650</v>
      </c>
      <c r="M963">
        <v>10500</v>
      </c>
      <c r="N963">
        <v>100</v>
      </c>
      <c r="O963" t="s">
        <v>898</v>
      </c>
      <c r="P963">
        <v>0.93648054359253197</v>
      </c>
      <c r="Q963">
        <v>0.93757910867014005</v>
      </c>
      <c r="R963" s="106">
        <v>0.22938730144518599</v>
      </c>
      <c r="S963">
        <v>1.7664613991112799E-2</v>
      </c>
      <c r="T963">
        <v>-0.62674384733785105</v>
      </c>
      <c r="U963">
        <v>0.62674384733785105</v>
      </c>
      <c r="V963">
        <v>0.54807705242962801</v>
      </c>
      <c r="W963">
        <v>-4.8600000000000003</v>
      </c>
      <c r="X963">
        <v>13.33</v>
      </c>
      <c r="Y963">
        <v>316166</v>
      </c>
      <c r="Z963">
        <v>45167</v>
      </c>
      <c r="AA963">
        <v>1.94</v>
      </c>
      <c r="AB963">
        <v>7</v>
      </c>
      <c r="AC963">
        <v>3</v>
      </c>
      <c r="AD963">
        <v>4</v>
      </c>
      <c r="AE963">
        <v>42.86</v>
      </c>
      <c r="AF963">
        <v>16</v>
      </c>
      <c r="AG963">
        <v>3</v>
      </c>
      <c r="AH963">
        <v>1</v>
      </c>
      <c r="AI963">
        <v>3</v>
      </c>
      <c r="AJ963" s="301">
        <v>43919</v>
      </c>
      <c r="AK963">
        <v>8530</v>
      </c>
      <c r="AL963">
        <v>8420</v>
      </c>
      <c r="AM963" s="301">
        <v>43828</v>
      </c>
      <c r="AN963">
        <v>9740</v>
      </c>
      <c r="AO963">
        <v>12390</v>
      </c>
      <c r="AP963" s="301">
        <v>43645</v>
      </c>
      <c r="AQ963">
        <v>8150</v>
      </c>
      <c r="AR963">
        <v>8920</v>
      </c>
      <c r="AS963" s="301">
        <v>43280</v>
      </c>
      <c r="AT963">
        <v>10800</v>
      </c>
      <c r="AU963">
        <v>11310</v>
      </c>
    </row>
    <row r="964" spans="1:47" x14ac:dyDescent="0.2">
      <c r="A964" s="102">
        <v>2210</v>
      </c>
      <c r="B964">
        <v>3405</v>
      </c>
      <c r="C964" t="s">
        <v>1265</v>
      </c>
      <c r="D964" t="s">
        <v>920</v>
      </c>
      <c r="E964">
        <v>1120</v>
      </c>
      <c r="F964">
        <v>1104</v>
      </c>
      <c r="G964">
        <v>900</v>
      </c>
      <c r="H964" t="s">
        <v>901</v>
      </c>
      <c r="I964">
        <v>6395</v>
      </c>
      <c r="J964" t="s">
        <v>1004</v>
      </c>
      <c r="K964" t="s">
        <v>909</v>
      </c>
      <c r="L964">
        <v>890</v>
      </c>
      <c r="M964">
        <v>892</v>
      </c>
      <c r="N964">
        <v>1100</v>
      </c>
      <c r="O964" t="s">
        <v>898</v>
      </c>
      <c r="P964">
        <v>0.88931494909953601</v>
      </c>
      <c r="Q964">
        <v>0.91948877475884705</v>
      </c>
      <c r="R964" s="15">
        <v>5.9954858882085398E-2</v>
      </c>
      <c r="S964" s="15">
        <v>8.1610078604816103E-2</v>
      </c>
      <c r="T964">
        <v>-2.28938347467412</v>
      </c>
      <c r="U964">
        <v>2.28938347467412</v>
      </c>
      <c r="V964">
        <v>1.44321323169519</v>
      </c>
      <c r="W964">
        <v>-9.49</v>
      </c>
      <c r="X964">
        <v>1.25</v>
      </c>
      <c r="Y964">
        <v>316080</v>
      </c>
      <c r="Z964">
        <v>21072</v>
      </c>
      <c r="AA964">
        <v>0.95</v>
      </c>
      <c r="AB964">
        <v>15</v>
      </c>
      <c r="AC964">
        <v>9</v>
      </c>
      <c r="AD964">
        <v>6</v>
      </c>
      <c r="AE964">
        <v>60</v>
      </c>
      <c r="AF964">
        <v>16</v>
      </c>
      <c r="AG964">
        <v>5</v>
      </c>
      <c r="AH964">
        <v>2</v>
      </c>
      <c r="AI964">
        <v>8</v>
      </c>
      <c r="AJ964" s="301">
        <v>43919</v>
      </c>
      <c r="AK964">
        <v>1129</v>
      </c>
      <c r="AL964">
        <v>796</v>
      </c>
      <c r="AM964" s="301">
        <v>43828</v>
      </c>
      <c r="AN964">
        <v>1331</v>
      </c>
      <c r="AO964">
        <v>1001</v>
      </c>
      <c r="AP964" s="301">
        <v>43645</v>
      </c>
      <c r="AQ964">
        <v>1308</v>
      </c>
      <c r="AR964">
        <v>1155</v>
      </c>
      <c r="AS964" s="301">
        <v>43280</v>
      </c>
      <c r="AT964">
        <v>1497</v>
      </c>
      <c r="AU964">
        <v>1330</v>
      </c>
    </row>
    <row r="965" spans="1:47" x14ac:dyDescent="0.2">
      <c r="A965" s="102">
        <v>2536</v>
      </c>
      <c r="B965">
        <v>2914</v>
      </c>
      <c r="C965" t="s">
        <v>994</v>
      </c>
      <c r="D965" t="s">
        <v>923</v>
      </c>
      <c r="E965">
        <v>1998.5</v>
      </c>
      <c r="F965">
        <v>1997</v>
      </c>
      <c r="G965">
        <v>500</v>
      </c>
      <c r="H965" t="s">
        <v>901</v>
      </c>
      <c r="I965">
        <v>9303</v>
      </c>
      <c r="J965" t="s">
        <v>1166</v>
      </c>
      <c r="K965" t="s">
        <v>1184</v>
      </c>
      <c r="L965">
        <v>1276</v>
      </c>
      <c r="M965">
        <v>1286</v>
      </c>
      <c r="N965">
        <v>800</v>
      </c>
      <c r="O965" t="s">
        <v>898</v>
      </c>
      <c r="P965">
        <v>0.90331293901647303</v>
      </c>
      <c r="Q965">
        <v>0.91016194401397299</v>
      </c>
      <c r="R965">
        <v>0.16499713392704099</v>
      </c>
      <c r="S965" s="106">
        <v>6.0229527318817498E-2</v>
      </c>
      <c r="T965">
        <v>-1.34111101212811</v>
      </c>
      <c r="U965">
        <v>1.34111101212811</v>
      </c>
      <c r="V965">
        <v>0.64267709873694701</v>
      </c>
      <c r="W965">
        <v>-6.09</v>
      </c>
      <c r="X965">
        <v>3.03</v>
      </c>
      <c r="Y965">
        <v>315932</v>
      </c>
      <c r="Z965">
        <v>22567</v>
      </c>
      <c r="AA965">
        <v>1.21</v>
      </c>
      <c r="AB965">
        <v>14</v>
      </c>
      <c r="AC965">
        <v>10</v>
      </c>
      <c r="AD965">
        <v>4</v>
      </c>
      <c r="AE965">
        <v>71.430000000000007</v>
      </c>
      <c r="AF965">
        <v>20</v>
      </c>
      <c r="AG965">
        <v>2</v>
      </c>
      <c r="AH965">
        <v>0</v>
      </c>
      <c r="AI965">
        <v>12</v>
      </c>
      <c r="AJ965" s="301">
        <v>43919</v>
      </c>
      <c r="AK965">
        <v>2053.5</v>
      </c>
      <c r="AL965">
        <v>1217</v>
      </c>
      <c r="AM965" s="301">
        <v>43828</v>
      </c>
      <c r="AN965">
        <v>2432.5</v>
      </c>
      <c r="AO965">
        <v>1471</v>
      </c>
      <c r="AP965" s="301">
        <v>43645</v>
      </c>
      <c r="AQ965">
        <v>2401</v>
      </c>
      <c r="AR965">
        <v>1417</v>
      </c>
      <c r="AS965" s="301">
        <v>43280</v>
      </c>
      <c r="AT965">
        <v>3013</v>
      </c>
      <c r="AU965">
        <v>1330</v>
      </c>
    </row>
    <row r="966" spans="1:47" x14ac:dyDescent="0.2">
      <c r="A966" s="102">
        <v>3023</v>
      </c>
      <c r="B966">
        <v>1969</v>
      </c>
      <c r="C966" t="s">
        <v>1146</v>
      </c>
      <c r="D966" t="s">
        <v>907</v>
      </c>
      <c r="E966">
        <v>1570</v>
      </c>
      <c r="F966">
        <v>1559</v>
      </c>
      <c r="G966">
        <v>600</v>
      </c>
      <c r="H966" t="s">
        <v>901</v>
      </c>
      <c r="I966">
        <v>9706</v>
      </c>
      <c r="J966" t="s">
        <v>980</v>
      </c>
      <c r="K966" t="s">
        <v>917</v>
      </c>
      <c r="L966">
        <v>4650</v>
      </c>
      <c r="M966">
        <v>4565</v>
      </c>
      <c r="N966">
        <v>200</v>
      </c>
      <c r="O966" t="s">
        <v>898</v>
      </c>
      <c r="P966">
        <v>0.70178196052615804</v>
      </c>
      <c r="Q966">
        <v>0.89624049519441396</v>
      </c>
      <c r="R966" s="106">
        <v>2.6340459477574601E-2</v>
      </c>
      <c r="S966" s="106">
        <v>1.30475816426622E-2</v>
      </c>
      <c r="T966">
        <v>-1.9567122311021701</v>
      </c>
      <c r="U966">
        <v>1.9567122311021701</v>
      </c>
      <c r="V966">
        <v>2.1450637771219601</v>
      </c>
      <c r="W966">
        <v>-13.98</v>
      </c>
      <c r="X966">
        <v>2.4500000000000002</v>
      </c>
      <c r="Y966">
        <v>315850</v>
      </c>
      <c r="Z966">
        <v>26321</v>
      </c>
      <c r="AA966">
        <v>1.42</v>
      </c>
      <c r="AB966">
        <v>12</v>
      </c>
      <c r="AC966">
        <v>8</v>
      </c>
      <c r="AD966">
        <v>4</v>
      </c>
      <c r="AE966">
        <v>66.67</v>
      </c>
      <c r="AF966">
        <v>19</v>
      </c>
      <c r="AG966">
        <v>2</v>
      </c>
      <c r="AH966">
        <v>0</v>
      </c>
      <c r="AI966">
        <v>10</v>
      </c>
      <c r="AJ966" s="301">
        <v>43919</v>
      </c>
      <c r="AK966">
        <v>1711</v>
      </c>
      <c r="AL966">
        <v>4580</v>
      </c>
      <c r="AM966" s="301">
        <v>43828</v>
      </c>
      <c r="AN966">
        <v>1960</v>
      </c>
      <c r="AO966">
        <v>6090</v>
      </c>
      <c r="AP966" s="301">
        <v>43645</v>
      </c>
      <c r="AQ966">
        <v>1826</v>
      </c>
      <c r="AR966">
        <v>4760</v>
      </c>
      <c r="AS966" s="301">
        <v>43280</v>
      </c>
      <c r="AT966">
        <v>1993</v>
      </c>
      <c r="AU966">
        <v>5100</v>
      </c>
    </row>
    <row r="967" spans="1:47" x14ac:dyDescent="0.2">
      <c r="A967" s="102">
        <v>4064</v>
      </c>
      <c r="B967">
        <v>2281</v>
      </c>
      <c r="C967" t="s">
        <v>803</v>
      </c>
      <c r="D967" t="s">
        <v>923</v>
      </c>
      <c r="E967">
        <v>2722</v>
      </c>
      <c r="F967">
        <v>2732</v>
      </c>
      <c r="G967">
        <v>200</v>
      </c>
      <c r="H967" t="s">
        <v>898</v>
      </c>
      <c r="I967">
        <v>4704</v>
      </c>
      <c r="J967" t="s">
        <v>862</v>
      </c>
      <c r="K967" t="s">
        <v>900</v>
      </c>
      <c r="L967">
        <v>6000</v>
      </c>
      <c r="M967">
        <v>5930</v>
      </c>
      <c r="N967">
        <v>100</v>
      </c>
      <c r="O967" t="s">
        <v>901</v>
      </c>
      <c r="P967">
        <v>0.83314455433642098</v>
      </c>
      <c r="Q967">
        <v>0.85228026669927703</v>
      </c>
      <c r="R967">
        <v>0.40568638694915399</v>
      </c>
      <c r="S967">
        <v>5.16046897522945E-2</v>
      </c>
      <c r="T967">
        <v>0.26545217491853101</v>
      </c>
      <c r="U967">
        <v>0.26545217491853101</v>
      </c>
      <c r="V967">
        <v>8.9067970660049997E-2</v>
      </c>
      <c r="W967">
        <v>1.46</v>
      </c>
      <c r="X967">
        <v>7.86</v>
      </c>
      <c r="Y967">
        <v>315603</v>
      </c>
      <c r="Z967">
        <v>35067</v>
      </c>
      <c r="AA967">
        <v>1.63</v>
      </c>
      <c r="AB967">
        <v>9</v>
      </c>
      <c r="AC967">
        <v>5</v>
      </c>
      <c r="AD967">
        <v>4</v>
      </c>
      <c r="AE967">
        <v>55.56</v>
      </c>
      <c r="AF967">
        <v>16</v>
      </c>
      <c r="AG967">
        <v>3</v>
      </c>
      <c r="AH967">
        <v>1</v>
      </c>
      <c r="AI967">
        <v>5</v>
      </c>
      <c r="AJ967" s="301">
        <v>43919</v>
      </c>
      <c r="AK967">
        <v>2523</v>
      </c>
      <c r="AL967">
        <v>5400</v>
      </c>
      <c r="AM967" s="301">
        <v>43828</v>
      </c>
      <c r="AN967">
        <v>2537</v>
      </c>
      <c r="AO967">
        <v>5600</v>
      </c>
      <c r="AP967" s="301">
        <v>43645</v>
      </c>
      <c r="AQ967">
        <v>2111</v>
      </c>
      <c r="AR967">
        <v>4835</v>
      </c>
      <c r="AS967" s="301">
        <v>43280</v>
      </c>
      <c r="AT967">
        <v>3065</v>
      </c>
      <c r="AU967">
        <v>6170</v>
      </c>
    </row>
    <row r="968" spans="1:47" x14ac:dyDescent="0.2">
      <c r="A968" s="102">
        <v>3108</v>
      </c>
      <c r="B968">
        <v>3291</v>
      </c>
      <c r="C968" t="s">
        <v>55</v>
      </c>
      <c r="D968" t="s">
        <v>917</v>
      </c>
      <c r="E968">
        <v>1661</v>
      </c>
      <c r="F968">
        <v>1643</v>
      </c>
      <c r="G968">
        <v>600</v>
      </c>
      <c r="H968" t="s">
        <v>898</v>
      </c>
      <c r="I968">
        <v>7278</v>
      </c>
      <c r="J968" t="s">
        <v>42</v>
      </c>
      <c r="K968" t="s">
        <v>913</v>
      </c>
      <c r="L968">
        <v>1620</v>
      </c>
      <c r="M968">
        <v>1574</v>
      </c>
      <c r="N968">
        <v>600</v>
      </c>
      <c r="O968" t="s">
        <v>901</v>
      </c>
      <c r="P968">
        <v>0.68463909052132599</v>
      </c>
      <c r="Q968">
        <v>0.89320332807478198</v>
      </c>
      <c r="R968" s="15">
        <v>0.43868015340308703</v>
      </c>
      <c r="S968" s="15">
        <v>7.6354630054809206E-2</v>
      </c>
      <c r="T968" s="15">
        <v>1.8385511909162799</v>
      </c>
      <c r="U968" s="15">
        <v>1.8385511909162799</v>
      </c>
      <c r="V968">
        <v>1.6116972027605001</v>
      </c>
      <c r="W968">
        <v>12.4</v>
      </c>
      <c r="X968">
        <v>4.2</v>
      </c>
      <c r="Y968">
        <v>315454</v>
      </c>
      <c r="Z968">
        <v>28678</v>
      </c>
      <c r="AA968">
        <v>1.58</v>
      </c>
      <c r="AB968">
        <v>11</v>
      </c>
      <c r="AC968">
        <v>8</v>
      </c>
      <c r="AD968">
        <v>3</v>
      </c>
      <c r="AE968">
        <v>72.73</v>
      </c>
      <c r="AF968">
        <v>20</v>
      </c>
      <c r="AG968">
        <v>2</v>
      </c>
      <c r="AH968">
        <v>0</v>
      </c>
      <c r="AI968">
        <v>9</v>
      </c>
      <c r="AJ968" s="301">
        <v>43919</v>
      </c>
      <c r="AK968">
        <v>1545</v>
      </c>
      <c r="AL968">
        <v>1672</v>
      </c>
      <c r="AM968" s="301">
        <v>43828</v>
      </c>
      <c r="AN968">
        <v>1919</v>
      </c>
      <c r="AO968">
        <v>2485</v>
      </c>
      <c r="AP968" s="301">
        <v>43645</v>
      </c>
      <c r="AQ968">
        <v>1803</v>
      </c>
      <c r="AR968">
        <v>2323</v>
      </c>
      <c r="AS968" s="301">
        <v>43280</v>
      </c>
      <c r="AT968">
        <v>2103</v>
      </c>
      <c r="AU968">
        <v>3370</v>
      </c>
    </row>
    <row r="969" spans="1:47" x14ac:dyDescent="0.2">
      <c r="A969" s="102">
        <v>907</v>
      </c>
      <c r="B969">
        <v>3407</v>
      </c>
      <c r="C969" t="s">
        <v>983</v>
      </c>
      <c r="D969" t="s">
        <v>920</v>
      </c>
      <c r="E969">
        <v>846.6</v>
      </c>
      <c r="F969">
        <v>855.5</v>
      </c>
      <c r="G969">
        <v>1200</v>
      </c>
      <c r="H969" t="s">
        <v>898</v>
      </c>
      <c r="I969">
        <v>4091</v>
      </c>
      <c r="J969" t="s">
        <v>1334</v>
      </c>
      <c r="K969" t="s">
        <v>920</v>
      </c>
      <c r="L969">
        <v>1721</v>
      </c>
      <c r="M969">
        <v>1751</v>
      </c>
      <c r="N969">
        <v>600</v>
      </c>
      <c r="O969" t="s">
        <v>901</v>
      </c>
      <c r="P969">
        <v>0.86595343082388498</v>
      </c>
      <c r="Q969">
        <v>0.94925470982604798</v>
      </c>
      <c r="R969" s="15">
        <v>0.41444394667698298</v>
      </c>
      <c r="S969" s="15">
        <v>6.5684984391525397E-2</v>
      </c>
      <c r="T969">
        <v>1.1789995597418199</v>
      </c>
      <c r="U969">
        <v>1.1789995597418199</v>
      </c>
      <c r="V969">
        <v>1.59702765896317</v>
      </c>
      <c r="W969">
        <v>6.08</v>
      </c>
      <c r="X969">
        <v>2.2799999999999998</v>
      </c>
      <c r="Y969">
        <v>315444</v>
      </c>
      <c r="Z969">
        <v>21030</v>
      </c>
      <c r="AA969">
        <v>1.01</v>
      </c>
      <c r="AB969">
        <v>15</v>
      </c>
      <c r="AC969">
        <v>10</v>
      </c>
      <c r="AD969">
        <v>5</v>
      </c>
      <c r="AE969">
        <v>66.67</v>
      </c>
      <c r="AF969">
        <v>18</v>
      </c>
      <c r="AG969">
        <v>3</v>
      </c>
      <c r="AH969">
        <v>2</v>
      </c>
      <c r="AI969">
        <v>10</v>
      </c>
      <c r="AJ969" s="301">
        <v>43919</v>
      </c>
      <c r="AK969">
        <v>822.3</v>
      </c>
      <c r="AL969">
        <v>1662</v>
      </c>
      <c r="AM969" s="301">
        <v>43828</v>
      </c>
      <c r="AN969">
        <v>1234</v>
      </c>
      <c r="AO969">
        <v>2428</v>
      </c>
      <c r="AP969" s="301">
        <v>43645</v>
      </c>
      <c r="AQ969">
        <v>1194.5</v>
      </c>
      <c r="AR969">
        <v>2285</v>
      </c>
      <c r="AS969" s="301">
        <v>43280</v>
      </c>
      <c r="AT969">
        <v>1398</v>
      </c>
      <c r="AU969">
        <v>1526</v>
      </c>
    </row>
    <row r="970" spans="1:47" x14ac:dyDescent="0.2">
      <c r="A970" s="102">
        <v>2411</v>
      </c>
      <c r="B970">
        <v>4091</v>
      </c>
      <c r="C970" t="s">
        <v>1334</v>
      </c>
      <c r="D970" t="s">
        <v>920</v>
      </c>
      <c r="E970">
        <v>1721</v>
      </c>
      <c r="F970">
        <v>1751</v>
      </c>
      <c r="G970">
        <v>600</v>
      </c>
      <c r="H970" t="s">
        <v>901</v>
      </c>
      <c r="I970">
        <v>6501</v>
      </c>
      <c r="J970" t="s">
        <v>1022</v>
      </c>
      <c r="K970" t="s">
        <v>903</v>
      </c>
      <c r="L970">
        <v>3390</v>
      </c>
      <c r="M970">
        <v>3395</v>
      </c>
      <c r="N970">
        <v>300</v>
      </c>
      <c r="O970" t="s">
        <v>898</v>
      </c>
      <c r="P970">
        <v>0.88682125189202099</v>
      </c>
      <c r="Q970">
        <v>0.91388089998976096</v>
      </c>
      <c r="R970" s="106">
        <v>4.2248740169633002E-2</v>
      </c>
      <c r="S970" s="106">
        <v>8.2711537860150702E-2</v>
      </c>
      <c r="T970">
        <v>-0.48578224443290102</v>
      </c>
      <c r="U970">
        <v>0.48578224443290102</v>
      </c>
      <c r="V970">
        <v>0.844381606089738</v>
      </c>
      <c r="W970">
        <v>-2.4</v>
      </c>
      <c r="X970">
        <v>3.15</v>
      </c>
      <c r="Y970">
        <v>315160</v>
      </c>
      <c r="Z970">
        <v>24243</v>
      </c>
      <c r="AA970">
        <v>1.46</v>
      </c>
      <c r="AB970">
        <v>13</v>
      </c>
      <c r="AC970">
        <v>9</v>
      </c>
      <c r="AD970">
        <v>4</v>
      </c>
      <c r="AE970">
        <v>69.23</v>
      </c>
      <c r="AF970">
        <v>19</v>
      </c>
      <c r="AG970">
        <v>3</v>
      </c>
      <c r="AH970">
        <v>1</v>
      </c>
      <c r="AI970">
        <v>9</v>
      </c>
      <c r="AJ970" s="301">
        <v>43919</v>
      </c>
      <c r="AK970">
        <v>1662</v>
      </c>
      <c r="AL970">
        <v>3109</v>
      </c>
      <c r="AM970" s="301">
        <v>43828</v>
      </c>
      <c r="AN970">
        <v>2428</v>
      </c>
      <c r="AO970">
        <v>4626</v>
      </c>
      <c r="AP970" s="301">
        <v>43645</v>
      </c>
      <c r="AQ970">
        <v>2285</v>
      </c>
      <c r="AR970">
        <v>4045</v>
      </c>
      <c r="AS970" s="301">
        <v>43280</v>
      </c>
      <c r="AT970">
        <v>1526</v>
      </c>
      <c r="AU970">
        <v>3840.5</v>
      </c>
    </row>
    <row r="971" spans="1:47" x14ac:dyDescent="0.2">
      <c r="A971" s="102">
        <v>708</v>
      </c>
      <c r="B971">
        <v>1808</v>
      </c>
      <c r="C971" t="s">
        <v>465</v>
      </c>
      <c r="D971" t="s">
        <v>907</v>
      </c>
      <c r="E971">
        <v>1358</v>
      </c>
      <c r="F971">
        <v>1347</v>
      </c>
      <c r="G971">
        <v>700</v>
      </c>
      <c r="H971" t="s">
        <v>898</v>
      </c>
      <c r="I971">
        <v>6465</v>
      </c>
      <c r="J971" t="s">
        <v>360</v>
      </c>
      <c r="K971" t="s">
        <v>909</v>
      </c>
      <c r="L971">
        <v>9250</v>
      </c>
      <c r="M971">
        <v>9100</v>
      </c>
      <c r="N971">
        <v>100</v>
      </c>
      <c r="O971" t="s">
        <v>901</v>
      </c>
      <c r="P971">
        <v>0.97712666120717895</v>
      </c>
      <c r="Q971">
        <v>0.95319046560026899</v>
      </c>
      <c r="R971">
        <v>2.95092262260323E-2</v>
      </c>
      <c r="S971" s="15">
        <v>2.1431480884995899E-2</v>
      </c>
      <c r="T971">
        <v>0.50215750964286798</v>
      </c>
      <c r="U971">
        <v>0.50215750964286798</v>
      </c>
      <c r="V971">
        <v>0.464926957651559</v>
      </c>
      <c r="W971">
        <v>1.54</v>
      </c>
      <c r="X971">
        <v>3.62</v>
      </c>
      <c r="Y971">
        <v>315014</v>
      </c>
      <c r="Z971">
        <v>24232</v>
      </c>
      <c r="AA971">
        <v>1.86</v>
      </c>
      <c r="AB971">
        <v>13</v>
      </c>
      <c r="AC971">
        <v>8</v>
      </c>
      <c r="AD971">
        <v>5</v>
      </c>
      <c r="AE971">
        <v>61.54</v>
      </c>
      <c r="AF971">
        <v>16</v>
      </c>
      <c r="AG971">
        <v>5</v>
      </c>
      <c r="AH971">
        <v>1</v>
      </c>
      <c r="AI971">
        <v>7</v>
      </c>
      <c r="AJ971" s="301">
        <v>43919</v>
      </c>
      <c r="AK971">
        <v>1203</v>
      </c>
      <c r="AL971">
        <v>8530</v>
      </c>
      <c r="AM971" s="301">
        <v>43828</v>
      </c>
      <c r="AN971">
        <v>1471</v>
      </c>
      <c r="AO971">
        <v>9740</v>
      </c>
      <c r="AP971" s="301">
        <v>43645</v>
      </c>
      <c r="AQ971">
        <v>1123</v>
      </c>
      <c r="AR971">
        <v>8150</v>
      </c>
      <c r="AS971" s="301">
        <v>43280</v>
      </c>
      <c r="AT971">
        <v>1490</v>
      </c>
      <c r="AU971">
        <v>10800</v>
      </c>
    </row>
    <row r="972" spans="1:47" x14ac:dyDescent="0.2">
      <c r="A972" s="102">
        <v>2263</v>
      </c>
      <c r="B972">
        <v>2282</v>
      </c>
      <c r="C972" t="s">
        <v>1429</v>
      </c>
      <c r="D972" t="s">
        <v>923</v>
      </c>
      <c r="E972">
        <v>4225</v>
      </c>
      <c r="F972">
        <v>4200</v>
      </c>
      <c r="G972">
        <v>200</v>
      </c>
      <c r="H972" t="s">
        <v>901</v>
      </c>
      <c r="I972">
        <v>6925</v>
      </c>
      <c r="J972" t="s">
        <v>1177</v>
      </c>
      <c r="K972" t="s">
        <v>903</v>
      </c>
      <c r="L972">
        <v>1339</v>
      </c>
      <c r="M972">
        <v>1427</v>
      </c>
      <c r="N972">
        <v>600</v>
      </c>
      <c r="O972" t="s">
        <v>898</v>
      </c>
      <c r="P972">
        <v>0.90083713228588502</v>
      </c>
      <c r="Q972">
        <v>0.91789519512019602</v>
      </c>
      <c r="R972" s="15">
        <v>0.315480557974255</v>
      </c>
      <c r="S972">
        <v>3.5661980505771497E-2</v>
      </c>
      <c r="T972">
        <v>-1.1676704619532901</v>
      </c>
      <c r="U972">
        <v>1.1676704619532901</v>
      </c>
      <c r="V972">
        <v>0.1636171083398</v>
      </c>
      <c r="W972">
        <v>-9.19</v>
      </c>
      <c r="X972">
        <v>1.93</v>
      </c>
      <c r="Y972">
        <v>314824</v>
      </c>
      <c r="Z972">
        <v>22487</v>
      </c>
      <c r="AA972">
        <v>1.19</v>
      </c>
      <c r="AB972">
        <v>14</v>
      </c>
      <c r="AC972">
        <v>7</v>
      </c>
      <c r="AD972">
        <v>7</v>
      </c>
      <c r="AE972">
        <v>50</v>
      </c>
      <c r="AF972">
        <v>20</v>
      </c>
      <c r="AG972">
        <v>4</v>
      </c>
      <c r="AH972">
        <v>0</v>
      </c>
      <c r="AI972">
        <v>10</v>
      </c>
      <c r="AJ972" s="301">
        <v>43919</v>
      </c>
      <c r="AK972">
        <v>3980</v>
      </c>
      <c r="AL972">
        <v>1060</v>
      </c>
      <c r="AM972" s="301">
        <v>43828</v>
      </c>
      <c r="AN972">
        <v>4510</v>
      </c>
      <c r="AO972">
        <v>1624</v>
      </c>
      <c r="AP972" s="301">
        <v>43645</v>
      </c>
      <c r="AQ972">
        <v>4695</v>
      </c>
      <c r="AR972">
        <v>1435</v>
      </c>
      <c r="AS972" s="301">
        <v>43280</v>
      </c>
      <c r="AT972">
        <v>4325</v>
      </c>
      <c r="AU972">
        <v>1385</v>
      </c>
    </row>
    <row r="973" spans="1:47" x14ac:dyDescent="0.2">
      <c r="A973" s="102">
        <v>284</v>
      </c>
      <c r="B973">
        <v>5803</v>
      </c>
      <c r="C973" t="s">
        <v>23</v>
      </c>
      <c r="D973" t="s">
        <v>911</v>
      </c>
      <c r="E973">
        <v>312</v>
      </c>
      <c r="F973">
        <v>308</v>
      </c>
      <c r="G973">
        <v>3400</v>
      </c>
      <c r="H973" t="s">
        <v>901</v>
      </c>
      <c r="I973">
        <v>9101</v>
      </c>
      <c r="J973" t="s">
        <v>682</v>
      </c>
      <c r="K973" t="s">
        <v>1071</v>
      </c>
      <c r="L973">
        <v>1484</v>
      </c>
      <c r="M973">
        <v>1493</v>
      </c>
      <c r="N973">
        <v>700</v>
      </c>
      <c r="O973" t="s">
        <v>898</v>
      </c>
      <c r="P973">
        <v>0.84647114314567096</v>
      </c>
      <c r="Q973">
        <v>0.96399716511106204</v>
      </c>
      <c r="R973">
        <v>2.6675298109297502E-2</v>
      </c>
      <c r="S973">
        <v>4.3579662390864403E-3</v>
      </c>
      <c r="T973">
        <v>-1.02182409041968</v>
      </c>
      <c r="U973">
        <v>1.02182409041968</v>
      </c>
      <c r="V973">
        <v>1.1005137834921499</v>
      </c>
      <c r="W973">
        <v>-4.97</v>
      </c>
      <c r="X973">
        <v>0.2</v>
      </c>
      <c r="Y973">
        <v>314625</v>
      </c>
      <c r="Z973">
        <v>20975</v>
      </c>
      <c r="AA973">
        <v>1.0900000000000001</v>
      </c>
      <c r="AB973">
        <v>15</v>
      </c>
      <c r="AC973">
        <v>9</v>
      </c>
      <c r="AD973">
        <v>6</v>
      </c>
      <c r="AE973">
        <v>60</v>
      </c>
      <c r="AF973">
        <v>19</v>
      </c>
      <c r="AG973">
        <v>4</v>
      </c>
      <c r="AH973">
        <v>0</v>
      </c>
      <c r="AI973">
        <v>11</v>
      </c>
      <c r="AJ973" s="301">
        <v>43919</v>
      </c>
      <c r="AK973">
        <v>317</v>
      </c>
      <c r="AL973">
        <v>1336</v>
      </c>
      <c r="AM973" s="301">
        <v>43828</v>
      </c>
      <c r="AN973">
        <v>452</v>
      </c>
      <c r="AO973">
        <v>1981</v>
      </c>
      <c r="AP973" s="301">
        <v>43645</v>
      </c>
      <c r="AQ973">
        <v>421</v>
      </c>
      <c r="AR973">
        <v>1776</v>
      </c>
      <c r="AS973" s="301">
        <v>43280</v>
      </c>
      <c r="AT973">
        <v>689</v>
      </c>
      <c r="AU973">
        <v>2162</v>
      </c>
    </row>
    <row r="974" spans="1:47" x14ac:dyDescent="0.2">
      <c r="A974" s="102">
        <v>2360</v>
      </c>
      <c r="B974">
        <v>1941</v>
      </c>
      <c r="C974" t="s">
        <v>1159</v>
      </c>
      <c r="D974" t="s">
        <v>907</v>
      </c>
      <c r="E974">
        <v>2302</v>
      </c>
      <c r="F974">
        <v>2285</v>
      </c>
      <c r="G974">
        <v>400</v>
      </c>
      <c r="H974" t="s">
        <v>898</v>
      </c>
      <c r="I974">
        <v>6503</v>
      </c>
      <c r="J974" t="s">
        <v>856</v>
      </c>
      <c r="K974" t="s">
        <v>903</v>
      </c>
      <c r="L974">
        <v>1372.5</v>
      </c>
      <c r="M974">
        <v>1368</v>
      </c>
      <c r="N974">
        <v>700</v>
      </c>
      <c r="O974" t="s">
        <v>901</v>
      </c>
      <c r="P974">
        <v>0.850456178209958</v>
      </c>
      <c r="Q974">
        <v>0.91520791586950001</v>
      </c>
      <c r="R974">
        <v>2.3167263559151E-2</v>
      </c>
      <c r="S974">
        <v>1.5133661377332E-2</v>
      </c>
      <c r="T974">
        <v>0.40259475266829098</v>
      </c>
      <c r="U974">
        <v>0.40259475266829098</v>
      </c>
      <c r="V974">
        <v>0.32736679015364401</v>
      </c>
      <c r="W974">
        <v>1.45</v>
      </c>
      <c r="X974">
        <v>4.7699999999999996</v>
      </c>
      <c r="Y974">
        <v>314579</v>
      </c>
      <c r="Z974">
        <v>28598</v>
      </c>
      <c r="AA974">
        <v>1.41</v>
      </c>
      <c r="AB974">
        <v>11</v>
      </c>
      <c r="AC974">
        <v>7</v>
      </c>
      <c r="AD974">
        <v>4</v>
      </c>
      <c r="AE974">
        <v>63.64</v>
      </c>
      <c r="AF974">
        <v>21</v>
      </c>
      <c r="AG974">
        <v>1</v>
      </c>
      <c r="AH974">
        <v>0</v>
      </c>
      <c r="AI974">
        <v>10</v>
      </c>
      <c r="AJ974" s="301">
        <v>43919</v>
      </c>
      <c r="AK974">
        <v>2248</v>
      </c>
      <c r="AL974">
        <v>1354.5</v>
      </c>
      <c r="AM974" s="301">
        <v>43828</v>
      </c>
      <c r="AN974">
        <v>2532</v>
      </c>
      <c r="AO974">
        <v>1498.5</v>
      </c>
      <c r="AP974" s="301">
        <v>43645</v>
      </c>
      <c r="AQ974">
        <v>2296</v>
      </c>
      <c r="AR974">
        <v>1478</v>
      </c>
      <c r="AS974" s="301">
        <v>43280</v>
      </c>
      <c r="AT974">
        <v>2698</v>
      </c>
      <c r="AU974">
        <v>1424.5</v>
      </c>
    </row>
    <row r="975" spans="1:47" x14ac:dyDescent="0.2">
      <c r="A975" s="102">
        <v>1960</v>
      </c>
      <c r="B975">
        <v>3632</v>
      </c>
      <c r="C975" t="s">
        <v>1451</v>
      </c>
      <c r="D975" t="s">
        <v>900</v>
      </c>
      <c r="E975">
        <v>486</v>
      </c>
      <c r="F975">
        <v>469</v>
      </c>
      <c r="G975">
        <v>2200</v>
      </c>
      <c r="H975" t="s">
        <v>901</v>
      </c>
      <c r="I975">
        <v>7202</v>
      </c>
      <c r="J975" t="s">
        <v>596</v>
      </c>
      <c r="K975" t="s">
        <v>913</v>
      </c>
      <c r="L975">
        <v>950.5</v>
      </c>
      <c r="M975">
        <v>944.8</v>
      </c>
      <c r="N975">
        <v>1100</v>
      </c>
      <c r="O975" t="s">
        <v>898</v>
      </c>
      <c r="P975">
        <v>0.83660480910301604</v>
      </c>
      <c r="Q975">
        <v>0.92595139379711799</v>
      </c>
      <c r="R975" s="15">
        <v>0.145120237444781</v>
      </c>
      <c r="S975">
        <v>6.4149299346904403E-3</v>
      </c>
      <c r="T975">
        <v>-0.26968226544734902</v>
      </c>
      <c r="U975">
        <v>0.26968226544734902</v>
      </c>
      <c r="V975">
        <v>7.7420958003185297E-2</v>
      </c>
      <c r="W975">
        <v>-2.76</v>
      </c>
      <c r="X975">
        <v>0.72</v>
      </c>
      <c r="Y975">
        <v>314295</v>
      </c>
      <c r="Z975">
        <v>14966</v>
      </c>
      <c r="AA975">
        <v>0.74</v>
      </c>
      <c r="AB975">
        <v>21</v>
      </c>
      <c r="AC975">
        <v>12</v>
      </c>
      <c r="AD975">
        <v>9</v>
      </c>
      <c r="AE975">
        <v>57.14</v>
      </c>
      <c r="AF975">
        <v>15</v>
      </c>
      <c r="AG975">
        <v>7</v>
      </c>
      <c r="AH975">
        <v>5</v>
      </c>
      <c r="AI975">
        <v>9</v>
      </c>
      <c r="AJ975" s="301">
        <v>43919</v>
      </c>
      <c r="AK975">
        <v>404</v>
      </c>
      <c r="AL975">
        <v>745.1</v>
      </c>
      <c r="AM975" s="301">
        <v>43828</v>
      </c>
      <c r="AN975">
        <v>493</v>
      </c>
      <c r="AO975">
        <v>1299</v>
      </c>
      <c r="AP975" s="301">
        <v>43645</v>
      </c>
      <c r="AQ975">
        <v>510</v>
      </c>
      <c r="AR975">
        <v>1247</v>
      </c>
      <c r="AS975" s="301">
        <v>43280</v>
      </c>
      <c r="AT975">
        <v>587</v>
      </c>
      <c r="AU975">
        <v>1430.5</v>
      </c>
    </row>
    <row r="976" spans="1:47" x14ac:dyDescent="0.2">
      <c r="A976" s="102">
        <v>2319</v>
      </c>
      <c r="B976">
        <v>6481</v>
      </c>
      <c r="C976" t="s">
        <v>1175</v>
      </c>
      <c r="D976" t="s">
        <v>909</v>
      </c>
      <c r="E976">
        <v>2610</v>
      </c>
      <c r="F976">
        <v>2607</v>
      </c>
      <c r="G976">
        <v>400</v>
      </c>
      <c r="H976" t="s">
        <v>901</v>
      </c>
      <c r="I976">
        <v>6923</v>
      </c>
      <c r="J976" t="s">
        <v>54</v>
      </c>
      <c r="K976" t="s">
        <v>903</v>
      </c>
      <c r="L976">
        <v>2563</v>
      </c>
      <c r="M976">
        <v>2534</v>
      </c>
      <c r="N976">
        <v>400</v>
      </c>
      <c r="O976" t="s">
        <v>898</v>
      </c>
      <c r="P976">
        <v>0.95341476319958895</v>
      </c>
      <c r="Q976">
        <v>0.91636619721291901</v>
      </c>
      <c r="R976" s="15">
        <v>1.5887685313333101E-2</v>
      </c>
      <c r="S976" s="15">
        <v>1.29510980368486E-2</v>
      </c>
      <c r="T976">
        <v>-0.13053116531498299</v>
      </c>
      <c r="U976">
        <v>0.13053116531498299</v>
      </c>
      <c r="V976">
        <v>0.113585359459542</v>
      </c>
      <c r="W976">
        <v>-0.64</v>
      </c>
      <c r="X976">
        <v>2.8</v>
      </c>
      <c r="Y976">
        <v>314204</v>
      </c>
      <c r="Z976">
        <v>62841</v>
      </c>
      <c r="AA976">
        <v>3.44</v>
      </c>
      <c r="AB976">
        <v>5</v>
      </c>
      <c r="AC976">
        <v>5</v>
      </c>
      <c r="AD976">
        <v>0</v>
      </c>
      <c r="AE976">
        <v>100</v>
      </c>
      <c r="AF976">
        <v>16</v>
      </c>
      <c r="AG976">
        <v>3</v>
      </c>
      <c r="AH976">
        <v>0</v>
      </c>
      <c r="AI976">
        <v>2</v>
      </c>
      <c r="AJ976" s="301">
        <v>43919</v>
      </c>
      <c r="AK976">
        <v>2227</v>
      </c>
      <c r="AL976">
        <v>2175</v>
      </c>
      <c r="AM976" s="301">
        <v>43828</v>
      </c>
      <c r="AN976">
        <v>2968</v>
      </c>
      <c r="AO976">
        <v>3180</v>
      </c>
      <c r="AP976" s="301">
        <v>43645</v>
      </c>
      <c r="AQ976">
        <v>2710</v>
      </c>
      <c r="AR976">
        <v>2743</v>
      </c>
      <c r="AS976" s="301">
        <v>43280</v>
      </c>
      <c r="AT976">
        <v>3180</v>
      </c>
      <c r="AU976">
        <v>3700</v>
      </c>
    </row>
    <row r="977" spans="1:47" x14ac:dyDescent="0.2">
      <c r="A977" s="102">
        <v>2736</v>
      </c>
      <c r="B977">
        <v>2914</v>
      </c>
      <c r="C977" t="s">
        <v>994</v>
      </c>
      <c r="D977" t="s">
        <v>923</v>
      </c>
      <c r="E977">
        <v>1998.5</v>
      </c>
      <c r="F977">
        <v>1997</v>
      </c>
      <c r="G977">
        <v>500</v>
      </c>
      <c r="H977" t="s">
        <v>901</v>
      </c>
      <c r="I977">
        <v>6326</v>
      </c>
      <c r="J977" t="s">
        <v>1450</v>
      </c>
      <c r="K977" t="s">
        <v>909</v>
      </c>
      <c r="L977">
        <v>1614.5</v>
      </c>
      <c r="M977">
        <v>1599</v>
      </c>
      <c r="N977">
        <v>600</v>
      </c>
      <c r="O977" t="s">
        <v>898</v>
      </c>
      <c r="P977">
        <v>0.89562757486506195</v>
      </c>
      <c r="Q977">
        <v>0.90506451608100702</v>
      </c>
      <c r="R977">
        <v>2.9829109177933501E-4</v>
      </c>
      <c r="S977" s="15">
        <v>5.85711880020982E-3</v>
      </c>
      <c r="T977">
        <v>-2.3085135914092598</v>
      </c>
      <c r="U977">
        <v>2.3085135914092598</v>
      </c>
      <c r="V977">
        <v>1.9864133520798299</v>
      </c>
      <c r="W977">
        <v>-17.64</v>
      </c>
      <c r="X977">
        <v>3.92</v>
      </c>
      <c r="Y977">
        <v>313866</v>
      </c>
      <c r="Z977">
        <v>31387</v>
      </c>
      <c r="AA977">
        <v>1.61</v>
      </c>
      <c r="AB977">
        <v>10</v>
      </c>
      <c r="AC977">
        <v>6</v>
      </c>
      <c r="AD977">
        <v>4</v>
      </c>
      <c r="AE977">
        <v>60</v>
      </c>
      <c r="AF977">
        <v>20</v>
      </c>
      <c r="AG977">
        <v>3</v>
      </c>
      <c r="AH977">
        <v>0</v>
      </c>
      <c r="AI977">
        <v>7</v>
      </c>
      <c r="AJ977" s="301">
        <v>43919</v>
      </c>
      <c r="AK977">
        <v>2053.5</v>
      </c>
      <c r="AL977">
        <v>1398.5</v>
      </c>
      <c r="AM977" s="301">
        <v>43828</v>
      </c>
      <c r="AN977">
        <v>2432.5</v>
      </c>
      <c r="AO977">
        <v>1726</v>
      </c>
      <c r="AP977" s="301">
        <v>43645</v>
      </c>
      <c r="AQ977">
        <v>2401</v>
      </c>
      <c r="AR977">
        <v>1813</v>
      </c>
      <c r="AS977" s="301">
        <v>43280</v>
      </c>
      <c r="AT977">
        <v>3013</v>
      </c>
      <c r="AU977">
        <v>1732</v>
      </c>
    </row>
    <row r="978" spans="1:47" x14ac:dyDescent="0.2">
      <c r="A978" s="102">
        <v>1548</v>
      </c>
      <c r="B978">
        <v>4091</v>
      </c>
      <c r="C978" t="s">
        <v>1334</v>
      </c>
      <c r="D978" t="s">
        <v>920</v>
      </c>
      <c r="E978">
        <v>1721</v>
      </c>
      <c r="F978">
        <v>1751</v>
      </c>
      <c r="G978">
        <v>600</v>
      </c>
      <c r="H978" t="s">
        <v>898</v>
      </c>
      <c r="I978">
        <v>7278</v>
      </c>
      <c r="J978" t="s">
        <v>42</v>
      </c>
      <c r="K978" t="s">
        <v>913</v>
      </c>
      <c r="L978">
        <v>1620</v>
      </c>
      <c r="M978">
        <v>1574</v>
      </c>
      <c r="N978">
        <v>700</v>
      </c>
      <c r="O978" t="s">
        <v>901</v>
      </c>
      <c r="P978">
        <v>0.833026412178975</v>
      </c>
      <c r="Q978">
        <v>0.93567326413207497</v>
      </c>
      <c r="R978">
        <v>0.44153018459452098</v>
      </c>
      <c r="S978">
        <v>2.14503589877671E-2</v>
      </c>
      <c r="T978">
        <v>1.0953133755101501</v>
      </c>
      <c r="U978">
        <v>1.0953133755101501</v>
      </c>
      <c r="V978">
        <v>0.36976474818967398</v>
      </c>
      <c r="W978">
        <v>6.21</v>
      </c>
      <c r="X978">
        <v>4.87</v>
      </c>
      <c r="Y978">
        <v>313761</v>
      </c>
      <c r="Z978">
        <v>20917</v>
      </c>
      <c r="AA978">
        <v>0.99</v>
      </c>
      <c r="AB978">
        <v>15</v>
      </c>
      <c r="AC978">
        <v>8</v>
      </c>
      <c r="AD978">
        <v>7</v>
      </c>
      <c r="AE978">
        <v>53.33</v>
      </c>
      <c r="AF978">
        <v>18</v>
      </c>
      <c r="AG978">
        <v>6</v>
      </c>
      <c r="AH978">
        <v>1</v>
      </c>
      <c r="AI978">
        <v>8</v>
      </c>
      <c r="AJ978" s="301">
        <v>43919</v>
      </c>
      <c r="AK978">
        <v>1662</v>
      </c>
      <c r="AL978">
        <v>1672</v>
      </c>
      <c r="AM978" s="301">
        <v>43828</v>
      </c>
      <c r="AN978">
        <v>2428</v>
      </c>
      <c r="AO978">
        <v>2485</v>
      </c>
      <c r="AP978" s="301">
        <v>43645</v>
      </c>
      <c r="AQ978">
        <v>2285</v>
      </c>
      <c r="AR978">
        <v>2323</v>
      </c>
      <c r="AS978" s="301">
        <v>43280</v>
      </c>
      <c r="AT978">
        <v>1526</v>
      </c>
      <c r="AU978">
        <v>3370</v>
      </c>
    </row>
    <row r="979" spans="1:47" x14ac:dyDescent="0.2">
      <c r="A979" s="102">
        <v>1572</v>
      </c>
      <c r="B979">
        <v>4091</v>
      </c>
      <c r="C979" t="s">
        <v>1334</v>
      </c>
      <c r="D979" t="s">
        <v>920</v>
      </c>
      <c r="E979">
        <v>1721</v>
      </c>
      <c r="F979">
        <v>1751</v>
      </c>
      <c r="G979">
        <v>600</v>
      </c>
      <c r="H979" t="s">
        <v>901</v>
      </c>
      <c r="I979">
        <v>8850</v>
      </c>
      <c r="J979" t="s">
        <v>1345</v>
      </c>
      <c r="K979" t="s">
        <v>917</v>
      </c>
      <c r="L979">
        <v>2237</v>
      </c>
      <c r="M979">
        <v>2184</v>
      </c>
      <c r="N979">
        <v>500</v>
      </c>
      <c r="O979" t="s">
        <v>898</v>
      </c>
      <c r="P979">
        <v>0.84964573583891301</v>
      </c>
      <c r="Q979">
        <v>0.93509227157360597</v>
      </c>
      <c r="R979" s="106">
        <v>2.1996652958213798E-2</v>
      </c>
      <c r="S979">
        <v>1.54955302607901E-3</v>
      </c>
      <c r="T979">
        <v>-0.47261343785607102</v>
      </c>
      <c r="U979">
        <v>0.47261343785607102</v>
      </c>
      <c r="V979">
        <v>1.0700491852285301</v>
      </c>
      <c r="W979">
        <v>-2.92</v>
      </c>
      <c r="X979">
        <v>3.79</v>
      </c>
      <c r="Y979">
        <v>313518</v>
      </c>
      <c r="Z979">
        <v>18442</v>
      </c>
      <c r="AA979">
        <v>0.91</v>
      </c>
      <c r="AB979">
        <v>17</v>
      </c>
      <c r="AC979">
        <v>10</v>
      </c>
      <c r="AD979">
        <v>7</v>
      </c>
      <c r="AE979">
        <v>58.82</v>
      </c>
      <c r="AF979">
        <v>17</v>
      </c>
      <c r="AG979">
        <v>4</v>
      </c>
      <c r="AH979">
        <v>3</v>
      </c>
      <c r="AI979">
        <v>10</v>
      </c>
      <c r="AJ979" s="301">
        <v>43919</v>
      </c>
      <c r="AK979">
        <v>1662</v>
      </c>
      <c r="AL979">
        <v>2067</v>
      </c>
      <c r="AM979" s="301">
        <v>43828</v>
      </c>
      <c r="AN979">
        <v>2428</v>
      </c>
      <c r="AO979">
        <v>2785</v>
      </c>
      <c r="AP979" s="301">
        <v>43645</v>
      </c>
      <c r="AQ979">
        <v>2285</v>
      </c>
      <c r="AR979">
        <v>2621</v>
      </c>
      <c r="AS979" s="301">
        <v>43280</v>
      </c>
      <c r="AT979">
        <v>1526</v>
      </c>
      <c r="AU979">
        <v>2610</v>
      </c>
    </row>
    <row r="980" spans="1:47" x14ac:dyDescent="0.2">
      <c r="A980" s="102">
        <v>2084</v>
      </c>
      <c r="B980">
        <v>1812</v>
      </c>
      <c r="C980" t="s">
        <v>961</v>
      </c>
      <c r="D980" t="s">
        <v>907</v>
      </c>
      <c r="E980">
        <v>1231</v>
      </c>
      <c r="F980">
        <v>1252</v>
      </c>
      <c r="G980">
        <v>700</v>
      </c>
      <c r="H980" t="s">
        <v>901</v>
      </c>
      <c r="I980">
        <v>5713</v>
      </c>
      <c r="J980" t="s">
        <v>1099</v>
      </c>
      <c r="K980" t="s">
        <v>911</v>
      </c>
      <c r="L980">
        <v>2937</v>
      </c>
      <c r="M980">
        <v>2957.5</v>
      </c>
      <c r="N980">
        <v>300</v>
      </c>
      <c r="O980" t="s">
        <v>898</v>
      </c>
      <c r="P980">
        <v>0.92768436629653805</v>
      </c>
      <c r="Q980">
        <v>0.92264704994917002</v>
      </c>
      <c r="R980" s="106">
        <v>0.48454267545427698</v>
      </c>
      <c r="S980" s="106">
        <v>4.32184116004709E-2</v>
      </c>
      <c r="T980">
        <v>-0.42420813175760602</v>
      </c>
      <c r="U980">
        <v>0.42420813175760602</v>
      </c>
      <c r="V980">
        <v>0.74458622242061601</v>
      </c>
      <c r="W980">
        <v>-2.79</v>
      </c>
      <c r="X980">
        <v>1.22</v>
      </c>
      <c r="Y980">
        <v>313405</v>
      </c>
      <c r="Z980">
        <v>28491</v>
      </c>
      <c r="AA980">
        <v>1.55</v>
      </c>
      <c r="AB980">
        <v>11</v>
      </c>
      <c r="AC980">
        <v>8</v>
      </c>
      <c r="AD980">
        <v>3</v>
      </c>
      <c r="AE980">
        <v>72.73</v>
      </c>
      <c r="AF980">
        <v>17</v>
      </c>
      <c r="AG980">
        <v>4</v>
      </c>
      <c r="AH980">
        <v>1</v>
      </c>
      <c r="AI980">
        <v>6</v>
      </c>
      <c r="AJ980" s="301">
        <v>43919</v>
      </c>
      <c r="AK980">
        <v>1155</v>
      </c>
      <c r="AL980">
        <v>2311.5</v>
      </c>
      <c r="AM980" s="301">
        <v>43828</v>
      </c>
      <c r="AN980">
        <v>1458</v>
      </c>
      <c r="AO980">
        <v>3544</v>
      </c>
      <c r="AP980" s="301">
        <v>43645</v>
      </c>
      <c r="AQ980">
        <v>1510</v>
      </c>
      <c r="AR980">
        <v>3244</v>
      </c>
      <c r="AS980" s="301">
        <v>43280</v>
      </c>
      <c r="AT980">
        <v>1646</v>
      </c>
      <c r="AU980">
        <v>4145</v>
      </c>
    </row>
    <row r="981" spans="1:47" x14ac:dyDescent="0.2">
      <c r="A981" s="102">
        <v>223</v>
      </c>
      <c r="B981">
        <v>4208</v>
      </c>
      <c r="C981" t="s">
        <v>1026</v>
      </c>
      <c r="D981" t="s">
        <v>920</v>
      </c>
      <c r="E981">
        <v>1810</v>
      </c>
      <c r="F981">
        <v>1797</v>
      </c>
      <c r="G981">
        <v>600</v>
      </c>
      <c r="H981" t="s">
        <v>898</v>
      </c>
      <c r="I981">
        <v>7278</v>
      </c>
      <c r="J981" t="s">
        <v>42</v>
      </c>
      <c r="K981" t="s">
        <v>913</v>
      </c>
      <c r="L981">
        <v>1620</v>
      </c>
      <c r="M981">
        <v>1574</v>
      </c>
      <c r="N981">
        <v>700</v>
      </c>
      <c r="O981" t="s">
        <v>901</v>
      </c>
      <c r="P981">
        <v>0.90392967696797699</v>
      </c>
      <c r="Q981">
        <v>0.96646170599822601</v>
      </c>
      <c r="R981" s="15">
        <v>0.14766611659603401</v>
      </c>
      <c r="S981">
        <v>7.9635923197162506E-2</v>
      </c>
      <c r="T981">
        <v>1.2173857732167901</v>
      </c>
      <c r="U981">
        <v>1.2173857732167901</v>
      </c>
      <c r="V981">
        <v>0.79068518854233705</v>
      </c>
      <c r="W981">
        <v>5.78</v>
      </c>
      <c r="X981">
        <v>2.19</v>
      </c>
      <c r="Y981">
        <v>313376</v>
      </c>
      <c r="Z981">
        <v>31338</v>
      </c>
      <c r="AA981">
        <v>1.62</v>
      </c>
      <c r="AB981">
        <v>10</v>
      </c>
      <c r="AC981">
        <v>7</v>
      </c>
      <c r="AD981">
        <v>3</v>
      </c>
      <c r="AE981">
        <v>70</v>
      </c>
      <c r="AF981">
        <v>20</v>
      </c>
      <c r="AG981">
        <v>1</v>
      </c>
      <c r="AH981">
        <v>0</v>
      </c>
      <c r="AI981">
        <v>9</v>
      </c>
      <c r="AJ981" s="301">
        <v>43919</v>
      </c>
      <c r="AK981">
        <v>1691</v>
      </c>
      <c r="AL981">
        <v>1672</v>
      </c>
      <c r="AM981" s="301">
        <v>43828</v>
      </c>
      <c r="AN981">
        <v>2379</v>
      </c>
      <c r="AO981">
        <v>2485</v>
      </c>
      <c r="AP981" s="301">
        <v>43645</v>
      </c>
      <c r="AQ981">
        <v>2298</v>
      </c>
      <c r="AR981">
        <v>2323</v>
      </c>
      <c r="AS981" s="301">
        <v>43280</v>
      </c>
      <c r="AT981">
        <v>2821</v>
      </c>
      <c r="AU981">
        <v>3370</v>
      </c>
    </row>
    <row r="982" spans="1:47" x14ac:dyDescent="0.2">
      <c r="A982" s="102">
        <v>2038</v>
      </c>
      <c r="B982">
        <v>7976</v>
      </c>
      <c r="C982" t="s">
        <v>936</v>
      </c>
      <c r="D982" t="s">
        <v>919</v>
      </c>
      <c r="E982">
        <v>1351</v>
      </c>
      <c r="F982">
        <v>1370</v>
      </c>
      <c r="G982">
        <v>700</v>
      </c>
      <c r="H982" t="s">
        <v>901</v>
      </c>
      <c r="I982">
        <v>8273</v>
      </c>
      <c r="J982" t="s">
        <v>978</v>
      </c>
      <c r="K982" t="s">
        <v>921</v>
      </c>
      <c r="L982">
        <v>3425</v>
      </c>
      <c r="M982">
        <v>3365</v>
      </c>
      <c r="N982">
        <v>300</v>
      </c>
      <c r="O982" t="s">
        <v>898</v>
      </c>
      <c r="P982">
        <v>0.57283298456635301</v>
      </c>
      <c r="Q982">
        <v>0.92361777757222496</v>
      </c>
      <c r="R982">
        <v>0.37779232196693902</v>
      </c>
      <c r="S982">
        <v>2.2624675600071999E-2</v>
      </c>
      <c r="T982">
        <v>-1.33005578189125</v>
      </c>
      <c r="U982">
        <v>1.33005578189125</v>
      </c>
      <c r="V982">
        <v>1.89787213998171</v>
      </c>
      <c r="W982">
        <v>-9.32</v>
      </c>
      <c r="X982">
        <v>5</v>
      </c>
      <c r="Y982">
        <v>312548</v>
      </c>
      <c r="Z982">
        <v>24042</v>
      </c>
      <c r="AA982">
        <v>1.39</v>
      </c>
      <c r="AB982">
        <v>13</v>
      </c>
      <c r="AC982">
        <v>7</v>
      </c>
      <c r="AD982">
        <v>6</v>
      </c>
      <c r="AE982">
        <v>53.85</v>
      </c>
      <c r="AF982">
        <v>20</v>
      </c>
      <c r="AG982">
        <v>3</v>
      </c>
      <c r="AH982">
        <v>1</v>
      </c>
      <c r="AI982">
        <v>9</v>
      </c>
      <c r="AJ982" s="301">
        <v>43919</v>
      </c>
      <c r="AK982">
        <v>1547</v>
      </c>
      <c r="AL982">
        <v>3060</v>
      </c>
      <c r="AM982" s="301">
        <v>43828</v>
      </c>
      <c r="AN982">
        <v>1638</v>
      </c>
      <c r="AO982">
        <v>3935</v>
      </c>
      <c r="AP982" s="301">
        <v>43645</v>
      </c>
      <c r="AQ982">
        <v>1770</v>
      </c>
      <c r="AR982">
        <v>4415</v>
      </c>
      <c r="AS982" s="301">
        <v>43280</v>
      </c>
      <c r="AT982">
        <v>2244</v>
      </c>
      <c r="AU982">
        <v>6530</v>
      </c>
    </row>
    <row r="983" spans="1:47" x14ac:dyDescent="0.2">
      <c r="A983" s="102">
        <v>2844</v>
      </c>
      <c r="B983">
        <v>1941</v>
      </c>
      <c r="C983" t="s">
        <v>1159</v>
      </c>
      <c r="D983" t="s">
        <v>907</v>
      </c>
      <c r="E983">
        <v>2302</v>
      </c>
      <c r="F983">
        <v>2285</v>
      </c>
      <c r="G983">
        <v>400</v>
      </c>
      <c r="H983" t="s">
        <v>898</v>
      </c>
      <c r="I983">
        <v>9934</v>
      </c>
      <c r="J983" t="s">
        <v>1031</v>
      </c>
      <c r="K983" t="s">
        <v>905</v>
      </c>
      <c r="L983">
        <v>2421</v>
      </c>
      <c r="M983">
        <v>2379</v>
      </c>
      <c r="N983">
        <v>400</v>
      </c>
      <c r="O983" t="s">
        <v>901</v>
      </c>
      <c r="P983">
        <v>0.91350512644911896</v>
      </c>
      <c r="Q983">
        <v>0.902300736125902</v>
      </c>
      <c r="R983">
        <v>1.50459908168938E-3</v>
      </c>
      <c r="S983">
        <v>7.1882948037625793E-2</v>
      </c>
      <c r="T983">
        <v>0.52694976546309702</v>
      </c>
      <c r="U983">
        <v>0.52694976546309702</v>
      </c>
      <c r="V983">
        <v>0.39579927431586298</v>
      </c>
      <c r="W983">
        <v>1.2</v>
      </c>
      <c r="X983">
        <v>3.95</v>
      </c>
      <c r="Y983">
        <v>312537</v>
      </c>
      <c r="Z983">
        <v>28412</v>
      </c>
      <c r="AA983">
        <v>1.42</v>
      </c>
      <c r="AB983">
        <v>11</v>
      </c>
      <c r="AC983">
        <v>7</v>
      </c>
      <c r="AD983">
        <v>4</v>
      </c>
      <c r="AE983">
        <v>63.64</v>
      </c>
      <c r="AF983">
        <v>19</v>
      </c>
      <c r="AG983">
        <v>2</v>
      </c>
      <c r="AH983">
        <v>0</v>
      </c>
      <c r="AI983">
        <v>9</v>
      </c>
      <c r="AJ983" s="301">
        <v>43919</v>
      </c>
      <c r="AK983">
        <v>2248</v>
      </c>
      <c r="AL983">
        <v>2423</v>
      </c>
      <c r="AM983" s="301">
        <v>43828</v>
      </c>
      <c r="AN983">
        <v>2532</v>
      </c>
      <c r="AO983">
        <v>2780</v>
      </c>
      <c r="AP983" s="301">
        <v>43645</v>
      </c>
      <c r="AQ983">
        <v>2296</v>
      </c>
      <c r="AR983">
        <v>2338</v>
      </c>
      <c r="AS983" s="301">
        <v>43280</v>
      </c>
      <c r="AT983">
        <v>2698</v>
      </c>
      <c r="AU983">
        <v>2223</v>
      </c>
    </row>
    <row r="984" spans="1:47" x14ac:dyDescent="0.2">
      <c r="A984" s="102">
        <v>2732</v>
      </c>
      <c r="B984">
        <v>2282</v>
      </c>
      <c r="C984" t="s">
        <v>1429</v>
      </c>
      <c r="D984" t="s">
        <v>923</v>
      </c>
      <c r="E984">
        <v>4225</v>
      </c>
      <c r="F984">
        <v>4200</v>
      </c>
      <c r="G984">
        <v>200</v>
      </c>
      <c r="H984" t="s">
        <v>898</v>
      </c>
      <c r="I984">
        <v>4183</v>
      </c>
      <c r="J984" t="s">
        <v>1028</v>
      </c>
      <c r="K984" t="s">
        <v>920</v>
      </c>
      <c r="L984">
        <v>2221</v>
      </c>
      <c r="M984">
        <v>2197</v>
      </c>
      <c r="N984">
        <v>400</v>
      </c>
      <c r="O984" t="s">
        <v>901</v>
      </c>
      <c r="P984">
        <v>0.92789043573707997</v>
      </c>
      <c r="Q984">
        <v>0.90510299829220298</v>
      </c>
      <c r="R984">
        <v>8.5097375526279204E-2</v>
      </c>
      <c r="S984" s="15">
        <v>3.3539065979967799E-3</v>
      </c>
      <c r="T984">
        <v>1.1569205642064</v>
      </c>
      <c r="U984">
        <v>1.1569205642064</v>
      </c>
      <c r="V984">
        <v>1.0873686353912499</v>
      </c>
      <c r="W984">
        <v>5.98</v>
      </c>
      <c r="X984">
        <v>4.62</v>
      </c>
      <c r="Y984">
        <v>312533</v>
      </c>
      <c r="Z984">
        <v>39067</v>
      </c>
      <c r="AA984">
        <v>2.15</v>
      </c>
      <c r="AB984">
        <v>8</v>
      </c>
      <c r="AC984">
        <v>6</v>
      </c>
      <c r="AD984">
        <v>2</v>
      </c>
      <c r="AE984">
        <v>75</v>
      </c>
      <c r="AF984">
        <v>19</v>
      </c>
      <c r="AG984">
        <v>1</v>
      </c>
      <c r="AH984">
        <v>0</v>
      </c>
      <c r="AI984">
        <v>7</v>
      </c>
      <c r="AJ984" s="301">
        <v>43919</v>
      </c>
      <c r="AK984">
        <v>3980</v>
      </c>
      <c r="AL984">
        <v>2105</v>
      </c>
      <c r="AM984" s="301">
        <v>43828</v>
      </c>
      <c r="AN984">
        <v>4510</v>
      </c>
      <c r="AO984">
        <v>2680</v>
      </c>
      <c r="AP984" s="301">
        <v>43645</v>
      </c>
      <c r="AQ984">
        <v>4695</v>
      </c>
      <c r="AR984">
        <v>2728</v>
      </c>
      <c r="AS984" s="301">
        <v>43280</v>
      </c>
      <c r="AT984">
        <v>4325</v>
      </c>
      <c r="AU984">
        <v>2913</v>
      </c>
    </row>
    <row r="985" spans="1:47" x14ac:dyDescent="0.2">
      <c r="A985" s="102">
        <v>2598</v>
      </c>
      <c r="B985">
        <v>5334</v>
      </c>
      <c r="C985" t="s">
        <v>1074</v>
      </c>
      <c r="D985" t="s">
        <v>897</v>
      </c>
      <c r="E985">
        <v>1533</v>
      </c>
      <c r="F985">
        <v>1527</v>
      </c>
      <c r="G985">
        <v>700</v>
      </c>
      <c r="H985" t="s">
        <v>901</v>
      </c>
      <c r="I985">
        <v>9613</v>
      </c>
      <c r="J985" t="s">
        <v>1183</v>
      </c>
      <c r="K985" t="s">
        <v>900</v>
      </c>
      <c r="L985">
        <v>1203</v>
      </c>
      <c r="M985">
        <v>1177</v>
      </c>
      <c r="N985">
        <v>900</v>
      </c>
      <c r="O985" t="s">
        <v>898</v>
      </c>
      <c r="P985">
        <v>0.88247203685494902</v>
      </c>
      <c r="Q985">
        <v>0.90871027075517696</v>
      </c>
      <c r="R985">
        <v>9.7393872683525798E-2</v>
      </c>
      <c r="S985">
        <v>8.0458650244806196E-2</v>
      </c>
      <c r="T985">
        <v>-1.32377039428898</v>
      </c>
      <c r="U985">
        <v>1.32377039428898</v>
      </c>
      <c r="V985">
        <v>1.27304566287081</v>
      </c>
      <c r="W985">
        <v>-6.85</v>
      </c>
      <c r="X985">
        <v>0.9</v>
      </c>
      <c r="Y985">
        <v>312420</v>
      </c>
      <c r="Z985">
        <v>22316</v>
      </c>
      <c r="AA985">
        <v>1.03</v>
      </c>
      <c r="AB985">
        <v>14</v>
      </c>
      <c r="AC985">
        <v>7</v>
      </c>
      <c r="AD985">
        <v>7</v>
      </c>
      <c r="AE985">
        <v>50</v>
      </c>
      <c r="AF985">
        <v>20</v>
      </c>
      <c r="AG985">
        <v>3</v>
      </c>
      <c r="AH985">
        <v>1</v>
      </c>
      <c r="AI985">
        <v>10</v>
      </c>
      <c r="AJ985" s="301">
        <v>43919</v>
      </c>
      <c r="AK985">
        <v>1608</v>
      </c>
      <c r="AL985">
        <v>1043</v>
      </c>
      <c r="AM985" s="301">
        <v>43828</v>
      </c>
      <c r="AN985">
        <v>2134</v>
      </c>
      <c r="AO985">
        <v>1467</v>
      </c>
      <c r="AP985" s="301">
        <v>43645</v>
      </c>
      <c r="AQ985">
        <v>2076</v>
      </c>
      <c r="AR985">
        <v>1461</v>
      </c>
      <c r="AS985" s="301">
        <v>43280</v>
      </c>
      <c r="AT985">
        <v>3025</v>
      </c>
      <c r="AU985">
        <v>1251</v>
      </c>
    </row>
    <row r="986" spans="1:47" x14ac:dyDescent="0.2">
      <c r="A986" s="102">
        <v>2460</v>
      </c>
      <c r="B986">
        <v>3291</v>
      </c>
      <c r="C986" t="s">
        <v>55</v>
      </c>
      <c r="D986" t="s">
        <v>917</v>
      </c>
      <c r="E986">
        <v>1661</v>
      </c>
      <c r="F986">
        <v>1643</v>
      </c>
      <c r="G986">
        <v>600</v>
      </c>
      <c r="H986" t="s">
        <v>901</v>
      </c>
      <c r="I986">
        <v>7189</v>
      </c>
      <c r="J986" t="s">
        <v>41</v>
      </c>
      <c r="K986" t="s">
        <v>940</v>
      </c>
      <c r="L986">
        <v>732</v>
      </c>
      <c r="M986">
        <v>739</v>
      </c>
      <c r="N986">
        <v>1300</v>
      </c>
      <c r="O986" t="s">
        <v>898</v>
      </c>
      <c r="P986">
        <v>0.95559315105614895</v>
      </c>
      <c r="Q986">
        <v>0.91229501806930502</v>
      </c>
      <c r="R986" s="15">
        <v>0.315926045061587</v>
      </c>
      <c r="S986" s="15">
        <v>5.3190427745567502E-2</v>
      </c>
      <c r="T986">
        <v>-0.89496328277859905</v>
      </c>
      <c r="U986">
        <v>0.89496328277859905</v>
      </c>
      <c r="V986">
        <v>0.35311440319132398</v>
      </c>
      <c r="W986">
        <v>-5.03</v>
      </c>
      <c r="X986">
        <v>2.5499999999999998</v>
      </c>
      <c r="Y986">
        <v>311738</v>
      </c>
      <c r="Z986">
        <v>20783</v>
      </c>
      <c r="AA986">
        <v>1.05</v>
      </c>
      <c r="AB986">
        <v>15</v>
      </c>
      <c r="AC986">
        <v>9</v>
      </c>
      <c r="AD986">
        <v>6</v>
      </c>
      <c r="AE986">
        <v>60</v>
      </c>
      <c r="AF986">
        <v>20</v>
      </c>
      <c r="AG986">
        <v>2</v>
      </c>
      <c r="AH986">
        <v>0</v>
      </c>
      <c r="AI986">
        <v>13</v>
      </c>
      <c r="AJ986" s="301">
        <v>43919</v>
      </c>
      <c r="AK986">
        <v>1545</v>
      </c>
      <c r="AL986">
        <v>659</v>
      </c>
      <c r="AM986" s="301">
        <v>43828</v>
      </c>
      <c r="AN986">
        <v>1919</v>
      </c>
      <c r="AO986">
        <v>857</v>
      </c>
      <c r="AP986" s="301">
        <v>43645</v>
      </c>
      <c r="AQ986">
        <v>1803</v>
      </c>
      <c r="AR986">
        <v>801</v>
      </c>
      <c r="AS986" s="301">
        <v>43280</v>
      </c>
      <c r="AT986">
        <v>2103</v>
      </c>
      <c r="AU986">
        <v>1229</v>
      </c>
    </row>
    <row r="987" spans="1:47" x14ac:dyDescent="0.2">
      <c r="A987" s="102">
        <v>2825</v>
      </c>
      <c r="B987">
        <v>3197</v>
      </c>
      <c r="C987" t="s">
        <v>508</v>
      </c>
      <c r="D987" t="s">
        <v>921</v>
      </c>
      <c r="E987">
        <v>1738</v>
      </c>
      <c r="F987">
        <v>1715</v>
      </c>
      <c r="G987">
        <v>500</v>
      </c>
      <c r="H987" t="s">
        <v>898</v>
      </c>
      <c r="I987">
        <v>7458</v>
      </c>
      <c r="J987" t="s">
        <v>1193</v>
      </c>
      <c r="K987" t="s">
        <v>905</v>
      </c>
      <c r="L987">
        <v>3225</v>
      </c>
      <c r="M987">
        <v>3135</v>
      </c>
      <c r="N987">
        <v>300</v>
      </c>
      <c r="O987" t="s">
        <v>901</v>
      </c>
      <c r="P987">
        <v>0.856773061553046</v>
      </c>
      <c r="Q987">
        <v>0.90284410227506195</v>
      </c>
      <c r="R987">
        <v>0.35565268949268802</v>
      </c>
      <c r="S987">
        <v>1.55652254332643E-2</v>
      </c>
      <c r="T987">
        <v>0.92504131304411397</v>
      </c>
      <c r="U987">
        <v>0.92504131304411397</v>
      </c>
      <c r="V987">
        <v>0.78103923648560403</v>
      </c>
      <c r="W987">
        <v>7.58</v>
      </c>
      <c r="X987">
        <v>8.83</v>
      </c>
      <c r="Y987">
        <v>311459</v>
      </c>
      <c r="Z987">
        <v>23958</v>
      </c>
      <c r="AA987">
        <v>1.08</v>
      </c>
      <c r="AB987">
        <v>13</v>
      </c>
      <c r="AC987">
        <v>8</v>
      </c>
      <c r="AD987">
        <v>5</v>
      </c>
      <c r="AE987">
        <v>61.54</v>
      </c>
      <c r="AF987">
        <v>18</v>
      </c>
      <c r="AG987">
        <v>3</v>
      </c>
      <c r="AH987">
        <v>1</v>
      </c>
      <c r="AI987">
        <v>9</v>
      </c>
      <c r="AJ987" s="301">
        <v>43919</v>
      </c>
      <c r="AK987">
        <v>1614</v>
      </c>
      <c r="AL987">
        <v>2991</v>
      </c>
      <c r="AM987" s="301">
        <v>43828</v>
      </c>
      <c r="AN987">
        <v>2135</v>
      </c>
      <c r="AO987">
        <v>5730</v>
      </c>
      <c r="AP987" s="301">
        <v>43645</v>
      </c>
      <c r="AQ987">
        <v>1873</v>
      </c>
      <c r="AR987">
        <v>5030</v>
      </c>
      <c r="AS987" s="301">
        <v>43280</v>
      </c>
      <c r="AT987">
        <v>1626</v>
      </c>
      <c r="AU987">
        <v>5190</v>
      </c>
    </row>
    <row r="988" spans="1:47" x14ac:dyDescent="0.2">
      <c r="A988" s="102">
        <v>1341</v>
      </c>
      <c r="B988">
        <v>3863</v>
      </c>
      <c r="C988" t="s">
        <v>1050</v>
      </c>
      <c r="D988" t="s">
        <v>1049</v>
      </c>
      <c r="E988">
        <v>1536</v>
      </c>
      <c r="F988">
        <v>1503</v>
      </c>
      <c r="G988">
        <v>600</v>
      </c>
      <c r="H988" t="s">
        <v>901</v>
      </c>
      <c r="I988">
        <v>7276</v>
      </c>
      <c r="J988" t="s">
        <v>937</v>
      </c>
      <c r="K988" t="s">
        <v>903</v>
      </c>
      <c r="L988">
        <v>4275</v>
      </c>
      <c r="M988">
        <v>4255</v>
      </c>
      <c r="N988">
        <v>200</v>
      </c>
      <c r="O988" t="s">
        <v>898</v>
      </c>
      <c r="P988">
        <v>0.77603157576070803</v>
      </c>
      <c r="Q988">
        <v>0.94046918051467499</v>
      </c>
      <c r="R988">
        <v>3.1652033474622201E-3</v>
      </c>
      <c r="S988" s="15">
        <v>2.9500171302354302E-3</v>
      </c>
      <c r="T988">
        <v>-0.84992891170014695</v>
      </c>
      <c r="U988">
        <v>0.84992891170014695</v>
      </c>
      <c r="V988">
        <v>0.75407943959863</v>
      </c>
      <c r="W988">
        <v>-9.17</v>
      </c>
      <c r="X988">
        <v>5.97</v>
      </c>
      <c r="Y988">
        <v>311320</v>
      </c>
      <c r="Z988">
        <v>28302</v>
      </c>
      <c r="AA988">
        <v>1.56</v>
      </c>
      <c r="AB988">
        <v>11</v>
      </c>
      <c r="AC988">
        <v>9</v>
      </c>
      <c r="AD988">
        <v>2</v>
      </c>
      <c r="AE988">
        <v>81.819999999999993</v>
      </c>
      <c r="AF988">
        <v>17</v>
      </c>
      <c r="AG988">
        <v>4</v>
      </c>
      <c r="AH988">
        <v>2</v>
      </c>
      <c r="AI988">
        <v>5</v>
      </c>
      <c r="AJ988" s="301">
        <v>43919</v>
      </c>
      <c r="AK988">
        <v>1583</v>
      </c>
      <c r="AL988">
        <v>3710</v>
      </c>
      <c r="AM988" s="301">
        <v>43828</v>
      </c>
      <c r="AN988">
        <v>1848</v>
      </c>
      <c r="AO988">
        <v>5100</v>
      </c>
      <c r="AP988" s="301">
        <v>43645</v>
      </c>
      <c r="AQ988">
        <v>1925</v>
      </c>
      <c r="AR988">
        <v>5880</v>
      </c>
      <c r="AS988" s="301">
        <v>43280</v>
      </c>
      <c r="AT988">
        <v>1732</v>
      </c>
      <c r="AU988">
        <v>7150</v>
      </c>
    </row>
    <row r="989" spans="1:47" x14ac:dyDescent="0.2">
      <c r="A989" s="102">
        <v>3958</v>
      </c>
      <c r="B989">
        <v>8056</v>
      </c>
      <c r="C989" t="s">
        <v>1745</v>
      </c>
      <c r="D989" t="s">
        <v>900</v>
      </c>
      <c r="E989">
        <v>3390</v>
      </c>
      <c r="F989">
        <v>3330</v>
      </c>
      <c r="G989">
        <v>300</v>
      </c>
      <c r="H989" t="s">
        <v>901</v>
      </c>
      <c r="I989">
        <v>8595</v>
      </c>
      <c r="J989" t="s">
        <v>1010</v>
      </c>
      <c r="K989" t="s">
        <v>1025</v>
      </c>
      <c r="L989">
        <v>3580</v>
      </c>
      <c r="M989">
        <v>3575</v>
      </c>
      <c r="N989">
        <v>300</v>
      </c>
      <c r="O989" t="s">
        <v>898</v>
      </c>
      <c r="P989">
        <v>0.90933232390238905</v>
      </c>
      <c r="Q989">
        <v>0.85815532709072995</v>
      </c>
      <c r="R989">
        <v>4.1739964743259098E-2</v>
      </c>
      <c r="S989" s="15">
        <v>2.6322054214247301E-3</v>
      </c>
      <c r="T989">
        <v>-1.04638367602772E-2</v>
      </c>
      <c r="U989">
        <v>1.04638367602772E-2</v>
      </c>
      <c r="V989">
        <v>0.31424664968230698</v>
      </c>
      <c r="W989">
        <v>-0.05</v>
      </c>
      <c r="X989">
        <v>6.85</v>
      </c>
      <c r="Y989">
        <v>311089</v>
      </c>
      <c r="Z989">
        <v>31109</v>
      </c>
      <c r="AA989">
        <v>1.54</v>
      </c>
      <c r="AB989">
        <v>10</v>
      </c>
      <c r="AC989">
        <v>6</v>
      </c>
      <c r="AD989">
        <v>4</v>
      </c>
      <c r="AE989">
        <v>60</v>
      </c>
      <c r="AF989">
        <v>18</v>
      </c>
      <c r="AG989">
        <v>3</v>
      </c>
      <c r="AH989">
        <v>1</v>
      </c>
      <c r="AI989">
        <v>6</v>
      </c>
      <c r="AJ989" s="301">
        <v>43919</v>
      </c>
      <c r="AK989">
        <v>2910</v>
      </c>
      <c r="AL989">
        <v>2979</v>
      </c>
      <c r="AM989" s="301">
        <v>43828</v>
      </c>
      <c r="AN989">
        <v>3425</v>
      </c>
      <c r="AO989">
        <v>4300</v>
      </c>
      <c r="AP989" s="301">
        <v>43645</v>
      </c>
      <c r="AQ989">
        <v>3630</v>
      </c>
      <c r="AR989">
        <v>4030</v>
      </c>
      <c r="AS989" s="301">
        <v>43280</v>
      </c>
      <c r="AT989">
        <v>2784</v>
      </c>
      <c r="AU989">
        <v>4360</v>
      </c>
    </row>
    <row r="990" spans="1:47" x14ac:dyDescent="0.2">
      <c r="A990" s="102">
        <v>3434</v>
      </c>
      <c r="B990">
        <v>8306</v>
      </c>
      <c r="C990" t="s">
        <v>1029</v>
      </c>
      <c r="D990" t="s">
        <v>940</v>
      </c>
      <c r="E990">
        <v>422</v>
      </c>
      <c r="F990">
        <v>422.5</v>
      </c>
      <c r="G990">
        <v>2400</v>
      </c>
      <c r="H990" t="s">
        <v>901</v>
      </c>
      <c r="I990">
        <v>9715</v>
      </c>
      <c r="J990" t="s">
        <v>1135</v>
      </c>
      <c r="K990" t="s">
        <v>910</v>
      </c>
      <c r="L990">
        <v>2544</v>
      </c>
      <c r="M990">
        <v>2541</v>
      </c>
      <c r="N990">
        <v>400</v>
      </c>
      <c r="O990" t="s">
        <v>898</v>
      </c>
      <c r="P990">
        <v>0.71043944875912501</v>
      </c>
      <c r="Q990">
        <v>0.88020274736858195</v>
      </c>
      <c r="R990" s="15">
        <v>5.8888953210868199E-2</v>
      </c>
      <c r="S990" s="106">
        <v>3.9195810001985902E-2</v>
      </c>
      <c r="T990">
        <v>-1.53019113288245</v>
      </c>
      <c r="U990">
        <v>1.53019113288245</v>
      </c>
      <c r="V990">
        <v>1.42794738817388</v>
      </c>
      <c r="W990">
        <v>-20.87</v>
      </c>
      <c r="X990">
        <v>0.24</v>
      </c>
      <c r="Y990">
        <v>310986</v>
      </c>
      <c r="Z990">
        <v>19437</v>
      </c>
      <c r="AA990">
        <v>0.95</v>
      </c>
      <c r="AB990">
        <v>16</v>
      </c>
      <c r="AC990">
        <v>11</v>
      </c>
      <c r="AD990">
        <v>5</v>
      </c>
      <c r="AE990">
        <v>68.75</v>
      </c>
      <c r="AF990">
        <v>17</v>
      </c>
      <c r="AG990">
        <v>4</v>
      </c>
      <c r="AH990">
        <v>2</v>
      </c>
      <c r="AI990">
        <v>10</v>
      </c>
      <c r="AJ990" s="301">
        <v>43919</v>
      </c>
      <c r="AK990">
        <v>426.1</v>
      </c>
      <c r="AL990">
        <v>1916</v>
      </c>
      <c r="AM990" s="301">
        <v>43828</v>
      </c>
      <c r="AN990">
        <v>593.20000000000005</v>
      </c>
      <c r="AO990">
        <v>2968</v>
      </c>
      <c r="AP990" s="301">
        <v>43645</v>
      </c>
      <c r="AQ990">
        <v>524.29999999999995</v>
      </c>
      <c r="AR990">
        <v>2456</v>
      </c>
      <c r="AS990" s="301">
        <v>43280</v>
      </c>
      <c r="AT990">
        <v>621.6</v>
      </c>
      <c r="AU990">
        <v>2590</v>
      </c>
    </row>
    <row r="991" spans="1:47" x14ac:dyDescent="0.2">
      <c r="A991" s="102">
        <v>1963</v>
      </c>
      <c r="B991">
        <v>3231</v>
      </c>
      <c r="C991" t="s">
        <v>365</v>
      </c>
      <c r="D991" t="s">
        <v>917</v>
      </c>
      <c r="E991">
        <v>1918</v>
      </c>
      <c r="F991">
        <v>1914</v>
      </c>
      <c r="G991">
        <v>500</v>
      </c>
      <c r="H991" t="s">
        <v>901</v>
      </c>
      <c r="I991">
        <v>5714</v>
      </c>
      <c r="J991" t="s">
        <v>559</v>
      </c>
      <c r="K991" t="s">
        <v>911</v>
      </c>
      <c r="L991">
        <v>3280</v>
      </c>
      <c r="M991">
        <v>3235</v>
      </c>
      <c r="N991">
        <v>300</v>
      </c>
      <c r="O991" t="s">
        <v>898</v>
      </c>
      <c r="P991">
        <v>0.96246882244390497</v>
      </c>
      <c r="Q991">
        <v>0.92593095616145404</v>
      </c>
      <c r="R991" s="106">
        <v>2.91855241471141E-2</v>
      </c>
      <c r="S991" s="106">
        <v>8.5442949218664396E-2</v>
      </c>
      <c r="T991">
        <v>-0.45995590725923202</v>
      </c>
      <c r="U991">
        <v>0.45995590725923202</v>
      </c>
      <c r="V991">
        <v>0.53188368741506598</v>
      </c>
      <c r="W991">
        <v>-3.12</v>
      </c>
      <c r="X991">
        <v>1.39</v>
      </c>
      <c r="Y991">
        <v>310635</v>
      </c>
      <c r="Z991">
        <v>28240</v>
      </c>
      <c r="AA991">
        <v>1.48</v>
      </c>
      <c r="AB991">
        <v>11</v>
      </c>
      <c r="AC991">
        <v>8</v>
      </c>
      <c r="AD991">
        <v>3</v>
      </c>
      <c r="AE991">
        <v>72.73</v>
      </c>
      <c r="AF991">
        <v>20</v>
      </c>
      <c r="AG991">
        <v>2</v>
      </c>
      <c r="AH991">
        <v>0</v>
      </c>
      <c r="AI991">
        <v>9</v>
      </c>
      <c r="AJ991" s="301">
        <v>43919</v>
      </c>
      <c r="AK991">
        <v>1783</v>
      </c>
      <c r="AL991">
        <v>2786</v>
      </c>
      <c r="AM991" s="301">
        <v>43828</v>
      </c>
      <c r="AN991">
        <v>2620</v>
      </c>
      <c r="AO991">
        <v>4075</v>
      </c>
      <c r="AP991" s="301">
        <v>43645</v>
      </c>
      <c r="AQ991">
        <v>2371</v>
      </c>
      <c r="AR991">
        <v>3525</v>
      </c>
      <c r="AS991" s="301">
        <v>43280</v>
      </c>
      <c r="AT991">
        <v>2431</v>
      </c>
      <c r="AU991">
        <v>3350</v>
      </c>
    </row>
    <row r="992" spans="1:47" x14ac:dyDescent="0.2">
      <c r="A992" s="102">
        <v>996</v>
      </c>
      <c r="B992">
        <v>5233</v>
      </c>
      <c r="C992" t="s">
        <v>1033</v>
      </c>
      <c r="D992" t="s">
        <v>897</v>
      </c>
      <c r="E992">
        <v>2425</v>
      </c>
      <c r="F992">
        <v>2448</v>
      </c>
      <c r="G992">
        <v>400</v>
      </c>
      <c r="H992" t="s">
        <v>898</v>
      </c>
      <c r="I992">
        <v>7012</v>
      </c>
      <c r="J992" t="s">
        <v>1054</v>
      </c>
      <c r="K992" t="s">
        <v>913</v>
      </c>
      <c r="L992">
        <v>1524</v>
      </c>
      <c r="M992">
        <v>1487</v>
      </c>
      <c r="N992">
        <v>700</v>
      </c>
      <c r="O992" t="s">
        <v>901</v>
      </c>
      <c r="P992">
        <v>0.86520935893337503</v>
      </c>
      <c r="Q992">
        <v>0.94748663823481905</v>
      </c>
      <c r="R992" s="15">
        <v>0.31704469213005398</v>
      </c>
      <c r="S992">
        <v>2.4418287519093598E-2</v>
      </c>
      <c r="T992">
        <v>2.5292545015894601</v>
      </c>
      <c r="U992">
        <v>2.5292545015894601</v>
      </c>
      <c r="V992">
        <v>1.88728555494562</v>
      </c>
      <c r="W992">
        <v>15.73</v>
      </c>
      <c r="X992">
        <v>6.3</v>
      </c>
      <c r="Y992">
        <v>310438</v>
      </c>
      <c r="Z992">
        <v>31044</v>
      </c>
      <c r="AA992">
        <v>1.61</v>
      </c>
      <c r="AB992">
        <v>10</v>
      </c>
      <c r="AC992">
        <v>7</v>
      </c>
      <c r="AD992">
        <v>3</v>
      </c>
      <c r="AE992">
        <v>70</v>
      </c>
      <c r="AF992">
        <v>15</v>
      </c>
      <c r="AG992">
        <v>4</v>
      </c>
      <c r="AH992">
        <v>1</v>
      </c>
      <c r="AI992">
        <v>5</v>
      </c>
      <c r="AJ992" s="301">
        <v>43919</v>
      </c>
      <c r="AK992">
        <v>1935</v>
      </c>
      <c r="AL992">
        <v>1613</v>
      </c>
      <c r="AM992" s="301">
        <v>43828</v>
      </c>
      <c r="AN992">
        <v>3215</v>
      </c>
      <c r="AO992">
        <v>2408</v>
      </c>
      <c r="AP992" s="301">
        <v>43645</v>
      </c>
      <c r="AQ992">
        <v>3290</v>
      </c>
      <c r="AR992">
        <v>2584</v>
      </c>
      <c r="AS992" s="301">
        <v>43280</v>
      </c>
      <c r="AT992">
        <v>3625</v>
      </c>
      <c r="AU992">
        <v>3200</v>
      </c>
    </row>
    <row r="993" spans="1:47" x14ac:dyDescent="0.2">
      <c r="A993" s="102">
        <v>1635</v>
      </c>
      <c r="B993">
        <v>4042</v>
      </c>
      <c r="C993" t="s">
        <v>1108</v>
      </c>
      <c r="D993" t="s">
        <v>920</v>
      </c>
      <c r="E993">
        <v>1446</v>
      </c>
      <c r="F993">
        <v>1431</v>
      </c>
      <c r="G993">
        <v>700</v>
      </c>
      <c r="H993" t="s">
        <v>901</v>
      </c>
      <c r="I993">
        <v>8020</v>
      </c>
      <c r="J993" t="s">
        <v>972</v>
      </c>
      <c r="K993" t="s">
        <v>905</v>
      </c>
      <c r="L993">
        <v>1265</v>
      </c>
      <c r="M993">
        <v>1283</v>
      </c>
      <c r="N993">
        <v>800</v>
      </c>
      <c r="O993" t="s">
        <v>898</v>
      </c>
      <c r="P993">
        <v>0.93823561263753097</v>
      </c>
      <c r="Q993">
        <v>0.93385781887923403</v>
      </c>
      <c r="R993">
        <v>0.32380869875084201</v>
      </c>
      <c r="S993" s="15">
        <v>3.8616241646114999E-3</v>
      </c>
      <c r="T993">
        <v>-0.87557312666146003</v>
      </c>
      <c r="U993">
        <v>0.87557312666146003</v>
      </c>
      <c r="V993">
        <v>0.47651683230632402</v>
      </c>
      <c r="W993">
        <v>-4.1900000000000004</v>
      </c>
      <c r="X993">
        <v>2.4700000000000002</v>
      </c>
      <c r="Y993">
        <v>309945</v>
      </c>
      <c r="Z993">
        <v>18232</v>
      </c>
      <c r="AA993">
        <v>0.84</v>
      </c>
      <c r="AB993">
        <v>17</v>
      </c>
      <c r="AC993">
        <v>9</v>
      </c>
      <c r="AD993">
        <v>8</v>
      </c>
      <c r="AE993">
        <v>52.94</v>
      </c>
      <c r="AF993">
        <v>18</v>
      </c>
      <c r="AG993">
        <v>3</v>
      </c>
      <c r="AH993">
        <v>1</v>
      </c>
      <c r="AI993">
        <v>13</v>
      </c>
      <c r="AJ993" s="301">
        <v>43919</v>
      </c>
      <c r="AK993">
        <v>1244</v>
      </c>
      <c r="AL993">
        <v>1129</v>
      </c>
      <c r="AM993" s="301">
        <v>43828</v>
      </c>
      <c r="AN993">
        <v>1695</v>
      </c>
      <c r="AO993">
        <v>1473</v>
      </c>
      <c r="AP993" s="301">
        <v>43645</v>
      </c>
      <c r="AQ993">
        <v>1552</v>
      </c>
      <c r="AR993">
        <v>1252</v>
      </c>
      <c r="AS993" s="301">
        <v>43280</v>
      </c>
      <c r="AT993">
        <v>1709</v>
      </c>
      <c r="AU993">
        <v>1555</v>
      </c>
    </row>
    <row r="994" spans="1:47" x14ac:dyDescent="0.2">
      <c r="A994" s="102">
        <v>3486</v>
      </c>
      <c r="B994">
        <v>3632</v>
      </c>
      <c r="C994" t="s">
        <v>1451</v>
      </c>
      <c r="D994" t="s">
        <v>900</v>
      </c>
      <c r="E994">
        <v>486</v>
      </c>
      <c r="F994">
        <v>469</v>
      </c>
      <c r="G994">
        <v>2300</v>
      </c>
      <c r="H994" t="s">
        <v>898</v>
      </c>
      <c r="I994">
        <v>7867</v>
      </c>
      <c r="J994" t="s">
        <v>1178</v>
      </c>
      <c r="K994" t="s">
        <v>919</v>
      </c>
      <c r="L994">
        <v>863</v>
      </c>
      <c r="M994">
        <v>837</v>
      </c>
      <c r="N994">
        <v>1300</v>
      </c>
      <c r="O994" t="s">
        <v>901</v>
      </c>
      <c r="P994">
        <v>0.69461986299946599</v>
      </c>
      <c r="Q994">
        <v>0.87800653197164902</v>
      </c>
      <c r="R994">
        <v>0.17655732443800901</v>
      </c>
      <c r="S994" s="15">
        <v>5.2309678006509999E-3</v>
      </c>
      <c r="T994">
        <v>2.25154537641078</v>
      </c>
      <c r="U994">
        <v>2.25154537641078</v>
      </c>
      <c r="V994">
        <v>2.7632859528110698</v>
      </c>
      <c r="W994">
        <v>10.119999999999999</v>
      </c>
      <c r="X994">
        <v>0.86</v>
      </c>
      <c r="Y994">
        <v>309852</v>
      </c>
      <c r="Z994">
        <v>20657</v>
      </c>
      <c r="AA994">
        <v>0.97</v>
      </c>
      <c r="AB994">
        <v>15</v>
      </c>
      <c r="AC994">
        <v>10</v>
      </c>
      <c r="AD994">
        <v>5</v>
      </c>
      <c r="AE994">
        <v>66.67</v>
      </c>
      <c r="AF994">
        <v>14</v>
      </c>
      <c r="AG994">
        <v>6</v>
      </c>
      <c r="AH994">
        <v>3</v>
      </c>
      <c r="AI994">
        <v>6</v>
      </c>
      <c r="AJ994" s="301">
        <v>43919</v>
      </c>
      <c r="AK994">
        <v>404</v>
      </c>
      <c r="AL994">
        <v>782</v>
      </c>
      <c r="AM994" s="301">
        <v>43828</v>
      </c>
      <c r="AN994">
        <v>493</v>
      </c>
      <c r="AO994">
        <v>1417</v>
      </c>
      <c r="AP994" s="301">
        <v>43645</v>
      </c>
      <c r="AQ994">
        <v>510</v>
      </c>
      <c r="AR994">
        <v>1307</v>
      </c>
      <c r="AS994" s="301">
        <v>43280</v>
      </c>
      <c r="AT994">
        <v>587</v>
      </c>
      <c r="AU994">
        <v>887</v>
      </c>
    </row>
    <row r="995" spans="1:47" x14ac:dyDescent="0.2">
      <c r="A995" s="102">
        <v>2787</v>
      </c>
      <c r="B995">
        <v>3289</v>
      </c>
      <c r="C995" t="s">
        <v>511</v>
      </c>
      <c r="D995" t="s">
        <v>917</v>
      </c>
      <c r="E995">
        <v>500</v>
      </c>
      <c r="F995">
        <v>495</v>
      </c>
      <c r="G995">
        <v>1400</v>
      </c>
      <c r="H995" t="s">
        <v>901</v>
      </c>
      <c r="I995">
        <v>7203</v>
      </c>
      <c r="J995" t="s">
        <v>1355</v>
      </c>
      <c r="K995" t="s">
        <v>913</v>
      </c>
      <c r="L995">
        <v>6780</v>
      </c>
      <c r="M995">
        <v>6759</v>
      </c>
      <c r="N995">
        <v>100</v>
      </c>
      <c r="O995" t="s">
        <v>898</v>
      </c>
      <c r="P995">
        <v>0.671211874185343</v>
      </c>
      <c r="Q995">
        <v>0.90385215297899402</v>
      </c>
      <c r="R995">
        <v>0.45205512311305202</v>
      </c>
      <c r="S995" s="15">
        <v>8.8745011882845493E-3</v>
      </c>
      <c r="T995">
        <v>-1.06990367751347</v>
      </c>
      <c r="U995">
        <v>1.06990367751347</v>
      </c>
      <c r="V995">
        <v>0.80084997994055096</v>
      </c>
      <c r="W995">
        <v>-7.82</v>
      </c>
      <c r="X995">
        <v>2.5299999999999998</v>
      </c>
      <c r="Y995">
        <v>309085</v>
      </c>
      <c r="Z995">
        <v>20606</v>
      </c>
      <c r="AA995">
        <v>1.45</v>
      </c>
      <c r="AB995">
        <v>15</v>
      </c>
      <c r="AC995">
        <v>11</v>
      </c>
      <c r="AD995">
        <v>4</v>
      </c>
      <c r="AE995">
        <v>73.33</v>
      </c>
      <c r="AF995">
        <v>17</v>
      </c>
      <c r="AG995">
        <v>3</v>
      </c>
      <c r="AH995">
        <v>2</v>
      </c>
      <c r="AI995">
        <v>10</v>
      </c>
      <c r="AJ995" s="301">
        <v>43919</v>
      </c>
      <c r="AK995">
        <v>523</v>
      </c>
      <c r="AL995">
        <v>6797</v>
      </c>
      <c r="AM995" s="301">
        <v>43828</v>
      </c>
      <c r="AN995">
        <v>755</v>
      </c>
      <c r="AO995">
        <v>7714</v>
      </c>
      <c r="AP995" s="301">
        <v>43645</v>
      </c>
      <c r="AQ995">
        <v>612</v>
      </c>
      <c r="AR995">
        <v>6874</v>
      </c>
      <c r="AS995" s="301">
        <v>43280</v>
      </c>
      <c r="AT995">
        <v>765</v>
      </c>
      <c r="AU995">
        <v>7068</v>
      </c>
    </row>
    <row r="996" spans="1:47" x14ac:dyDescent="0.2">
      <c r="A996" s="102">
        <v>3381</v>
      </c>
      <c r="B996">
        <v>1925</v>
      </c>
      <c r="C996" t="s">
        <v>1459</v>
      </c>
      <c r="D996" t="s">
        <v>907</v>
      </c>
      <c r="E996">
        <v>2497.5</v>
      </c>
      <c r="F996">
        <v>2510.5</v>
      </c>
      <c r="G996">
        <v>400</v>
      </c>
      <c r="H996" t="s">
        <v>901</v>
      </c>
      <c r="I996">
        <v>7186</v>
      </c>
      <c r="J996" t="s">
        <v>445</v>
      </c>
      <c r="K996" t="s">
        <v>940</v>
      </c>
      <c r="L996">
        <v>353</v>
      </c>
      <c r="M996">
        <v>347</v>
      </c>
      <c r="N996">
        <v>2900</v>
      </c>
      <c r="O996" t="s">
        <v>898</v>
      </c>
      <c r="P996">
        <v>0.55130957003455605</v>
      </c>
      <c r="Q996">
        <v>0.88227742053454505</v>
      </c>
      <c r="R996">
        <v>3.8294763231160302E-2</v>
      </c>
      <c r="S996" s="15">
        <v>9.44195299069156E-2</v>
      </c>
      <c r="T996">
        <v>-1.7415963009122499</v>
      </c>
      <c r="U996">
        <v>1.7415963009122499</v>
      </c>
      <c r="V996">
        <v>1.76342388800351</v>
      </c>
      <c r="W996">
        <v>-12.62</v>
      </c>
      <c r="X996">
        <v>0.21</v>
      </c>
      <c r="Y996">
        <v>308973</v>
      </c>
      <c r="Z996">
        <v>19311</v>
      </c>
      <c r="AA996">
        <v>1.1399999999999999</v>
      </c>
      <c r="AB996">
        <v>16</v>
      </c>
      <c r="AC996">
        <v>11</v>
      </c>
      <c r="AD996">
        <v>5</v>
      </c>
      <c r="AE996">
        <v>68.75</v>
      </c>
      <c r="AF996">
        <v>18</v>
      </c>
      <c r="AG996">
        <v>3</v>
      </c>
      <c r="AH996">
        <v>2</v>
      </c>
      <c r="AI996">
        <v>11</v>
      </c>
      <c r="AJ996" s="301">
        <v>43919</v>
      </c>
      <c r="AK996">
        <v>2718.5</v>
      </c>
      <c r="AL996">
        <v>340</v>
      </c>
      <c r="AM996" s="301">
        <v>43828</v>
      </c>
      <c r="AN996">
        <v>3390</v>
      </c>
      <c r="AO996">
        <v>452</v>
      </c>
      <c r="AP996" s="301">
        <v>43645</v>
      </c>
      <c r="AQ996">
        <v>3283</v>
      </c>
      <c r="AR996">
        <v>412</v>
      </c>
      <c r="AS996" s="301">
        <v>43280</v>
      </c>
      <c r="AT996">
        <v>3742</v>
      </c>
      <c r="AU996">
        <v>553</v>
      </c>
    </row>
    <row r="997" spans="1:47" s="141" customFormat="1" x14ac:dyDescent="0.2">
      <c r="A997" s="375">
        <v>843</v>
      </c>
      <c r="B997" s="141">
        <v>6113</v>
      </c>
      <c r="C997" s="141" t="s">
        <v>1129</v>
      </c>
      <c r="D997" s="141" t="s">
        <v>909</v>
      </c>
      <c r="E997" s="141">
        <v>862</v>
      </c>
      <c r="F997" s="141">
        <v>859</v>
      </c>
      <c r="G997" s="141">
        <v>1200</v>
      </c>
      <c r="H997" s="141" t="s">
        <v>901</v>
      </c>
      <c r="I997" s="141">
        <v>7202</v>
      </c>
      <c r="J997" s="141" t="s">
        <v>596</v>
      </c>
      <c r="K997" s="141" t="s">
        <v>913</v>
      </c>
      <c r="L997" s="141">
        <v>950.5</v>
      </c>
      <c r="M997" s="141">
        <v>944.8</v>
      </c>
      <c r="N997" s="141">
        <v>1100</v>
      </c>
      <c r="O997" s="141" t="s">
        <v>898</v>
      </c>
      <c r="P997" s="141">
        <v>0.73120629102943102</v>
      </c>
      <c r="Q997" s="141">
        <v>0.95042647131982805</v>
      </c>
      <c r="R997" s="141">
        <v>0.196875891930019</v>
      </c>
      <c r="S997" s="376">
        <v>3.2987276053200898E-2</v>
      </c>
      <c r="T997" s="141">
        <v>-1.51282484273775</v>
      </c>
      <c r="U997" s="141">
        <v>1.51282484273775</v>
      </c>
      <c r="V997" s="141">
        <v>1.54436930013061</v>
      </c>
      <c r="W997" s="141">
        <v>-19.47</v>
      </c>
      <c r="X997" s="141">
        <v>0.82</v>
      </c>
      <c r="Y997" s="141">
        <v>308704</v>
      </c>
      <c r="Z997" s="141">
        <v>19294</v>
      </c>
      <c r="AA997" s="141">
        <v>0.88</v>
      </c>
      <c r="AB997" s="141">
        <v>16</v>
      </c>
      <c r="AC997" s="141">
        <v>9</v>
      </c>
      <c r="AD997" s="141">
        <v>7</v>
      </c>
      <c r="AE997" s="141">
        <v>56.25</v>
      </c>
      <c r="AF997" s="141">
        <v>19</v>
      </c>
      <c r="AG997" s="141">
        <v>4</v>
      </c>
      <c r="AH997" s="141">
        <v>1</v>
      </c>
      <c r="AI997" s="141">
        <v>11</v>
      </c>
      <c r="AJ997" s="377">
        <v>43919</v>
      </c>
      <c r="AK997" s="141">
        <v>872</v>
      </c>
      <c r="AL997" s="141">
        <v>745.1</v>
      </c>
      <c r="AM997" s="377">
        <v>43828</v>
      </c>
      <c r="AN997" s="141">
        <v>1250</v>
      </c>
      <c r="AO997" s="141">
        <v>1299</v>
      </c>
      <c r="AP997" s="377">
        <v>43645</v>
      </c>
      <c r="AQ997" s="141">
        <v>1246</v>
      </c>
      <c r="AR997" s="141">
        <v>1247</v>
      </c>
      <c r="AS997" s="377">
        <v>43280</v>
      </c>
      <c r="AT997" s="141">
        <v>1059</v>
      </c>
      <c r="AU997" s="141">
        <v>1430.5</v>
      </c>
    </row>
    <row r="998" spans="1:47" x14ac:dyDescent="0.2">
      <c r="A998" s="102">
        <v>2182</v>
      </c>
      <c r="B998">
        <v>1662</v>
      </c>
      <c r="C998" t="s">
        <v>463</v>
      </c>
      <c r="D998" t="s">
        <v>1045</v>
      </c>
      <c r="E998">
        <v>1807</v>
      </c>
      <c r="F998">
        <v>1788</v>
      </c>
      <c r="G998">
        <v>600</v>
      </c>
      <c r="H998" t="s">
        <v>901</v>
      </c>
      <c r="I998">
        <v>4204</v>
      </c>
      <c r="J998" t="s">
        <v>226</v>
      </c>
      <c r="K998" t="s">
        <v>920</v>
      </c>
      <c r="L998">
        <v>1489</v>
      </c>
      <c r="M998">
        <v>1494</v>
      </c>
      <c r="N998">
        <v>700</v>
      </c>
      <c r="O998" t="s">
        <v>898</v>
      </c>
      <c r="P998">
        <v>0.50371910157715505</v>
      </c>
      <c r="Q998">
        <v>0.92015932040227899</v>
      </c>
      <c r="R998">
        <v>0.41489184225280101</v>
      </c>
      <c r="S998">
        <v>2.50578326872983E-2</v>
      </c>
      <c r="T998">
        <v>-1.78516585484581</v>
      </c>
      <c r="U998">
        <v>1.78516585484581</v>
      </c>
      <c r="V998">
        <v>1.8588034839418299</v>
      </c>
      <c r="W998">
        <v>-12.01</v>
      </c>
      <c r="X998">
        <v>2.52</v>
      </c>
      <c r="Y998">
        <v>308613</v>
      </c>
      <c r="Z998">
        <v>22044</v>
      </c>
      <c r="AA998">
        <v>0.98</v>
      </c>
      <c r="AB998">
        <v>14</v>
      </c>
      <c r="AC998">
        <v>8</v>
      </c>
      <c r="AD998">
        <v>6</v>
      </c>
      <c r="AE998">
        <v>57.14</v>
      </c>
      <c r="AF998">
        <v>17</v>
      </c>
      <c r="AG998">
        <v>4</v>
      </c>
      <c r="AH998">
        <v>2</v>
      </c>
      <c r="AI998">
        <v>8</v>
      </c>
      <c r="AJ998" s="301">
        <v>43919</v>
      </c>
      <c r="AK998">
        <v>1789</v>
      </c>
      <c r="AL998">
        <v>1479</v>
      </c>
      <c r="AM998" s="301">
        <v>43828</v>
      </c>
      <c r="AN998">
        <v>2955</v>
      </c>
      <c r="AO998">
        <v>1904</v>
      </c>
      <c r="AP998" s="301">
        <v>43645</v>
      </c>
      <c r="AQ998">
        <v>2554</v>
      </c>
      <c r="AR998">
        <v>1665</v>
      </c>
      <c r="AS998" s="301">
        <v>43280</v>
      </c>
      <c r="AT998">
        <v>2896</v>
      </c>
      <c r="AU998">
        <v>1855</v>
      </c>
    </row>
    <row r="999" spans="1:47" x14ac:dyDescent="0.2">
      <c r="A999" s="102">
        <v>2576</v>
      </c>
      <c r="B999">
        <v>4042</v>
      </c>
      <c r="C999" t="s">
        <v>1108</v>
      </c>
      <c r="D999" t="s">
        <v>920</v>
      </c>
      <c r="E999">
        <v>1446</v>
      </c>
      <c r="F999">
        <v>1431</v>
      </c>
      <c r="G999">
        <v>600</v>
      </c>
      <c r="H999" t="s">
        <v>901</v>
      </c>
      <c r="I999">
        <v>6305</v>
      </c>
      <c r="J999" t="s">
        <v>28</v>
      </c>
      <c r="K999" t="s">
        <v>909</v>
      </c>
      <c r="L999">
        <v>2950</v>
      </c>
      <c r="M999">
        <v>2939</v>
      </c>
      <c r="N999">
        <v>300</v>
      </c>
      <c r="O999" t="s">
        <v>898</v>
      </c>
      <c r="P999">
        <v>0.936095029133301</v>
      </c>
      <c r="Q999">
        <v>0.90913776655061096</v>
      </c>
      <c r="R999">
        <v>0.161888913322524</v>
      </c>
      <c r="S999">
        <v>4.3042242721666998E-2</v>
      </c>
      <c r="T999">
        <v>-2.0729698418636802</v>
      </c>
      <c r="U999">
        <v>2.0729698418636802</v>
      </c>
      <c r="V999">
        <v>1.7042868527539901</v>
      </c>
      <c r="W999">
        <v>-8.68</v>
      </c>
      <c r="X999">
        <v>2.62</v>
      </c>
      <c r="Y999">
        <v>308275</v>
      </c>
      <c r="Z999">
        <v>22020</v>
      </c>
      <c r="AA999">
        <v>1.17</v>
      </c>
      <c r="AB999">
        <v>14</v>
      </c>
      <c r="AC999">
        <v>9</v>
      </c>
      <c r="AD999">
        <v>5</v>
      </c>
      <c r="AE999">
        <v>64.290000000000006</v>
      </c>
      <c r="AF999">
        <v>20</v>
      </c>
      <c r="AG999">
        <v>3</v>
      </c>
      <c r="AH999">
        <v>0</v>
      </c>
      <c r="AI999">
        <v>11</v>
      </c>
      <c r="AJ999" s="301">
        <v>43919</v>
      </c>
      <c r="AK999">
        <v>1244</v>
      </c>
      <c r="AL999">
        <v>2230</v>
      </c>
      <c r="AM999" s="301">
        <v>43828</v>
      </c>
      <c r="AN999">
        <v>1695</v>
      </c>
      <c r="AO999">
        <v>3285</v>
      </c>
      <c r="AP999" s="301">
        <v>43645</v>
      </c>
      <c r="AQ999">
        <v>1552</v>
      </c>
      <c r="AR999">
        <v>2898</v>
      </c>
      <c r="AS999" s="301">
        <v>43280</v>
      </c>
      <c r="AT999">
        <v>1709</v>
      </c>
      <c r="AU999">
        <v>3490</v>
      </c>
    </row>
    <row r="1000" spans="1:47" x14ac:dyDescent="0.2">
      <c r="A1000" s="102">
        <v>509</v>
      </c>
      <c r="B1000">
        <v>5101</v>
      </c>
      <c r="C1000" t="s">
        <v>1263</v>
      </c>
      <c r="D1000" t="s">
        <v>984</v>
      </c>
      <c r="E1000">
        <v>1514</v>
      </c>
      <c r="F1000">
        <v>1495</v>
      </c>
      <c r="G1000">
        <v>700</v>
      </c>
      <c r="H1000" t="s">
        <v>898</v>
      </c>
      <c r="I1000">
        <v>9024</v>
      </c>
      <c r="J1000" t="s">
        <v>1463</v>
      </c>
      <c r="K1000" t="s">
        <v>976</v>
      </c>
      <c r="L1000">
        <v>1199</v>
      </c>
      <c r="M1000">
        <v>1180</v>
      </c>
      <c r="N1000">
        <v>900</v>
      </c>
      <c r="O1000" t="s">
        <v>901</v>
      </c>
      <c r="P1000">
        <v>0.75099205957192094</v>
      </c>
      <c r="Q1000">
        <v>0.95782660201049097</v>
      </c>
      <c r="R1000" s="15">
        <v>0.46927540956101599</v>
      </c>
      <c r="S1000">
        <v>3.5026089069644099E-2</v>
      </c>
      <c r="T1000">
        <v>1.9469064020769999</v>
      </c>
      <c r="U1000">
        <v>1.9469064020769999</v>
      </c>
      <c r="V1000">
        <v>1.9992926780187701</v>
      </c>
      <c r="W1000">
        <v>11.79</v>
      </c>
      <c r="X1000">
        <v>1.48</v>
      </c>
      <c r="Y1000">
        <v>307833</v>
      </c>
      <c r="Z1000">
        <v>27985</v>
      </c>
      <c r="AA1000">
        <v>1.35</v>
      </c>
      <c r="AB1000">
        <v>11</v>
      </c>
      <c r="AC1000">
        <v>7</v>
      </c>
      <c r="AD1000">
        <v>4</v>
      </c>
      <c r="AE1000">
        <v>63.64</v>
      </c>
      <c r="AF1000">
        <v>17</v>
      </c>
      <c r="AG1000">
        <v>3</v>
      </c>
      <c r="AH1000">
        <v>0</v>
      </c>
      <c r="AI1000">
        <v>8</v>
      </c>
      <c r="AJ1000" s="301">
        <v>43919</v>
      </c>
      <c r="AK1000">
        <v>1457</v>
      </c>
      <c r="AL1000">
        <v>1249</v>
      </c>
      <c r="AM1000" s="301">
        <v>43828</v>
      </c>
      <c r="AN1000">
        <v>2131</v>
      </c>
      <c r="AO1000">
        <v>1795</v>
      </c>
      <c r="AP1000" s="301">
        <v>43645</v>
      </c>
      <c r="AQ1000">
        <v>2041</v>
      </c>
      <c r="AR1000">
        <v>1826</v>
      </c>
      <c r="AS1000" s="301">
        <v>43280</v>
      </c>
      <c r="AT1000">
        <v>2246</v>
      </c>
      <c r="AU1000">
        <v>1837</v>
      </c>
    </row>
    <row r="1001" spans="1:47" x14ac:dyDescent="0.2">
      <c r="A1001" s="102">
        <v>1013</v>
      </c>
      <c r="B1001">
        <v>3105</v>
      </c>
      <c r="C1001" t="s">
        <v>46</v>
      </c>
      <c r="D1001" t="s">
        <v>903</v>
      </c>
      <c r="E1001">
        <v>781</v>
      </c>
      <c r="F1001">
        <v>776</v>
      </c>
      <c r="G1001">
        <v>1400</v>
      </c>
      <c r="H1001" t="s">
        <v>898</v>
      </c>
      <c r="I1001">
        <v>8601</v>
      </c>
      <c r="J1001" t="s">
        <v>22</v>
      </c>
      <c r="K1001" t="s">
        <v>1025</v>
      </c>
      <c r="L1001">
        <v>454.2</v>
      </c>
      <c r="M1001">
        <v>454</v>
      </c>
      <c r="N1001">
        <v>2400</v>
      </c>
      <c r="O1001" t="s">
        <v>901</v>
      </c>
      <c r="P1001">
        <v>0.863292546574294</v>
      </c>
      <c r="Q1001">
        <v>0.94713651594624004</v>
      </c>
      <c r="R1001" s="15">
        <v>0.132828105650898</v>
      </c>
      <c r="S1001">
        <v>1.99132184912954E-2</v>
      </c>
      <c r="T1001">
        <v>3.5031634416136201E-2</v>
      </c>
      <c r="U1001">
        <v>3.5031634416136201E-2</v>
      </c>
      <c r="V1001">
        <v>0.56421530319755597</v>
      </c>
      <c r="W1001">
        <v>0.2</v>
      </c>
      <c r="X1001">
        <v>0.28999999999999998</v>
      </c>
      <c r="Y1001">
        <v>307769</v>
      </c>
      <c r="Z1001">
        <v>20518</v>
      </c>
      <c r="AA1001">
        <v>0.99</v>
      </c>
      <c r="AB1001">
        <v>15</v>
      </c>
      <c r="AC1001">
        <v>10</v>
      </c>
      <c r="AD1001">
        <v>5</v>
      </c>
      <c r="AE1001">
        <v>66.67</v>
      </c>
      <c r="AF1001">
        <v>18</v>
      </c>
      <c r="AG1001">
        <v>3</v>
      </c>
      <c r="AH1001">
        <v>1</v>
      </c>
      <c r="AI1001">
        <v>11</v>
      </c>
      <c r="AJ1001" s="301">
        <v>43919</v>
      </c>
      <c r="AK1001">
        <v>730</v>
      </c>
      <c r="AL1001">
        <v>434.4</v>
      </c>
      <c r="AM1001" s="301">
        <v>43828</v>
      </c>
      <c r="AN1001">
        <v>1045</v>
      </c>
      <c r="AO1001">
        <v>553</v>
      </c>
      <c r="AP1001" s="301">
        <v>43645</v>
      </c>
      <c r="AQ1001">
        <v>844</v>
      </c>
      <c r="AR1001">
        <v>490.5</v>
      </c>
      <c r="AS1001" s="301">
        <v>43280</v>
      </c>
      <c r="AT1001">
        <v>1164</v>
      </c>
      <c r="AU1001">
        <v>633.4</v>
      </c>
    </row>
    <row r="1002" spans="1:47" x14ac:dyDescent="0.2">
      <c r="A1002" s="102">
        <v>1793</v>
      </c>
      <c r="B1002">
        <v>9303</v>
      </c>
      <c r="C1002" t="s">
        <v>1166</v>
      </c>
      <c r="D1002" t="s">
        <v>1184</v>
      </c>
      <c r="E1002">
        <v>1276</v>
      </c>
      <c r="F1002">
        <v>1286</v>
      </c>
      <c r="G1002">
        <v>700</v>
      </c>
      <c r="H1002" t="s">
        <v>901</v>
      </c>
      <c r="I1002">
        <v>9678</v>
      </c>
      <c r="J1002" t="s">
        <v>1453</v>
      </c>
      <c r="K1002" t="s">
        <v>910</v>
      </c>
      <c r="L1002">
        <v>2297</v>
      </c>
      <c r="M1002">
        <v>2316</v>
      </c>
      <c r="N1002">
        <v>400</v>
      </c>
      <c r="O1002" t="s">
        <v>898</v>
      </c>
      <c r="P1002">
        <v>0.919830621392831</v>
      </c>
      <c r="Q1002">
        <v>0.93027516542308297</v>
      </c>
      <c r="R1002">
        <v>0.36359168999411701</v>
      </c>
      <c r="S1002">
        <v>2.17181131014372E-2</v>
      </c>
      <c r="T1002">
        <v>-1.43318657297494</v>
      </c>
      <c r="U1002">
        <v>1.43318657297494</v>
      </c>
      <c r="V1002">
        <v>0.43126214447025102</v>
      </c>
      <c r="W1002">
        <v>-3.75</v>
      </c>
      <c r="X1002">
        <v>2.83</v>
      </c>
      <c r="Y1002">
        <v>307707</v>
      </c>
      <c r="Z1002">
        <v>20514</v>
      </c>
      <c r="AA1002">
        <v>1.17</v>
      </c>
      <c r="AB1002">
        <v>15</v>
      </c>
      <c r="AC1002">
        <v>11</v>
      </c>
      <c r="AD1002">
        <v>4</v>
      </c>
      <c r="AE1002">
        <v>73.33</v>
      </c>
      <c r="AF1002">
        <v>20</v>
      </c>
      <c r="AG1002">
        <v>3</v>
      </c>
      <c r="AH1002">
        <v>0</v>
      </c>
      <c r="AI1002">
        <v>12</v>
      </c>
      <c r="AJ1002" s="301">
        <v>43919</v>
      </c>
      <c r="AK1002">
        <v>1217</v>
      </c>
      <c r="AL1002">
        <v>2133</v>
      </c>
      <c r="AM1002" s="301">
        <v>43828</v>
      </c>
      <c r="AN1002">
        <v>1471</v>
      </c>
      <c r="AO1002">
        <v>2821</v>
      </c>
      <c r="AP1002" s="301">
        <v>43645</v>
      </c>
      <c r="AQ1002">
        <v>1417</v>
      </c>
      <c r="AR1002">
        <v>2838</v>
      </c>
      <c r="AS1002" s="301">
        <v>43280</v>
      </c>
      <c r="AT1002">
        <v>1330</v>
      </c>
      <c r="AU1002">
        <v>3470</v>
      </c>
    </row>
    <row r="1003" spans="1:47" x14ac:dyDescent="0.2">
      <c r="A1003" s="102">
        <v>2659</v>
      </c>
      <c r="B1003">
        <v>1801</v>
      </c>
      <c r="C1003" t="s">
        <v>1352</v>
      </c>
      <c r="D1003" t="s">
        <v>907</v>
      </c>
      <c r="E1003">
        <v>3845</v>
      </c>
      <c r="F1003">
        <v>3905</v>
      </c>
      <c r="G1003">
        <v>200</v>
      </c>
      <c r="H1003" t="s">
        <v>898</v>
      </c>
      <c r="I1003">
        <v>8020</v>
      </c>
      <c r="J1003" t="s">
        <v>972</v>
      </c>
      <c r="K1003" t="s">
        <v>905</v>
      </c>
      <c r="L1003">
        <v>1265</v>
      </c>
      <c r="M1003">
        <v>1283</v>
      </c>
      <c r="N1003">
        <v>600</v>
      </c>
      <c r="O1003" t="s">
        <v>901</v>
      </c>
      <c r="P1003">
        <v>0.91465405749874695</v>
      </c>
      <c r="Q1003">
        <v>0.90704139528059102</v>
      </c>
      <c r="R1003">
        <v>0.32906297993854899</v>
      </c>
      <c r="S1003">
        <v>6.9950068698024795E-2</v>
      </c>
      <c r="T1003">
        <v>0.32555521201481202</v>
      </c>
      <c r="U1003">
        <v>0.32555521201481202</v>
      </c>
      <c r="V1003">
        <v>0.30252297155836999</v>
      </c>
      <c r="W1003">
        <v>1.46</v>
      </c>
      <c r="X1003">
        <v>1.43</v>
      </c>
      <c r="Y1003">
        <v>307594</v>
      </c>
      <c r="Z1003">
        <v>21971</v>
      </c>
      <c r="AA1003">
        <v>1.1599999999999999</v>
      </c>
      <c r="AB1003">
        <v>14</v>
      </c>
      <c r="AC1003">
        <v>8</v>
      </c>
      <c r="AD1003">
        <v>6</v>
      </c>
      <c r="AE1003">
        <v>57.14</v>
      </c>
      <c r="AF1003">
        <v>18</v>
      </c>
      <c r="AG1003">
        <v>4</v>
      </c>
      <c r="AH1003">
        <v>0</v>
      </c>
      <c r="AI1003">
        <v>10</v>
      </c>
      <c r="AJ1003" s="301">
        <v>43919</v>
      </c>
      <c r="AK1003">
        <v>3355</v>
      </c>
      <c r="AL1003">
        <v>1129</v>
      </c>
      <c r="AM1003" s="301">
        <v>43828</v>
      </c>
      <c r="AN1003">
        <v>4545</v>
      </c>
      <c r="AO1003">
        <v>1473</v>
      </c>
      <c r="AP1003" s="301">
        <v>43645</v>
      </c>
      <c r="AQ1003">
        <v>3990</v>
      </c>
      <c r="AR1003">
        <v>1252</v>
      </c>
      <c r="AS1003" s="301">
        <v>43280</v>
      </c>
      <c r="AT1003">
        <v>5980</v>
      </c>
      <c r="AU1003">
        <v>1555</v>
      </c>
    </row>
    <row r="1004" spans="1:47" x14ac:dyDescent="0.2">
      <c r="A1004" s="102">
        <v>1149</v>
      </c>
      <c r="B1004">
        <v>5803</v>
      </c>
      <c r="C1004" t="s">
        <v>23</v>
      </c>
      <c r="D1004" t="s">
        <v>911</v>
      </c>
      <c r="E1004">
        <v>312</v>
      </c>
      <c r="F1004">
        <v>308</v>
      </c>
      <c r="G1004">
        <v>3300</v>
      </c>
      <c r="H1004" t="s">
        <v>901</v>
      </c>
      <c r="I1004">
        <v>6371</v>
      </c>
      <c r="J1004" t="s">
        <v>1003</v>
      </c>
      <c r="K1004" t="s">
        <v>909</v>
      </c>
      <c r="L1004">
        <v>2599</v>
      </c>
      <c r="M1004">
        <v>2563</v>
      </c>
      <c r="N1004">
        <v>400</v>
      </c>
      <c r="O1004" t="s">
        <v>898</v>
      </c>
      <c r="P1004">
        <v>0.86379263438411402</v>
      </c>
      <c r="Q1004">
        <v>0.944689109860259</v>
      </c>
      <c r="R1004" s="15">
        <v>4.2019020363905202E-2</v>
      </c>
      <c r="S1004" s="15">
        <v>7.5659971544867602E-2</v>
      </c>
      <c r="T1004">
        <v>-4.1480695701378099E-2</v>
      </c>
      <c r="U1004">
        <v>4.1480695701378099E-2</v>
      </c>
      <c r="V1004">
        <v>0.31272152391305402</v>
      </c>
      <c r="W1004">
        <v>-0.2</v>
      </c>
      <c r="X1004">
        <v>0.86</v>
      </c>
      <c r="Y1004">
        <v>306988</v>
      </c>
      <c r="Z1004">
        <v>19187</v>
      </c>
      <c r="AA1004">
        <v>0.98</v>
      </c>
      <c r="AB1004">
        <v>16</v>
      </c>
      <c r="AC1004">
        <v>10</v>
      </c>
      <c r="AD1004">
        <v>6</v>
      </c>
      <c r="AE1004">
        <v>62.5</v>
      </c>
      <c r="AF1004">
        <v>18</v>
      </c>
      <c r="AG1004">
        <v>5</v>
      </c>
      <c r="AH1004">
        <v>1</v>
      </c>
      <c r="AI1004">
        <v>10</v>
      </c>
      <c r="AJ1004" s="301">
        <v>43919</v>
      </c>
      <c r="AK1004">
        <v>317</v>
      </c>
      <c r="AL1004">
        <v>2608</v>
      </c>
      <c r="AM1004" s="301">
        <v>43828</v>
      </c>
      <c r="AN1004">
        <v>452</v>
      </c>
      <c r="AO1004">
        <v>3865</v>
      </c>
      <c r="AP1004" s="301">
        <v>43645</v>
      </c>
      <c r="AQ1004">
        <v>421</v>
      </c>
      <c r="AR1004">
        <v>3630</v>
      </c>
      <c r="AS1004" s="301">
        <v>43280</v>
      </c>
      <c r="AT1004">
        <v>689</v>
      </c>
      <c r="AU1004">
        <v>4390</v>
      </c>
    </row>
    <row r="1005" spans="1:47" x14ac:dyDescent="0.2">
      <c r="A1005" s="102">
        <v>2369</v>
      </c>
      <c r="B1005">
        <v>3231</v>
      </c>
      <c r="C1005" t="s">
        <v>365</v>
      </c>
      <c r="D1005" t="s">
        <v>917</v>
      </c>
      <c r="E1005">
        <v>1918</v>
      </c>
      <c r="F1005">
        <v>1914</v>
      </c>
      <c r="G1005">
        <v>400</v>
      </c>
      <c r="H1005" t="s">
        <v>901</v>
      </c>
      <c r="I1005">
        <v>7164</v>
      </c>
      <c r="J1005" t="s">
        <v>1042</v>
      </c>
      <c r="K1005" t="s">
        <v>904</v>
      </c>
      <c r="L1005">
        <v>4080</v>
      </c>
      <c r="M1005">
        <v>4095</v>
      </c>
      <c r="N1005">
        <v>200</v>
      </c>
      <c r="O1005" t="s">
        <v>898</v>
      </c>
      <c r="P1005">
        <v>0.93096801786060202</v>
      </c>
      <c r="Q1005">
        <v>0.91497261888347803</v>
      </c>
      <c r="R1005" s="15">
        <v>7.0400503229678807E-2</v>
      </c>
      <c r="S1005" s="15">
        <v>5.2781192248159699E-2</v>
      </c>
      <c r="T1005">
        <v>-1.5980924895770201</v>
      </c>
      <c r="U1005">
        <v>1.5980924895770201</v>
      </c>
      <c r="V1005">
        <v>1.56260901081049</v>
      </c>
      <c r="W1005">
        <v>-13.22</v>
      </c>
      <c r="X1005">
        <v>6.52</v>
      </c>
      <c r="Y1005">
        <v>306568</v>
      </c>
      <c r="Z1005">
        <v>51095</v>
      </c>
      <c r="AA1005">
        <v>2.5</v>
      </c>
      <c r="AB1005">
        <v>6</v>
      </c>
      <c r="AC1005">
        <v>5</v>
      </c>
      <c r="AD1005">
        <v>1</v>
      </c>
      <c r="AE1005">
        <v>83.33</v>
      </c>
      <c r="AF1005">
        <v>18</v>
      </c>
      <c r="AG1005">
        <v>2</v>
      </c>
      <c r="AH1005">
        <v>0</v>
      </c>
      <c r="AI1005">
        <v>4</v>
      </c>
      <c r="AJ1005" s="301">
        <v>43919</v>
      </c>
      <c r="AK1005">
        <v>1783</v>
      </c>
      <c r="AL1005">
        <v>3525</v>
      </c>
      <c r="AM1005" s="301">
        <v>43828</v>
      </c>
      <c r="AN1005">
        <v>2620</v>
      </c>
      <c r="AO1005">
        <v>4650</v>
      </c>
      <c r="AP1005" s="301">
        <v>43645</v>
      </c>
      <c r="AQ1005">
        <v>2371</v>
      </c>
      <c r="AR1005">
        <v>4210</v>
      </c>
      <c r="AS1005" s="301">
        <v>43280</v>
      </c>
      <c r="AT1005">
        <v>2431</v>
      </c>
      <c r="AU1005">
        <v>4985</v>
      </c>
    </row>
    <row r="1006" spans="1:47" x14ac:dyDescent="0.2">
      <c r="A1006" s="102">
        <v>4048</v>
      </c>
      <c r="B1006">
        <v>2730</v>
      </c>
      <c r="C1006" t="s">
        <v>489</v>
      </c>
      <c r="D1006" t="s">
        <v>921</v>
      </c>
      <c r="E1006">
        <v>1094</v>
      </c>
      <c r="F1006">
        <v>1074</v>
      </c>
      <c r="G1006">
        <v>900</v>
      </c>
      <c r="H1006" t="s">
        <v>898</v>
      </c>
      <c r="I1006">
        <v>7278</v>
      </c>
      <c r="J1006" t="s">
        <v>42</v>
      </c>
      <c r="K1006" t="s">
        <v>913</v>
      </c>
      <c r="L1006">
        <v>1620</v>
      </c>
      <c r="M1006">
        <v>1574</v>
      </c>
      <c r="N1006">
        <v>600</v>
      </c>
      <c r="O1006" t="s">
        <v>901</v>
      </c>
      <c r="P1006">
        <v>0.58250974934609101</v>
      </c>
      <c r="Q1006">
        <v>0.85302146755067199</v>
      </c>
      <c r="R1006" s="15">
        <v>0.22829802468916199</v>
      </c>
      <c r="S1006" s="106">
        <v>9.2048935659426595E-2</v>
      </c>
      <c r="T1006">
        <v>2.3744229530901402</v>
      </c>
      <c r="U1006">
        <v>2.3744229530901402</v>
      </c>
      <c r="V1006">
        <v>2.2326963014574699</v>
      </c>
      <c r="W1006">
        <v>14.9</v>
      </c>
      <c r="X1006">
        <v>2.35</v>
      </c>
      <c r="Y1006">
        <v>306402</v>
      </c>
      <c r="Z1006">
        <v>17022</v>
      </c>
      <c r="AA1006">
        <v>0.97</v>
      </c>
      <c r="AB1006">
        <v>18</v>
      </c>
      <c r="AC1006">
        <v>10</v>
      </c>
      <c r="AD1006">
        <v>8</v>
      </c>
      <c r="AE1006">
        <v>55.56</v>
      </c>
      <c r="AF1006">
        <v>17</v>
      </c>
      <c r="AG1006">
        <v>5</v>
      </c>
      <c r="AH1006">
        <v>2</v>
      </c>
      <c r="AI1006">
        <v>11</v>
      </c>
      <c r="AJ1006" s="301">
        <v>43919</v>
      </c>
      <c r="AK1006">
        <v>905</v>
      </c>
      <c r="AL1006">
        <v>1672</v>
      </c>
      <c r="AM1006" s="301">
        <v>43828</v>
      </c>
      <c r="AN1006">
        <v>1213</v>
      </c>
      <c r="AO1006">
        <v>2485</v>
      </c>
      <c r="AP1006" s="301">
        <v>43645</v>
      </c>
      <c r="AQ1006">
        <v>1021</v>
      </c>
      <c r="AR1006">
        <v>2323</v>
      </c>
      <c r="AS1006" s="301">
        <v>43280</v>
      </c>
      <c r="AT1006">
        <v>1075</v>
      </c>
      <c r="AU1006">
        <v>3370</v>
      </c>
    </row>
    <row r="1007" spans="1:47" x14ac:dyDescent="0.2">
      <c r="A1007" s="102">
        <v>1015</v>
      </c>
      <c r="B1007">
        <v>8304</v>
      </c>
      <c r="C1007" t="s">
        <v>1132</v>
      </c>
      <c r="D1007" t="s">
        <v>940</v>
      </c>
      <c r="E1007">
        <v>1890</v>
      </c>
      <c r="F1007">
        <v>1850</v>
      </c>
      <c r="G1007">
        <v>500</v>
      </c>
      <c r="H1007" t="s">
        <v>901</v>
      </c>
      <c r="I1007">
        <v>8801</v>
      </c>
      <c r="J1007" t="s">
        <v>1458</v>
      </c>
      <c r="K1007" t="s">
        <v>917</v>
      </c>
      <c r="L1007">
        <v>1870</v>
      </c>
      <c r="M1007">
        <v>1885.5</v>
      </c>
      <c r="N1007">
        <v>500</v>
      </c>
      <c r="O1007" t="s">
        <v>898</v>
      </c>
      <c r="P1007">
        <v>0.58592081124743001</v>
      </c>
      <c r="Q1007">
        <v>0.94711938679266505</v>
      </c>
      <c r="R1007">
        <v>0.38235851849108599</v>
      </c>
      <c r="S1007" s="15">
        <v>3.1600411764143903E-2</v>
      </c>
      <c r="T1007">
        <v>-0.407283496668224</v>
      </c>
      <c r="U1007">
        <v>0.407283496668224</v>
      </c>
      <c r="V1007">
        <v>5.1439385656979503E-2</v>
      </c>
      <c r="W1007">
        <v>-3.75</v>
      </c>
      <c r="X1007">
        <v>1.88</v>
      </c>
      <c r="Y1007">
        <v>306236</v>
      </c>
      <c r="Z1007">
        <v>23557</v>
      </c>
      <c r="AA1007">
        <v>1.25</v>
      </c>
      <c r="AB1007">
        <v>13</v>
      </c>
      <c r="AC1007">
        <v>10</v>
      </c>
      <c r="AD1007">
        <v>3</v>
      </c>
      <c r="AE1007">
        <v>76.92</v>
      </c>
      <c r="AF1007">
        <v>19</v>
      </c>
      <c r="AG1007">
        <v>2</v>
      </c>
      <c r="AH1007">
        <v>1</v>
      </c>
      <c r="AI1007">
        <v>10</v>
      </c>
      <c r="AJ1007" s="301">
        <v>43919</v>
      </c>
      <c r="AK1007">
        <v>2187</v>
      </c>
      <c r="AL1007">
        <v>1862.5</v>
      </c>
      <c r="AM1007" s="301">
        <v>43828</v>
      </c>
      <c r="AN1007">
        <v>2891</v>
      </c>
      <c r="AO1007">
        <v>2672</v>
      </c>
      <c r="AP1007" s="301">
        <v>43645</v>
      </c>
      <c r="AQ1007">
        <v>2635</v>
      </c>
      <c r="AR1007">
        <v>2641</v>
      </c>
      <c r="AS1007" s="301">
        <v>43280</v>
      </c>
      <c r="AT1007">
        <v>4165</v>
      </c>
      <c r="AU1007">
        <v>2645.5</v>
      </c>
    </row>
    <row r="1008" spans="1:47" x14ac:dyDescent="0.2">
      <c r="A1008" s="102">
        <v>2160</v>
      </c>
      <c r="B1008">
        <v>4062</v>
      </c>
      <c r="C1008" t="s">
        <v>228</v>
      </c>
      <c r="D1008" t="s">
        <v>903</v>
      </c>
      <c r="E1008">
        <v>3100</v>
      </c>
      <c r="F1008">
        <v>3100</v>
      </c>
      <c r="G1008">
        <v>300</v>
      </c>
      <c r="H1008" t="s">
        <v>898</v>
      </c>
      <c r="I1008">
        <v>4186</v>
      </c>
      <c r="J1008" t="s">
        <v>532</v>
      </c>
      <c r="K1008" t="s">
        <v>920</v>
      </c>
      <c r="L1008">
        <v>5360</v>
      </c>
      <c r="M1008">
        <v>5360</v>
      </c>
      <c r="N1008">
        <v>200</v>
      </c>
      <c r="O1008" t="s">
        <v>901</v>
      </c>
      <c r="P1008">
        <v>0.93557252388812095</v>
      </c>
      <c r="Q1008">
        <v>0.92068542096230699</v>
      </c>
      <c r="R1008" s="106">
        <v>1.7012868492650001E-2</v>
      </c>
      <c r="S1008">
        <v>3.7321243198827599E-3</v>
      </c>
      <c r="T1008">
        <v>2.5932773880916301E-2</v>
      </c>
      <c r="U1008">
        <v>2.5932773880916301E-2</v>
      </c>
      <c r="V1008">
        <v>0.36692966086432999</v>
      </c>
      <c r="W1008">
        <v>0.13</v>
      </c>
      <c r="X1008">
        <v>13.25</v>
      </c>
      <c r="Y1008">
        <v>306181</v>
      </c>
      <c r="Z1008">
        <v>27835</v>
      </c>
      <c r="AA1008">
        <v>1.64</v>
      </c>
      <c r="AB1008">
        <v>11</v>
      </c>
      <c r="AC1008">
        <v>7</v>
      </c>
      <c r="AD1008">
        <v>4</v>
      </c>
      <c r="AE1008">
        <v>63.64</v>
      </c>
      <c r="AF1008">
        <v>17</v>
      </c>
      <c r="AG1008">
        <v>3</v>
      </c>
      <c r="AH1008">
        <v>1</v>
      </c>
      <c r="AI1008">
        <v>7</v>
      </c>
      <c r="AJ1008" s="301">
        <v>43919</v>
      </c>
      <c r="AK1008">
        <v>2323</v>
      </c>
      <c r="AL1008">
        <v>4175</v>
      </c>
      <c r="AM1008" s="301">
        <v>43828</v>
      </c>
      <c r="AN1008">
        <v>2605</v>
      </c>
      <c r="AO1008">
        <v>4280</v>
      </c>
      <c r="AP1008" s="301">
        <v>43645</v>
      </c>
      <c r="AQ1008">
        <v>1915</v>
      </c>
      <c r="AR1008">
        <v>3440</v>
      </c>
      <c r="AS1008" s="301">
        <v>43280</v>
      </c>
      <c r="AT1008">
        <v>1746</v>
      </c>
      <c r="AU1008">
        <v>4250</v>
      </c>
    </row>
    <row r="1009" spans="1:47" x14ac:dyDescent="0.2">
      <c r="A1009" s="102">
        <v>1328</v>
      </c>
      <c r="B1009">
        <v>1332</v>
      </c>
      <c r="C1009" t="s">
        <v>1174</v>
      </c>
      <c r="D1009" t="s">
        <v>974</v>
      </c>
      <c r="E1009">
        <v>468</v>
      </c>
      <c r="F1009">
        <v>456</v>
      </c>
      <c r="G1009">
        <v>1500</v>
      </c>
      <c r="H1009" t="s">
        <v>901</v>
      </c>
      <c r="I1009">
        <v>4581</v>
      </c>
      <c r="J1009" t="s">
        <v>1196</v>
      </c>
      <c r="K1009" t="s">
        <v>918</v>
      </c>
      <c r="L1009">
        <v>6720</v>
      </c>
      <c r="M1009">
        <v>6640</v>
      </c>
      <c r="N1009">
        <v>100</v>
      </c>
      <c r="O1009" t="s">
        <v>898</v>
      </c>
      <c r="P1009">
        <v>0.68642716968162099</v>
      </c>
      <c r="Q1009">
        <v>0.94075462260241505</v>
      </c>
      <c r="R1009">
        <v>0.103100648827814</v>
      </c>
      <c r="S1009">
        <v>9.3200048924692205E-4</v>
      </c>
      <c r="T1009">
        <v>-1.4557278127018001</v>
      </c>
      <c r="U1009">
        <v>1.4557278127018001</v>
      </c>
      <c r="V1009">
        <v>1.32302113451369</v>
      </c>
      <c r="W1009">
        <v>-6.42</v>
      </c>
      <c r="X1009">
        <v>3.01</v>
      </c>
      <c r="Y1009">
        <v>306003</v>
      </c>
      <c r="Z1009">
        <v>23539</v>
      </c>
      <c r="AA1009">
        <v>1.49</v>
      </c>
      <c r="AB1009">
        <v>13</v>
      </c>
      <c r="AC1009">
        <v>9</v>
      </c>
      <c r="AD1009">
        <v>4</v>
      </c>
      <c r="AE1009">
        <v>69.23</v>
      </c>
      <c r="AF1009">
        <v>18</v>
      </c>
      <c r="AG1009">
        <v>4</v>
      </c>
      <c r="AH1009">
        <v>0</v>
      </c>
      <c r="AI1009">
        <v>9</v>
      </c>
      <c r="AJ1009" s="301">
        <v>43919</v>
      </c>
      <c r="AK1009">
        <v>517</v>
      </c>
      <c r="AL1009">
        <v>7050</v>
      </c>
      <c r="AM1009" s="301">
        <v>43828</v>
      </c>
      <c r="AN1009">
        <v>652</v>
      </c>
      <c r="AO1009">
        <v>8110</v>
      </c>
      <c r="AP1009" s="301">
        <v>43645</v>
      </c>
      <c r="AQ1009">
        <v>674</v>
      </c>
      <c r="AR1009">
        <v>8570</v>
      </c>
      <c r="AS1009" s="301">
        <v>43280</v>
      </c>
      <c r="AT1009">
        <v>537</v>
      </c>
      <c r="AU1009">
        <v>12570</v>
      </c>
    </row>
    <row r="1010" spans="1:47" x14ac:dyDescent="0.2">
      <c r="A1010" s="102">
        <v>8</v>
      </c>
      <c r="B1010">
        <v>4208</v>
      </c>
      <c r="C1010" t="s">
        <v>1026</v>
      </c>
      <c r="D1010" t="s">
        <v>920</v>
      </c>
      <c r="E1010">
        <v>1810</v>
      </c>
      <c r="F1010">
        <v>1797</v>
      </c>
      <c r="G1010">
        <v>600</v>
      </c>
      <c r="H1010" t="s">
        <v>901</v>
      </c>
      <c r="I1010">
        <v>6472</v>
      </c>
      <c r="J1010" t="s">
        <v>59</v>
      </c>
      <c r="K1010" t="s">
        <v>909</v>
      </c>
      <c r="L1010">
        <v>213</v>
      </c>
      <c r="M1010">
        <v>211</v>
      </c>
      <c r="N1010">
        <v>5100</v>
      </c>
      <c r="O1010" t="s">
        <v>898</v>
      </c>
      <c r="P1010">
        <v>0.96560811935487101</v>
      </c>
      <c r="Q1010">
        <v>0.98413058045500901</v>
      </c>
      <c r="R1010">
        <v>3.34033264350743E-2</v>
      </c>
      <c r="S1010" s="15">
        <v>1.02861578643853E-2</v>
      </c>
      <c r="T1010">
        <v>-0.15661073697754199</v>
      </c>
      <c r="U1010">
        <v>0.15661073697754199</v>
      </c>
      <c r="V1010">
        <v>0.316888664446067</v>
      </c>
      <c r="W1010">
        <v>-0.72</v>
      </c>
      <c r="X1010">
        <v>0.19</v>
      </c>
      <c r="Y1010">
        <v>305705</v>
      </c>
      <c r="Z1010">
        <v>17983</v>
      </c>
      <c r="AA1010">
        <v>0.94</v>
      </c>
      <c r="AB1010">
        <v>17</v>
      </c>
      <c r="AC1010">
        <v>10</v>
      </c>
      <c r="AD1010">
        <v>7</v>
      </c>
      <c r="AE1010">
        <v>58.82</v>
      </c>
      <c r="AF1010">
        <v>19</v>
      </c>
      <c r="AG1010">
        <v>2</v>
      </c>
      <c r="AH1010">
        <v>0</v>
      </c>
      <c r="AI1010">
        <v>15</v>
      </c>
      <c r="AJ1010" s="301">
        <v>43919</v>
      </c>
      <c r="AK1010">
        <v>1691</v>
      </c>
      <c r="AL1010">
        <v>196</v>
      </c>
      <c r="AM1010" s="301">
        <v>43828</v>
      </c>
      <c r="AN1010">
        <v>2379</v>
      </c>
      <c r="AO1010">
        <v>345</v>
      </c>
      <c r="AP1010" s="301">
        <v>43645</v>
      </c>
      <c r="AQ1010">
        <v>2298</v>
      </c>
      <c r="AR1010">
        <v>334</v>
      </c>
      <c r="AS1010" s="301">
        <v>43280</v>
      </c>
      <c r="AT1010">
        <v>2821</v>
      </c>
      <c r="AU1010">
        <v>456</v>
      </c>
    </row>
    <row r="1011" spans="1:47" x14ac:dyDescent="0.2">
      <c r="A1011" s="102">
        <v>1438</v>
      </c>
      <c r="B1011">
        <v>4118</v>
      </c>
      <c r="C1011" t="s">
        <v>1075</v>
      </c>
      <c r="D1011" t="s">
        <v>920</v>
      </c>
      <c r="E1011">
        <v>2750</v>
      </c>
      <c r="F1011">
        <v>2716</v>
      </c>
      <c r="G1011">
        <v>400</v>
      </c>
      <c r="H1011" t="s">
        <v>898</v>
      </c>
      <c r="I1011">
        <v>6269</v>
      </c>
      <c r="J1011" t="s">
        <v>1176</v>
      </c>
      <c r="K1011" t="s">
        <v>909</v>
      </c>
      <c r="L1011">
        <v>1470</v>
      </c>
      <c r="M1011">
        <v>1434</v>
      </c>
      <c r="N1011">
        <v>800</v>
      </c>
      <c r="O1011" t="s">
        <v>901</v>
      </c>
      <c r="P1011">
        <v>0.77707601874210597</v>
      </c>
      <c r="Q1011">
        <v>0.93811882809400904</v>
      </c>
      <c r="R1011">
        <v>7.5911398743463601E-2</v>
      </c>
      <c r="S1011" s="15">
        <v>2.4168511279520601E-2</v>
      </c>
      <c r="T1011">
        <v>0.22210116217724299</v>
      </c>
      <c r="U1011">
        <v>0.22210116217724299</v>
      </c>
      <c r="V1011">
        <v>0.43309366125364201</v>
      </c>
      <c r="W1011">
        <v>1.33</v>
      </c>
      <c r="X1011">
        <v>5.6</v>
      </c>
      <c r="Y1011">
        <v>305684</v>
      </c>
      <c r="Z1011">
        <v>25474</v>
      </c>
      <c r="AA1011">
        <v>1.17</v>
      </c>
      <c r="AB1011">
        <v>12</v>
      </c>
      <c r="AC1011">
        <v>8</v>
      </c>
      <c r="AD1011">
        <v>4</v>
      </c>
      <c r="AE1011">
        <v>66.67</v>
      </c>
      <c r="AF1011">
        <v>18</v>
      </c>
      <c r="AG1011">
        <v>5</v>
      </c>
      <c r="AH1011">
        <v>1</v>
      </c>
      <c r="AI1011">
        <v>6</v>
      </c>
      <c r="AJ1011" s="301">
        <v>43919</v>
      </c>
      <c r="AK1011">
        <v>2663</v>
      </c>
      <c r="AL1011">
        <v>1331</v>
      </c>
      <c r="AM1011" s="301">
        <v>43828</v>
      </c>
      <c r="AN1011">
        <v>3520</v>
      </c>
      <c r="AO1011">
        <v>2665</v>
      </c>
      <c r="AP1011" s="301">
        <v>43645</v>
      </c>
      <c r="AQ1011">
        <v>4155</v>
      </c>
      <c r="AR1011">
        <v>3090</v>
      </c>
      <c r="AS1011" s="301">
        <v>43280</v>
      </c>
      <c r="AT1011">
        <v>4860</v>
      </c>
      <c r="AU1011">
        <v>3045</v>
      </c>
    </row>
    <row r="1012" spans="1:47" x14ac:dyDescent="0.2">
      <c r="A1012" s="102">
        <v>2448</v>
      </c>
      <c r="B1012">
        <v>3632</v>
      </c>
      <c r="C1012" t="s">
        <v>1451</v>
      </c>
      <c r="D1012" t="s">
        <v>900</v>
      </c>
      <c r="E1012">
        <v>486</v>
      </c>
      <c r="F1012">
        <v>469</v>
      </c>
      <c r="G1012">
        <v>2300</v>
      </c>
      <c r="H1012" t="s">
        <v>898</v>
      </c>
      <c r="I1012">
        <v>5444</v>
      </c>
      <c r="J1012" t="s">
        <v>1201</v>
      </c>
      <c r="K1012" t="s">
        <v>939</v>
      </c>
      <c r="L1012">
        <v>2190</v>
      </c>
      <c r="M1012">
        <v>2156</v>
      </c>
      <c r="N1012">
        <v>500</v>
      </c>
      <c r="O1012" t="s">
        <v>901</v>
      </c>
      <c r="P1012">
        <v>0.80257971535017403</v>
      </c>
      <c r="Q1012">
        <v>0.91278719730089297</v>
      </c>
      <c r="R1012">
        <v>7.6471136998181005E-2</v>
      </c>
      <c r="S1012" s="106">
        <v>1.3322163699700299E-2</v>
      </c>
      <c r="T1012">
        <v>1.6735462032035999</v>
      </c>
      <c r="U1012">
        <v>1.6735462032035999</v>
      </c>
      <c r="V1012">
        <v>2.0613156197363902</v>
      </c>
      <c r="W1012">
        <v>5.73</v>
      </c>
      <c r="X1012">
        <v>0.06</v>
      </c>
      <c r="Y1012">
        <v>305371</v>
      </c>
      <c r="Z1012">
        <v>20358</v>
      </c>
      <c r="AA1012">
        <v>0.92</v>
      </c>
      <c r="AB1012">
        <v>15</v>
      </c>
      <c r="AC1012">
        <v>9</v>
      </c>
      <c r="AD1012">
        <v>6</v>
      </c>
      <c r="AE1012">
        <v>60</v>
      </c>
      <c r="AF1012">
        <v>19</v>
      </c>
      <c r="AG1012">
        <v>2</v>
      </c>
      <c r="AH1012">
        <v>0</v>
      </c>
      <c r="AI1012">
        <v>13</v>
      </c>
      <c r="AJ1012" s="301">
        <v>43919</v>
      </c>
      <c r="AK1012">
        <v>404</v>
      </c>
      <c r="AL1012">
        <v>1864</v>
      </c>
      <c r="AM1012" s="301">
        <v>43828</v>
      </c>
      <c r="AN1012">
        <v>493</v>
      </c>
      <c r="AO1012">
        <v>2742</v>
      </c>
      <c r="AP1012" s="301">
        <v>43645</v>
      </c>
      <c r="AQ1012">
        <v>510</v>
      </c>
      <c r="AR1012">
        <v>3230</v>
      </c>
      <c r="AS1012" s="301">
        <v>43280</v>
      </c>
      <c r="AT1012">
        <v>587</v>
      </c>
      <c r="AU1012">
        <v>3295</v>
      </c>
    </row>
    <row r="1013" spans="1:47" x14ac:dyDescent="0.2">
      <c r="A1013" s="102">
        <v>233</v>
      </c>
      <c r="B1013">
        <v>8308</v>
      </c>
      <c r="C1013" t="s">
        <v>48</v>
      </c>
      <c r="D1013" t="s">
        <v>940</v>
      </c>
      <c r="E1013">
        <v>366</v>
      </c>
      <c r="F1013">
        <v>368</v>
      </c>
      <c r="G1013">
        <v>3000</v>
      </c>
      <c r="H1013" t="s">
        <v>898</v>
      </c>
      <c r="I1013">
        <v>8850</v>
      </c>
      <c r="J1013" t="s">
        <v>1345</v>
      </c>
      <c r="K1013" t="s">
        <v>917</v>
      </c>
      <c r="L1013">
        <v>2237</v>
      </c>
      <c r="M1013">
        <v>2184</v>
      </c>
      <c r="N1013">
        <v>500</v>
      </c>
      <c r="O1013" t="s">
        <v>901</v>
      </c>
      <c r="P1013">
        <v>0.85881072962178095</v>
      </c>
      <c r="Q1013">
        <v>0.96604467689168505</v>
      </c>
      <c r="R1013">
        <v>0.233895417090596</v>
      </c>
      <c r="S1013">
        <v>3.0214058950778599E-3</v>
      </c>
      <c r="T1013">
        <v>0.10983432971681401</v>
      </c>
      <c r="U1013">
        <v>0.10983432971681401</v>
      </c>
      <c r="V1013">
        <v>0.381612882285156</v>
      </c>
      <c r="W1013">
        <v>0.48</v>
      </c>
      <c r="X1013">
        <v>1.1000000000000001</v>
      </c>
      <c r="Y1013">
        <v>304984</v>
      </c>
      <c r="Z1013">
        <v>16944</v>
      </c>
      <c r="AA1013">
        <v>0.92</v>
      </c>
      <c r="AB1013">
        <v>18</v>
      </c>
      <c r="AC1013">
        <v>9</v>
      </c>
      <c r="AD1013">
        <v>9</v>
      </c>
      <c r="AE1013">
        <v>50</v>
      </c>
      <c r="AF1013">
        <v>20</v>
      </c>
      <c r="AG1013">
        <v>4</v>
      </c>
      <c r="AH1013">
        <v>0</v>
      </c>
      <c r="AI1013">
        <v>14</v>
      </c>
      <c r="AJ1013" s="301">
        <v>43919</v>
      </c>
      <c r="AK1013">
        <v>344</v>
      </c>
      <c r="AL1013">
        <v>2067</v>
      </c>
      <c r="AM1013" s="301">
        <v>43828</v>
      </c>
      <c r="AN1013">
        <v>479</v>
      </c>
      <c r="AO1013">
        <v>2785</v>
      </c>
      <c r="AP1013" s="301">
        <v>43645</v>
      </c>
      <c r="AQ1013">
        <v>453.5</v>
      </c>
      <c r="AR1013">
        <v>2621</v>
      </c>
      <c r="AS1013" s="301">
        <v>43280</v>
      </c>
      <c r="AT1013">
        <v>582.29999999999995</v>
      </c>
      <c r="AU1013">
        <v>2610</v>
      </c>
    </row>
    <row r="1014" spans="1:47" x14ac:dyDescent="0.2">
      <c r="A1014" s="102">
        <v>1932</v>
      </c>
      <c r="B1014">
        <v>6183</v>
      </c>
      <c r="C1014" t="s">
        <v>1060</v>
      </c>
      <c r="D1014" t="s">
        <v>910</v>
      </c>
      <c r="E1014">
        <v>1372</v>
      </c>
      <c r="F1014">
        <v>1371</v>
      </c>
      <c r="G1014">
        <v>700</v>
      </c>
      <c r="H1014" t="s">
        <v>898</v>
      </c>
      <c r="I1014">
        <v>6371</v>
      </c>
      <c r="J1014" t="s">
        <v>1003</v>
      </c>
      <c r="K1014" t="s">
        <v>909</v>
      </c>
      <c r="L1014">
        <v>2599</v>
      </c>
      <c r="M1014">
        <v>2563</v>
      </c>
      <c r="N1014">
        <v>400</v>
      </c>
      <c r="O1014" t="s">
        <v>901</v>
      </c>
      <c r="P1014">
        <v>0.87074576985633501</v>
      </c>
      <c r="Q1014">
        <v>0.92667473425149205</v>
      </c>
      <c r="R1014">
        <v>0.30103845009797198</v>
      </c>
      <c r="S1014" s="15">
        <v>6.8841066122422495E-2</v>
      </c>
      <c r="T1014">
        <v>1.69800400152161</v>
      </c>
      <c r="U1014">
        <v>1.69800400152161</v>
      </c>
      <c r="V1014">
        <v>1.45806308992162</v>
      </c>
      <c r="W1014">
        <v>10.44</v>
      </c>
      <c r="X1014">
        <v>6.39</v>
      </c>
      <c r="Y1014">
        <v>304490</v>
      </c>
      <c r="Z1014">
        <v>17911</v>
      </c>
      <c r="AA1014">
        <v>0.86</v>
      </c>
      <c r="AB1014">
        <v>17</v>
      </c>
      <c r="AC1014">
        <v>9</v>
      </c>
      <c r="AD1014">
        <v>8</v>
      </c>
      <c r="AE1014">
        <v>52.94</v>
      </c>
      <c r="AF1014">
        <v>15</v>
      </c>
      <c r="AG1014">
        <v>6</v>
      </c>
      <c r="AH1014">
        <v>4</v>
      </c>
      <c r="AI1014">
        <v>7</v>
      </c>
      <c r="AJ1014" s="301">
        <v>43919</v>
      </c>
      <c r="AK1014">
        <v>1152</v>
      </c>
      <c r="AL1014">
        <v>2608</v>
      </c>
      <c r="AM1014" s="301">
        <v>43828</v>
      </c>
      <c r="AN1014">
        <v>1720</v>
      </c>
      <c r="AO1014">
        <v>3865</v>
      </c>
      <c r="AP1014" s="301">
        <v>43645</v>
      </c>
      <c r="AQ1014">
        <v>1520</v>
      </c>
      <c r="AR1014">
        <v>3630</v>
      </c>
      <c r="AS1014" s="301">
        <v>43280</v>
      </c>
      <c r="AT1014">
        <v>1850</v>
      </c>
      <c r="AU1014">
        <v>4390</v>
      </c>
    </row>
    <row r="1015" spans="1:47" x14ac:dyDescent="0.2">
      <c r="A1015" s="102">
        <v>3957</v>
      </c>
      <c r="B1015">
        <v>5334</v>
      </c>
      <c r="C1015" t="s">
        <v>1074</v>
      </c>
      <c r="D1015" t="s">
        <v>897</v>
      </c>
      <c r="E1015">
        <v>1533</v>
      </c>
      <c r="F1015">
        <v>1527</v>
      </c>
      <c r="G1015">
        <v>700</v>
      </c>
      <c r="H1015" t="s">
        <v>901</v>
      </c>
      <c r="I1015">
        <v>5463</v>
      </c>
      <c r="J1015" t="s">
        <v>63</v>
      </c>
      <c r="K1015" t="s">
        <v>939</v>
      </c>
      <c r="L1015">
        <v>2643</v>
      </c>
      <c r="M1015">
        <v>2662</v>
      </c>
      <c r="N1015">
        <v>400</v>
      </c>
      <c r="O1015" t="s">
        <v>898</v>
      </c>
      <c r="P1015">
        <v>0.84736094124530403</v>
      </c>
      <c r="Q1015">
        <v>0.85819024068271998</v>
      </c>
      <c r="R1015">
        <v>0.22302490898667601</v>
      </c>
      <c r="S1015">
        <v>8.1595598873944006E-2</v>
      </c>
      <c r="T1015">
        <v>-1.0166413130715</v>
      </c>
      <c r="U1015">
        <v>1.0166413130715</v>
      </c>
      <c r="V1015">
        <v>0.84091397888804897</v>
      </c>
      <c r="W1015">
        <v>-5.56</v>
      </c>
      <c r="X1015">
        <v>0.39</v>
      </c>
      <c r="Y1015">
        <v>304203</v>
      </c>
      <c r="Z1015">
        <v>25350</v>
      </c>
      <c r="AA1015">
        <v>1.3</v>
      </c>
      <c r="AB1015">
        <v>12</v>
      </c>
      <c r="AC1015">
        <v>7</v>
      </c>
      <c r="AD1015">
        <v>5</v>
      </c>
      <c r="AE1015">
        <v>58.33</v>
      </c>
      <c r="AF1015">
        <v>16</v>
      </c>
      <c r="AG1015">
        <v>3</v>
      </c>
      <c r="AH1015">
        <v>2</v>
      </c>
      <c r="AI1015">
        <v>7</v>
      </c>
      <c r="AJ1015" s="301">
        <v>43919</v>
      </c>
      <c r="AK1015">
        <v>1608</v>
      </c>
      <c r="AL1015">
        <v>2771</v>
      </c>
      <c r="AM1015" s="301">
        <v>43828</v>
      </c>
      <c r="AN1015">
        <v>2134</v>
      </c>
      <c r="AO1015">
        <v>3080</v>
      </c>
      <c r="AP1015" s="301">
        <v>43645</v>
      </c>
      <c r="AQ1015">
        <v>2076</v>
      </c>
      <c r="AR1015">
        <v>3030</v>
      </c>
      <c r="AS1015" s="301">
        <v>43280</v>
      </c>
      <c r="AT1015">
        <v>3025</v>
      </c>
      <c r="AU1015">
        <v>3660</v>
      </c>
    </row>
    <row r="1016" spans="1:47" x14ac:dyDescent="0.2">
      <c r="A1016" s="102">
        <v>3089</v>
      </c>
      <c r="B1016">
        <v>1942</v>
      </c>
      <c r="C1016" t="s">
        <v>1188</v>
      </c>
      <c r="D1016" t="s">
        <v>907</v>
      </c>
      <c r="E1016">
        <v>909</v>
      </c>
      <c r="F1016">
        <v>903</v>
      </c>
      <c r="G1016">
        <v>1200</v>
      </c>
      <c r="H1016" t="s">
        <v>898</v>
      </c>
      <c r="I1016">
        <v>9412</v>
      </c>
      <c r="J1016" t="s">
        <v>452</v>
      </c>
      <c r="K1016" t="s">
        <v>900</v>
      </c>
      <c r="L1016">
        <v>402</v>
      </c>
      <c r="M1016">
        <v>391</v>
      </c>
      <c r="N1016">
        <v>2800</v>
      </c>
      <c r="O1016" t="s">
        <v>901</v>
      </c>
      <c r="P1016">
        <v>0.88176863375894099</v>
      </c>
      <c r="Q1016">
        <v>0.89378841060276504</v>
      </c>
      <c r="R1016">
        <v>0.41983120374580302</v>
      </c>
      <c r="S1016" s="15">
        <v>5.6223050178565097E-2</v>
      </c>
      <c r="T1016">
        <v>1.83964234957289</v>
      </c>
      <c r="U1016">
        <v>1.83964234957289</v>
      </c>
      <c r="V1016">
        <v>4.4135534918707503E-2</v>
      </c>
      <c r="W1016">
        <v>5.73</v>
      </c>
      <c r="X1016">
        <v>1.03</v>
      </c>
      <c r="Y1016">
        <v>303864</v>
      </c>
      <c r="Z1016">
        <v>18992</v>
      </c>
      <c r="AA1016">
        <v>0.91</v>
      </c>
      <c r="AB1016">
        <v>16</v>
      </c>
      <c r="AC1016">
        <v>14</v>
      </c>
      <c r="AD1016">
        <v>2</v>
      </c>
      <c r="AE1016">
        <v>87.5</v>
      </c>
      <c r="AF1016">
        <v>21</v>
      </c>
      <c r="AG1016">
        <v>0</v>
      </c>
      <c r="AH1016">
        <v>0</v>
      </c>
      <c r="AI1016">
        <v>16</v>
      </c>
      <c r="AJ1016" s="301">
        <v>43919</v>
      </c>
      <c r="AK1016">
        <v>873</v>
      </c>
      <c r="AL1016">
        <v>393</v>
      </c>
      <c r="AM1016" s="301">
        <v>43828</v>
      </c>
      <c r="AN1016">
        <v>1049</v>
      </c>
      <c r="AO1016">
        <v>485</v>
      </c>
      <c r="AP1016" s="301">
        <v>43645</v>
      </c>
      <c r="AQ1016">
        <v>926</v>
      </c>
      <c r="AR1016">
        <v>438</v>
      </c>
      <c r="AS1016" s="301">
        <v>43280</v>
      </c>
      <c r="AT1016">
        <v>1186</v>
      </c>
      <c r="AU1016">
        <v>538</v>
      </c>
    </row>
    <row r="1017" spans="1:47" x14ac:dyDescent="0.2">
      <c r="A1017" s="102">
        <v>407</v>
      </c>
      <c r="B1017">
        <v>1332</v>
      </c>
      <c r="C1017" t="s">
        <v>1174</v>
      </c>
      <c r="D1017" t="s">
        <v>974</v>
      </c>
      <c r="E1017">
        <v>468</v>
      </c>
      <c r="F1017">
        <v>456</v>
      </c>
      <c r="G1017">
        <v>2400</v>
      </c>
      <c r="H1017" t="s">
        <v>901</v>
      </c>
      <c r="I1017">
        <v>2427</v>
      </c>
      <c r="J1017" t="s">
        <v>2050</v>
      </c>
      <c r="K1017" t="s">
        <v>910</v>
      </c>
      <c r="L1017">
        <v>672</v>
      </c>
      <c r="M1017">
        <v>677</v>
      </c>
      <c r="N1017">
        <v>1600</v>
      </c>
      <c r="O1017" t="s">
        <v>898</v>
      </c>
      <c r="P1017">
        <v>0.67327841195601601</v>
      </c>
      <c r="Q1017">
        <v>0.96040459177054405</v>
      </c>
      <c r="R1017">
        <v>7.2087184534690596E-2</v>
      </c>
      <c r="S1017" s="15">
        <v>1.2626883718626399E-4</v>
      </c>
      <c r="T1017">
        <v>-1.22890471178732</v>
      </c>
      <c r="U1017">
        <v>1.22890471178732</v>
      </c>
      <c r="V1017">
        <v>1.1662201509069801</v>
      </c>
      <c r="W1017">
        <v>-30.31</v>
      </c>
      <c r="X1017">
        <v>1.03</v>
      </c>
      <c r="Y1017">
        <v>303731</v>
      </c>
      <c r="Z1017">
        <v>15986</v>
      </c>
      <c r="AA1017">
        <v>0.78</v>
      </c>
      <c r="AB1017">
        <v>19</v>
      </c>
      <c r="AC1017">
        <v>11</v>
      </c>
      <c r="AD1017">
        <v>8</v>
      </c>
      <c r="AE1017">
        <v>57.89</v>
      </c>
      <c r="AF1017">
        <v>13</v>
      </c>
      <c r="AG1017">
        <v>10</v>
      </c>
      <c r="AH1017">
        <v>5</v>
      </c>
      <c r="AI1017">
        <v>4</v>
      </c>
      <c r="AJ1017" s="301">
        <v>43919</v>
      </c>
      <c r="AK1017">
        <v>517</v>
      </c>
      <c r="AL1017">
        <v>464</v>
      </c>
      <c r="AM1017" s="301">
        <v>43828</v>
      </c>
      <c r="AN1017">
        <v>652</v>
      </c>
      <c r="AO1017">
        <v>1158</v>
      </c>
      <c r="AP1017" s="301">
        <v>43645</v>
      </c>
      <c r="AQ1017">
        <v>674</v>
      </c>
      <c r="AR1017">
        <v>1349</v>
      </c>
      <c r="AS1017" s="301">
        <v>43280</v>
      </c>
      <c r="AT1017">
        <v>537</v>
      </c>
      <c r="AU1017">
        <v>1991</v>
      </c>
    </row>
    <row r="1018" spans="1:47" x14ac:dyDescent="0.2">
      <c r="A1018" s="102">
        <v>1780</v>
      </c>
      <c r="B1018">
        <v>2587</v>
      </c>
      <c r="C1018" t="s">
        <v>1233</v>
      </c>
      <c r="D1018" t="s">
        <v>923</v>
      </c>
      <c r="E1018">
        <v>4200</v>
      </c>
      <c r="F1018">
        <v>4180</v>
      </c>
      <c r="G1018">
        <v>200</v>
      </c>
      <c r="H1018" t="s">
        <v>901</v>
      </c>
      <c r="I1018">
        <v>4324</v>
      </c>
      <c r="J1018" t="s">
        <v>1065</v>
      </c>
      <c r="K1018" t="s">
        <v>910</v>
      </c>
      <c r="L1018">
        <v>2495</v>
      </c>
      <c r="M1018">
        <v>2445</v>
      </c>
      <c r="N1018">
        <v>300</v>
      </c>
      <c r="O1018" t="s">
        <v>898</v>
      </c>
      <c r="P1018">
        <v>0.85672137667645498</v>
      </c>
      <c r="Q1018">
        <v>0.93074331126840704</v>
      </c>
      <c r="R1018">
        <v>2.7483685381804403E-4</v>
      </c>
      <c r="S1018">
        <v>2.0178676003738899E-3</v>
      </c>
      <c r="T1018">
        <v>-0.36695987385842299</v>
      </c>
      <c r="U1018">
        <v>0.36695987385842299</v>
      </c>
      <c r="V1018">
        <v>0.68443115833919999</v>
      </c>
      <c r="W1018">
        <v>-4.55</v>
      </c>
      <c r="X1018">
        <v>12.26</v>
      </c>
      <c r="Y1018">
        <v>303188</v>
      </c>
      <c r="Z1018">
        <v>37898</v>
      </c>
      <c r="AA1018">
        <v>2.13</v>
      </c>
      <c r="AB1018">
        <v>8</v>
      </c>
      <c r="AC1018">
        <v>5</v>
      </c>
      <c r="AD1018">
        <v>3</v>
      </c>
      <c r="AE1018">
        <v>62.5</v>
      </c>
      <c r="AF1018">
        <v>18</v>
      </c>
      <c r="AG1018">
        <v>3</v>
      </c>
      <c r="AH1018">
        <v>1</v>
      </c>
      <c r="AI1018">
        <v>4</v>
      </c>
      <c r="AJ1018" s="301">
        <v>43919</v>
      </c>
      <c r="AK1018">
        <v>4260</v>
      </c>
      <c r="AL1018">
        <v>2119</v>
      </c>
      <c r="AM1018" s="301">
        <v>43828</v>
      </c>
      <c r="AN1018">
        <v>4545</v>
      </c>
      <c r="AO1018">
        <v>3775</v>
      </c>
      <c r="AP1018" s="301">
        <v>43645</v>
      </c>
      <c r="AQ1018">
        <v>4710</v>
      </c>
      <c r="AR1018">
        <v>3810</v>
      </c>
      <c r="AS1018" s="301">
        <v>43280</v>
      </c>
      <c r="AT1018">
        <v>4670</v>
      </c>
      <c r="AU1018">
        <v>5140</v>
      </c>
    </row>
    <row r="1019" spans="1:47" x14ac:dyDescent="0.2">
      <c r="A1019" s="102">
        <v>2072</v>
      </c>
      <c r="B1019">
        <v>1893</v>
      </c>
      <c r="C1019" t="s">
        <v>1173</v>
      </c>
      <c r="D1019" t="s">
        <v>907</v>
      </c>
      <c r="E1019">
        <v>568</v>
      </c>
      <c r="F1019">
        <v>564</v>
      </c>
      <c r="G1019">
        <v>1900</v>
      </c>
      <c r="H1019" t="s">
        <v>898</v>
      </c>
      <c r="I1019">
        <v>8585</v>
      </c>
      <c r="J1019" t="s">
        <v>1199</v>
      </c>
      <c r="K1019" t="s">
        <v>904</v>
      </c>
      <c r="L1019">
        <v>121</v>
      </c>
      <c r="M1019">
        <v>118</v>
      </c>
      <c r="N1019">
        <v>9100</v>
      </c>
      <c r="O1019" t="s">
        <v>901</v>
      </c>
      <c r="P1019">
        <v>0.79546894603157703</v>
      </c>
      <c r="Q1019">
        <v>0.92299258136150697</v>
      </c>
      <c r="R1019" s="15">
        <v>9.76154659439257E-2</v>
      </c>
      <c r="S1019">
        <v>6.54971704627174E-3</v>
      </c>
      <c r="T1019">
        <v>1.43202898238434</v>
      </c>
      <c r="U1019">
        <v>1.43202898238434</v>
      </c>
      <c r="V1019">
        <v>0.91991258802908205</v>
      </c>
      <c r="W1019">
        <v>6.14</v>
      </c>
      <c r="X1019">
        <v>0.21</v>
      </c>
      <c r="Y1019">
        <v>302960</v>
      </c>
      <c r="Z1019">
        <v>17821</v>
      </c>
      <c r="AA1019">
        <v>0.81</v>
      </c>
      <c r="AB1019">
        <v>17</v>
      </c>
      <c r="AC1019">
        <v>10</v>
      </c>
      <c r="AD1019">
        <v>7</v>
      </c>
      <c r="AE1019">
        <v>58.82</v>
      </c>
      <c r="AF1019">
        <v>20</v>
      </c>
      <c r="AG1019">
        <v>4</v>
      </c>
      <c r="AH1019">
        <v>1</v>
      </c>
      <c r="AI1019">
        <v>12</v>
      </c>
      <c r="AJ1019" s="301">
        <v>43919</v>
      </c>
      <c r="AK1019">
        <v>583</v>
      </c>
      <c r="AL1019">
        <v>123</v>
      </c>
      <c r="AM1019" s="301">
        <v>43828</v>
      </c>
      <c r="AN1019">
        <v>677</v>
      </c>
      <c r="AO1019">
        <v>165</v>
      </c>
      <c r="AP1019" s="301">
        <v>43645</v>
      </c>
      <c r="AQ1019">
        <v>534</v>
      </c>
      <c r="AR1019">
        <v>119</v>
      </c>
      <c r="AS1019" s="301">
        <v>43280</v>
      </c>
      <c r="AT1019">
        <v>710</v>
      </c>
      <c r="AU1019">
        <v>147</v>
      </c>
    </row>
    <row r="1020" spans="1:47" x14ac:dyDescent="0.2">
      <c r="A1020" s="102">
        <v>1627</v>
      </c>
      <c r="B1020">
        <v>1925</v>
      </c>
      <c r="C1020" t="s">
        <v>1459</v>
      </c>
      <c r="D1020" t="s">
        <v>907</v>
      </c>
      <c r="E1020">
        <v>2497.5</v>
      </c>
      <c r="F1020">
        <v>2510.5</v>
      </c>
      <c r="G1020">
        <v>400</v>
      </c>
      <c r="H1020" t="s">
        <v>901</v>
      </c>
      <c r="I1020">
        <v>4188</v>
      </c>
      <c r="J1020" t="s">
        <v>1048</v>
      </c>
      <c r="K1020" t="s">
        <v>920</v>
      </c>
      <c r="L1020">
        <v>617.20000000000005</v>
      </c>
      <c r="M1020">
        <v>611.6</v>
      </c>
      <c r="N1020">
        <v>1600</v>
      </c>
      <c r="O1020" t="s">
        <v>898</v>
      </c>
      <c r="P1020">
        <v>0.63766862144136405</v>
      </c>
      <c r="Q1020">
        <v>0.93392636592274203</v>
      </c>
      <c r="R1020" s="15">
        <v>6.1676337672967201E-2</v>
      </c>
      <c r="S1020" s="106">
        <v>3.0517895073354302E-2</v>
      </c>
      <c r="T1020">
        <v>-0.57597674050573999</v>
      </c>
      <c r="U1020">
        <v>0.57597674050573999</v>
      </c>
      <c r="V1020">
        <v>0.548672445210037</v>
      </c>
      <c r="W1020">
        <v>-2.68</v>
      </c>
      <c r="X1020">
        <v>2.5499999999999998</v>
      </c>
      <c r="Y1020">
        <v>302829</v>
      </c>
      <c r="Z1020">
        <v>23295</v>
      </c>
      <c r="AA1020">
        <v>1.23</v>
      </c>
      <c r="AB1020">
        <v>13</v>
      </c>
      <c r="AC1020">
        <v>9</v>
      </c>
      <c r="AD1020">
        <v>4</v>
      </c>
      <c r="AE1020">
        <v>69.23</v>
      </c>
      <c r="AF1020">
        <v>21</v>
      </c>
      <c r="AG1020">
        <v>2</v>
      </c>
      <c r="AH1020">
        <v>0</v>
      </c>
      <c r="AI1020">
        <v>11</v>
      </c>
      <c r="AJ1020" s="301">
        <v>43919</v>
      </c>
      <c r="AK1020">
        <v>2718.5</v>
      </c>
      <c r="AL1020">
        <v>668</v>
      </c>
      <c r="AM1020" s="301">
        <v>43828</v>
      </c>
      <c r="AN1020">
        <v>3390</v>
      </c>
      <c r="AO1020">
        <v>817.5</v>
      </c>
      <c r="AP1020" s="301">
        <v>43645</v>
      </c>
      <c r="AQ1020">
        <v>3283</v>
      </c>
      <c r="AR1020">
        <v>777.9</v>
      </c>
      <c r="AS1020" s="301">
        <v>43280</v>
      </c>
      <c r="AT1020">
        <v>3742</v>
      </c>
      <c r="AU1020">
        <v>916.1</v>
      </c>
    </row>
    <row r="1021" spans="1:47" x14ac:dyDescent="0.2">
      <c r="A1021" s="102">
        <v>1387</v>
      </c>
      <c r="B1021">
        <v>4324</v>
      </c>
      <c r="C1021" t="s">
        <v>1065</v>
      </c>
      <c r="D1021" t="s">
        <v>910</v>
      </c>
      <c r="E1021">
        <v>2495</v>
      </c>
      <c r="F1021">
        <v>2445</v>
      </c>
      <c r="G1021">
        <v>400</v>
      </c>
      <c r="H1021" t="s">
        <v>898</v>
      </c>
      <c r="I1021">
        <v>9613</v>
      </c>
      <c r="J1021" t="s">
        <v>1183</v>
      </c>
      <c r="K1021" t="s">
        <v>900</v>
      </c>
      <c r="L1021">
        <v>1203</v>
      </c>
      <c r="M1021">
        <v>1177</v>
      </c>
      <c r="N1021">
        <v>800</v>
      </c>
      <c r="O1021" t="s">
        <v>901</v>
      </c>
      <c r="P1021">
        <v>0.93142535734046905</v>
      </c>
      <c r="Q1021">
        <v>0.93937474366069995</v>
      </c>
      <c r="R1021" s="15">
        <v>5.5959455593097597E-2</v>
      </c>
      <c r="S1021">
        <v>7.7297147343952405E-2</v>
      </c>
      <c r="T1021">
        <v>1.4190273929970699E-2</v>
      </c>
      <c r="U1021">
        <v>1.4190273929970699E-2</v>
      </c>
      <c r="V1021">
        <v>0.39552194024343801</v>
      </c>
      <c r="W1021">
        <v>0.11</v>
      </c>
      <c r="X1021">
        <v>3.72</v>
      </c>
      <c r="Y1021">
        <v>302073</v>
      </c>
      <c r="Z1021">
        <v>17769</v>
      </c>
      <c r="AA1021">
        <v>0.76</v>
      </c>
      <c r="AB1021">
        <v>17</v>
      </c>
      <c r="AC1021">
        <v>12</v>
      </c>
      <c r="AD1021">
        <v>5</v>
      </c>
      <c r="AE1021">
        <v>70.59</v>
      </c>
      <c r="AF1021">
        <v>18</v>
      </c>
      <c r="AG1021">
        <v>4</v>
      </c>
      <c r="AH1021">
        <v>2</v>
      </c>
      <c r="AI1021">
        <v>11</v>
      </c>
      <c r="AJ1021" s="301">
        <v>43919</v>
      </c>
      <c r="AK1021">
        <v>2119</v>
      </c>
      <c r="AL1021">
        <v>1043</v>
      </c>
      <c r="AM1021" s="301">
        <v>43828</v>
      </c>
      <c r="AN1021">
        <v>3775</v>
      </c>
      <c r="AO1021">
        <v>1467</v>
      </c>
      <c r="AP1021" s="301">
        <v>43645</v>
      </c>
      <c r="AQ1021">
        <v>3810</v>
      </c>
      <c r="AR1021">
        <v>1461</v>
      </c>
      <c r="AS1021" s="301">
        <v>43280</v>
      </c>
      <c r="AT1021">
        <v>5140</v>
      </c>
      <c r="AU1021">
        <v>1251</v>
      </c>
    </row>
    <row r="1022" spans="1:47" x14ac:dyDescent="0.2">
      <c r="A1022" s="102">
        <v>1318</v>
      </c>
      <c r="B1022">
        <v>6135</v>
      </c>
      <c r="C1022" t="s">
        <v>1452</v>
      </c>
      <c r="D1022" t="s">
        <v>909</v>
      </c>
      <c r="E1022">
        <v>3260</v>
      </c>
      <c r="F1022">
        <v>3240</v>
      </c>
      <c r="G1022">
        <v>300</v>
      </c>
      <c r="H1022" t="s">
        <v>901</v>
      </c>
      <c r="I1022">
        <v>8850</v>
      </c>
      <c r="J1022" t="s">
        <v>1345</v>
      </c>
      <c r="K1022" t="s">
        <v>917</v>
      </c>
      <c r="L1022">
        <v>2237</v>
      </c>
      <c r="M1022">
        <v>2184</v>
      </c>
      <c r="N1022">
        <v>400</v>
      </c>
      <c r="O1022" t="s">
        <v>898</v>
      </c>
      <c r="P1022">
        <v>0.87714964182480604</v>
      </c>
      <c r="Q1022">
        <v>0.94124542924906995</v>
      </c>
      <c r="R1022">
        <v>0.20887839025666</v>
      </c>
      <c r="S1022">
        <v>7.5647362645336794E-2</v>
      </c>
      <c r="T1022">
        <v>-9.9436687831476495E-2</v>
      </c>
      <c r="U1022">
        <v>9.9436687831476495E-2</v>
      </c>
      <c r="V1022">
        <v>0.27350811610697801</v>
      </c>
      <c r="W1022">
        <v>-0.56000000000000005</v>
      </c>
      <c r="X1022">
        <v>10.119999999999999</v>
      </c>
      <c r="Y1022">
        <v>301719</v>
      </c>
      <c r="Z1022">
        <v>20115</v>
      </c>
      <c r="AA1022">
        <v>1.04</v>
      </c>
      <c r="AB1022">
        <v>15</v>
      </c>
      <c r="AC1022">
        <v>9</v>
      </c>
      <c r="AD1022">
        <v>6</v>
      </c>
      <c r="AE1022">
        <v>60</v>
      </c>
      <c r="AF1022">
        <v>17</v>
      </c>
      <c r="AG1022">
        <v>5</v>
      </c>
      <c r="AH1022">
        <v>1</v>
      </c>
      <c r="AI1022">
        <v>9</v>
      </c>
      <c r="AJ1022" s="301">
        <v>43919</v>
      </c>
      <c r="AK1022">
        <v>2794</v>
      </c>
      <c r="AL1022">
        <v>2067</v>
      </c>
      <c r="AM1022" s="301">
        <v>43828</v>
      </c>
      <c r="AN1022">
        <v>5020</v>
      </c>
      <c r="AO1022">
        <v>2785</v>
      </c>
      <c r="AP1022" s="301">
        <v>43645</v>
      </c>
      <c r="AQ1022">
        <v>4630</v>
      </c>
      <c r="AR1022">
        <v>2621</v>
      </c>
      <c r="AS1022" s="301">
        <v>43280</v>
      </c>
      <c r="AT1022">
        <v>4185</v>
      </c>
      <c r="AU1022">
        <v>2610</v>
      </c>
    </row>
    <row r="1023" spans="1:47" x14ac:dyDescent="0.2">
      <c r="A1023" s="102">
        <v>1962</v>
      </c>
      <c r="B1023">
        <v>3863</v>
      </c>
      <c r="C1023" t="s">
        <v>1050</v>
      </c>
      <c r="D1023" t="s">
        <v>1049</v>
      </c>
      <c r="E1023">
        <v>1536</v>
      </c>
      <c r="F1023">
        <v>1503</v>
      </c>
      <c r="G1023">
        <v>700</v>
      </c>
      <c r="H1023" t="s">
        <v>901</v>
      </c>
      <c r="I1023">
        <v>5233</v>
      </c>
      <c r="J1023" t="s">
        <v>1033</v>
      </c>
      <c r="K1023" t="s">
        <v>897</v>
      </c>
      <c r="L1023">
        <v>2425</v>
      </c>
      <c r="M1023">
        <v>2448</v>
      </c>
      <c r="N1023">
        <v>400</v>
      </c>
      <c r="O1023" t="s">
        <v>898</v>
      </c>
      <c r="P1023">
        <v>0.78139587753544604</v>
      </c>
      <c r="Q1023">
        <v>0.92593406283567103</v>
      </c>
      <c r="R1023" s="15">
        <v>1.00187508833117E-2</v>
      </c>
      <c r="S1023">
        <v>1.61820544903617E-2</v>
      </c>
      <c r="T1023">
        <v>-1.18637654169614</v>
      </c>
      <c r="U1023">
        <v>1.18637654169614</v>
      </c>
      <c r="V1023">
        <v>0.887881351693525</v>
      </c>
      <c r="W1023">
        <v>-14.05</v>
      </c>
      <c r="X1023">
        <v>7.44</v>
      </c>
      <c r="Y1023">
        <v>301592</v>
      </c>
      <c r="Z1023">
        <v>20106</v>
      </c>
      <c r="AA1023">
        <v>1.07</v>
      </c>
      <c r="AB1023">
        <v>15</v>
      </c>
      <c r="AC1023">
        <v>11</v>
      </c>
      <c r="AD1023">
        <v>4</v>
      </c>
      <c r="AE1023">
        <v>73.33</v>
      </c>
      <c r="AF1023">
        <v>19</v>
      </c>
      <c r="AG1023">
        <v>3</v>
      </c>
      <c r="AH1023">
        <v>1</v>
      </c>
      <c r="AI1023">
        <v>11</v>
      </c>
      <c r="AJ1023" s="301">
        <v>43919</v>
      </c>
      <c r="AK1023">
        <v>1583</v>
      </c>
      <c r="AL1023">
        <v>1935</v>
      </c>
      <c r="AM1023" s="301">
        <v>43828</v>
      </c>
      <c r="AN1023">
        <v>1848</v>
      </c>
      <c r="AO1023">
        <v>3215</v>
      </c>
      <c r="AP1023" s="301">
        <v>43645</v>
      </c>
      <c r="AQ1023">
        <v>1925</v>
      </c>
      <c r="AR1023">
        <v>3290</v>
      </c>
      <c r="AS1023" s="301">
        <v>43280</v>
      </c>
      <c r="AT1023">
        <v>1732</v>
      </c>
      <c r="AU1023">
        <v>3625</v>
      </c>
    </row>
    <row r="1024" spans="1:47" x14ac:dyDescent="0.2">
      <c r="A1024" s="102">
        <v>3610</v>
      </c>
      <c r="B1024">
        <v>6481</v>
      </c>
      <c r="C1024" t="s">
        <v>1175</v>
      </c>
      <c r="D1024" t="s">
        <v>909</v>
      </c>
      <c r="E1024">
        <v>2610</v>
      </c>
      <c r="F1024">
        <v>2607</v>
      </c>
      <c r="G1024">
        <v>300</v>
      </c>
      <c r="H1024" t="s">
        <v>898</v>
      </c>
      <c r="I1024">
        <v>6963</v>
      </c>
      <c r="J1024" t="s">
        <v>1347</v>
      </c>
      <c r="K1024" t="s">
        <v>903</v>
      </c>
      <c r="L1024">
        <v>7110</v>
      </c>
      <c r="M1024">
        <v>7010</v>
      </c>
      <c r="N1024">
        <v>100</v>
      </c>
      <c r="O1024" t="s">
        <v>901</v>
      </c>
      <c r="P1024">
        <v>0.93650158168311903</v>
      </c>
      <c r="Q1024">
        <v>0.87298373015371</v>
      </c>
      <c r="R1024">
        <v>2.6599329827245999E-3</v>
      </c>
      <c r="S1024" s="15">
        <v>4.0296238713089599E-2</v>
      </c>
      <c r="T1024">
        <v>0.161591985910462</v>
      </c>
      <c r="U1024">
        <v>0.161591985910462</v>
      </c>
      <c r="V1024">
        <v>0.25013487163631798</v>
      </c>
      <c r="W1024">
        <v>0.92</v>
      </c>
      <c r="X1024">
        <v>11.57</v>
      </c>
      <c r="Y1024">
        <v>301253</v>
      </c>
      <c r="Z1024">
        <v>60251</v>
      </c>
      <c r="AA1024">
        <v>4.0199999999999996</v>
      </c>
      <c r="AB1024">
        <v>5</v>
      </c>
      <c r="AC1024">
        <v>4</v>
      </c>
      <c r="AD1024">
        <v>1</v>
      </c>
      <c r="AE1024">
        <v>80</v>
      </c>
      <c r="AF1024">
        <v>13</v>
      </c>
      <c r="AG1024">
        <v>3</v>
      </c>
      <c r="AH1024">
        <v>0</v>
      </c>
      <c r="AI1024">
        <v>2</v>
      </c>
      <c r="AJ1024" s="301">
        <v>43919</v>
      </c>
      <c r="AK1024">
        <v>2227</v>
      </c>
      <c r="AL1024">
        <v>6200</v>
      </c>
      <c r="AM1024" s="301">
        <v>43828</v>
      </c>
      <c r="AN1024">
        <v>2968</v>
      </c>
      <c r="AO1024">
        <v>8780</v>
      </c>
      <c r="AP1024" s="301">
        <v>43645</v>
      </c>
      <c r="AQ1024">
        <v>2710</v>
      </c>
      <c r="AR1024">
        <v>7600</v>
      </c>
      <c r="AS1024" s="301">
        <v>43280</v>
      </c>
      <c r="AT1024">
        <v>3180</v>
      </c>
      <c r="AU1024">
        <v>9300</v>
      </c>
    </row>
    <row r="1025" spans="1:47" x14ac:dyDescent="0.2">
      <c r="A1025" s="102">
        <v>4070</v>
      </c>
      <c r="B1025">
        <v>6028</v>
      </c>
      <c r="C1025" t="s">
        <v>451</v>
      </c>
      <c r="D1025" t="s">
        <v>910</v>
      </c>
      <c r="E1025">
        <v>6200</v>
      </c>
      <c r="F1025">
        <v>6050</v>
      </c>
      <c r="G1025">
        <v>100</v>
      </c>
      <c r="H1025" t="s">
        <v>901</v>
      </c>
      <c r="I1025">
        <v>9759</v>
      </c>
      <c r="J1025" t="s">
        <v>387</v>
      </c>
      <c r="K1025" t="s">
        <v>900</v>
      </c>
      <c r="L1025">
        <v>1850</v>
      </c>
      <c r="M1025">
        <v>1869</v>
      </c>
      <c r="N1025">
        <v>300</v>
      </c>
      <c r="O1025" t="s">
        <v>898</v>
      </c>
      <c r="P1025">
        <v>0.81866226780605</v>
      </c>
      <c r="Q1025">
        <v>0.85200137963329203</v>
      </c>
      <c r="R1025">
        <v>0.20770516462674599</v>
      </c>
      <c r="S1025" s="15">
        <v>2.61121207122044E-3</v>
      </c>
      <c r="T1025">
        <v>-1.1982818036777101</v>
      </c>
      <c r="U1025">
        <v>1.1982818036777101</v>
      </c>
      <c r="V1025">
        <v>0.49896184298780599</v>
      </c>
      <c r="W1025">
        <v>-10.71</v>
      </c>
      <c r="X1025">
        <v>7.32</v>
      </c>
      <c r="Y1025">
        <v>300603</v>
      </c>
      <c r="Z1025">
        <v>23123</v>
      </c>
      <c r="AA1025">
        <v>1.06</v>
      </c>
      <c r="AB1025">
        <v>13</v>
      </c>
      <c r="AC1025">
        <v>8</v>
      </c>
      <c r="AD1025">
        <v>5</v>
      </c>
      <c r="AE1025">
        <v>61.54</v>
      </c>
      <c r="AF1025">
        <v>19</v>
      </c>
      <c r="AG1025">
        <v>2</v>
      </c>
      <c r="AH1025">
        <v>2</v>
      </c>
      <c r="AI1025">
        <v>9</v>
      </c>
      <c r="AJ1025" s="301">
        <v>43919</v>
      </c>
      <c r="AK1025">
        <v>5090</v>
      </c>
      <c r="AL1025">
        <v>1507</v>
      </c>
      <c r="AM1025" s="301">
        <v>43828</v>
      </c>
      <c r="AN1025">
        <v>7650</v>
      </c>
      <c r="AO1025">
        <v>1798</v>
      </c>
      <c r="AP1025" s="301">
        <v>43645</v>
      </c>
      <c r="AQ1025">
        <v>5960</v>
      </c>
      <c r="AR1025">
        <v>1588</v>
      </c>
      <c r="AS1025" s="301">
        <v>43280</v>
      </c>
      <c r="AT1025">
        <v>6500</v>
      </c>
      <c r="AU1025">
        <v>1228</v>
      </c>
    </row>
    <row r="1026" spans="1:47" x14ac:dyDescent="0.2">
      <c r="A1026" s="102">
        <v>2883</v>
      </c>
      <c r="B1026">
        <v>1417</v>
      </c>
      <c r="C1026" t="s">
        <v>1462</v>
      </c>
      <c r="D1026" t="s">
        <v>907</v>
      </c>
      <c r="E1026">
        <v>1611</v>
      </c>
      <c r="F1026">
        <v>1595</v>
      </c>
      <c r="G1026">
        <v>500</v>
      </c>
      <c r="H1026" t="s">
        <v>898</v>
      </c>
      <c r="I1026">
        <v>5232</v>
      </c>
      <c r="J1026" t="s">
        <v>1433</v>
      </c>
      <c r="K1026" t="s">
        <v>897</v>
      </c>
      <c r="L1026">
        <v>3765</v>
      </c>
      <c r="M1026">
        <v>3805</v>
      </c>
      <c r="N1026">
        <v>200</v>
      </c>
      <c r="O1026" t="s">
        <v>901</v>
      </c>
      <c r="P1026">
        <v>0.90958245749307898</v>
      </c>
      <c r="Q1026">
        <v>0.90113960871580101</v>
      </c>
      <c r="R1026">
        <v>0.29518542388270003</v>
      </c>
      <c r="S1026">
        <v>5.6753648324507598E-2</v>
      </c>
      <c r="T1026">
        <v>1.34958186794332</v>
      </c>
      <c r="U1026">
        <v>1.34958186794332</v>
      </c>
      <c r="V1026">
        <v>1.9328248485113899</v>
      </c>
      <c r="W1026">
        <v>5.05</v>
      </c>
      <c r="X1026">
        <v>4.8</v>
      </c>
      <c r="Y1026">
        <v>300596</v>
      </c>
      <c r="Z1026">
        <v>16700</v>
      </c>
      <c r="AA1026">
        <v>0.91</v>
      </c>
      <c r="AB1026">
        <v>18</v>
      </c>
      <c r="AC1026">
        <v>12</v>
      </c>
      <c r="AD1026">
        <v>6</v>
      </c>
      <c r="AE1026">
        <v>66.67</v>
      </c>
      <c r="AF1026">
        <v>20</v>
      </c>
      <c r="AG1026">
        <v>2</v>
      </c>
      <c r="AH1026">
        <v>1</v>
      </c>
      <c r="AI1026">
        <v>15</v>
      </c>
      <c r="AJ1026" s="301">
        <v>43919</v>
      </c>
      <c r="AK1026">
        <v>1375</v>
      </c>
      <c r="AL1026">
        <v>3370</v>
      </c>
      <c r="AM1026" s="301">
        <v>43828</v>
      </c>
      <c r="AN1026">
        <v>1651</v>
      </c>
      <c r="AO1026">
        <v>4775</v>
      </c>
      <c r="AP1026" s="301">
        <v>43645</v>
      </c>
      <c r="AQ1026">
        <v>1652</v>
      </c>
      <c r="AR1026">
        <v>4390</v>
      </c>
      <c r="AS1026" s="301">
        <v>43280</v>
      </c>
      <c r="AT1026">
        <v>1687</v>
      </c>
      <c r="AU1026">
        <v>5150</v>
      </c>
    </row>
    <row r="1027" spans="1:47" x14ac:dyDescent="0.2">
      <c r="A1027" s="102">
        <v>1301</v>
      </c>
      <c r="B1027">
        <v>2327</v>
      </c>
      <c r="C1027" t="s">
        <v>1171</v>
      </c>
      <c r="D1027" t="s">
        <v>900</v>
      </c>
      <c r="E1027">
        <v>2942</v>
      </c>
      <c r="F1027">
        <v>2914</v>
      </c>
      <c r="G1027">
        <v>300</v>
      </c>
      <c r="H1027" t="s">
        <v>898</v>
      </c>
      <c r="I1027">
        <v>9474</v>
      </c>
      <c r="J1027" t="s">
        <v>1046</v>
      </c>
      <c r="K1027" t="s">
        <v>900</v>
      </c>
      <c r="L1027">
        <v>1213</v>
      </c>
      <c r="M1027">
        <v>1195</v>
      </c>
      <c r="N1027">
        <v>700</v>
      </c>
      <c r="O1027" t="s">
        <v>901</v>
      </c>
      <c r="P1027">
        <v>0.69397294894004502</v>
      </c>
      <c r="Q1027">
        <v>0.94159101585956095</v>
      </c>
      <c r="R1027">
        <v>0.44706272755509902</v>
      </c>
      <c r="S1027">
        <v>1.59161035005904E-2</v>
      </c>
      <c r="T1027">
        <v>0.187685061466702</v>
      </c>
      <c r="U1027">
        <v>0.187685061466702</v>
      </c>
      <c r="V1027">
        <v>3.48389299538322E-3</v>
      </c>
      <c r="W1027">
        <v>1.71</v>
      </c>
      <c r="X1027">
        <v>4.3099999999999996</v>
      </c>
      <c r="Y1027">
        <v>300429</v>
      </c>
      <c r="Z1027">
        <v>21459</v>
      </c>
      <c r="AA1027">
        <v>1.1399999999999999</v>
      </c>
      <c r="AB1027">
        <v>14</v>
      </c>
      <c r="AC1027">
        <v>9</v>
      </c>
      <c r="AD1027">
        <v>5</v>
      </c>
      <c r="AE1027">
        <v>64.290000000000006</v>
      </c>
      <c r="AF1027">
        <v>17</v>
      </c>
      <c r="AG1027">
        <v>6</v>
      </c>
      <c r="AH1027">
        <v>2</v>
      </c>
      <c r="AI1027">
        <v>6</v>
      </c>
      <c r="AJ1027" s="301">
        <v>43919</v>
      </c>
      <c r="AK1027">
        <v>2686</v>
      </c>
      <c r="AL1027">
        <v>1117</v>
      </c>
      <c r="AM1027" s="301">
        <v>43828</v>
      </c>
      <c r="AN1027">
        <v>3600</v>
      </c>
      <c r="AO1027">
        <v>1820</v>
      </c>
      <c r="AP1027" s="301">
        <v>43645</v>
      </c>
      <c r="AQ1027">
        <v>3515</v>
      </c>
      <c r="AR1027">
        <v>1979</v>
      </c>
      <c r="AS1027" s="301">
        <v>43280</v>
      </c>
      <c r="AT1027">
        <v>2762</v>
      </c>
      <c r="AU1027">
        <v>2589</v>
      </c>
    </row>
    <row r="1028" spans="1:47" x14ac:dyDescent="0.2">
      <c r="A1028" s="102">
        <v>1707</v>
      </c>
      <c r="B1028">
        <v>1835</v>
      </c>
      <c r="C1028" t="s">
        <v>802</v>
      </c>
      <c r="D1028" t="s">
        <v>907</v>
      </c>
      <c r="E1028">
        <v>2724</v>
      </c>
      <c r="F1028">
        <v>2692</v>
      </c>
      <c r="G1028">
        <v>400</v>
      </c>
      <c r="H1028" t="s">
        <v>901</v>
      </c>
      <c r="I1028">
        <v>4634</v>
      </c>
      <c r="J1028" t="s">
        <v>62</v>
      </c>
      <c r="K1028" t="s">
        <v>920</v>
      </c>
      <c r="L1028">
        <v>1984</v>
      </c>
      <c r="M1028">
        <v>2000</v>
      </c>
      <c r="N1028">
        <v>500</v>
      </c>
      <c r="O1028" t="s">
        <v>898</v>
      </c>
      <c r="P1028">
        <v>0.53325419391088402</v>
      </c>
      <c r="Q1028">
        <v>0.93220417987499904</v>
      </c>
      <c r="R1028">
        <v>0.41605193459879503</v>
      </c>
      <c r="S1028" s="15">
        <v>2.0491664437398999E-2</v>
      </c>
      <c r="T1028">
        <v>-0.46554343413791099</v>
      </c>
      <c r="U1028">
        <v>0.46554343413791099</v>
      </c>
      <c r="V1028" s="15">
        <v>0.71753135526629097</v>
      </c>
      <c r="W1028">
        <v>-2.4300000000000002</v>
      </c>
      <c r="X1028">
        <v>7.13</v>
      </c>
      <c r="Y1028">
        <v>299927</v>
      </c>
      <c r="Z1028">
        <v>27266</v>
      </c>
      <c r="AA1028">
        <v>1.42</v>
      </c>
      <c r="AB1028">
        <v>11</v>
      </c>
      <c r="AC1028">
        <v>6</v>
      </c>
      <c r="AD1028">
        <v>5</v>
      </c>
      <c r="AE1028">
        <v>54.55</v>
      </c>
      <c r="AF1028">
        <v>18</v>
      </c>
      <c r="AG1028">
        <v>2</v>
      </c>
      <c r="AH1028">
        <v>1</v>
      </c>
      <c r="AI1028">
        <v>8</v>
      </c>
      <c r="AJ1028" s="301">
        <v>43919</v>
      </c>
      <c r="AK1028">
        <v>2959</v>
      </c>
      <c r="AL1028">
        <v>2221</v>
      </c>
      <c r="AM1028" s="301">
        <v>43828</v>
      </c>
      <c r="AN1028">
        <v>3180</v>
      </c>
      <c r="AO1028">
        <v>2667</v>
      </c>
      <c r="AP1028" s="301">
        <v>43645</v>
      </c>
      <c r="AQ1028">
        <v>2975</v>
      </c>
      <c r="AR1028">
        <v>2387</v>
      </c>
      <c r="AS1028" s="301">
        <v>43280</v>
      </c>
      <c r="AT1028">
        <v>3390</v>
      </c>
      <c r="AU1028">
        <v>2796</v>
      </c>
    </row>
    <row r="1029" spans="1:47" x14ac:dyDescent="0.2">
      <c r="A1029" s="102">
        <v>3339</v>
      </c>
      <c r="B1029">
        <v>7459</v>
      </c>
      <c r="C1029" t="s">
        <v>604</v>
      </c>
      <c r="D1029" t="s">
        <v>905</v>
      </c>
      <c r="E1029">
        <v>2035</v>
      </c>
      <c r="F1029">
        <v>2036</v>
      </c>
      <c r="G1029">
        <v>500</v>
      </c>
      <c r="H1029" t="s">
        <v>901</v>
      </c>
      <c r="I1029">
        <v>8377</v>
      </c>
      <c r="J1029" t="s">
        <v>977</v>
      </c>
      <c r="K1029" t="s">
        <v>940</v>
      </c>
      <c r="L1029">
        <v>893</v>
      </c>
      <c r="M1029">
        <v>896</v>
      </c>
      <c r="N1029">
        <v>1100</v>
      </c>
      <c r="O1029" t="s">
        <v>898</v>
      </c>
      <c r="P1029">
        <v>0.63254940027581597</v>
      </c>
      <c r="Q1029">
        <v>0.88454882296185</v>
      </c>
      <c r="R1029">
        <v>8.5155087874509497E-2</v>
      </c>
      <c r="S1029">
        <v>6.5626264491654401E-2</v>
      </c>
      <c r="T1029">
        <v>-0.61266636678513897</v>
      </c>
      <c r="U1029">
        <v>0.61266636678513897</v>
      </c>
      <c r="V1029">
        <v>0.60796044523989601</v>
      </c>
      <c r="W1029">
        <v>-3.46</v>
      </c>
      <c r="X1029">
        <v>3.18</v>
      </c>
      <c r="Y1029">
        <v>299729</v>
      </c>
      <c r="Z1029">
        <v>17631</v>
      </c>
      <c r="AA1029">
        <v>0.85</v>
      </c>
      <c r="AB1029">
        <v>17</v>
      </c>
      <c r="AC1029">
        <v>10</v>
      </c>
      <c r="AD1029">
        <v>7</v>
      </c>
      <c r="AE1029">
        <v>58.82</v>
      </c>
      <c r="AF1029">
        <v>20</v>
      </c>
      <c r="AG1029">
        <v>3</v>
      </c>
      <c r="AH1029">
        <v>1</v>
      </c>
      <c r="AI1029">
        <v>13</v>
      </c>
      <c r="AJ1029" s="301">
        <v>43919</v>
      </c>
      <c r="AK1029">
        <v>2183</v>
      </c>
      <c r="AL1029">
        <v>1005</v>
      </c>
      <c r="AM1029" s="301">
        <v>43828</v>
      </c>
      <c r="AN1029">
        <v>2413</v>
      </c>
      <c r="AO1029">
        <v>1152</v>
      </c>
      <c r="AP1029" s="301">
        <v>43645</v>
      </c>
      <c r="AQ1029">
        <v>2427</v>
      </c>
      <c r="AR1029">
        <v>1151</v>
      </c>
      <c r="AS1029" s="301">
        <v>43280</v>
      </c>
      <c r="AT1029">
        <v>2183</v>
      </c>
      <c r="AU1029">
        <v>1452</v>
      </c>
    </row>
    <row r="1030" spans="1:47" x14ac:dyDescent="0.2">
      <c r="A1030" s="102">
        <v>1663</v>
      </c>
      <c r="B1030">
        <v>4045</v>
      </c>
      <c r="C1030" t="s">
        <v>1127</v>
      </c>
      <c r="D1030" t="s">
        <v>920</v>
      </c>
      <c r="E1030">
        <v>1030</v>
      </c>
      <c r="F1030">
        <v>1022</v>
      </c>
      <c r="G1030">
        <v>900</v>
      </c>
      <c r="H1030" t="s">
        <v>898</v>
      </c>
      <c r="I1030">
        <v>7278</v>
      </c>
      <c r="J1030" t="s">
        <v>42</v>
      </c>
      <c r="K1030" t="s">
        <v>913</v>
      </c>
      <c r="L1030">
        <v>1620</v>
      </c>
      <c r="M1030">
        <v>1574</v>
      </c>
      <c r="N1030">
        <v>600</v>
      </c>
      <c r="O1030" t="s">
        <v>901</v>
      </c>
      <c r="P1030">
        <v>0.82621187565766796</v>
      </c>
      <c r="Q1030">
        <v>0.93312019592227902</v>
      </c>
      <c r="R1030" s="15">
        <v>0.48640652334715301</v>
      </c>
      <c r="S1030" s="15">
        <v>9.8264042206748503E-2</v>
      </c>
      <c r="T1030">
        <v>1.52760557251805</v>
      </c>
      <c r="U1030">
        <v>1.52760557251805</v>
      </c>
      <c r="V1030">
        <v>1.5518033525664201</v>
      </c>
      <c r="W1030">
        <v>7.81</v>
      </c>
      <c r="X1030">
        <v>2.6</v>
      </c>
      <c r="Y1030">
        <v>299649</v>
      </c>
      <c r="Z1030">
        <v>23050</v>
      </c>
      <c r="AA1030">
        <v>1.1599999999999999</v>
      </c>
      <c r="AB1030">
        <v>13</v>
      </c>
      <c r="AC1030">
        <v>8</v>
      </c>
      <c r="AD1030">
        <v>5</v>
      </c>
      <c r="AE1030">
        <v>61.54</v>
      </c>
      <c r="AF1030">
        <v>19</v>
      </c>
      <c r="AG1030">
        <v>3</v>
      </c>
      <c r="AH1030">
        <v>0</v>
      </c>
      <c r="AI1030">
        <v>10</v>
      </c>
      <c r="AJ1030" s="301">
        <v>43919</v>
      </c>
      <c r="AK1030">
        <v>978</v>
      </c>
      <c r="AL1030">
        <v>1672</v>
      </c>
      <c r="AM1030" s="301">
        <v>43828</v>
      </c>
      <c r="AN1030">
        <v>1270</v>
      </c>
      <c r="AO1030">
        <v>2485</v>
      </c>
      <c r="AP1030" s="301">
        <v>43645</v>
      </c>
      <c r="AQ1030">
        <v>1161</v>
      </c>
      <c r="AR1030">
        <v>2323</v>
      </c>
      <c r="AS1030" s="301">
        <v>43280</v>
      </c>
      <c r="AT1030">
        <v>1247</v>
      </c>
      <c r="AU1030">
        <v>3370</v>
      </c>
    </row>
    <row r="1031" spans="1:47" x14ac:dyDescent="0.2">
      <c r="A1031" s="102">
        <v>2245</v>
      </c>
      <c r="B1031">
        <v>4689</v>
      </c>
      <c r="C1031" t="s">
        <v>1015</v>
      </c>
      <c r="D1031" t="s">
        <v>900</v>
      </c>
      <c r="E1031">
        <v>526</v>
      </c>
      <c r="F1031">
        <v>524</v>
      </c>
      <c r="G1031">
        <v>1900</v>
      </c>
      <c r="H1031" t="s">
        <v>898</v>
      </c>
      <c r="I1031">
        <v>4812</v>
      </c>
      <c r="J1031" t="s">
        <v>543</v>
      </c>
      <c r="K1031" t="s">
        <v>900</v>
      </c>
      <c r="L1031">
        <v>5040</v>
      </c>
      <c r="M1031">
        <v>4945</v>
      </c>
      <c r="N1031">
        <v>200</v>
      </c>
      <c r="O1031" t="s">
        <v>901</v>
      </c>
      <c r="P1031">
        <v>0.88780415741425101</v>
      </c>
      <c r="Q1031">
        <v>0.918345195822028</v>
      </c>
      <c r="R1031">
        <v>0.351361449457329</v>
      </c>
      <c r="S1031" s="106">
        <v>3.4235902195307198E-3</v>
      </c>
      <c r="T1031">
        <v>2.3237565448558901</v>
      </c>
      <c r="U1031">
        <v>2.3237565448558901</v>
      </c>
      <c r="V1031">
        <v>2.5115494406693801</v>
      </c>
      <c r="W1031">
        <v>11.74</v>
      </c>
      <c r="X1031">
        <v>0.67</v>
      </c>
      <c r="Y1031">
        <v>299400</v>
      </c>
      <c r="Z1031">
        <v>21386</v>
      </c>
      <c r="AA1031">
        <v>1.26</v>
      </c>
      <c r="AB1031">
        <v>14</v>
      </c>
      <c r="AC1031">
        <v>9</v>
      </c>
      <c r="AD1031">
        <v>5</v>
      </c>
      <c r="AE1031">
        <v>64.290000000000006</v>
      </c>
      <c r="AF1031">
        <v>14</v>
      </c>
      <c r="AG1031">
        <v>4</v>
      </c>
      <c r="AH1031">
        <v>3</v>
      </c>
      <c r="AI1031">
        <v>7</v>
      </c>
      <c r="AJ1031" s="301">
        <v>43919</v>
      </c>
      <c r="AK1031">
        <v>345</v>
      </c>
      <c r="AL1031">
        <v>3915</v>
      </c>
      <c r="AM1031" s="301">
        <v>43828</v>
      </c>
      <c r="AN1031">
        <v>461</v>
      </c>
      <c r="AO1031">
        <v>4330</v>
      </c>
      <c r="AP1031" s="301">
        <v>43645</v>
      </c>
      <c r="AQ1031">
        <v>317</v>
      </c>
      <c r="AR1031">
        <v>3505</v>
      </c>
      <c r="AS1031" s="301">
        <v>43280</v>
      </c>
      <c r="AT1031">
        <v>362</v>
      </c>
      <c r="AU1031">
        <v>3275</v>
      </c>
    </row>
    <row r="1032" spans="1:47" x14ac:dyDescent="0.2">
      <c r="A1032" s="102">
        <v>2748</v>
      </c>
      <c r="B1032">
        <v>1833</v>
      </c>
      <c r="C1032" t="s">
        <v>1197</v>
      </c>
      <c r="D1032" t="s">
        <v>907</v>
      </c>
      <c r="E1032">
        <v>2457</v>
      </c>
      <c r="F1032">
        <v>2481</v>
      </c>
      <c r="G1032">
        <v>400</v>
      </c>
      <c r="H1032" t="s">
        <v>901</v>
      </c>
      <c r="I1032">
        <v>5801</v>
      </c>
      <c r="J1032" t="s">
        <v>1105</v>
      </c>
      <c r="K1032" t="s">
        <v>911</v>
      </c>
      <c r="L1032">
        <v>2587</v>
      </c>
      <c r="M1032">
        <v>2592</v>
      </c>
      <c r="N1032">
        <v>400</v>
      </c>
      <c r="O1032" t="s">
        <v>898</v>
      </c>
      <c r="P1032">
        <v>0.83748373052882497</v>
      </c>
      <c r="Q1032">
        <v>0.90480267818621896</v>
      </c>
      <c r="R1032">
        <v>0.27898956882158898</v>
      </c>
      <c r="S1032">
        <v>8.5651560623350095E-2</v>
      </c>
      <c r="T1032">
        <v>-1.2750703935112999</v>
      </c>
      <c r="U1032">
        <v>1.2750703935112999</v>
      </c>
      <c r="V1032">
        <v>1.3592997120536101</v>
      </c>
      <c r="W1032">
        <v>-14.78</v>
      </c>
      <c r="X1032">
        <v>4.28</v>
      </c>
      <c r="Y1032">
        <v>299208</v>
      </c>
      <c r="Z1032">
        <v>29921</v>
      </c>
      <c r="AA1032">
        <v>1.56</v>
      </c>
      <c r="AB1032">
        <v>10</v>
      </c>
      <c r="AC1032">
        <v>7</v>
      </c>
      <c r="AD1032">
        <v>3</v>
      </c>
      <c r="AE1032">
        <v>70</v>
      </c>
      <c r="AF1032">
        <v>16</v>
      </c>
      <c r="AG1032">
        <v>3</v>
      </c>
      <c r="AH1032">
        <v>1</v>
      </c>
      <c r="AI1032">
        <v>6</v>
      </c>
      <c r="AJ1032" s="301">
        <v>43919</v>
      </c>
      <c r="AK1032">
        <v>2274</v>
      </c>
      <c r="AL1032">
        <v>1979</v>
      </c>
      <c r="AM1032" s="301">
        <v>43828</v>
      </c>
      <c r="AN1032">
        <v>3010</v>
      </c>
      <c r="AO1032">
        <v>2820</v>
      </c>
      <c r="AP1032" s="301">
        <v>43645</v>
      </c>
      <c r="AQ1032">
        <v>3380</v>
      </c>
      <c r="AR1032">
        <v>3245</v>
      </c>
      <c r="AS1032" s="301">
        <v>43280</v>
      </c>
      <c r="AT1032">
        <v>3465</v>
      </c>
      <c r="AU1032">
        <v>3820</v>
      </c>
    </row>
    <row r="1033" spans="1:47" x14ac:dyDescent="0.2">
      <c r="A1033" s="102">
        <v>24</v>
      </c>
      <c r="B1033">
        <v>4005</v>
      </c>
      <c r="C1033" t="s">
        <v>1072</v>
      </c>
      <c r="D1033" t="s">
        <v>920</v>
      </c>
      <c r="E1033">
        <v>313</v>
      </c>
      <c r="F1033">
        <v>312</v>
      </c>
      <c r="G1033">
        <v>3100</v>
      </c>
      <c r="H1033" t="s">
        <v>901</v>
      </c>
      <c r="I1033">
        <v>8078</v>
      </c>
      <c r="J1033" t="s">
        <v>1192</v>
      </c>
      <c r="K1033" t="s">
        <v>905</v>
      </c>
      <c r="L1033">
        <v>1940</v>
      </c>
      <c r="M1033">
        <v>1940</v>
      </c>
      <c r="N1033">
        <v>500</v>
      </c>
      <c r="O1033" t="s">
        <v>898</v>
      </c>
      <c r="P1033">
        <v>0.85091098814814603</v>
      </c>
      <c r="Q1033">
        <v>0.98063486838264302</v>
      </c>
      <c r="R1033" s="106">
        <v>2.3387184735622199E-3</v>
      </c>
      <c r="S1033" s="15">
        <v>4.4926905573776897E-3</v>
      </c>
      <c r="T1033">
        <v>-2.1080644219138902</v>
      </c>
      <c r="U1033">
        <v>2.1080644219138902</v>
      </c>
      <c r="V1033">
        <v>2.0064181841306499</v>
      </c>
      <c r="W1033">
        <v>-13.71</v>
      </c>
      <c r="X1033">
        <v>0.28999999999999998</v>
      </c>
      <c r="Y1033">
        <v>298960</v>
      </c>
      <c r="Z1033">
        <v>19931</v>
      </c>
      <c r="AA1033">
        <v>0.96</v>
      </c>
      <c r="AB1033">
        <v>15</v>
      </c>
      <c r="AC1033">
        <v>8</v>
      </c>
      <c r="AD1033">
        <v>7</v>
      </c>
      <c r="AE1033">
        <v>53.33</v>
      </c>
      <c r="AF1033">
        <v>20</v>
      </c>
      <c r="AG1033">
        <v>3</v>
      </c>
      <c r="AH1033">
        <v>0</v>
      </c>
      <c r="AI1033">
        <v>12</v>
      </c>
      <c r="AJ1033" s="301">
        <v>43919</v>
      </c>
      <c r="AK1033">
        <v>329</v>
      </c>
      <c r="AL1033">
        <v>1737</v>
      </c>
      <c r="AM1033" s="301">
        <v>43828</v>
      </c>
      <c r="AN1033">
        <v>498</v>
      </c>
      <c r="AO1033">
        <v>2877</v>
      </c>
      <c r="AP1033" s="301">
        <v>43645</v>
      </c>
      <c r="AQ1033">
        <v>515</v>
      </c>
      <c r="AR1033">
        <v>2987</v>
      </c>
      <c r="AS1033" s="301">
        <v>43280</v>
      </c>
      <c r="AT1033">
        <v>623</v>
      </c>
      <c r="AU1033">
        <v>4185</v>
      </c>
    </row>
    <row r="1034" spans="1:47" x14ac:dyDescent="0.2">
      <c r="A1034" s="102">
        <v>2549</v>
      </c>
      <c r="B1034">
        <v>1662</v>
      </c>
      <c r="C1034" t="s">
        <v>463</v>
      </c>
      <c r="D1034" t="s">
        <v>1045</v>
      </c>
      <c r="E1034">
        <v>1807</v>
      </c>
      <c r="F1034">
        <v>1788</v>
      </c>
      <c r="G1034">
        <v>600</v>
      </c>
      <c r="H1034" t="s">
        <v>901</v>
      </c>
      <c r="I1034">
        <v>9072</v>
      </c>
      <c r="J1034" t="s">
        <v>975</v>
      </c>
      <c r="K1034" t="s">
        <v>976</v>
      </c>
      <c r="L1034">
        <v>2118</v>
      </c>
      <c r="M1034">
        <v>2146</v>
      </c>
      <c r="N1034">
        <v>500</v>
      </c>
      <c r="O1034" t="s">
        <v>898</v>
      </c>
      <c r="P1034">
        <v>0.53506878222013199</v>
      </c>
      <c r="Q1034">
        <v>0.90978759814772103</v>
      </c>
      <c r="R1034">
        <v>0.41098153691213302</v>
      </c>
      <c r="S1034" s="106">
        <v>8.0606973458497405E-2</v>
      </c>
      <c r="T1034">
        <v>-1.48233919209775</v>
      </c>
      <c r="U1034">
        <v>1.48233919209775</v>
      </c>
      <c r="V1034">
        <v>1.25837942419741</v>
      </c>
      <c r="W1034">
        <v>-9.6999999999999993</v>
      </c>
      <c r="X1034">
        <v>0.02</v>
      </c>
      <c r="Y1034">
        <v>298862</v>
      </c>
      <c r="Z1034">
        <v>27169</v>
      </c>
      <c r="AA1034">
        <v>1.26</v>
      </c>
      <c r="AB1034">
        <v>11</v>
      </c>
      <c r="AC1034">
        <v>6</v>
      </c>
      <c r="AD1034">
        <v>5</v>
      </c>
      <c r="AE1034">
        <v>54.55</v>
      </c>
      <c r="AF1034">
        <v>14</v>
      </c>
      <c r="AG1034">
        <v>4</v>
      </c>
      <c r="AH1034">
        <v>3</v>
      </c>
      <c r="AI1034">
        <v>4</v>
      </c>
      <c r="AJ1034" s="301">
        <v>43919</v>
      </c>
      <c r="AK1034">
        <v>1789</v>
      </c>
      <c r="AL1034">
        <v>2172</v>
      </c>
      <c r="AM1034" s="301">
        <v>43828</v>
      </c>
      <c r="AN1034">
        <v>2955</v>
      </c>
      <c r="AO1034">
        <v>2746</v>
      </c>
      <c r="AP1034" s="301">
        <v>43645</v>
      </c>
      <c r="AQ1034">
        <v>2554</v>
      </c>
      <c r="AR1034">
        <v>2562</v>
      </c>
      <c r="AS1034" s="301">
        <v>43280</v>
      </c>
      <c r="AT1034">
        <v>2896</v>
      </c>
      <c r="AU1034">
        <v>2840</v>
      </c>
    </row>
    <row r="1035" spans="1:47" x14ac:dyDescent="0.2">
      <c r="A1035" s="102">
        <v>442</v>
      </c>
      <c r="B1035">
        <v>4917</v>
      </c>
      <c r="C1035" t="s">
        <v>1137</v>
      </c>
      <c r="D1035" t="s">
        <v>920</v>
      </c>
      <c r="E1035">
        <v>1980</v>
      </c>
      <c r="F1035">
        <v>1989</v>
      </c>
      <c r="G1035">
        <v>500</v>
      </c>
      <c r="H1035" t="s">
        <v>901</v>
      </c>
      <c r="I1035">
        <v>6457</v>
      </c>
      <c r="J1035" t="s">
        <v>1130</v>
      </c>
      <c r="K1035" t="s">
        <v>909</v>
      </c>
      <c r="L1035">
        <v>2420</v>
      </c>
      <c r="M1035">
        <v>2390</v>
      </c>
      <c r="N1035">
        <v>400</v>
      </c>
      <c r="O1035" t="s">
        <v>898</v>
      </c>
      <c r="P1035">
        <v>0.53010177765817101</v>
      </c>
      <c r="Q1035">
        <v>0.95962876275542697</v>
      </c>
      <c r="R1035">
        <v>0.32284462630114502</v>
      </c>
      <c r="S1035">
        <v>3.7257755721766201E-3</v>
      </c>
      <c r="T1035">
        <v>-0.79385615393858799</v>
      </c>
      <c r="U1035">
        <v>0.79385615393858799</v>
      </c>
      <c r="V1035">
        <v>1.7961243810363099</v>
      </c>
      <c r="W1035">
        <v>-2.8</v>
      </c>
      <c r="X1035">
        <v>4.03</v>
      </c>
      <c r="Y1035">
        <v>298698</v>
      </c>
      <c r="Z1035">
        <v>27154</v>
      </c>
      <c r="AA1035">
        <v>1.52</v>
      </c>
      <c r="AB1035">
        <v>11</v>
      </c>
      <c r="AC1035">
        <v>7</v>
      </c>
      <c r="AD1035">
        <v>4</v>
      </c>
      <c r="AE1035">
        <v>63.64</v>
      </c>
      <c r="AF1035">
        <v>20</v>
      </c>
      <c r="AG1035">
        <v>3</v>
      </c>
      <c r="AH1035">
        <v>0</v>
      </c>
      <c r="AI1035">
        <v>8</v>
      </c>
      <c r="AJ1035" s="301">
        <v>43919</v>
      </c>
      <c r="AK1035">
        <v>2119</v>
      </c>
      <c r="AL1035">
        <v>2605</v>
      </c>
      <c r="AM1035" s="301">
        <v>43828</v>
      </c>
      <c r="AN1035">
        <v>3000</v>
      </c>
      <c r="AO1035">
        <v>3310</v>
      </c>
      <c r="AP1035" s="301">
        <v>43645</v>
      </c>
      <c r="AQ1035">
        <v>2663</v>
      </c>
      <c r="AR1035">
        <v>2914</v>
      </c>
      <c r="AS1035" s="301">
        <v>43280</v>
      </c>
      <c r="AT1035">
        <v>3335</v>
      </c>
      <c r="AU1035">
        <v>3075</v>
      </c>
    </row>
    <row r="1036" spans="1:47" x14ac:dyDescent="0.2">
      <c r="A1036" s="102">
        <v>159</v>
      </c>
      <c r="B1036">
        <v>6371</v>
      </c>
      <c r="C1036" t="s">
        <v>1003</v>
      </c>
      <c r="D1036" t="s">
        <v>909</v>
      </c>
      <c r="E1036">
        <v>2599</v>
      </c>
      <c r="F1036">
        <v>2563</v>
      </c>
      <c r="G1036">
        <v>400</v>
      </c>
      <c r="H1036" t="s">
        <v>901</v>
      </c>
      <c r="I1036">
        <v>8308</v>
      </c>
      <c r="J1036" t="s">
        <v>48</v>
      </c>
      <c r="K1036" t="s">
        <v>940</v>
      </c>
      <c r="L1036">
        <v>366</v>
      </c>
      <c r="M1036">
        <v>368</v>
      </c>
      <c r="N1036">
        <v>2800</v>
      </c>
      <c r="O1036" t="s">
        <v>898</v>
      </c>
      <c r="P1036">
        <v>0.92647008807242304</v>
      </c>
      <c r="Q1036">
        <v>0.969586882409046</v>
      </c>
      <c r="R1036" s="15">
        <v>0.11533502725442001</v>
      </c>
      <c r="S1036" s="15">
        <v>5.6952431132884097E-2</v>
      </c>
      <c r="T1036">
        <v>-1.6292186542468099</v>
      </c>
      <c r="U1036">
        <v>1.6292186542468099</v>
      </c>
      <c r="V1036">
        <v>1.27258523854339</v>
      </c>
      <c r="W1036">
        <v>-5.52</v>
      </c>
      <c r="X1036">
        <v>0.51</v>
      </c>
      <c r="Y1036">
        <v>298347</v>
      </c>
      <c r="Z1036">
        <v>16575</v>
      </c>
      <c r="AA1036">
        <v>0.77</v>
      </c>
      <c r="AB1036">
        <v>18</v>
      </c>
      <c r="AC1036">
        <v>12</v>
      </c>
      <c r="AD1036">
        <v>6</v>
      </c>
      <c r="AE1036">
        <v>66.67</v>
      </c>
      <c r="AF1036">
        <v>19</v>
      </c>
      <c r="AG1036">
        <v>1</v>
      </c>
      <c r="AH1036">
        <v>2</v>
      </c>
      <c r="AI1036">
        <v>15</v>
      </c>
      <c r="AJ1036" s="301">
        <v>43919</v>
      </c>
      <c r="AK1036">
        <v>2608</v>
      </c>
      <c r="AL1036">
        <v>344</v>
      </c>
      <c r="AM1036" s="301">
        <v>43828</v>
      </c>
      <c r="AN1036">
        <v>3865</v>
      </c>
      <c r="AO1036">
        <v>479</v>
      </c>
      <c r="AP1036" s="301">
        <v>43645</v>
      </c>
      <c r="AQ1036">
        <v>3630</v>
      </c>
      <c r="AR1036">
        <v>453.5</v>
      </c>
      <c r="AS1036" s="301">
        <v>43280</v>
      </c>
      <c r="AT1036">
        <v>4390</v>
      </c>
      <c r="AU1036">
        <v>582.29999999999995</v>
      </c>
    </row>
    <row r="1037" spans="1:47" x14ac:dyDescent="0.2">
      <c r="A1037" s="102">
        <v>1189</v>
      </c>
      <c r="B1037">
        <v>2685</v>
      </c>
      <c r="C1037" t="s">
        <v>1479</v>
      </c>
      <c r="D1037" t="s">
        <v>921</v>
      </c>
      <c r="E1037">
        <v>1733</v>
      </c>
      <c r="F1037">
        <v>1726</v>
      </c>
      <c r="G1037">
        <v>600</v>
      </c>
      <c r="H1037" t="s">
        <v>898</v>
      </c>
      <c r="I1037">
        <v>7202</v>
      </c>
      <c r="J1037" t="s">
        <v>596</v>
      </c>
      <c r="K1037" t="s">
        <v>913</v>
      </c>
      <c r="L1037">
        <v>950.5</v>
      </c>
      <c r="M1037">
        <v>944.8</v>
      </c>
      <c r="N1037">
        <v>1100</v>
      </c>
      <c r="O1037" t="s">
        <v>901</v>
      </c>
      <c r="P1037">
        <v>0.94728770515163496</v>
      </c>
      <c r="Q1037">
        <v>0.94382194245515105</v>
      </c>
      <c r="R1037" s="15">
        <v>0.114393307091639</v>
      </c>
      <c r="S1037" s="106">
        <v>8.8282570010229294E-2</v>
      </c>
      <c r="T1037">
        <v>0.222223774564903</v>
      </c>
      <c r="U1037">
        <v>0.222223774564903</v>
      </c>
      <c r="V1037">
        <v>0.59361397844316299</v>
      </c>
      <c r="W1037">
        <v>1.26</v>
      </c>
      <c r="X1037">
        <v>0.36</v>
      </c>
      <c r="Y1037">
        <v>298222</v>
      </c>
      <c r="Z1037">
        <v>19881</v>
      </c>
      <c r="AA1037">
        <v>1.18</v>
      </c>
      <c r="AB1037">
        <v>15</v>
      </c>
      <c r="AC1037">
        <v>10</v>
      </c>
      <c r="AD1037">
        <v>5</v>
      </c>
      <c r="AE1037">
        <v>66.67</v>
      </c>
      <c r="AF1037">
        <v>18</v>
      </c>
      <c r="AG1037">
        <v>4</v>
      </c>
      <c r="AH1037">
        <v>3</v>
      </c>
      <c r="AI1037">
        <v>8</v>
      </c>
      <c r="AJ1037" s="301">
        <v>43919</v>
      </c>
      <c r="AK1037">
        <v>1291</v>
      </c>
      <c r="AL1037">
        <v>745.1</v>
      </c>
      <c r="AM1037" s="301">
        <v>43828</v>
      </c>
      <c r="AN1037">
        <v>2489</v>
      </c>
      <c r="AO1037">
        <v>1299</v>
      </c>
      <c r="AP1037" s="301">
        <v>43645</v>
      </c>
      <c r="AQ1037">
        <v>2320</v>
      </c>
      <c r="AR1037">
        <v>1247</v>
      </c>
      <c r="AS1037" s="301">
        <v>43280</v>
      </c>
      <c r="AT1037">
        <v>1209</v>
      </c>
      <c r="AU1037">
        <v>1430.5</v>
      </c>
    </row>
    <row r="1038" spans="1:47" x14ac:dyDescent="0.2">
      <c r="A1038" s="102">
        <v>1749</v>
      </c>
      <c r="B1038">
        <v>6269</v>
      </c>
      <c r="C1038" t="s">
        <v>1176</v>
      </c>
      <c r="D1038" t="s">
        <v>909</v>
      </c>
      <c r="E1038">
        <v>1470</v>
      </c>
      <c r="F1038">
        <v>1434</v>
      </c>
      <c r="G1038">
        <v>700</v>
      </c>
      <c r="H1038" t="s">
        <v>901</v>
      </c>
      <c r="I1038">
        <v>7867</v>
      </c>
      <c r="J1038" t="s">
        <v>1178</v>
      </c>
      <c r="K1038" t="s">
        <v>919</v>
      </c>
      <c r="L1038">
        <v>863</v>
      </c>
      <c r="M1038">
        <v>837</v>
      </c>
      <c r="N1038">
        <v>1200</v>
      </c>
      <c r="O1038" t="s">
        <v>898</v>
      </c>
      <c r="P1038">
        <v>0.73035762725812903</v>
      </c>
      <c r="Q1038">
        <v>0.93143462853811898</v>
      </c>
      <c r="R1038">
        <v>0.24565510586070899</v>
      </c>
      <c r="S1038">
        <v>7.7604174384033497E-2</v>
      </c>
      <c r="T1038">
        <v>-8.4071110936258006E-2</v>
      </c>
      <c r="U1038">
        <v>8.4071110936258006E-2</v>
      </c>
      <c r="V1038">
        <v>0.40415040702920801</v>
      </c>
      <c r="W1038">
        <v>-0.55000000000000004</v>
      </c>
      <c r="X1038">
        <v>0.06</v>
      </c>
      <c r="Y1038">
        <v>298058</v>
      </c>
      <c r="Z1038">
        <v>18629</v>
      </c>
      <c r="AA1038">
        <v>0.93</v>
      </c>
      <c r="AB1038">
        <v>16</v>
      </c>
      <c r="AC1038">
        <v>9</v>
      </c>
      <c r="AD1038">
        <v>7</v>
      </c>
      <c r="AE1038">
        <v>56.25</v>
      </c>
      <c r="AF1038">
        <v>14</v>
      </c>
      <c r="AG1038">
        <v>6</v>
      </c>
      <c r="AH1038">
        <v>4</v>
      </c>
      <c r="AI1038">
        <v>6</v>
      </c>
      <c r="AJ1038" s="301">
        <v>43919</v>
      </c>
      <c r="AK1038">
        <v>1331</v>
      </c>
      <c r="AL1038">
        <v>782</v>
      </c>
      <c r="AM1038" s="301">
        <v>43828</v>
      </c>
      <c r="AN1038">
        <v>2665</v>
      </c>
      <c r="AO1038">
        <v>1417</v>
      </c>
      <c r="AP1038" s="301">
        <v>43645</v>
      </c>
      <c r="AQ1038">
        <v>3090</v>
      </c>
      <c r="AR1038">
        <v>1307</v>
      </c>
      <c r="AS1038" s="301">
        <v>43280</v>
      </c>
      <c r="AT1038">
        <v>3045</v>
      </c>
      <c r="AU1038">
        <v>887</v>
      </c>
    </row>
    <row r="1039" spans="1:47" x14ac:dyDescent="0.2">
      <c r="A1039" s="102">
        <v>164</v>
      </c>
      <c r="B1039">
        <v>4045</v>
      </c>
      <c r="C1039" t="s">
        <v>1127</v>
      </c>
      <c r="D1039" t="s">
        <v>920</v>
      </c>
      <c r="E1039">
        <v>1030</v>
      </c>
      <c r="F1039">
        <v>1022</v>
      </c>
      <c r="G1039">
        <v>1000</v>
      </c>
      <c r="H1039" t="s">
        <v>901</v>
      </c>
      <c r="I1039">
        <v>7186</v>
      </c>
      <c r="J1039" t="s">
        <v>445</v>
      </c>
      <c r="K1039" t="s">
        <v>940</v>
      </c>
      <c r="L1039">
        <v>353</v>
      </c>
      <c r="M1039">
        <v>347</v>
      </c>
      <c r="N1039">
        <v>2900</v>
      </c>
      <c r="O1039" t="s">
        <v>898</v>
      </c>
      <c r="P1039">
        <v>0.91317673219117301</v>
      </c>
      <c r="Q1039">
        <v>0.96935051277212503</v>
      </c>
      <c r="R1039">
        <v>0.43323474172721599</v>
      </c>
      <c r="S1039" s="15">
        <v>1.25130102590095E-3</v>
      </c>
      <c r="T1039">
        <v>-0.51055957682003195</v>
      </c>
      <c r="U1039">
        <v>0.51055957682003195</v>
      </c>
      <c r="V1039">
        <v>9.3937643708920798E-2</v>
      </c>
      <c r="W1039">
        <v>-2.1800000000000002</v>
      </c>
      <c r="X1039">
        <v>1.54</v>
      </c>
      <c r="Y1039">
        <v>297680</v>
      </c>
      <c r="Z1039">
        <v>15667</v>
      </c>
      <c r="AA1039">
        <v>0.76</v>
      </c>
      <c r="AB1039">
        <v>19</v>
      </c>
      <c r="AC1039">
        <v>14</v>
      </c>
      <c r="AD1039">
        <v>5</v>
      </c>
      <c r="AE1039">
        <v>73.680000000000007</v>
      </c>
      <c r="AF1039">
        <v>19</v>
      </c>
      <c r="AG1039">
        <v>3</v>
      </c>
      <c r="AH1039">
        <v>2</v>
      </c>
      <c r="AI1039">
        <v>14</v>
      </c>
      <c r="AJ1039" s="301">
        <v>43919</v>
      </c>
      <c r="AK1039">
        <v>978</v>
      </c>
      <c r="AL1039">
        <v>340</v>
      </c>
      <c r="AM1039" s="301">
        <v>43828</v>
      </c>
      <c r="AN1039">
        <v>1270</v>
      </c>
      <c r="AO1039">
        <v>452</v>
      </c>
      <c r="AP1039" s="301">
        <v>43645</v>
      </c>
      <c r="AQ1039">
        <v>1161</v>
      </c>
      <c r="AR1039">
        <v>412</v>
      </c>
      <c r="AS1039" s="301">
        <v>43280</v>
      </c>
      <c r="AT1039">
        <v>1247</v>
      </c>
      <c r="AU1039">
        <v>553</v>
      </c>
    </row>
    <row r="1040" spans="1:47" x14ac:dyDescent="0.2">
      <c r="A1040" s="102">
        <v>528</v>
      </c>
      <c r="B1040">
        <v>4681</v>
      </c>
      <c r="C1040" t="s">
        <v>774</v>
      </c>
      <c r="D1040" t="s">
        <v>910</v>
      </c>
      <c r="E1040">
        <v>1414</v>
      </c>
      <c r="F1040">
        <v>1389</v>
      </c>
      <c r="G1040">
        <v>700</v>
      </c>
      <c r="H1040" t="s">
        <v>898</v>
      </c>
      <c r="I1040">
        <v>6472</v>
      </c>
      <c r="J1040" t="s">
        <v>59</v>
      </c>
      <c r="K1040" t="s">
        <v>909</v>
      </c>
      <c r="L1040">
        <v>213</v>
      </c>
      <c r="M1040">
        <v>211</v>
      </c>
      <c r="N1040">
        <v>4600</v>
      </c>
      <c r="O1040" t="s">
        <v>901</v>
      </c>
      <c r="P1040">
        <v>0.92864950061316798</v>
      </c>
      <c r="Q1040">
        <v>0.95734712897143404</v>
      </c>
      <c r="R1040">
        <v>9.1396975962352703E-2</v>
      </c>
      <c r="S1040" s="15">
        <v>4.8488236884399197E-2</v>
      </c>
      <c r="T1040">
        <v>2.1133844870715399</v>
      </c>
      <c r="U1040">
        <v>2.1133844870715399</v>
      </c>
      <c r="V1040">
        <v>2.27440303545057</v>
      </c>
      <c r="W1040">
        <v>10.97</v>
      </c>
      <c r="X1040">
        <v>0.17</v>
      </c>
      <c r="Y1040">
        <v>297349</v>
      </c>
      <c r="Z1040">
        <v>24779</v>
      </c>
      <c r="AA1040">
        <v>1.2</v>
      </c>
      <c r="AB1040">
        <v>12</v>
      </c>
      <c r="AC1040">
        <v>8</v>
      </c>
      <c r="AD1040">
        <v>4</v>
      </c>
      <c r="AE1040">
        <v>66.67</v>
      </c>
      <c r="AF1040">
        <v>18</v>
      </c>
      <c r="AG1040">
        <v>3</v>
      </c>
      <c r="AH1040">
        <v>1</v>
      </c>
      <c r="AI1040">
        <v>8</v>
      </c>
      <c r="AJ1040" s="301">
        <v>43919</v>
      </c>
      <c r="AK1040">
        <v>1086</v>
      </c>
      <c r="AL1040">
        <v>196</v>
      </c>
      <c r="AM1040" s="301">
        <v>43828</v>
      </c>
      <c r="AN1040">
        <v>1855</v>
      </c>
      <c r="AO1040">
        <v>345</v>
      </c>
      <c r="AP1040" s="301">
        <v>43645</v>
      </c>
      <c r="AQ1040">
        <v>1659</v>
      </c>
      <c r="AR1040">
        <v>334</v>
      </c>
      <c r="AS1040" s="301">
        <v>43280</v>
      </c>
      <c r="AT1040">
        <v>1889</v>
      </c>
      <c r="AU1040">
        <v>456</v>
      </c>
    </row>
    <row r="1041" spans="1:47" x14ac:dyDescent="0.2">
      <c r="A1041" s="102">
        <v>299</v>
      </c>
      <c r="B1041">
        <v>6269</v>
      </c>
      <c r="C1041" t="s">
        <v>1176</v>
      </c>
      <c r="D1041" t="s">
        <v>909</v>
      </c>
      <c r="E1041">
        <v>1470</v>
      </c>
      <c r="F1041">
        <v>1434</v>
      </c>
      <c r="G1041">
        <v>700</v>
      </c>
      <c r="H1041" t="s">
        <v>901</v>
      </c>
      <c r="I1041">
        <v>7261</v>
      </c>
      <c r="J1041" t="s">
        <v>1153</v>
      </c>
      <c r="K1041" t="s">
        <v>913</v>
      </c>
      <c r="L1041">
        <v>616</v>
      </c>
      <c r="M1041">
        <v>623</v>
      </c>
      <c r="N1041">
        <v>1600</v>
      </c>
      <c r="O1041" t="s">
        <v>898</v>
      </c>
      <c r="P1041">
        <v>0.86303547710890705</v>
      </c>
      <c r="Q1041">
        <v>0.96365118024512697</v>
      </c>
      <c r="R1041" s="15">
        <v>4.8041380604584197E-2</v>
      </c>
      <c r="S1041" s="15">
        <v>2.0020275391385602E-2</v>
      </c>
      <c r="T1041">
        <v>-5.6585943004826098E-2</v>
      </c>
      <c r="U1041">
        <v>5.6585943004826098E-2</v>
      </c>
      <c r="V1041">
        <v>0.41422259138978001</v>
      </c>
      <c r="W1041">
        <v>-0.51</v>
      </c>
      <c r="X1041">
        <v>0.7</v>
      </c>
      <c r="Y1041">
        <v>297292</v>
      </c>
      <c r="Z1041">
        <v>14865</v>
      </c>
      <c r="AA1041">
        <v>0.82</v>
      </c>
      <c r="AB1041">
        <v>20</v>
      </c>
      <c r="AC1041">
        <v>9</v>
      </c>
      <c r="AD1041">
        <v>11</v>
      </c>
      <c r="AE1041">
        <v>45</v>
      </c>
      <c r="AF1041">
        <v>18</v>
      </c>
      <c r="AG1041">
        <v>4</v>
      </c>
      <c r="AH1041">
        <v>2</v>
      </c>
      <c r="AI1041">
        <v>14</v>
      </c>
      <c r="AJ1041" s="301">
        <v>43919</v>
      </c>
      <c r="AK1041">
        <v>1331</v>
      </c>
      <c r="AL1041">
        <v>606</v>
      </c>
      <c r="AM1041" s="301">
        <v>43828</v>
      </c>
      <c r="AN1041">
        <v>2665</v>
      </c>
      <c r="AO1041">
        <v>938</v>
      </c>
      <c r="AP1041" s="301">
        <v>43645</v>
      </c>
      <c r="AQ1041">
        <v>3090</v>
      </c>
      <c r="AR1041">
        <v>1146</v>
      </c>
      <c r="AS1041" s="301">
        <v>43280</v>
      </c>
      <c r="AT1041">
        <v>3045</v>
      </c>
      <c r="AU1041">
        <v>1344</v>
      </c>
    </row>
    <row r="1042" spans="1:47" x14ac:dyDescent="0.2">
      <c r="A1042" s="102">
        <v>795</v>
      </c>
      <c r="B1042">
        <v>3076</v>
      </c>
      <c r="C1042" t="s">
        <v>1126</v>
      </c>
      <c r="D1042" t="s">
        <v>905</v>
      </c>
      <c r="E1042">
        <v>1560</v>
      </c>
      <c r="F1042">
        <v>1532</v>
      </c>
      <c r="G1042">
        <v>700</v>
      </c>
      <c r="H1042" t="s">
        <v>898</v>
      </c>
      <c r="I1042">
        <v>8411</v>
      </c>
      <c r="J1042" t="s">
        <v>979</v>
      </c>
      <c r="K1042" t="s">
        <v>940</v>
      </c>
      <c r="L1042">
        <v>131.69999999999999</v>
      </c>
      <c r="M1042">
        <v>131.9</v>
      </c>
      <c r="N1042">
        <v>8100</v>
      </c>
      <c r="O1042" t="s">
        <v>901</v>
      </c>
      <c r="P1042">
        <v>0.84962138471165904</v>
      </c>
      <c r="Q1042">
        <v>0.95129863930921499</v>
      </c>
      <c r="R1042">
        <v>0.489814935968089</v>
      </c>
      <c r="S1042">
        <v>4.0573266423130999E-2</v>
      </c>
      <c r="T1042">
        <v>1.2332051106379101</v>
      </c>
      <c r="U1042">
        <v>1.2332051106379101</v>
      </c>
      <c r="V1042">
        <v>1.8056426027016701</v>
      </c>
      <c r="W1042">
        <v>6.56</v>
      </c>
      <c r="X1042">
        <v>0.37</v>
      </c>
      <c r="Y1042">
        <v>297171</v>
      </c>
      <c r="Z1042">
        <v>18573</v>
      </c>
      <c r="AA1042">
        <v>0.88</v>
      </c>
      <c r="AB1042">
        <v>16</v>
      </c>
      <c r="AC1042">
        <v>10</v>
      </c>
      <c r="AD1042">
        <v>6</v>
      </c>
      <c r="AE1042">
        <v>62.5</v>
      </c>
      <c r="AF1042">
        <v>18</v>
      </c>
      <c r="AG1042">
        <v>4</v>
      </c>
      <c r="AH1042">
        <v>1</v>
      </c>
      <c r="AI1042">
        <v>11</v>
      </c>
      <c r="AJ1042" s="301">
        <v>43919</v>
      </c>
      <c r="AK1042">
        <v>1344</v>
      </c>
      <c r="AL1042">
        <v>130</v>
      </c>
      <c r="AM1042" s="301">
        <v>43828</v>
      </c>
      <c r="AN1042">
        <v>1947</v>
      </c>
      <c r="AO1042">
        <v>168.3</v>
      </c>
      <c r="AP1042" s="301">
        <v>43645</v>
      </c>
      <c r="AQ1042">
        <v>1791</v>
      </c>
      <c r="AR1042">
        <v>157.69999999999999</v>
      </c>
      <c r="AS1042" s="301">
        <v>43280</v>
      </c>
      <c r="AT1042">
        <v>2309</v>
      </c>
      <c r="AU1042">
        <v>185.5</v>
      </c>
    </row>
    <row r="1043" spans="1:47" x14ac:dyDescent="0.2">
      <c r="A1043" s="102">
        <v>1811</v>
      </c>
      <c r="B1043">
        <v>4114</v>
      </c>
      <c r="C1043" t="s">
        <v>997</v>
      </c>
      <c r="D1043" t="s">
        <v>920</v>
      </c>
      <c r="E1043">
        <v>5560</v>
      </c>
      <c r="F1043">
        <v>5590</v>
      </c>
      <c r="G1043">
        <v>100</v>
      </c>
      <c r="H1043" t="s">
        <v>898</v>
      </c>
      <c r="I1043">
        <v>5444</v>
      </c>
      <c r="J1043" t="s">
        <v>1201</v>
      </c>
      <c r="K1043" t="s">
        <v>939</v>
      </c>
      <c r="L1043">
        <v>2190</v>
      </c>
      <c r="M1043">
        <v>2156</v>
      </c>
      <c r="N1043">
        <v>300</v>
      </c>
      <c r="O1043" t="s">
        <v>901</v>
      </c>
      <c r="P1043">
        <v>0.89391358475179095</v>
      </c>
      <c r="Q1043">
        <v>0.92969341552640705</v>
      </c>
      <c r="R1043">
        <v>0.13280712151278801</v>
      </c>
      <c r="S1043" s="15">
        <v>2.13120426661942E-2</v>
      </c>
      <c r="T1043">
        <v>0.228847721449395</v>
      </c>
      <c r="U1043">
        <v>0.228847721449395</v>
      </c>
      <c r="V1043">
        <v>0.64513651095602098</v>
      </c>
      <c r="W1043">
        <v>0.86</v>
      </c>
      <c r="X1043">
        <v>15.71</v>
      </c>
      <c r="Y1043">
        <v>297135</v>
      </c>
      <c r="Z1043">
        <v>49522</v>
      </c>
      <c r="AA1043">
        <v>3.27</v>
      </c>
      <c r="AB1043">
        <v>6</v>
      </c>
      <c r="AC1043">
        <v>5</v>
      </c>
      <c r="AD1043">
        <v>1</v>
      </c>
      <c r="AE1043">
        <v>83.33</v>
      </c>
      <c r="AF1043">
        <v>18</v>
      </c>
      <c r="AG1043">
        <v>3</v>
      </c>
      <c r="AH1043">
        <v>0</v>
      </c>
      <c r="AI1043">
        <v>3</v>
      </c>
      <c r="AJ1043" s="301">
        <v>43919</v>
      </c>
      <c r="AK1043">
        <v>5180</v>
      </c>
      <c r="AL1043">
        <v>1864</v>
      </c>
      <c r="AM1043" s="301">
        <v>43828</v>
      </c>
      <c r="AN1043">
        <v>6790</v>
      </c>
      <c r="AO1043">
        <v>2742</v>
      </c>
      <c r="AP1043" s="301">
        <v>43645</v>
      </c>
      <c r="AQ1043">
        <v>7230</v>
      </c>
      <c r="AR1043">
        <v>3230</v>
      </c>
      <c r="AS1043" s="301">
        <v>43280</v>
      </c>
      <c r="AT1043">
        <v>7900</v>
      </c>
      <c r="AU1043">
        <v>3295</v>
      </c>
    </row>
    <row r="1044" spans="1:47" x14ac:dyDescent="0.2">
      <c r="A1044" s="102">
        <v>2690</v>
      </c>
      <c r="B1044">
        <v>1893</v>
      </c>
      <c r="C1044" t="s">
        <v>1173</v>
      </c>
      <c r="D1044" t="s">
        <v>907</v>
      </c>
      <c r="E1044">
        <v>568</v>
      </c>
      <c r="F1044">
        <v>564</v>
      </c>
      <c r="G1044">
        <v>1900</v>
      </c>
      <c r="H1044" t="s">
        <v>898</v>
      </c>
      <c r="I1044">
        <v>1969</v>
      </c>
      <c r="J1044" t="s">
        <v>1146</v>
      </c>
      <c r="K1044" t="s">
        <v>907</v>
      </c>
      <c r="L1044">
        <v>1570</v>
      </c>
      <c r="M1044">
        <v>1559</v>
      </c>
      <c r="N1044">
        <v>700</v>
      </c>
      <c r="O1044" t="s">
        <v>901</v>
      </c>
      <c r="P1044">
        <v>0.587276578360579</v>
      </c>
      <c r="Q1044">
        <v>0.90631886479564505</v>
      </c>
      <c r="R1044" s="15">
        <v>0.17345167035329301</v>
      </c>
      <c r="S1044">
        <v>5.9507619052122797E-2</v>
      </c>
      <c r="T1044">
        <v>2.7062931107936201</v>
      </c>
      <c r="U1044">
        <v>2.7062931107936201</v>
      </c>
      <c r="V1044">
        <v>2.5075011731877899</v>
      </c>
      <c r="W1044">
        <v>10.76</v>
      </c>
      <c r="X1044">
        <v>1.81</v>
      </c>
      <c r="Y1044">
        <v>297047</v>
      </c>
      <c r="Z1044">
        <v>21218</v>
      </c>
      <c r="AA1044">
        <v>1.07</v>
      </c>
      <c r="AB1044">
        <v>14</v>
      </c>
      <c r="AC1044">
        <v>8</v>
      </c>
      <c r="AD1044">
        <v>6</v>
      </c>
      <c r="AE1044">
        <v>57.14</v>
      </c>
      <c r="AF1044">
        <v>20</v>
      </c>
      <c r="AG1044">
        <v>4</v>
      </c>
      <c r="AH1044">
        <v>0</v>
      </c>
      <c r="AI1044">
        <v>10</v>
      </c>
      <c r="AJ1044" s="301">
        <v>43919</v>
      </c>
      <c r="AK1044">
        <v>583</v>
      </c>
      <c r="AL1044">
        <v>1711</v>
      </c>
      <c r="AM1044" s="301">
        <v>43828</v>
      </c>
      <c r="AN1044">
        <v>677</v>
      </c>
      <c r="AO1044">
        <v>1960</v>
      </c>
      <c r="AP1044" s="301">
        <v>43645</v>
      </c>
      <c r="AQ1044">
        <v>534</v>
      </c>
      <c r="AR1044">
        <v>1826</v>
      </c>
      <c r="AS1044" s="301">
        <v>43280</v>
      </c>
      <c r="AT1044">
        <v>710</v>
      </c>
      <c r="AU1044">
        <v>1993</v>
      </c>
    </row>
    <row r="1045" spans="1:47" x14ac:dyDescent="0.2">
      <c r="A1045" s="102">
        <v>964</v>
      </c>
      <c r="B1045">
        <v>9024</v>
      </c>
      <c r="C1045" t="s">
        <v>1463</v>
      </c>
      <c r="D1045" t="s">
        <v>976</v>
      </c>
      <c r="E1045">
        <v>1199</v>
      </c>
      <c r="F1045">
        <v>1180</v>
      </c>
      <c r="G1045">
        <v>900</v>
      </c>
      <c r="H1045" t="s">
        <v>901</v>
      </c>
      <c r="I1045">
        <v>9716</v>
      </c>
      <c r="J1045" t="s">
        <v>1034</v>
      </c>
      <c r="K1045" t="s">
        <v>910</v>
      </c>
      <c r="L1045">
        <v>907</v>
      </c>
      <c r="M1045">
        <v>891</v>
      </c>
      <c r="N1045">
        <v>1200</v>
      </c>
      <c r="O1045" t="s">
        <v>898</v>
      </c>
      <c r="P1045">
        <v>0.77135858643158495</v>
      </c>
      <c r="Q1045">
        <v>0.94815726498763397</v>
      </c>
      <c r="R1045">
        <v>0.104362042480416</v>
      </c>
      <c r="S1045" s="15">
        <v>7.0426458954691795E-2</v>
      </c>
      <c r="T1045">
        <v>-1.70956456039777</v>
      </c>
      <c r="U1045">
        <v>1.70956456039777</v>
      </c>
      <c r="V1045">
        <v>1.5948663991296601</v>
      </c>
      <c r="W1045">
        <v>-14.52</v>
      </c>
      <c r="X1045">
        <v>0.68</v>
      </c>
      <c r="Y1045">
        <v>296739</v>
      </c>
      <c r="Z1045">
        <v>21196</v>
      </c>
      <c r="AA1045">
        <v>1.01</v>
      </c>
      <c r="AB1045">
        <v>14</v>
      </c>
      <c r="AC1045">
        <v>8</v>
      </c>
      <c r="AD1045">
        <v>6</v>
      </c>
      <c r="AE1045">
        <v>57.14</v>
      </c>
      <c r="AF1045">
        <v>19</v>
      </c>
      <c r="AG1045">
        <v>4</v>
      </c>
      <c r="AH1045">
        <v>1</v>
      </c>
      <c r="AI1045">
        <v>9</v>
      </c>
      <c r="AJ1045" s="301">
        <v>43919</v>
      </c>
      <c r="AK1045">
        <v>1249</v>
      </c>
      <c r="AL1045">
        <v>839</v>
      </c>
      <c r="AM1045" s="301">
        <v>43828</v>
      </c>
      <c r="AN1045">
        <v>1795</v>
      </c>
      <c r="AO1045">
        <v>1455</v>
      </c>
      <c r="AP1045" s="301">
        <v>43645</v>
      </c>
      <c r="AQ1045">
        <v>1826</v>
      </c>
      <c r="AR1045">
        <v>1376</v>
      </c>
      <c r="AS1045" s="301">
        <v>43280</v>
      </c>
      <c r="AT1045">
        <v>1837</v>
      </c>
      <c r="AU1045">
        <v>1186</v>
      </c>
    </row>
    <row r="1046" spans="1:47" x14ac:dyDescent="0.2">
      <c r="A1046" s="102">
        <v>4054</v>
      </c>
      <c r="B1046">
        <v>1942</v>
      </c>
      <c r="C1046" t="s">
        <v>1188</v>
      </c>
      <c r="D1046" t="s">
        <v>907</v>
      </c>
      <c r="E1046">
        <v>909</v>
      </c>
      <c r="F1046">
        <v>903</v>
      </c>
      <c r="G1046">
        <v>1100</v>
      </c>
      <c r="H1046" t="s">
        <v>901</v>
      </c>
      <c r="I1046">
        <v>3197</v>
      </c>
      <c r="J1046" t="s">
        <v>508</v>
      </c>
      <c r="K1046" t="s">
        <v>921</v>
      </c>
      <c r="L1046">
        <v>1738</v>
      </c>
      <c r="M1046">
        <v>1715</v>
      </c>
      <c r="N1046">
        <v>600</v>
      </c>
      <c r="O1046" t="s">
        <v>898</v>
      </c>
      <c r="P1046">
        <v>0.88979785095655595</v>
      </c>
      <c r="Q1046">
        <v>0.85267057253464695</v>
      </c>
      <c r="R1046" s="15">
        <v>0.19116373176719501</v>
      </c>
      <c r="S1046">
        <v>9.5582432760112995E-2</v>
      </c>
      <c r="T1046">
        <v>-0.37112599345715203</v>
      </c>
      <c r="U1046">
        <v>0.37112599345715203</v>
      </c>
      <c r="V1046">
        <v>0.63855486418670604</v>
      </c>
      <c r="W1046">
        <v>-2.0299999999999998</v>
      </c>
      <c r="X1046">
        <v>3.47</v>
      </c>
      <c r="Y1046">
        <v>296677</v>
      </c>
      <c r="Z1046">
        <v>18542</v>
      </c>
      <c r="AA1046">
        <v>0.92</v>
      </c>
      <c r="AB1046">
        <v>16</v>
      </c>
      <c r="AC1046">
        <v>7</v>
      </c>
      <c r="AD1046">
        <v>9</v>
      </c>
      <c r="AE1046">
        <v>43.75</v>
      </c>
      <c r="AF1046">
        <v>19</v>
      </c>
      <c r="AG1046">
        <v>2</v>
      </c>
      <c r="AH1046">
        <v>0</v>
      </c>
      <c r="AI1046">
        <v>14</v>
      </c>
      <c r="AJ1046" s="301">
        <v>43919</v>
      </c>
      <c r="AK1046">
        <v>873</v>
      </c>
      <c r="AL1046">
        <v>1614</v>
      </c>
      <c r="AM1046" s="301">
        <v>43828</v>
      </c>
      <c r="AN1046">
        <v>1049</v>
      </c>
      <c r="AO1046">
        <v>2135</v>
      </c>
      <c r="AP1046" s="301">
        <v>43645</v>
      </c>
      <c r="AQ1046">
        <v>926</v>
      </c>
      <c r="AR1046">
        <v>1873</v>
      </c>
      <c r="AS1046" s="301">
        <v>43280</v>
      </c>
      <c r="AT1046">
        <v>1186</v>
      </c>
      <c r="AU1046">
        <v>1626</v>
      </c>
    </row>
    <row r="1047" spans="1:47" x14ac:dyDescent="0.2">
      <c r="A1047" s="102">
        <v>152</v>
      </c>
      <c r="B1047">
        <v>4681</v>
      </c>
      <c r="C1047" t="s">
        <v>774</v>
      </c>
      <c r="D1047" t="s">
        <v>910</v>
      </c>
      <c r="E1047">
        <v>1414</v>
      </c>
      <c r="F1047">
        <v>1389</v>
      </c>
      <c r="G1047">
        <v>700</v>
      </c>
      <c r="H1047" t="s">
        <v>898</v>
      </c>
      <c r="I1047">
        <v>5929</v>
      </c>
      <c r="J1047" t="s">
        <v>1207</v>
      </c>
      <c r="K1047" t="s">
        <v>1032</v>
      </c>
      <c r="L1047">
        <v>942</v>
      </c>
      <c r="M1047">
        <v>939</v>
      </c>
      <c r="N1047">
        <v>1000</v>
      </c>
      <c r="O1047" t="s">
        <v>901</v>
      </c>
      <c r="P1047">
        <v>0.95428659264421101</v>
      </c>
      <c r="Q1047">
        <v>0.97008536908527898</v>
      </c>
      <c r="R1047" s="106">
        <v>0.15440599410324499</v>
      </c>
      <c r="S1047">
        <v>2.0091937846651298E-2</v>
      </c>
      <c r="T1047">
        <v>0.96891667400259396</v>
      </c>
      <c r="U1047">
        <v>0.96891667400259396</v>
      </c>
      <c r="V1047">
        <v>1.0217718913559699</v>
      </c>
      <c r="W1047">
        <v>5.72</v>
      </c>
      <c r="X1047">
        <v>3.42</v>
      </c>
      <c r="Y1047">
        <v>296288</v>
      </c>
      <c r="Z1047">
        <v>21163</v>
      </c>
      <c r="AA1047">
        <v>1</v>
      </c>
      <c r="AB1047">
        <v>14</v>
      </c>
      <c r="AC1047">
        <v>9</v>
      </c>
      <c r="AD1047">
        <v>5</v>
      </c>
      <c r="AE1047">
        <v>64.290000000000006</v>
      </c>
      <c r="AF1047">
        <v>17</v>
      </c>
      <c r="AG1047">
        <v>2</v>
      </c>
      <c r="AH1047">
        <v>2</v>
      </c>
      <c r="AI1047">
        <v>10</v>
      </c>
      <c r="AJ1047" s="301">
        <v>43919</v>
      </c>
      <c r="AK1047">
        <v>1086</v>
      </c>
      <c r="AL1047">
        <v>857</v>
      </c>
      <c r="AM1047" s="301">
        <v>43828</v>
      </c>
      <c r="AN1047">
        <v>1855</v>
      </c>
      <c r="AO1047">
        <v>1229</v>
      </c>
      <c r="AP1047" s="301">
        <v>43645</v>
      </c>
      <c r="AQ1047">
        <v>1659</v>
      </c>
      <c r="AR1047">
        <v>1181</v>
      </c>
      <c r="AS1047" s="301">
        <v>43280</v>
      </c>
      <c r="AT1047">
        <v>1889</v>
      </c>
      <c r="AU1047">
        <v>1159</v>
      </c>
    </row>
    <row r="1048" spans="1:47" x14ac:dyDescent="0.2">
      <c r="A1048" s="102">
        <v>1209</v>
      </c>
      <c r="B1048">
        <v>1812</v>
      </c>
      <c r="C1048" t="s">
        <v>961</v>
      </c>
      <c r="D1048" t="s">
        <v>907</v>
      </c>
      <c r="E1048">
        <v>1231</v>
      </c>
      <c r="F1048">
        <v>1252</v>
      </c>
      <c r="G1048">
        <v>800</v>
      </c>
      <c r="H1048" t="s">
        <v>901</v>
      </c>
      <c r="I1048">
        <v>6326</v>
      </c>
      <c r="J1048" t="s">
        <v>1450</v>
      </c>
      <c r="K1048" t="s">
        <v>909</v>
      </c>
      <c r="L1048">
        <v>1614.5</v>
      </c>
      <c r="M1048">
        <v>1599</v>
      </c>
      <c r="N1048">
        <v>600</v>
      </c>
      <c r="O1048" t="s">
        <v>898</v>
      </c>
      <c r="P1048">
        <v>0.93803200369050899</v>
      </c>
      <c r="Q1048">
        <v>0.94348683868862004</v>
      </c>
      <c r="R1048">
        <v>0.128417633980423</v>
      </c>
      <c r="S1048">
        <v>2.7505237851725501E-2</v>
      </c>
      <c r="T1048">
        <v>-1.1363467130177101</v>
      </c>
      <c r="U1048">
        <v>1.1363467130177101</v>
      </c>
      <c r="V1048">
        <v>1.5590573927765099</v>
      </c>
      <c r="W1048">
        <v>-4.67</v>
      </c>
      <c r="X1048">
        <v>4.4000000000000004</v>
      </c>
      <c r="Y1048">
        <v>296227</v>
      </c>
      <c r="Z1048">
        <v>21159</v>
      </c>
      <c r="AA1048">
        <v>1.04</v>
      </c>
      <c r="AB1048">
        <v>14</v>
      </c>
      <c r="AC1048">
        <v>9</v>
      </c>
      <c r="AD1048">
        <v>5</v>
      </c>
      <c r="AE1048">
        <v>64.290000000000006</v>
      </c>
      <c r="AF1048">
        <v>21</v>
      </c>
      <c r="AG1048">
        <v>1</v>
      </c>
      <c r="AH1048">
        <v>0</v>
      </c>
      <c r="AI1048">
        <v>13</v>
      </c>
      <c r="AJ1048" s="301">
        <v>43919</v>
      </c>
      <c r="AK1048">
        <v>1155</v>
      </c>
      <c r="AL1048">
        <v>1398.5</v>
      </c>
      <c r="AM1048" s="301">
        <v>43828</v>
      </c>
      <c r="AN1048">
        <v>1458</v>
      </c>
      <c r="AO1048">
        <v>1726</v>
      </c>
      <c r="AP1048" s="301">
        <v>43645</v>
      </c>
      <c r="AQ1048">
        <v>1510</v>
      </c>
      <c r="AR1048">
        <v>1813</v>
      </c>
      <c r="AS1048" s="301">
        <v>43280</v>
      </c>
      <c r="AT1048">
        <v>1646</v>
      </c>
      <c r="AU1048">
        <v>1732</v>
      </c>
    </row>
    <row r="1049" spans="1:47" x14ac:dyDescent="0.2">
      <c r="A1049" s="102">
        <v>1211</v>
      </c>
      <c r="B1049">
        <v>6501</v>
      </c>
      <c r="C1049" t="s">
        <v>1022</v>
      </c>
      <c r="D1049" t="s">
        <v>903</v>
      </c>
      <c r="E1049">
        <v>3390</v>
      </c>
      <c r="F1049">
        <v>3395</v>
      </c>
      <c r="G1049">
        <v>300</v>
      </c>
      <c r="H1049" t="s">
        <v>898</v>
      </c>
      <c r="I1049">
        <v>9613</v>
      </c>
      <c r="J1049" t="s">
        <v>1183</v>
      </c>
      <c r="K1049" t="s">
        <v>900</v>
      </c>
      <c r="L1049">
        <v>1203</v>
      </c>
      <c r="M1049">
        <v>1177</v>
      </c>
      <c r="N1049">
        <v>900</v>
      </c>
      <c r="O1049" t="s">
        <v>901</v>
      </c>
      <c r="P1049">
        <v>0.92639296664388104</v>
      </c>
      <c r="Q1049">
        <v>0.94344363914747698</v>
      </c>
      <c r="R1049">
        <v>0.27476556886715903</v>
      </c>
      <c r="S1049">
        <v>2.0178080832663099E-2</v>
      </c>
      <c r="T1049">
        <v>0.21324406199224999</v>
      </c>
      <c r="U1049">
        <v>0.21324406199224999</v>
      </c>
      <c r="V1049">
        <v>0.134213713836703</v>
      </c>
      <c r="W1049">
        <v>0.8</v>
      </c>
      <c r="X1049">
        <v>4.01</v>
      </c>
      <c r="Y1049">
        <v>295593</v>
      </c>
      <c r="Z1049">
        <v>18475</v>
      </c>
      <c r="AA1049">
        <v>1.04</v>
      </c>
      <c r="AB1049">
        <v>16</v>
      </c>
      <c r="AC1049">
        <v>10</v>
      </c>
      <c r="AD1049">
        <v>6</v>
      </c>
      <c r="AE1049">
        <v>62.5</v>
      </c>
      <c r="AF1049">
        <v>18</v>
      </c>
      <c r="AG1049">
        <v>4</v>
      </c>
      <c r="AH1049">
        <v>1</v>
      </c>
      <c r="AI1049">
        <v>11</v>
      </c>
      <c r="AJ1049" s="301">
        <v>43919</v>
      </c>
      <c r="AK1049">
        <v>3109</v>
      </c>
      <c r="AL1049">
        <v>1043</v>
      </c>
      <c r="AM1049" s="301">
        <v>43828</v>
      </c>
      <c r="AN1049">
        <v>4626</v>
      </c>
      <c r="AO1049">
        <v>1467</v>
      </c>
      <c r="AP1049" s="301">
        <v>43645</v>
      </c>
      <c r="AQ1049">
        <v>4045</v>
      </c>
      <c r="AR1049">
        <v>1461</v>
      </c>
      <c r="AS1049" s="301">
        <v>43280</v>
      </c>
      <c r="AT1049">
        <v>3840.5</v>
      </c>
      <c r="AU1049">
        <v>1251</v>
      </c>
    </row>
    <row r="1050" spans="1:47" x14ac:dyDescent="0.2">
      <c r="A1050" s="102">
        <v>2128</v>
      </c>
      <c r="B1050">
        <v>5471</v>
      </c>
      <c r="C1050" t="s">
        <v>1052</v>
      </c>
      <c r="D1050" t="s">
        <v>939</v>
      </c>
      <c r="E1050">
        <v>3290</v>
      </c>
      <c r="F1050">
        <v>3280</v>
      </c>
      <c r="G1050">
        <v>200</v>
      </c>
      <c r="H1050" t="s">
        <v>901</v>
      </c>
      <c r="I1050">
        <v>6963</v>
      </c>
      <c r="J1050" t="s">
        <v>1347</v>
      </c>
      <c r="K1050" t="s">
        <v>903</v>
      </c>
      <c r="L1050">
        <v>7110</v>
      </c>
      <c r="M1050">
        <v>7010</v>
      </c>
      <c r="N1050">
        <v>100</v>
      </c>
      <c r="O1050" t="s">
        <v>898</v>
      </c>
      <c r="P1050">
        <v>0.65232169010365304</v>
      </c>
      <c r="Q1050">
        <v>0.921643911577257</v>
      </c>
      <c r="R1050" s="106">
        <v>0.270418236964446</v>
      </c>
      <c r="S1050">
        <v>3.8182312447295398E-2</v>
      </c>
      <c r="T1050">
        <v>-1.2850423892099601</v>
      </c>
      <c r="U1050">
        <v>1.2850423892099601</v>
      </c>
      <c r="V1050">
        <v>1.1200939182388301</v>
      </c>
      <c r="W1050">
        <v>-9.82</v>
      </c>
      <c r="X1050">
        <v>6.42</v>
      </c>
      <c r="Y1050">
        <v>295089</v>
      </c>
      <c r="Z1050">
        <v>59018</v>
      </c>
      <c r="AA1050">
        <v>3.33</v>
      </c>
      <c r="AB1050">
        <v>5</v>
      </c>
      <c r="AC1050">
        <v>4</v>
      </c>
      <c r="AD1050">
        <v>1</v>
      </c>
      <c r="AE1050">
        <v>80</v>
      </c>
      <c r="AF1050">
        <v>15</v>
      </c>
      <c r="AG1050">
        <v>2</v>
      </c>
      <c r="AH1050">
        <v>0</v>
      </c>
      <c r="AI1050">
        <v>3</v>
      </c>
      <c r="AJ1050" s="301">
        <v>43919</v>
      </c>
      <c r="AK1050">
        <v>3655</v>
      </c>
      <c r="AL1050">
        <v>6200</v>
      </c>
      <c r="AM1050" s="301">
        <v>43828</v>
      </c>
      <c r="AN1050">
        <v>4805</v>
      </c>
      <c r="AO1050">
        <v>8780</v>
      </c>
      <c r="AP1050" s="301">
        <v>43645</v>
      </c>
      <c r="AQ1050">
        <v>4155</v>
      </c>
      <c r="AR1050">
        <v>7600</v>
      </c>
      <c r="AS1050" s="301">
        <v>43280</v>
      </c>
      <c r="AT1050">
        <v>4995</v>
      </c>
      <c r="AU1050">
        <v>9300</v>
      </c>
    </row>
    <row r="1051" spans="1:47" x14ac:dyDescent="0.2">
      <c r="A1051" s="102">
        <v>3132</v>
      </c>
      <c r="B1051">
        <v>4507</v>
      </c>
      <c r="C1051" t="s">
        <v>1205</v>
      </c>
      <c r="D1051" t="s">
        <v>918</v>
      </c>
      <c r="E1051">
        <v>6840</v>
      </c>
      <c r="F1051">
        <v>6658</v>
      </c>
      <c r="G1051">
        <v>100</v>
      </c>
      <c r="H1051" t="s">
        <v>898</v>
      </c>
      <c r="I1051">
        <v>6305</v>
      </c>
      <c r="J1051" t="s">
        <v>28</v>
      </c>
      <c r="K1051" t="s">
        <v>909</v>
      </c>
      <c r="L1051">
        <v>2950</v>
      </c>
      <c r="M1051">
        <v>2939</v>
      </c>
      <c r="N1051">
        <v>200</v>
      </c>
      <c r="O1051" t="s">
        <v>901</v>
      </c>
      <c r="P1051">
        <v>0.88536447276853503</v>
      </c>
      <c r="Q1051">
        <v>0.89215633534953298</v>
      </c>
      <c r="R1051">
        <v>0.253682442684943</v>
      </c>
      <c r="S1051" s="15">
        <v>3.9335811684902501E-2</v>
      </c>
      <c r="T1051">
        <v>5.9693544884720701E-2</v>
      </c>
      <c r="U1051">
        <v>5.9693544884720701E-2</v>
      </c>
      <c r="V1051">
        <v>0.78529037897291898</v>
      </c>
      <c r="W1051">
        <v>0.28999999999999998</v>
      </c>
      <c r="X1051">
        <v>11.72</v>
      </c>
      <c r="Y1051">
        <v>295051</v>
      </c>
      <c r="Z1051">
        <v>49175</v>
      </c>
      <c r="AA1051">
        <v>2.5299999999999998</v>
      </c>
      <c r="AB1051">
        <v>6</v>
      </c>
      <c r="AC1051">
        <v>5</v>
      </c>
      <c r="AD1051">
        <v>1</v>
      </c>
      <c r="AE1051">
        <v>83.33</v>
      </c>
      <c r="AF1051">
        <v>18</v>
      </c>
      <c r="AG1051">
        <v>2</v>
      </c>
      <c r="AH1051">
        <v>0</v>
      </c>
      <c r="AI1051">
        <v>4</v>
      </c>
      <c r="AJ1051" s="301">
        <v>43919</v>
      </c>
      <c r="AK1051">
        <v>5426</v>
      </c>
      <c r="AL1051">
        <v>2230</v>
      </c>
      <c r="AM1051" s="301">
        <v>43828</v>
      </c>
      <c r="AN1051">
        <v>6767</v>
      </c>
      <c r="AO1051">
        <v>3285</v>
      </c>
      <c r="AP1051" s="301">
        <v>43645</v>
      </c>
      <c r="AQ1051">
        <v>6315</v>
      </c>
      <c r="AR1051">
        <v>2898</v>
      </c>
      <c r="AS1051" s="301">
        <v>43280</v>
      </c>
      <c r="AT1051">
        <v>5472</v>
      </c>
      <c r="AU1051">
        <v>3490</v>
      </c>
    </row>
    <row r="1052" spans="1:47" x14ac:dyDescent="0.2">
      <c r="A1052" s="102">
        <v>1257</v>
      </c>
      <c r="B1052">
        <v>6361</v>
      </c>
      <c r="C1052" t="s">
        <v>576</v>
      </c>
      <c r="D1052" t="s">
        <v>909</v>
      </c>
      <c r="E1052">
        <v>2492</v>
      </c>
      <c r="F1052">
        <v>2484</v>
      </c>
      <c r="G1052">
        <v>400</v>
      </c>
      <c r="H1052" t="s">
        <v>898</v>
      </c>
      <c r="I1052">
        <v>8850</v>
      </c>
      <c r="J1052" t="s">
        <v>1345</v>
      </c>
      <c r="K1052" t="s">
        <v>917</v>
      </c>
      <c r="L1052">
        <v>2237</v>
      </c>
      <c r="M1052">
        <v>2184</v>
      </c>
      <c r="N1052">
        <v>500</v>
      </c>
      <c r="O1052" t="s">
        <v>901</v>
      </c>
      <c r="P1052">
        <v>0.92123153303278704</v>
      </c>
      <c r="Q1052">
        <v>0.94232151938215802</v>
      </c>
      <c r="R1052" s="15">
        <v>0.36981085853400603</v>
      </c>
      <c r="S1052">
        <v>3.92647258403441E-2</v>
      </c>
      <c r="T1052">
        <v>0.44589738147874802</v>
      </c>
      <c r="U1052">
        <v>0.44589738147874802</v>
      </c>
      <c r="V1052">
        <v>0.37363243334920498</v>
      </c>
      <c r="W1052">
        <v>2.12</v>
      </c>
      <c r="X1052">
        <v>9.9</v>
      </c>
      <c r="Y1052">
        <v>295012</v>
      </c>
      <c r="Z1052">
        <v>36876</v>
      </c>
      <c r="AA1052">
        <v>1.61</v>
      </c>
      <c r="AB1052">
        <v>8</v>
      </c>
      <c r="AC1052">
        <v>5</v>
      </c>
      <c r="AD1052">
        <v>3</v>
      </c>
      <c r="AE1052">
        <v>62.5</v>
      </c>
      <c r="AF1052">
        <v>17</v>
      </c>
      <c r="AG1052">
        <v>2</v>
      </c>
      <c r="AH1052">
        <v>1</v>
      </c>
      <c r="AI1052">
        <v>5</v>
      </c>
      <c r="AJ1052" s="301">
        <v>43919</v>
      </c>
      <c r="AK1052">
        <v>2060</v>
      </c>
      <c r="AL1052">
        <v>2067</v>
      </c>
      <c r="AM1052" s="301">
        <v>43828</v>
      </c>
      <c r="AN1052">
        <v>3325</v>
      </c>
      <c r="AO1052">
        <v>2785</v>
      </c>
      <c r="AP1052" s="301">
        <v>43645</v>
      </c>
      <c r="AQ1052">
        <v>3015</v>
      </c>
      <c r="AR1052">
        <v>2621</v>
      </c>
      <c r="AS1052" s="301">
        <v>43280</v>
      </c>
      <c r="AT1052">
        <v>3385</v>
      </c>
      <c r="AU1052">
        <v>2610</v>
      </c>
    </row>
    <row r="1053" spans="1:47" x14ac:dyDescent="0.2">
      <c r="A1053" s="102">
        <v>2053</v>
      </c>
      <c r="B1053">
        <v>1332</v>
      </c>
      <c r="C1053" t="s">
        <v>1174</v>
      </c>
      <c r="D1053" t="s">
        <v>974</v>
      </c>
      <c r="E1053">
        <v>468</v>
      </c>
      <c r="F1053">
        <v>456</v>
      </c>
      <c r="G1053">
        <v>2300</v>
      </c>
      <c r="H1053" t="s">
        <v>901</v>
      </c>
      <c r="I1053">
        <v>8570</v>
      </c>
      <c r="J1053" t="s">
        <v>1198</v>
      </c>
      <c r="K1053" t="s">
        <v>904</v>
      </c>
      <c r="L1053">
        <v>1168</v>
      </c>
      <c r="M1053">
        <v>1162</v>
      </c>
      <c r="N1053">
        <v>900</v>
      </c>
      <c r="O1053" t="s">
        <v>898</v>
      </c>
      <c r="P1053">
        <v>0.77798992200871397</v>
      </c>
      <c r="Q1053">
        <v>0.92331477517430705</v>
      </c>
      <c r="R1053">
        <v>6.4744220938066799E-3</v>
      </c>
      <c r="S1053">
        <v>8.5081255467538003E-2</v>
      </c>
      <c r="T1053">
        <v>-0.92440870629029204</v>
      </c>
      <c r="U1053">
        <v>0.92440870629029204</v>
      </c>
      <c r="V1053">
        <v>0.89099911734734005</v>
      </c>
      <c r="W1053">
        <v>-6.56</v>
      </c>
      <c r="X1053">
        <v>0.28999999999999998</v>
      </c>
      <c r="Y1053">
        <v>294665</v>
      </c>
      <c r="Z1053">
        <v>15509</v>
      </c>
      <c r="AA1053">
        <v>0.75</v>
      </c>
      <c r="AB1053">
        <v>19</v>
      </c>
      <c r="AC1053">
        <v>10</v>
      </c>
      <c r="AD1053">
        <v>9</v>
      </c>
      <c r="AE1053">
        <v>52.63</v>
      </c>
      <c r="AF1053">
        <v>21</v>
      </c>
      <c r="AG1053">
        <v>5</v>
      </c>
      <c r="AH1053">
        <v>0</v>
      </c>
      <c r="AI1053">
        <v>14</v>
      </c>
      <c r="AJ1053" s="301">
        <v>43919</v>
      </c>
      <c r="AK1053">
        <v>517</v>
      </c>
      <c r="AL1053">
        <v>1196</v>
      </c>
      <c r="AM1053" s="301">
        <v>43828</v>
      </c>
      <c r="AN1053">
        <v>652</v>
      </c>
      <c r="AO1053">
        <v>1727</v>
      </c>
      <c r="AP1053" s="301">
        <v>43645</v>
      </c>
      <c r="AQ1053">
        <v>674</v>
      </c>
      <c r="AR1053">
        <v>1761</v>
      </c>
      <c r="AS1053" s="301">
        <v>43280</v>
      </c>
      <c r="AT1053">
        <v>537</v>
      </c>
      <c r="AU1053">
        <v>2291</v>
      </c>
    </row>
    <row r="1054" spans="1:47" x14ac:dyDescent="0.2">
      <c r="A1054" s="102">
        <v>56</v>
      </c>
      <c r="B1054">
        <v>4208</v>
      </c>
      <c r="C1054" t="s">
        <v>1026</v>
      </c>
      <c r="D1054" t="s">
        <v>920</v>
      </c>
      <c r="E1054">
        <v>1810</v>
      </c>
      <c r="F1054">
        <v>1797</v>
      </c>
      <c r="G1054">
        <v>600</v>
      </c>
      <c r="H1054" t="s">
        <v>901</v>
      </c>
      <c r="I1054">
        <v>6301</v>
      </c>
      <c r="J1054" t="s">
        <v>52</v>
      </c>
      <c r="K1054" t="s">
        <v>909</v>
      </c>
      <c r="L1054">
        <v>2125</v>
      </c>
      <c r="M1054">
        <v>2153</v>
      </c>
      <c r="N1054">
        <v>500</v>
      </c>
      <c r="O1054" t="s">
        <v>898</v>
      </c>
      <c r="P1054">
        <v>0.94076815883137299</v>
      </c>
      <c r="Q1054">
        <v>0.97611837867771201</v>
      </c>
      <c r="R1054" s="106">
        <v>5.6051889126233302E-2</v>
      </c>
      <c r="S1054" s="15">
        <v>4.1419880368810099E-4</v>
      </c>
      <c r="T1054">
        <v>-1.3895807642071201</v>
      </c>
      <c r="U1054">
        <v>1.3895807642071201</v>
      </c>
      <c r="V1054">
        <v>0.90116797861449105</v>
      </c>
      <c r="W1054">
        <v>-5.77</v>
      </c>
      <c r="X1054">
        <v>0.16</v>
      </c>
      <c r="Y1054">
        <v>294600</v>
      </c>
      <c r="Z1054">
        <v>29460</v>
      </c>
      <c r="AA1054">
        <v>1.56</v>
      </c>
      <c r="AB1054">
        <v>10</v>
      </c>
      <c r="AC1054">
        <v>7</v>
      </c>
      <c r="AD1054">
        <v>3</v>
      </c>
      <c r="AE1054">
        <v>70</v>
      </c>
      <c r="AF1054">
        <v>19</v>
      </c>
      <c r="AG1054">
        <v>2</v>
      </c>
      <c r="AH1054">
        <v>0</v>
      </c>
      <c r="AI1054">
        <v>8</v>
      </c>
      <c r="AJ1054" s="301">
        <v>43919</v>
      </c>
      <c r="AK1054">
        <v>1691</v>
      </c>
      <c r="AL1054">
        <v>1877.5</v>
      </c>
      <c r="AM1054" s="301">
        <v>43828</v>
      </c>
      <c r="AN1054">
        <v>2379</v>
      </c>
      <c r="AO1054">
        <v>2642</v>
      </c>
      <c r="AP1054" s="301">
        <v>43645</v>
      </c>
      <c r="AQ1054">
        <v>2298</v>
      </c>
      <c r="AR1054">
        <v>2658</v>
      </c>
      <c r="AS1054" s="301">
        <v>43280</v>
      </c>
      <c r="AT1054">
        <v>2821</v>
      </c>
      <c r="AU1054">
        <v>3122</v>
      </c>
    </row>
    <row r="1055" spans="1:47" x14ac:dyDescent="0.2">
      <c r="A1055" s="102">
        <v>399</v>
      </c>
      <c r="B1055">
        <v>4205</v>
      </c>
      <c r="C1055" t="s">
        <v>998</v>
      </c>
      <c r="D1055" t="s">
        <v>920</v>
      </c>
      <c r="E1055">
        <v>988</v>
      </c>
      <c r="F1055">
        <v>968</v>
      </c>
      <c r="G1055">
        <v>1100</v>
      </c>
      <c r="H1055" t="s">
        <v>898</v>
      </c>
      <c r="I1055">
        <v>5101</v>
      </c>
      <c r="J1055" t="s">
        <v>1263</v>
      </c>
      <c r="K1055" t="s">
        <v>984</v>
      </c>
      <c r="L1055">
        <v>1514</v>
      </c>
      <c r="M1055">
        <v>1495</v>
      </c>
      <c r="N1055">
        <v>700</v>
      </c>
      <c r="O1055" t="s">
        <v>901</v>
      </c>
      <c r="P1055">
        <v>0.92586246114023396</v>
      </c>
      <c r="Q1055">
        <v>0.96059685417796403</v>
      </c>
      <c r="R1055" s="15">
        <v>0.37354415150562298</v>
      </c>
      <c r="S1055" s="15">
        <v>8.9263527197597795E-2</v>
      </c>
      <c r="T1055">
        <v>0.450058918346397</v>
      </c>
      <c r="U1055">
        <v>0.450058918346397</v>
      </c>
      <c r="V1055">
        <v>6.1785181737335201E-2</v>
      </c>
      <c r="W1055">
        <v>2.4</v>
      </c>
      <c r="X1055">
        <v>1.75</v>
      </c>
      <c r="Y1055">
        <v>294377</v>
      </c>
      <c r="Z1055">
        <v>26762</v>
      </c>
      <c r="AA1055">
        <v>1.33</v>
      </c>
      <c r="AB1055">
        <v>11</v>
      </c>
      <c r="AC1055">
        <v>7</v>
      </c>
      <c r="AD1055">
        <v>4</v>
      </c>
      <c r="AE1055">
        <v>63.64</v>
      </c>
      <c r="AF1055">
        <v>20</v>
      </c>
      <c r="AG1055">
        <v>1</v>
      </c>
      <c r="AH1055">
        <v>0</v>
      </c>
      <c r="AI1055">
        <v>10</v>
      </c>
      <c r="AJ1055" s="301">
        <v>43919</v>
      </c>
      <c r="AK1055">
        <v>851</v>
      </c>
      <c r="AL1055">
        <v>1457</v>
      </c>
      <c r="AM1055" s="301">
        <v>43828</v>
      </c>
      <c r="AN1055">
        <v>1366</v>
      </c>
      <c r="AO1055">
        <v>2131</v>
      </c>
      <c r="AP1055" s="301">
        <v>43645</v>
      </c>
      <c r="AQ1055">
        <v>1217</v>
      </c>
      <c r="AR1055">
        <v>2041</v>
      </c>
      <c r="AS1055" s="301">
        <v>43280</v>
      </c>
      <c r="AT1055">
        <v>1272</v>
      </c>
      <c r="AU1055">
        <v>2246</v>
      </c>
    </row>
    <row r="1056" spans="1:47" x14ac:dyDescent="0.2">
      <c r="A1056" s="102">
        <v>3121</v>
      </c>
      <c r="B1056">
        <v>2327</v>
      </c>
      <c r="C1056" t="s">
        <v>1171</v>
      </c>
      <c r="D1056" t="s">
        <v>900</v>
      </c>
      <c r="E1056">
        <v>2942</v>
      </c>
      <c r="F1056">
        <v>2914</v>
      </c>
      <c r="G1056">
        <v>300</v>
      </c>
      <c r="H1056" t="s">
        <v>898</v>
      </c>
      <c r="I1056">
        <v>7278</v>
      </c>
      <c r="J1056" t="s">
        <v>42</v>
      </c>
      <c r="K1056" t="s">
        <v>913</v>
      </c>
      <c r="L1056">
        <v>1620</v>
      </c>
      <c r="M1056">
        <v>1574</v>
      </c>
      <c r="N1056">
        <v>600</v>
      </c>
      <c r="O1056" t="s">
        <v>901</v>
      </c>
      <c r="P1056">
        <v>0.779449121592658</v>
      </c>
      <c r="Q1056">
        <v>0.89261758583330497</v>
      </c>
      <c r="R1056">
        <v>2.96266659565784E-2</v>
      </c>
      <c r="S1056">
        <v>7.6743725292037407E-2</v>
      </c>
      <c r="T1056">
        <v>2.0095459975156902</v>
      </c>
      <c r="U1056">
        <v>2.0095459975156902</v>
      </c>
      <c r="V1056">
        <v>1.5147090224489099</v>
      </c>
      <c r="W1056">
        <v>8.76</v>
      </c>
      <c r="X1056">
        <v>8.0299999999999994</v>
      </c>
      <c r="Y1056">
        <v>294294</v>
      </c>
      <c r="Z1056">
        <v>29429</v>
      </c>
      <c r="AA1056">
        <v>1.48</v>
      </c>
      <c r="AB1056">
        <v>10</v>
      </c>
      <c r="AC1056">
        <v>6</v>
      </c>
      <c r="AD1056">
        <v>4</v>
      </c>
      <c r="AE1056">
        <v>60</v>
      </c>
      <c r="AF1056">
        <v>18</v>
      </c>
      <c r="AG1056">
        <v>4</v>
      </c>
      <c r="AH1056">
        <v>1</v>
      </c>
      <c r="AI1056">
        <v>5</v>
      </c>
      <c r="AJ1056" s="301">
        <v>43919</v>
      </c>
      <c r="AK1056">
        <v>2686</v>
      </c>
      <c r="AL1056">
        <v>1672</v>
      </c>
      <c r="AM1056" s="301">
        <v>43828</v>
      </c>
      <c r="AN1056">
        <v>3600</v>
      </c>
      <c r="AO1056">
        <v>2485</v>
      </c>
      <c r="AP1056" s="301">
        <v>43645</v>
      </c>
      <c r="AQ1056">
        <v>3515</v>
      </c>
      <c r="AR1056">
        <v>2323</v>
      </c>
      <c r="AS1056" s="301">
        <v>43280</v>
      </c>
      <c r="AT1056">
        <v>2762</v>
      </c>
      <c r="AU1056">
        <v>3370</v>
      </c>
    </row>
    <row r="1057" spans="1:47" x14ac:dyDescent="0.2">
      <c r="A1057" s="102">
        <v>4072</v>
      </c>
      <c r="B1057">
        <v>3291</v>
      </c>
      <c r="C1057" t="s">
        <v>55</v>
      </c>
      <c r="D1057" t="s">
        <v>917</v>
      </c>
      <c r="E1057">
        <v>1661</v>
      </c>
      <c r="F1057">
        <v>1643</v>
      </c>
      <c r="G1057">
        <v>700</v>
      </c>
      <c r="H1057" t="s">
        <v>898</v>
      </c>
      <c r="I1057">
        <v>4666</v>
      </c>
      <c r="J1057" t="s">
        <v>1342</v>
      </c>
      <c r="K1057" t="s">
        <v>917</v>
      </c>
      <c r="L1057">
        <v>1805</v>
      </c>
      <c r="M1057">
        <v>1797</v>
      </c>
      <c r="N1057">
        <v>600</v>
      </c>
      <c r="O1057" t="s">
        <v>901</v>
      </c>
      <c r="P1057">
        <v>0.66799743862300998</v>
      </c>
      <c r="Q1057">
        <v>0.85179557413648899</v>
      </c>
      <c r="R1057" s="106">
        <v>0.29235719606184501</v>
      </c>
      <c r="S1057" s="106">
        <v>2.42069340158791E-2</v>
      </c>
      <c r="T1057">
        <v>0.68625641036329199</v>
      </c>
      <c r="U1057">
        <v>0.68625641036329199</v>
      </c>
      <c r="V1057">
        <v>0.84604042417051695</v>
      </c>
      <c r="W1057">
        <v>6.89</v>
      </c>
      <c r="X1057">
        <v>6.67</v>
      </c>
      <c r="Y1057">
        <v>294169</v>
      </c>
      <c r="Z1057">
        <v>26743</v>
      </c>
      <c r="AA1057">
        <v>1.4</v>
      </c>
      <c r="AB1057">
        <v>11</v>
      </c>
      <c r="AC1057">
        <v>8</v>
      </c>
      <c r="AD1057">
        <v>3</v>
      </c>
      <c r="AE1057">
        <v>72.73</v>
      </c>
      <c r="AF1057">
        <v>17</v>
      </c>
      <c r="AG1057">
        <v>4</v>
      </c>
      <c r="AH1057">
        <v>2</v>
      </c>
      <c r="AI1057">
        <v>5</v>
      </c>
      <c r="AJ1057" s="301">
        <v>43919</v>
      </c>
      <c r="AK1057">
        <v>1545</v>
      </c>
      <c r="AL1057">
        <v>1620</v>
      </c>
      <c r="AM1057" s="301">
        <v>43828</v>
      </c>
      <c r="AN1057">
        <v>1919</v>
      </c>
      <c r="AO1057">
        <v>2669</v>
      </c>
      <c r="AP1057" s="301">
        <v>43645</v>
      </c>
      <c r="AQ1057">
        <v>1803</v>
      </c>
      <c r="AR1057">
        <v>2515</v>
      </c>
      <c r="AS1057" s="301">
        <v>43280</v>
      </c>
      <c r="AT1057">
        <v>2103</v>
      </c>
      <c r="AU1057">
        <v>2910</v>
      </c>
    </row>
    <row r="1058" spans="1:47" x14ac:dyDescent="0.2">
      <c r="A1058" s="102">
        <v>892</v>
      </c>
      <c r="B1058">
        <v>3116</v>
      </c>
      <c r="C1058" t="s">
        <v>1023</v>
      </c>
      <c r="D1058" t="s">
        <v>913</v>
      </c>
      <c r="E1058">
        <v>1433</v>
      </c>
      <c r="F1058">
        <v>1455</v>
      </c>
      <c r="G1058">
        <v>700</v>
      </c>
      <c r="H1058" t="s">
        <v>898</v>
      </c>
      <c r="I1058">
        <v>5991</v>
      </c>
      <c r="J1058" t="s">
        <v>789</v>
      </c>
      <c r="K1058" t="s">
        <v>1032</v>
      </c>
      <c r="L1058">
        <v>693</v>
      </c>
      <c r="M1058">
        <v>693</v>
      </c>
      <c r="N1058">
        <v>1500</v>
      </c>
      <c r="O1058" t="s">
        <v>901</v>
      </c>
      <c r="P1058">
        <v>0.89293940276996497</v>
      </c>
      <c r="Q1058">
        <v>0.94943330344990695</v>
      </c>
      <c r="R1058">
        <v>0.21074157835107599</v>
      </c>
      <c r="S1058">
        <v>7.5898246076725795E-2</v>
      </c>
      <c r="T1058">
        <v>2.4232089724966501</v>
      </c>
      <c r="U1058">
        <v>2.4232089724966501</v>
      </c>
      <c r="V1058">
        <v>2.32894573309061</v>
      </c>
      <c r="W1058">
        <v>9.76</v>
      </c>
      <c r="X1058">
        <v>2.06</v>
      </c>
      <c r="Y1058">
        <v>293621</v>
      </c>
      <c r="Z1058">
        <v>20973</v>
      </c>
      <c r="AA1058">
        <v>1.08</v>
      </c>
      <c r="AB1058">
        <v>14</v>
      </c>
      <c r="AC1058">
        <v>9</v>
      </c>
      <c r="AD1058">
        <v>5</v>
      </c>
      <c r="AE1058">
        <v>64.290000000000006</v>
      </c>
      <c r="AF1058">
        <v>20</v>
      </c>
      <c r="AG1058">
        <v>1</v>
      </c>
      <c r="AH1058">
        <v>0</v>
      </c>
      <c r="AI1058">
        <v>13</v>
      </c>
      <c r="AJ1058" s="301">
        <v>43919</v>
      </c>
      <c r="AK1058">
        <v>1315</v>
      </c>
      <c r="AL1058">
        <v>747</v>
      </c>
      <c r="AM1058" s="301">
        <v>43828</v>
      </c>
      <c r="AN1058">
        <v>1765</v>
      </c>
      <c r="AO1058">
        <v>995</v>
      </c>
      <c r="AP1058" s="301">
        <v>43645</v>
      </c>
      <c r="AQ1058">
        <v>1448</v>
      </c>
      <c r="AR1058">
        <v>857</v>
      </c>
      <c r="AS1058" s="301">
        <v>43280</v>
      </c>
      <c r="AT1058">
        <v>2005</v>
      </c>
      <c r="AU1058">
        <v>1025</v>
      </c>
    </row>
    <row r="1059" spans="1:47" x14ac:dyDescent="0.2">
      <c r="A1059" s="102">
        <v>2083</v>
      </c>
      <c r="B1059">
        <v>6269</v>
      </c>
      <c r="C1059" t="s">
        <v>1176</v>
      </c>
      <c r="D1059" t="s">
        <v>909</v>
      </c>
      <c r="E1059">
        <v>1470</v>
      </c>
      <c r="F1059">
        <v>1434</v>
      </c>
      <c r="G1059">
        <v>700</v>
      </c>
      <c r="H1059" t="s">
        <v>901</v>
      </c>
      <c r="I1059">
        <v>8012</v>
      </c>
      <c r="J1059" t="s">
        <v>1055</v>
      </c>
      <c r="K1059" t="s">
        <v>905</v>
      </c>
      <c r="L1059">
        <v>1330</v>
      </c>
      <c r="M1059">
        <v>1330</v>
      </c>
      <c r="N1059">
        <v>800</v>
      </c>
      <c r="O1059" t="s">
        <v>898</v>
      </c>
      <c r="P1059">
        <v>0.74875248261623595</v>
      </c>
      <c r="Q1059">
        <v>0.922664074984614</v>
      </c>
      <c r="R1059">
        <v>0.14978748267634401</v>
      </c>
      <c r="S1059">
        <v>3.19551044615154E-2</v>
      </c>
      <c r="T1059">
        <v>-0.64247620406724903</v>
      </c>
      <c r="U1059">
        <v>0.64247620406724903</v>
      </c>
      <c r="V1059">
        <v>1.3093185609274E-2</v>
      </c>
      <c r="W1059">
        <v>-5.24</v>
      </c>
      <c r="X1059">
        <v>6</v>
      </c>
      <c r="Y1059">
        <v>293215</v>
      </c>
      <c r="Z1059">
        <v>18326</v>
      </c>
      <c r="AA1059">
        <v>0.91</v>
      </c>
      <c r="AB1059">
        <v>16</v>
      </c>
      <c r="AC1059">
        <v>8</v>
      </c>
      <c r="AD1059">
        <v>8</v>
      </c>
      <c r="AE1059">
        <v>50</v>
      </c>
      <c r="AF1059">
        <v>15</v>
      </c>
      <c r="AG1059">
        <v>5</v>
      </c>
      <c r="AH1059">
        <v>3</v>
      </c>
      <c r="AI1059">
        <v>8</v>
      </c>
      <c r="AJ1059" s="301">
        <v>43919</v>
      </c>
      <c r="AK1059">
        <v>1331</v>
      </c>
      <c r="AL1059">
        <v>1347</v>
      </c>
      <c r="AM1059" s="301">
        <v>43828</v>
      </c>
      <c r="AN1059">
        <v>2665</v>
      </c>
      <c r="AO1059">
        <v>1630</v>
      </c>
      <c r="AP1059" s="301">
        <v>43645</v>
      </c>
      <c r="AQ1059">
        <v>3090</v>
      </c>
      <c r="AR1059">
        <v>1650</v>
      </c>
      <c r="AS1059" s="301">
        <v>43280</v>
      </c>
      <c r="AT1059">
        <v>3045</v>
      </c>
      <c r="AU1059">
        <v>1691</v>
      </c>
    </row>
    <row r="1060" spans="1:47" x14ac:dyDescent="0.2">
      <c r="A1060" s="102">
        <v>1866</v>
      </c>
      <c r="B1060">
        <v>4208</v>
      </c>
      <c r="C1060" t="s">
        <v>1026</v>
      </c>
      <c r="D1060" t="s">
        <v>920</v>
      </c>
      <c r="E1060">
        <v>1810</v>
      </c>
      <c r="F1060">
        <v>1797</v>
      </c>
      <c r="G1060">
        <v>500</v>
      </c>
      <c r="H1060" t="s">
        <v>901</v>
      </c>
      <c r="I1060">
        <v>5713</v>
      </c>
      <c r="J1060" t="s">
        <v>1099</v>
      </c>
      <c r="K1060" t="s">
        <v>911</v>
      </c>
      <c r="L1060">
        <v>2937</v>
      </c>
      <c r="M1060">
        <v>2957.5</v>
      </c>
      <c r="N1060">
        <v>300</v>
      </c>
      <c r="O1060" t="s">
        <v>898</v>
      </c>
      <c r="P1060">
        <v>0.92666245842503203</v>
      </c>
      <c r="Q1060">
        <v>0.92819209371650901</v>
      </c>
      <c r="R1060">
        <v>8.4088407249924405E-2</v>
      </c>
      <c r="S1060" s="15">
        <v>8.4096292365362896E-2</v>
      </c>
      <c r="T1060">
        <v>-1.35619769252992</v>
      </c>
      <c r="U1060">
        <v>1.35619769252992</v>
      </c>
      <c r="V1060">
        <v>1.4080138796748201</v>
      </c>
      <c r="W1060">
        <v>-10.32</v>
      </c>
      <c r="X1060">
        <v>1.27</v>
      </c>
      <c r="Y1060">
        <v>293151</v>
      </c>
      <c r="Z1060">
        <v>48858</v>
      </c>
      <c r="AA1060">
        <v>2.73</v>
      </c>
      <c r="AB1060">
        <v>6</v>
      </c>
      <c r="AC1060">
        <v>6</v>
      </c>
      <c r="AD1060">
        <v>0</v>
      </c>
      <c r="AE1060">
        <v>100</v>
      </c>
      <c r="AF1060">
        <v>16</v>
      </c>
      <c r="AG1060">
        <v>2</v>
      </c>
      <c r="AH1060">
        <v>0</v>
      </c>
      <c r="AI1060">
        <v>4</v>
      </c>
      <c r="AJ1060" s="301">
        <v>43919</v>
      </c>
      <c r="AK1060">
        <v>1691</v>
      </c>
      <c r="AL1060">
        <v>2311.5</v>
      </c>
      <c r="AM1060" s="301">
        <v>43828</v>
      </c>
      <c r="AN1060">
        <v>2379</v>
      </c>
      <c r="AO1060">
        <v>3544</v>
      </c>
      <c r="AP1060" s="301">
        <v>43645</v>
      </c>
      <c r="AQ1060">
        <v>2298</v>
      </c>
      <c r="AR1060">
        <v>3244</v>
      </c>
      <c r="AS1060" s="301">
        <v>43280</v>
      </c>
      <c r="AT1060">
        <v>2821</v>
      </c>
      <c r="AU1060">
        <v>4145</v>
      </c>
    </row>
    <row r="1061" spans="1:47" x14ac:dyDescent="0.2">
      <c r="A1061" s="102">
        <v>2003</v>
      </c>
      <c r="B1061">
        <v>4917</v>
      </c>
      <c r="C1061" t="s">
        <v>1137</v>
      </c>
      <c r="D1061" t="s">
        <v>920</v>
      </c>
      <c r="E1061">
        <v>1980</v>
      </c>
      <c r="F1061">
        <v>1989</v>
      </c>
      <c r="G1061">
        <v>500</v>
      </c>
      <c r="H1061" t="s">
        <v>901</v>
      </c>
      <c r="I1061">
        <v>8012</v>
      </c>
      <c r="J1061" t="s">
        <v>1055</v>
      </c>
      <c r="K1061" t="s">
        <v>905</v>
      </c>
      <c r="L1061">
        <v>1330</v>
      </c>
      <c r="M1061">
        <v>1330</v>
      </c>
      <c r="N1061">
        <v>700</v>
      </c>
      <c r="O1061" t="s">
        <v>898</v>
      </c>
      <c r="P1061">
        <v>0.67800156123845401</v>
      </c>
      <c r="Q1061">
        <v>0.92468643867134104</v>
      </c>
      <c r="R1061">
        <v>0.112012825897191</v>
      </c>
      <c r="S1061" s="15">
        <v>6.7636757676175704E-2</v>
      </c>
      <c r="T1061">
        <v>-1.6487474622615399</v>
      </c>
      <c r="U1061">
        <v>1.6487474622615399</v>
      </c>
      <c r="V1061">
        <v>1.6858702696863801</v>
      </c>
      <c r="W1061">
        <v>-8.4700000000000006</v>
      </c>
      <c r="X1061">
        <v>6.39</v>
      </c>
      <c r="Y1061">
        <v>293105</v>
      </c>
      <c r="Z1061">
        <v>24425</v>
      </c>
      <c r="AA1061">
        <v>1.27</v>
      </c>
      <c r="AB1061">
        <v>12</v>
      </c>
      <c r="AC1061">
        <v>9</v>
      </c>
      <c r="AD1061">
        <v>3</v>
      </c>
      <c r="AE1061">
        <v>75</v>
      </c>
      <c r="AF1061">
        <v>21</v>
      </c>
      <c r="AG1061">
        <v>0</v>
      </c>
      <c r="AH1061">
        <v>0</v>
      </c>
      <c r="AI1061">
        <v>12</v>
      </c>
      <c r="AJ1061" s="301">
        <v>43919</v>
      </c>
      <c r="AK1061">
        <v>2119</v>
      </c>
      <c r="AL1061">
        <v>1347</v>
      </c>
      <c r="AM1061" s="301">
        <v>43828</v>
      </c>
      <c r="AN1061">
        <v>3000</v>
      </c>
      <c r="AO1061">
        <v>1630</v>
      </c>
      <c r="AP1061" s="301">
        <v>43645</v>
      </c>
      <c r="AQ1061">
        <v>2663</v>
      </c>
      <c r="AR1061">
        <v>1650</v>
      </c>
      <c r="AS1061" s="301">
        <v>43280</v>
      </c>
      <c r="AT1061">
        <v>3335</v>
      </c>
      <c r="AU1061">
        <v>1691</v>
      </c>
    </row>
    <row r="1062" spans="1:47" x14ac:dyDescent="0.2">
      <c r="A1062" s="102">
        <v>1886</v>
      </c>
      <c r="B1062">
        <v>1801</v>
      </c>
      <c r="C1062" t="s">
        <v>1352</v>
      </c>
      <c r="D1062" t="s">
        <v>907</v>
      </c>
      <c r="E1062">
        <v>3845</v>
      </c>
      <c r="F1062">
        <v>3905</v>
      </c>
      <c r="G1062">
        <v>200</v>
      </c>
      <c r="H1062" t="s">
        <v>898</v>
      </c>
      <c r="I1062">
        <v>1963</v>
      </c>
      <c r="J1062" t="s">
        <v>1077</v>
      </c>
      <c r="K1062" t="s">
        <v>907</v>
      </c>
      <c r="L1062">
        <v>1107</v>
      </c>
      <c r="M1062">
        <v>1093</v>
      </c>
      <c r="N1062">
        <v>700</v>
      </c>
      <c r="O1062" t="s">
        <v>901</v>
      </c>
      <c r="P1062">
        <v>0.92059745978774898</v>
      </c>
      <c r="Q1062">
        <v>0.92776599904113899</v>
      </c>
      <c r="R1062">
        <v>0.107899072175829</v>
      </c>
      <c r="S1062">
        <v>1.24871828224248E-2</v>
      </c>
      <c r="T1062">
        <v>0.96681313886623299</v>
      </c>
      <c r="U1062">
        <v>0.96681313886623299</v>
      </c>
      <c r="V1062">
        <v>0.25468380350442099</v>
      </c>
      <c r="W1062">
        <v>5.0599999999999996</v>
      </c>
      <c r="X1062">
        <v>2.04</v>
      </c>
      <c r="Y1062">
        <v>293068</v>
      </c>
      <c r="Z1062">
        <v>26643</v>
      </c>
      <c r="AA1062">
        <v>1.43</v>
      </c>
      <c r="AB1062">
        <v>11</v>
      </c>
      <c r="AC1062">
        <v>6</v>
      </c>
      <c r="AD1062">
        <v>5</v>
      </c>
      <c r="AE1062">
        <v>54.55</v>
      </c>
      <c r="AF1062">
        <v>15</v>
      </c>
      <c r="AG1062">
        <v>4</v>
      </c>
      <c r="AH1062">
        <v>2</v>
      </c>
      <c r="AI1062">
        <v>5</v>
      </c>
      <c r="AJ1062" s="301">
        <v>43919</v>
      </c>
      <c r="AK1062">
        <v>3355</v>
      </c>
      <c r="AL1062">
        <v>872</v>
      </c>
      <c r="AM1062" s="301">
        <v>43828</v>
      </c>
      <c r="AN1062">
        <v>4545</v>
      </c>
      <c r="AO1062">
        <v>1755</v>
      </c>
      <c r="AP1062" s="301">
        <v>43645</v>
      </c>
      <c r="AQ1062">
        <v>3990</v>
      </c>
      <c r="AR1062">
        <v>1497</v>
      </c>
      <c r="AS1062" s="301">
        <v>43280</v>
      </c>
      <c r="AT1062">
        <v>5980</v>
      </c>
      <c r="AU1062">
        <v>2136</v>
      </c>
    </row>
    <row r="1063" spans="1:47" x14ac:dyDescent="0.2">
      <c r="A1063" s="102">
        <v>812</v>
      </c>
      <c r="B1063">
        <v>2501</v>
      </c>
      <c r="C1063" t="s">
        <v>480</v>
      </c>
      <c r="D1063" t="s">
        <v>923</v>
      </c>
      <c r="E1063">
        <v>2009</v>
      </c>
      <c r="F1063">
        <v>2003</v>
      </c>
      <c r="G1063">
        <v>400</v>
      </c>
      <c r="H1063" t="s">
        <v>901</v>
      </c>
      <c r="I1063">
        <v>5232</v>
      </c>
      <c r="J1063" t="s">
        <v>1433</v>
      </c>
      <c r="K1063" t="s">
        <v>897</v>
      </c>
      <c r="L1063">
        <v>3765</v>
      </c>
      <c r="M1063">
        <v>3805</v>
      </c>
      <c r="N1063">
        <v>200</v>
      </c>
      <c r="O1063" t="s">
        <v>898</v>
      </c>
      <c r="P1063">
        <v>0.74325095870823199</v>
      </c>
      <c r="Q1063">
        <v>0.95090553257314503</v>
      </c>
      <c r="R1063" s="15">
        <v>0.17155840647762099</v>
      </c>
      <c r="S1063" s="15">
        <v>1.54901713887557E-2</v>
      </c>
      <c r="T1063">
        <v>-1.38870383302458</v>
      </c>
      <c r="U1063">
        <v>1.38870383302458</v>
      </c>
      <c r="V1063">
        <v>1.1311453761165999</v>
      </c>
      <c r="W1063">
        <v>-7.88</v>
      </c>
      <c r="X1063">
        <v>5.28</v>
      </c>
      <c r="Y1063">
        <v>292971</v>
      </c>
      <c r="Z1063">
        <v>58594</v>
      </c>
      <c r="AA1063">
        <v>2.99</v>
      </c>
      <c r="AB1063">
        <v>5</v>
      </c>
      <c r="AC1063">
        <v>4</v>
      </c>
      <c r="AD1063">
        <v>1</v>
      </c>
      <c r="AE1063">
        <v>80</v>
      </c>
      <c r="AF1063">
        <v>20</v>
      </c>
      <c r="AG1063">
        <v>1</v>
      </c>
      <c r="AH1063">
        <v>0</v>
      </c>
      <c r="AI1063">
        <v>4</v>
      </c>
      <c r="AJ1063" s="301">
        <v>43919</v>
      </c>
      <c r="AK1063">
        <v>2052</v>
      </c>
      <c r="AL1063">
        <v>3370</v>
      </c>
      <c r="AM1063" s="301">
        <v>43828</v>
      </c>
      <c r="AN1063">
        <v>2579</v>
      </c>
      <c r="AO1063">
        <v>4775</v>
      </c>
      <c r="AP1063" s="301">
        <v>43645</v>
      </c>
      <c r="AQ1063">
        <v>2327</v>
      </c>
      <c r="AR1063">
        <v>4390</v>
      </c>
      <c r="AS1063" s="301">
        <v>43280</v>
      </c>
      <c r="AT1063">
        <v>2696</v>
      </c>
      <c r="AU1063">
        <v>5150</v>
      </c>
    </row>
    <row r="1064" spans="1:47" x14ac:dyDescent="0.2">
      <c r="A1064" s="102">
        <v>2506</v>
      </c>
      <c r="B1064">
        <v>3289</v>
      </c>
      <c r="C1064" t="s">
        <v>511</v>
      </c>
      <c r="D1064" t="s">
        <v>917</v>
      </c>
      <c r="E1064">
        <v>500</v>
      </c>
      <c r="F1064">
        <v>495</v>
      </c>
      <c r="G1064">
        <v>2200</v>
      </c>
      <c r="H1064" t="s">
        <v>901</v>
      </c>
      <c r="I1064">
        <v>8595</v>
      </c>
      <c r="J1064" t="s">
        <v>1010</v>
      </c>
      <c r="K1064" t="s">
        <v>1025</v>
      </c>
      <c r="L1064">
        <v>3580</v>
      </c>
      <c r="M1064">
        <v>3575</v>
      </c>
      <c r="N1064">
        <v>300</v>
      </c>
      <c r="O1064" t="s">
        <v>898</v>
      </c>
      <c r="P1064">
        <v>0.84149909634136399</v>
      </c>
      <c r="Q1064">
        <v>0.91100111203165002</v>
      </c>
      <c r="R1064" s="15">
        <v>8.0772399088145496E-3</v>
      </c>
      <c r="S1064">
        <v>9.4916072109009306E-2</v>
      </c>
      <c r="T1064">
        <v>-1.8110137955329999</v>
      </c>
      <c r="U1064">
        <v>1.8110137955329999</v>
      </c>
      <c r="V1064">
        <v>1.72366808185955</v>
      </c>
      <c r="W1064">
        <v>-14.83</v>
      </c>
      <c r="X1064">
        <v>1.54</v>
      </c>
      <c r="Y1064">
        <v>292942</v>
      </c>
      <c r="Z1064">
        <v>24412</v>
      </c>
      <c r="AA1064">
        <v>1.38</v>
      </c>
      <c r="AB1064">
        <v>12</v>
      </c>
      <c r="AC1064">
        <v>8</v>
      </c>
      <c r="AD1064">
        <v>4</v>
      </c>
      <c r="AE1064">
        <v>66.67</v>
      </c>
      <c r="AF1064">
        <v>19</v>
      </c>
      <c r="AG1064">
        <v>2</v>
      </c>
      <c r="AH1064">
        <v>0</v>
      </c>
      <c r="AI1064">
        <v>10</v>
      </c>
      <c r="AJ1064" s="301">
        <v>43919</v>
      </c>
      <c r="AK1064">
        <v>523</v>
      </c>
      <c r="AL1064">
        <v>2979</v>
      </c>
      <c r="AM1064" s="301">
        <v>43828</v>
      </c>
      <c r="AN1064">
        <v>755</v>
      </c>
      <c r="AO1064">
        <v>4300</v>
      </c>
      <c r="AP1064" s="301">
        <v>43645</v>
      </c>
      <c r="AQ1064">
        <v>612</v>
      </c>
      <c r="AR1064">
        <v>4030</v>
      </c>
      <c r="AS1064" s="301">
        <v>43280</v>
      </c>
      <c r="AT1064">
        <v>765</v>
      </c>
      <c r="AU1064">
        <v>4360</v>
      </c>
    </row>
    <row r="1065" spans="1:47" x14ac:dyDescent="0.2">
      <c r="A1065" s="102">
        <v>394</v>
      </c>
      <c r="B1065">
        <v>6474</v>
      </c>
      <c r="C1065" t="s">
        <v>1401</v>
      </c>
      <c r="D1065" t="s">
        <v>909</v>
      </c>
      <c r="E1065">
        <v>3350</v>
      </c>
      <c r="F1065">
        <v>3370</v>
      </c>
      <c r="G1065">
        <v>300</v>
      </c>
      <c r="H1065" t="s">
        <v>901</v>
      </c>
      <c r="I1065">
        <v>7453</v>
      </c>
      <c r="J1065" t="s">
        <v>50</v>
      </c>
      <c r="K1065" t="s">
        <v>921</v>
      </c>
      <c r="L1065">
        <v>1533</v>
      </c>
      <c r="M1065">
        <v>1495</v>
      </c>
      <c r="N1065">
        <v>700</v>
      </c>
      <c r="O1065" t="s">
        <v>898</v>
      </c>
      <c r="P1065">
        <v>0.94453914575462505</v>
      </c>
      <c r="Q1065">
        <v>0.96075418815080804</v>
      </c>
      <c r="R1065" s="15">
        <v>2.4852807277321799E-2</v>
      </c>
      <c r="S1065" s="15">
        <v>4.0162610620198401E-2</v>
      </c>
      <c r="T1065">
        <v>-0.59203821839868198</v>
      </c>
      <c r="U1065">
        <v>0.59203821839868198</v>
      </c>
      <c r="V1065">
        <v>1.2364940455165501</v>
      </c>
      <c r="W1065">
        <v>-3.67</v>
      </c>
      <c r="X1065">
        <v>3.51</v>
      </c>
      <c r="Y1065">
        <v>292827</v>
      </c>
      <c r="Z1065">
        <v>24402</v>
      </c>
      <c r="AA1065">
        <v>1.23</v>
      </c>
      <c r="AB1065">
        <v>12</v>
      </c>
      <c r="AC1065">
        <v>8</v>
      </c>
      <c r="AD1065">
        <v>4</v>
      </c>
      <c r="AE1065">
        <v>66.67</v>
      </c>
      <c r="AF1065">
        <v>16</v>
      </c>
      <c r="AG1065">
        <v>4</v>
      </c>
      <c r="AH1065">
        <v>2</v>
      </c>
      <c r="AI1065">
        <v>6</v>
      </c>
      <c r="AJ1065" s="301">
        <v>43919</v>
      </c>
      <c r="AK1065">
        <v>3005</v>
      </c>
      <c r="AL1065">
        <v>1204</v>
      </c>
      <c r="AM1065" s="301">
        <v>43828</v>
      </c>
      <c r="AN1065">
        <v>4815</v>
      </c>
      <c r="AO1065">
        <v>2556</v>
      </c>
      <c r="AP1065" s="301">
        <v>43645</v>
      </c>
      <c r="AQ1065">
        <v>4660</v>
      </c>
      <c r="AR1065">
        <v>1959</v>
      </c>
      <c r="AS1065" s="301">
        <v>43280</v>
      </c>
      <c r="AT1065">
        <v>5050</v>
      </c>
      <c r="AU1065">
        <v>3775</v>
      </c>
    </row>
    <row r="1066" spans="1:47" x14ac:dyDescent="0.2">
      <c r="A1066" s="102">
        <v>2141</v>
      </c>
      <c r="B1066">
        <v>1959</v>
      </c>
      <c r="C1066" t="s">
        <v>1446</v>
      </c>
      <c r="D1066" t="s">
        <v>907</v>
      </c>
      <c r="E1066">
        <v>3135</v>
      </c>
      <c r="F1066">
        <v>3115</v>
      </c>
      <c r="G1066">
        <v>300</v>
      </c>
      <c r="H1066" t="s">
        <v>901</v>
      </c>
      <c r="I1066">
        <v>6183</v>
      </c>
      <c r="J1066" t="s">
        <v>1060</v>
      </c>
      <c r="K1066" t="s">
        <v>910</v>
      </c>
      <c r="L1066">
        <v>1372</v>
      </c>
      <c r="M1066">
        <v>1371</v>
      </c>
      <c r="N1066">
        <v>700</v>
      </c>
      <c r="O1066" t="s">
        <v>898</v>
      </c>
      <c r="P1066">
        <v>0.77206446169125398</v>
      </c>
      <c r="Q1066">
        <v>0.92128959146428402</v>
      </c>
      <c r="R1066" s="15">
        <v>0.19760440751938901</v>
      </c>
      <c r="S1066">
        <v>8.7315778217434206E-3</v>
      </c>
      <c r="T1066">
        <v>-0.43140221203766399</v>
      </c>
      <c r="U1066">
        <v>0.43140221203766399</v>
      </c>
      <c r="V1066">
        <v>0.42031139111960902</v>
      </c>
      <c r="W1066">
        <v>-3.86</v>
      </c>
      <c r="X1066">
        <v>2.7</v>
      </c>
      <c r="Y1066">
        <v>292818</v>
      </c>
      <c r="Z1066">
        <v>20916</v>
      </c>
      <c r="AA1066">
        <v>1.01</v>
      </c>
      <c r="AB1066">
        <v>14</v>
      </c>
      <c r="AC1066">
        <v>9</v>
      </c>
      <c r="AD1066">
        <v>5</v>
      </c>
      <c r="AE1066">
        <v>64.290000000000006</v>
      </c>
      <c r="AF1066">
        <v>19</v>
      </c>
      <c r="AG1066">
        <v>3</v>
      </c>
      <c r="AH1066">
        <v>2</v>
      </c>
      <c r="AI1066">
        <v>9</v>
      </c>
      <c r="AJ1066" s="301">
        <v>43919</v>
      </c>
      <c r="AK1066">
        <v>3070</v>
      </c>
      <c r="AL1066">
        <v>1152</v>
      </c>
      <c r="AM1066" s="301">
        <v>43828</v>
      </c>
      <c r="AN1066">
        <v>3235</v>
      </c>
      <c r="AO1066">
        <v>1720</v>
      </c>
      <c r="AP1066" s="301">
        <v>43645</v>
      </c>
      <c r="AQ1066">
        <v>3325</v>
      </c>
      <c r="AR1066">
        <v>1520</v>
      </c>
      <c r="AS1066" s="301">
        <v>43280</v>
      </c>
      <c r="AT1066">
        <v>5210</v>
      </c>
      <c r="AU1066">
        <v>1850</v>
      </c>
    </row>
    <row r="1067" spans="1:47" x14ac:dyDescent="0.2">
      <c r="A1067" s="102">
        <v>3063</v>
      </c>
      <c r="B1067">
        <v>1941</v>
      </c>
      <c r="C1067" t="s">
        <v>1159</v>
      </c>
      <c r="D1067" t="s">
        <v>907</v>
      </c>
      <c r="E1067">
        <v>2302</v>
      </c>
      <c r="F1067">
        <v>2285</v>
      </c>
      <c r="G1067">
        <v>400</v>
      </c>
      <c r="H1067" t="s">
        <v>901</v>
      </c>
      <c r="I1067">
        <v>4042</v>
      </c>
      <c r="J1067" t="s">
        <v>1108</v>
      </c>
      <c r="K1067" t="s">
        <v>920</v>
      </c>
      <c r="L1067">
        <v>1446</v>
      </c>
      <c r="M1067">
        <v>1431</v>
      </c>
      <c r="N1067">
        <v>600</v>
      </c>
      <c r="O1067" t="s">
        <v>898</v>
      </c>
      <c r="P1067">
        <v>0.89035862508937302</v>
      </c>
      <c r="Q1067">
        <v>0.89495432836527899</v>
      </c>
      <c r="R1067">
        <v>3.15969754142476E-3</v>
      </c>
      <c r="S1067" s="15">
        <v>7.9217875249099998E-2</v>
      </c>
      <c r="T1067">
        <v>-0.29394472373045599</v>
      </c>
      <c r="U1067">
        <v>0.29394472373045599</v>
      </c>
      <c r="V1067">
        <v>0.37368606794287201</v>
      </c>
      <c r="W1067">
        <v>-2.33</v>
      </c>
      <c r="X1067">
        <v>6.06</v>
      </c>
      <c r="Y1067">
        <v>292783</v>
      </c>
      <c r="Z1067">
        <v>22522</v>
      </c>
      <c r="AA1067">
        <v>1.1200000000000001</v>
      </c>
      <c r="AB1067">
        <v>13</v>
      </c>
      <c r="AC1067">
        <v>8</v>
      </c>
      <c r="AD1067">
        <v>5</v>
      </c>
      <c r="AE1067">
        <v>61.54</v>
      </c>
      <c r="AF1067">
        <v>18</v>
      </c>
      <c r="AG1067">
        <v>4</v>
      </c>
      <c r="AH1067">
        <v>1</v>
      </c>
      <c r="AI1067">
        <v>8</v>
      </c>
      <c r="AJ1067" s="301">
        <v>43919</v>
      </c>
      <c r="AK1067">
        <v>2248</v>
      </c>
      <c r="AL1067">
        <v>1244</v>
      </c>
      <c r="AM1067" s="301">
        <v>43828</v>
      </c>
      <c r="AN1067">
        <v>2532</v>
      </c>
      <c r="AO1067">
        <v>1695</v>
      </c>
      <c r="AP1067" s="301">
        <v>43645</v>
      </c>
      <c r="AQ1067">
        <v>2296</v>
      </c>
      <c r="AR1067">
        <v>1552</v>
      </c>
      <c r="AS1067" s="301">
        <v>43280</v>
      </c>
      <c r="AT1067">
        <v>2698</v>
      </c>
      <c r="AU1067">
        <v>1709</v>
      </c>
    </row>
    <row r="1068" spans="1:47" x14ac:dyDescent="0.2">
      <c r="A1068" s="102">
        <v>993</v>
      </c>
      <c r="B1068">
        <v>4202</v>
      </c>
      <c r="C1068" t="s">
        <v>45</v>
      </c>
      <c r="D1068" t="s">
        <v>920</v>
      </c>
      <c r="E1068">
        <v>810</v>
      </c>
      <c r="F1068">
        <v>816</v>
      </c>
      <c r="G1068">
        <v>1100</v>
      </c>
      <c r="H1068" t="s">
        <v>901</v>
      </c>
      <c r="I1068">
        <v>7259</v>
      </c>
      <c r="J1068" t="s">
        <v>24</v>
      </c>
      <c r="K1068" t="s">
        <v>913</v>
      </c>
      <c r="L1068">
        <v>3115</v>
      </c>
      <c r="M1068">
        <v>3070</v>
      </c>
      <c r="N1068">
        <v>300</v>
      </c>
      <c r="O1068" t="s">
        <v>898</v>
      </c>
      <c r="P1068">
        <v>0.88187438779767702</v>
      </c>
      <c r="Q1068">
        <v>0.94749932739292297</v>
      </c>
      <c r="R1068">
        <v>0.33727109590839299</v>
      </c>
      <c r="S1068" s="15">
        <v>8.9721813679761193E-3</v>
      </c>
      <c r="T1068">
        <v>-0.67312432190798499</v>
      </c>
      <c r="U1068">
        <v>0.67312432190798499</v>
      </c>
      <c r="V1068">
        <v>1.20596749209321</v>
      </c>
      <c r="W1068">
        <v>-3.94</v>
      </c>
      <c r="X1068">
        <v>2.54</v>
      </c>
      <c r="Y1068">
        <v>292693</v>
      </c>
      <c r="Z1068">
        <v>22515</v>
      </c>
      <c r="AA1068">
        <v>1.31</v>
      </c>
      <c r="AB1068">
        <v>13</v>
      </c>
      <c r="AC1068">
        <v>8</v>
      </c>
      <c r="AD1068">
        <v>5</v>
      </c>
      <c r="AE1068">
        <v>61.54</v>
      </c>
      <c r="AF1068">
        <v>19</v>
      </c>
      <c r="AG1068">
        <v>2</v>
      </c>
      <c r="AH1068">
        <v>0</v>
      </c>
      <c r="AI1068">
        <v>11</v>
      </c>
      <c r="AJ1068" s="301">
        <v>43919</v>
      </c>
      <c r="AK1068">
        <v>822</v>
      </c>
      <c r="AL1068">
        <v>2842</v>
      </c>
      <c r="AM1068" s="301">
        <v>43828</v>
      </c>
      <c r="AN1068">
        <v>1049</v>
      </c>
      <c r="AO1068">
        <v>4070</v>
      </c>
      <c r="AP1068" s="301">
        <v>43645</v>
      </c>
      <c r="AQ1068">
        <v>986</v>
      </c>
      <c r="AR1068">
        <v>3810</v>
      </c>
      <c r="AS1068" s="301">
        <v>43280</v>
      </c>
      <c r="AT1068">
        <v>1195</v>
      </c>
      <c r="AU1068">
        <v>4980</v>
      </c>
    </row>
    <row r="1069" spans="1:47" x14ac:dyDescent="0.2">
      <c r="A1069" s="102">
        <v>1726</v>
      </c>
      <c r="B1069">
        <v>3405</v>
      </c>
      <c r="C1069" t="s">
        <v>1265</v>
      </c>
      <c r="D1069" t="s">
        <v>920</v>
      </c>
      <c r="E1069">
        <v>1120</v>
      </c>
      <c r="F1069">
        <v>1104</v>
      </c>
      <c r="G1069">
        <v>900</v>
      </c>
      <c r="H1069" t="s">
        <v>901</v>
      </c>
      <c r="I1069">
        <v>7202</v>
      </c>
      <c r="J1069" t="s">
        <v>596</v>
      </c>
      <c r="K1069" t="s">
        <v>913</v>
      </c>
      <c r="L1069">
        <v>950.5</v>
      </c>
      <c r="M1069">
        <v>944.8</v>
      </c>
      <c r="N1069">
        <v>1100</v>
      </c>
      <c r="O1069" t="s">
        <v>898</v>
      </c>
      <c r="P1069">
        <v>0.884819021941468</v>
      </c>
      <c r="Q1069">
        <v>0.93184008247081795</v>
      </c>
      <c r="R1069">
        <v>0.447510990258421</v>
      </c>
      <c r="S1069" s="106">
        <v>2.0354466046910099E-2</v>
      </c>
      <c r="T1069">
        <v>-1.02727385407932</v>
      </c>
      <c r="U1069">
        <v>1.02727385407932</v>
      </c>
      <c r="V1069">
        <v>0.88936820381867898</v>
      </c>
      <c r="W1069">
        <v>-12.79</v>
      </c>
      <c r="X1069">
        <v>4.5999999999999996</v>
      </c>
      <c r="Y1069">
        <v>292475</v>
      </c>
      <c r="Z1069">
        <v>16249</v>
      </c>
      <c r="AA1069">
        <v>0.83</v>
      </c>
      <c r="AB1069">
        <v>18</v>
      </c>
      <c r="AC1069">
        <v>12</v>
      </c>
      <c r="AD1069">
        <v>6</v>
      </c>
      <c r="AE1069">
        <v>66.67</v>
      </c>
      <c r="AF1069">
        <v>18</v>
      </c>
      <c r="AG1069">
        <v>3</v>
      </c>
      <c r="AH1069">
        <v>1</v>
      </c>
      <c r="AI1069">
        <v>14</v>
      </c>
      <c r="AJ1069" s="301">
        <v>43919</v>
      </c>
      <c r="AK1069">
        <v>1129</v>
      </c>
      <c r="AL1069">
        <v>745.1</v>
      </c>
      <c r="AM1069" s="301">
        <v>43828</v>
      </c>
      <c r="AN1069">
        <v>1331</v>
      </c>
      <c r="AO1069">
        <v>1299</v>
      </c>
      <c r="AP1069" s="301">
        <v>43645</v>
      </c>
      <c r="AQ1069">
        <v>1308</v>
      </c>
      <c r="AR1069">
        <v>1247</v>
      </c>
      <c r="AS1069" s="301">
        <v>43280</v>
      </c>
      <c r="AT1069">
        <v>1497</v>
      </c>
      <c r="AU1069">
        <v>1430.5</v>
      </c>
    </row>
    <row r="1070" spans="1:47" x14ac:dyDescent="0.2">
      <c r="A1070" s="102">
        <v>1383</v>
      </c>
      <c r="B1070">
        <v>1802</v>
      </c>
      <c r="C1070" t="s">
        <v>1041</v>
      </c>
      <c r="D1070" t="s">
        <v>907</v>
      </c>
      <c r="E1070">
        <v>979</v>
      </c>
      <c r="F1070">
        <v>983</v>
      </c>
      <c r="G1070">
        <v>1000</v>
      </c>
      <c r="H1070" t="s">
        <v>901</v>
      </c>
      <c r="I1070">
        <v>4042</v>
      </c>
      <c r="J1070" t="s">
        <v>1108</v>
      </c>
      <c r="K1070" t="s">
        <v>920</v>
      </c>
      <c r="L1070">
        <v>1446</v>
      </c>
      <c r="M1070">
        <v>1431</v>
      </c>
      <c r="N1070">
        <v>700</v>
      </c>
      <c r="O1070" t="s">
        <v>898</v>
      </c>
      <c r="P1070">
        <v>0.87562778717975698</v>
      </c>
      <c r="Q1070">
        <v>0.93955412388992399</v>
      </c>
      <c r="R1070" s="106">
        <v>0.43485468693854301</v>
      </c>
      <c r="S1070" s="106">
        <v>2.0990129163220499E-2</v>
      </c>
      <c r="T1070">
        <v>-0.56299224620782096</v>
      </c>
      <c r="U1070">
        <v>0.56299224620782096</v>
      </c>
      <c r="V1070">
        <v>0.60907995454522601</v>
      </c>
      <c r="W1070">
        <v>-3.01</v>
      </c>
      <c r="X1070">
        <v>1.87</v>
      </c>
      <c r="Y1070">
        <v>292411</v>
      </c>
      <c r="Z1070">
        <v>17201</v>
      </c>
      <c r="AA1070">
        <v>0.85</v>
      </c>
      <c r="AB1070">
        <v>17</v>
      </c>
      <c r="AC1070">
        <v>11</v>
      </c>
      <c r="AD1070">
        <v>6</v>
      </c>
      <c r="AE1070">
        <v>64.709999999999994</v>
      </c>
      <c r="AF1070">
        <v>22</v>
      </c>
      <c r="AG1070">
        <v>1</v>
      </c>
      <c r="AH1070">
        <v>0</v>
      </c>
      <c r="AI1070">
        <v>16</v>
      </c>
      <c r="AJ1070" s="301">
        <v>43919</v>
      </c>
      <c r="AK1070">
        <v>956</v>
      </c>
      <c r="AL1070">
        <v>1244</v>
      </c>
      <c r="AM1070" s="301">
        <v>43828</v>
      </c>
      <c r="AN1070">
        <v>1217</v>
      </c>
      <c r="AO1070">
        <v>1695</v>
      </c>
      <c r="AP1070" s="301">
        <v>43645</v>
      </c>
      <c r="AQ1070">
        <v>1074</v>
      </c>
      <c r="AR1070">
        <v>1552</v>
      </c>
      <c r="AS1070" s="301">
        <v>43280</v>
      </c>
      <c r="AT1070">
        <v>1101</v>
      </c>
      <c r="AU1070">
        <v>1709</v>
      </c>
    </row>
    <row r="1071" spans="1:47" x14ac:dyDescent="0.2">
      <c r="A1071" s="102">
        <v>3345</v>
      </c>
      <c r="B1071">
        <v>4204</v>
      </c>
      <c r="C1071" t="s">
        <v>226</v>
      </c>
      <c r="D1071" t="s">
        <v>920</v>
      </c>
      <c r="E1071">
        <v>1489</v>
      </c>
      <c r="F1071">
        <v>1494</v>
      </c>
      <c r="G1071">
        <v>700</v>
      </c>
      <c r="H1071" t="s">
        <v>898</v>
      </c>
      <c r="I1071">
        <v>9412</v>
      </c>
      <c r="J1071" t="s">
        <v>452</v>
      </c>
      <c r="K1071" t="s">
        <v>900</v>
      </c>
      <c r="L1071">
        <v>402</v>
      </c>
      <c r="M1071">
        <v>391</v>
      </c>
      <c r="N1071">
        <v>2700</v>
      </c>
      <c r="O1071" t="s">
        <v>901</v>
      </c>
      <c r="P1071">
        <v>0.86429435772747998</v>
      </c>
      <c r="Q1071">
        <v>0.88420651391792704</v>
      </c>
      <c r="R1071" s="15">
        <v>4.3148783305400798E-2</v>
      </c>
      <c r="S1071">
        <v>8.7424067002584496E-2</v>
      </c>
      <c r="T1071">
        <v>2.6866734676456101</v>
      </c>
      <c r="U1071">
        <v>2.6866734676456101</v>
      </c>
      <c r="V1071">
        <v>1.0425595161994801</v>
      </c>
      <c r="W1071">
        <v>9.65</v>
      </c>
      <c r="X1071">
        <v>0.95</v>
      </c>
      <c r="Y1071">
        <v>292261</v>
      </c>
      <c r="Z1071">
        <v>18266</v>
      </c>
      <c r="AA1071">
        <v>0.95</v>
      </c>
      <c r="AB1071">
        <v>16</v>
      </c>
      <c r="AC1071">
        <v>11</v>
      </c>
      <c r="AD1071">
        <v>5</v>
      </c>
      <c r="AE1071">
        <v>68.75</v>
      </c>
      <c r="AF1071">
        <v>20</v>
      </c>
      <c r="AG1071">
        <v>1</v>
      </c>
      <c r="AH1071">
        <v>0</v>
      </c>
      <c r="AI1071">
        <v>15</v>
      </c>
      <c r="AJ1071" s="301">
        <v>43919</v>
      </c>
      <c r="AK1071">
        <v>1479</v>
      </c>
      <c r="AL1071">
        <v>393</v>
      </c>
      <c r="AM1071" s="301">
        <v>43828</v>
      </c>
      <c r="AN1071">
        <v>1904</v>
      </c>
      <c r="AO1071">
        <v>485</v>
      </c>
      <c r="AP1071" s="301">
        <v>43645</v>
      </c>
      <c r="AQ1071">
        <v>1665</v>
      </c>
      <c r="AR1071">
        <v>438</v>
      </c>
      <c r="AS1071" s="301">
        <v>43280</v>
      </c>
      <c r="AT1071">
        <v>1855</v>
      </c>
      <c r="AU1071">
        <v>538</v>
      </c>
    </row>
    <row r="1072" spans="1:47" x14ac:dyDescent="0.2">
      <c r="A1072" s="102">
        <v>2824</v>
      </c>
      <c r="B1072">
        <v>3405</v>
      </c>
      <c r="C1072" t="s">
        <v>1265</v>
      </c>
      <c r="D1072" t="s">
        <v>920</v>
      </c>
      <c r="E1072">
        <v>1120</v>
      </c>
      <c r="F1072">
        <v>1104</v>
      </c>
      <c r="G1072">
        <v>900</v>
      </c>
      <c r="H1072" t="s">
        <v>898</v>
      </c>
      <c r="I1072">
        <v>8801</v>
      </c>
      <c r="J1072" t="s">
        <v>1458</v>
      </c>
      <c r="K1072" t="s">
        <v>917</v>
      </c>
      <c r="L1072">
        <v>1870</v>
      </c>
      <c r="M1072">
        <v>1885.5</v>
      </c>
      <c r="N1072">
        <v>500</v>
      </c>
      <c r="O1072" t="s">
        <v>901</v>
      </c>
      <c r="P1072">
        <v>0.90298729787880805</v>
      </c>
      <c r="Q1072">
        <v>0.90291916219317603</v>
      </c>
      <c r="R1072" s="15">
        <v>0.18441510934577701</v>
      </c>
      <c r="S1072" s="15">
        <v>1.35239849550138E-2</v>
      </c>
      <c r="T1072" s="15">
        <v>0.810392118344475</v>
      </c>
      <c r="U1072" s="15">
        <v>0.810392118344475</v>
      </c>
      <c r="V1072">
        <v>1.384967649175</v>
      </c>
      <c r="W1072">
        <v>3.83</v>
      </c>
      <c r="X1072">
        <v>5.39</v>
      </c>
      <c r="Y1072">
        <v>292206</v>
      </c>
      <c r="Z1072">
        <v>19480</v>
      </c>
      <c r="AA1072">
        <v>1.06</v>
      </c>
      <c r="AB1072">
        <v>15</v>
      </c>
      <c r="AC1072">
        <v>9</v>
      </c>
      <c r="AD1072">
        <v>6</v>
      </c>
      <c r="AE1072">
        <v>60</v>
      </c>
      <c r="AF1072">
        <v>15</v>
      </c>
      <c r="AG1072">
        <v>5</v>
      </c>
      <c r="AH1072">
        <v>2</v>
      </c>
      <c r="AI1072">
        <v>8</v>
      </c>
      <c r="AJ1072" s="301">
        <v>43919</v>
      </c>
      <c r="AK1072">
        <v>1129</v>
      </c>
      <c r="AL1072">
        <v>1862.5</v>
      </c>
      <c r="AM1072" s="301">
        <v>43828</v>
      </c>
      <c r="AN1072">
        <v>1331</v>
      </c>
      <c r="AO1072">
        <v>2672</v>
      </c>
      <c r="AP1072" s="301">
        <v>43645</v>
      </c>
      <c r="AQ1072">
        <v>1308</v>
      </c>
      <c r="AR1072">
        <v>2641</v>
      </c>
      <c r="AS1072" s="301">
        <v>43280</v>
      </c>
      <c r="AT1072">
        <v>1497</v>
      </c>
      <c r="AU1072">
        <v>2645.5</v>
      </c>
    </row>
    <row r="1073" spans="1:47" x14ac:dyDescent="0.2">
      <c r="A1073" s="102">
        <v>645</v>
      </c>
      <c r="B1073">
        <v>3402</v>
      </c>
      <c r="C1073" t="s">
        <v>1474</v>
      </c>
      <c r="D1073" t="s">
        <v>1100</v>
      </c>
      <c r="E1073">
        <v>497.3</v>
      </c>
      <c r="F1073">
        <v>494.9</v>
      </c>
      <c r="G1073">
        <v>1900</v>
      </c>
      <c r="H1073" t="s">
        <v>901</v>
      </c>
      <c r="I1073">
        <v>8179</v>
      </c>
      <c r="J1073" t="s">
        <v>630</v>
      </c>
      <c r="K1073" t="s">
        <v>921</v>
      </c>
      <c r="L1073">
        <v>1937</v>
      </c>
      <c r="M1073">
        <v>1890</v>
      </c>
      <c r="N1073">
        <v>500</v>
      </c>
      <c r="O1073" t="s">
        <v>898</v>
      </c>
      <c r="P1073">
        <v>0.89496048283390395</v>
      </c>
      <c r="Q1073">
        <v>0.95439425244029197</v>
      </c>
      <c r="R1073" s="106">
        <v>1.3117503086693099E-3</v>
      </c>
      <c r="S1073">
        <v>2.02789596959243E-2</v>
      </c>
      <c r="T1073">
        <v>-0.59984584731419699</v>
      </c>
      <c r="U1073">
        <v>0.59984584731419699</v>
      </c>
      <c r="V1073">
        <v>0.86986125655336599</v>
      </c>
      <c r="W1073">
        <v>-3.91</v>
      </c>
      <c r="X1073">
        <v>0.5</v>
      </c>
      <c r="Y1073">
        <v>291955</v>
      </c>
      <c r="Z1073">
        <v>20854</v>
      </c>
      <c r="AA1073">
        <v>1.01</v>
      </c>
      <c r="AB1073">
        <v>14</v>
      </c>
      <c r="AC1073">
        <v>9</v>
      </c>
      <c r="AD1073">
        <v>5</v>
      </c>
      <c r="AE1073">
        <v>64.290000000000006</v>
      </c>
      <c r="AF1073">
        <v>19</v>
      </c>
      <c r="AG1073">
        <v>2</v>
      </c>
      <c r="AH1073">
        <v>2</v>
      </c>
      <c r="AI1073">
        <v>10</v>
      </c>
      <c r="AJ1073" s="301">
        <v>43919</v>
      </c>
      <c r="AK1073">
        <v>480</v>
      </c>
      <c r="AL1073">
        <v>1788</v>
      </c>
      <c r="AM1073" s="301">
        <v>43828</v>
      </c>
      <c r="AN1073">
        <v>741.1</v>
      </c>
      <c r="AO1073">
        <v>2472</v>
      </c>
      <c r="AP1073" s="301">
        <v>43645</v>
      </c>
      <c r="AQ1073">
        <v>817.1</v>
      </c>
      <c r="AR1073">
        <v>2689</v>
      </c>
      <c r="AS1073" s="301">
        <v>43280</v>
      </c>
      <c r="AT1073">
        <v>863</v>
      </c>
      <c r="AU1073">
        <v>2903</v>
      </c>
    </row>
    <row r="1074" spans="1:47" x14ac:dyDescent="0.2">
      <c r="A1074" s="102">
        <v>4091</v>
      </c>
      <c r="B1074">
        <v>4516</v>
      </c>
      <c r="C1074" t="s">
        <v>1195</v>
      </c>
      <c r="D1074" t="s">
        <v>918</v>
      </c>
      <c r="E1074">
        <v>8950</v>
      </c>
      <c r="F1074">
        <v>8820</v>
      </c>
      <c r="G1074">
        <v>100</v>
      </c>
      <c r="H1074" t="s">
        <v>898</v>
      </c>
      <c r="I1074">
        <v>8585</v>
      </c>
      <c r="J1074" t="s">
        <v>1199</v>
      </c>
      <c r="K1074" t="s">
        <v>904</v>
      </c>
      <c r="L1074">
        <v>121</v>
      </c>
      <c r="M1074">
        <v>118</v>
      </c>
      <c r="N1074">
        <v>7500</v>
      </c>
      <c r="O1074" t="s">
        <v>901</v>
      </c>
      <c r="P1074">
        <v>0.63176683233267195</v>
      </c>
      <c r="Q1074">
        <v>0.85051152315013201</v>
      </c>
      <c r="R1074">
        <v>0.30485059767820699</v>
      </c>
      <c r="S1074">
        <v>7.2053143560496004E-3</v>
      </c>
      <c r="T1074">
        <v>1.85787451137441</v>
      </c>
      <c r="U1074">
        <v>1.85787451137441</v>
      </c>
      <c r="V1074">
        <v>1.4839013590830099</v>
      </c>
      <c r="W1074">
        <v>10.47</v>
      </c>
      <c r="X1074">
        <v>0.34</v>
      </c>
      <c r="Y1074">
        <v>291902</v>
      </c>
      <c r="Z1074">
        <v>17171</v>
      </c>
      <c r="AA1074">
        <v>0.97</v>
      </c>
      <c r="AB1074">
        <v>17</v>
      </c>
      <c r="AC1074">
        <v>12</v>
      </c>
      <c r="AD1074">
        <v>5</v>
      </c>
      <c r="AE1074">
        <v>70.59</v>
      </c>
      <c r="AF1074">
        <v>17</v>
      </c>
      <c r="AG1074">
        <v>5</v>
      </c>
      <c r="AH1074">
        <v>3</v>
      </c>
      <c r="AI1074">
        <v>9</v>
      </c>
      <c r="AJ1074" s="301">
        <v>43919</v>
      </c>
      <c r="AK1074">
        <v>8530</v>
      </c>
      <c r="AL1074">
        <v>123</v>
      </c>
      <c r="AM1074" s="301">
        <v>43828</v>
      </c>
      <c r="AN1074">
        <v>9470</v>
      </c>
      <c r="AO1074">
        <v>165</v>
      </c>
      <c r="AP1074" s="301">
        <v>43645</v>
      </c>
      <c r="AQ1074">
        <v>7960</v>
      </c>
      <c r="AR1074">
        <v>119</v>
      </c>
      <c r="AS1074" s="301">
        <v>43280</v>
      </c>
      <c r="AT1074">
        <v>6600</v>
      </c>
      <c r="AU1074">
        <v>147</v>
      </c>
    </row>
    <row r="1075" spans="1:47" x14ac:dyDescent="0.2">
      <c r="A1075" s="102">
        <v>2120</v>
      </c>
      <c r="B1075">
        <v>2327</v>
      </c>
      <c r="C1075" t="s">
        <v>1171</v>
      </c>
      <c r="D1075" t="s">
        <v>900</v>
      </c>
      <c r="E1075">
        <v>2942</v>
      </c>
      <c r="F1075">
        <v>2914</v>
      </c>
      <c r="G1075">
        <v>300</v>
      </c>
      <c r="H1075" t="s">
        <v>898</v>
      </c>
      <c r="I1075">
        <v>9072</v>
      </c>
      <c r="J1075" t="s">
        <v>975</v>
      </c>
      <c r="K1075" t="s">
        <v>976</v>
      </c>
      <c r="L1075">
        <v>2118</v>
      </c>
      <c r="M1075">
        <v>2146</v>
      </c>
      <c r="N1075">
        <v>400</v>
      </c>
      <c r="O1075" t="s">
        <v>901</v>
      </c>
      <c r="P1075">
        <v>0.80437194997516503</v>
      </c>
      <c r="Q1075">
        <v>0.921785160786321</v>
      </c>
      <c r="R1075" s="106">
        <v>0.22718996368647901</v>
      </c>
      <c r="S1075">
        <v>1.8978151827363499E-2</v>
      </c>
      <c r="T1075">
        <v>0.56207839042784302</v>
      </c>
      <c r="U1075">
        <v>0.56207839042784302</v>
      </c>
      <c r="V1075">
        <v>1.0351843964377201</v>
      </c>
      <c r="W1075">
        <v>2.21</v>
      </c>
      <c r="X1075">
        <v>1.81</v>
      </c>
      <c r="Y1075">
        <v>291740</v>
      </c>
      <c r="Z1075">
        <v>29174</v>
      </c>
      <c r="AA1075">
        <v>1.61</v>
      </c>
      <c r="AB1075">
        <v>10</v>
      </c>
      <c r="AC1075">
        <v>7</v>
      </c>
      <c r="AD1075">
        <v>3</v>
      </c>
      <c r="AE1075">
        <v>70</v>
      </c>
      <c r="AF1075">
        <v>21</v>
      </c>
      <c r="AG1075">
        <v>1</v>
      </c>
      <c r="AH1075">
        <v>0</v>
      </c>
      <c r="AI1075">
        <v>9</v>
      </c>
      <c r="AJ1075" s="301">
        <v>43919</v>
      </c>
      <c r="AK1075">
        <v>2686</v>
      </c>
      <c r="AL1075">
        <v>2172</v>
      </c>
      <c r="AM1075" s="301">
        <v>43828</v>
      </c>
      <c r="AN1075">
        <v>3600</v>
      </c>
      <c r="AO1075">
        <v>2746</v>
      </c>
      <c r="AP1075" s="301">
        <v>43645</v>
      </c>
      <c r="AQ1075">
        <v>3515</v>
      </c>
      <c r="AR1075">
        <v>2562</v>
      </c>
      <c r="AS1075" s="301">
        <v>43280</v>
      </c>
      <c r="AT1075">
        <v>2762</v>
      </c>
      <c r="AU1075">
        <v>2840</v>
      </c>
    </row>
    <row r="1076" spans="1:47" x14ac:dyDescent="0.2">
      <c r="A1076" s="102">
        <v>1535</v>
      </c>
      <c r="B1076">
        <v>6479</v>
      </c>
      <c r="C1076" t="s">
        <v>449</v>
      </c>
      <c r="D1076" t="s">
        <v>903</v>
      </c>
      <c r="E1076">
        <v>1925</v>
      </c>
      <c r="F1076">
        <v>1922</v>
      </c>
      <c r="G1076">
        <v>500</v>
      </c>
      <c r="H1076" t="s">
        <v>898</v>
      </c>
      <c r="I1076">
        <v>7951</v>
      </c>
      <c r="J1076" t="s">
        <v>1131</v>
      </c>
      <c r="K1076" t="s">
        <v>919</v>
      </c>
      <c r="L1076">
        <v>5050</v>
      </c>
      <c r="M1076">
        <v>4975</v>
      </c>
      <c r="N1076">
        <v>200</v>
      </c>
      <c r="O1076" t="s">
        <v>901</v>
      </c>
      <c r="P1076">
        <v>0.94918947449933</v>
      </c>
      <c r="Q1076">
        <v>0.93584579221951403</v>
      </c>
      <c r="R1076">
        <v>0.45109541967098599</v>
      </c>
      <c r="S1076" s="15">
        <v>6.7461381763281897E-2</v>
      </c>
      <c r="T1076">
        <v>0.44087221722140102</v>
      </c>
      <c r="U1076">
        <v>0.44087221722140102</v>
      </c>
      <c r="V1076">
        <v>0.21423048683265</v>
      </c>
      <c r="W1076">
        <v>1.72</v>
      </c>
      <c r="X1076">
        <v>3.42</v>
      </c>
      <c r="Y1076">
        <v>291518</v>
      </c>
      <c r="Z1076">
        <v>29152</v>
      </c>
      <c r="AA1076">
        <v>1.55</v>
      </c>
      <c r="AB1076">
        <v>10</v>
      </c>
      <c r="AC1076">
        <v>8</v>
      </c>
      <c r="AD1076">
        <v>2</v>
      </c>
      <c r="AE1076">
        <v>80</v>
      </c>
      <c r="AF1076">
        <v>16</v>
      </c>
      <c r="AG1076">
        <v>4</v>
      </c>
      <c r="AH1076">
        <v>2</v>
      </c>
      <c r="AI1076">
        <v>4</v>
      </c>
      <c r="AJ1076" s="301">
        <v>43919</v>
      </c>
      <c r="AK1076">
        <v>1613</v>
      </c>
      <c r="AL1076">
        <v>4315</v>
      </c>
      <c r="AM1076" s="301">
        <v>43828</v>
      </c>
      <c r="AN1076">
        <v>2277</v>
      </c>
      <c r="AO1076">
        <v>6080</v>
      </c>
      <c r="AP1076" s="301">
        <v>43645</v>
      </c>
      <c r="AQ1076">
        <v>1891</v>
      </c>
      <c r="AR1076">
        <v>5260</v>
      </c>
      <c r="AS1076" s="301">
        <v>43280</v>
      </c>
      <c r="AT1076">
        <v>1845</v>
      </c>
      <c r="AU1076">
        <v>5570</v>
      </c>
    </row>
    <row r="1077" spans="1:47" x14ac:dyDescent="0.2">
      <c r="A1077" s="102">
        <v>1777</v>
      </c>
      <c r="B1077">
        <v>4091</v>
      </c>
      <c r="C1077" t="s">
        <v>1334</v>
      </c>
      <c r="D1077" t="s">
        <v>920</v>
      </c>
      <c r="E1077">
        <v>1721</v>
      </c>
      <c r="F1077">
        <v>1751</v>
      </c>
      <c r="G1077">
        <v>600</v>
      </c>
      <c r="H1077" t="s">
        <v>901</v>
      </c>
      <c r="I1077">
        <v>8411</v>
      </c>
      <c r="J1077" t="s">
        <v>979</v>
      </c>
      <c r="K1077" t="s">
        <v>940</v>
      </c>
      <c r="L1077">
        <v>131.69999999999999</v>
      </c>
      <c r="M1077">
        <v>131.9</v>
      </c>
      <c r="N1077">
        <v>8000</v>
      </c>
      <c r="O1077" t="s">
        <v>898</v>
      </c>
      <c r="P1077">
        <v>0.83141852313188003</v>
      </c>
      <c r="Q1077">
        <v>0.93083471052623401</v>
      </c>
      <c r="R1077" s="106">
        <v>0.41509866221096697</v>
      </c>
      <c r="S1077" s="15">
        <v>3.41232091324463E-3</v>
      </c>
      <c r="T1077">
        <v>-0.19352053913880099</v>
      </c>
      <c r="U1077">
        <v>0.19352053913880099</v>
      </c>
      <c r="V1077">
        <v>0.41800097751284798</v>
      </c>
      <c r="W1077">
        <v>-1.48</v>
      </c>
      <c r="X1077">
        <v>0.44</v>
      </c>
      <c r="Y1077">
        <v>291237</v>
      </c>
      <c r="Z1077">
        <v>16180</v>
      </c>
      <c r="AA1077">
        <v>0.76</v>
      </c>
      <c r="AB1077">
        <v>18</v>
      </c>
      <c r="AC1077">
        <v>9</v>
      </c>
      <c r="AD1077">
        <v>9</v>
      </c>
      <c r="AE1077">
        <v>50</v>
      </c>
      <c r="AF1077">
        <v>17</v>
      </c>
      <c r="AG1077">
        <v>3</v>
      </c>
      <c r="AH1077">
        <v>2</v>
      </c>
      <c r="AI1077">
        <v>13</v>
      </c>
      <c r="AJ1077" s="301">
        <v>43919</v>
      </c>
      <c r="AK1077">
        <v>1662</v>
      </c>
      <c r="AL1077">
        <v>130</v>
      </c>
      <c r="AM1077" s="301">
        <v>43828</v>
      </c>
      <c r="AN1077">
        <v>2428</v>
      </c>
      <c r="AO1077">
        <v>168.3</v>
      </c>
      <c r="AP1077" s="301">
        <v>43645</v>
      </c>
      <c r="AQ1077">
        <v>2285</v>
      </c>
      <c r="AR1077">
        <v>157.69999999999999</v>
      </c>
      <c r="AS1077" s="301">
        <v>43280</v>
      </c>
      <c r="AT1077">
        <v>1526</v>
      </c>
      <c r="AU1077">
        <v>185.5</v>
      </c>
    </row>
    <row r="1078" spans="1:47" x14ac:dyDescent="0.2">
      <c r="A1078" s="102">
        <v>1839</v>
      </c>
      <c r="B1078">
        <v>6807</v>
      </c>
      <c r="C1078" t="s">
        <v>233</v>
      </c>
      <c r="D1078" t="s">
        <v>903</v>
      </c>
      <c r="E1078">
        <v>1440</v>
      </c>
      <c r="F1078">
        <v>1398</v>
      </c>
      <c r="G1078">
        <v>700</v>
      </c>
      <c r="H1078" t="s">
        <v>901</v>
      </c>
      <c r="I1078">
        <v>9706</v>
      </c>
      <c r="J1078" t="s">
        <v>980</v>
      </c>
      <c r="K1078" t="s">
        <v>917</v>
      </c>
      <c r="L1078">
        <v>4650</v>
      </c>
      <c r="M1078">
        <v>4565</v>
      </c>
      <c r="N1078">
        <v>200</v>
      </c>
      <c r="O1078" t="s">
        <v>898</v>
      </c>
      <c r="P1078">
        <v>0.85694400365232604</v>
      </c>
      <c r="Q1078">
        <v>0.92878250263421802</v>
      </c>
      <c r="R1078">
        <v>0.14771749189307601</v>
      </c>
      <c r="S1078">
        <v>4.9357057263575404E-3</v>
      </c>
      <c r="T1078">
        <v>-0.64135421555583805</v>
      </c>
      <c r="U1078">
        <v>0.64135421555583805</v>
      </c>
      <c r="V1078">
        <v>0.42241544207184201</v>
      </c>
      <c r="W1078">
        <v>-4.12</v>
      </c>
      <c r="X1078">
        <v>7.19</v>
      </c>
      <c r="Y1078">
        <v>290848</v>
      </c>
      <c r="Z1078">
        <v>24237</v>
      </c>
      <c r="AA1078">
        <v>1.4</v>
      </c>
      <c r="AB1078">
        <v>12</v>
      </c>
      <c r="AC1078">
        <v>9</v>
      </c>
      <c r="AD1078">
        <v>3</v>
      </c>
      <c r="AE1078">
        <v>75</v>
      </c>
      <c r="AF1078">
        <v>17</v>
      </c>
      <c r="AG1078">
        <v>5</v>
      </c>
      <c r="AH1078">
        <v>2</v>
      </c>
      <c r="AI1078">
        <v>5</v>
      </c>
      <c r="AJ1078" s="301">
        <v>43919</v>
      </c>
      <c r="AK1078">
        <v>1341</v>
      </c>
      <c r="AL1078">
        <v>4580</v>
      </c>
      <c r="AM1078" s="301">
        <v>43828</v>
      </c>
      <c r="AN1078">
        <v>2218</v>
      </c>
      <c r="AO1078">
        <v>6090</v>
      </c>
      <c r="AP1078" s="301">
        <v>43645</v>
      </c>
      <c r="AQ1078">
        <v>1645</v>
      </c>
      <c r="AR1078">
        <v>4760</v>
      </c>
      <c r="AS1078" s="301">
        <v>43280</v>
      </c>
      <c r="AT1078">
        <v>1764</v>
      </c>
      <c r="AU1078">
        <v>5100</v>
      </c>
    </row>
    <row r="1079" spans="1:47" x14ac:dyDescent="0.2">
      <c r="A1079" s="102">
        <v>3366</v>
      </c>
      <c r="B1079">
        <v>4631</v>
      </c>
      <c r="C1079" t="s">
        <v>1088</v>
      </c>
      <c r="D1079" t="s">
        <v>920</v>
      </c>
      <c r="E1079">
        <v>2685</v>
      </c>
      <c r="F1079">
        <v>2636</v>
      </c>
      <c r="G1079">
        <v>400</v>
      </c>
      <c r="H1079" t="s">
        <v>901</v>
      </c>
      <c r="I1079">
        <v>9715</v>
      </c>
      <c r="J1079" t="s">
        <v>1135</v>
      </c>
      <c r="K1079" t="s">
        <v>910</v>
      </c>
      <c r="L1079">
        <v>2544</v>
      </c>
      <c r="M1079">
        <v>2541</v>
      </c>
      <c r="N1079">
        <v>400</v>
      </c>
      <c r="O1079" t="s">
        <v>898</v>
      </c>
      <c r="P1079">
        <v>0.92139112746988405</v>
      </c>
      <c r="Q1079">
        <v>0.88333086466793798</v>
      </c>
      <c r="R1079" s="106">
        <v>5.7906812589790801E-2</v>
      </c>
      <c r="S1079">
        <v>5.1379094583001203E-2</v>
      </c>
      <c r="T1079">
        <v>-1.74606802054345</v>
      </c>
      <c r="U1079">
        <v>1.74606802054345</v>
      </c>
      <c r="V1079">
        <v>1.3086494526607899</v>
      </c>
      <c r="W1079">
        <v>-12.89</v>
      </c>
      <c r="X1079">
        <v>3.6</v>
      </c>
      <c r="Y1079">
        <v>290456</v>
      </c>
      <c r="Z1079">
        <v>22343</v>
      </c>
      <c r="AA1079">
        <v>1.18</v>
      </c>
      <c r="AB1079">
        <v>13</v>
      </c>
      <c r="AC1079">
        <v>10</v>
      </c>
      <c r="AD1079">
        <v>3</v>
      </c>
      <c r="AE1079">
        <v>76.92</v>
      </c>
      <c r="AF1079">
        <v>17</v>
      </c>
      <c r="AG1079">
        <v>3</v>
      </c>
      <c r="AH1079">
        <v>2</v>
      </c>
      <c r="AI1079">
        <v>8</v>
      </c>
      <c r="AJ1079" s="301">
        <v>43919</v>
      </c>
      <c r="AK1079">
        <v>2479</v>
      </c>
      <c r="AL1079">
        <v>1916</v>
      </c>
      <c r="AM1079" s="301">
        <v>43828</v>
      </c>
      <c r="AN1079">
        <v>3035</v>
      </c>
      <c r="AO1079">
        <v>2968</v>
      </c>
      <c r="AP1079" s="301">
        <v>43645</v>
      </c>
      <c r="AQ1079">
        <v>2906</v>
      </c>
      <c r="AR1079">
        <v>2456</v>
      </c>
      <c r="AS1079" s="301">
        <v>43280</v>
      </c>
      <c r="AT1079">
        <v>3450</v>
      </c>
      <c r="AU1079">
        <v>2590</v>
      </c>
    </row>
    <row r="1080" spans="1:47" x14ac:dyDescent="0.2">
      <c r="A1080" s="102">
        <v>2977</v>
      </c>
      <c r="B1080">
        <v>5463</v>
      </c>
      <c r="C1080" t="s">
        <v>63</v>
      </c>
      <c r="D1080" t="s">
        <v>939</v>
      </c>
      <c r="E1080">
        <v>2643</v>
      </c>
      <c r="F1080">
        <v>2662</v>
      </c>
      <c r="G1080">
        <v>400</v>
      </c>
      <c r="H1080" t="s">
        <v>901</v>
      </c>
      <c r="I1080">
        <v>9072</v>
      </c>
      <c r="J1080" t="s">
        <v>975</v>
      </c>
      <c r="K1080" t="s">
        <v>976</v>
      </c>
      <c r="L1080">
        <v>2118</v>
      </c>
      <c r="M1080">
        <v>2146</v>
      </c>
      <c r="N1080">
        <v>500</v>
      </c>
      <c r="O1080" t="s">
        <v>898</v>
      </c>
      <c r="P1080">
        <v>0.76884347931374897</v>
      </c>
      <c r="Q1080">
        <v>0.89760128384740101</v>
      </c>
      <c r="R1080">
        <v>0.46099313282923199</v>
      </c>
      <c r="S1080" s="106">
        <v>5.1505170291129401E-2</v>
      </c>
      <c r="T1080">
        <v>-7.1398022188171803E-2</v>
      </c>
      <c r="U1080">
        <v>7.1398022188171803E-2</v>
      </c>
      <c r="V1080">
        <v>0.39025281515465199</v>
      </c>
      <c r="W1080">
        <v>-0.34</v>
      </c>
      <c r="X1080">
        <v>0.77</v>
      </c>
      <c r="Y1080">
        <v>289784</v>
      </c>
      <c r="Z1080">
        <v>41398</v>
      </c>
      <c r="AA1080">
        <v>2.0099999999999998</v>
      </c>
      <c r="AB1080">
        <v>7</v>
      </c>
      <c r="AC1080">
        <v>7</v>
      </c>
      <c r="AD1080">
        <v>0</v>
      </c>
      <c r="AE1080">
        <v>100</v>
      </c>
      <c r="AF1080">
        <v>21</v>
      </c>
      <c r="AG1080">
        <v>0</v>
      </c>
      <c r="AH1080">
        <v>0</v>
      </c>
      <c r="AI1080">
        <v>7</v>
      </c>
      <c r="AJ1080" s="301">
        <v>43919</v>
      </c>
      <c r="AK1080">
        <v>2771</v>
      </c>
      <c r="AL1080">
        <v>2172</v>
      </c>
      <c r="AM1080" s="301">
        <v>43828</v>
      </c>
      <c r="AN1080">
        <v>3080</v>
      </c>
      <c r="AO1080">
        <v>2746</v>
      </c>
      <c r="AP1080" s="301">
        <v>43645</v>
      </c>
      <c r="AQ1080">
        <v>3030</v>
      </c>
      <c r="AR1080">
        <v>2562</v>
      </c>
      <c r="AS1080" s="301">
        <v>43280</v>
      </c>
      <c r="AT1080">
        <v>3660</v>
      </c>
      <c r="AU1080">
        <v>2840</v>
      </c>
    </row>
    <row r="1081" spans="1:47" x14ac:dyDescent="0.2">
      <c r="A1081" s="102">
        <v>774</v>
      </c>
      <c r="B1081">
        <v>5333</v>
      </c>
      <c r="C1081" t="s">
        <v>232</v>
      </c>
      <c r="D1081" t="s">
        <v>897</v>
      </c>
      <c r="E1081">
        <v>1467</v>
      </c>
      <c r="F1081">
        <v>1459</v>
      </c>
      <c r="G1081">
        <v>700</v>
      </c>
      <c r="H1081" t="s">
        <v>901</v>
      </c>
      <c r="I1081">
        <v>7951</v>
      </c>
      <c r="J1081" t="s">
        <v>1131</v>
      </c>
      <c r="K1081" t="s">
        <v>919</v>
      </c>
      <c r="L1081">
        <v>5050</v>
      </c>
      <c r="M1081">
        <v>4975</v>
      </c>
      <c r="N1081">
        <v>200</v>
      </c>
      <c r="O1081" t="s">
        <v>898</v>
      </c>
      <c r="P1081">
        <v>0.94864363666162999</v>
      </c>
      <c r="Q1081">
        <v>0.95179435032095905</v>
      </c>
      <c r="R1081" s="106">
        <v>1.2410824569233599E-3</v>
      </c>
      <c r="S1081" s="106">
        <v>2.4694295020252399E-2</v>
      </c>
      <c r="T1081">
        <v>-1.0301124848326699</v>
      </c>
      <c r="U1081">
        <v>1.0301124848326699</v>
      </c>
      <c r="V1081">
        <v>1.29556647591503</v>
      </c>
      <c r="W1081">
        <v>-5.36</v>
      </c>
      <c r="X1081">
        <v>2.64</v>
      </c>
      <c r="Y1081">
        <v>289649</v>
      </c>
      <c r="Z1081">
        <v>22281</v>
      </c>
      <c r="AA1081">
        <v>1.36</v>
      </c>
      <c r="AB1081">
        <v>13</v>
      </c>
      <c r="AC1081">
        <v>10</v>
      </c>
      <c r="AD1081">
        <v>3</v>
      </c>
      <c r="AE1081">
        <v>76.92</v>
      </c>
      <c r="AF1081">
        <v>20</v>
      </c>
      <c r="AG1081">
        <v>2</v>
      </c>
      <c r="AH1081">
        <v>1</v>
      </c>
      <c r="AI1081">
        <v>10</v>
      </c>
      <c r="AJ1081" s="301">
        <v>43919</v>
      </c>
      <c r="AK1081">
        <v>1452</v>
      </c>
      <c r="AL1081">
        <v>4315</v>
      </c>
      <c r="AM1081" s="301">
        <v>43828</v>
      </c>
      <c r="AN1081">
        <v>1904</v>
      </c>
      <c r="AO1081">
        <v>6080</v>
      </c>
      <c r="AP1081" s="301">
        <v>43645</v>
      </c>
      <c r="AQ1081">
        <v>1607</v>
      </c>
      <c r="AR1081">
        <v>5260</v>
      </c>
      <c r="AS1081" s="301">
        <v>43280</v>
      </c>
      <c r="AT1081">
        <v>1926</v>
      </c>
      <c r="AU1081">
        <v>5570</v>
      </c>
    </row>
    <row r="1082" spans="1:47" x14ac:dyDescent="0.2">
      <c r="A1082" s="102">
        <v>810</v>
      </c>
      <c r="B1082">
        <v>7012</v>
      </c>
      <c r="C1082" t="s">
        <v>1054</v>
      </c>
      <c r="D1082" t="s">
        <v>913</v>
      </c>
      <c r="E1082">
        <v>1524</v>
      </c>
      <c r="F1082">
        <v>1487</v>
      </c>
      <c r="G1082">
        <v>700</v>
      </c>
      <c r="H1082" t="s">
        <v>901</v>
      </c>
      <c r="I1082">
        <v>8850</v>
      </c>
      <c r="J1082" t="s">
        <v>1345</v>
      </c>
      <c r="K1082" t="s">
        <v>917</v>
      </c>
      <c r="L1082">
        <v>2237</v>
      </c>
      <c r="M1082">
        <v>2184</v>
      </c>
      <c r="N1082">
        <v>500</v>
      </c>
      <c r="O1082" t="s">
        <v>898</v>
      </c>
      <c r="P1082">
        <v>0.82237041401897304</v>
      </c>
      <c r="Q1082">
        <v>0.95099323579512596</v>
      </c>
      <c r="R1082">
        <v>0.149276076376883</v>
      </c>
      <c r="S1082" s="106">
        <v>4.8038434559307099E-2</v>
      </c>
      <c r="T1082">
        <v>-2.0762559343098799</v>
      </c>
      <c r="U1082">
        <v>2.0762559343098799</v>
      </c>
      <c r="V1082">
        <v>1.9917652896453899</v>
      </c>
      <c r="W1082">
        <v>-13.37</v>
      </c>
      <c r="X1082">
        <v>4.68</v>
      </c>
      <c r="Y1082">
        <v>289430</v>
      </c>
      <c r="Z1082">
        <v>24119</v>
      </c>
      <c r="AA1082">
        <v>1.33</v>
      </c>
      <c r="AB1082">
        <v>12</v>
      </c>
      <c r="AC1082">
        <v>7</v>
      </c>
      <c r="AD1082">
        <v>5</v>
      </c>
      <c r="AE1082">
        <v>58.33</v>
      </c>
      <c r="AF1082">
        <v>19</v>
      </c>
      <c r="AG1082">
        <v>4</v>
      </c>
      <c r="AH1082">
        <v>0</v>
      </c>
      <c r="AI1082">
        <v>8</v>
      </c>
      <c r="AJ1082" s="301">
        <v>43919</v>
      </c>
      <c r="AK1082">
        <v>1613</v>
      </c>
      <c r="AL1082">
        <v>2067</v>
      </c>
      <c r="AM1082" s="301">
        <v>43828</v>
      </c>
      <c r="AN1082">
        <v>2408</v>
      </c>
      <c r="AO1082">
        <v>2785</v>
      </c>
      <c r="AP1082" s="301">
        <v>43645</v>
      </c>
      <c r="AQ1082">
        <v>2584</v>
      </c>
      <c r="AR1082">
        <v>2621</v>
      </c>
      <c r="AS1082" s="301">
        <v>43280</v>
      </c>
      <c r="AT1082">
        <v>3200</v>
      </c>
      <c r="AU1082">
        <v>2610</v>
      </c>
    </row>
    <row r="1083" spans="1:47" x14ac:dyDescent="0.2">
      <c r="A1083" s="102">
        <v>416</v>
      </c>
      <c r="B1083">
        <v>4849</v>
      </c>
      <c r="C1083" t="s">
        <v>448</v>
      </c>
      <c r="D1083" t="s">
        <v>910</v>
      </c>
      <c r="E1083">
        <v>2773</v>
      </c>
      <c r="F1083">
        <v>2667</v>
      </c>
      <c r="G1083">
        <v>400</v>
      </c>
      <c r="H1083" t="s">
        <v>898</v>
      </c>
      <c r="I1083">
        <v>6135</v>
      </c>
      <c r="J1083" t="s">
        <v>1452</v>
      </c>
      <c r="K1083" t="s">
        <v>909</v>
      </c>
      <c r="L1083">
        <v>3260</v>
      </c>
      <c r="M1083">
        <v>3240</v>
      </c>
      <c r="N1083">
        <v>300</v>
      </c>
      <c r="O1083" t="s">
        <v>901</v>
      </c>
      <c r="P1083">
        <v>0.94261932454478603</v>
      </c>
      <c r="Q1083">
        <v>0.96016295701098298</v>
      </c>
      <c r="R1083">
        <v>5.6255196353843497E-2</v>
      </c>
      <c r="S1083" s="106">
        <v>4.0927793916258899E-2</v>
      </c>
      <c r="T1083">
        <v>0.27625101301534699</v>
      </c>
      <c r="U1083">
        <v>0.27625101301534699</v>
      </c>
      <c r="V1083">
        <v>0.63153412718542401</v>
      </c>
      <c r="W1083">
        <v>2.2999999999999998</v>
      </c>
      <c r="X1083">
        <v>9.75</v>
      </c>
      <c r="Y1083">
        <v>289292</v>
      </c>
      <c r="Z1083">
        <v>32144</v>
      </c>
      <c r="AA1083">
        <v>1.1100000000000001</v>
      </c>
      <c r="AB1083">
        <v>9</v>
      </c>
      <c r="AC1083">
        <v>7</v>
      </c>
      <c r="AD1083">
        <v>2</v>
      </c>
      <c r="AE1083">
        <v>77.78</v>
      </c>
      <c r="AF1083">
        <v>17</v>
      </c>
      <c r="AG1083">
        <v>3</v>
      </c>
      <c r="AH1083">
        <v>2</v>
      </c>
      <c r="AI1083">
        <v>4</v>
      </c>
      <c r="AJ1083" s="301">
        <v>43919</v>
      </c>
      <c r="AK1083">
        <v>2100</v>
      </c>
      <c r="AL1083">
        <v>2794</v>
      </c>
      <c r="AM1083" s="301">
        <v>43828</v>
      </c>
      <c r="AN1083">
        <v>4775</v>
      </c>
      <c r="AO1083">
        <v>5020</v>
      </c>
      <c r="AP1083" s="301">
        <v>43645</v>
      </c>
      <c r="AQ1083">
        <v>4265</v>
      </c>
      <c r="AR1083">
        <v>4630</v>
      </c>
      <c r="AS1083" s="301">
        <v>43280</v>
      </c>
      <c r="AT1083">
        <v>5350</v>
      </c>
      <c r="AU1083">
        <v>4185</v>
      </c>
    </row>
    <row r="1084" spans="1:47" x14ac:dyDescent="0.2">
      <c r="A1084" s="102">
        <v>3825</v>
      </c>
      <c r="B1084">
        <v>1969</v>
      </c>
      <c r="C1084" t="s">
        <v>1146</v>
      </c>
      <c r="D1084" t="s">
        <v>907</v>
      </c>
      <c r="E1084">
        <v>1570</v>
      </c>
      <c r="F1084">
        <v>1559</v>
      </c>
      <c r="G1084">
        <v>700</v>
      </c>
      <c r="H1084" t="s">
        <v>901</v>
      </c>
      <c r="I1084">
        <v>8601</v>
      </c>
      <c r="J1084" t="s">
        <v>22</v>
      </c>
      <c r="K1084" t="s">
        <v>1025</v>
      </c>
      <c r="L1084">
        <v>454.2</v>
      </c>
      <c r="M1084">
        <v>454</v>
      </c>
      <c r="N1084">
        <v>2400</v>
      </c>
      <c r="O1084" t="s">
        <v>898</v>
      </c>
      <c r="P1084">
        <v>0.649462173513772</v>
      </c>
      <c r="Q1084">
        <v>0.86398084907159001</v>
      </c>
      <c r="R1084">
        <v>2.9256916739510301E-2</v>
      </c>
      <c r="S1084" s="15">
        <v>3.3069247888707798E-2</v>
      </c>
      <c r="T1084">
        <v>-2.8480849207953001</v>
      </c>
      <c r="U1084">
        <v>2.8480849207953001</v>
      </c>
      <c r="V1084">
        <v>2.4125375677677101</v>
      </c>
      <c r="W1084">
        <v>-13.14</v>
      </c>
      <c r="X1084">
        <v>0.16</v>
      </c>
      <c r="Y1084">
        <v>289139</v>
      </c>
      <c r="Z1084">
        <v>20653</v>
      </c>
      <c r="AA1084">
        <v>1.02</v>
      </c>
      <c r="AB1084">
        <v>14</v>
      </c>
      <c r="AC1084">
        <v>9</v>
      </c>
      <c r="AD1084">
        <v>5</v>
      </c>
      <c r="AE1084">
        <v>64.290000000000006</v>
      </c>
      <c r="AF1084">
        <v>19</v>
      </c>
      <c r="AG1084">
        <v>2</v>
      </c>
      <c r="AH1084">
        <v>0</v>
      </c>
      <c r="AI1084">
        <v>12</v>
      </c>
      <c r="AJ1084" s="301">
        <v>43919</v>
      </c>
      <c r="AK1084">
        <v>1711</v>
      </c>
      <c r="AL1084">
        <v>434.4</v>
      </c>
      <c r="AM1084" s="301">
        <v>43828</v>
      </c>
      <c r="AN1084">
        <v>1960</v>
      </c>
      <c r="AO1084">
        <v>553</v>
      </c>
      <c r="AP1084" s="301">
        <v>43645</v>
      </c>
      <c r="AQ1084">
        <v>1826</v>
      </c>
      <c r="AR1084">
        <v>490.5</v>
      </c>
      <c r="AS1084" s="301">
        <v>43280</v>
      </c>
      <c r="AT1084">
        <v>1993</v>
      </c>
      <c r="AU1084">
        <v>633.4</v>
      </c>
    </row>
    <row r="1085" spans="1:47" x14ac:dyDescent="0.2">
      <c r="A1085" s="102">
        <v>465</v>
      </c>
      <c r="B1085">
        <v>3099</v>
      </c>
      <c r="C1085" t="s">
        <v>33</v>
      </c>
      <c r="D1085" t="s">
        <v>921</v>
      </c>
      <c r="E1085">
        <v>635</v>
      </c>
      <c r="F1085">
        <v>623</v>
      </c>
      <c r="G1085">
        <v>1700</v>
      </c>
      <c r="H1085" t="s">
        <v>901</v>
      </c>
      <c r="I1085">
        <v>6995</v>
      </c>
      <c r="J1085" t="s">
        <v>47</v>
      </c>
      <c r="K1085" t="s">
        <v>913</v>
      </c>
      <c r="L1085">
        <v>1553</v>
      </c>
      <c r="M1085">
        <v>1535</v>
      </c>
      <c r="N1085">
        <v>700</v>
      </c>
      <c r="O1085" t="s">
        <v>898</v>
      </c>
      <c r="P1085">
        <v>0.892018054228501</v>
      </c>
      <c r="Q1085">
        <v>0.959238731701617</v>
      </c>
      <c r="R1085">
        <v>1.9943090005113601E-2</v>
      </c>
      <c r="S1085" s="106">
        <v>1.8737551479596601E-3</v>
      </c>
      <c r="T1085">
        <v>-1.8573716230055699</v>
      </c>
      <c r="U1085">
        <v>1.8573716230055699</v>
      </c>
      <c r="V1085">
        <v>1.6502106935151999</v>
      </c>
      <c r="W1085">
        <v>-13.71</v>
      </c>
      <c r="X1085">
        <v>1.43</v>
      </c>
      <c r="Y1085">
        <v>289009</v>
      </c>
      <c r="Z1085">
        <v>28901</v>
      </c>
      <c r="AA1085">
        <v>1.45</v>
      </c>
      <c r="AB1085">
        <v>10</v>
      </c>
      <c r="AC1085">
        <v>6</v>
      </c>
      <c r="AD1085">
        <v>4</v>
      </c>
      <c r="AE1085">
        <v>60</v>
      </c>
      <c r="AF1085">
        <v>18</v>
      </c>
      <c r="AG1085">
        <v>3</v>
      </c>
      <c r="AH1085">
        <v>0</v>
      </c>
      <c r="AI1085">
        <v>7</v>
      </c>
      <c r="AJ1085" s="301">
        <v>43919</v>
      </c>
      <c r="AK1085">
        <v>641</v>
      </c>
      <c r="AL1085">
        <v>1369</v>
      </c>
      <c r="AM1085" s="301">
        <v>43828</v>
      </c>
      <c r="AN1085">
        <v>984</v>
      </c>
      <c r="AO1085">
        <v>2147</v>
      </c>
      <c r="AP1085" s="301">
        <v>43645</v>
      </c>
      <c r="AQ1085">
        <v>899</v>
      </c>
      <c r="AR1085">
        <v>1839</v>
      </c>
      <c r="AS1085" s="301">
        <v>43280</v>
      </c>
      <c r="AT1085">
        <v>1344</v>
      </c>
      <c r="AU1085">
        <v>2026</v>
      </c>
    </row>
    <row r="1086" spans="1:47" x14ac:dyDescent="0.2">
      <c r="A1086" s="102">
        <v>1092</v>
      </c>
      <c r="B1086">
        <v>2579</v>
      </c>
      <c r="C1086" t="s">
        <v>1264</v>
      </c>
      <c r="D1086" t="s">
        <v>923</v>
      </c>
      <c r="E1086">
        <v>1964</v>
      </c>
      <c r="F1086">
        <v>1937</v>
      </c>
      <c r="G1086">
        <v>500</v>
      </c>
      <c r="H1086" t="s">
        <v>901</v>
      </c>
      <c r="I1086">
        <v>7181</v>
      </c>
      <c r="J1086" t="s">
        <v>60</v>
      </c>
      <c r="K1086" t="s">
        <v>1018</v>
      </c>
      <c r="L1086">
        <v>1430</v>
      </c>
      <c r="M1086">
        <v>1395</v>
      </c>
      <c r="N1086">
        <v>700</v>
      </c>
      <c r="O1086" t="s">
        <v>898</v>
      </c>
      <c r="P1086">
        <v>0.72560848299061897</v>
      </c>
      <c r="Q1086">
        <v>0.94570993982257001</v>
      </c>
      <c r="R1086">
        <v>0.42059732818307299</v>
      </c>
      <c r="S1086" s="15">
        <v>8.7897413663378804E-3</v>
      </c>
      <c r="T1086" s="15">
        <v>-1.78447489215141</v>
      </c>
      <c r="U1086" s="15">
        <v>1.78447489215141</v>
      </c>
      <c r="V1086">
        <v>1.8286020080960701</v>
      </c>
      <c r="W1086">
        <v>-9.77</v>
      </c>
      <c r="X1086">
        <v>0.83</v>
      </c>
      <c r="Y1086">
        <v>288814</v>
      </c>
      <c r="Z1086">
        <v>19254</v>
      </c>
      <c r="AA1086">
        <v>0.81</v>
      </c>
      <c r="AB1086">
        <v>15</v>
      </c>
      <c r="AC1086">
        <v>8</v>
      </c>
      <c r="AD1086">
        <v>7</v>
      </c>
      <c r="AE1086">
        <v>53.33</v>
      </c>
      <c r="AF1086">
        <v>15</v>
      </c>
      <c r="AG1086">
        <v>4</v>
      </c>
      <c r="AH1086">
        <v>2</v>
      </c>
      <c r="AI1086">
        <v>9</v>
      </c>
      <c r="AJ1086" s="301">
        <v>43919</v>
      </c>
      <c r="AK1086">
        <v>2288</v>
      </c>
      <c r="AL1086">
        <v>1366</v>
      </c>
      <c r="AM1086" s="301">
        <v>43828</v>
      </c>
      <c r="AN1086">
        <v>2791</v>
      </c>
      <c r="AO1086">
        <v>1862</v>
      </c>
      <c r="AP1086" s="301">
        <v>43645</v>
      </c>
      <c r="AQ1086">
        <v>2792</v>
      </c>
      <c r="AR1086">
        <v>2000</v>
      </c>
      <c r="AS1086" s="301">
        <v>43280</v>
      </c>
      <c r="AT1086">
        <v>4345</v>
      </c>
      <c r="AU1086">
        <v>2253</v>
      </c>
    </row>
    <row r="1087" spans="1:47" x14ac:dyDescent="0.2">
      <c r="A1087" s="102">
        <v>2113</v>
      </c>
      <c r="B1087">
        <v>3863</v>
      </c>
      <c r="C1087" t="s">
        <v>1050</v>
      </c>
      <c r="D1087" t="s">
        <v>1049</v>
      </c>
      <c r="E1087">
        <v>1536</v>
      </c>
      <c r="F1087">
        <v>1503</v>
      </c>
      <c r="G1087">
        <v>600</v>
      </c>
      <c r="H1087" t="s">
        <v>901</v>
      </c>
      <c r="I1087">
        <v>8179</v>
      </c>
      <c r="J1087" t="s">
        <v>630</v>
      </c>
      <c r="K1087" t="s">
        <v>921</v>
      </c>
      <c r="L1087">
        <v>1937</v>
      </c>
      <c r="M1087">
        <v>1890</v>
      </c>
      <c r="N1087">
        <v>500</v>
      </c>
      <c r="O1087" t="s">
        <v>898</v>
      </c>
      <c r="P1087">
        <v>0.70284494432810196</v>
      </c>
      <c r="Q1087">
        <v>0.92185376712279299</v>
      </c>
      <c r="R1087">
        <v>1.1751104838267801E-2</v>
      </c>
      <c r="S1087">
        <v>8.3340204875960097E-2</v>
      </c>
      <c r="T1087">
        <v>-1.00088595821036</v>
      </c>
      <c r="U1087">
        <v>1.00088595821036</v>
      </c>
      <c r="V1087" s="15">
        <v>1.08617139007868</v>
      </c>
      <c r="W1087">
        <v>-7.25</v>
      </c>
      <c r="X1087">
        <v>4.57</v>
      </c>
      <c r="Y1087">
        <v>288627</v>
      </c>
      <c r="Z1087">
        <v>20616</v>
      </c>
      <c r="AA1087">
        <v>0.95</v>
      </c>
      <c r="AB1087">
        <v>14</v>
      </c>
      <c r="AC1087">
        <v>8</v>
      </c>
      <c r="AD1087">
        <v>6</v>
      </c>
      <c r="AE1087">
        <v>57.14</v>
      </c>
      <c r="AF1087">
        <v>19</v>
      </c>
      <c r="AG1087">
        <v>2</v>
      </c>
      <c r="AH1087">
        <v>0</v>
      </c>
      <c r="AI1087">
        <v>12</v>
      </c>
      <c r="AJ1087" s="301">
        <v>43919</v>
      </c>
      <c r="AK1087">
        <v>1583</v>
      </c>
      <c r="AL1087">
        <v>1788</v>
      </c>
      <c r="AM1087" s="301">
        <v>43828</v>
      </c>
      <c r="AN1087">
        <v>1848</v>
      </c>
      <c r="AO1087">
        <v>2472</v>
      </c>
      <c r="AP1087" s="301">
        <v>43645</v>
      </c>
      <c r="AQ1087">
        <v>1925</v>
      </c>
      <c r="AR1087">
        <v>2689</v>
      </c>
      <c r="AS1087" s="301">
        <v>43280</v>
      </c>
      <c r="AT1087">
        <v>1732</v>
      </c>
      <c r="AU1087">
        <v>2903</v>
      </c>
    </row>
    <row r="1088" spans="1:47" x14ac:dyDescent="0.2">
      <c r="A1088" s="102">
        <v>3065</v>
      </c>
      <c r="B1088">
        <v>2175</v>
      </c>
      <c r="C1088" t="s">
        <v>1058</v>
      </c>
      <c r="D1088" t="s">
        <v>910</v>
      </c>
      <c r="E1088">
        <v>2502</v>
      </c>
      <c r="F1088">
        <v>2475</v>
      </c>
      <c r="G1088">
        <v>400</v>
      </c>
      <c r="H1088" t="s">
        <v>898</v>
      </c>
      <c r="I1088">
        <v>7313</v>
      </c>
      <c r="J1088" t="s">
        <v>857</v>
      </c>
      <c r="K1088" t="s">
        <v>913</v>
      </c>
      <c r="L1088">
        <v>2939</v>
      </c>
      <c r="M1088">
        <v>2923</v>
      </c>
      <c r="N1088">
        <v>300</v>
      </c>
      <c r="O1088" t="s">
        <v>901</v>
      </c>
      <c r="P1088">
        <v>0.88182770432079305</v>
      </c>
      <c r="Q1088">
        <v>0.89490822851244201</v>
      </c>
      <c r="R1088" s="15">
        <v>0.37231822956124699</v>
      </c>
      <c r="S1088">
        <v>4.76010565354413E-3</v>
      </c>
      <c r="T1088">
        <v>0.47657192320743402</v>
      </c>
      <c r="U1088">
        <v>0.47657192320743402</v>
      </c>
      <c r="V1088">
        <v>0.72260136818412501</v>
      </c>
      <c r="W1088">
        <v>2.62</v>
      </c>
      <c r="X1088">
        <v>12.9</v>
      </c>
      <c r="Y1088">
        <v>288253</v>
      </c>
      <c r="Z1088">
        <v>22173</v>
      </c>
      <c r="AA1088">
        <v>1.03</v>
      </c>
      <c r="AB1088">
        <v>13</v>
      </c>
      <c r="AC1088">
        <v>8</v>
      </c>
      <c r="AD1088">
        <v>5</v>
      </c>
      <c r="AE1088">
        <v>61.54</v>
      </c>
      <c r="AF1088">
        <v>17</v>
      </c>
      <c r="AG1088">
        <v>3</v>
      </c>
      <c r="AH1088">
        <v>3</v>
      </c>
      <c r="AI1088">
        <v>7</v>
      </c>
      <c r="AJ1088" s="301">
        <v>43919</v>
      </c>
      <c r="AK1088">
        <v>2050</v>
      </c>
      <c r="AL1088">
        <v>2701</v>
      </c>
      <c r="AM1088" s="301">
        <v>43828</v>
      </c>
      <c r="AN1088">
        <v>3025</v>
      </c>
      <c r="AO1088">
        <v>3425</v>
      </c>
      <c r="AP1088" s="301">
        <v>43645</v>
      </c>
      <c r="AQ1088">
        <v>2625</v>
      </c>
      <c r="AR1088">
        <v>3075</v>
      </c>
      <c r="AS1088" s="301">
        <v>43280</v>
      </c>
      <c r="AT1088">
        <v>1952</v>
      </c>
      <c r="AU1088">
        <v>4495</v>
      </c>
    </row>
    <row r="1089" spans="1:47" x14ac:dyDescent="0.2">
      <c r="A1089" s="102">
        <v>1907</v>
      </c>
      <c r="B1089">
        <v>2327</v>
      </c>
      <c r="C1089" t="s">
        <v>1171</v>
      </c>
      <c r="D1089" t="s">
        <v>900</v>
      </c>
      <c r="E1089">
        <v>2942</v>
      </c>
      <c r="F1089">
        <v>2914</v>
      </c>
      <c r="G1089">
        <v>300</v>
      </c>
      <c r="H1089" t="s">
        <v>901</v>
      </c>
      <c r="I1089">
        <v>2685</v>
      </c>
      <c r="J1089" t="s">
        <v>1479</v>
      </c>
      <c r="K1089" t="s">
        <v>921</v>
      </c>
      <c r="L1089">
        <v>1733</v>
      </c>
      <c r="M1089">
        <v>1726</v>
      </c>
      <c r="N1089">
        <v>500</v>
      </c>
      <c r="O1089" t="s">
        <v>898</v>
      </c>
      <c r="P1089">
        <v>0.805384216461831</v>
      </c>
      <c r="Q1089">
        <v>0.92728503460516198</v>
      </c>
      <c r="R1089">
        <v>0.19066651071714799</v>
      </c>
      <c r="S1089" s="15">
        <v>5.4374387904826803E-3</v>
      </c>
      <c r="T1089">
        <v>-0.90912001014437505</v>
      </c>
      <c r="U1089">
        <v>0.90912001014437505</v>
      </c>
      <c r="V1089">
        <v>1.2473554336536099</v>
      </c>
      <c r="W1089">
        <v>-8.68</v>
      </c>
      <c r="X1089">
        <v>1.28</v>
      </c>
      <c r="Y1089">
        <v>287757</v>
      </c>
      <c r="Z1089">
        <v>16927</v>
      </c>
      <c r="AA1089">
        <v>0.88</v>
      </c>
      <c r="AB1089">
        <v>17</v>
      </c>
      <c r="AC1089">
        <v>8</v>
      </c>
      <c r="AD1089">
        <v>9</v>
      </c>
      <c r="AE1089">
        <v>47.06</v>
      </c>
      <c r="AF1089">
        <v>17</v>
      </c>
      <c r="AG1089">
        <v>6</v>
      </c>
      <c r="AH1089">
        <v>3</v>
      </c>
      <c r="AI1089">
        <v>8</v>
      </c>
      <c r="AJ1089" s="301">
        <v>43919</v>
      </c>
      <c r="AK1089">
        <v>2686</v>
      </c>
      <c r="AL1089">
        <v>1291</v>
      </c>
      <c r="AM1089" s="301">
        <v>43828</v>
      </c>
      <c r="AN1089">
        <v>3600</v>
      </c>
      <c r="AO1089">
        <v>2489</v>
      </c>
      <c r="AP1089" s="301">
        <v>43645</v>
      </c>
      <c r="AQ1089">
        <v>3515</v>
      </c>
      <c r="AR1089">
        <v>2320</v>
      </c>
      <c r="AS1089" s="301">
        <v>43280</v>
      </c>
      <c r="AT1089">
        <v>2762</v>
      </c>
      <c r="AU1089">
        <v>1209</v>
      </c>
    </row>
    <row r="1090" spans="1:47" x14ac:dyDescent="0.2">
      <c r="A1090" s="102">
        <v>662</v>
      </c>
      <c r="B1090">
        <v>4205</v>
      </c>
      <c r="C1090" t="s">
        <v>998</v>
      </c>
      <c r="D1090" t="s">
        <v>920</v>
      </c>
      <c r="E1090">
        <v>988</v>
      </c>
      <c r="F1090">
        <v>968</v>
      </c>
      <c r="G1090">
        <v>900</v>
      </c>
      <c r="H1090" t="s">
        <v>901</v>
      </c>
      <c r="I1090">
        <v>6103</v>
      </c>
      <c r="J1090" t="s">
        <v>1464</v>
      </c>
      <c r="K1090" t="s">
        <v>909</v>
      </c>
      <c r="L1090">
        <v>4470</v>
      </c>
      <c r="M1090">
        <v>4435</v>
      </c>
      <c r="N1090">
        <v>200</v>
      </c>
      <c r="O1090" t="s">
        <v>898</v>
      </c>
      <c r="P1090">
        <v>0.97663875990302096</v>
      </c>
      <c r="Q1090">
        <v>0.95412530467735002</v>
      </c>
      <c r="R1090">
        <v>9.7061375825303206E-2</v>
      </c>
      <c r="S1090" s="15">
        <v>8.3152206877920798E-2</v>
      </c>
      <c r="T1090">
        <v>-0.83400159528402096</v>
      </c>
      <c r="U1090">
        <v>0.83400159528402096</v>
      </c>
      <c r="V1090">
        <v>1.10654915464852</v>
      </c>
      <c r="W1090">
        <v>-4.9800000000000004</v>
      </c>
      <c r="X1090">
        <v>1.78</v>
      </c>
      <c r="Y1090">
        <v>287652</v>
      </c>
      <c r="Z1090">
        <v>22127</v>
      </c>
      <c r="AA1090">
        <v>1.25</v>
      </c>
      <c r="AB1090">
        <v>13</v>
      </c>
      <c r="AC1090">
        <v>6</v>
      </c>
      <c r="AD1090">
        <v>7</v>
      </c>
      <c r="AE1090">
        <v>46.15</v>
      </c>
      <c r="AF1090">
        <v>19</v>
      </c>
      <c r="AG1090">
        <v>2</v>
      </c>
      <c r="AH1090">
        <v>0</v>
      </c>
      <c r="AI1090">
        <v>11</v>
      </c>
      <c r="AJ1090" s="301">
        <v>43919</v>
      </c>
      <c r="AK1090">
        <v>851</v>
      </c>
      <c r="AL1090">
        <v>3465</v>
      </c>
      <c r="AM1090" s="301">
        <v>43828</v>
      </c>
      <c r="AN1090">
        <v>1366</v>
      </c>
      <c r="AO1090">
        <v>5800</v>
      </c>
      <c r="AP1090" s="301">
        <v>43645</v>
      </c>
      <c r="AQ1090">
        <v>1217</v>
      </c>
      <c r="AR1090">
        <v>5900</v>
      </c>
      <c r="AS1090" s="301">
        <v>43280</v>
      </c>
      <c r="AT1090">
        <v>1272</v>
      </c>
      <c r="AU1090">
        <v>5660</v>
      </c>
    </row>
    <row r="1091" spans="1:47" x14ac:dyDescent="0.2">
      <c r="A1091" s="102">
        <v>2252</v>
      </c>
      <c r="B1091">
        <v>2914</v>
      </c>
      <c r="C1091" t="s">
        <v>994</v>
      </c>
      <c r="D1091" t="s">
        <v>923</v>
      </c>
      <c r="E1091">
        <v>1998.5</v>
      </c>
      <c r="F1091">
        <v>1997</v>
      </c>
      <c r="G1091">
        <v>500</v>
      </c>
      <c r="H1091" t="s">
        <v>901</v>
      </c>
      <c r="I1091">
        <v>3291</v>
      </c>
      <c r="J1091" t="s">
        <v>55</v>
      </c>
      <c r="K1091" t="s">
        <v>917</v>
      </c>
      <c r="L1091">
        <v>1661</v>
      </c>
      <c r="M1091">
        <v>1643</v>
      </c>
      <c r="N1091">
        <v>600</v>
      </c>
      <c r="O1091" t="s">
        <v>898</v>
      </c>
      <c r="P1091">
        <v>0.935712942862307</v>
      </c>
      <c r="Q1091">
        <v>0.91820343712249697</v>
      </c>
      <c r="R1091" s="15">
        <v>1.84428394243104E-5</v>
      </c>
      <c r="S1091">
        <v>6.5000578996014203E-3</v>
      </c>
      <c r="T1091">
        <v>-2.0380092564331602</v>
      </c>
      <c r="U1091">
        <v>2.0380092564331602</v>
      </c>
      <c r="V1091">
        <v>1.66373471536972</v>
      </c>
      <c r="W1091">
        <v>-12.9</v>
      </c>
      <c r="X1091">
        <v>1.27</v>
      </c>
      <c r="Y1091">
        <v>287468</v>
      </c>
      <c r="Z1091">
        <v>23956</v>
      </c>
      <c r="AA1091">
        <v>1.43</v>
      </c>
      <c r="AB1091">
        <v>12</v>
      </c>
      <c r="AC1091">
        <v>7</v>
      </c>
      <c r="AD1091">
        <v>5</v>
      </c>
      <c r="AE1091">
        <v>58.33</v>
      </c>
      <c r="AF1091">
        <v>18</v>
      </c>
      <c r="AG1091">
        <v>3</v>
      </c>
      <c r="AH1091">
        <v>1</v>
      </c>
      <c r="AI1091">
        <v>8</v>
      </c>
      <c r="AJ1091" s="301">
        <v>43919</v>
      </c>
      <c r="AK1091">
        <v>2053.5</v>
      </c>
      <c r="AL1091">
        <v>1545</v>
      </c>
      <c r="AM1091" s="301">
        <v>43828</v>
      </c>
      <c r="AN1091">
        <v>2432.5</v>
      </c>
      <c r="AO1091">
        <v>1919</v>
      </c>
      <c r="AP1091" s="301">
        <v>43645</v>
      </c>
      <c r="AQ1091">
        <v>2401</v>
      </c>
      <c r="AR1091">
        <v>1803</v>
      </c>
      <c r="AS1091" s="301">
        <v>43280</v>
      </c>
      <c r="AT1091">
        <v>3013</v>
      </c>
      <c r="AU1091">
        <v>2103</v>
      </c>
    </row>
    <row r="1092" spans="1:47" x14ac:dyDescent="0.2">
      <c r="A1092" s="102">
        <v>2886</v>
      </c>
      <c r="B1092">
        <v>5703</v>
      </c>
      <c r="C1092" t="s">
        <v>218</v>
      </c>
      <c r="D1092" t="s">
        <v>911</v>
      </c>
      <c r="E1092">
        <v>185</v>
      </c>
      <c r="F1092">
        <v>182</v>
      </c>
      <c r="G1092">
        <v>5300</v>
      </c>
      <c r="H1092" t="s">
        <v>901</v>
      </c>
      <c r="I1092">
        <v>6326</v>
      </c>
      <c r="J1092" t="s">
        <v>1450</v>
      </c>
      <c r="K1092" t="s">
        <v>909</v>
      </c>
      <c r="L1092">
        <v>1614.5</v>
      </c>
      <c r="M1092">
        <v>1599</v>
      </c>
      <c r="N1092">
        <v>600</v>
      </c>
      <c r="O1092" t="s">
        <v>898</v>
      </c>
      <c r="P1092">
        <v>0.92799674716899805</v>
      </c>
      <c r="Q1092">
        <v>0.90103264313089504</v>
      </c>
      <c r="R1092">
        <v>6.0669436056324296E-4</v>
      </c>
      <c r="S1092">
        <v>5.28617965555803E-2</v>
      </c>
      <c r="T1092">
        <v>-1.6189307176041201</v>
      </c>
      <c r="U1092">
        <v>1.6189307176041201</v>
      </c>
      <c r="V1092">
        <v>1.26206915035239</v>
      </c>
      <c r="W1092">
        <v>-8.1</v>
      </c>
      <c r="X1092">
        <v>0.54</v>
      </c>
      <c r="Y1092">
        <v>287448</v>
      </c>
      <c r="Z1092">
        <v>20532</v>
      </c>
      <c r="AA1092">
        <v>1.01</v>
      </c>
      <c r="AB1092">
        <v>14</v>
      </c>
      <c r="AC1092">
        <v>10</v>
      </c>
      <c r="AD1092">
        <v>4</v>
      </c>
      <c r="AE1092">
        <v>71.430000000000007</v>
      </c>
      <c r="AF1092">
        <v>19</v>
      </c>
      <c r="AG1092">
        <v>2</v>
      </c>
      <c r="AH1092">
        <v>1</v>
      </c>
      <c r="AI1092">
        <v>11</v>
      </c>
      <c r="AJ1092" s="301">
        <v>43919</v>
      </c>
      <c r="AK1092">
        <v>168</v>
      </c>
      <c r="AL1092">
        <v>1398.5</v>
      </c>
      <c r="AM1092" s="301">
        <v>43828</v>
      </c>
      <c r="AN1092">
        <v>236</v>
      </c>
      <c r="AO1092">
        <v>1726</v>
      </c>
      <c r="AP1092" s="301">
        <v>43645</v>
      </c>
      <c r="AQ1092">
        <v>237</v>
      </c>
      <c r="AR1092">
        <v>1813</v>
      </c>
      <c r="AS1092" s="301">
        <v>43280</v>
      </c>
      <c r="AT1092">
        <v>245</v>
      </c>
      <c r="AU1092">
        <v>1732</v>
      </c>
    </row>
    <row r="1093" spans="1:47" x14ac:dyDescent="0.2">
      <c r="A1093" s="102">
        <v>2798</v>
      </c>
      <c r="B1093">
        <v>8802</v>
      </c>
      <c r="C1093" t="s">
        <v>1471</v>
      </c>
      <c r="D1093" t="s">
        <v>917</v>
      </c>
      <c r="E1093">
        <v>1580</v>
      </c>
      <c r="F1093">
        <v>1578</v>
      </c>
      <c r="G1093">
        <v>600</v>
      </c>
      <c r="H1093" t="s">
        <v>898</v>
      </c>
      <c r="I1093">
        <v>9024</v>
      </c>
      <c r="J1093" t="s">
        <v>1463</v>
      </c>
      <c r="K1093" t="s">
        <v>976</v>
      </c>
      <c r="L1093">
        <v>1199</v>
      </c>
      <c r="M1093">
        <v>1180</v>
      </c>
      <c r="N1093">
        <v>800</v>
      </c>
      <c r="O1093" t="s">
        <v>901</v>
      </c>
      <c r="P1093">
        <v>0.57263094954243399</v>
      </c>
      <c r="Q1093">
        <v>0.90364471115503198</v>
      </c>
      <c r="R1093">
        <v>0.22401705654613599</v>
      </c>
      <c r="S1093">
        <v>7.2039988401824406E-2</v>
      </c>
      <c r="T1093">
        <v>0.55002970926785699</v>
      </c>
      <c r="U1093">
        <v>0.55002970926785699</v>
      </c>
      <c r="V1093">
        <v>0.17305484961268899</v>
      </c>
      <c r="W1093">
        <v>3.07</v>
      </c>
      <c r="X1093">
        <v>0.3</v>
      </c>
      <c r="Y1093">
        <v>286252</v>
      </c>
      <c r="Z1093">
        <v>15903</v>
      </c>
      <c r="AA1093">
        <v>0.79</v>
      </c>
      <c r="AB1093">
        <v>18</v>
      </c>
      <c r="AC1093">
        <v>11</v>
      </c>
      <c r="AD1093">
        <v>7</v>
      </c>
      <c r="AE1093">
        <v>61.11</v>
      </c>
      <c r="AF1093">
        <v>20</v>
      </c>
      <c r="AG1093">
        <v>2</v>
      </c>
      <c r="AH1093">
        <v>1</v>
      </c>
      <c r="AI1093">
        <v>15</v>
      </c>
      <c r="AJ1093" s="301">
        <v>43919</v>
      </c>
      <c r="AK1093">
        <v>1628.5</v>
      </c>
      <c r="AL1093">
        <v>1249</v>
      </c>
      <c r="AM1093" s="301">
        <v>43828</v>
      </c>
      <c r="AN1093">
        <v>2089.5</v>
      </c>
      <c r="AO1093">
        <v>1795</v>
      </c>
      <c r="AP1093" s="301">
        <v>43645</v>
      </c>
      <c r="AQ1093">
        <v>2030</v>
      </c>
      <c r="AR1093">
        <v>1826</v>
      </c>
      <c r="AS1093" s="301">
        <v>43280</v>
      </c>
      <c r="AT1093">
        <v>1903.5</v>
      </c>
      <c r="AU1093">
        <v>1837</v>
      </c>
    </row>
    <row r="1094" spans="1:47" x14ac:dyDescent="0.2">
      <c r="A1094" s="102">
        <v>691</v>
      </c>
      <c r="B1094">
        <v>1662</v>
      </c>
      <c r="C1094" t="s">
        <v>463</v>
      </c>
      <c r="D1094" t="s">
        <v>1045</v>
      </c>
      <c r="E1094">
        <v>1807</v>
      </c>
      <c r="F1094">
        <v>1788</v>
      </c>
      <c r="G1094">
        <v>600</v>
      </c>
      <c r="H1094" t="s">
        <v>901</v>
      </c>
      <c r="I1094">
        <v>4917</v>
      </c>
      <c r="J1094" t="s">
        <v>1137</v>
      </c>
      <c r="K1094" t="s">
        <v>920</v>
      </c>
      <c r="L1094">
        <v>1980</v>
      </c>
      <c r="M1094">
        <v>1989</v>
      </c>
      <c r="N1094">
        <v>500</v>
      </c>
      <c r="O1094" t="s">
        <v>898</v>
      </c>
      <c r="P1094">
        <v>0.72008031807127104</v>
      </c>
      <c r="Q1094">
        <v>0.95363481116931204</v>
      </c>
      <c r="R1094">
        <v>0.24989749270037701</v>
      </c>
      <c r="S1094">
        <v>2.3916700348953499E-3</v>
      </c>
      <c r="T1094">
        <v>-0.28633560802604102</v>
      </c>
      <c r="U1094">
        <v>0.28633560802604102</v>
      </c>
      <c r="V1094">
        <v>8.8694556716411299E-2</v>
      </c>
      <c r="W1094">
        <v>-1.5</v>
      </c>
      <c r="X1094">
        <v>7.87</v>
      </c>
      <c r="Y1094">
        <v>286213</v>
      </c>
      <c r="Z1094">
        <v>28621</v>
      </c>
      <c r="AA1094">
        <v>1.49</v>
      </c>
      <c r="AB1094">
        <v>10</v>
      </c>
      <c r="AC1094">
        <v>8</v>
      </c>
      <c r="AD1094">
        <v>2</v>
      </c>
      <c r="AE1094">
        <v>80</v>
      </c>
      <c r="AF1094">
        <v>17</v>
      </c>
      <c r="AG1094">
        <v>3</v>
      </c>
      <c r="AH1094">
        <v>1</v>
      </c>
      <c r="AI1094">
        <v>6</v>
      </c>
      <c r="AJ1094" s="301">
        <v>43919</v>
      </c>
      <c r="AK1094">
        <v>1789</v>
      </c>
      <c r="AL1094">
        <v>2119</v>
      </c>
      <c r="AM1094" s="301">
        <v>43828</v>
      </c>
      <c r="AN1094">
        <v>2955</v>
      </c>
      <c r="AO1094">
        <v>3000</v>
      </c>
      <c r="AP1094" s="301">
        <v>43645</v>
      </c>
      <c r="AQ1094">
        <v>2554</v>
      </c>
      <c r="AR1094">
        <v>2663</v>
      </c>
      <c r="AS1094" s="301">
        <v>43280</v>
      </c>
      <c r="AT1094">
        <v>2896</v>
      </c>
      <c r="AU1094">
        <v>3335</v>
      </c>
    </row>
    <row r="1095" spans="1:47" x14ac:dyDescent="0.2">
      <c r="A1095" s="102">
        <v>2958</v>
      </c>
      <c r="B1095">
        <v>4666</v>
      </c>
      <c r="C1095" t="s">
        <v>1342</v>
      </c>
      <c r="D1095" t="s">
        <v>917</v>
      </c>
      <c r="E1095">
        <v>1805</v>
      </c>
      <c r="F1095">
        <v>1797</v>
      </c>
      <c r="G1095">
        <v>600</v>
      </c>
      <c r="H1095" t="s">
        <v>898</v>
      </c>
      <c r="I1095">
        <v>7278</v>
      </c>
      <c r="J1095" t="s">
        <v>42</v>
      </c>
      <c r="K1095" t="s">
        <v>913</v>
      </c>
      <c r="L1095">
        <v>1620</v>
      </c>
      <c r="M1095">
        <v>1574</v>
      </c>
      <c r="N1095">
        <v>700</v>
      </c>
      <c r="O1095" t="s">
        <v>901</v>
      </c>
      <c r="P1095">
        <v>0.81341760023558296</v>
      </c>
      <c r="Q1095">
        <v>0.89838200526541701</v>
      </c>
      <c r="R1095">
        <v>0.292806782631999</v>
      </c>
      <c r="S1095" s="15">
        <v>9.5354961959257106E-2</v>
      </c>
      <c r="T1095">
        <v>0.51773722575116898</v>
      </c>
      <c r="U1095">
        <v>0.51773722575116898</v>
      </c>
      <c r="V1095">
        <v>0.18874613506757801</v>
      </c>
      <c r="W1095">
        <v>5.12</v>
      </c>
      <c r="X1095">
        <v>2.19</v>
      </c>
      <c r="Y1095">
        <v>286001</v>
      </c>
      <c r="Z1095">
        <v>31778</v>
      </c>
      <c r="AA1095">
        <v>1.75</v>
      </c>
      <c r="AB1095">
        <v>9</v>
      </c>
      <c r="AC1095">
        <v>6</v>
      </c>
      <c r="AD1095">
        <v>3</v>
      </c>
      <c r="AE1095">
        <v>66.67</v>
      </c>
      <c r="AF1095">
        <v>18</v>
      </c>
      <c r="AG1095">
        <v>3</v>
      </c>
      <c r="AH1095">
        <v>0</v>
      </c>
      <c r="AI1095">
        <v>6</v>
      </c>
      <c r="AJ1095" s="301">
        <v>43919</v>
      </c>
      <c r="AK1095">
        <v>1620</v>
      </c>
      <c r="AL1095">
        <v>1672</v>
      </c>
      <c r="AM1095" s="301">
        <v>43828</v>
      </c>
      <c r="AN1095">
        <v>2669</v>
      </c>
      <c r="AO1095">
        <v>2485</v>
      </c>
      <c r="AP1095" s="301">
        <v>43645</v>
      </c>
      <c r="AQ1095">
        <v>2515</v>
      </c>
      <c r="AR1095">
        <v>2323</v>
      </c>
      <c r="AS1095" s="301">
        <v>43280</v>
      </c>
      <c r="AT1095">
        <v>2910</v>
      </c>
      <c r="AU1095">
        <v>3370</v>
      </c>
    </row>
    <row r="1096" spans="1:47" x14ac:dyDescent="0.2">
      <c r="A1096" s="102">
        <v>789</v>
      </c>
      <c r="B1096">
        <v>5991</v>
      </c>
      <c r="C1096" t="s">
        <v>789</v>
      </c>
      <c r="D1096" t="s">
        <v>1032</v>
      </c>
      <c r="E1096">
        <v>693</v>
      </c>
      <c r="F1096">
        <v>693</v>
      </c>
      <c r="G1096">
        <v>1400</v>
      </c>
      <c r="H1096" t="s">
        <v>901</v>
      </c>
      <c r="I1096">
        <v>6361</v>
      </c>
      <c r="J1096" t="s">
        <v>576</v>
      </c>
      <c r="K1096" t="s">
        <v>909</v>
      </c>
      <c r="L1096">
        <v>2492</v>
      </c>
      <c r="M1096">
        <v>2484</v>
      </c>
      <c r="N1096">
        <v>400</v>
      </c>
      <c r="O1096" t="s">
        <v>898</v>
      </c>
      <c r="P1096">
        <v>0.83522462432202704</v>
      </c>
      <c r="Q1096">
        <v>0.95139299531994703</v>
      </c>
      <c r="R1096" s="15">
        <v>0.28994865415480903</v>
      </c>
      <c r="S1096" s="15">
        <v>4.7911500508856101E-3</v>
      </c>
      <c r="T1096">
        <v>-1.3070493092398101</v>
      </c>
      <c r="U1096">
        <v>1.3070493092398101</v>
      </c>
      <c r="V1096">
        <v>1.4860840622485201</v>
      </c>
      <c r="W1096">
        <v>-10.51</v>
      </c>
      <c r="X1096">
        <v>2.36</v>
      </c>
      <c r="Y1096">
        <v>285761</v>
      </c>
      <c r="Z1096">
        <v>20412</v>
      </c>
      <c r="AA1096">
        <v>0.94</v>
      </c>
      <c r="AB1096">
        <v>14</v>
      </c>
      <c r="AC1096">
        <v>9</v>
      </c>
      <c r="AD1096">
        <v>5</v>
      </c>
      <c r="AE1096">
        <v>64.290000000000006</v>
      </c>
      <c r="AF1096">
        <v>17</v>
      </c>
      <c r="AG1096">
        <v>2</v>
      </c>
      <c r="AH1096">
        <v>3</v>
      </c>
      <c r="AI1096">
        <v>9</v>
      </c>
      <c r="AJ1096" s="301">
        <v>43919</v>
      </c>
      <c r="AK1096">
        <v>747</v>
      </c>
      <c r="AL1096">
        <v>2060</v>
      </c>
      <c r="AM1096" s="301">
        <v>43828</v>
      </c>
      <c r="AN1096">
        <v>995</v>
      </c>
      <c r="AO1096">
        <v>3325</v>
      </c>
      <c r="AP1096" s="301">
        <v>43645</v>
      </c>
      <c r="AQ1096">
        <v>857</v>
      </c>
      <c r="AR1096">
        <v>3015</v>
      </c>
      <c r="AS1096" s="301">
        <v>43280</v>
      </c>
      <c r="AT1096">
        <v>1025</v>
      </c>
      <c r="AU1096">
        <v>3385</v>
      </c>
    </row>
    <row r="1097" spans="1:47" x14ac:dyDescent="0.2">
      <c r="A1097" s="102">
        <v>2334</v>
      </c>
      <c r="B1097">
        <v>5713</v>
      </c>
      <c r="C1097" t="s">
        <v>1099</v>
      </c>
      <c r="D1097" t="s">
        <v>911</v>
      </c>
      <c r="E1097">
        <v>2937</v>
      </c>
      <c r="F1097">
        <v>2957.5</v>
      </c>
      <c r="G1097">
        <v>300</v>
      </c>
      <c r="H1097" t="s">
        <v>898</v>
      </c>
      <c r="I1097">
        <v>8850</v>
      </c>
      <c r="J1097" t="s">
        <v>1345</v>
      </c>
      <c r="K1097" t="s">
        <v>917</v>
      </c>
      <c r="L1097">
        <v>2237</v>
      </c>
      <c r="M1097">
        <v>2184</v>
      </c>
      <c r="N1097">
        <v>400</v>
      </c>
      <c r="O1097" t="s">
        <v>901</v>
      </c>
      <c r="P1097">
        <v>0.89798639823218296</v>
      </c>
      <c r="Q1097">
        <v>0.91598840090593603</v>
      </c>
      <c r="R1097">
        <v>0.27681462704960702</v>
      </c>
      <c r="S1097" s="15">
        <v>4.9640825686859999E-2</v>
      </c>
      <c r="T1097">
        <v>0.86154329459385404</v>
      </c>
      <c r="U1097">
        <v>0.86154329459385404</v>
      </c>
      <c r="V1097">
        <v>0.68638084136509503</v>
      </c>
      <c r="W1097">
        <v>5.92</v>
      </c>
      <c r="X1097">
        <v>1.54</v>
      </c>
      <c r="Y1097">
        <v>285451</v>
      </c>
      <c r="Z1097">
        <v>25950</v>
      </c>
      <c r="AA1097">
        <v>1.42</v>
      </c>
      <c r="AB1097">
        <v>11</v>
      </c>
      <c r="AC1097">
        <v>6</v>
      </c>
      <c r="AD1097">
        <v>5</v>
      </c>
      <c r="AE1097">
        <v>54.55</v>
      </c>
      <c r="AF1097">
        <v>17</v>
      </c>
      <c r="AG1097">
        <v>5</v>
      </c>
      <c r="AH1097">
        <v>0</v>
      </c>
      <c r="AI1097">
        <v>6</v>
      </c>
      <c r="AJ1097" s="301">
        <v>43919</v>
      </c>
      <c r="AK1097">
        <v>2311.5</v>
      </c>
      <c r="AL1097">
        <v>2067</v>
      </c>
      <c r="AM1097" s="301">
        <v>43828</v>
      </c>
      <c r="AN1097">
        <v>3544</v>
      </c>
      <c r="AO1097">
        <v>2785</v>
      </c>
      <c r="AP1097" s="301">
        <v>43645</v>
      </c>
      <c r="AQ1097">
        <v>3244</v>
      </c>
      <c r="AR1097">
        <v>2621</v>
      </c>
      <c r="AS1097" s="301">
        <v>43280</v>
      </c>
      <c r="AT1097">
        <v>4145</v>
      </c>
      <c r="AU1097">
        <v>2610</v>
      </c>
    </row>
    <row r="1098" spans="1:47" x14ac:dyDescent="0.2">
      <c r="A1098" s="102">
        <v>1426</v>
      </c>
      <c r="B1098">
        <v>1861</v>
      </c>
      <c r="C1098" t="s">
        <v>1204</v>
      </c>
      <c r="D1098" t="s">
        <v>907</v>
      </c>
      <c r="E1098">
        <v>2536</v>
      </c>
      <c r="F1098">
        <v>2521</v>
      </c>
      <c r="G1098">
        <v>400</v>
      </c>
      <c r="H1098" t="s">
        <v>901</v>
      </c>
      <c r="I1098">
        <v>4183</v>
      </c>
      <c r="J1098" t="s">
        <v>1028</v>
      </c>
      <c r="K1098" t="s">
        <v>920</v>
      </c>
      <c r="L1098">
        <v>2221</v>
      </c>
      <c r="M1098">
        <v>2197</v>
      </c>
      <c r="N1098">
        <v>500</v>
      </c>
      <c r="O1098" t="s">
        <v>898</v>
      </c>
      <c r="P1098">
        <v>0.87860138409525002</v>
      </c>
      <c r="Q1098">
        <v>0.93839296331018396</v>
      </c>
      <c r="R1098">
        <v>0.370024361680581</v>
      </c>
      <c r="S1098">
        <v>4.4215721734527499E-3</v>
      </c>
      <c r="T1098">
        <v>-0.369588708466838</v>
      </c>
      <c r="U1098">
        <v>0.369588708466838</v>
      </c>
      <c r="V1098">
        <v>0.59651147694403195</v>
      </c>
      <c r="W1098">
        <v>-1.72</v>
      </c>
      <c r="X1098">
        <v>8.93</v>
      </c>
      <c r="Y1098">
        <v>285417</v>
      </c>
      <c r="Z1098">
        <v>31713</v>
      </c>
      <c r="AA1098">
        <v>1.81</v>
      </c>
      <c r="AB1098">
        <v>9</v>
      </c>
      <c r="AC1098">
        <v>6</v>
      </c>
      <c r="AD1098">
        <v>3</v>
      </c>
      <c r="AE1098">
        <v>66.67</v>
      </c>
      <c r="AF1098">
        <v>18</v>
      </c>
      <c r="AG1098">
        <v>3</v>
      </c>
      <c r="AH1098">
        <v>0</v>
      </c>
      <c r="AI1098">
        <v>6</v>
      </c>
      <c r="AJ1098" s="301">
        <v>43919</v>
      </c>
      <c r="AK1098">
        <v>2481</v>
      </c>
      <c r="AL1098">
        <v>2105</v>
      </c>
      <c r="AM1098" s="301">
        <v>43828</v>
      </c>
      <c r="AN1098">
        <v>3330</v>
      </c>
      <c r="AO1098">
        <v>2680</v>
      </c>
      <c r="AP1098" s="301">
        <v>43645</v>
      </c>
      <c r="AQ1098">
        <v>3310</v>
      </c>
      <c r="AR1098">
        <v>2728</v>
      </c>
      <c r="AS1098" s="301">
        <v>43280</v>
      </c>
      <c r="AT1098">
        <v>3740</v>
      </c>
      <c r="AU1098">
        <v>2913</v>
      </c>
    </row>
    <row r="1099" spans="1:47" x14ac:dyDescent="0.2">
      <c r="A1099" s="102">
        <v>1460</v>
      </c>
      <c r="B1099">
        <v>3087</v>
      </c>
      <c r="C1099" t="s">
        <v>1094</v>
      </c>
      <c r="D1099" t="s">
        <v>921</v>
      </c>
      <c r="E1099">
        <v>1721</v>
      </c>
      <c r="F1099">
        <v>1719</v>
      </c>
      <c r="G1099">
        <v>600</v>
      </c>
      <c r="H1099" t="s">
        <v>898</v>
      </c>
      <c r="I1099">
        <v>5110</v>
      </c>
      <c r="J1099" t="s">
        <v>808</v>
      </c>
      <c r="K1099" t="s">
        <v>984</v>
      </c>
      <c r="L1099">
        <v>1053</v>
      </c>
      <c r="M1099">
        <v>1049</v>
      </c>
      <c r="N1099">
        <v>1000</v>
      </c>
      <c r="O1099" t="s">
        <v>901</v>
      </c>
      <c r="P1099">
        <v>0.87070970597665298</v>
      </c>
      <c r="Q1099">
        <v>0.93776728431247103</v>
      </c>
      <c r="R1099">
        <v>0.14023536605801901</v>
      </c>
      <c r="S1099" s="15">
        <v>5.8818078282120302E-2</v>
      </c>
      <c r="T1099">
        <v>0.14980702667509699</v>
      </c>
      <c r="U1099">
        <v>0.14980702667509699</v>
      </c>
      <c r="V1099">
        <v>0.77393950037410997</v>
      </c>
      <c r="W1099">
        <v>0.52</v>
      </c>
      <c r="X1099">
        <v>1.71</v>
      </c>
      <c r="Y1099">
        <v>285224</v>
      </c>
      <c r="Z1099">
        <v>17826</v>
      </c>
      <c r="AA1099">
        <v>0.9</v>
      </c>
      <c r="AB1099">
        <v>16</v>
      </c>
      <c r="AC1099">
        <v>11</v>
      </c>
      <c r="AD1099">
        <v>5</v>
      </c>
      <c r="AE1099">
        <v>68.75</v>
      </c>
      <c r="AF1099">
        <v>20</v>
      </c>
      <c r="AG1099">
        <v>2</v>
      </c>
      <c r="AH1099">
        <v>0</v>
      </c>
      <c r="AI1099">
        <v>14</v>
      </c>
      <c r="AJ1099" s="301">
        <v>43919</v>
      </c>
      <c r="AK1099">
        <v>1657</v>
      </c>
      <c r="AL1099">
        <v>1069</v>
      </c>
      <c r="AM1099" s="301">
        <v>43828</v>
      </c>
      <c r="AN1099">
        <v>2166</v>
      </c>
      <c r="AO1099">
        <v>1337</v>
      </c>
      <c r="AP1099" s="301">
        <v>43645</v>
      </c>
      <c r="AQ1099">
        <v>2077</v>
      </c>
      <c r="AR1099">
        <v>1263</v>
      </c>
      <c r="AS1099" s="301">
        <v>43280</v>
      </c>
      <c r="AT1099">
        <v>2140</v>
      </c>
      <c r="AU1099">
        <v>1711</v>
      </c>
    </row>
    <row r="1100" spans="1:47" x14ac:dyDescent="0.2">
      <c r="A1100" s="102">
        <v>929</v>
      </c>
      <c r="B1100">
        <v>1812</v>
      </c>
      <c r="C1100" t="s">
        <v>961</v>
      </c>
      <c r="D1100" t="s">
        <v>907</v>
      </c>
      <c r="E1100">
        <v>1231</v>
      </c>
      <c r="F1100">
        <v>1252</v>
      </c>
      <c r="G1100">
        <v>700</v>
      </c>
      <c r="H1100" t="s">
        <v>901</v>
      </c>
      <c r="I1100">
        <v>6103</v>
      </c>
      <c r="J1100" t="s">
        <v>1464</v>
      </c>
      <c r="K1100" t="s">
        <v>909</v>
      </c>
      <c r="L1100">
        <v>4470</v>
      </c>
      <c r="M1100">
        <v>4435</v>
      </c>
      <c r="N1100">
        <v>200</v>
      </c>
      <c r="O1100" t="s">
        <v>898</v>
      </c>
      <c r="P1100">
        <v>0.94712317617302599</v>
      </c>
      <c r="Q1100">
        <v>0.94882709849059399</v>
      </c>
      <c r="R1100" s="15">
        <v>0.182941832827208</v>
      </c>
      <c r="S1100" s="15">
        <v>7.2725258107891294E-2</v>
      </c>
      <c r="T1100">
        <v>-0.238342947900026</v>
      </c>
      <c r="U1100">
        <v>0.238342947900026</v>
      </c>
      <c r="V1100">
        <v>0.480905676948921</v>
      </c>
      <c r="W1100">
        <v>-2.2799999999999998</v>
      </c>
      <c r="X1100">
        <v>1.2</v>
      </c>
      <c r="Y1100">
        <v>285112</v>
      </c>
      <c r="Z1100">
        <v>19007</v>
      </c>
      <c r="AA1100">
        <v>1.1299999999999999</v>
      </c>
      <c r="AB1100">
        <v>15</v>
      </c>
      <c r="AC1100">
        <v>9</v>
      </c>
      <c r="AD1100">
        <v>6</v>
      </c>
      <c r="AE1100">
        <v>60</v>
      </c>
      <c r="AF1100">
        <v>18</v>
      </c>
      <c r="AG1100">
        <v>2</v>
      </c>
      <c r="AH1100">
        <v>1</v>
      </c>
      <c r="AI1100">
        <v>12</v>
      </c>
      <c r="AJ1100" s="301">
        <v>43919</v>
      </c>
      <c r="AK1100">
        <v>1155</v>
      </c>
      <c r="AL1100">
        <v>3465</v>
      </c>
      <c r="AM1100" s="301">
        <v>43828</v>
      </c>
      <c r="AN1100">
        <v>1458</v>
      </c>
      <c r="AO1100">
        <v>5800</v>
      </c>
      <c r="AP1100" s="301">
        <v>43645</v>
      </c>
      <c r="AQ1100">
        <v>1510</v>
      </c>
      <c r="AR1100">
        <v>5900</v>
      </c>
      <c r="AS1100" s="301">
        <v>43280</v>
      </c>
      <c r="AT1100">
        <v>1646</v>
      </c>
      <c r="AU1100">
        <v>5660</v>
      </c>
    </row>
    <row r="1101" spans="1:47" x14ac:dyDescent="0.2">
      <c r="A1101" s="102">
        <v>1027</v>
      </c>
      <c r="B1101">
        <v>6183</v>
      </c>
      <c r="C1101" t="s">
        <v>1060</v>
      </c>
      <c r="D1101" t="s">
        <v>910</v>
      </c>
      <c r="E1101">
        <v>1372</v>
      </c>
      <c r="F1101">
        <v>1371</v>
      </c>
      <c r="G1101">
        <v>600</v>
      </c>
      <c r="H1101" t="s">
        <v>898</v>
      </c>
      <c r="I1101">
        <v>6902</v>
      </c>
      <c r="J1101" t="s">
        <v>588</v>
      </c>
      <c r="K1101" t="s">
        <v>913</v>
      </c>
      <c r="L1101">
        <v>4170</v>
      </c>
      <c r="M1101">
        <v>4151</v>
      </c>
      <c r="N1101">
        <v>200</v>
      </c>
      <c r="O1101" t="s">
        <v>901</v>
      </c>
      <c r="P1101">
        <v>0.83600765171547897</v>
      </c>
      <c r="Q1101">
        <v>0.946764346701784</v>
      </c>
      <c r="R1101">
        <v>0.35425216193118098</v>
      </c>
      <c r="S1101">
        <v>3.17135676110353E-4</v>
      </c>
      <c r="T1101">
        <v>0.39486616036696198</v>
      </c>
      <c r="U1101">
        <v>0.39486616036696198</v>
      </c>
      <c r="V1101">
        <v>3.88810488439882E-2</v>
      </c>
      <c r="W1101">
        <v>2.37</v>
      </c>
      <c r="X1101">
        <v>0.92</v>
      </c>
      <c r="Y1101">
        <v>285018</v>
      </c>
      <c r="Z1101">
        <v>16766</v>
      </c>
      <c r="AA1101">
        <v>1.31</v>
      </c>
      <c r="AB1101">
        <v>17</v>
      </c>
      <c r="AC1101">
        <v>10</v>
      </c>
      <c r="AD1101">
        <v>7</v>
      </c>
      <c r="AE1101">
        <v>58.82</v>
      </c>
      <c r="AF1101">
        <v>16</v>
      </c>
      <c r="AG1101">
        <v>6</v>
      </c>
      <c r="AH1101">
        <v>3</v>
      </c>
      <c r="AI1101">
        <v>8</v>
      </c>
      <c r="AJ1101" s="301">
        <v>43919</v>
      </c>
      <c r="AK1101">
        <v>1152</v>
      </c>
      <c r="AL1101">
        <v>3590</v>
      </c>
      <c r="AM1101" s="301">
        <v>43828</v>
      </c>
      <c r="AN1101">
        <v>1720</v>
      </c>
      <c r="AO1101">
        <v>4966</v>
      </c>
      <c r="AP1101" s="301">
        <v>43645</v>
      </c>
      <c r="AQ1101">
        <v>1520</v>
      </c>
      <c r="AR1101">
        <v>4642</v>
      </c>
      <c r="AS1101" s="301">
        <v>43280</v>
      </c>
      <c r="AT1101">
        <v>1850</v>
      </c>
      <c r="AU1101">
        <v>5245</v>
      </c>
    </row>
    <row r="1102" spans="1:47" x14ac:dyDescent="0.2">
      <c r="A1102" s="102">
        <v>1022</v>
      </c>
      <c r="B1102">
        <v>5711</v>
      </c>
      <c r="C1102" t="s">
        <v>1266</v>
      </c>
      <c r="D1102" t="s">
        <v>911</v>
      </c>
      <c r="E1102">
        <v>2266</v>
      </c>
      <c r="F1102">
        <v>2250</v>
      </c>
      <c r="G1102">
        <v>400</v>
      </c>
      <c r="H1102" t="s">
        <v>901</v>
      </c>
      <c r="I1102">
        <v>6136</v>
      </c>
      <c r="J1102" t="s">
        <v>1400</v>
      </c>
      <c r="K1102" t="s">
        <v>909</v>
      </c>
      <c r="L1102">
        <v>1750</v>
      </c>
      <c r="M1102">
        <v>1664</v>
      </c>
      <c r="N1102">
        <v>500</v>
      </c>
      <c r="O1102" t="s">
        <v>898</v>
      </c>
      <c r="P1102">
        <v>0.89971241706402905</v>
      </c>
      <c r="Q1102">
        <v>0.94694889768608403</v>
      </c>
      <c r="R1102">
        <v>2.60487094665059E-2</v>
      </c>
      <c r="S1102" s="15">
        <v>8.8504284251320897E-2</v>
      </c>
      <c r="T1102">
        <v>-1.99278313979749</v>
      </c>
      <c r="U1102">
        <v>1.99278313979749</v>
      </c>
      <c r="V1102">
        <v>0.99227657258556501</v>
      </c>
      <c r="W1102">
        <v>-13.69</v>
      </c>
      <c r="X1102">
        <v>7.56</v>
      </c>
      <c r="Y1102">
        <v>284960</v>
      </c>
      <c r="Z1102">
        <v>28496</v>
      </c>
      <c r="AA1102">
        <v>1.5</v>
      </c>
      <c r="AB1102">
        <v>10</v>
      </c>
      <c r="AC1102">
        <v>6</v>
      </c>
      <c r="AD1102">
        <v>4</v>
      </c>
      <c r="AE1102">
        <v>60</v>
      </c>
      <c r="AF1102">
        <v>20</v>
      </c>
      <c r="AG1102">
        <v>1</v>
      </c>
      <c r="AH1102">
        <v>0</v>
      </c>
      <c r="AI1102">
        <v>9</v>
      </c>
      <c r="AJ1102" s="301">
        <v>43919</v>
      </c>
      <c r="AK1102">
        <v>2207</v>
      </c>
      <c r="AL1102">
        <v>1466</v>
      </c>
      <c r="AM1102" s="301">
        <v>43828</v>
      </c>
      <c r="AN1102">
        <v>2977</v>
      </c>
      <c r="AO1102">
        <v>2090</v>
      </c>
      <c r="AP1102" s="301">
        <v>43645</v>
      </c>
      <c r="AQ1102">
        <v>3125</v>
      </c>
      <c r="AR1102">
        <v>2199</v>
      </c>
      <c r="AS1102" s="301">
        <v>43280</v>
      </c>
      <c r="AT1102">
        <v>2976</v>
      </c>
      <c r="AU1102">
        <v>2236</v>
      </c>
    </row>
    <row r="1103" spans="1:47" x14ac:dyDescent="0.2">
      <c r="A1103" s="102">
        <v>1773</v>
      </c>
      <c r="B1103">
        <v>3099</v>
      </c>
      <c r="C1103" t="s">
        <v>33</v>
      </c>
      <c r="D1103" t="s">
        <v>921</v>
      </c>
      <c r="E1103">
        <v>635</v>
      </c>
      <c r="F1103">
        <v>623</v>
      </c>
      <c r="G1103">
        <v>1700</v>
      </c>
      <c r="H1103" t="s">
        <v>901</v>
      </c>
      <c r="I1103">
        <v>7202</v>
      </c>
      <c r="J1103" t="s">
        <v>596</v>
      </c>
      <c r="K1103" t="s">
        <v>913</v>
      </c>
      <c r="L1103">
        <v>950.5</v>
      </c>
      <c r="M1103">
        <v>944.8</v>
      </c>
      <c r="N1103">
        <v>1100</v>
      </c>
      <c r="O1103" t="s">
        <v>898</v>
      </c>
      <c r="P1103">
        <v>0.91260749279827602</v>
      </c>
      <c r="Q1103">
        <v>0.93091921603601102</v>
      </c>
      <c r="R1103">
        <v>7.7438997741297701E-3</v>
      </c>
      <c r="S1103">
        <v>4.0612321429038097E-2</v>
      </c>
      <c r="T1103">
        <v>-1.4525096503688599</v>
      </c>
      <c r="U1103">
        <v>1.4525096503688599</v>
      </c>
      <c r="V1103">
        <v>1.3213514050897299</v>
      </c>
      <c r="W1103">
        <v>-19.38</v>
      </c>
      <c r="X1103">
        <v>1.91</v>
      </c>
      <c r="Y1103">
        <v>284861</v>
      </c>
      <c r="Z1103">
        <v>21912</v>
      </c>
      <c r="AA1103">
        <v>1.05</v>
      </c>
      <c r="AB1103">
        <v>13</v>
      </c>
      <c r="AC1103">
        <v>8</v>
      </c>
      <c r="AD1103">
        <v>5</v>
      </c>
      <c r="AE1103">
        <v>61.54</v>
      </c>
      <c r="AF1103">
        <v>17</v>
      </c>
      <c r="AG1103">
        <v>5</v>
      </c>
      <c r="AH1103">
        <v>2</v>
      </c>
      <c r="AI1103">
        <v>6</v>
      </c>
      <c r="AJ1103" s="301">
        <v>43919</v>
      </c>
      <c r="AK1103">
        <v>641</v>
      </c>
      <c r="AL1103">
        <v>745.1</v>
      </c>
      <c r="AM1103" s="301">
        <v>43828</v>
      </c>
      <c r="AN1103">
        <v>984</v>
      </c>
      <c r="AO1103">
        <v>1299</v>
      </c>
      <c r="AP1103" s="301">
        <v>43645</v>
      </c>
      <c r="AQ1103">
        <v>899</v>
      </c>
      <c r="AR1103">
        <v>1247</v>
      </c>
      <c r="AS1103" s="301">
        <v>43280</v>
      </c>
      <c r="AT1103">
        <v>1344</v>
      </c>
      <c r="AU1103">
        <v>1430.5</v>
      </c>
    </row>
    <row r="1104" spans="1:47" x14ac:dyDescent="0.2">
      <c r="A1104" s="102">
        <v>533</v>
      </c>
      <c r="B1104">
        <v>4205</v>
      </c>
      <c r="C1104" t="s">
        <v>998</v>
      </c>
      <c r="D1104" t="s">
        <v>920</v>
      </c>
      <c r="E1104">
        <v>988</v>
      </c>
      <c r="F1104">
        <v>968</v>
      </c>
      <c r="G1104">
        <v>1100</v>
      </c>
      <c r="H1104" t="s">
        <v>901</v>
      </c>
      <c r="I1104">
        <v>6770</v>
      </c>
      <c r="J1104" t="s">
        <v>21</v>
      </c>
      <c r="K1104" t="s">
        <v>903</v>
      </c>
      <c r="L1104">
        <v>1390</v>
      </c>
      <c r="M1104">
        <v>1344</v>
      </c>
      <c r="N1104">
        <v>800</v>
      </c>
      <c r="O1104" t="s">
        <v>898</v>
      </c>
      <c r="P1104">
        <v>0.91968928941587202</v>
      </c>
      <c r="Q1104">
        <v>0.95712774486664098</v>
      </c>
      <c r="R1104" s="15">
        <v>0.32198338247404701</v>
      </c>
      <c r="S1104">
        <v>6.0715705904251301E-2</v>
      </c>
      <c r="T1104">
        <v>-0.89659337017500496</v>
      </c>
      <c r="U1104">
        <v>0.89659337017500496</v>
      </c>
      <c r="V1104">
        <v>1.2958750952832701</v>
      </c>
      <c r="W1104">
        <v>-7.9</v>
      </c>
      <c r="X1104">
        <v>0.97</v>
      </c>
      <c r="Y1104">
        <v>284731</v>
      </c>
      <c r="Z1104">
        <v>14986</v>
      </c>
      <c r="AA1104">
        <v>0.63</v>
      </c>
      <c r="AB1104">
        <v>19</v>
      </c>
      <c r="AC1104">
        <v>9</v>
      </c>
      <c r="AD1104">
        <v>10</v>
      </c>
      <c r="AE1104">
        <v>47.37</v>
      </c>
      <c r="AF1104">
        <v>18</v>
      </c>
      <c r="AG1104">
        <v>5</v>
      </c>
      <c r="AH1104">
        <v>4</v>
      </c>
      <c r="AI1104">
        <v>10</v>
      </c>
      <c r="AJ1104" s="301">
        <v>43919</v>
      </c>
      <c r="AK1104">
        <v>851</v>
      </c>
      <c r="AL1104">
        <v>1055</v>
      </c>
      <c r="AM1104" s="301">
        <v>43828</v>
      </c>
      <c r="AN1104">
        <v>1366</v>
      </c>
      <c r="AO1104">
        <v>2492</v>
      </c>
      <c r="AP1104" s="301">
        <v>43645</v>
      </c>
      <c r="AQ1104">
        <v>1217</v>
      </c>
      <c r="AR1104">
        <v>1869</v>
      </c>
      <c r="AS1104" s="301">
        <v>43280</v>
      </c>
      <c r="AT1104">
        <v>1272</v>
      </c>
      <c r="AU1104">
        <v>2830</v>
      </c>
    </row>
    <row r="1105" spans="1:47" x14ac:dyDescent="0.2">
      <c r="A1105" s="102">
        <v>1911</v>
      </c>
      <c r="B1105">
        <v>4634</v>
      </c>
      <c r="C1105" t="s">
        <v>62</v>
      </c>
      <c r="D1105" t="s">
        <v>920</v>
      </c>
      <c r="E1105">
        <v>1984</v>
      </c>
      <c r="F1105">
        <v>2000</v>
      </c>
      <c r="G1105">
        <v>400</v>
      </c>
      <c r="H1105" t="s">
        <v>901</v>
      </c>
      <c r="I1105">
        <v>6902</v>
      </c>
      <c r="J1105" t="s">
        <v>588</v>
      </c>
      <c r="K1105" t="s">
        <v>913</v>
      </c>
      <c r="L1105">
        <v>4170</v>
      </c>
      <c r="M1105">
        <v>4151</v>
      </c>
      <c r="N1105">
        <v>200</v>
      </c>
      <c r="O1105" t="s">
        <v>898</v>
      </c>
      <c r="P1105">
        <v>0.69814005494201403</v>
      </c>
      <c r="Q1105">
        <v>0.92723182649892</v>
      </c>
      <c r="R1105">
        <v>9.1694768008133004E-2</v>
      </c>
      <c r="S1105">
        <v>4.8538773766119099E-2</v>
      </c>
      <c r="T1105">
        <v>-1.67382406496118</v>
      </c>
      <c r="U1105">
        <v>1.67382406496118</v>
      </c>
      <c r="V1105">
        <v>1.7124354322925299</v>
      </c>
      <c r="W1105">
        <v>-10.31</v>
      </c>
      <c r="X1105">
        <v>3.64</v>
      </c>
      <c r="Y1105">
        <v>284216</v>
      </c>
      <c r="Z1105">
        <v>23685</v>
      </c>
      <c r="AA1105">
        <v>1.4</v>
      </c>
      <c r="AB1105">
        <v>12</v>
      </c>
      <c r="AC1105">
        <v>8</v>
      </c>
      <c r="AD1105">
        <v>4</v>
      </c>
      <c r="AE1105">
        <v>66.67</v>
      </c>
      <c r="AF1105">
        <v>22</v>
      </c>
      <c r="AG1105">
        <v>2</v>
      </c>
      <c r="AH1105">
        <v>0</v>
      </c>
      <c r="AI1105">
        <v>10</v>
      </c>
      <c r="AJ1105" s="301">
        <v>43919</v>
      </c>
      <c r="AK1105">
        <v>2221</v>
      </c>
      <c r="AL1105">
        <v>3590</v>
      </c>
      <c r="AM1105" s="301">
        <v>43828</v>
      </c>
      <c r="AN1105">
        <v>2667</v>
      </c>
      <c r="AO1105">
        <v>4966</v>
      </c>
      <c r="AP1105" s="301">
        <v>43645</v>
      </c>
      <c r="AQ1105">
        <v>2387</v>
      </c>
      <c r="AR1105">
        <v>4642</v>
      </c>
      <c r="AS1105" s="301">
        <v>43280</v>
      </c>
      <c r="AT1105">
        <v>2796</v>
      </c>
      <c r="AU1105">
        <v>5245</v>
      </c>
    </row>
    <row r="1106" spans="1:47" x14ac:dyDescent="0.2">
      <c r="A1106" s="102">
        <v>3942</v>
      </c>
      <c r="B1106">
        <v>1802</v>
      </c>
      <c r="C1106" t="s">
        <v>1041</v>
      </c>
      <c r="D1106" t="s">
        <v>907</v>
      </c>
      <c r="E1106">
        <v>979</v>
      </c>
      <c r="F1106">
        <v>983</v>
      </c>
      <c r="G1106">
        <v>1100</v>
      </c>
      <c r="H1106" t="s">
        <v>901</v>
      </c>
      <c r="I1106">
        <v>5463</v>
      </c>
      <c r="J1106" t="s">
        <v>63</v>
      </c>
      <c r="K1106" t="s">
        <v>939</v>
      </c>
      <c r="L1106">
        <v>2643</v>
      </c>
      <c r="M1106">
        <v>2662</v>
      </c>
      <c r="N1106">
        <v>400</v>
      </c>
      <c r="O1106" t="s">
        <v>898</v>
      </c>
      <c r="P1106">
        <v>0.79418116845355202</v>
      </c>
      <c r="Q1106">
        <v>0.85873872841319598</v>
      </c>
      <c r="R1106">
        <v>7.6241218669628394E-2</v>
      </c>
      <c r="S1106">
        <v>4.8775353977974598E-2</v>
      </c>
      <c r="T1106">
        <v>-3.9415777758320201E-3</v>
      </c>
      <c r="U1106">
        <v>3.9415777758320201E-3</v>
      </c>
      <c r="V1106">
        <v>8.4921211956330497E-2</v>
      </c>
      <c r="W1106">
        <v>-0.02</v>
      </c>
      <c r="X1106">
        <v>1.55</v>
      </c>
      <c r="Y1106">
        <v>283517</v>
      </c>
      <c r="Z1106">
        <v>15751</v>
      </c>
      <c r="AA1106">
        <v>0.78</v>
      </c>
      <c r="AB1106">
        <v>18</v>
      </c>
      <c r="AC1106">
        <v>12</v>
      </c>
      <c r="AD1106">
        <v>6</v>
      </c>
      <c r="AE1106">
        <v>66.67</v>
      </c>
      <c r="AF1106">
        <v>17</v>
      </c>
      <c r="AG1106">
        <v>4</v>
      </c>
      <c r="AH1106">
        <v>2</v>
      </c>
      <c r="AI1106">
        <v>12</v>
      </c>
      <c r="AJ1106" s="301">
        <v>43919</v>
      </c>
      <c r="AK1106">
        <v>956</v>
      </c>
      <c r="AL1106">
        <v>2771</v>
      </c>
      <c r="AM1106" s="301">
        <v>43828</v>
      </c>
      <c r="AN1106">
        <v>1217</v>
      </c>
      <c r="AO1106">
        <v>3080</v>
      </c>
      <c r="AP1106" s="301">
        <v>43645</v>
      </c>
      <c r="AQ1106">
        <v>1074</v>
      </c>
      <c r="AR1106">
        <v>3030</v>
      </c>
      <c r="AS1106" s="301">
        <v>43280</v>
      </c>
      <c r="AT1106">
        <v>1101</v>
      </c>
      <c r="AU1106">
        <v>3660</v>
      </c>
    </row>
    <row r="1107" spans="1:47" x14ac:dyDescent="0.2">
      <c r="A1107" s="102">
        <v>242</v>
      </c>
      <c r="B1107">
        <v>2914</v>
      </c>
      <c r="C1107" t="s">
        <v>994</v>
      </c>
      <c r="D1107" t="s">
        <v>923</v>
      </c>
      <c r="E1107">
        <v>1998.5</v>
      </c>
      <c r="F1107">
        <v>1997</v>
      </c>
      <c r="G1107">
        <v>500</v>
      </c>
      <c r="H1107" t="s">
        <v>901</v>
      </c>
      <c r="I1107">
        <v>5233</v>
      </c>
      <c r="J1107" t="s">
        <v>1033</v>
      </c>
      <c r="K1107" t="s">
        <v>897</v>
      </c>
      <c r="L1107">
        <v>2425</v>
      </c>
      <c r="M1107">
        <v>2448</v>
      </c>
      <c r="N1107">
        <v>400</v>
      </c>
      <c r="O1107" t="s">
        <v>898</v>
      </c>
      <c r="P1107">
        <v>0.877645897196075</v>
      </c>
      <c r="Q1107">
        <v>0.96572185865573201</v>
      </c>
      <c r="R1107" s="15">
        <v>6.1449798360319698E-2</v>
      </c>
      <c r="S1107">
        <v>2.3087534287106901E-2</v>
      </c>
      <c r="T1107">
        <v>-1.32620187729132</v>
      </c>
      <c r="U1107">
        <v>1.32620187729132</v>
      </c>
      <c r="V1107">
        <v>0.83478344071673205</v>
      </c>
      <c r="W1107">
        <v>-14.07</v>
      </c>
      <c r="X1107">
        <v>1.97</v>
      </c>
      <c r="Y1107">
        <v>283124</v>
      </c>
      <c r="Z1107">
        <v>31458</v>
      </c>
      <c r="AA1107">
        <v>1.9</v>
      </c>
      <c r="AB1107">
        <v>9</v>
      </c>
      <c r="AC1107">
        <v>6</v>
      </c>
      <c r="AD1107">
        <v>3</v>
      </c>
      <c r="AE1107">
        <v>66.67</v>
      </c>
      <c r="AF1107">
        <v>13</v>
      </c>
      <c r="AG1107">
        <v>4</v>
      </c>
      <c r="AH1107">
        <v>2</v>
      </c>
      <c r="AI1107">
        <v>3</v>
      </c>
      <c r="AJ1107" s="301">
        <v>43919</v>
      </c>
      <c r="AK1107">
        <v>2053.5</v>
      </c>
      <c r="AL1107">
        <v>1935</v>
      </c>
      <c r="AM1107" s="301">
        <v>43828</v>
      </c>
      <c r="AN1107">
        <v>2432.5</v>
      </c>
      <c r="AO1107">
        <v>3215</v>
      </c>
      <c r="AP1107" s="301">
        <v>43645</v>
      </c>
      <c r="AQ1107">
        <v>2401</v>
      </c>
      <c r="AR1107">
        <v>3290</v>
      </c>
      <c r="AS1107" s="301">
        <v>43280</v>
      </c>
      <c r="AT1107">
        <v>3013</v>
      </c>
      <c r="AU1107">
        <v>3625</v>
      </c>
    </row>
    <row r="1108" spans="1:47" x14ac:dyDescent="0.2">
      <c r="A1108" s="102">
        <v>3975</v>
      </c>
      <c r="B1108">
        <v>2607</v>
      </c>
      <c r="C1108" t="s">
        <v>924</v>
      </c>
      <c r="D1108" t="s">
        <v>923</v>
      </c>
      <c r="E1108">
        <v>2794</v>
      </c>
      <c r="F1108">
        <v>2778</v>
      </c>
      <c r="G1108">
        <v>300</v>
      </c>
      <c r="H1108" t="s">
        <v>898</v>
      </c>
      <c r="I1108">
        <v>6269</v>
      </c>
      <c r="J1108" t="s">
        <v>1176</v>
      </c>
      <c r="K1108" t="s">
        <v>909</v>
      </c>
      <c r="L1108">
        <v>1470</v>
      </c>
      <c r="M1108">
        <v>1434</v>
      </c>
      <c r="N1108">
        <v>600</v>
      </c>
      <c r="O1108" t="s">
        <v>901</v>
      </c>
      <c r="P1108">
        <v>0.60679595504116701</v>
      </c>
      <c r="Q1108">
        <v>0.85748920654085503</v>
      </c>
      <c r="R1108">
        <v>0.40144801311916101</v>
      </c>
      <c r="S1108" s="15">
        <v>5.6927572727828099E-2</v>
      </c>
      <c r="T1108">
        <v>0.78842514083381299</v>
      </c>
      <c r="U1108">
        <v>0.78842514083381299</v>
      </c>
      <c r="V1108">
        <v>0.20941966825271899</v>
      </c>
      <c r="W1108">
        <v>5.68</v>
      </c>
      <c r="X1108">
        <v>3.24</v>
      </c>
      <c r="Y1108">
        <v>283111</v>
      </c>
      <c r="Z1108">
        <v>20222</v>
      </c>
      <c r="AA1108">
        <v>1.3</v>
      </c>
      <c r="AB1108">
        <v>14</v>
      </c>
      <c r="AC1108">
        <v>10</v>
      </c>
      <c r="AD1108">
        <v>4</v>
      </c>
      <c r="AE1108">
        <v>71.430000000000007</v>
      </c>
      <c r="AF1108">
        <v>14</v>
      </c>
      <c r="AG1108">
        <v>6</v>
      </c>
      <c r="AH1108">
        <v>3</v>
      </c>
      <c r="AI1108">
        <v>5</v>
      </c>
      <c r="AJ1108" s="301">
        <v>43919</v>
      </c>
      <c r="AK1108">
        <v>2692</v>
      </c>
      <c r="AL1108">
        <v>1331</v>
      </c>
      <c r="AM1108" s="301">
        <v>43828</v>
      </c>
      <c r="AN1108">
        <v>2936</v>
      </c>
      <c r="AO1108">
        <v>2665</v>
      </c>
      <c r="AP1108" s="301">
        <v>43645</v>
      </c>
      <c r="AQ1108">
        <v>3245</v>
      </c>
      <c r="AR1108">
        <v>3090</v>
      </c>
      <c r="AS1108" s="301">
        <v>43280</v>
      </c>
      <c r="AT1108">
        <v>3850</v>
      </c>
      <c r="AU1108">
        <v>3045</v>
      </c>
    </row>
    <row r="1109" spans="1:47" x14ac:dyDescent="0.2">
      <c r="A1109" s="102">
        <v>1519</v>
      </c>
      <c r="B1109">
        <v>4114</v>
      </c>
      <c r="C1109" t="s">
        <v>997</v>
      </c>
      <c r="D1109" t="s">
        <v>920</v>
      </c>
      <c r="E1109">
        <v>5560</v>
      </c>
      <c r="F1109">
        <v>5590</v>
      </c>
      <c r="G1109">
        <v>100</v>
      </c>
      <c r="H1109" t="s">
        <v>898</v>
      </c>
      <c r="I1109">
        <v>5020</v>
      </c>
      <c r="J1109" t="s">
        <v>1138</v>
      </c>
      <c r="K1109" t="s">
        <v>1090</v>
      </c>
      <c r="L1109">
        <v>379.7</v>
      </c>
      <c r="M1109">
        <v>378.3</v>
      </c>
      <c r="N1109">
        <v>1500</v>
      </c>
      <c r="O1109" t="s">
        <v>901</v>
      </c>
      <c r="P1109">
        <v>0.87212706268000295</v>
      </c>
      <c r="Q1109">
        <v>0.93625205614569995</v>
      </c>
      <c r="R1109">
        <v>0.30078456110728402</v>
      </c>
      <c r="S1109" s="15">
        <v>4.6554185880026801E-3</v>
      </c>
      <c r="T1109">
        <v>1.2965655932740501</v>
      </c>
      <c r="U1109">
        <v>1.2965655932740501</v>
      </c>
      <c r="V1109">
        <v>1.15113382217313</v>
      </c>
      <c r="W1109">
        <v>5.65</v>
      </c>
      <c r="X1109">
        <v>1.51</v>
      </c>
      <c r="Y1109">
        <v>282717</v>
      </c>
      <c r="Z1109">
        <v>18848</v>
      </c>
      <c r="AA1109">
        <v>1.33</v>
      </c>
      <c r="AB1109">
        <v>15</v>
      </c>
      <c r="AC1109">
        <v>9</v>
      </c>
      <c r="AD1109">
        <v>6</v>
      </c>
      <c r="AE1109">
        <v>60</v>
      </c>
      <c r="AF1109">
        <v>17</v>
      </c>
      <c r="AG1109">
        <v>6</v>
      </c>
      <c r="AH1109">
        <v>3</v>
      </c>
      <c r="AI1109">
        <v>6</v>
      </c>
      <c r="AJ1109" s="301">
        <v>43919</v>
      </c>
      <c r="AK1109">
        <v>5180</v>
      </c>
      <c r="AL1109">
        <v>367.8</v>
      </c>
      <c r="AM1109" s="301">
        <v>43828</v>
      </c>
      <c r="AN1109">
        <v>6790</v>
      </c>
      <c r="AO1109">
        <v>497.9</v>
      </c>
      <c r="AP1109" s="301">
        <v>43645</v>
      </c>
      <c r="AQ1109">
        <v>7230</v>
      </c>
      <c r="AR1109">
        <v>545.79999999999995</v>
      </c>
      <c r="AS1109" s="301">
        <v>43280</v>
      </c>
      <c r="AT1109">
        <v>7900</v>
      </c>
      <c r="AU1109">
        <v>757.9</v>
      </c>
    </row>
    <row r="1110" spans="1:47" x14ac:dyDescent="0.2">
      <c r="A1110" s="102">
        <v>3856</v>
      </c>
      <c r="B1110">
        <v>1417</v>
      </c>
      <c r="C1110" t="s">
        <v>1462</v>
      </c>
      <c r="D1110" t="s">
        <v>907</v>
      </c>
      <c r="E1110">
        <v>1611</v>
      </c>
      <c r="F1110">
        <v>1595</v>
      </c>
      <c r="G1110">
        <v>600</v>
      </c>
      <c r="H1110" t="s">
        <v>898</v>
      </c>
      <c r="I1110">
        <v>8795</v>
      </c>
      <c r="J1110" t="s">
        <v>1083</v>
      </c>
      <c r="K1110" t="s">
        <v>1018</v>
      </c>
      <c r="L1110">
        <v>922</v>
      </c>
      <c r="M1110">
        <v>907</v>
      </c>
      <c r="N1110">
        <v>1100</v>
      </c>
      <c r="O1110" t="s">
        <v>901</v>
      </c>
      <c r="P1110">
        <v>0.60986062678208297</v>
      </c>
      <c r="Q1110">
        <v>0.86251257911355095</v>
      </c>
      <c r="R1110" s="15">
        <v>0.43827662317788002</v>
      </c>
      <c r="S1110">
        <v>5.0002543036640201E-2</v>
      </c>
      <c r="T1110">
        <v>1.8648228856939899</v>
      </c>
      <c r="U1110">
        <v>1.8648228856939899</v>
      </c>
      <c r="V1110">
        <v>1.3960014553847799</v>
      </c>
      <c r="W1110">
        <v>11.04</v>
      </c>
      <c r="X1110">
        <v>4.25</v>
      </c>
      <c r="Y1110">
        <v>282490</v>
      </c>
      <c r="Z1110">
        <v>18833</v>
      </c>
      <c r="AA1110">
        <v>0.96</v>
      </c>
      <c r="AB1110">
        <v>15</v>
      </c>
      <c r="AC1110">
        <v>9</v>
      </c>
      <c r="AD1110">
        <v>6</v>
      </c>
      <c r="AE1110">
        <v>60</v>
      </c>
      <c r="AF1110">
        <v>17</v>
      </c>
      <c r="AG1110">
        <v>4</v>
      </c>
      <c r="AH1110">
        <v>3</v>
      </c>
      <c r="AI1110">
        <v>8</v>
      </c>
      <c r="AJ1110" s="301">
        <v>43919</v>
      </c>
      <c r="AK1110">
        <v>1375</v>
      </c>
      <c r="AL1110">
        <v>890</v>
      </c>
      <c r="AM1110" s="301">
        <v>43828</v>
      </c>
      <c r="AN1110">
        <v>1651</v>
      </c>
      <c r="AO1110">
        <v>1395</v>
      </c>
      <c r="AP1110" s="301">
        <v>43645</v>
      </c>
      <c r="AQ1110">
        <v>1652</v>
      </c>
      <c r="AR1110">
        <v>1202</v>
      </c>
      <c r="AS1110" s="301">
        <v>43280</v>
      </c>
      <c r="AT1110">
        <v>1687</v>
      </c>
      <c r="AU1110">
        <v>1622</v>
      </c>
    </row>
    <row r="1111" spans="1:47" x14ac:dyDescent="0.2">
      <c r="A1111" s="102">
        <v>1236</v>
      </c>
      <c r="B1111">
        <v>7240</v>
      </c>
      <c r="C1111" t="s">
        <v>599</v>
      </c>
      <c r="D1111" t="s">
        <v>913</v>
      </c>
      <c r="E1111">
        <v>1315</v>
      </c>
      <c r="F1111">
        <v>1294</v>
      </c>
      <c r="G1111">
        <v>700</v>
      </c>
      <c r="H1111" t="s">
        <v>901</v>
      </c>
      <c r="I1111">
        <v>9678</v>
      </c>
      <c r="J1111" t="s">
        <v>1453</v>
      </c>
      <c r="K1111" t="s">
        <v>910</v>
      </c>
      <c r="L1111">
        <v>2297</v>
      </c>
      <c r="M1111">
        <v>2316</v>
      </c>
      <c r="N1111">
        <v>400</v>
      </c>
      <c r="O1111" t="s">
        <v>898</v>
      </c>
      <c r="P1111">
        <v>0.94380267375865501</v>
      </c>
      <c r="Q1111">
        <v>0.94290466024583897</v>
      </c>
      <c r="R1111">
        <v>0.22257433711216401</v>
      </c>
      <c r="S1111" s="15">
        <v>6.1394681930586399E-2</v>
      </c>
      <c r="T1111">
        <v>-0.36257529065157501</v>
      </c>
      <c r="U1111">
        <v>0.36257529065157501</v>
      </c>
      <c r="V1111">
        <v>0.45527197746334103</v>
      </c>
      <c r="W1111">
        <v>-2</v>
      </c>
      <c r="X1111">
        <v>2.2200000000000002</v>
      </c>
      <c r="Y1111">
        <v>282186</v>
      </c>
      <c r="Z1111">
        <v>21707</v>
      </c>
      <c r="AA1111">
        <v>1.08</v>
      </c>
      <c r="AB1111">
        <v>13</v>
      </c>
      <c r="AC1111">
        <v>10</v>
      </c>
      <c r="AD1111">
        <v>3</v>
      </c>
      <c r="AE1111">
        <v>76.92</v>
      </c>
      <c r="AF1111">
        <v>20</v>
      </c>
      <c r="AG1111">
        <v>3</v>
      </c>
      <c r="AH1111">
        <v>1</v>
      </c>
      <c r="AI1111">
        <v>9</v>
      </c>
      <c r="AJ1111" s="301">
        <v>43919</v>
      </c>
      <c r="AK1111">
        <v>1212</v>
      </c>
      <c r="AL1111">
        <v>2133</v>
      </c>
      <c r="AM1111" s="301">
        <v>43828</v>
      </c>
      <c r="AN1111">
        <v>1641</v>
      </c>
      <c r="AO1111">
        <v>2821</v>
      </c>
      <c r="AP1111" s="301">
        <v>43645</v>
      </c>
      <c r="AQ1111">
        <v>1653</v>
      </c>
      <c r="AR1111">
        <v>2838</v>
      </c>
      <c r="AS1111" s="301">
        <v>43280</v>
      </c>
      <c r="AT1111">
        <v>2099</v>
      </c>
      <c r="AU1111">
        <v>3470</v>
      </c>
    </row>
    <row r="1112" spans="1:47" x14ac:dyDescent="0.2">
      <c r="A1112" s="102">
        <v>404</v>
      </c>
      <c r="B1112">
        <v>1925</v>
      </c>
      <c r="C1112" t="s">
        <v>1459</v>
      </c>
      <c r="D1112" t="s">
        <v>907</v>
      </c>
      <c r="E1112">
        <v>2497.5</v>
      </c>
      <c r="F1112">
        <v>2510.5</v>
      </c>
      <c r="G1112">
        <v>400</v>
      </c>
      <c r="H1112" t="s">
        <v>901</v>
      </c>
      <c r="I1112">
        <v>2501</v>
      </c>
      <c r="J1112" t="s">
        <v>480</v>
      </c>
      <c r="K1112" t="s">
        <v>923</v>
      </c>
      <c r="L1112">
        <v>2009</v>
      </c>
      <c r="M1112">
        <v>2003</v>
      </c>
      <c r="N1112">
        <v>500</v>
      </c>
      <c r="O1112" t="s">
        <v>898</v>
      </c>
      <c r="P1112">
        <v>0.65162756729394899</v>
      </c>
      <c r="Q1112">
        <v>0.96049609404580605</v>
      </c>
      <c r="R1112">
        <v>0.18294159579281399</v>
      </c>
      <c r="S1112">
        <v>3.0217105773376E-3</v>
      </c>
      <c r="T1112">
        <v>-1.1479293918700899</v>
      </c>
      <c r="U1112">
        <v>1.1479293918700899</v>
      </c>
      <c r="V1112">
        <v>0.88154324650776505</v>
      </c>
      <c r="W1112">
        <v>-4.97</v>
      </c>
      <c r="X1112">
        <v>0.27</v>
      </c>
      <c r="Y1112">
        <v>281947</v>
      </c>
      <c r="Z1112">
        <v>35243</v>
      </c>
      <c r="AA1112">
        <v>1.87</v>
      </c>
      <c r="AB1112">
        <v>8</v>
      </c>
      <c r="AC1112">
        <v>6</v>
      </c>
      <c r="AD1112">
        <v>2</v>
      </c>
      <c r="AE1112">
        <v>75</v>
      </c>
      <c r="AF1112">
        <v>19</v>
      </c>
      <c r="AG1112">
        <v>3</v>
      </c>
      <c r="AH1112">
        <v>0</v>
      </c>
      <c r="AI1112">
        <v>5</v>
      </c>
      <c r="AJ1112" s="301">
        <v>43919</v>
      </c>
      <c r="AK1112">
        <v>2718.5</v>
      </c>
      <c r="AL1112">
        <v>2052</v>
      </c>
      <c r="AM1112" s="301">
        <v>43828</v>
      </c>
      <c r="AN1112">
        <v>3390</v>
      </c>
      <c r="AO1112">
        <v>2579</v>
      </c>
      <c r="AP1112" s="301">
        <v>43645</v>
      </c>
      <c r="AQ1112">
        <v>3283</v>
      </c>
      <c r="AR1112">
        <v>2327</v>
      </c>
      <c r="AS1112" s="301">
        <v>43280</v>
      </c>
      <c r="AT1112">
        <v>3742</v>
      </c>
      <c r="AU1112">
        <v>2696</v>
      </c>
    </row>
    <row r="1113" spans="1:47" x14ac:dyDescent="0.2">
      <c r="A1113" s="102">
        <v>875</v>
      </c>
      <c r="B1113">
        <v>2914</v>
      </c>
      <c r="C1113" t="s">
        <v>994</v>
      </c>
      <c r="D1113" t="s">
        <v>923</v>
      </c>
      <c r="E1113">
        <v>1998.5</v>
      </c>
      <c r="F1113">
        <v>1997</v>
      </c>
      <c r="G1113">
        <v>500</v>
      </c>
      <c r="H1113" t="s">
        <v>898</v>
      </c>
      <c r="I1113">
        <v>5021</v>
      </c>
      <c r="J1113" t="s">
        <v>1391</v>
      </c>
      <c r="K1113" t="s">
        <v>1090</v>
      </c>
      <c r="L1113">
        <v>1576</v>
      </c>
      <c r="M1113">
        <v>1538</v>
      </c>
      <c r="N1113">
        <v>600</v>
      </c>
      <c r="O1113" t="s">
        <v>901</v>
      </c>
      <c r="P1113">
        <v>0.70867409777185797</v>
      </c>
      <c r="Q1113">
        <v>0.94976391598677201</v>
      </c>
      <c r="R1113">
        <v>0.35592101049664898</v>
      </c>
      <c r="S1113" s="15">
        <v>4.5244074192646401E-2</v>
      </c>
      <c r="T1113">
        <v>0.106463715394629</v>
      </c>
      <c r="U1113">
        <v>0.106463715394629</v>
      </c>
      <c r="V1113">
        <v>0.41426098179547</v>
      </c>
      <c r="W1113">
        <v>0.56999999999999995</v>
      </c>
      <c r="X1113">
        <v>7.58</v>
      </c>
      <c r="Y1113">
        <v>281501</v>
      </c>
      <c r="Z1113">
        <v>18767</v>
      </c>
      <c r="AA1113">
        <v>0.74</v>
      </c>
      <c r="AB1113">
        <v>15</v>
      </c>
      <c r="AC1113">
        <v>8</v>
      </c>
      <c r="AD1113">
        <v>7</v>
      </c>
      <c r="AE1113">
        <v>53.33</v>
      </c>
      <c r="AF1113">
        <v>15</v>
      </c>
      <c r="AG1113">
        <v>8</v>
      </c>
      <c r="AH1113">
        <v>3</v>
      </c>
      <c r="AI1113">
        <v>4</v>
      </c>
      <c r="AJ1113" s="301">
        <v>43919</v>
      </c>
      <c r="AK1113">
        <v>2053.5</v>
      </c>
      <c r="AL1113">
        <v>1508</v>
      </c>
      <c r="AM1113" s="301">
        <v>43828</v>
      </c>
      <c r="AN1113">
        <v>2432.5</v>
      </c>
      <c r="AO1113">
        <v>2515</v>
      </c>
      <c r="AP1113" s="301">
        <v>43645</v>
      </c>
      <c r="AQ1113">
        <v>2401</v>
      </c>
      <c r="AR1113">
        <v>2522</v>
      </c>
      <c r="AS1113" s="301">
        <v>43280</v>
      </c>
      <c r="AT1113">
        <v>3013</v>
      </c>
      <c r="AU1113">
        <v>3880</v>
      </c>
    </row>
    <row r="1114" spans="1:47" x14ac:dyDescent="0.2">
      <c r="A1114" s="102">
        <v>1280</v>
      </c>
      <c r="B1114">
        <v>5021</v>
      </c>
      <c r="C1114" t="s">
        <v>1391</v>
      </c>
      <c r="D1114" t="s">
        <v>1090</v>
      </c>
      <c r="E1114">
        <v>1576</v>
      </c>
      <c r="F1114">
        <v>1538</v>
      </c>
      <c r="G1114">
        <v>700</v>
      </c>
      <c r="H1114" t="s">
        <v>901</v>
      </c>
      <c r="I1114">
        <v>6301</v>
      </c>
      <c r="J1114" t="s">
        <v>52</v>
      </c>
      <c r="K1114" t="s">
        <v>909</v>
      </c>
      <c r="L1114">
        <v>2125</v>
      </c>
      <c r="M1114">
        <v>2153</v>
      </c>
      <c r="N1114">
        <v>500</v>
      </c>
      <c r="O1114" t="s">
        <v>898</v>
      </c>
      <c r="P1114">
        <v>0.68613304491321103</v>
      </c>
      <c r="Q1114">
        <v>0.94197505804648596</v>
      </c>
      <c r="R1114">
        <v>0.21712787351976301</v>
      </c>
      <c r="S1114" s="15">
        <v>5.6584180615796599E-2</v>
      </c>
      <c r="T1114">
        <v>-1.63426605221962</v>
      </c>
      <c r="U1114">
        <v>1.63426605221962</v>
      </c>
      <c r="V1114">
        <v>1.1634275118253601</v>
      </c>
      <c r="W1114">
        <v>-11.59</v>
      </c>
      <c r="X1114">
        <v>0.01</v>
      </c>
      <c r="Y1114">
        <v>281483</v>
      </c>
      <c r="Z1114">
        <v>18766</v>
      </c>
      <c r="AA1114">
        <v>0.89</v>
      </c>
      <c r="AB1114">
        <v>15</v>
      </c>
      <c r="AC1114">
        <v>8</v>
      </c>
      <c r="AD1114">
        <v>7</v>
      </c>
      <c r="AE1114">
        <v>53.33</v>
      </c>
      <c r="AF1114">
        <v>14</v>
      </c>
      <c r="AG1114">
        <v>6</v>
      </c>
      <c r="AH1114">
        <v>3</v>
      </c>
      <c r="AI1114">
        <v>6</v>
      </c>
      <c r="AJ1114" s="301">
        <v>43919</v>
      </c>
      <c r="AK1114">
        <v>1508</v>
      </c>
      <c r="AL1114">
        <v>1877.5</v>
      </c>
      <c r="AM1114" s="301">
        <v>43828</v>
      </c>
      <c r="AN1114">
        <v>2515</v>
      </c>
      <c r="AO1114">
        <v>2642</v>
      </c>
      <c r="AP1114" s="301">
        <v>43645</v>
      </c>
      <c r="AQ1114">
        <v>2522</v>
      </c>
      <c r="AR1114">
        <v>2658</v>
      </c>
      <c r="AS1114" s="301">
        <v>43280</v>
      </c>
      <c r="AT1114">
        <v>3880</v>
      </c>
      <c r="AU1114">
        <v>3122</v>
      </c>
    </row>
    <row r="1115" spans="1:47" x14ac:dyDescent="0.2">
      <c r="A1115" s="102">
        <v>614</v>
      </c>
      <c r="B1115">
        <v>6141</v>
      </c>
      <c r="C1115" t="s">
        <v>1069</v>
      </c>
      <c r="D1115" t="s">
        <v>909</v>
      </c>
      <c r="E1115">
        <v>1254</v>
      </c>
      <c r="F1115">
        <v>1256</v>
      </c>
      <c r="G1115">
        <v>800</v>
      </c>
      <c r="H1115" t="s">
        <v>898</v>
      </c>
      <c r="I1115">
        <v>9613</v>
      </c>
      <c r="J1115" t="s">
        <v>1183</v>
      </c>
      <c r="K1115" t="s">
        <v>900</v>
      </c>
      <c r="L1115">
        <v>1203</v>
      </c>
      <c r="M1115">
        <v>1177</v>
      </c>
      <c r="N1115">
        <v>900</v>
      </c>
      <c r="O1115" t="s">
        <v>901</v>
      </c>
      <c r="P1115">
        <v>0.96777735343079097</v>
      </c>
      <c r="Q1115">
        <v>0.95528705077258802</v>
      </c>
      <c r="R1115" s="15">
        <v>3.4713537379363002E-2</v>
      </c>
      <c r="S1115">
        <v>2.0362057335820499E-2</v>
      </c>
      <c r="T1115">
        <v>1.02578251598674</v>
      </c>
      <c r="U1115">
        <v>1.02578251598674</v>
      </c>
      <c r="V1115">
        <v>1.04293258914095</v>
      </c>
      <c r="W1115">
        <v>8.2899999999999991</v>
      </c>
      <c r="X1115">
        <v>5.42</v>
      </c>
      <c r="Y1115">
        <v>281382</v>
      </c>
      <c r="Z1115">
        <v>18759</v>
      </c>
      <c r="AA1115">
        <v>0.9</v>
      </c>
      <c r="AB1115">
        <v>15</v>
      </c>
      <c r="AC1115">
        <v>10</v>
      </c>
      <c r="AD1115">
        <v>5</v>
      </c>
      <c r="AE1115">
        <v>66.67</v>
      </c>
      <c r="AF1115">
        <v>18</v>
      </c>
      <c r="AG1115">
        <v>4</v>
      </c>
      <c r="AH1115">
        <v>2</v>
      </c>
      <c r="AI1115">
        <v>9</v>
      </c>
      <c r="AJ1115" s="301">
        <v>43919</v>
      </c>
      <c r="AK1115">
        <v>906</v>
      </c>
      <c r="AL1115">
        <v>1043</v>
      </c>
      <c r="AM1115" s="301">
        <v>43828</v>
      </c>
      <c r="AN1115">
        <v>1690</v>
      </c>
      <c r="AO1115">
        <v>1467</v>
      </c>
      <c r="AP1115" s="301">
        <v>43645</v>
      </c>
      <c r="AQ1115">
        <v>1836</v>
      </c>
      <c r="AR1115">
        <v>1461</v>
      </c>
      <c r="AS1115" s="301">
        <v>43280</v>
      </c>
      <c r="AT1115">
        <v>1514</v>
      </c>
      <c r="AU1115">
        <v>1251</v>
      </c>
    </row>
    <row r="1116" spans="1:47" x14ac:dyDescent="0.2">
      <c r="A1116" s="102">
        <v>981</v>
      </c>
      <c r="B1116">
        <v>4849</v>
      </c>
      <c r="C1116" t="s">
        <v>448</v>
      </c>
      <c r="D1116" t="s">
        <v>910</v>
      </c>
      <c r="E1116">
        <v>2773</v>
      </c>
      <c r="F1116">
        <v>2667</v>
      </c>
      <c r="G1116">
        <v>400</v>
      </c>
      <c r="H1116" t="s">
        <v>901</v>
      </c>
      <c r="I1116">
        <v>6995</v>
      </c>
      <c r="J1116" t="s">
        <v>47</v>
      </c>
      <c r="K1116" t="s">
        <v>913</v>
      </c>
      <c r="L1116">
        <v>1553</v>
      </c>
      <c r="M1116">
        <v>1535</v>
      </c>
      <c r="N1116">
        <v>700</v>
      </c>
      <c r="O1116" t="s">
        <v>898</v>
      </c>
      <c r="P1116">
        <v>0.934664924740504</v>
      </c>
      <c r="Q1116">
        <v>0.94767144376975498</v>
      </c>
      <c r="R1116">
        <v>0.40120128315856701</v>
      </c>
      <c r="S1116">
        <v>9.1817198620575496E-2</v>
      </c>
      <c r="T1116">
        <v>-1.5637710303072299E-2</v>
      </c>
      <c r="U1116">
        <v>1.5637710303072299E-2</v>
      </c>
      <c r="V1116">
        <v>0.25249092692162201</v>
      </c>
      <c r="W1116">
        <v>-0.14000000000000001</v>
      </c>
      <c r="X1116">
        <v>0.72</v>
      </c>
      <c r="Y1116">
        <v>281378</v>
      </c>
      <c r="Z1116">
        <v>20098</v>
      </c>
      <c r="AA1116">
        <v>1.1599999999999999</v>
      </c>
      <c r="AB1116">
        <v>14</v>
      </c>
      <c r="AC1116">
        <v>9</v>
      </c>
      <c r="AD1116">
        <v>5</v>
      </c>
      <c r="AE1116">
        <v>64.290000000000006</v>
      </c>
      <c r="AF1116">
        <v>14</v>
      </c>
      <c r="AG1116">
        <v>6</v>
      </c>
      <c r="AH1116">
        <v>3</v>
      </c>
      <c r="AI1116">
        <v>5</v>
      </c>
      <c r="AJ1116" s="301">
        <v>43919</v>
      </c>
      <c r="AK1116">
        <v>2100</v>
      </c>
      <c r="AL1116">
        <v>1369</v>
      </c>
      <c r="AM1116" s="301">
        <v>43828</v>
      </c>
      <c r="AN1116">
        <v>4775</v>
      </c>
      <c r="AO1116">
        <v>2147</v>
      </c>
      <c r="AP1116" s="301">
        <v>43645</v>
      </c>
      <c r="AQ1116">
        <v>4265</v>
      </c>
      <c r="AR1116">
        <v>1839</v>
      </c>
      <c r="AS1116" s="301">
        <v>43280</v>
      </c>
      <c r="AT1116">
        <v>5350</v>
      </c>
      <c r="AU1116">
        <v>2026</v>
      </c>
    </row>
    <row r="1117" spans="1:47" x14ac:dyDescent="0.2">
      <c r="A1117" s="102">
        <v>797</v>
      </c>
      <c r="B1117">
        <v>4689</v>
      </c>
      <c r="C1117" t="s">
        <v>1015</v>
      </c>
      <c r="D1117" t="s">
        <v>900</v>
      </c>
      <c r="E1117">
        <v>526</v>
      </c>
      <c r="F1117">
        <v>524</v>
      </c>
      <c r="G1117">
        <v>1900</v>
      </c>
      <c r="H1117" t="s">
        <v>898</v>
      </c>
      <c r="I1117">
        <v>6967</v>
      </c>
      <c r="J1117" t="s">
        <v>591</v>
      </c>
      <c r="K1117" t="s">
        <v>903</v>
      </c>
      <c r="L1117">
        <v>1457</v>
      </c>
      <c r="M1117">
        <v>1446</v>
      </c>
      <c r="N1117">
        <v>700</v>
      </c>
      <c r="O1117" t="s">
        <v>901</v>
      </c>
      <c r="P1117">
        <v>0.91952560323799903</v>
      </c>
      <c r="Q1117">
        <v>0.95119236833294596</v>
      </c>
      <c r="R1117">
        <v>4.7797134017638902E-2</v>
      </c>
      <c r="S1117">
        <v>4.54533846144933E-4</v>
      </c>
      <c r="T1117">
        <v>1.17966649740944</v>
      </c>
      <c r="U1117">
        <v>1.17966649740944</v>
      </c>
      <c r="V1117">
        <v>1.30868424796565</v>
      </c>
      <c r="W1117">
        <v>7.24</v>
      </c>
      <c r="X1117">
        <v>1.64</v>
      </c>
      <c r="Y1117">
        <v>281347</v>
      </c>
      <c r="Z1117">
        <v>20096</v>
      </c>
      <c r="AA1117">
        <v>0.98</v>
      </c>
      <c r="AB1117">
        <v>14</v>
      </c>
      <c r="AC1117">
        <v>8</v>
      </c>
      <c r="AD1117">
        <v>6</v>
      </c>
      <c r="AE1117">
        <v>57.14</v>
      </c>
      <c r="AF1117">
        <v>14</v>
      </c>
      <c r="AG1117">
        <v>5</v>
      </c>
      <c r="AH1117">
        <v>2</v>
      </c>
      <c r="AI1117">
        <v>7</v>
      </c>
      <c r="AJ1117" s="301">
        <v>43919</v>
      </c>
      <c r="AK1117">
        <v>345</v>
      </c>
      <c r="AL1117">
        <v>1011</v>
      </c>
      <c r="AM1117" s="301">
        <v>43828</v>
      </c>
      <c r="AN1117">
        <v>461</v>
      </c>
      <c r="AO1117">
        <v>1290</v>
      </c>
      <c r="AP1117" s="301">
        <v>43645</v>
      </c>
      <c r="AQ1117">
        <v>317</v>
      </c>
      <c r="AR1117">
        <v>947</v>
      </c>
      <c r="AS1117" s="301">
        <v>43280</v>
      </c>
      <c r="AT1117">
        <v>362</v>
      </c>
      <c r="AU1117">
        <v>987</v>
      </c>
    </row>
    <row r="1118" spans="1:47" x14ac:dyDescent="0.2">
      <c r="A1118" s="102">
        <v>1029</v>
      </c>
      <c r="B1118">
        <v>3099</v>
      </c>
      <c r="C1118" t="s">
        <v>33</v>
      </c>
      <c r="D1118" t="s">
        <v>921</v>
      </c>
      <c r="E1118">
        <v>635</v>
      </c>
      <c r="F1118">
        <v>623</v>
      </c>
      <c r="G1118">
        <v>1600</v>
      </c>
      <c r="H1118" t="s">
        <v>901</v>
      </c>
      <c r="I1118">
        <v>6135</v>
      </c>
      <c r="J1118" t="s">
        <v>1452</v>
      </c>
      <c r="K1118" t="s">
        <v>909</v>
      </c>
      <c r="L1118">
        <v>3260</v>
      </c>
      <c r="M1118">
        <v>3240</v>
      </c>
      <c r="N1118">
        <v>300</v>
      </c>
      <c r="O1118" t="s">
        <v>898</v>
      </c>
      <c r="P1118">
        <v>0.88877904457543699</v>
      </c>
      <c r="Q1118">
        <v>0.94675591765548905</v>
      </c>
      <c r="R1118" s="15">
        <v>7.0326109805271195E-2</v>
      </c>
      <c r="S1118">
        <v>2.19016232196384E-2</v>
      </c>
      <c r="T1118">
        <v>-1.40985494961017</v>
      </c>
      <c r="U1118">
        <v>1.40985494961017</v>
      </c>
      <c r="V1118">
        <v>1.1183988304791701</v>
      </c>
      <c r="W1118">
        <v>-11.03</v>
      </c>
      <c r="X1118">
        <v>2.5499999999999998</v>
      </c>
      <c r="Y1118">
        <v>281224</v>
      </c>
      <c r="Z1118">
        <v>16543</v>
      </c>
      <c r="AA1118">
        <v>1.32</v>
      </c>
      <c r="AB1118">
        <v>17</v>
      </c>
      <c r="AC1118">
        <v>11</v>
      </c>
      <c r="AD1118">
        <v>6</v>
      </c>
      <c r="AE1118">
        <v>64.709999999999994</v>
      </c>
      <c r="AF1118">
        <v>14</v>
      </c>
      <c r="AG1118">
        <v>7</v>
      </c>
      <c r="AH1118">
        <v>3</v>
      </c>
      <c r="AI1118">
        <v>7</v>
      </c>
      <c r="AJ1118" s="301">
        <v>43919</v>
      </c>
      <c r="AK1118">
        <v>641</v>
      </c>
      <c r="AL1118">
        <v>2794</v>
      </c>
      <c r="AM1118" s="301">
        <v>43828</v>
      </c>
      <c r="AN1118">
        <v>984</v>
      </c>
      <c r="AO1118">
        <v>5020</v>
      </c>
      <c r="AP1118" s="301">
        <v>43645</v>
      </c>
      <c r="AQ1118">
        <v>899</v>
      </c>
      <c r="AR1118">
        <v>4630</v>
      </c>
      <c r="AS1118" s="301">
        <v>43280</v>
      </c>
      <c r="AT1118">
        <v>1344</v>
      </c>
      <c r="AU1118">
        <v>4185</v>
      </c>
    </row>
    <row r="1119" spans="1:47" x14ac:dyDescent="0.2">
      <c r="A1119" s="102">
        <v>1517</v>
      </c>
      <c r="B1119">
        <v>5334</v>
      </c>
      <c r="C1119" t="s">
        <v>1074</v>
      </c>
      <c r="D1119" t="s">
        <v>897</v>
      </c>
      <c r="E1119">
        <v>1533</v>
      </c>
      <c r="F1119">
        <v>1527</v>
      </c>
      <c r="G1119">
        <v>700</v>
      </c>
      <c r="H1119" t="s">
        <v>901</v>
      </c>
      <c r="I1119">
        <v>6136</v>
      </c>
      <c r="J1119" t="s">
        <v>1400</v>
      </c>
      <c r="K1119" t="s">
        <v>909</v>
      </c>
      <c r="L1119">
        <v>1750</v>
      </c>
      <c r="M1119">
        <v>1664</v>
      </c>
      <c r="N1119">
        <v>600</v>
      </c>
      <c r="O1119" t="s">
        <v>898</v>
      </c>
      <c r="P1119">
        <v>0.75860164804562602</v>
      </c>
      <c r="Q1119">
        <v>0.93632774684734699</v>
      </c>
      <c r="R1119">
        <v>0.43401707657380401</v>
      </c>
      <c r="S1119" s="15">
        <v>4.4044383370331397E-2</v>
      </c>
      <c r="T1119">
        <v>-2.20585624662194</v>
      </c>
      <c r="U1119">
        <v>2.20585624662194</v>
      </c>
      <c r="V1119">
        <v>1.31893519212146</v>
      </c>
      <c r="W1119">
        <v>-17.71</v>
      </c>
      <c r="X1119">
        <v>7.06</v>
      </c>
      <c r="Y1119">
        <v>280968</v>
      </c>
      <c r="Z1119">
        <v>20069</v>
      </c>
      <c r="AA1119">
        <v>1.06</v>
      </c>
      <c r="AB1119">
        <v>14</v>
      </c>
      <c r="AC1119">
        <v>9</v>
      </c>
      <c r="AD1119">
        <v>5</v>
      </c>
      <c r="AE1119">
        <v>64.290000000000006</v>
      </c>
      <c r="AF1119">
        <v>18</v>
      </c>
      <c r="AG1119">
        <v>2</v>
      </c>
      <c r="AH1119">
        <v>1</v>
      </c>
      <c r="AI1119">
        <v>11</v>
      </c>
      <c r="AJ1119" s="301">
        <v>43919</v>
      </c>
      <c r="AK1119">
        <v>1608</v>
      </c>
      <c r="AL1119">
        <v>1466</v>
      </c>
      <c r="AM1119" s="301">
        <v>43828</v>
      </c>
      <c r="AN1119">
        <v>2134</v>
      </c>
      <c r="AO1119">
        <v>2090</v>
      </c>
      <c r="AP1119" s="301">
        <v>43645</v>
      </c>
      <c r="AQ1119">
        <v>2076</v>
      </c>
      <c r="AR1119">
        <v>2199</v>
      </c>
      <c r="AS1119" s="301">
        <v>43280</v>
      </c>
      <c r="AT1119">
        <v>3025</v>
      </c>
      <c r="AU1119">
        <v>2236</v>
      </c>
    </row>
    <row r="1120" spans="1:47" x14ac:dyDescent="0.2">
      <c r="A1120" s="102">
        <v>1288</v>
      </c>
      <c r="B1120">
        <v>6471</v>
      </c>
      <c r="C1120" t="s">
        <v>805</v>
      </c>
      <c r="D1120" t="s">
        <v>909</v>
      </c>
      <c r="E1120">
        <v>782</v>
      </c>
      <c r="F1120">
        <v>777</v>
      </c>
      <c r="G1120">
        <v>1200</v>
      </c>
      <c r="H1120" t="s">
        <v>901</v>
      </c>
      <c r="I1120">
        <v>9678</v>
      </c>
      <c r="J1120" t="s">
        <v>1453</v>
      </c>
      <c r="K1120" t="s">
        <v>910</v>
      </c>
      <c r="L1120">
        <v>2297</v>
      </c>
      <c r="M1120">
        <v>2316</v>
      </c>
      <c r="N1120">
        <v>400</v>
      </c>
      <c r="O1120" t="s">
        <v>898</v>
      </c>
      <c r="P1120">
        <v>0.91120548729893402</v>
      </c>
      <c r="Q1120">
        <v>0.94179492306762502</v>
      </c>
      <c r="R1120">
        <v>0.28199420845988898</v>
      </c>
      <c r="S1120" s="15">
        <v>3.1335431095013501E-2</v>
      </c>
      <c r="T1120">
        <v>-0.31063504665278102</v>
      </c>
      <c r="U1120">
        <v>0.31063504665278102</v>
      </c>
      <c r="V1120">
        <v>0.24025284726222501</v>
      </c>
      <c r="W1120">
        <v>-1.75</v>
      </c>
      <c r="X1120">
        <v>0.65</v>
      </c>
      <c r="Y1120">
        <v>280801</v>
      </c>
      <c r="Z1120">
        <v>18720</v>
      </c>
      <c r="AA1120">
        <v>1.1000000000000001</v>
      </c>
      <c r="AB1120">
        <v>15</v>
      </c>
      <c r="AC1120">
        <v>9</v>
      </c>
      <c r="AD1120">
        <v>6</v>
      </c>
      <c r="AE1120">
        <v>60</v>
      </c>
      <c r="AF1120">
        <v>19</v>
      </c>
      <c r="AG1120">
        <v>4</v>
      </c>
      <c r="AH1120">
        <v>1</v>
      </c>
      <c r="AI1120">
        <v>10</v>
      </c>
      <c r="AJ1120" s="301">
        <v>43919</v>
      </c>
      <c r="AK1120">
        <v>711</v>
      </c>
      <c r="AL1120">
        <v>2133</v>
      </c>
      <c r="AM1120" s="301">
        <v>43828</v>
      </c>
      <c r="AN1120">
        <v>1041</v>
      </c>
      <c r="AO1120">
        <v>2821</v>
      </c>
      <c r="AP1120" s="301">
        <v>43645</v>
      </c>
      <c r="AQ1120">
        <v>996</v>
      </c>
      <c r="AR1120">
        <v>2838</v>
      </c>
      <c r="AS1120" s="301">
        <v>43280</v>
      </c>
      <c r="AT1120">
        <v>1135</v>
      </c>
      <c r="AU1120">
        <v>3470</v>
      </c>
    </row>
    <row r="1121" spans="1:47" x14ac:dyDescent="0.2">
      <c r="A1121" s="102">
        <v>2482</v>
      </c>
      <c r="B1121">
        <v>5713</v>
      </c>
      <c r="C1121" t="s">
        <v>1099</v>
      </c>
      <c r="D1121" t="s">
        <v>911</v>
      </c>
      <c r="E1121">
        <v>2937</v>
      </c>
      <c r="F1121">
        <v>2957.5</v>
      </c>
      <c r="G1121">
        <v>300</v>
      </c>
      <c r="H1121" t="s">
        <v>901</v>
      </c>
      <c r="I1121">
        <v>7453</v>
      </c>
      <c r="J1121" t="s">
        <v>50</v>
      </c>
      <c r="K1121" t="s">
        <v>921</v>
      </c>
      <c r="L1121">
        <v>1533</v>
      </c>
      <c r="M1121">
        <v>1495</v>
      </c>
      <c r="N1121">
        <v>600</v>
      </c>
      <c r="O1121" t="s">
        <v>898</v>
      </c>
      <c r="P1121">
        <v>0.93394908751741501</v>
      </c>
      <c r="Q1121">
        <v>0.91171052777698602</v>
      </c>
      <c r="R1121">
        <v>0.16438286906889399</v>
      </c>
      <c r="S1121">
        <v>2.81556988400887E-2</v>
      </c>
      <c r="T1121">
        <v>-2.2803612659697801E-2</v>
      </c>
      <c r="U1121">
        <v>2.2803612659697801E-2</v>
      </c>
      <c r="V1121">
        <v>0.34278259684641599</v>
      </c>
      <c r="W1121">
        <v>-0.15</v>
      </c>
      <c r="X1121">
        <v>1.1000000000000001</v>
      </c>
      <c r="Y1121">
        <v>280326</v>
      </c>
      <c r="Z1121">
        <v>31147</v>
      </c>
      <c r="AA1121">
        <v>1.74</v>
      </c>
      <c r="AB1121">
        <v>9</v>
      </c>
      <c r="AC1121">
        <v>5</v>
      </c>
      <c r="AD1121">
        <v>4</v>
      </c>
      <c r="AE1121">
        <v>55.56</v>
      </c>
      <c r="AF1121">
        <v>19</v>
      </c>
      <c r="AG1121">
        <v>3</v>
      </c>
      <c r="AH1121">
        <v>1</v>
      </c>
      <c r="AI1121">
        <v>5</v>
      </c>
      <c r="AJ1121" s="301">
        <v>43919</v>
      </c>
      <c r="AK1121">
        <v>2311.5</v>
      </c>
      <c r="AL1121">
        <v>1204</v>
      </c>
      <c r="AM1121" s="301">
        <v>43828</v>
      </c>
      <c r="AN1121">
        <v>3544</v>
      </c>
      <c r="AO1121">
        <v>2556</v>
      </c>
      <c r="AP1121" s="301">
        <v>43645</v>
      </c>
      <c r="AQ1121">
        <v>3244</v>
      </c>
      <c r="AR1121">
        <v>1959</v>
      </c>
      <c r="AS1121" s="301">
        <v>43280</v>
      </c>
      <c r="AT1121">
        <v>4145</v>
      </c>
      <c r="AU1121">
        <v>3775</v>
      </c>
    </row>
    <row r="1122" spans="1:47" x14ac:dyDescent="0.2">
      <c r="A1122" s="102">
        <v>2314</v>
      </c>
      <c r="B1122">
        <v>4042</v>
      </c>
      <c r="C1122" t="s">
        <v>1108</v>
      </c>
      <c r="D1122" t="s">
        <v>920</v>
      </c>
      <c r="E1122">
        <v>1446</v>
      </c>
      <c r="F1122">
        <v>1431</v>
      </c>
      <c r="G1122">
        <v>700</v>
      </c>
      <c r="H1122" t="s">
        <v>901</v>
      </c>
      <c r="I1122">
        <v>6361</v>
      </c>
      <c r="J1122" t="s">
        <v>576</v>
      </c>
      <c r="K1122" t="s">
        <v>909</v>
      </c>
      <c r="L1122">
        <v>2492</v>
      </c>
      <c r="M1122">
        <v>2484</v>
      </c>
      <c r="N1122">
        <v>400</v>
      </c>
      <c r="O1122" t="s">
        <v>898</v>
      </c>
      <c r="P1122">
        <v>0.94924015575578102</v>
      </c>
      <c r="Q1122">
        <v>0.91654455925779399</v>
      </c>
      <c r="R1122">
        <v>0.117350396116574</v>
      </c>
      <c r="S1122" s="15">
        <v>5.5481276689398097E-2</v>
      </c>
      <c r="T1122">
        <v>-0.61820812524226998</v>
      </c>
      <c r="U1122">
        <v>0.61820812524226998</v>
      </c>
      <c r="V1122">
        <v>1.03717749598138</v>
      </c>
      <c r="W1122">
        <v>-1.89</v>
      </c>
      <c r="X1122">
        <v>0.82</v>
      </c>
      <c r="Y1122">
        <v>280093</v>
      </c>
      <c r="Z1122">
        <v>20007</v>
      </c>
      <c r="AA1122">
        <v>1.06</v>
      </c>
      <c r="AB1122">
        <v>14</v>
      </c>
      <c r="AC1122">
        <v>9</v>
      </c>
      <c r="AD1122">
        <v>5</v>
      </c>
      <c r="AE1122">
        <v>64.290000000000006</v>
      </c>
      <c r="AF1122">
        <v>19</v>
      </c>
      <c r="AG1122">
        <v>4</v>
      </c>
      <c r="AH1122">
        <v>2</v>
      </c>
      <c r="AI1122">
        <v>8</v>
      </c>
      <c r="AJ1122" s="301">
        <v>43919</v>
      </c>
      <c r="AK1122">
        <v>1244</v>
      </c>
      <c r="AL1122">
        <v>2060</v>
      </c>
      <c r="AM1122" s="301">
        <v>43828</v>
      </c>
      <c r="AN1122">
        <v>1695</v>
      </c>
      <c r="AO1122">
        <v>3325</v>
      </c>
      <c r="AP1122" s="301">
        <v>43645</v>
      </c>
      <c r="AQ1122">
        <v>1552</v>
      </c>
      <c r="AR1122">
        <v>3015</v>
      </c>
      <c r="AS1122" s="301">
        <v>43280</v>
      </c>
      <c r="AT1122">
        <v>1709</v>
      </c>
      <c r="AU1122">
        <v>3385</v>
      </c>
    </row>
    <row r="1123" spans="1:47" x14ac:dyDescent="0.2">
      <c r="A1123" s="102">
        <v>2504</v>
      </c>
      <c r="B1123">
        <v>7327</v>
      </c>
      <c r="C1123" t="s">
        <v>1078</v>
      </c>
      <c r="D1123" t="s">
        <v>940</v>
      </c>
      <c r="E1123">
        <v>2168</v>
      </c>
      <c r="F1123">
        <v>2185</v>
      </c>
      <c r="G1123">
        <v>500</v>
      </c>
      <c r="H1123" t="s">
        <v>901</v>
      </c>
      <c r="I1123">
        <v>7459</v>
      </c>
      <c r="J1123" t="s">
        <v>604</v>
      </c>
      <c r="K1123" t="s">
        <v>905</v>
      </c>
      <c r="L1123">
        <v>2035</v>
      </c>
      <c r="M1123">
        <v>2036</v>
      </c>
      <c r="N1123">
        <v>500</v>
      </c>
      <c r="O1123" t="s">
        <v>898</v>
      </c>
      <c r="P1123">
        <v>0.55697148915630201</v>
      </c>
      <c r="Q1123">
        <v>0.91102523702594695</v>
      </c>
      <c r="R1123">
        <v>0.26879746554526801</v>
      </c>
      <c r="S1123" s="15">
        <v>3.6578531260382401E-2</v>
      </c>
      <c r="T1123">
        <v>-2.2814689299709399E-2</v>
      </c>
      <c r="U1123">
        <v>2.2814689299709399E-2</v>
      </c>
      <c r="V1123">
        <v>9.8139156415606901E-2</v>
      </c>
      <c r="W1123">
        <v>-0.09</v>
      </c>
      <c r="X1123">
        <v>6.82</v>
      </c>
      <c r="Y1123">
        <v>280005</v>
      </c>
      <c r="Z1123">
        <v>70001</v>
      </c>
      <c r="AA1123">
        <v>3.49</v>
      </c>
      <c r="AB1123">
        <v>4</v>
      </c>
      <c r="AC1123">
        <v>3</v>
      </c>
      <c r="AD1123">
        <v>1</v>
      </c>
      <c r="AE1123">
        <v>75</v>
      </c>
      <c r="AF1123">
        <v>16</v>
      </c>
      <c r="AG1123">
        <v>2</v>
      </c>
      <c r="AH1123">
        <v>0</v>
      </c>
      <c r="AI1123">
        <v>2</v>
      </c>
      <c r="AJ1123" s="301">
        <v>43919</v>
      </c>
      <c r="AK1123">
        <v>2455</v>
      </c>
      <c r="AL1123">
        <v>2183</v>
      </c>
      <c r="AM1123" s="301">
        <v>43828</v>
      </c>
      <c r="AN1123">
        <v>3050</v>
      </c>
      <c r="AO1123">
        <v>2413</v>
      </c>
      <c r="AP1123" s="301">
        <v>43645</v>
      </c>
      <c r="AQ1123">
        <v>2861</v>
      </c>
      <c r="AR1123">
        <v>2427</v>
      </c>
      <c r="AS1123" s="301">
        <v>43280</v>
      </c>
      <c r="AT1123">
        <v>5320</v>
      </c>
      <c r="AU1123">
        <v>2358</v>
      </c>
    </row>
    <row r="1124" spans="1:47" x14ac:dyDescent="0.2">
      <c r="A1124" s="102">
        <v>782</v>
      </c>
      <c r="B1124">
        <v>2914</v>
      </c>
      <c r="C1124" t="s">
        <v>994</v>
      </c>
      <c r="D1124" t="s">
        <v>923</v>
      </c>
      <c r="E1124">
        <v>1998.5</v>
      </c>
      <c r="F1124">
        <v>1997</v>
      </c>
      <c r="G1124">
        <v>500</v>
      </c>
      <c r="H1124" t="s">
        <v>901</v>
      </c>
      <c r="I1124">
        <v>6471</v>
      </c>
      <c r="J1124" t="s">
        <v>805</v>
      </c>
      <c r="K1124" t="s">
        <v>909</v>
      </c>
      <c r="L1124">
        <v>782</v>
      </c>
      <c r="M1124">
        <v>777</v>
      </c>
      <c r="N1124">
        <v>1300</v>
      </c>
      <c r="O1124" t="s">
        <v>898</v>
      </c>
      <c r="P1124">
        <v>0.91665484477598602</v>
      </c>
      <c r="Q1124">
        <v>0.95159160552320299</v>
      </c>
      <c r="R1124">
        <v>3.5853790177566597E-2</v>
      </c>
      <c r="S1124" s="15">
        <v>4.1337853195616801E-3</v>
      </c>
      <c r="T1124">
        <v>-1.03354674904125</v>
      </c>
      <c r="U1124">
        <v>1.03354674904125</v>
      </c>
      <c r="V1124">
        <v>0.71746387850032001</v>
      </c>
      <c r="W1124">
        <v>-8.52</v>
      </c>
      <c r="X1124">
        <v>1.1599999999999999</v>
      </c>
      <c r="Y1124">
        <v>279843</v>
      </c>
      <c r="Z1124">
        <v>18656</v>
      </c>
      <c r="AA1124">
        <v>0.97</v>
      </c>
      <c r="AB1124">
        <v>15</v>
      </c>
      <c r="AC1124">
        <v>9</v>
      </c>
      <c r="AD1124">
        <v>6</v>
      </c>
      <c r="AE1124">
        <v>60</v>
      </c>
      <c r="AF1124">
        <v>19</v>
      </c>
      <c r="AG1124">
        <v>4</v>
      </c>
      <c r="AH1124">
        <v>3</v>
      </c>
      <c r="AI1124">
        <v>8</v>
      </c>
      <c r="AJ1124" s="301">
        <v>43919</v>
      </c>
      <c r="AK1124">
        <v>2053.5</v>
      </c>
      <c r="AL1124">
        <v>711</v>
      </c>
      <c r="AM1124" s="301">
        <v>43828</v>
      </c>
      <c r="AN1124">
        <v>2432.5</v>
      </c>
      <c r="AO1124">
        <v>1041</v>
      </c>
      <c r="AP1124" s="301">
        <v>43645</v>
      </c>
      <c r="AQ1124">
        <v>2401</v>
      </c>
      <c r="AR1124">
        <v>996</v>
      </c>
      <c r="AS1124" s="301">
        <v>43280</v>
      </c>
      <c r="AT1124">
        <v>3013</v>
      </c>
      <c r="AU1124">
        <v>1135</v>
      </c>
    </row>
    <row r="1125" spans="1:47" x14ac:dyDescent="0.2">
      <c r="A1125" s="102">
        <v>157</v>
      </c>
      <c r="B1125">
        <v>5233</v>
      </c>
      <c r="C1125" t="s">
        <v>1033</v>
      </c>
      <c r="D1125" t="s">
        <v>897</v>
      </c>
      <c r="E1125">
        <v>2425</v>
      </c>
      <c r="F1125">
        <v>2448</v>
      </c>
      <c r="G1125">
        <v>400</v>
      </c>
      <c r="H1125" t="s">
        <v>901</v>
      </c>
      <c r="I1125">
        <v>7202</v>
      </c>
      <c r="J1125" t="s">
        <v>596</v>
      </c>
      <c r="K1125" t="s">
        <v>913</v>
      </c>
      <c r="L1125">
        <v>950.5</v>
      </c>
      <c r="M1125">
        <v>944.8</v>
      </c>
      <c r="N1125">
        <v>1000</v>
      </c>
      <c r="O1125" t="s">
        <v>898</v>
      </c>
      <c r="P1125">
        <v>0.96137854714022397</v>
      </c>
      <c r="Q1125">
        <v>0.96969269119881996</v>
      </c>
      <c r="R1125">
        <v>5.5229024836136301E-2</v>
      </c>
      <c r="S1125" s="15">
        <v>1.2774271264622101E-2</v>
      </c>
      <c r="T1125">
        <v>-0.35154877712223398</v>
      </c>
      <c r="U1125">
        <v>0.35154877712223398</v>
      </c>
      <c r="V1125">
        <v>1.0264774372840999</v>
      </c>
      <c r="W1125">
        <v>-1.62</v>
      </c>
      <c r="X1125">
        <v>3.51</v>
      </c>
      <c r="Y1125">
        <v>279722</v>
      </c>
      <c r="Z1125">
        <v>18648</v>
      </c>
      <c r="AA1125">
        <v>1</v>
      </c>
      <c r="AB1125">
        <v>15</v>
      </c>
      <c r="AC1125">
        <v>10</v>
      </c>
      <c r="AD1125">
        <v>5</v>
      </c>
      <c r="AE1125">
        <v>66.67</v>
      </c>
      <c r="AF1125">
        <v>19</v>
      </c>
      <c r="AG1125">
        <v>2</v>
      </c>
      <c r="AH1125">
        <v>1</v>
      </c>
      <c r="AI1125">
        <v>12</v>
      </c>
      <c r="AJ1125" s="301">
        <v>43919</v>
      </c>
      <c r="AK1125">
        <v>1935</v>
      </c>
      <c r="AL1125">
        <v>745.1</v>
      </c>
      <c r="AM1125" s="301">
        <v>43828</v>
      </c>
      <c r="AN1125">
        <v>3215</v>
      </c>
      <c r="AO1125">
        <v>1299</v>
      </c>
      <c r="AP1125" s="301">
        <v>43645</v>
      </c>
      <c r="AQ1125">
        <v>3290</v>
      </c>
      <c r="AR1125">
        <v>1247</v>
      </c>
      <c r="AS1125" s="301">
        <v>43280</v>
      </c>
      <c r="AT1125">
        <v>3625</v>
      </c>
      <c r="AU1125">
        <v>1430.5</v>
      </c>
    </row>
    <row r="1126" spans="1:47" x14ac:dyDescent="0.2">
      <c r="A1126" s="102">
        <v>3769</v>
      </c>
      <c r="B1126">
        <v>4502</v>
      </c>
      <c r="C1126" t="s">
        <v>1096</v>
      </c>
      <c r="D1126" t="s">
        <v>918</v>
      </c>
      <c r="E1126">
        <v>3943</v>
      </c>
      <c r="F1126">
        <v>3882</v>
      </c>
      <c r="G1126">
        <v>200</v>
      </c>
      <c r="H1126" t="s">
        <v>901</v>
      </c>
      <c r="I1126">
        <v>6305</v>
      </c>
      <c r="J1126" t="s">
        <v>28</v>
      </c>
      <c r="K1126" t="s">
        <v>909</v>
      </c>
      <c r="L1126">
        <v>2950</v>
      </c>
      <c r="M1126">
        <v>2939</v>
      </c>
      <c r="N1126">
        <v>300</v>
      </c>
      <c r="O1126" t="s">
        <v>898</v>
      </c>
      <c r="P1126">
        <v>0.82880237146040603</v>
      </c>
      <c r="Q1126">
        <v>0.86653249153707002</v>
      </c>
      <c r="R1126" s="15">
        <v>0.494514867042466</v>
      </c>
      <c r="S1126">
        <v>9.8365039174012597E-2</v>
      </c>
      <c r="T1126">
        <v>-1.7254540255997</v>
      </c>
      <c r="U1126">
        <v>1.7254540255997</v>
      </c>
      <c r="V1126">
        <v>1.41566904817345</v>
      </c>
      <c r="W1126">
        <v>-10.67</v>
      </c>
      <c r="X1126">
        <v>13.56</v>
      </c>
      <c r="Y1126">
        <v>279697</v>
      </c>
      <c r="Z1126">
        <v>55939</v>
      </c>
      <c r="AA1126">
        <v>3.24</v>
      </c>
      <c r="AB1126">
        <v>5</v>
      </c>
      <c r="AC1126">
        <v>5</v>
      </c>
      <c r="AD1126">
        <v>0</v>
      </c>
      <c r="AE1126">
        <v>100</v>
      </c>
      <c r="AF1126">
        <v>17</v>
      </c>
      <c r="AG1126">
        <v>2</v>
      </c>
      <c r="AH1126">
        <v>0</v>
      </c>
      <c r="AI1126">
        <v>3</v>
      </c>
      <c r="AJ1126" s="301">
        <v>43919</v>
      </c>
      <c r="AK1126">
        <v>3345</v>
      </c>
      <c r="AL1126">
        <v>2230</v>
      </c>
      <c r="AM1126" s="301">
        <v>43828</v>
      </c>
      <c r="AN1126">
        <v>4332</v>
      </c>
      <c r="AO1126">
        <v>3285</v>
      </c>
      <c r="AP1126" s="301">
        <v>43645</v>
      </c>
      <c r="AQ1126">
        <v>3857</v>
      </c>
      <c r="AR1126">
        <v>2898</v>
      </c>
      <c r="AS1126" s="301">
        <v>43280</v>
      </c>
      <c r="AT1126">
        <v>4560</v>
      </c>
      <c r="AU1126">
        <v>3490</v>
      </c>
    </row>
    <row r="1127" spans="1:47" x14ac:dyDescent="0.2">
      <c r="A1127" s="102">
        <v>2784</v>
      </c>
      <c r="B1127">
        <v>5463</v>
      </c>
      <c r="C1127" t="s">
        <v>63</v>
      </c>
      <c r="D1127" t="s">
        <v>939</v>
      </c>
      <c r="E1127">
        <v>2643</v>
      </c>
      <c r="F1127">
        <v>2662</v>
      </c>
      <c r="G1127">
        <v>400</v>
      </c>
      <c r="H1127" t="s">
        <v>901</v>
      </c>
      <c r="I1127">
        <v>6448</v>
      </c>
      <c r="J1127" t="s">
        <v>364</v>
      </c>
      <c r="K1127" t="s">
        <v>903</v>
      </c>
      <c r="L1127">
        <v>1953</v>
      </c>
      <c r="M1127">
        <v>1894</v>
      </c>
      <c r="N1127">
        <v>600</v>
      </c>
      <c r="O1127" t="s">
        <v>898</v>
      </c>
      <c r="P1127">
        <v>0.8854910055488</v>
      </c>
      <c r="Q1127">
        <v>0.90388944614362798</v>
      </c>
      <c r="R1127">
        <v>8.4885375765110599E-2</v>
      </c>
      <c r="S1127">
        <v>4.6913921944518499E-4</v>
      </c>
      <c r="T1127">
        <v>-0.197136943203395</v>
      </c>
      <c r="U1127">
        <v>0.197136943203395</v>
      </c>
      <c r="V1127">
        <v>0.49628872449000999</v>
      </c>
      <c r="W1127">
        <v>-1.37</v>
      </c>
      <c r="X1127">
        <v>6.72</v>
      </c>
      <c r="Y1127">
        <v>279530</v>
      </c>
      <c r="Z1127">
        <v>18635</v>
      </c>
      <c r="AA1127">
        <v>0.87</v>
      </c>
      <c r="AB1127">
        <v>15</v>
      </c>
      <c r="AC1127">
        <v>11</v>
      </c>
      <c r="AD1127">
        <v>4</v>
      </c>
      <c r="AE1127">
        <v>73.33</v>
      </c>
      <c r="AF1127">
        <v>18</v>
      </c>
      <c r="AG1127">
        <v>2</v>
      </c>
      <c r="AH1127">
        <v>2</v>
      </c>
      <c r="AI1127">
        <v>11</v>
      </c>
      <c r="AJ1127" s="301">
        <v>43919</v>
      </c>
      <c r="AK1127">
        <v>2771</v>
      </c>
      <c r="AL1127">
        <v>1758</v>
      </c>
      <c r="AM1127" s="301">
        <v>43828</v>
      </c>
      <c r="AN1127">
        <v>3080</v>
      </c>
      <c r="AO1127">
        <v>2271</v>
      </c>
      <c r="AP1127" s="301">
        <v>43645</v>
      </c>
      <c r="AQ1127">
        <v>3030</v>
      </c>
      <c r="AR1127">
        <v>2091</v>
      </c>
      <c r="AS1127" s="301">
        <v>43280</v>
      </c>
      <c r="AT1127">
        <v>3660</v>
      </c>
      <c r="AU1127">
        <v>2171</v>
      </c>
    </row>
    <row r="1128" spans="1:47" x14ac:dyDescent="0.2">
      <c r="A1128" s="102">
        <v>1429</v>
      </c>
      <c r="B1128">
        <v>7211</v>
      </c>
      <c r="C1128" t="s">
        <v>25</v>
      </c>
      <c r="D1128" t="s">
        <v>913</v>
      </c>
      <c r="E1128">
        <v>272</v>
      </c>
      <c r="F1128">
        <v>263</v>
      </c>
      <c r="G1128">
        <v>4000</v>
      </c>
      <c r="H1128" t="s">
        <v>901</v>
      </c>
      <c r="I1128">
        <v>9766</v>
      </c>
      <c r="J1128" t="s">
        <v>1449</v>
      </c>
      <c r="K1128" t="s">
        <v>900</v>
      </c>
      <c r="L1128">
        <v>3635</v>
      </c>
      <c r="M1128">
        <v>3510</v>
      </c>
      <c r="N1128">
        <v>300</v>
      </c>
      <c r="O1128" t="s">
        <v>898</v>
      </c>
      <c r="P1128">
        <v>0.53010841212022997</v>
      </c>
      <c r="Q1128">
        <v>0.938317982810563</v>
      </c>
      <c r="R1128">
        <v>5.6288389103389597E-2</v>
      </c>
      <c r="S1128" s="15">
        <v>1.9663497140541601E-2</v>
      </c>
      <c r="T1128">
        <v>-1.8182591113687601</v>
      </c>
      <c r="U1128">
        <v>1.8182591113687601</v>
      </c>
      <c r="V1128">
        <v>1.78860307763347</v>
      </c>
      <c r="W1128">
        <v>-18.63</v>
      </c>
      <c r="X1128">
        <v>0.09</v>
      </c>
      <c r="Y1128">
        <v>279346</v>
      </c>
      <c r="Z1128">
        <v>21488</v>
      </c>
      <c r="AA1128">
        <v>0.99</v>
      </c>
      <c r="AB1128">
        <v>13</v>
      </c>
      <c r="AC1128">
        <v>6</v>
      </c>
      <c r="AD1128">
        <v>7</v>
      </c>
      <c r="AE1128">
        <v>46.15</v>
      </c>
      <c r="AF1128">
        <v>17</v>
      </c>
      <c r="AG1128">
        <v>5</v>
      </c>
      <c r="AH1128">
        <v>2</v>
      </c>
      <c r="AI1128">
        <v>6</v>
      </c>
      <c r="AJ1128" s="301">
        <v>43919</v>
      </c>
      <c r="AK1128">
        <v>328</v>
      </c>
      <c r="AL1128">
        <v>3305</v>
      </c>
      <c r="AM1128" s="301">
        <v>43828</v>
      </c>
      <c r="AN1128">
        <v>458</v>
      </c>
      <c r="AO1128">
        <v>4485</v>
      </c>
      <c r="AP1128" s="301">
        <v>43645</v>
      </c>
      <c r="AQ1128">
        <v>533</v>
      </c>
      <c r="AR1128">
        <v>5130</v>
      </c>
      <c r="AS1128" s="301">
        <v>43280</v>
      </c>
      <c r="AT1128">
        <v>866</v>
      </c>
      <c r="AU1128">
        <v>5400</v>
      </c>
    </row>
    <row r="1129" spans="1:47" x14ac:dyDescent="0.2">
      <c r="A1129" s="102">
        <v>2738</v>
      </c>
      <c r="B1129">
        <v>4917</v>
      </c>
      <c r="C1129" t="s">
        <v>1137</v>
      </c>
      <c r="D1129" t="s">
        <v>920</v>
      </c>
      <c r="E1129">
        <v>1980</v>
      </c>
      <c r="F1129">
        <v>1989</v>
      </c>
      <c r="G1129">
        <v>500</v>
      </c>
      <c r="H1129" t="s">
        <v>901</v>
      </c>
      <c r="I1129">
        <v>5233</v>
      </c>
      <c r="J1129" t="s">
        <v>1033</v>
      </c>
      <c r="K1129" t="s">
        <v>897</v>
      </c>
      <c r="L1129">
        <v>2425</v>
      </c>
      <c r="M1129">
        <v>2448</v>
      </c>
      <c r="N1129">
        <v>400</v>
      </c>
      <c r="O1129" t="s">
        <v>898</v>
      </c>
      <c r="P1129">
        <v>0.54323745725898998</v>
      </c>
      <c r="Q1129">
        <v>0.90502449248316297</v>
      </c>
      <c r="R1129">
        <v>0.14895629308052</v>
      </c>
      <c r="S1129">
        <v>6.9037288523291399E-2</v>
      </c>
      <c r="T1129">
        <v>-1.2848746646536</v>
      </c>
      <c r="U1129">
        <v>1.2848746646536</v>
      </c>
      <c r="V1129">
        <v>1.25558339662204</v>
      </c>
      <c r="W1129">
        <v>-16.989999999999998</v>
      </c>
      <c r="X1129">
        <v>1.56</v>
      </c>
      <c r="Y1129">
        <v>278903</v>
      </c>
      <c r="Z1129">
        <v>39843</v>
      </c>
      <c r="AA1129">
        <v>2.2400000000000002</v>
      </c>
      <c r="AB1129">
        <v>7</v>
      </c>
      <c r="AC1129">
        <v>4</v>
      </c>
      <c r="AD1129">
        <v>3</v>
      </c>
      <c r="AE1129">
        <v>57.14</v>
      </c>
      <c r="AF1129">
        <v>15</v>
      </c>
      <c r="AG1129">
        <v>2</v>
      </c>
      <c r="AH1129">
        <v>1</v>
      </c>
      <c r="AI1129">
        <v>4</v>
      </c>
      <c r="AJ1129" s="301">
        <v>43919</v>
      </c>
      <c r="AK1129">
        <v>2119</v>
      </c>
      <c r="AL1129">
        <v>1935</v>
      </c>
      <c r="AM1129" s="301">
        <v>43828</v>
      </c>
      <c r="AN1129">
        <v>3000</v>
      </c>
      <c r="AO1129">
        <v>3215</v>
      </c>
      <c r="AP1129" s="301">
        <v>43645</v>
      </c>
      <c r="AQ1129">
        <v>2663</v>
      </c>
      <c r="AR1129">
        <v>3290</v>
      </c>
      <c r="AS1129" s="301">
        <v>43280</v>
      </c>
      <c r="AT1129">
        <v>3335</v>
      </c>
      <c r="AU1129">
        <v>3625</v>
      </c>
    </row>
    <row r="1130" spans="1:47" x14ac:dyDescent="0.2">
      <c r="A1130" s="102">
        <v>2908</v>
      </c>
      <c r="B1130">
        <v>1941</v>
      </c>
      <c r="C1130" t="s">
        <v>1159</v>
      </c>
      <c r="D1130" t="s">
        <v>907</v>
      </c>
      <c r="E1130">
        <v>2302</v>
      </c>
      <c r="F1130">
        <v>2285</v>
      </c>
      <c r="G1130">
        <v>400</v>
      </c>
      <c r="H1130" t="s">
        <v>901</v>
      </c>
      <c r="I1130">
        <v>8020</v>
      </c>
      <c r="J1130" t="s">
        <v>972</v>
      </c>
      <c r="K1130" t="s">
        <v>905</v>
      </c>
      <c r="L1130">
        <v>1265</v>
      </c>
      <c r="M1130">
        <v>1283</v>
      </c>
      <c r="N1130">
        <v>700</v>
      </c>
      <c r="O1130" t="s">
        <v>898</v>
      </c>
      <c r="P1130">
        <v>0.87230176650848401</v>
      </c>
      <c r="Q1130">
        <v>0.90037673459299306</v>
      </c>
      <c r="R1130">
        <v>4.5964081784186501E-4</v>
      </c>
      <c r="S1130">
        <v>5.8011018036547901E-2</v>
      </c>
      <c r="T1130">
        <v>-0.79060918451423901</v>
      </c>
      <c r="U1130">
        <v>0.79060918451423901</v>
      </c>
      <c r="V1130">
        <v>0.64547205672024199</v>
      </c>
      <c r="W1130">
        <v>-6.52</v>
      </c>
      <c r="X1130">
        <v>1.74</v>
      </c>
      <c r="Y1130">
        <v>278903</v>
      </c>
      <c r="Z1130">
        <v>15495</v>
      </c>
      <c r="AA1130">
        <v>0.84</v>
      </c>
      <c r="AB1130">
        <v>18</v>
      </c>
      <c r="AC1130">
        <v>10</v>
      </c>
      <c r="AD1130">
        <v>8</v>
      </c>
      <c r="AE1130">
        <v>55.56</v>
      </c>
      <c r="AF1130">
        <v>19</v>
      </c>
      <c r="AG1130">
        <v>4</v>
      </c>
      <c r="AH1130">
        <v>0</v>
      </c>
      <c r="AI1130">
        <v>14</v>
      </c>
      <c r="AJ1130" s="301">
        <v>43919</v>
      </c>
      <c r="AK1130">
        <v>2248</v>
      </c>
      <c r="AL1130">
        <v>1129</v>
      </c>
      <c r="AM1130" s="301">
        <v>43828</v>
      </c>
      <c r="AN1130">
        <v>2532</v>
      </c>
      <c r="AO1130">
        <v>1473</v>
      </c>
      <c r="AP1130" s="301">
        <v>43645</v>
      </c>
      <c r="AQ1130">
        <v>2296</v>
      </c>
      <c r="AR1130">
        <v>1252</v>
      </c>
      <c r="AS1130" s="301">
        <v>43280</v>
      </c>
      <c r="AT1130">
        <v>2698</v>
      </c>
      <c r="AU1130">
        <v>1555</v>
      </c>
    </row>
    <row r="1131" spans="1:47" x14ac:dyDescent="0.2">
      <c r="A1131" s="102">
        <v>2268</v>
      </c>
      <c r="B1131">
        <v>2327</v>
      </c>
      <c r="C1131" t="s">
        <v>1171</v>
      </c>
      <c r="D1131" t="s">
        <v>900</v>
      </c>
      <c r="E1131">
        <v>2942</v>
      </c>
      <c r="F1131">
        <v>2914</v>
      </c>
      <c r="G1131">
        <v>300</v>
      </c>
      <c r="H1131" t="s">
        <v>901</v>
      </c>
      <c r="I1131">
        <v>5938</v>
      </c>
      <c r="J1131" t="s">
        <v>1395</v>
      </c>
      <c r="K1131" t="s">
        <v>1032</v>
      </c>
      <c r="L1131">
        <v>1514</v>
      </c>
      <c r="M1131">
        <v>1480</v>
      </c>
      <c r="N1131">
        <v>600</v>
      </c>
      <c r="O1131" t="s">
        <v>898</v>
      </c>
      <c r="P1131">
        <v>0.81026345873968397</v>
      </c>
      <c r="Q1131">
        <v>0.91771871882873202</v>
      </c>
      <c r="R1131">
        <v>9.70817374503051E-2</v>
      </c>
      <c r="S1131">
        <v>3.3130052268819099E-2</v>
      </c>
      <c r="T1131">
        <v>-0.27927830367225898</v>
      </c>
      <c r="U1131">
        <v>0.27927830367225898</v>
      </c>
      <c r="V1131">
        <v>0.57533643547468305</v>
      </c>
      <c r="W1131">
        <v>-2.08</v>
      </c>
      <c r="X1131">
        <v>1.58</v>
      </c>
      <c r="Y1131">
        <v>278384</v>
      </c>
      <c r="Z1131">
        <v>17399</v>
      </c>
      <c r="AA1131">
        <v>0.74</v>
      </c>
      <c r="AB1131">
        <v>16</v>
      </c>
      <c r="AC1131">
        <v>10</v>
      </c>
      <c r="AD1131">
        <v>6</v>
      </c>
      <c r="AE1131">
        <v>62.5</v>
      </c>
      <c r="AF1131">
        <v>16</v>
      </c>
      <c r="AG1131">
        <v>4</v>
      </c>
      <c r="AH1131">
        <v>2</v>
      </c>
      <c r="AI1131">
        <v>10</v>
      </c>
      <c r="AJ1131" s="301">
        <v>43919</v>
      </c>
      <c r="AK1131">
        <v>2686</v>
      </c>
      <c r="AL1131">
        <v>1332</v>
      </c>
      <c r="AM1131" s="301">
        <v>43828</v>
      </c>
      <c r="AN1131">
        <v>3600</v>
      </c>
      <c r="AO1131">
        <v>1889</v>
      </c>
      <c r="AP1131" s="301">
        <v>43645</v>
      </c>
      <c r="AQ1131">
        <v>3515</v>
      </c>
      <c r="AR1131">
        <v>1774</v>
      </c>
      <c r="AS1131" s="301">
        <v>43280</v>
      </c>
      <c r="AT1131">
        <v>2762</v>
      </c>
      <c r="AU1131">
        <v>2190</v>
      </c>
    </row>
    <row r="1132" spans="1:47" x14ac:dyDescent="0.2">
      <c r="A1132" s="102">
        <v>4001</v>
      </c>
      <c r="B1132">
        <v>4503</v>
      </c>
      <c r="C1132" t="s">
        <v>537</v>
      </c>
      <c r="D1132" t="s">
        <v>918</v>
      </c>
      <c r="E1132">
        <v>1826</v>
      </c>
      <c r="F1132">
        <v>1813.5</v>
      </c>
      <c r="G1132">
        <v>500</v>
      </c>
      <c r="H1132" t="s">
        <v>901</v>
      </c>
      <c r="I1132">
        <v>4626</v>
      </c>
      <c r="J1132" t="s">
        <v>1084</v>
      </c>
      <c r="K1132" t="s">
        <v>920</v>
      </c>
      <c r="L1132">
        <v>4960</v>
      </c>
      <c r="M1132">
        <v>4940</v>
      </c>
      <c r="N1132">
        <v>200</v>
      </c>
      <c r="O1132" t="s">
        <v>898</v>
      </c>
      <c r="P1132">
        <v>0.60601368095694996</v>
      </c>
      <c r="Q1132">
        <v>0.85601590433458297</v>
      </c>
      <c r="R1132">
        <v>6.7938684838470898E-3</v>
      </c>
      <c r="S1132">
        <v>8.1975053344122306E-2</v>
      </c>
      <c r="T1132">
        <v>-0.85512678278291299</v>
      </c>
      <c r="U1132">
        <v>0.85512678278291299</v>
      </c>
      <c r="V1132">
        <v>0.75117464248809296</v>
      </c>
      <c r="W1132">
        <v>-7.09</v>
      </c>
      <c r="X1132">
        <v>8.2200000000000006</v>
      </c>
      <c r="Y1132">
        <v>278359</v>
      </c>
      <c r="Z1132">
        <v>19883</v>
      </c>
      <c r="AA1132">
        <v>0.89</v>
      </c>
      <c r="AB1132">
        <v>14</v>
      </c>
      <c r="AC1132">
        <v>7</v>
      </c>
      <c r="AD1132">
        <v>7</v>
      </c>
      <c r="AE1132">
        <v>50</v>
      </c>
      <c r="AF1132">
        <v>18</v>
      </c>
      <c r="AG1132">
        <v>5</v>
      </c>
      <c r="AH1132">
        <v>1</v>
      </c>
      <c r="AI1132">
        <v>8</v>
      </c>
      <c r="AJ1132" s="301">
        <v>43919</v>
      </c>
      <c r="AK1132">
        <v>1722</v>
      </c>
      <c r="AL1132">
        <v>4075</v>
      </c>
      <c r="AM1132" s="301">
        <v>43828</v>
      </c>
      <c r="AN1132">
        <v>1870</v>
      </c>
      <c r="AO1132">
        <v>4455</v>
      </c>
      <c r="AP1132" s="301">
        <v>43645</v>
      </c>
      <c r="AQ1132">
        <v>1561.5</v>
      </c>
      <c r="AR1132">
        <v>3300</v>
      </c>
      <c r="AS1132" s="301">
        <v>43280</v>
      </c>
      <c r="AT1132">
        <v>1689</v>
      </c>
      <c r="AU1132">
        <v>4465</v>
      </c>
    </row>
    <row r="1133" spans="1:47" x14ac:dyDescent="0.2">
      <c r="A1133" s="102">
        <v>3267</v>
      </c>
      <c r="B1133">
        <v>1963</v>
      </c>
      <c r="C1133" t="s">
        <v>1077</v>
      </c>
      <c r="D1133" t="s">
        <v>907</v>
      </c>
      <c r="E1133">
        <v>1107</v>
      </c>
      <c r="F1133">
        <v>1093</v>
      </c>
      <c r="G1133">
        <v>1000</v>
      </c>
      <c r="H1133" t="s">
        <v>901</v>
      </c>
      <c r="I1133">
        <v>2730</v>
      </c>
      <c r="J1133" t="s">
        <v>489</v>
      </c>
      <c r="K1133" t="s">
        <v>921</v>
      </c>
      <c r="L1133">
        <v>1094</v>
      </c>
      <c r="M1133">
        <v>1074</v>
      </c>
      <c r="N1133">
        <v>1000</v>
      </c>
      <c r="O1133" t="s">
        <v>898</v>
      </c>
      <c r="P1133">
        <v>0.82815828291287596</v>
      </c>
      <c r="Q1133">
        <v>0.88726598360593001</v>
      </c>
      <c r="R1133" s="15">
        <v>0.31189173097791201</v>
      </c>
      <c r="S1133" s="15">
        <v>6.37027928058536E-2</v>
      </c>
      <c r="T1133">
        <v>-0.81256676546771101</v>
      </c>
      <c r="U1133">
        <v>0.81256676546771101</v>
      </c>
      <c r="V1133">
        <v>0.71506950740846398</v>
      </c>
      <c r="W1133">
        <v>-7.01</v>
      </c>
      <c r="X1133">
        <v>1.74</v>
      </c>
      <c r="Y1133">
        <v>278357</v>
      </c>
      <c r="Z1133">
        <v>17397</v>
      </c>
      <c r="AA1133">
        <v>0.9</v>
      </c>
      <c r="AB1133">
        <v>16</v>
      </c>
      <c r="AC1133">
        <v>9</v>
      </c>
      <c r="AD1133">
        <v>7</v>
      </c>
      <c r="AE1133">
        <v>56.25</v>
      </c>
      <c r="AF1133">
        <v>16</v>
      </c>
      <c r="AG1133">
        <v>6</v>
      </c>
      <c r="AH1133">
        <v>4</v>
      </c>
      <c r="AI1133">
        <v>6</v>
      </c>
      <c r="AJ1133" s="301">
        <v>43919</v>
      </c>
      <c r="AK1133">
        <v>872</v>
      </c>
      <c r="AL1133">
        <v>905</v>
      </c>
      <c r="AM1133" s="301">
        <v>43828</v>
      </c>
      <c r="AN1133">
        <v>1755</v>
      </c>
      <c r="AO1133">
        <v>1213</v>
      </c>
      <c r="AP1133" s="301">
        <v>43645</v>
      </c>
      <c r="AQ1133">
        <v>1497</v>
      </c>
      <c r="AR1133">
        <v>1021</v>
      </c>
      <c r="AS1133" s="301">
        <v>43280</v>
      </c>
      <c r="AT1133">
        <v>2136</v>
      </c>
      <c r="AU1133">
        <v>1075</v>
      </c>
    </row>
    <row r="1134" spans="1:47" x14ac:dyDescent="0.2">
      <c r="A1134" s="102">
        <v>2168</v>
      </c>
      <c r="B1134">
        <v>3048</v>
      </c>
      <c r="C1134" t="s">
        <v>1125</v>
      </c>
      <c r="D1134" t="s">
        <v>921</v>
      </c>
      <c r="E1134">
        <v>1155</v>
      </c>
      <c r="F1134">
        <v>1132</v>
      </c>
      <c r="G1134">
        <v>900</v>
      </c>
      <c r="H1134" t="s">
        <v>898</v>
      </c>
      <c r="I1134">
        <v>3101</v>
      </c>
      <c r="J1134" t="s">
        <v>1106</v>
      </c>
      <c r="K1134" t="s">
        <v>1100</v>
      </c>
      <c r="L1134">
        <v>1478</v>
      </c>
      <c r="M1134">
        <v>1480</v>
      </c>
      <c r="N1134">
        <v>700</v>
      </c>
      <c r="O1134" t="s">
        <v>901</v>
      </c>
      <c r="P1134">
        <v>0.94392978664896798</v>
      </c>
      <c r="Q1134">
        <v>0.92045533955013303</v>
      </c>
      <c r="R1134">
        <v>0.220743101586653</v>
      </c>
      <c r="S1134" s="15">
        <v>2.6969017727229198E-2</v>
      </c>
      <c r="T1134">
        <v>0.191243786929751</v>
      </c>
      <c r="U1134">
        <v>0.191243786929751</v>
      </c>
      <c r="V1134">
        <v>0.88607729952996594</v>
      </c>
      <c r="W1134">
        <v>0.91</v>
      </c>
      <c r="X1134">
        <v>1.66</v>
      </c>
      <c r="Y1134">
        <v>278338</v>
      </c>
      <c r="Z1134">
        <v>14649</v>
      </c>
      <c r="AA1134">
        <v>0.68</v>
      </c>
      <c r="AB1134">
        <v>19</v>
      </c>
      <c r="AC1134">
        <v>13</v>
      </c>
      <c r="AD1134">
        <v>6</v>
      </c>
      <c r="AE1134">
        <v>68.42</v>
      </c>
      <c r="AF1134">
        <v>19</v>
      </c>
      <c r="AG1134">
        <v>5</v>
      </c>
      <c r="AH1134">
        <v>2</v>
      </c>
      <c r="AI1134">
        <v>12</v>
      </c>
      <c r="AJ1134" s="301">
        <v>43919</v>
      </c>
      <c r="AK1134">
        <v>901</v>
      </c>
      <c r="AL1134">
        <v>1140</v>
      </c>
      <c r="AM1134" s="301">
        <v>43828</v>
      </c>
      <c r="AN1134">
        <v>1246</v>
      </c>
      <c r="AO1134">
        <v>1666</v>
      </c>
      <c r="AP1134" s="301">
        <v>43645</v>
      </c>
      <c r="AQ1134">
        <v>1091</v>
      </c>
      <c r="AR1134">
        <v>1349</v>
      </c>
      <c r="AS1134" s="301">
        <v>43280</v>
      </c>
      <c r="AT1134">
        <v>1656</v>
      </c>
      <c r="AU1134">
        <v>1787</v>
      </c>
    </row>
    <row r="1135" spans="1:47" x14ac:dyDescent="0.2">
      <c r="A1135" s="102">
        <v>1490</v>
      </c>
      <c r="B1135">
        <v>1417</v>
      </c>
      <c r="C1135" t="s">
        <v>1462</v>
      </c>
      <c r="D1135" t="s">
        <v>907</v>
      </c>
      <c r="E1135">
        <v>1611</v>
      </c>
      <c r="F1135">
        <v>1595</v>
      </c>
      <c r="G1135">
        <v>500</v>
      </c>
      <c r="H1135" t="s">
        <v>898</v>
      </c>
      <c r="I1135">
        <v>6902</v>
      </c>
      <c r="J1135" t="s">
        <v>588</v>
      </c>
      <c r="K1135" t="s">
        <v>913</v>
      </c>
      <c r="L1135">
        <v>4170</v>
      </c>
      <c r="M1135">
        <v>4151</v>
      </c>
      <c r="N1135">
        <v>200</v>
      </c>
      <c r="O1135" t="s">
        <v>901</v>
      </c>
      <c r="P1135">
        <v>0.86187817517936605</v>
      </c>
      <c r="Q1135">
        <v>0.93704835214667304</v>
      </c>
      <c r="R1135">
        <v>0.407602936356462</v>
      </c>
      <c r="S1135">
        <v>3.6704680442763899E-3</v>
      </c>
      <c r="T1135">
        <v>0.65556390801818198</v>
      </c>
      <c r="U1135">
        <v>0.65556390801818198</v>
      </c>
      <c r="V1135">
        <v>0.31452116072611802</v>
      </c>
      <c r="W1135">
        <v>2.78</v>
      </c>
      <c r="X1135">
        <v>3.94</v>
      </c>
      <c r="Y1135">
        <v>278333</v>
      </c>
      <c r="Z1135">
        <v>30926</v>
      </c>
      <c r="AA1135">
        <v>1.58</v>
      </c>
      <c r="AB1135">
        <v>9</v>
      </c>
      <c r="AC1135">
        <v>6</v>
      </c>
      <c r="AD1135">
        <v>3</v>
      </c>
      <c r="AE1135">
        <v>66.67</v>
      </c>
      <c r="AF1135">
        <v>20</v>
      </c>
      <c r="AG1135">
        <v>2</v>
      </c>
      <c r="AH1135">
        <v>0</v>
      </c>
      <c r="AI1135">
        <v>7</v>
      </c>
      <c r="AJ1135" s="301">
        <v>43919</v>
      </c>
      <c r="AK1135">
        <v>1375</v>
      </c>
      <c r="AL1135">
        <v>3590</v>
      </c>
      <c r="AM1135" s="301">
        <v>43828</v>
      </c>
      <c r="AN1135">
        <v>1651</v>
      </c>
      <c r="AO1135">
        <v>4966</v>
      </c>
      <c r="AP1135" s="301">
        <v>43645</v>
      </c>
      <c r="AQ1135">
        <v>1652</v>
      </c>
      <c r="AR1135">
        <v>4642</v>
      </c>
      <c r="AS1135" s="301">
        <v>43280</v>
      </c>
      <c r="AT1135">
        <v>1687</v>
      </c>
      <c r="AU1135">
        <v>5245</v>
      </c>
    </row>
    <row r="1136" spans="1:47" x14ac:dyDescent="0.2">
      <c r="A1136" s="102">
        <v>853</v>
      </c>
      <c r="B1136">
        <v>2502</v>
      </c>
      <c r="C1136" t="s">
        <v>1457</v>
      </c>
      <c r="D1136" t="s">
        <v>923</v>
      </c>
      <c r="E1136">
        <v>3706</v>
      </c>
      <c r="F1136">
        <v>3701</v>
      </c>
      <c r="G1136">
        <v>200</v>
      </c>
      <c r="H1136" t="s">
        <v>901</v>
      </c>
      <c r="I1136">
        <v>5232</v>
      </c>
      <c r="J1136" t="s">
        <v>1433</v>
      </c>
      <c r="K1136" t="s">
        <v>897</v>
      </c>
      <c r="L1136">
        <v>3765</v>
      </c>
      <c r="M1136">
        <v>3805</v>
      </c>
      <c r="N1136">
        <v>200</v>
      </c>
      <c r="O1136" t="s">
        <v>898</v>
      </c>
      <c r="P1136">
        <v>0.85201466434372697</v>
      </c>
      <c r="Q1136">
        <v>0.950293655246088</v>
      </c>
      <c r="R1136">
        <v>0.119594177259193</v>
      </c>
      <c r="S1136" s="15">
        <v>6.73295358346315E-3</v>
      </c>
      <c r="T1136">
        <v>-1.7393686135523001</v>
      </c>
      <c r="U1136">
        <v>1.7393686135523001</v>
      </c>
      <c r="V1136">
        <v>0.95839532261004701</v>
      </c>
      <c r="W1136">
        <v>-8.39</v>
      </c>
      <c r="X1136">
        <v>2.73</v>
      </c>
      <c r="Y1136">
        <v>278245</v>
      </c>
      <c r="Z1136">
        <v>34781</v>
      </c>
      <c r="AA1136">
        <v>1.76</v>
      </c>
      <c r="AB1136">
        <v>8</v>
      </c>
      <c r="AC1136">
        <v>6</v>
      </c>
      <c r="AD1136">
        <v>2</v>
      </c>
      <c r="AE1136">
        <v>75</v>
      </c>
      <c r="AF1136">
        <v>21</v>
      </c>
      <c r="AG1136">
        <v>1</v>
      </c>
      <c r="AH1136">
        <v>0</v>
      </c>
      <c r="AI1136">
        <v>7</v>
      </c>
      <c r="AJ1136" s="301">
        <v>43919</v>
      </c>
      <c r="AK1136">
        <v>3661</v>
      </c>
      <c r="AL1136">
        <v>3370</v>
      </c>
      <c r="AM1136" s="301">
        <v>43828</v>
      </c>
      <c r="AN1136">
        <v>4983</v>
      </c>
      <c r="AO1136">
        <v>4775</v>
      </c>
      <c r="AP1136" s="301">
        <v>43645</v>
      </c>
      <c r="AQ1136">
        <v>4869</v>
      </c>
      <c r="AR1136">
        <v>4390</v>
      </c>
      <c r="AS1136" s="301">
        <v>43280</v>
      </c>
      <c r="AT1136">
        <v>5466</v>
      </c>
      <c r="AU1136">
        <v>5150</v>
      </c>
    </row>
    <row r="1137" spans="1:47" x14ac:dyDescent="0.2">
      <c r="A1137" s="102">
        <v>3086</v>
      </c>
      <c r="B1137">
        <v>4005</v>
      </c>
      <c r="C1137" t="s">
        <v>1072</v>
      </c>
      <c r="D1137" t="s">
        <v>920</v>
      </c>
      <c r="E1137">
        <v>313</v>
      </c>
      <c r="F1137">
        <v>312</v>
      </c>
      <c r="G1137">
        <v>3400</v>
      </c>
      <c r="H1137" t="s">
        <v>901</v>
      </c>
      <c r="I1137">
        <v>6395</v>
      </c>
      <c r="J1137" t="s">
        <v>1004</v>
      </c>
      <c r="K1137" t="s">
        <v>909</v>
      </c>
      <c r="L1137">
        <v>890</v>
      </c>
      <c r="M1137">
        <v>892</v>
      </c>
      <c r="N1137">
        <v>1200</v>
      </c>
      <c r="O1137" t="s">
        <v>898</v>
      </c>
      <c r="P1137">
        <v>0.80376450045907699</v>
      </c>
      <c r="Q1137">
        <v>0.89387044649212699</v>
      </c>
      <c r="R1137">
        <v>4.2139215526534098E-3</v>
      </c>
      <c r="S1137" s="15">
        <v>8.6254620425245607E-2</v>
      </c>
      <c r="T1137">
        <v>-2.4785199884811102</v>
      </c>
      <c r="U1137">
        <v>2.4785199884811102</v>
      </c>
      <c r="V1137">
        <v>2.3179581393003601</v>
      </c>
      <c r="W1137">
        <v>-13.73</v>
      </c>
      <c r="X1137">
        <v>0.9</v>
      </c>
      <c r="Y1137">
        <v>277988</v>
      </c>
      <c r="Z1137">
        <v>21384</v>
      </c>
      <c r="AA1137">
        <v>1.1000000000000001</v>
      </c>
      <c r="AB1137">
        <v>13</v>
      </c>
      <c r="AC1137">
        <v>7</v>
      </c>
      <c r="AD1137">
        <v>6</v>
      </c>
      <c r="AE1137">
        <v>53.85</v>
      </c>
      <c r="AF1137">
        <v>19</v>
      </c>
      <c r="AG1137">
        <v>2</v>
      </c>
      <c r="AH1137">
        <v>0</v>
      </c>
      <c r="AI1137">
        <v>11</v>
      </c>
      <c r="AJ1137" s="301">
        <v>43919</v>
      </c>
      <c r="AK1137">
        <v>329</v>
      </c>
      <c r="AL1137">
        <v>796</v>
      </c>
      <c r="AM1137" s="301">
        <v>43828</v>
      </c>
      <c r="AN1137">
        <v>498</v>
      </c>
      <c r="AO1137">
        <v>1001</v>
      </c>
      <c r="AP1137" s="301">
        <v>43645</v>
      </c>
      <c r="AQ1137">
        <v>515</v>
      </c>
      <c r="AR1137">
        <v>1155</v>
      </c>
      <c r="AS1137" s="301">
        <v>43280</v>
      </c>
      <c r="AT1137">
        <v>623</v>
      </c>
      <c r="AU1137">
        <v>1330</v>
      </c>
    </row>
    <row r="1138" spans="1:47" x14ac:dyDescent="0.2">
      <c r="A1138" s="102">
        <v>1139</v>
      </c>
      <c r="B1138">
        <v>5471</v>
      </c>
      <c r="C1138" t="s">
        <v>1052</v>
      </c>
      <c r="D1138" t="s">
        <v>939</v>
      </c>
      <c r="E1138">
        <v>3290</v>
      </c>
      <c r="F1138">
        <v>3280</v>
      </c>
      <c r="G1138">
        <v>300</v>
      </c>
      <c r="H1138" t="s">
        <v>901</v>
      </c>
      <c r="I1138">
        <v>9107</v>
      </c>
      <c r="J1138" t="s">
        <v>1070</v>
      </c>
      <c r="K1138" t="s">
        <v>1071</v>
      </c>
      <c r="L1138">
        <v>1020</v>
      </c>
      <c r="M1138">
        <v>1010</v>
      </c>
      <c r="N1138">
        <v>1000</v>
      </c>
      <c r="O1138" t="s">
        <v>898</v>
      </c>
      <c r="P1138">
        <v>0.57592408655217597</v>
      </c>
      <c r="Q1138">
        <v>0.94487087026426997</v>
      </c>
      <c r="R1138">
        <v>0.44939438878137</v>
      </c>
      <c r="S1138">
        <v>3.26741090653608E-2</v>
      </c>
      <c r="T1138">
        <v>-0.64370993779909802</v>
      </c>
      <c r="U1138">
        <v>0.64370993779909802</v>
      </c>
      <c r="V1138">
        <v>0.70300199690790999</v>
      </c>
      <c r="W1138">
        <v>-7.46</v>
      </c>
      <c r="X1138">
        <v>2.64</v>
      </c>
      <c r="Y1138">
        <v>277680</v>
      </c>
      <c r="Z1138">
        <v>23140</v>
      </c>
      <c r="AA1138">
        <v>1.47</v>
      </c>
      <c r="AB1138">
        <v>12</v>
      </c>
      <c r="AC1138">
        <v>8</v>
      </c>
      <c r="AD1138">
        <v>4</v>
      </c>
      <c r="AE1138">
        <v>66.67</v>
      </c>
      <c r="AF1138">
        <v>17</v>
      </c>
      <c r="AG1138">
        <v>6</v>
      </c>
      <c r="AH1138">
        <v>2</v>
      </c>
      <c r="AI1138">
        <v>4</v>
      </c>
      <c r="AJ1138" s="301">
        <v>43919</v>
      </c>
      <c r="AK1138">
        <v>3655</v>
      </c>
      <c r="AL1138">
        <v>844</v>
      </c>
      <c r="AM1138" s="301">
        <v>43828</v>
      </c>
      <c r="AN1138">
        <v>4805</v>
      </c>
      <c r="AO1138">
        <v>1863</v>
      </c>
      <c r="AP1138" s="301">
        <v>43645</v>
      </c>
      <c r="AQ1138">
        <v>4155</v>
      </c>
      <c r="AR1138">
        <v>1372</v>
      </c>
      <c r="AS1138" s="301">
        <v>43280</v>
      </c>
      <c r="AT1138">
        <v>4995</v>
      </c>
      <c r="AU1138">
        <v>2006</v>
      </c>
    </row>
    <row r="1139" spans="1:47" x14ac:dyDescent="0.2">
      <c r="A1139" s="102">
        <v>2134</v>
      </c>
      <c r="B1139">
        <v>6501</v>
      </c>
      <c r="C1139" t="s">
        <v>1022</v>
      </c>
      <c r="D1139" t="s">
        <v>903</v>
      </c>
      <c r="E1139">
        <v>3390</v>
      </c>
      <c r="F1139">
        <v>3395</v>
      </c>
      <c r="G1139">
        <v>300</v>
      </c>
      <c r="H1139" t="s">
        <v>898</v>
      </c>
      <c r="I1139">
        <v>7752</v>
      </c>
      <c r="J1139" t="s">
        <v>2641</v>
      </c>
      <c r="K1139" t="s">
        <v>903</v>
      </c>
      <c r="L1139">
        <v>767</v>
      </c>
      <c r="M1139">
        <v>749</v>
      </c>
      <c r="N1139">
        <v>1400</v>
      </c>
      <c r="O1139" t="s">
        <v>901</v>
      </c>
      <c r="P1139">
        <v>0.92754885408222099</v>
      </c>
      <c r="Q1139">
        <v>0.92140036228714295</v>
      </c>
      <c r="R1139">
        <v>1.1444344007095E-2</v>
      </c>
      <c r="S1139">
        <v>5.6083145160229102E-2</v>
      </c>
      <c r="T1139">
        <v>1.4021076137405399</v>
      </c>
      <c r="U1139">
        <v>1.4021076137405399</v>
      </c>
      <c r="V1139">
        <v>0.76750848953245898</v>
      </c>
      <c r="W1139">
        <v>7.77</v>
      </c>
      <c r="X1139">
        <v>2.96</v>
      </c>
      <c r="Y1139">
        <v>277304</v>
      </c>
      <c r="Z1139">
        <v>17332</v>
      </c>
      <c r="AA1139">
        <v>0.92</v>
      </c>
      <c r="AB1139">
        <v>16</v>
      </c>
      <c r="AC1139">
        <v>7</v>
      </c>
      <c r="AD1139">
        <v>9</v>
      </c>
      <c r="AE1139">
        <v>43.75</v>
      </c>
      <c r="AF1139">
        <v>17</v>
      </c>
      <c r="AG1139">
        <v>6</v>
      </c>
      <c r="AH1139">
        <v>1</v>
      </c>
      <c r="AI1139">
        <v>9</v>
      </c>
      <c r="AJ1139" s="301">
        <v>43919</v>
      </c>
      <c r="AK1139">
        <v>3109</v>
      </c>
      <c r="AL1139">
        <v>780</v>
      </c>
      <c r="AM1139" s="301">
        <v>43828</v>
      </c>
      <c r="AN1139">
        <v>4626</v>
      </c>
      <c r="AO1139">
        <v>1192</v>
      </c>
      <c r="AP1139" s="301">
        <v>43645</v>
      </c>
      <c r="AQ1139">
        <v>4045</v>
      </c>
      <c r="AR1139">
        <v>1073</v>
      </c>
      <c r="AS1139" s="301">
        <v>43280</v>
      </c>
      <c r="AT1139">
        <v>3840.5</v>
      </c>
      <c r="AU1139">
        <v>999</v>
      </c>
    </row>
    <row r="1140" spans="1:47" x14ac:dyDescent="0.2">
      <c r="A1140" s="102">
        <v>3380</v>
      </c>
      <c r="B1140">
        <v>4631</v>
      </c>
      <c r="C1140" t="s">
        <v>1088</v>
      </c>
      <c r="D1140" t="s">
        <v>920</v>
      </c>
      <c r="E1140">
        <v>2685</v>
      </c>
      <c r="F1140">
        <v>2636</v>
      </c>
      <c r="G1140">
        <v>400</v>
      </c>
      <c r="H1140" t="s">
        <v>901</v>
      </c>
      <c r="I1140">
        <v>7269</v>
      </c>
      <c r="J1140" t="s">
        <v>836</v>
      </c>
      <c r="K1140" t="s">
        <v>913</v>
      </c>
      <c r="L1140">
        <v>3732</v>
      </c>
      <c r="M1140">
        <v>3583</v>
      </c>
      <c r="N1140">
        <v>300</v>
      </c>
      <c r="O1140" t="s">
        <v>898</v>
      </c>
      <c r="P1140">
        <v>0.93856732195241499</v>
      </c>
      <c r="Q1140">
        <v>0.88240500944431899</v>
      </c>
      <c r="R1140">
        <v>0.38451341866129501</v>
      </c>
      <c r="S1140">
        <v>5.4110848792337199E-2</v>
      </c>
      <c r="T1140">
        <v>-0.23233396218076999</v>
      </c>
      <c r="U1140">
        <v>0.23233396218076999</v>
      </c>
      <c r="V1140">
        <v>0.416778875668815</v>
      </c>
      <c r="W1140">
        <v>-2.0099999999999998</v>
      </c>
      <c r="X1140">
        <v>1.91</v>
      </c>
      <c r="Y1140">
        <v>277236</v>
      </c>
      <c r="Z1140">
        <v>39605</v>
      </c>
      <c r="AA1140">
        <v>2.0499999999999998</v>
      </c>
      <c r="AB1140">
        <v>7</v>
      </c>
      <c r="AC1140">
        <v>6</v>
      </c>
      <c r="AD1140">
        <v>1</v>
      </c>
      <c r="AE1140">
        <v>85.71</v>
      </c>
      <c r="AF1140">
        <v>17</v>
      </c>
      <c r="AG1140">
        <v>2</v>
      </c>
      <c r="AH1140">
        <v>1</v>
      </c>
      <c r="AI1140">
        <v>4</v>
      </c>
      <c r="AJ1140" s="301">
        <v>43919</v>
      </c>
      <c r="AK1140">
        <v>2479</v>
      </c>
      <c r="AL1140">
        <v>2800</v>
      </c>
      <c r="AM1140" s="301">
        <v>43828</v>
      </c>
      <c r="AN1140">
        <v>3035</v>
      </c>
      <c r="AO1140">
        <v>4567</v>
      </c>
      <c r="AP1140" s="301">
        <v>43645</v>
      </c>
      <c r="AQ1140">
        <v>2906</v>
      </c>
      <c r="AR1140">
        <v>5141</v>
      </c>
      <c r="AS1140" s="301">
        <v>43280</v>
      </c>
      <c r="AT1140">
        <v>3450</v>
      </c>
      <c r="AU1140">
        <v>6048</v>
      </c>
    </row>
    <row r="1141" spans="1:47" x14ac:dyDescent="0.2">
      <c r="A1141" s="102">
        <v>546</v>
      </c>
      <c r="B1141">
        <v>5991</v>
      </c>
      <c r="C1141" t="s">
        <v>789</v>
      </c>
      <c r="D1141" t="s">
        <v>1032</v>
      </c>
      <c r="E1141">
        <v>693</v>
      </c>
      <c r="F1141">
        <v>693</v>
      </c>
      <c r="G1141">
        <v>1600</v>
      </c>
      <c r="H1141" t="s">
        <v>901</v>
      </c>
      <c r="I1141">
        <v>6995</v>
      </c>
      <c r="J1141" t="s">
        <v>47</v>
      </c>
      <c r="K1141" t="s">
        <v>913</v>
      </c>
      <c r="L1141">
        <v>1553</v>
      </c>
      <c r="M1141">
        <v>1535</v>
      </c>
      <c r="N1141">
        <v>700</v>
      </c>
      <c r="O1141" t="s">
        <v>898</v>
      </c>
      <c r="P1141">
        <v>0.86668363876273702</v>
      </c>
      <c r="Q1141">
        <v>0.956845454886178</v>
      </c>
      <c r="R1141">
        <v>0.190299942791399</v>
      </c>
      <c r="S1141">
        <v>6.1012436836920501E-2</v>
      </c>
      <c r="T1141">
        <v>-1.5111244054911701</v>
      </c>
      <c r="U1141">
        <v>1.5111244054911701</v>
      </c>
      <c r="V1141">
        <v>1.7117169827516601</v>
      </c>
      <c r="W1141">
        <v>-10.17</v>
      </c>
      <c r="X1141">
        <v>3.19</v>
      </c>
      <c r="Y1141">
        <v>277223</v>
      </c>
      <c r="Z1141">
        <v>16307</v>
      </c>
      <c r="AA1141">
        <v>0.79</v>
      </c>
      <c r="AB1141">
        <v>17</v>
      </c>
      <c r="AC1141">
        <v>11</v>
      </c>
      <c r="AD1141">
        <v>6</v>
      </c>
      <c r="AE1141">
        <v>64.709999999999994</v>
      </c>
      <c r="AF1141">
        <v>20</v>
      </c>
      <c r="AG1141">
        <v>1</v>
      </c>
      <c r="AH1141">
        <v>1</v>
      </c>
      <c r="AI1141">
        <v>15</v>
      </c>
      <c r="AJ1141" s="301">
        <v>43919</v>
      </c>
      <c r="AK1141">
        <v>747</v>
      </c>
      <c r="AL1141">
        <v>1369</v>
      </c>
      <c r="AM1141" s="301">
        <v>43828</v>
      </c>
      <c r="AN1141">
        <v>995</v>
      </c>
      <c r="AO1141">
        <v>2147</v>
      </c>
      <c r="AP1141" s="301">
        <v>43645</v>
      </c>
      <c r="AQ1141">
        <v>857</v>
      </c>
      <c r="AR1141">
        <v>1839</v>
      </c>
      <c r="AS1141" s="301">
        <v>43280</v>
      </c>
      <c r="AT1141">
        <v>1025</v>
      </c>
      <c r="AU1141">
        <v>2026</v>
      </c>
    </row>
    <row r="1142" spans="1:47" x14ac:dyDescent="0.2">
      <c r="A1142" s="102">
        <v>799</v>
      </c>
      <c r="B1142">
        <v>3863</v>
      </c>
      <c r="C1142" t="s">
        <v>1050</v>
      </c>
      <c r="D1142" t="s">
        <v>1049</v>
      </c>
      <c r="E1142">
        <v>1536</v>
      </c>
      <c r="F1142">
        <v>1503</v>
      </c>
      <c r="G1142">
        <v>700</v>
      </c>
      <c r="H1142" t="s">
        <v>901</v>
      </c>
      <c r="I1142">
        <v>9716</v>
      </c>
      <c r="J1142" t="s">
        <v>1034</v>
      </c>
      <c r="K1142" t="s">
        <v>910</v>
      </c>
      <c r="L1142">
        <v>907</v>
      </c>
      <c r="M1142">
        <v>891</v>
      </c>
      <c r="N1142">
        <v>1200</v>
      </c>
      <c r="O1142" t="s">
        <v>898</v>
      </c>
      <c r="P1142">
        <v>0.76876503207317104</v>
      </c>
      <c r="Q1142">
        <v>0.95118955432087604</v>
      </c>
      <c r="R1142">
        <v>7.8851241507914508E-3</v>
      </c>
      <c r="S1142" s="15">
        <v>3.1502220446149799E-3</v>
      </c>
      <c r="T1142">
        <v>-0.79922788043043003</v>
      </c>
      <c r="U1142">
        <v>0.79922788043043003</v>
      </c>
      <c r="V1142">
        <v>0.70523382654960798</v>
      </c>
      <c r="W1142">
        <v>-7.06</v>
      </c>
      <c r="X1142">
        <v>1.63</v>
      </c>
      <c r="Y1142">
        <v>277186</v>
      </c>
      <c r="Z1142">
        <v>19799</v>
      </c>
      <c r="AA1142">
        <v>0.9</v>
      </c>
      <c r="AB1142">
        <v>14</v>
      </c>
      <c r="AC1142">
        <v>8</v>
      </c>
      <c r="AD1142">
        <v>6</v>
      </c>
      <c r="AE1142">
        <v>57.14</v>
      </c>
      <c r="AF1142">
        <v>16</v>
      </c>
      <c r="AG1142">
        <v>6</v>
      </c>
      <c r="AH1142">
        <v>3</v>
      </c>
      <c r="AI1142">
        <v>5</v>
      </c>
      <c r="AJ1142" s="301">
        <v>43919</v>
      </c>
      <c r="AK1142">
        <v>1583</v>
      </c>
      <c r="AL1142">
        <v>839</v>
      </c>
      <c r="AM1142" s="301">
        <v>43828</v>
      </c>
      <c r="AN1142">
        <v>1848</v>
      </c>
      <c r="AO1142">
        <v>1455</v>
      </c>
      <c r="AP1142" s="301">
        <v>43645</v>
      </c>
      <c r="AQ1142">
        <v>1925</v>
      </c>
      <c r="AR1142">
        <v>1376</v>
      </c>
      <c r="AS1142" s="301">
        <v>43280</v>
      </c>
      <c r="AT1142">
        <v>1732</v>
      </c>
      <c r="AU1142">
        <v>1186</v>
      </c>
    </row>
    <row r="1143" spans="1:47" x14ac:dyDescent="0.2">
      <c r="A1143" s="102">
        <v>3016</v>
      </c>
      <c r="B1143">
        <v>6326</v>
      </c>
      <c r="C1143" t="s">
        <v>1450</v>
      </c>
      <c r="D1143" t="s">
        <v>909</v>
      </c>
      <c r="E1143">
        <v>1614.5</v>
      </c>
      <c r="F1143">
        <v>1599</v>
      </c>
      <c r="G1143">
        <v>600</v>
      </c>
      <c r="H1143" t="s">
        <v>898</v>
      </c>
      <c r="I1143">
        <v>8795</v>
      </c>
      <c r="J1143" t="s">
        <v>1083</v>
      </c>
      <c r="K1143" t="s">
        <v>1018</v>
      </c>
      <c r="L1143">
        <v>922</v>
      </c>
      <c r="M1143">
        <v>907</v>
      </c>
      <c r="N1143">
        <v>1100</v>
      </c>
      <c r="O1143" t="s">
        <v>901</v>
      </c>
      <c r="P1143">
        <v>0.76284170279783903</v>
      </c>
      <c r="Q1143">
        <v>0.89651854675826503</v>
      </c>
      <c r="R1143" s="15">
        <v>0.278050564041533</v>
      </c>
      <c r="S1143" s="15">
        <v>7.5873041222942805E-2</v>
      </c>
      <c r="T1143">
        <v>2.2856501894311299</v>
      </c>
      <c r="U1143">
        <v>2.2856501894311299</v>
      </c>
      <c r="V1143">
        <v>1.85511220745163</v>
      </c>
      <c r="W1143">
        <v>12.34</v>
      </c>
      <c r="X1143">
        <v>3.99</v>
      </c>
      <c r="Y1143">
        <v>277126</v>
      </c>
      <c r="Z1143">
        <v>16302</v>
      </c>
      <c r="AA1143">
        <v>0.8</v>
      </c>
      <c r="AB1143">
        <v>17</v>
      </c>
      <c r="AC1143">
        <v>11</v>
      </c>
      <c r="AD1143">
        <v>6</v>
      </c>
      <c r="AE1143">
        <v>64.709999999999994</v>
      </c>
      <c r="AF1143">
        <v>21</v>
      </c>
      <c r="AG1143">
        <v>1</v>
      </c>
      <c r="AH1143">
        <v>0</v>
      </c>
      <c r="AI1143">
        <v>16</v>
      </c>
      <c r="AJ1143" s="301">
        <v>43919</v>
      </c>
      <c r="AK1143">
        <v>1398.5</v>
      </c>
      <c r="AL1143">
        <v>890</v>
      </c>
      <c r="AM1143" s="301">
        <v>43828</v>
      </c>
      <c r="AN1143">
        <v>1726</v>
      </c>
      <c r="AO1143">
        <v>1395</v>
      </c>
      <c r="AP1143" s="301">
        <v>43645</v>
      </c>
      <c r="AQ1143">
        <v>1813</v>
      </c>
      <c r="AR1143">
        <v>1202</v>
      </c>
      <c r="AS1143" s="301">
        <v>43280</v>
      </c>
      <c r="AT1143">
        <v>1732</v>
      </c>
      <c r="AU1143">
        <v>1622</v>
      </c>
    </row>
    <row r="1144" spans="1:47" x14ac:dyDescent="0.2">
      <c r="A1144" s="102">
        <v>3495</v>
      </c>
      <c r="B1144">
        <v>3222</v>
      </c>
      <c r="C1144" t="s">
        <v>510</v>
      </c>
      <c r="D1144" t="s">
        <v>921</v>
      </c>
      <c r="E1144">
        <v>1115</v>
      </c>
      <c r="F1144">
        <v>1137</v>
      </c>
      <c r="G1144">
        <v>800</v>
      </c>
      <c r="H1144" t="s">
        <v>901</v>
      </c>
      <c r="I1144">
        <v>4974</v>
      </c>
      <c r="J1144" t="s">
        <v>2349</v>
      </c>
      <c r="K1144" t="s">
        <v>920</v>
      </c>
      <c r="L1144">
        <v>3140</v>
      </c>
      <c r="M1144">
        <v>3090</v>
      </c>
      <c r="N1144">
        <v>300</v>
      </c>
      <c r="O1144" t="s">
        <v>898</v>
      </c>
      <c r="P1144">
        <v>0.87417334538401004</v>
      </c>
      <c r="Q1144">
        <v>0.87756076606032896</v>
      </c>
      <c r="R1144" s="15">
        <v>7.0777555502132897E-2</v>
      </c>
      <c r="S1144">
        <v>1.42633488208549E-3</v>
      </c>
      <c r="T1144">
        <v>-1.1666218608841701</v>
      </c>
      <c r="U1144">
        <v>1.1666218608841701</v>
      </c>
      <c r="V1144">
        <v>1.4281116994922201</v>
      </c>
      <c r="W1144">
        <v>-12.56</v>
      </c>
      <c r="X1144">
        <v>1.88</v>
      </c>
      <c r="Y1144">
        <v>276935</v>
      </c>
      <c r="Z1144">
        <v>23078</v>
      </c>
      <c r="AA1144">
        <v>1.1000000000000001</v>
      </c>
      <c r="AB1144">
        <v>12</v>
      </c>
      <c r="AC1144">
        <v>9</v>
      </c>
      <c r="AD1144">
        <v>3</v>
      </c>
      <c r="AE1144">
        <v>75</v>
      </c>
      <c r="AF1144">
        <v>19</v>
      </c>
      <c r="AG1144">
        <v>3</v>
      </c>
      <c r="AH1144">
        <v>0</v>
      </c>
      <c r="AI1144">
        <v>9</v>
      </c>
      <c r="AJ1144" s="301">
        <v>43919</v>
      </c>
      <c r="AK1144">
        <v>998</v>
      </c>
      <c r="AL1144">
        <v>2258</v>
      </c>
      <c r="AM1144" s="301">
        <v>43828</v>
      </c>
      <c r="AN1144">
        <v>961</v>
      </c>
      <c r="AO1144">
        <v>2057</v>
      </c>
      <c r="AP1144" s="301">
        <v>43645</v>
      </c>
      <c r="AQ1144">
        <v>960</v>
      </c>
      <c r="AR1144">
        <v>2107</v>
      </c>
      <c r="AS1144" s="301">
        <v>43280</v>
      </c>
      <c r="AT1144">
        <v>1387</v>
      </c>
      <c r="AU1144">
        <v>2231</v>
      </c>
    </row>
    <row r="1145" spans="1:47" x14ac:dyDescent="0.2">
      <c r="A1145" s="102">
        <v>2146</v>
      </c>
      <c r="B1145">
        <v>5393</v>
      </c>
      <c r="C1145" t="s">
        <v>231</v>
      </c>
      <c r="D1145" t="s">
        <v>897</v>
      </c>
      <c r="E1145">
        <v>2183</v>
      </c>
      <c r="F1145">
        <v>2192</v>
      </c>
      <c r="G1145">
        <v>300</v>
      </c>
      <c r="H1145" t="s">
        <v>901</v>
      </c>
      <c r="I1145">
        <v>6981</v>
      </c>
      <c r="J1145" t="s">
        <v>1021</v>
      </c>
      <c r="K1145" t="s">
        <v>903</v>
      </c>
      <c r="L1145">
        <v>6379</v>
      </c>
      <c r="M1145">
        <v>6316</v>
      </c>
      <c r="N1145">
        <v>100</v>
      </c>
      <c r="O1145" t="s">
        <v>898</v>
      </c>
      <c r="P1145">
        <v>0.78722705239736501</v>
      </c>
      <c r="Q1145">
        <v>0.92101954989258095</v>
      </c>
      <c r="R1145">
        <v>0.32104486668024002</v>
      </c>
      <c r="S1145">
        <v>6.9084694806473598E-2</v>
      </c>
      <c r="T1145">
        <v>-1.1199538223001999</v>
      </c>
      <c r="U1145">
        <v>1.1199538223001999</v>
      </c>
      <c r="V1145">
        <v>1.38058585822658</v>
      </c>
      <c r="W1145">
        <v>-6.05</v>
      </c>
      <c r="X1145">
        <v>4.12</v>
      </c>
      <c r="Y1145">
        <v>276886</v>
      </c>
      <c r="Z1145">
        <v>39555</v>
      </c>
      <c r="AA1145">
        <v>1.98</v>
      </c>
      <c r="AB1145">
        <v>7</v>
      </c>
      <c r="AC1145">
        <v>5</v>
      </c>
      <c r="AD1145">
        <v>2</v>
      </c>
      <c r="AE1145">
        <v>71.430000000000007</v>
      </c>
      <c r="AF1145">
        <v>19</v>
      </c>
      <c r="AG1145">
        <v>2</v>
      </c>
      <c r="AH1145">
        <v>0</v>
      </c>
      <c r="AI1145">
        <v>5</v>
      </c>
      <c r="AJ1145" s="301">
        <v>43919</v>
      </c>
      <c r="AK1145">
        <v>2000</v>
      </c>
      <c r="AL1145">
        <v>5453</v>
      </c>
      <c r="AM1145" s="301">
        <v>43828</v>
      </c>
      <c r="AN1145">
        <v>2785</v>
      </c>
      <c r="AO1145">
        <v>6746</v>
      </c>
      <c r="AP1145" s="301">
        <v>43645</v>
      </c>
      <c r="AQ1145">
        <v>2008</v>
      </c>
      <c r="AR1145">
        <v>5080</v>
      </c>
      <c r="AS1145" s="301">
        <v>43280</v>
      </c>
      <c r="AT1145">
        <v>2690</v>
      </c>
      <c r="AU1145">
        <v>6215</v>
      </c>
    </row>
    <row r="1146" spans="1:47" x14ac:dyDescent="0.2">
      <c r="A1146" s="102">
        <v>1676</v>
      </c>
      <c r="B1146">
        <v>1963</v>
      </c>
      <c r="C1146" t="s">
        <v>1077</v>
      </c>
      <c r="D1146" t="s">
        <v>907</v>
      </c>
      <c r="E1146">
        <v>1107</v>
      </c>
      <c r="F1146">
        <v>1093</v>
      </c>
      <c r="G1146">
        <v>900</v>
      </c>
      <c r="H1146" t="s">
        <v>901</v>
      </c>
      <c r="I1146">
        <v>6925</v>
      </c>
      <c r="J1146" t="s">
        <v>1177</v>
      </c>
      <c r="K1146" t="s">
        <v>903</v>
      </c>
      <c r="L1146">
        <v>1339</v>
      </c>
      <c r="M1146">
        <v>1427</v>
      </c>
      <c r="N1146">
        <v>700</v>
      </c>
      <c r="O1146" t="s">
        <v>898</v>
      </c>
      <c r="P1146">
        <v>0.88969434054299901</v>
      </c>
      <c r="Q1146">
        <v>0.93286470220207496</v>
      </c>
      <c r="R1146">
        <v>3.8952236408677801E-2</v>
      </c>
      <c r="S1146">
        <v>3.4722383549209299E-2</v>
      </c>
      <c r="T1146">
        <v>-1.5506569374055199</v>
      </c>
      <c r="U1146">
        <v>1.5506569374055199</v>
      </c>
      <c r="V1146">
        <v>0.47713165412150499</v>
      </c>
      <c r="W1146">
        <v>-14.07</v>
      </c>
      <c r="X1146">
        <v>1.52</v>
      </c>
      <c r="Y1146">
        <v>276863</v>
      </c>
      <c r="Z1146">
        <v>13843</v>
      </c>
      <c r="AA1146">
        <v>0.66</v>
      </c>
      <c r="AB1146">
        <v>20</v>
      </c>
      <c r="AC1146">
        <v>10</v>
      </c>
      <c r="AD1146">
        <v>10</v>
      </c>
      <c r="AE1146">
        <v>50</v>
      </c>
      <c r="AF1146">
        <v>18</v>
      </c>
      <c r="AG1146">
        <v>5</v>
      </c>
      <c r="AH1146">
        <v>1</v>
      </c>
      <c r="AI1146">
        <v>14</v>
      </c>
      <c r="AJ1146" s="301">
        <v>43919</v>
      </c>
      <c r="AK1146">
        <v>872</v>
      </c>
      <c r="AL1146">
        <v>1060</v>
      </c>
      <c r="AM1146" s="301">
        <v>43828</v>
      </c>
      <c r="AN1146">
        <v>1755</v>
      </c>
      <c r="AO1146">
        <v>1624</v>
      </c>
      <c r="AP1146" s="301">
        <v>43645</v>
      </c>
      <c r="AQ1146">
        <v>1497</v>
      </c>
      <c r="AR1146">
        <v>1435</v>
      </c>
      <c r="AS1146" s="301">
        <v>43280</v>
      </c>
      <c r="AT1146">
        <v>2136</v>
      </c>
      <c r="AU1146">
        <v>1385</v>
      </c>
    </row>
    <row r="1147" spans="1:47" x14ac:dyDescent="0.2">
      <c r="A1147" s="102">
        <v>1240</v>
      </c>
      <c r="B1147">
        <v>3076</v>
      </c>
      <c r="C1147" t="s">
        <v>1126</v>
      </c>
      <c r="D1147" t="s">
        <v>905</v>
      </c>
      <c r="E1147">
        <v>1560</v>
      </c>
      <c r="F1147">
        <v>1532</v>
      </c>
      <c r="G1147">
        <v>500</v>
      </c>
      <c r="H1147" t="s">
        <v>898</v>
      </c>
      <c r="I1147">
        <v>6963</v>
      </c>
      <c r="J1147" t="s">
        <v>1347</v>
      </c>
      <c r="K1147" t="s">
        <v>903</v>
      </c>
      <c r="L1147">
        <v>7110</v>
      </c>
      <c r="M1147">
        <v>7010</v>
      </c>
      <c r="N1147">
        <v>100</v>
      </c>
      <c r="O1147" t="s">
        <v>901</v>
      </c>
      <c r="P1147">
        <v>0.78582324735998099</v>
      </c>
      <c r="Q1147">
        <v>0.94280624305154004</v>
      </c>
      <c r="R1147">
        <v>0.435529477135501</v>
      </c>
      <c r="S1147">
        <v>5.2719814050832099E-2</v>
      </c>
      <c r="T1147">
        <v>1.5266342654543901</v>
      </c>
      <c r="U1147">
        <v>1.5266342654543901</v>
      </c>
      <c r="V1147">
        <v>1.9900760118546199</v>
      </c>
      <c r="W1147">
        <v>6.52</v>
      </c>
      <c r="X1147">
        <v>9.27</v>
      </c>
      <c r="Y1147">
        <v>276811</v>
      </c>
      <c r="Z1147">
        <v>23068</v>
      </c>
      <c r="AA1147">
        <v>1.48</v>
      </c>
      <c r="AB1147">
        <v>12</v>
      </c>
      <c r="AC1147">
        <v>7</v>
      </c>
      <c r="AD1147">
        <v>5</v>
      </c>
      <c r="AE1147">
        <v>58.33</v>
      </c>
      <c r="AF1147">
        <v>18</v>
      </c>
      <c r="AG1147">
        <v>6</v>
      </c>
      <c r="AH1147">
        <v>2</v>
      </c>
      <c r="AI1147">
        <v>4</v>
      </c>
      <c r="AJ1147" s="301">
        <v>43919</v>
      </c>
      <c r="AK1147">
        <v>1344</v>
      </c>
      <c r="AL1147">
        <v>6200</v>
      </c>
      <c r="AM1147" s="301">
        <v>43828</v>
      </c>
      <c r="AN1147">
        <v>1947</v>
      </c>
      <c r="AO1147">
        <v>8780</v>
      </c>
      <c r="AP1147" s="301">
        <v>43645</v>
      </c>
      <c r="AQ1147">
        <v>1791</v>
      </c>
      <c r="AR1147">
        <v>7600</v>
      </c>
      <c r="AS1147" s="301">
        <v>43280</v>
      </c>
      <c r="AT1147">
        <v>2309</v>
      </c>
      <c r="AU1147">
        <v>9300</v>
      </c>
    </row>
    <row r="1148" spans="1:47" x14ac:dyDescent="0.2">
      <c r="A1148" s="102">
        <v>1757</v>
      </c>
      <c r="B1148">
        <v>7278</v>
      </c>
      <c r="C1148" t="s">
        <v>42</v>
      </c>
      <c r="D1148" t="s">
        <v>913</v>
      </c>
      <c r="E1148">
        <v>1620</v>
      </c>
      <c r="F1148">
        <v>1574</v>
      </c>
      <c r="G1148">
        <v>600</v>
      </c>
      <c r="H1148" t="s">
        <v>901</v>
      </c>
      <c r="I1148">
        <v>8031</v>
      </c>
      <c r="J1148" t="s">
        <v>618</v>
      </c>
      <c r="K1148" t="s">
        <v>905</v>
      </c>
      <c r="L1148">
        <v>1600.5</v>
      </c>
      <c r="M1148">
        <v>1596</v>
      </c>
      <c r="N1148">
        <v>600</v>
      </c>
      <c r="O1148" t="s">
        <v>898</v>
      </c>
      <c r="P1148">
        <v>0.82786823581549496</v>
      </c>
      <c r="Q1148">
        <v>0.93120559930055902</v>
      </c>
      <c r="R1148" s="15">
        <v>0.114156784128435</v>
      </c>
      <c r="S1148">
        <v>9.0218443998297995E-2</v>
      </c>
      <c r="T1148">
        <v>-1.11925053410652</v>
      </c>
      <c r="U1148">
        <v>1.11925053410652</v>
      </c>
      <c r="V1148">
        <v>0.64496299216761499</v>
      </c>
      <c r="W1148">
        <v>-5.59</v>
      </c>
      <c r="X1148">
        <v>1.38</v>
      </c>
      <c r="Y1148">
        <v>275981</v>
      </c>
      <c r="Z1148">
        <v>19713</v>
      </c>
      <c r="AA1148">
        <v>1.04</v>
      </c>
      <c r="AB1148">
        <v>14</v>
      </c>
      <c r="AC1148">
        <v>9</v>
      </c>
      <c r="AD1148">
        <v>5</v>
      </c>
      <c r="AE1148">
        <v>64.290000000000006</v>
      </c>
      <c r="AF1148">
        <v>19</v>
      </c>
      <c r="AG1148">
        <v>4</v>
      </c>
      <c r="AH1148">
        <v>2</v>
      </c>
      <c r="AI1148">
        <v>8</v>
      </c>
      <c r="AJ1148" s="301">
        <v>43919</v>
      </c>
      <c r="AK1148">
        <v>1672</v>
      </c>
      <c r="AL1148">
        <v>1570</v>
      </c>
      <c r="AM1148" s="301">
        <v>43828</v>
      </c>
      <c r="AN1148">
        <v>2485</v>
      </c>
      <c r="AO1148">
        <v>1946</v>
      </c>
      <c r="AP1148" s="301">
        <v>43645</v>
      </c>
      <c r="AQ1148">
        <v>2323</v>
      </c>
      <c r="AR1148">
        <v>1798</v>
      </c>
      <c r="AS1148" s="301">
        <v>43280</v>
      </c>
      <c r="AT1148">
        <v>3370</v>
      </c>
      <c r="AU1148">
        <v>1828</v>
      </c>
    </row>
    <row r="1149" spans="1:47" x14ac:dyDescent="0.2">
      <c r="A1149" s="102">
        <v>3862</v>
      </c>
      <c r="B1149">
        <v>7532</v>
      </c>
      <c r="C1149" t="s">
        <v>1214</v>
      </c>
      <c r="D1149" t="s">
        <v>921</v>
      </c>
      <c r="E1149">
        <v>2386</v>
      </c>
      <c r="F1149">
        <v>2396</v>
      </c>
      <c r="G1149">
        <v>300</v>
      </c>
      <c r="H1149" t="s">
        <v>901</v>
      </c>
      <c r="I1149">
        <v>9974</v>
      </c>
      <c r="J1149" t="s">
        <v>1911</v>
      </c>
      <c r="K1149" t="s">
        <v>921</v>
      </c>
      <c r="L1149">
        <v>7290</v>
      </c>
      <c r="M1149">
        <v>7380</v>
      </c>
      <c r="N1149">
        <v>100</v>
      </c>
      <c r="O1149" t="s">
        <v>898</v>
      </c>
      <c r="P1149">
        <v>0.86439828650741202</v>
      </c>
      <c r="Q1149">
        <v>0.86234221404810796</v>
      </c>
      <c r="R1149">
        <v>8.7522310511552001E-2</v>
      </c>
      <c r="S1149" s="15">
        <v>3.3854488837881801E-2</v>
      </c>
      <c r="T1149">
        <v>-0.94250134664326202</v>
      </c>
      <c r="U1149">
        <v>0.94250134664326202</v>
      </c>
      <c r="V1149">
        <v>0.71325490460140495</v>
      </c>
      <c r="W1149">
        <v>-6.6</v>
      </c>
      <c r="X1149">
        <v>2.6</v>
      </c>
      <c r="Y1149">
        <v>275972</v>
      </c>
      <c r="Z1149">
        <v>27597</v>
      </c>
      <c r="AA1149">
        <v>1.66</v>
      </c>
      <c r="AB1149">
        <v>10</v>
      </c>
      <c r="AC1149">
        <v>7</v>
      </c>
      <c r="AD1149">
        <v>3</v>
      </c>
      <c r="AE1149">
        <v>70</v>
      </c>
      <c r="AF1149">
        <v>19</v>
      </c>
      <c r="AG1149">
        <v>2</v>
      </c>
      <c r="AH1149">
        <v>0</v>
      </c>
      <c r="AI1149">
        <v>8</v>
      </c>
      <c r="AJ1149" s="301">
        <v>43919</v>
      </c>
      <c r="AK1149">
        <v>2058</v>
      </c>
      <c r="AL1149">
        <v>5630</v>
      </c>
      <c r="AM1149" s="301">
        <v>43828</v>
      </c>
      <c r="AN1149">
        <v>1811</v>
      </c>
      <c r="AO1149">
        <v>5560</v>
      </c>
      <c r="AP1149" s="301">
        <v>43645</v>
      </c>
      <c r="AQ1149">
        <v>1705</v>
      </c>
      <c r="AR1149">
        <v>5380</v>
      </c>
      <c r="AS1149" s="301">
        <v>43280</v>
      </c>
      <c r="AT1149">
        <v>1278</v>
      </c>
      <c r="AU1149">
        <v>5660</v>
      </c>
    </row>
    <row r="1150" spans="1:47" x14ac:dyDescent="0.2">
      <c r="A1150" s="102">
        <v>1735</v>
      </c>
      <c r="B1150">
        <v>1332</v>
      </c>
      <c r="C1150" t="s">
        <v>1174</v>
      </c>
      <c r="D1150" t="s">
        <v>974</v>
      </c>
      <c r="E1150">
        <v>468</v>
      </c>
      <c r="F1150">
        <v>456</v>
      </c>
      <c r="G1150">
        <v>2400</v>
      </c>
      <c r="H1150" t="s">
        <v>898</v>
      </c>
      <c r="I1150">
        <v>8233</v>
      </c>
      <c r="J1150" t="s">
        <v>930</v>
      </c>
      <c r="K1150" t="s">
        <v>921</v>
      </c>
      <c r="L1150">
        <v>920</v>
      </c>
      <c r="M1150">
        <v>907</v>
      </c>
      <c r="N1150">
        <v>1200</v>
      </c>
      <c r="O1150" t="s">
        <v>901</v>
      </c>
      <c r="P1150">
        <v>0.82945796762979995</v>
      </c>
      <c r="Q1150">
        <v>0.93172889955914395</v>
      </c>
      <c r="R1150">
        <v>1.57339693982693E-2</v>
      </c>
      <c r="S1150">
        <v>6.9412484043859801E-2</v>
      </c>
      <c r="T1150">
        <v>0.67904203357202098</v>
      </c>
      <c r="U1150">
        <v>0.67904203357202098</v>
      </c>
      <c r="V1150">
        <v>0.83897019427733799</v>
      </c>
      <c r="W1150">
        <v>2.14</v>
      </c>
      <c r="X1150">
        <v>0.55000000000000004</v>
      </c>
      <c r="Y1150">
        <v>275222</v>
      </c>
      <c r="Z1150">
        <v>14485</v>
      </c>
      <c r="AA1150">
        <v>0.66</v>
      </c>
      <c r="AB1150">
        <v>19</v>
      </c>
      <c r="AC1150">
        <v>10</v>
      </c>
      <c r="AD1150">
        <v>9</v>
      </c>
      <c r="AE1150">
        <v>52.63</v>
      </c>
      <c r="AF1150">
        <v>19</v>
      </c>
      <c r="AG1150">
        <v>5</v>
      </c>
      <c r="AH1150">
        <v>2</v>
      </c>
      <c r="AI1150">
        <v>12</v>
      </c>
      <c r="AJ1150" s="301">
        <v>43919</v>
      </c>
      <c r="AK1150">
        <v>517</v>
      </c>
      <c r="AL1150">
        <v>1003</v>
      </c>
      <c r="AM1150" s="301">
        <v>43828</v>
      </c>
      <c r="AN1150">
        <v>652</v>
      </c>
      <c r="AO1150">
        <v>1228</v>
      </c>
      <c r="AP1150" s="301">
        <v>43645</v>
      </c>
      <c r="AQ1150">
        <v>674</v>
      </c>
      <c r="AR1150">
        <v>1210</v>
      </c>
      <c r="AS1150" s="301">
        <v>43280</v>
      </c>
      <c r="AT1150">
        <v>537</v>
      </c>
      <c r="AU1150">
        <v>1834</v>
      </c>
    </row>
    <row r="1151" spans="1:47" x14ac:dyDescent="0.2">
      <c r="A1151" s="102">
        <v>1794</v>
      </c>
      <c r="B1151">
        <v>6504</v>
      </c>
      <c r="C1151" t="s">
        <v>1444</v>
      </c>
      <c r="D1151" t="s">
        <v>903</v>
      </c>
      <c r="E1151">
        <v>2911</v>
      </c>
      <c r="F1151">
        <v>2906</v>
      </c>
      <c r="G1151">
        <v>300</v>
      </c>
      <c r="H1151" t="s">
        <v>898</v>
      </c>
      <c r="I1151">
        <v>9613</v>
      </c>
      <c r="J1151" t="s">
        <v>1183</v>
      </c>
      <c r="K1151" t="s">
        <v>900</v>
      </c>
      <c r="L1151">
        <v>1203</v>
      </c>
      <c r="M1151">
        <v>1177</v>
      </c>
      <c r="N1151">
        <v>700</v>
      </c>
      <c r="O1151" t="s">
        <v>901</v>
      </c>
      <c r="P1151">
        <v>0.97196818841205401</v>
      </c>
      <c r="Q1151">
        <v>0.93021677874117104</v>
      </c>
      <c r="R1151" s="15">
        <v>7.1678714893301097E-6</v>
      </c>
      <c r="S1151" s="15">
        <v>4.3244151456218197E-2</v>
      </c>
      <c r="T1151">
        <v>1.5956690915335501</v>
      </c>
      <c r="U1151">
        <v>1.5956690915335501</v>
      </c>
      <c r="V1151">
        <v>1.1223038932596601</v>
      </c>
      <c r="W1151">
        <v>6.48</v>
      </c>
      <c r="X1151">
        <v>5.49</v>
      </c>
      <c r="Y1151">
        <v>274653</v>
      </c>
      <c r="Z1151">
        <v>22888</v>
      </c>
      <c r="AA1151">
        <v>1.25</v>
      </c>
      <c r="AB1151">
        <v>12</v>
      </c>
      <c r="AC1151">
        <v>6</v>
      </c>
      <c r="AD1151">
        <v>6</v>
      </c>
      <c r="AE1151">
        <v>50</v>
      </c>
      <c r="AF1151">
        <v>17</v>
      </c>
      <c r="AG1151">
        <v>4</v>
      </c>
      <c r="AH1151">
        <v>1</v>
      </c>
      <c r="AI1151">
        <v>7</v>
      </c>
      <c r="AJ1151" s="301">
        <v>43919</v>
      </c>
      <c r="AK1151">
        <v>2429</v>
      </c>
      <c r="AL1151">
        <v>1043</v>
      </c>
      <c r="AM1151" s="301">
        <v>43828</v>
      </c>
      <c r="AN1151">
        <v>3345</v>
      </c>
      <c r="AO1151">
        <v>1467</v>
      </c>
      <c r="AP1151" s="301">
        <v>43645</v>
      </c>
      <c r="AQ1151">
        <v>3865</v>
      </c>
      <c r="AR1151">
        <v>1461</v>
      </c>
      <c r="AS1151" s="301">
        <v>43280</v>
      </c>
      <c r="AT1151">
        <v>4155</v>
      </c>
      <c r="AU1151">
        <v>1251</v>
      </c>
    </row>
    <row r="1152" spans="1:47" x14ac:dyDescent="0.2">
      <c r="A1152" s="102">
        <v>3934</v>
      </c>
      <c r="B1152">
        <v>4202</v>
      </c>
      <c r="C1152" t="s">
        <v>45</v>
      </c>
      <c r="D1152" t="s">
        <v>920</v>
      </c>
      <c r="E1152">
        <v>810</v>
      </c>
      <c r="F1152">
        <v>816</v>
      </c>
      <c r="G1152">
        <v>1100</v>
      </c>
      <c r="H1152" t="s">
        <v>901</v>
      </c>
      <c r="I1152">
        <v>9706</v>
      </c>
      <c r="J1152" t="s">
        <v>980</v>
      </c>
      <c r="K1152" t="s">
        <v>917</v>
      </c>
      <c r="L1152">
        <v>4650</v>
      </c>
      <c r="M1152">
        <v>4565</v>
      </c>
      <c r="N1152">
        <v>200</v>
      </c>
      <c r="O1152" t="s">
        <v>898</v>
      </c>
      <c r="P1152">
        <v>0.600514769695631</v>
      </c>
      <c r="Q1152">
        <v>0.85900996117862705</v>
      </c>
      <c r="R1152">
        <v>0.14216947717682901</v>
      </c>
      <c r="S1152" s="15">
        <v>5.7757416171489197E-2</v>
      </c>
      <c r="T1152">
        <v>-1.04654342786008</v>
      </c>
      <c r="U1152">
        <v>1.04654342786008</v>
      </c>
      <c r="V1152">
        <v>1.50700924644807</v>
      </c>
      <c r="W1152">
        <v>-7.96</v>
      </c>
      <c r="X1152">
        <v>1.69</v>
      </c>
      <c r="Y1152">
        <v>274437</v>
      </c>
      <c r="Z1152">
        <v>17152</v>
      </c>
      <c r="AA1152">
        <v>0.94</v>
      </c>
      <c r="AB1152">
        <v>16</v>
      </c>
      <c r="AC1152">
        <v>9</v>
      </c>
      <c r="AD1152">
        <v>7</v>
      </c>
      <c r="AE1152">
        <v>56.25</v>
      </c>
      <c r="AF1152">
        <v>17</v>
      </c>
      <c r="AG1152">
        <v>4</v>
      </c>
      <c r="AH1152">
        <v>1</v>
      </c>
      <c r="AI1152">
        <v>11</v>
      </c>
      <c r="AJ1152" s="301">
        <v>43919</v>
      </c>
      <c r="AK1152">
        <v>822</v>
      </c>
      <c r="AL1152">
        <v>4580</v>
      </c>
      <c r="AM1152" s="301">
        <v>43828</v>
      </c>
      <c r="AN1152">
        <v>1049</v>
      </c>
      <c r="AO1152">
        <v>6090</v>
      </c>
      <c r="AP1152" s="301">
        <v>43645</v>
      </c>
      <c r="AQ1152">
        <v>986</v>
      </c>
      <c r="AR1152">
        <v>4760</v>
      </c>
      <c r="AS1152" s="301">
        <v>43280</v>
      </c>
      <c r="AT1152">
        <v>1195</v>
      </c>
      <c r="AU1152">
        <v>5100</v>
      </c>
    </row>
    <row r="1153" spans="1:47" x14ac:dyDescent="0.2">
      <c r="A1153" s="102">
        <v>1083</v>
      </c>
      <c r="B1153">
        <v>4631</v>
      </c>
      <c r="C1153" t="s">
        <v>1088</v>
      </c>
      <c r="D1153" t="s">
        <v>920</v>
      </c>
      <c r="E1153">
        <v>2685</v>
      </c>
      <c r="F1153">
        <v>2636</v>
      </c>
      <c r="G1153">
        <v>400</v>
      </c>
      <c r="H1153" t="s">
        <v>898</v>
      </c>
      <c r="I1153">
        <v>9101</v>
      </c>
      <c r="J1153" t="s">
        <v>682</v>
      </c>
      <c r="K1153" t="s">
        <v>1071</v>
      </c>
      <c r="L1153">
        <v>1484</v>
      </c>
      <c r="M1153">
        <v>1493</v>
      </c>
      <c r="N1153">
        <v>700</v>
      </c>
      <c r="O1153" t="s">
        <v>901</v>
      </c>
      <c r="P1153">
        <v>0.95769590939678295</v>
      </c>
      <c r="Q1153">
        <v>0.94583766135360503</v>
      </c>
      <c r="R1153">
        <v>1.8680422531447399E-2</v>
      </c>
      <c r="S1153">
        <v>1.04445019881326E-2</v>
      </c>
      <c r="T1153">
        <v>9.8957919873808101E-2</v>
      </c>
      <c r="U1153">
        <v>9.8957919873808101E-2</v>
      </c>
      <c r="V1153">
        <v>0.61789176715795602</v>
      </c>
      <c r="W1153">
        <v>0.37</v>
      </c>
      <c r="X1153">
        <v>0.88</v>
      </c>
      <c r="Y1153">
        <v>274429</v>
      </c>
      <c r="Z1153">
        <v>22869</v>
      </c>
      <c r="AA1153">
        <v>1.27</v>
      </c>
      <c r="AB1153">
        <v>12</v>
      </c>
      <c r="AC1153">
        <v>8</v>
      </c>
      <c r="AD1153">
        <v>4</v>
      </c>
      <c r="AE1153">
        <v>66.67</v>
      </c>
      <c r="AF1153">
        <v>20</v>
      </c>
      <c r="AG1153">
        <v>1</v>
      </c>
      <c r="AH1153">
        <v>0</v>
      </c>
      <c r="AI1153">
        <v>11</v>
      </c>
      <c r="AJ1153" s="301">
        <v>43919</v>
      </c>
      <c r="AK1153">
        <v>2479</v>
      </c>
      <c r="AL1153">
        <v>1336</v>
      </c>
      <c r="AM1153" s="301">
        <v>43828</v>
      </c>
      <c r="AN1153">
        <v>3035</v>
      </c>
      <c r="AO1153">
        <v>1981</v>
      </c>
      <c r="AP1153" s="301">
        <v>43645</v>
      </c>
      <c r="AQ1153">
        <v>2906</v>
      </c>
      <c r="AR1153">
        <v>1776</v>
      </c>
      <c r="AS1153" s="301">
        <v>43280</v>
      </c>
      <c r="AT1153">
        <v>3450</v>
      </c>
      <c r="AU1153">
        <v>2162</v>
      </c>
    </row>
    <row r="1154" spans="1:47" x14ac:dyDescent="0.2">
      <c r="A1154" s="102">
        <v>3569</v>
      </c>
      <c r="B1154">
        <v>1835</v>
      </c>
      <c r="C1154" t="s">
        <v>802</v>
      </c>
      <c r="D1154" t="s">
        <v>907</v>
      </c>
      <c r="E1154">
        <v>2724</v>
      </c>
      <c r="F1154">
        <v>2692</v>
      </c>
      <c r="G1154">
        <v>300</v>
      </c>
      <c r="H1154" t="s">
        <v>898</v>
      </c>
      <c r="I1154">
        <v>8309</v>
      </c>
      <c r="J1154" t="s">
        <v>641</v>
      </c>
      <c r="K1154" t="s">
        <v>940</v>
      </c>
      <c r="L1154">
        <v>2949.5</v>
      </c>
      <c r="M1154">
        <v>2928.5</v>
      </c>
      <c r="N1154">
        <v>300</v>
      </c>
      <c r="O1154" t="s">
        <v>901</v>
      </c>
      <c r="P1154">
        <v>0.61930882394843401</v>
      </c>
      <c r="Q1154">
        <v>0.87474805096207997</v>
      </c>
      <c r="R1154" s="15">
        <v>0.35782256035125298</v>
      </c>
      <c r="S1154">
        <v>9.7418477342267606E-2</v>
      </c>
      <c r="T1154">
        <v>0.60378364474898005</v>
      </c>
      <c r="U1154">
        <v>0.60378364474898005</v>
      </c>
      <c r="V1154">
        <v>0.54708773075653405</v>
      </c>
      <c r="W1154">
        <v>2.13</v>
      </c>
      <c r="X1154">
        <v>8.08</v>
      </c>
      <c r="Y1154">
        <v>274154</v>
      </c>
      <c r="Z1154">
        <v>54831</v>
      </c>
      <c r="AA1154">
        <v>2.83</v>
      </c>
      <c r="AB1154">
        <v>5</v>
      </c>
      <c r="AC1154">
        <v>4</v>
      </c>
      <c r="AD1154">
        <v>1</v>
      </c>
      <c r="AE1154">
        <v>80</v>
      </c>
      <c r="AF1154">
        <v>20</v>
      </c>
      <c r="AG1154">
        <v>2</v>
      </c>
      <c r="AH1154">
        <v>0</v>
      </c>
      <c r="AI1154">
        <v>3</v>
      </c>
      <c r="AJ1154" s="301">
        <v>43919</v>
      </c>
      <c r="AK1154">
        <v>2959</v>
      </c>
      <c r="AL1154">
        <v>3284</v>
      </c>
      <c r="AM1154" s="301">
        <v>43828</v>
      </c>
      <c r="AN1154">
        <v>3180</v>
      </c>
      <c r="AO1154">
        <v>4337</v>
      </c>
      <c r="AP1154" s="301">
        <v>43645</v>
      </c>
      <c r="AQ1154">
        <v>2975</v>
      </c>
      <c r="AR1154">
        <v>3991</v>
      </c>
      <c r="AS1154" s="301">
        <v>43280</v>
      </c>
      <c r="AT1154">
        <v>3390</v>
      </c>
      <c r="AU1154">
        <v>4318</v>
      </c>
    </row>
    <row r="1155" spans="1:47" x14ac:dyDescent="0.2">
      <c r="A1155" s="102">
        <v>1421</v>
      </c>
      <c r="B1155">
        <v>4208</v>
      </c>
      <c r="C1155" t="s">
        <v>1026</v>
      </c>
      <c r="D1155" t="s">
        <v>920</v>
      </c>
      <c r="E1155">
        <v>1810</v>
      </c>
      <c r="F1155">
        <v>1797</v>
      </c>
      <c r="G1155">
        <v>600</v>
      </c>
      <c r="H1155" t="s">
        <v>901</v>
      </c>
      <c r="I1155">
        <v>6592</v>
      </c>
      <c r="J1155" t="s">
        <v>1059</v>
      </c>
      <c r="K1155" t="s">
        <v>903</v>
      </c>
      <c r="L1155">
        <v>3415</v>
      </c>
      <c r="M1155">
        <v>3380</v>
      </c>
      <c r="N1155">
        <v>300</v>
      </c>
      <c r="O1155" t="s">
        <v>898</v>
      </c>
      <c r="P1155">
        <v>0.90551848736943896</v>
      </c>
      <c r="Q1155">
        <v>0.93852502480199296</v>
      </c>
      <c r="R1155">
        <v>0.30500329150136302</v>
      </c>
      <c r="S1155" s="15">
        <v>8.6965828325807307E-2</v>
      </c>
      <c r="T1155">
        <v>-7.2379093924142698E-2</v>
      </c>
      <c r="U1155">
        <v>7.2379093924142698E-2</v>
      </c>
      <c r="V1155">
        <v>0.49666572262911102</v>
      </c>
      <c r="W1155">
        <v>-0.25</v>
      </c>
      <c r="X1155">
        <v>6.33</v>
      </c>
      <c r="Y1155">
        <v>273804</v>
      </c>
      <c r="Z1155">
        <v>34226</v>
      </c>
      <c r="AA1155">
        <v>1.89</v>
      </c>
      <c r="AB1155">
        <v>8</v>
      </c>
      <c r="AC1155">
        <v>6</v>
      </c>
      <c r="AD1155">
        <v>2</v>
      </c>
      <c r="AE1155">
        <v>75</v>
      </c>
      <c r="AF1155">
        <v>19</v>
      </c>
      <c r="AG1155">
        <v>3</v>
      </c>
      <c r="AH1155">
        <v>0</v>
      </c>
      <c r="AI1155">
        <v>5</v>
      </c>
      <c r="AJ1155" s="301">
        <v>43919</v>
      </c>
      <c r="AK1155">
        <v>1691</v>
      </c>
      <c r="AL1155">
        <v>3360</v>
      </c>
      <c r="AM1155" s="301">
        <v>43828</v>
      </c>
      <c r="AN1155">
        <v>2379</v>
      </c>
      <c r="AO1155">
        <v>4150</v>
      </c>
      <c r="AP1155" s="301">
        <v>43645</v>
      </c>
      <c r="AQ1155">
        <v>2298</v>
      </c>
      <c r="AR1155">
        <v>3850</v>
      </c>
      <c r="AS1155" s="301">
        <v>43280</v>
      </c>
      <c r="AT1155">
        <v>2821</v>
      </c>
      <c r="AU1155">
        <v>5180</v>
      </c>
    </row>
    <row r="1156" spans="1:47" x14ac:dyDescent="0.2">
      <c r="A1156" s="102">
        <v>557</v>
      </c>
      <c r="B1156">
        <v>4324</v>
      </c>
      <c r="C1156" t="s">
        <v>1065</v>
      </c>
      <c r="D1156" t="s">
        <v>910</v>
      </c>
      <c r="E1156">
        <v>2495</v>
      </c>
      <c r="F1156">
        <v>2445</v>
      </c>
      <c r="G1156">
        <v>400</v>
      </c>
      <c r="H1156" t="s">
        <v>898</v>
      </c>
      <c r="I1156">
        <v>5101</v>
      </c>
      <c r="J1156" t="s">
        <v>1263</v>
      </c>
      <c r="K1156" t="s">
        <v>984</v>
      </c>
      <c r="L1156">
        <v>1514</v>
      </c>
      <c r="M1156">
        <v>1495</v>
      </c>
      <c r="N1156">
        <v>700</v>
      </c>
      <c r="O1156" t="s">
        <v>901</v>
      </c>
      <c r="P1156">
        <v>0.96336095017004597</v>
      </c>
      <c r="Q1156">
        <v>0.95656366954708005</v>
      </c>
      <c r="R1156" s="15">
        <v>2.483700067373E-2</v>
      </c>
      <c r="S1156">
        <v>9.2079011930381205E-2</v>
      </c>
      <c r="T1156">
        <v>7.31687316975482E-2</v>
      </c>
      <c r="U1156">
        <v>7.31687316975482E-2</v>
      </c>
      <c r="V1156">
        <v>0.36685143843771501</v>
      </c>
      <c r="W1156">
        <v>0.5</v>
      </c>
      <c r="X1156">
        <v>7</v>
      </c>
      <c r="Y1156">
        <v>273625</v>
      </c>
      <c r="Z1156">
        <v>30403</v>
      </c>
      <c r="AA1156">
        <v>1.42</v>
      </c>
      <c r="AB1156">
        <v>9</v>
      </c>
      <c r="AC1156">
        <v>5</v>
      </c>
      <c r="AD1156">
        <v>4</v>
      </c>
      <c r="AE1156">
        <v>55.56</v>
      </c>
      <c r="AF1156">
        <v>20</v>
      </c>
      <c r="AG1156">
        <v>2</v>
      </c>
      <c r="AH1156">
        <v>0</v>
      </c>
      <c r="AI1156">
        <v>7</v>
      </c>
      <c r="AJ1156" s="301">
        <v>43919</v>
      </c>
      <c r="AK1156">
        <v>2119</v>
      </c>
      <c r="AL1156">
        <v>1457</v>
      </c>
      <c r="AM1156" s="301">
        <v>43828</v>
      </c>
      <c r="AN1156">
        <v>3775</v>
      </c>
      <c r="AO1156">
        <v>2131</v>
      </c>
      <c r="AP1156" s="301">
        <v>43645</v>
      </c>
      <c r="AQ1156">
        <v>3810</v>
      </c>
      <c r="AR1156">
        <v>2041</v>
      </c>
      <c r="AS1156" s="301">
        <v>43280</v>
      </c>
      <c r="AT1156">
        <v>5140</v>
      </c>
      <c r="AU1156">
        <v>2246</v>
      </c>
    </row>
    <row r="1157" spans="1:47" x14ac:dyDescent="0.2">
      <c r="A1157" s="102">
        <v>86</v>
      </c>
      <c r="B1157">
        <v>6301</v>
      </c>
      <c r="C1157" t="s">
        <v>52</v>
      </c>
      <c r="D1157" t="s">
        <v>909</v>
      </c>
      <c r="E1157">
        <v>2125</v>
      </c>
      <c r="F1157">
        <v>2153</v>
      </c>
      <c r="G1157">
        <v>500</v>
      </c>
      <c r="H1157" t="s">
        <v>898</v>
      </c>
      <c r="I1157">
        <v>6471</v>
      </c>
      <c r="J1157" t="s">
        <v>805</v>
      </c>
      <c r="K1157" t="s">
        <v>909</v>
      </c>
      <c r="L1157">
        <v>782</v>
      </c>
      <c r="M1157">
        <v>777</v>
      </c>
      <c r="N1157">
        <v>1400</v>
      </c>
      <c r="O1157" t="s">
        <v>901</v>
      </c>
      <c r="P1157">
        <v>0.964950571756092</v>
      </c>
      <c r="Q1157">
        <v>0.97345789538633998</v>
      </c>
      <c r="R1157" s="15">
        <v>0.19430188704280499</v>
      </c>
      <c r="S1157">
        <v>3.9140955627663801E-2</v>
      </c>
      <c r="T1157">
        <v>0.573796683184431</v>
      </c>
      <c r="U1157">
        <v>0.573796683184431</v>
      </c>
      <c r="V1157">
        <v>8.6322227248301298E-2</v>
      </c>
      <c r="W1157">
        <v>2.08</v>
      </c>
      <c r="X1157">
        <v>1.05</v>
      </c>
      <c r="Y1157">
        <v>273498</v>
      </c>
      <c r="Z1157">
        <v>21038</v>
      </c>
      <c r="AA1157">
        <v>1.06</v>
      </c>
      <c r="AB1157">
        <v>13</v>
      </c>
      <c r="AC1157">
        <v>10</v>
      </c>
      <c r="AD1157">
        <v>3</v>
      </c>
      <c r="AE1157">
        <v>76.92</v>
      </c>
      <c r="AF1157">
        <v>20</v>
      </c>
      <c r="AG1157">
        <v>1</v>
      </c>
      <c r="AH1157">
        <v>0</v>
      </c>
      <c r="AI1157">
        <v>12</v>
      </c>
      <c r="AJ1157" s="301">
        <v>43919</v>
      </c>
      <c r="AK1157">
        <v>1877.5</v>
      </c>
      <c r="AL1157">
        <v>711</v>
      </c>
      <c r="AM1157" s="301">
        <v>43828</v>
      </c>
      <c r="AN1157">
        <v>2642</v>
      </c>
      <c r="AO1157">
        <v>1041</v>
      </c>
      <c r="AP1157" s="301">
        <v>43645</v>
      </c>
      <c r="AQ1157">
        <v>2658</v>
      </c>
      <c r="AR1157">
        <v>996</v>
      </c>
      <c r="AS1157" s="301">
        <v>43280</v>
      </c>
      <c r="AT1157">
        <v>3122</v>
      </c>
      <c r="AU1157">
        <v>1135</v>
      </c>
    </row>
    <row r="1158" spans="1:47" x14ac:dyDescent="0.2">
      <c r="A1158" s="102">
        <v>3586</v>
      </c>
      <c r="B1158">
        <v>2296</v>
      </c>
      <c r="C1158" t="s">
        <v>1472</v>
      </c>
      <c r="D1158" t="s">
        <v>923</v>
      </c>
      <c r="E1158">
        <v>646</v>
      </c>
      <c r="F1158">
        <v>643</v>
      </c>
      <c r="G1158">
        <v>1500</v>
      </c>
      <c r="H1158" t="s">
        <v>901</v>
      </c>
      <c r="I1158">
        <v>6326</v>
      </c>
      <c r="J1158" t="s">
        <v>1450</v>
      </c>
      <c r="K1158" t="s">
        <v>909</v>
      </c>
      <c r="L1158">
        <v>1614.5</v>
      </c>
      <c r="M1158">
        <v>1599</v>
      </c>
      <c r="N1158">
        <v>600</v>
      </c>
      <c r="O1158" t="s">
        <v>898</v>
      </c>
      <c r="P1158">
        <v>0.79624967469924002</v>
      </c>
      <c r="Q1158">
        <v>0.87410556967998598</v>
      </c>
      <c r="R1158">
        <v>2.1957704733625398E-3</v>
      </c>
      <c r="S1158">
        <v>2.7637518521147299E-2</v>
      </c>
      <c r="T1158">
        <v>-1.5178526808605599</v>
      </c>
      <c r="U1158">
        <v>1.5178526808605599</v>
      </c>
      <c r="V1158">
        <v>1.5664770691196199</v>
      </c>
      <c r="W1158">
        <v>-12.67</v>
      </c>
      <c r="X1158">
        <v>0.53</v>
      </c>
      <c r="Y1158">
        <v>273494</v>
      </c>
      <c r="Z1158">
        <v>16088</v>
      </c>
      <c r="AA1158">
        <v>0.78</v>
      </c>
      <c r="AB1158">
        <v>17</v>
      </c>
      <c r="AC1158">
        <v>11</v>
      </c>
      <c r="AD1158">
        <v>6</v>
      </c>
      <c r="AE1158">
        <v>64.709999999999994</v>
      </c>
      <c r="AF1158">
        <v>19</v>
      </c>
      <c r="AG1158">
        <v>4</v>
      </c>
      <c r="AH1158">
        <v>1</v>
      </c>
      <c r="AI1158">
        <v>12</v>
      </c>
      <c r="AJ1158" s="301">
        <v>43919</v>
      </c>
      <c r="AK1158">
        <v>655</v>
      </c>
      <c r="AL1158">
        <v>1398.5</v>
      </c>
      <c r="AM1158" s="301">
        <v>43828</v>
      </c>
      <c r="AN1158">
        <v>705</v>
      </c>
      <c r="AO1158">
        <v>1726</v>
      </c>
      <c r="AP1158" s="301">
        <v>43645</v>
      </c>
      <c r="AQ1158">
        <v>743</v>
      </c>
      <c r="AR1158">
        <v>1813</v>
      </c>
      <c r="AS1158" s="301">
        <v>43280</v>
      </c>
      <c r="AT1158">
        <v>941</v>
      </c>
      <c r="AU1158">
        <v>1732</v>
      </c>
    </row>
    <row r="1159" spans="1:47" x14ac:dyDescent="0.2">
      <c r="A1159" s="102">
        <v>2338</v>
      </c>
      <c r="B1159">
        <v>1662</v>
      </c>
      <c r="C1159" t="s">
        <v>463</v>
      </c>
      <c r="D1159" t="s">
        <v>1045</v>
      </c>
      <c r="E1159">
        <v>1807</v>
      </c>
      <c r="F1159">
        <v>1788</v>
      </c>
      <c r="G1159">
        <v>500</v>
      </c>
      <c r="H1159" t="s">
        <v>901</v>
      </c>
      <c r="I1159">
        <v>5714</v>
      </c>
      <c r="J1159" t="s">
        <v>559</v>
      </c>
      <c r="K1159" t="s">
        <v>911</v>
      </c>
      <c r="L1159">
        <v>3280</v>
      </c>
      <c r="M1159">
        <v>3235</v>
      </c>
      <c r="N1159">
        <v>300</v>
      </c>
      <c r="O1159" t="s">
        <v>898</v>
      </c>
      <c r="P1159">
        <v>0.70178005581981795</v>
      </c>
      <c r="Q1159">
        <v>0.91574765426965798</v>
      </c>
      <c r="R1159">
        <v>0.13848060004031801</v>
      </c>
      <c r="S1159">
        <v>8.1116922458409194E-2</v>
      </c>
      <c r="T1159">
        <v>-1.72830685254029</v>
      </c>
      <c r="U1159">
        <v>1.72830685254029</v>
      </c>
      <c r="V1159">
        <v>1.8948312436149499</v>
      </c>
      <c r="W1159">
        <v>-13.11</v>
      </c>
      <c r="X1159">
        <v>7.88</v>
      </c>
      <c r="Y1159">
        <v>273475</v>
      </c>
      <c r="Z1159">
        <v>24861</v>
      </c>
      <c r="AA1159">
        <v>1.19</v>
      </c>
      <c r="AB1159">
        <v>11</v>
      </c>
      <c r="AC1159">
        <v>6</v>
      </c>
      <c r="AD1159">
        <v>5</v>
      </c>
      <c r="AE1159">
        <v>54.55</v>
      </c>
      <c r="AF1159">
        <v>19</v>
      </c>
      <c r="AG1159">
        <v>2</v>
      </c>
      <c r="AH1159">
        <v>0</v>
      </c>
      <c r="AI1159">
        <v>9</v>
      </c>
      <c r="AJ1159" s="301">
        <v>43919</v>
      </c>
      <c r="AK1159">
        <v>1789</v>
      </c>
      <c r="AL1159">
        <v>2786</v>
      </c>
      <c r="AM1159" s="301">
        <v>43828</v>
      </c>
      <c r="AN1159">
        <v>2955</v>
      </c>
      <c r="AO1159">
        <v>4075</v>
      </c>
      <c r="AP1159" s="301">
        <v>43645</v>
      </c>
      <c r="AQ1159">
        <v>2554</v>
      </c>
      <c r="AR1159">
        <v>3525</v>
      </c>
      <c r="AS1159" s="301">
        <v>43280</v>
      </c>
      <c r="AT1159">
        <v>2896</v>
      </c>
      <c r="AU1159">
        <v>3350</v>
      </c>
    </row>
    <row r="1160" spans="1:47" x14ac:dyDescent="0.2">
      <c r="A1160" s="102">
        <v>1182</v>
      </c>
      <c r="B1160">
        <v>3291</v>
      </c>
      <c r="C1160" t="s">
        <v>55</v>
      </c>
      <c r="D1160" t="s">
        <v>917</v>
      </c>
      <c r="E1160">
        <v>1661</v>
      </c>
      <c r="F1160">
        <v>1643</v>
      </c>
      <c r="G1160">
        <v>600</v>
      </c>
      <c r="H1160" t="s">
        <v>898</v>
      </c>
      <c r="I1160">
        <v>6995</v>
      </c>
      <c r="J1160" t="s">
        <v>47</v>
      </c>
      <c r="K1160" t="s">
        <v>913</v>
      </c>
      <c r="L1160">
        <v>1553</v>
      </c>
      <c r="M1160">
        <v>1535</v>
      </c>
      <c r="N1160">
        <v>600</v>
      </c>
      <c r="O1160" t="s">
        <v>901</v>
      </c>
      <c r="P1160">
        <v>0.91633852664108095</v>
      </c>
      <c r="Q1160">
        <v>0.94396751934257395</v>
      </c>
      <c r="R1160">
        <v>0.39547173734496599</v>
      </c>
      <c r="S1160">
        <v>7.8042196012927997E-3</v>
      </c>
      <c r="T1160">
        <v>0.446209799928388</v>
      </c>
      <c r="U1160">
        <v>0.446209799928388</v>
      </c>
      <c r="V1160">
        <v>0.286593726846819</v>
      </c>
      <c r="W1160">
        <v>2.08</v>
      </c>
      <c r="X1160">
        <v>6.57</v>
      </c>
      <c r="Y1160">
        <v>273153</v>
      </c>
      <c r="Z1160">
        <v>21012</v>
      </c>
      <c r="AA1160">
        <v>1.05</v>
      </c>
      <c r="AB1160">
        <v>13</v>
      </c>
      <c r="AC1160">
        <v>9</v>
      </c>
      <c r="AD1160">
        <v>4</v>
      </c>
      <c r="AE1160">
        <v>69.23</v>
      </c>
      <c r="AF1160">
        <v>19</v>
      </c>
      <c r="AG1160">
        <v>1</v>
      </c>
      <c r="AH1160">
        <v>1</v>
      </c>
      <c r="AI1160">
        <v>11</v>
      </c>
      <c r="AJ1160" s="301">
        <v>43919</v>
      </c>
      <c r="AK1160">
        <v>1545</v>
      </c>
      <c r="AL1160">
        <v>1369</v>
      </c>
      <c r="AM1160" s="301">
        <v>43828</v>
      </c>
      <c r="AN1160">
        <v>1919</v>
      </c>
      <c r="AO1160">
        <v>2147</v>
      </c>
      <c r="AP1160" s="301">
        <v>43645</v>
      </c>
      <c r="AQ1160">
        <v>1803</v>
      </c>
      <c r="AR1160">
        <v>1839</v>
      </c>
      <c r="AS1160" s="301">
        <v>43280</v>
      </c>
      <c r="AT1160">
        <v>2103</v>
      </c>
      <c r="AU1160">
        <v>2026</v>
      </c>
    </row>
    <row r="1161" spans="1:47" x14ac:dyDescent="0.2">
      <c r="A1161" s="102">
        <v>1736</v>
      </c>
      <c r="B1161">
        <v>2531</v>
      </c>
      <c r="C1161" t="s">
        <v>922</v>
      </c>
      <c r="D1161" t="s">
        <v>923</v>
      </c>
      <c r="E1161">
        <v>952</v>
      </c>
      <c r="F1161">
        <v>951</v>
      </c>
      <c r="G1161">
        <v>1000</v>
      </c>
      <c r="H1161" t="s">
        <v>898</v>
      </c>
      <c r="I1161">
        <v>6136</v>
      </c>
      <c r="J1161" t="s">
        <v>1400</v>
      </c>
      <c r="K1161" t="s">
        <v>909</v>
      </c>
      <c r="L1161">
        <v>1750</v>
      </c>
      <c r="M1161">
        <v>1664</v>
      </c>
      <c r="N1161">
        <v>600</v>
      </c>
      <c r="O1161" t="s">
        <v>901</v>
      </c>
      <c r="P1161">
        <v>0.92588364886131003</v>
      </c>
      <c r="Q1161">
        <v>0.93172546972082404</v>
      </c>
      <c r="R1161">
        <v>8.5028746463170601E-2</v>
      </c>
      <c r="S1161" s="15">
        <v>4.2385424244386197E-2</v>
      </c>
      <c r="T1161">
        <v>0.203798030668706</v>
      </c>
      <c r="U1161">
        <v>0.203798030668706</v>
      </c>
      <c r="V1161">
        <v>1.45343002332633</v>
      </c>
      <c r="W1161">
        <v>1.1200000000000001</v>
      </c>
      <c r="X1161">
        <v>4.75</v>
      </c>
      <c r="Y1161">
        <v>273080</v>
      </c>
      <c r="Z1161">
        <v>17068</v>
      </c>
      <c r="AA1161">
        <v>0.85</v>
      </c>
      <c r="AB1161">
        <v>16</v>
      </c>
      <c r="AC1161">
        <v>9</v>
      </c>
      <c r="AD1161">
        <v>7</v>
      </c>
      <c r="AE1161">
        <v>56.25</v>
      </c>
      <c r="AF1161">
        <v>17</v>
      </c>
      <c r="AG1161">
        <v>5</v>
      </c>
      <c r="AH1161">
        <v>1</v>
      </c>
      <c r="AI1161">
        <v>10</v>
      </c>
      <c r="AJ1161" s="301">
        <v>43919</v>
      </c>
      <c r="AK1161">
        <v>819</v>
      </c>
      <c r="AL1161">
        <v>1466</v>
      </c>
      <c r="AM1161" s="301">
        <v>43828</v>
      </c>
      <c r="AN1161">
        <v>1005</v>
      </c>
      <c r="AO1161">
        <v>2090</v>
      </c>
      <c r="AP1161" s="301">
        <v>43645</v>
      </c>
      <c r="AQ1161">
        <v>1134</v>
      </c>
      <c r="AR1161">
        <v>2199</v>
      </c>
      <c r="AS1161" s="301">
        <v>43280</v>
      </c>
      <c r="AT1161">
        <v>1400</v>
      </c>
      <c r="AU1161">
        <v>2236</v>
      </c>
    </row>
    <row r="1162" spans="1:47" x14ac:dyDescent="0.2">
      <c r="A1162" s="102">
        <v>1099</v>
      </c>
      <c r="B1162">
        <v>3087</v>
      </c>
      <c r="C1162" t="s">
        <v>1094</v>
      </c>
      <c r="D1162" t="s">
        <v>921</v>
      </c>
      <c r="E1162">
        <v>1721</v>
      </c>
      <c r="F1162">
        <v>1719</v>
      </c>
      <c r="G1162">
        <v>600</v>
      </c>
      <c r="H1162" t="s">
        <v>901</v>
      </c>
      <c r="I1162">
        <v>9101</v>
      </c>
      <c r="J1162" t="s">
        <v>682</v>
      </c>
      <c r="K1162" t="s">
        <v>1071</v>
      </c>
      <c r="L1162">
        <v>1484</v>
      </c>
      <c r="M1162">
        <v>1493</v>
      </c>
      <c r="N1162">
        <v>700</v>
      </c>
      <c r="O1162" t="s">
        <v>898</v>
      </c>
      <c r="P1162">
        <v>0.821992452645117</v>
      </c>
      <c r="Q1162">
        <v>0.94554239000309603</v>
      </c>
      <c r="R1162" s="15">
        <v>0.1175335225254</v>
      </c>
      <c r="S1162">
        <v>1.17691783845365E-2</v>
      </c>
      <c r="T1162">
        <v>-0.72659781819806901</v>
      </c>
      <c r="U1162">
        <v>0.72659781819806901</v>
      </c>
      <c r="V1162">
        <v>1.0093806241063401</v>
      </c>
      <c r="W1162">
        <v>-4.37</v>
      </c>
      <c r="X1162">
        <v>1.33</v>
      </c>
      <c r="Y1162">
        <v>273044</v>
      </c>
      <c r="Z1162">
        <v>24822</v>
      </c>
      <c r="AA1162">
        <v>1.27</v>
      </c>
      <c r="AB1162">
        <v>11</v>
      </c>
      <c r="AC1162">
        <v>6</v>
      </c>
      <c r="AD1162">
        <v>5</v>
      </c>
      <c r="AE1162">
        <v>54.55</v>
      </c>
      <c r="AF1162">
        <v>19</v>
      </c>
      <c r="AG1162">
        <v>3</v>
      </c>
      <c r="AH1162">
        <v>1</v>
      </c>
      <c r="AI1162">
        <v>7</v>
      </c>
      <c r="AJ1162" s="301">
        <v>43919</v>
      </c>
      <c r="AK1162">
        <v>1657</v>
      </c>
      <c r="AL1162">
        <v>1336</v>
      </c>
      <c r="AM1162" s="301">
        <v>43828</v>
      </c>
      <c r="AN1162">
        <v>2166</v>
      </c>
      <c r="AO1162">
        <v>1981</v>
      </c>
      <c r="AP1162" s="301">
        <v>43645</v>
      </c>
      <c r="AQ1162">
        <v>2077</v>
      </c>
      <c r="AR1162">
        <v>1776</v>
      </c>
      <c r="AS1162" s="301">
        <v>43280</v>
      </c>
      <c r="AT1162">
        <v>2140</v>
      </c>
      <c r="AU1162">
        <v>2162</v>
      </c>
    </row>
    <row r="1163" spans="1:47" x14ac:dyDescent="0.2">
      <c r="A1163" s="102">
        <v>772</v>
      </c>
      <c r="B1163">
        <v>4114</v>
      </c>
      <c r="C1163" t="s">
        <v>997</v>
      </c>
      <c r="D1163" t="s">
        <v>920</v>
      </c>
      <c r="E1163">
        <v>5560</v>
      </c>
      <c r="F1163">
        <v>5590</v>
      </c>
      <c r="G1163">
        <v>100</v>
      </c>
      <c r="H1163" t="s">
        <v>898</v>
      </c>
      <c r="I1163">
        <v>8136</v>
      </c>
      <c r="J1163" t="s">
        <v>965</v>
      </c>
      <c r="K1163" t="s">
        <v>905</v>
      </c>
      <c r="L1163">
        <v>1682</v>
      </c>
      <c r="M1163">
        <v>1655</v>
      </c>
      <c r="N1163">
        <v>300</v>
      </c>
      <c r="O1163" t="s">
        <v>901</v>
      </c>
      <c r="P1163">
        <v>0.90877426185071697</v>
      </c>
      <c r="Q1163">
        <v>0.95183004798886495</v>
      </c>
      <c r="R1163">
        <v>0.18408535702363199</v>
      </c>
      <c r="S1163" s="15">
        <v>9.3761485870812004E-4</v>
      </c>
      <c r="T1163">
        <v>0.120851139349418</v>
      </c>
      <c r="U1163">
        <v>0.120851139349418</v>
      </c>
      <c r="V1163">
        <v>0.49163413652223198</v>
      </c>
      <c r="W1163">
        <v>0.66</v>
      </c>
      <c r="X1163">
        <v>11.18</v>
      </c>
      <c r="Y1163">
        <v>272966</v>
      </c>
      <c r="Z1163">
        <v>22747</v>
      </c>
      <c r="AA1163">
        <v>1.54</v>
      </c>
      <c r="AB1163">
        <v>12</v>
      </c>
      <c r="AC1163">
        <v>8</v>
      </c>
      <c r="AD1163">
        <v>4</v>
      </c>
      <c r="AE1163">
        <v>66.67</v>
      </c>
      <c r="AF1163">
        <v>17</v>
      </c>
      <c r="AG1163">
        <v>4</v>
      </c>
      <c r="AH1163">
        <v>1</v>
      </c>
      <c r="AI1163">
        <v>7</v>
      </c>
      <c r="AJ1163" s="301">
        <v>43919</v>
      </c>
      <c r="AK1163">
        <v>5180</v>
      </c>
      <c r="AL1163">
        <v>1476</v>
      </c>
      <c r="AM1163" s="301">
        <v>43828</v>
      </c>
      <c r="AN1163">
        <v>6790</v>
      </c>
      <c r="AO1163">
        <v>2149</v>
      </c>
      <c r="AP1163" s="301">
        <v>43645</v>
      </c>
      <c r="AQ1163">
        <v>7230</v>
      </c>
      <c r="AR1163">
        <v>2424</v>
      </c>
      <c r="AS1163" s="301">
        <v>43280</v>
      </c>
      <c r="AT1163">
        <v>7900</v>
      </c>
      <c r="AU1163">
        <v>2070</v>
      </c>
    </row>
    <row r="1164" spans="1:47" x14ac:dyDescent="0.2">
      <c r="A1164" s="102">
        <v>807</v>
      </c>
      <c r="B1164">
        <v>1417</v>
      </c>
      <c r="C1164" t="s">
        <v>1462</v>
      </c>
      <c r="D1164" t="s">
        <v>907</v>
      </c>
      <c r="E1164">
        <v>1611</v>
      </c>
      <c r="F1164">
        <v>1595</v>
      </c>
      <c r="G1164">
        <v>600</v>
      </c>
      <c r="H1164" t="s">
        <v>898</v>
      </c>
      <c r="I1164">
        <v>5713</v>
      </c>
      <c r="J1164" t="s">
        <v>1099</v>
      </c>
      <c r="K1164" t="s">
        <v>911</v>
      </c>
      <c r="L1164">
        <v>2937</v>
      </c>
      <c r="M1164">
        <v>2957.5</v>
      </c>
      <c r="N1164">
        <v>300</v>
      </c>
      <c r="O1164" t="s">
        <v>901</v>
      </c>
      <c r="P1164">
        <v>0.93126043522854296</v>
      </c>
      <c r="Q1164">
        <v>0.95101833209986697</v>
      </c>
      <c r="R1164">
        <v>0.24029747174358901</v>
      </c>
      <c r="S1164" s="15">
        <v>1.7750872141886399E-4</v>
      </c>
      <c r="T1164">
        <v>4.3824399933796401E-2</v>
      </c>
      <c r="U1164">
        <v>4.3824399933796401E-2</v>
      </c>
      <c r="V1164">
        <v>6.6743683175371701E-2</v>
      </c>
      <c r="W1164">
        <v>0.28000000000000003</v>
      </c>
      <c r="X1164">
        <v>7.86</v>
      </c>
      <c r="Y1164">
        <v>272817</v>
      </c>
      <c r="Z1164">
        <v>20986</v>
      </c>
      <c r="AA1164">
        <v>1.08</v>
      </c>
      <c r="AB1164">
        <v>13</v>
      </c>
      <c r="AC1164">
        <v>8</v>
      </c>
      <c r="AD1164">
        <v>5</v>
      </c>
      <c r="AE1164">
        <v>61.54</v>
      </c>
      <c r="AF1164">
        <v>18</v>
      </c>
      <c r="AG1164">
        <v>4</v>
      </c>
      <c r="AH1164">
        <v>1</v>
      </c>
      <c r="AI1164">
        <v>8</v>
      </c>
      <c r="AJ1164" s="301">
        <v>43919</v>
      </c>
      <c r="AK1164">
        <v>1375</v>
      </c>
      <c r="AL1164">
        <v>2311.5</v>
      </c>
      <c r="AM1164" s="301">
        <v>43828</v>
      </c>
      <c r="AN1164">
        <v>1651</v>
      </c>
      <c r="AO1164">
        <v>3544</v>
      </c>
      <c r="AP1164" s="301">
        <v>43645</v>
      </c>
      <c r="AQ1164">
        <v>1652</v>
      </c>
      <c r="AR1164">
        <v>3244</v>
      </c>
      <c r="AS1164" s="301">
        <v>43280</v>
      </c>
      <c r="AT1164">
        <v>1687</v>
      </c>
      <c r="AU1164">
        <v>4145</v>
      </c>
    </row>
    <row r="1165" spans="1:47" x14ac:dyDescent="0.2">
      <c r="A1165" s="102">
        <v>2183</v>
      </c>
      <c r="B1165">
        <v>2587</v>
      </c>
      <c r="C1165" t="s">
        <v>1233</v>
      </c>
      <c r="D1165" t="s">
        <v>923</v>
      </c>
      <c r="E1165">
        <v>4200</v>
      </c>
      <c r="F1165">
        <v>4180</v>
      </c>
      <c r="G1165">
        <v>200</v>
      </c>
      <c r="H1165" t="s">
        <v>898</v>
      </c>
      <c r="I1165">
        <v>7976</v>
      </c>
      <c r="J1165" t="s">
        <v>936</v>
      </c>
      <c r="K1165" t="s">
        <v>919</v>
      </c>
      <c r="L1165">
        <v>1351</v>
      </c>
      <c r="M1165">
        <v>1370</v>
      </c>
      <c r="N1165">
        <v>600</v>
      </c>
      <c r="O1165" t="s">
        <v>901</v>
      </c>
      <c r="P1165">
        <v>0.69862679730402399</v>
      </c>
      <c r="Q1165">
        <v>0.920157592545221</v>
      </c>
      <c r="R1165" s="15">
        <v>0.25807272047030499</v>
      </c>
      <c r="S1165" s="15">
        <v>6.9134242671996802E-5</v>
      </c>
      <c r="T1165">
        <v>5.0644680284566201E-2</v>
      </c>
      <c r="U1165">
        <v>5.0644680284566201E-2</v>
      </c>
      <c r="V1165">
        <v>0.727705981561378</v>
      </c>
      <c r="W1165">
        <v>0.24</v>
      </c>
      <c r="X1165">
        <v>1.67</v>
      </c>
      <c r="Y1165">
        <v>272739</v>
      </c>
      <c r="Z1165">
        <v>17046</v>
      </c>
      <c r="AA1165">
        <v>0.81</v>
      </c>
      <c r="AB1165">
        <v>16</v>
      </c>
      <c r="AC1165">
        <v>9</v>
      </c>
      <c r="AD1165">
        <v>7</v>
      </c>
      <c r="AE1165">
        <v>56.25</v>
      </c>
      <c r="AF1165">
        <v>18</v>
      </c>
      <c r="AG1165">
        <v>4</v>
      </c>
      <c r="AH1165">
        <v>1</v>
      </c>
      <c r="AI1165">
        <v>11</v>
      </c>
      <c r="AJ1165" s="301">
        <v>43919</v>
      </c>
      <c r="AK1165">
        <v>4260</v>
      </c>
      <c r="AL1165">
        <v>1547</v>
      </c>
      <c r="AM1165" s="301">
        <v>43828</v>
      </c>
      <c r="AN1165">
        <v>4545</v>
      </c>
      <c r="AO1165">
        <v>1638</v>
      </c>
      <c r="AP1165" s="301">
        <v>43645</v>
      </c>
      <c r="AQ1165">
        <v>4710</v>
      </c>
      <c r="AR1165">
        <v>1770</v>
      </c>
      <c r="AS1165" s="301">
        <v>43280</v>
      </c>
      <c r="AT1165">
        <v>4670</v>
      </c>
      <c r="AU1165">
        <v>2244</v>
      </c>
    </row>
    <row r="1166" spans="1:47" x14ac:dyDescent="0.2">
      <c r="A1166" s="102">
        <v>575</v>
      </c>
      <c r="B1166">
        <v>4676</v>
      </c>
      <c r="C1166" t="s">
        <v>1206</v>
      </c>
      <c r="D1166" t="s">
        <v>900</v>
      </c>
      <c r="E1166">
        <v>1044</v>
      </c>
      <c r="F1166">
        <v>1031</v>
      </c>
      <c r="G1166">
        <v>1000</v>
      </c>
      <c r="H1166" t="s">
        <v>901</v>
      </c>
      <c r="I1166">
        <v>7013</v>
      </c>
      <c r="J1166" t="s">
        <v>1477</v>
      </c>
      <c r="K1166" t="s">
        <v>909</v>
      </c>
      <c r="L1166">
        <v>1500</v>
      </c>
      <c r="M1166">
        <v>1480</v>
      </c>
      <c r="N1166">
        <v>700</v>
      </c>
      <c r="O1166" t="s">
        <v>898</v>
      </c>
      <c r="P1166">
        <v>0.62810774507493905</v>
      </c>
      <c r="Q1166">
        <v>0.95613391769164602</v>
      </c>
      <c r="R1166">
        <v>3.5336781614769101E-2</v>
      </c>
      <c r="S1166">
        <v>6.7819760733133394E-2</v>
      </c>
      <c r="T1166">
        <v>-0.7928319916048</v>
      </c>
      <c r="U1166">
        <v>0.7928319916048</v>
      </c>
      <c r="V1166">
        <v>0.84786222098683495</v>
      </c>
      <c r="W1166">
        <v>-9.9</v>
      </c>
      <c r="X1166">
        <v>0.48</v>
      </c>
      <c r="Y1166">
        <v>272649</v>
      </c>
      <c r="Z1166">
        <v>18177</v>
      </c>
      <c r="AA1166">
        <v>0.98</v>
      </c>
      <c r="AB1166">
        <v>15</v>
      </c>
      <c r="AC1166">
        <v>9</v>
      </c>
      <c r="AD1166">
        <v>6</v>
      </c>
      <c r="AE1166">
        <v>60</v>
      </c>
      <c r="AF1166">
        <v>15</v>
      </c>
      <c r="AG1166">
        <v>5</v>
      </c>
      <c r="AH1166">
        <v>3</v>
      </c>
      <c r="AI1166">
        <v>7</v>
      </c>
      <c r="AJ1166" s="301">
        <v>43919</v>
      </c>
      <c r="AK1166">
        <v>1109</v>
      </c>
      <c r="AL1166">
        <v>1316</v>
      </c>
      <c r="AM1166" s="301">
        <v>43828</v>
      </c>
      <c r="AN1166">
        <v>1556</v>
      </c>
      <c r="AO1166">
        <v>2574</v>
      </c>
      <c r="AP1166" s="301">
        <v>43645</v>
      </c>
      <c r="AQ1166">
        <v>1537</v>
      </c>
      <c r="AR1166">
        <v>2600</v>
      </c>
      <c r="AS1166" s="301">
        <v>43280</v>
      </c>
      <c r="AT1166">
        <v>1857</v>
      </c>
      <c r="AU1166">
        <v>3790</v>
      </c>
    </row>
    <row r="1167" spans="1:47" x14ac:dyDescent="0.2">
      <c r="A1167" s="102">
        <v>2206</v>
      </c>
      <c r="B1167">
        <v>4091</v>
      </c>
      <c r="C1167" t="s">
        <v>1334</v>
      </c>
      <c r="D1167" t="s">
        <v>920</v>
      </c>
      <c r="E1167">
        <v>1721</v>
      </c>
      <c r="F1167">
        <v>1751</v>
      </c>
      <c r="G1167">
        <v>600</v>
      </c>
      <c r="H1167" t="s">
        <v>898</v>
      </c>
      <c r="I1167">
        <v>4666</v>
      </c>
      <c r="J1167" t="s">
        <v>1342</v>
      </c>
      <c r="K1167" t="s">
        <v>917</v>
      </c>
      <c r="L1167">
        <v>1805</v>
      </c>
      <c r="M1167">
        <v>1797</v>
      </c>
      <c r="N1167">
        <v>600</v>
      </c>
      <c r="O1167" t="s">
        <v>901</v>
      </c>
      <c r="P1167">
        <v>0.83585216485783798</v>
      </c>
      <c r="Q1167">
        <v>0.91951277406538101</v>
      </c>
      <c r="R1167" s="15">
        <v>5.22833400942345E-2</v>
      </c>
      <c r="S1167">
        <v>2.7541590432251E-2</v>
      </c>
      <c r="T1167">
        <v>2.8248804950330698E-2</v>
      </c>
      <c r="U1167">
        <v>2.8248804950330698E-2</v>
      </c>
      <c r="V1167">
        <v>6.1114494801006898E-2</v>
      </c>
      <c r="W1167">
        <v>0.28000000000000003</v>
      </c>
      <c r="X1167">
        <v>2.56</v>
      </c>
      <c r="Y1167">
        <v>271936</v>
      </c>
      <c r="Z1167">
        <v>15108</v>
      </c>
      <c r="AA1167">
        <v>0.79</v>
      </c>
      <c r="AB1167">
        <v>18</v>
      </c>
      <c r="AC1167">
        <v>10</v>
      </c>
      <c r="AD1167">
        <v>8</v>
      </c>
      <c r="AE1167">
        <v>55.56</v>
      </c>
      <c r="AF1167">
        <v>16</v>
      </c>
      <c r="AG1167">
        <v>6</v>
      </c>
      <c r="AH1167">
        <v>2</v>
      </c>
      <c r="AI1167">
        <v>10</v>
      </c>
      <c r="AJ1167" s="301">
        <v>43919</v>
      </c>
      <c r="AK1167">
        <v>1662</v>
      </c>
      <c r="AL1167">
        <v>1620</v>
      </c>
      <c r="AM1167" s="301">
        <v>43828</v>
      </c>
      <c r="AN1167">
        <v>2428</v>
      </c>
      <c r="AO1167">
        <v>2669</v>
      </c>
      <c r="AP1167" s="301">
        <v>43645</v>
      </c>
      <c r="AQ1167">
        <v>2285</v>
      </c>
      <c r="AR1167">
        <v>2515</v>
      </c>
      <c r="AS1167" s="301">
        <v>43280</v>
      </c>
      <c r="AT1167">
        <v>1526</v>
      </c>
      <c r="AU1167">
        <v>2910</v>
      </c>
    </row>
    <row r="1168" spans="1:47" x14ac:dyDescent="0.2">
      <c r="A1168" s="102">
        <v>2783</v>
      </c>
      <c r="B1168">
        <v>1942</v>
      </c>
      <c r="C1168" t="s">
        <v>1188</v>
      </c>
      <c r="D1168" t="s">
        <v>907</v>
      </c>
      <c r="E1168">
        <v>909</v>
      </c>
      <c r="F1168">
        <v>903</v>
      </c>
      <c r="G1168">
        <v>800</v>
      </c>
      <c r="H1168" t="s">
        <v>901</v>
      </c>
      <c r="I1168">
        <v>6963</v>
      </c>
      <c r="J1168" t="s">
        <v>1347</v>
      </c>
      <c r="K1168" t="s">
        <v>903</v>
      </c>
      <c r="L1168">
        <v>7110</v>
      </c>
      <c r="M1168">
        <v>7010</v>
      </c>
      <c r="N1168">
        <v>100</v>
      </c>
      <c r="O1168" t="s">
        <v>898</v>
      </c>
      <c r="P1168">
        <v>0.90877122761584295</v>
      </c>
      <c r="Q1168">
        <v>0.90392691964827199</v>
      </c>
      <c r="R1168" s="15">
        <v>0.22647718402463601</v>
      </c>
      <c r="S1168">
        <v>5.4411647190810798E-2</v>
      </c>
      <c r="T1168">
        <v>-0.77999365850791302</v>
      </c>
      <c r="U1168">
        <v>0.77999365850791302</v>
      </c>
      <c r="V1168">
        <v>0.87737128464928305</v>
      </c>
      <c r="W1168">
        <v>-3.22</v>
      </c>
      <c r="X1168">
        <v>3.05</v>
      </c>
      <c r="Y1168">
        <v>271723</v>
      </c>
      <c r="Z1168">
        <v>16983</v>
      </c>
      <c r="AA1168">
        <v>1.27</v>
      </c>
      <c r="AB1168">
        <v>16</v>
      </c>
      <c r="AC1168">
        <v>9</v>
      </c>
      <c r="AD1168">
        <v>7</v>
      </c>
      <c r="AE1168">
        <v>56.25</v>
      </c>
      <c r="AF1168">
        <v>18</v>
      </c>
      <c r="AG1168">
        <v>5</v>
      </c>
      <c r="AH1168">
        <v>3</v>
      </c>
      <c r="AI1168">
        <v>8</v>
      </c>
      <c r="AJ1168" s="301">
        <v>43919</v>
      </c>
      <c r="AK1168">
        <v>873</v>
      </c>
      <c r="AL1168">
        <v>6200</v>
      </c>
      <c r="AM1168" s="301">
        <v>43828</v>
      </c>
      <c r="AN1168">
        <v>1049</v>
      </c>
      <c r="AO1168">
        <v>8780</v>
      </c>
      <c r="AP1168" s="301">
        <v>43645</v>
      </c>
      <c r="AQ1168">
        <v>926</v>
      </c>
      <c r="AR1168">
        <v>7600</v>
      </c>
      <c r="AS1168" s="301">
        <v>43280</v>
      </c>
      <c r="AT1168">
        <v>1186</v>
      </c>
      <c r="AU1168">
        <v>9300</v>
      </c>
    </row>
    <row r="1169" spans="1:47" x14ac:dyDescent="0.2">
      <c r="A1169" s="102">
        <v>3972</v>
      </c>
      <c r="B1169">
        <v>1417</v>
      </c>
      <c r="C1169" t="s">
        <v>1462</v>
      </c>
      <c r="D1169" t="s">
        <v>907</v>
      </c>
      <c r="E1169">
        <v>1611</v>
      </c>
      <c r="F1169">
        <v>1595</v>
      </c>
      <c r="G1169">
        <v>600</v>
      </c>
      <c r="H1169" t="s">
        <v>898</v>
      </c>
      <c r="I1169">
        <v>7259</v>
      </c>
      <c r="J1169" t="s">
        <v>24</v>
      </c>
      <c r="K1169" t="s">
        <v>913</v>
      </c>
      <c r="L1169">
        <v>3115</v>
      </c>
      <c r="M1169">
        <v>3070</v>
      </c>
      <c r="N1169">
        <v>300</v>
      </c>
      <c r="O1169" t="s">
        <v>901</v>
      </c>
      <c r="P1169">
        <v>0.86926961959528803</v>
      </c>
      <c r="Q1169">
        <v>0.85751146221761998</v>
      </c>
      <c r="R1169">
        <v>6.4322928201802201E-2</v>
      </c>
      <c r="S1169" s="15">
        <v>9.04234213007125E-2</v>
      </c>
      <c r="T1169">
        <v>1.89808601222733</v>
      </c>
      <c r="U1169">
        <v>1.89808601222733</v>
      </c>
      <c r="V1169">
        <v>1.5261847202094501</v>
      </c>
      <c r="W1169">
        <v>10.039999999999999</v>
      </c>
      <c r="X1169">
        <v>3.91</v>
      </c>
      <c r="Y1169">
        <v>271655</v>
      </c>
      <c r="Z1169">
        <v>20897</v>
      </c>
      <c r="AA1169">
        <v>1.1200000000000001</v>
      </c>
      <c r="AB1169">
        <v>13</v>
      </c>
      <c r="AC1169">
        <v>9</v>
      </c>
      <c r="AD1169">
        <v>4</v>
      </c>
      <c r="AE1169">
        <v>69.23</v>
      </c>
      <c r="AF1169">
        <v>21</v>
      </c>
      <c r="AG1169">
        <v>2</v>
      </c>
      <c r="AH1169">
        <v>1</v>
      </c>
      <c r="AI1169">
        <v>10</v>
      </c>
      <c r="AJ1169" s="301">
        <v>43919</v>
      </c>
      <c r="AK1169">
        <v>1375</v>
      </c>
      <c r="AL1169">
        <v>2842</v>
      </c>
      <c r="AM1169" s="301">
        <v>43828</v>
      </c>
      <c r="AN1169">
        <v>1651</v>
      </c>
      <c r="AO1169">
        <v>4070</v>
      </c>
      <c r="AP1169" s="301">
        <v>43645</v>
      </c>
      <c r="AQ1169">
        <v>1652</v>
      </c>
      <c r="AR1169">
        <v>3810</v>
      </c>
      <c r="AS1169" s="301">
        <v>43280</v>
      </c>
      <c r="AT1169">
        <v>1687</v>
      </c>
      <c r="AU1169">
        <v>4980</v>
      </c>
    </row>
    <row r="1170" spans="1:47" x14ac:dyDescent="0.2">
      <c r="A1170" s="102">
        <v>2947</v>
      </c>
      <c r="B1170">
        <v>3048</v>
      </c>
      <c r="C1170" t="s">
        <v>1125</v>
      </c>
      <c r="D1170" t="s">
        <v>921</v>
      </c>
      <c r="E1170">
        <v>1155</v>
      </c>
      <c r="F1170">
        <v>1132</v>
      </c>
      <c r="G1170">
        <v>900</v>
      </c>
      <c r="H1170" t="s">
        <v>898</v>
      </c>
      <c r="I1170">
        <v>4042</v>
      </c>
      <c r="J1170" t="s">
        <v>1108</v>
      </c>
      <c r="K1170" t="s">
        <v>920</v>
      </c>
      <c r="L1170">
        <v>1446</v>
      </c>
      <c r="M1170">
        <v>1431</v>
      </c>
      <c r="N1170">
        <v>700</v>
      </c>
      <c r="O1170" t="s">
        <v>901</v>
      </c>
      <c r="P1170">
        <v>0.93075432107560596</v>
      </c>
      <c r="Q1170">
        <v>0.89872935592665804</v>
      </c>
      <c r="R1170">
        <v>0.122196994274681</v>
      </c>
      <c r="S1170">
        <v>6.5774222834065199E-2</v>
      </c>
      <c r="T1170">
        <v>1.5314182899391899</v>
      </c>
      <c r="U1170">
        <v>1.5314182899391899</v>
      </c>
      <c r="V1170">
        <v>1.8225135336392699</v>
      </c>
      <c r="W1170">
        <v>7.69</v>
      </c>
      <c r="X1170">
        <v>1.71</v>
      </c>
      <c r="Y1170">
        <v>271557</v>
      </c>
      <c r="Z1170">
        <v>15086</v>
      </c>
      <c r="AA1170">
        <v>0.7</v>
      </c>
      <c r="AB1170">
        <v>18</v>
      </c>
      <c r="AC1170">
        <v>9</v>
      </c>
      <c r="AD1170">
        <v>9</v>
      </c>
      <c r="AE1170">
        <v>50</v>
      </c>
      <c r="AF1170">
        <v>18</v>
      </c>
      <c r="AG1170">
        <v>6</v>
      </c>
      <c r="AH1170">
        <v>2</v>
      </c>
      <c r="AI1170">
        <v>10</v>
      </c>
      <c r="AJ1170" s="301">
        <v>43919</v>
      </c>
      <c r="AK1170">
        <v>901</v>
      </c>
      <c r="AL1170">
        <v>1244</v>
      </c>
      <c r="AM1170" s="301">
        <v>43828</v>
      </c>
      <c r="AN1170">
        <v>1246</v>
      </c>
      <c r="AO1170">
        <v>1695</v>
      </c>
      <c r="AP1170" s="301">
        <v>43645</v>
      </c>
      <c r="AQ1170">
        <v>1091</v>
      </c>
      <c r="AR1170">
        <v>1552</v>
      </c>
      <c r="AS1170" s="301">
        <v>43280</v>
      </c>
      <c r="AT1170">
        <v>1656</v>
      </c>
      <c r="AU1170">
        <v>1709</v>
      </c>
    </row>
    <row r="1171" spans="1:47" x14ac:dyDescent="0.2">
      <c r="A1171" s="102">
        <v>3154</v>
      </c>
      <c r="B1171">
        <v>3197</v>
      </c>
      <c r="C1171" t="s">
        <v>508</v>
      </c>
      <c r="D1171" t="s">
        <v>921</v>
      </c>
      <c r="E1171">
        <v>1738</v>
      </c>
      <c r="F1171">
        <v>1715</v>
      </c>
      <c r="G1171">
        <v>600</v>
      </c>
      <c r="H1171" t="s">
        <v>901</v>
      </c>
      <c r="I1171">
        <v>5714</v>
      </c>
      <c r="J1171" t="s">
        <v>559</v>
      </c>
      <c r="K1171" t="s">
        <v>911</v>
      </c>
      <c r="L1171">
        <v>3280</v>
      </c>
      <c r="M1171">
        <v>3235</v>
      </c>
      <c r="N1171">
        <v>300</v>
      </c>
      <c r="O1171" t="s">
        <v>898</v>
      </c>
      <c r="P1171">
        <v>0.880740895949502</v>
      </c>
      <c r="Q1171">
        <v>0.89106160220431696</v>
      </c>
      <c r="R1171">
        <v>0.234795089554136</v>
      </c>
      <c r="S1171">
        <v>5.0242966146701699E-3</v>
      </c>
      <c r="T1171">
        <v>-0.39650986632781499</v>
      </c>
      <c r="U1171">
        <v>0.39650986632781499</v>
      </c>
      <c r="V1171">
        <v>0.27573369709201501</v>
      </c>
      <c r="W1171">
        <v>-3.78</v>
      </c>
      <c r="X1171">
        <v>6.03</v>
      </c>
      <c r="Y1171">
        <v>271361</v>
      </c>
      <c r="Z1171">
        <v>19383</v>
      </c>
      <c r="AA1171">
        <v>1.19</v>
      </c>
      <c r="AB1171">
        <v>14</v>
      </c>
      <c r="AC1171">
        <v>10</v>
      </c>
      <c r="AD1171">
        <v>4</v>
      </c>
      <c r="AE1171">
        <v>71.430000000000007</v>
      </c>
      <c r="AF1171">
        <v>18</v>
      </c>
      <c r="AG1171">
        <v>4</v>
      </c>
      <c r="AH1171">
        <v>2</v>
      </c>
      <c r="AI1171">
        <v>8</v>
      </c>
      <c r="AJ1171" s="301">
        <v>43919</v>
      </c>
      <c r="AK1171">
        <v>1614</v>
      </c>
      <c r="AL1171">
        <v>2786</v>
      </c>
      <c r="AM1171" s="301">
        <v>43828</v>
      </c>
      <c r="AN1171">
        <v>2135</v>
      </c>
      <c r="AO1171">
        <v>4075</v>
      </c>
      <c r="AP1171" s="301">
        <v>43645</v>
      </c>
      <c r="AQ1171">
        <v>1873</v>
      </c>
      <c r="AR1171">
        <v>3525</v>
      </c>
      <c r="AS1171" s="301">
        <v>43280</v>
      </c>
      <c r="AT1171">
        <v>1626</v>
      </c>
      <c r="AU1171">
        <v>3350</v>
      </c>
    </row>
    <row r="1172" spans="1:47" x14ac:dyDescent="0.2">
      <c r="A1172" s="102">
        <v>2169</v>
      </c>
      <c r="B1172">
        <v>1959</v>
      </c>
      <c r="C1172" t="s">
        <v>1446</v>
      </c>
      <c r="D1172" t="s">
        <v>907</v>
      </c>
      <c r="E1172">
        <v>3135</v>
      </c>
      <c r="F1172">
        <v>3115</v>
      </c>
      <c r="G1172">
        <v>300</v>
      </c>
      <c r="H1172" t="s">
        <v>901</v>
      </c>
      <c r="I1172">
        <v>3632</v>
      </c>
      <c r="J1172" t="s">
        <v>1451</v>
      </c>
      <c r="K1172" t="s">
        <v>900</v>
      </c>
      <c r="L1172">
        <v>486</v>
      </c>
      <c r="M1172">
        <v>469</v>
      </c>
      <c r="N1172">
        <v>2000</v>
      </c>
      <c r="O1172" t="s">
        <v>898</v>
      </c>
      <c r="P1172">
        <v>0.79812553443462697</v>
      </c>
      <c r="Q1172">
        <v>0.92044268382240102</v>
      </c>
      <c r="R1172">
        <v>0.153532162428445</v>
      </c>
      <c r="S1172">
        <v>3.2507107178961103E-2</v>
      </c>
      <c r="T1172">
        <v>-0.339856071402583</v>
      </c>
      <c r="U1172">
        <v>0.339856071402583</v>
      </c>
      <c r="V1172">
        <v>1.34734881259517</v>
      </c>
      <c r="W1172">
        <v>-1.26</v>
      </c>
      <c r="X1172">
        <v>0.37</v>
      </c>
      <c r="Y1172">
        <v>270969</v>
      </c>
      <c r="Z1172">
        <v>20844</v>
      </c>
      <c r="AA1172">
        <v>1.3</v>
      </c>
      <c r="AB1172">
        <v>13</v>
      </c>
      <c r="AC1172">
        <v>9</v>
      </c>
      <c r="AD1172">
        <v>4</v>
      </c>
      <c r="AE1172">
        <v>69.23</v>
      </c>
      <c r="AF1172">
        <v>19</v>
      </c>
      <c r="AG1172">
        <v>3</v>
      </c>
      <c r="AH1172">
        <v>1</v>
      </c>
      <c r="AI1172">
        <v>9</v>
      </c>
      <c r="AJ1172" s="301">
        <v>43919</v>
      </c>
      <c r="AK1172">
        <v>3070</v>
      </c>
      <c r="AL1172">
        <v>404</v>
      </c>
      <c r="AM1172" s="301">
        <v>43828</v>
      </c>
      <c r="AN1172">
        <v>3235</v>
      </c>
      <c r="AO1172">
        <v>493</v>
      </c>
      <c r="AP1172" s="301">
        <v>43645</v>
      </c>
      <c r="AQ1172">
        <v>3325</v>
      </c>
      <c r="AR1172">
        <v>510</v>
      </c>
      <c r="AS1172" s="301">
        <v>43280</v>
      </c>
      <c r="AT1172">
        <v>5210</v>
      </c>
      <c r="AU1172">
        <v>587</v>
      </c>
    </row>
    <row r="1173" spans="1:47" x14ac:dyDescent="0.2">
      <c r="A1173" s="102">
        <v>3830</v>
      </c>
      <c r="B1173">
        <v>1881</v>
      </c>
      <c r="C1173" t="s">
        <v>466</v>
      </c>
      <c r="D1173" t="s">
        <v>907</v>
      </c>
      <c r="E1173">
        <v>2668</v>
      </c>
      <c r="F1173">
        <v>2678</v>
      </c>
      <c r="G1173">
        <v>200</v>
      </c>
      <c r="H1173" t="s">
        <v>901</v>
      </c>
      <c r="I1173">
        <v>9746</v>
      </c>
      <c r="J1173" t="s">
        <v>1038</v>
      </c>
      <c r="K1173" t="s">
        <v>900</v>
      </c>
      <c r="L1173">
        <v>5630</v>
      </c>
      <c r="M1173">
        <v>5650</v>
      </c>
      <c r="N1173">
        <v>100</v>
      </c>
      <c r="O1173" t="s">
        <v>898</v>
      </c>
      <c r="P1173">
        <v>0.86620125955912897</v>
      </c>
      <c r="Q1173">
        <v>0.863517227212101</v>
      </c>
      <c r="R1173">
        <v>0.106320717128078</v>
      </c>
      <c r="S1173">
        <v>9.7052576723105299E-2</v>
      </c>
      <c r="T1173">
        <v>-0.47496792270858501</v>
      </c>
      <c r="U1173">
        <v>0.47496792270858501</v>
      </c>
      <c r="V1173">
        <v>0.61847416638067298</v>
      </c>
      <c r="W1173">
        <v>-1.81</v>
      </c>
      <c r="X1173">
        <v>5.2</v>
      </c>
      <c r="Y1173">
        <v>270724</v>
      </c>
      <c r="Z1173">
        <v>27072</v>
      </c>
      <c r="AA1173">
        <v>1.4</v>
      </c>
      <c r="AB1173">
        <v>10</v>
      </c>
      <c r="AC1173">
        <v>7</v>
      </c>
      <c r="AD1173">
        <v>3</v>
      </c>
      <c r="AE1173">
        <v>70</v>
      </c>
      <c r="AF1173">
        <v>21</v>
      </c>
      <c r="AG1173">
        <v>2</v>
      </c>
      <c r="AH1173">
        <v>0</v>
      </c>
      <c r="AI1173">
        <v>8</v>
      </c>
      <c r="AJ1173" s="301">
        <v>43919</v>
      </c>
      <c r="AK1173">
        <v>2351</v>
      </c>
      <c r="AL1173">
        <v>5090</v>
      </c>
      <c r="AM1173" s="301">
        <v>43828</v>
      </c>
      <c r="AN1173">
        <v>2354</v>
      </c>
      <c r="AO1173">
        <v>5210</v>
      </c>
      <c r="AP1173" s="301">
        <v>43645</v>
      </c>
      <c r="AQ1173">
        <v>2150</v>
      </c>
      <c r="AR1173">
        <v>4880</v>
      </c>
      <c r="AS1173" s="301">
        <v>43280</v>
      </c>
      <c r="AT1173">
        <v>1968</v>
      </c>
      <c r="AU1173">
        <v>3955</v>
      </c>
    </row>
    <row r="1174" spans="1:47" x14ac:dyDescent="0.2">
      <c r="A1174" s="102">
        <v>2301</v>
      </c>
      <c r="B1174">
        <v>3048</v>
      </c>
      <c r="C1174" t="s">
        <v>1125</v>
      </c>
      <c r="D1174" t="s">
        <v>921</v>
      </c>
      <c r="E1174">
        <v>1155</v>
      </c>
      <c r="F1174">
        <v>1132</v>
      </c>
      <c r="G1174">
        <v>900</v>
      </c>
      <c r="H1174" t="s">
        <v>898</v>
      </c>
      <c r="I1174">
        <v>6481</v>
      </c>
      <c r="J1174" t="s">
        <v>1175</v>
      </c>
      <c r="K1174" t="s">
        <v>909</v>
      </c>
      <c r="L1174">
        <v>2610</v>
      </c>
      <c r="M1174">
        <v>2607</v>
      </c>
      <c r="N1174">
        <v>400</v>
      </c>
      <c r="O1174" t="s">
        <v>901</v>
      </c>
      <c r="P1174">
        <v>0.91037963993345306</v>
      </c>
      <c r="Q1174">
        <v>0.91688796187505395</v>
      </c>
      <c r="R1174" s="15">
        <v>0.10594751477061</v>
      </c>
      <c r="S1174">
        <v>7.5895385014373802E-3</v>
      </c>
      <c r="T1174">
        <v>1.72431731641479</v>
      </c>
      <c r="U1174">
        <v>1.72431731641479</v>
      </c>
      <c r="V1174">
        <v>1.8059269739783499</v>
      </c>
      <c r="W1174">
        <v>8.4</v>
      </c>
      <c r="X1174">
        <v>2.2999999999999998</v>
      </c>
      <c r="Y1174">
        <v>270571</v>
      </c>
      <c r="Z1174">
        <v>16911</v>
      </c>
      <c r="AA1174">
        <v>1.07</v>
      </c>
      <c r="AB1174">
        <v>16</v>
      </c>
      <c r="AC1174">
        <v>10</v>
      </c>
      <c r="AD1174">
        <v>6</v>
      </c>
      <c r="AE1174">
        <v>62.5</v>
      </c>
      <c r="AF1174">
        <v>15</v>
      </c>
      <c r="AG1174">
        <v>7</v>
      </c>
      <c r="AH1174">
        <v>4</v>
      </c>
      <c r="AI1174">
        <v>5</v>
      </c>
      <c r="AJ1174" s="301">
        <v>43919</v>
      </c>
      <c r="AK1174">
        <v>901</v>
      </c>
      <c r="AL1174">
        <v>2227</v>
      </c>
      <c r="AM1174" s="301">
        <v>43828</v>
      </c>
      <c r="AN1174">
        <v>1246</v>
      </c>
      <c r="AO1174">
        <v>2968</v>
      </c>
      <c r="AP1174" s="301">
        <v>43645</v>
      </c>
      <c r="AQ1174">
        <v>1091</v>
      </c>
      <c r="AR1174">
        <v>2710</v>
      </c>
      <c r="AS1174" s="301">
        <v>43280</v>
      </c>
      <c r="AT1174">
        <v>1656</v>
      </c>
      <c r="AU1174">
        <v>3180</v>
      </c>
    </row>
    <row r="1175" spans="1:47" x14ac:dyDescent="0.2">
      <c r="A1175" s="102">
        <v>218</v>
      </c>
      <c r="B1175">
        <v>4324</v>
      </c>
      <c r="C1175" t="s">
        <v>1065</v>
      </c>
      <c r="D1175" t="s">
        <v>910</v>
      </c>
      <c r="E1175">
        <v>2495</v>
      </c>
      <c r="F1175">
        <v>2445</v>
      </c>
      <c r="G1175">
        <v>400</v>
      </c>
      <c r="H1175" t="s">
        <v>901</v>
      </c>
      <c r="I1175">
        <v>4681</v>
      </c>
      <c r="J1175" t="s">
        <v>774</v>
      </c>
      <c r="K1175" t="s">
        <v>910</v>
      </c>
      <c r="L1175">
        <v>1414</v>
      </c>
      <c r="M1175">
        <v>1389</v>
      </c>
      <c r="N1175">
        <v>700</v>
      </c>
      <c r="O1175" t="s">
        <v>898</v>
      </c>
      <c r="P1175">
        <v>0.93385637278894895</v>
      </c>
      <c r="Q1175">
        <v>0.96657938628153195</v>
      </c>
      <c r="R1175">
        <v>1.8405924661304002E-2</v>
      </c>
      <c r="S1175">
        <v>1.10030810677894E-2</v>
      </c>
      <c r="T1175">
        <v>-1.82729919662983</v>
      </c>
      <c r="U1175">
        <v>1.82729919662983</v>
      </c>
      <c r="V1175">
        <v>1.4177370328421199</v>
      </c>
      <c r="W1175">
        <v>-10.78</v>
      </c>
      <c r="X1175">
        <v>0.57999999999999996</v>
      </c>
      <c r="Y1175">
        <v>270148</v>
      </c>
      <c r="Z1175">
        <v>24559</v>
      </c>
      <c r="AA1175">
        <v>1.24</v>
      </c>
      <c r="AB1175">
        <v>11</v>
      </c>
      <c r="AC1175">
        <v>6</v>
      </c>
      <c r="AD1175">
        <v>5</v>
      </c>
      <c r="AE1175">
        <v>54.55</v>
      </c>
      <c r="AF1175">
        <v>16</v>
      </c>
      <c r="AG1175">
        <v>3</v>
      </c>
      <c r="AH1175">
        <v>1</v>
      </c>
      <c r="AI1175">
        <v>7</v>
      </c>
      <c r="AJ1175" s="301">
        <v>43919</v>
      </c>
      <c r="AK1175">
        <v>2119</v>
      </c>
      <c r="AL1175">
        <v>1086</v>
      </c>
      <c r="AM1175" s="301">
        <v>43828</v>
      </c>
      <c r="AN1175">
        <v>3775</v>
      </c>
      <c r="AO1175">
        <v>1855</v>
      </c>
      <c r="AP1175" s="301">
        <v>43645</v>
      </c>
      <c r="AQ1175">
        <v>3810</v>
      </c>
      <c r="AR1175">
        <v>1659</v>
      </c>
      <c r="AS1175" s="301">
        <v>43280</v>
      </c>
      <c r="AT1175">
        <v>5140</v>
      </c>
      <c r="AU1175">
        <v>1889</v>
      </c>
    </row>
    <row r="1176" spans="1:47" x14ac:dyDescent="0.2">
      <c r="A1176" s="102">
        <v>186</v>
      </c>
      <c r="B1176">
        <v>5201</v>
      </c>
      <c r="C1176" t="s">
        <v>1161</v>
      </c>
      <c r="D1176" t="s">
        <v>897</v>
      </c>
      <c r="E1176">
        <v>3070</v>
      </c>
      <c r="F1176">
        <v>3020</v>
      </c>
      <c r="G1176">
        <v>300</v>
      </c>
      <c r="H1176" t="s">
        <v>898</v>
      </c>
      <c r="I1176">
        <v>5802</v>
      </c>
      <c r="J1176" t="s">
        <v>1056</v>
      </c>
      <c r="K1176" t="s">
        <v>911</v>
      </c>
      <c r="L1176">
        <v>1238.5</v>
      </c>
      <c r="M1176">
        <v>1214.5</v>
      </c>
      <c r="N1176">
        <v>700</v>
      </c>
      <c r="O1176" t="s">
        <v>901</v>
      </c>
      <c r="P1176">
        <v>0.98400902292953796</v>
      </c>
      <c r="Q1176">
        <v>0.96816894656769203</v>
      </c>
      <c r="R1176">
        <v>4.8526860259101801E-2</v>
      </c>
      <c r="S1176">
        <v>4.2013795732007003E-2</v>
      </c>
      <c r="T1176">
        <v>0.40368109509081002</v>
      </c>
      <c r="U1176">
        <v>0.40368109509081002</v>
      </c>
      <c r="V1176">
        <v>0.84390757263536897</v>
      </c>
      <c r="W1176">
        <v>1.42</v>
      </c>
      <c r="X1176">
        <v>6.16</v>
      </c>
      <c r="Y1176">
        <v>270093</v>
      </c>
      <c r="Z1176">
        <v>22508</v>
      </c>
      <c r="AA1176">
        <v>1.22</v>
      </c>
      <c r="AB1176">
        <v>12</v>
      </c>
      <c r="AC1176">
        <v>7</v>
      </c>
      <c r="AD1176">
        <v>5</v>
      </c>
      <c r="AE1176">
        <v>58.33</v>
      </c>
      <c r="AF1176">
        <v>21</v>
      </c>
      <c r="AG1176">
        <v>1</v>
      </c>
      <c r="AH1176">
        <v>0</v>
      </c>
      <c r="AI1176">
        <v>11</v>
      </c>
      <c r="AJ1176" s="301">
        <v>43919</v>
      </c>
      <c r="AK1176">
        <v>2774</v>
      </c>
      <c r="AL1176">
        <v>1166.5</v>
      </c>
      <c r="AM1176" s="301">
        <v>43828</v>
      </c>
      <c r="AN1176">
        <v>3930</v>
      </c>
      <c r="AO1176">
        <v>1652</v>
      </c>
      <c r="AP1176" s="301">
        <v>43645</v>
      </c>
      <c r="AQ1176">
        <v>3785</v>
      </c>
      <c r="AR1176">
        <v>1442</v>
      </c>
      <c r="AS1176" s="301">
        <v>43280</v>
      </c>
      <c r="AT1176">
        <v>4225</v>
      </c>
      <c r="AU1176">
        <v>1616.5</v>
      </c>
    </row>
    <row r="1177" spans="1:47" x14ac:dyDescent="0.2">
      <c r="A1177" s="102">
        <v>2838</v>
      </c>
      <c r="B1177">
        <v>4911</v>
      </c>
      <c r="C1177" t="s">
        <v>1454</v>
      </c>
      <c r="D1177" t="s">
        <v>920</v>
      </c>
      <c r="E1177">
        <v>6909</v>
      </c>
      <c r="F1177">
        <v>6808</v>
      </c>
      <c r="G1177">
        <v>100</v>
      </c>
      <c r="H1177" t="s">
        <v>901</v>
      </c>
      <c r="I1177">
        <v>8179</v>
      </c>
      <c r="J1177" t="s">
        <v>630</v>
      </c>
      <c r="K1177" t="s">
        <v>921</v>
      </c>
      <c r="L1177">
        <v>1937</v>
      </c>
      <c r="M1177">
        <v>1890</v>
      </c>
      <c r="N1177">
        <v>400</v>
      </c>
      <c r="O1177" t="s">
        <v>898</v>
      </c>
      <c r="P1177">
        <v>0.71270765551122395</v>
      </c>
      <c r="Q1177">
        <v>0.90247413040625502</v>
      </c>
      <c r="R1177" s="15">
        <v>0.20443517549396401</v>
      </c>
      <c r="S1177">
        <v>6.0731639687899998E-2</v>
      </c>
      <c r="T1177">
        <v>-0.156926210803633</v>
      </c>
      <c r="U1177">
        <v>0.156926210803633</v>
      </c>
      <c r="V1177">
        <v>0.289352922950457</v>
      </c>
      <c r="W1177">
        <v>-1.0900000000000001</v>
      </c>
      <c r="X1177">
        <v>11.05</v>
      </c>
      <c r="Y1177">
        <v>269768</v>
      </c>
      <c r="Z1177">
        <v>29974</v>
      </c>
      <c r="AA1177">
        <v>2.1800000000000002</v>
      </c>
      <c r="AB1177">
        <v>9</v>
      </c>
      <c r="AC1177">
        <v>7</v>
      </c>
      <c r="AD1177">
        <v>2</v>
      </c>
      <c r="AE1177">
        <v>77.78</v>
      </c>
      <c r="AF1177">
        <v>17</v>
      </c>
      <c r="AG1177">
        <v>4</v>
      </c>
      <c r="AH1177">
        <v>1</v>
      </c>
      <c r="AI1177">
        <v>4</v>
      </c>
      <c r="AJ1177" s="301">
        <v>43919</v>
      </c>
      <c r="AK1177">
        <v>6440</v>
      </c>
      <c r="AL1177">
        <v>1788</v>
      </c>
      <c r="AM1177" s="301">
        <v>43828</v>
      </c>
      <c r="AN1177">
        <v>7782</v>
      </c>
      <c r="AO1177">
        <v>2472</v>
      </c>
      <c r="AP1177" s="301">
        <v>43645</v>
      </c>
      <c r="AQ1177">
        <v>8308</v>
      </c>
      <c r="AR1177">
        <v>2689</v>
      </c>
      <c r="AS1177" s="301">
        <v>43280</v>
      </c>
      <c r="AT1177">
        <v>8245</v>
      </c>
      <c r="AU1177">
        <v>2903</v>
      </c>
    </row>
    <row r="1178" spans="1:47" x14ac:dyDescent="0.2">
      <c r="A1178" s="102">
        <v>3207</v>
      </c>
      <c r="B1178">
        <v>6395</v>
      </c>
      <c r="C1178" t="s">
        <v>1004</v>
      </c>
      <c r="D1178" t="s">
        <v>909</v>
      </c>
      <c r="E1178">
        <v>890</v>
      </c>
      <c r="F1178">
        <v>892</v>
      </c>
      <c r="G1178">
        <v>1200</v>
      </c>
      <c r="H1178" t="s">
        <v>898</v>
      </c>
      <c r="I1178">
        <v>9766</v>
      </c>
      <c r="J1178" t="s">
        <v>1449</v>
      </c>
      <c r="K1178" t="s">
        <v>900</v>
      </c>
      <c r="L1178">
        <v>3635</v>
      </c>
      <c r="M1178">
        <v>3510</v>
      </c>
      <c r="N1178">
        <v>300</v>
      </c>
      <c r="O1178" t="s">
        <v>901</v>
      </c>
      <c r="P1178">
        <v>0.91582880560359803</v>
      </c>
      <c r="Q1178">
        <v>0.88905319848459596</v>
      </c>
      <c r="R1178">
        <v>7.3130391687163301E-2</v>
      </c>
      <c r="S1178">
        <v>8.5346256831245998E-2</v>
      </c>
      <c r="T1178">
        <v>1.5996594686737899</v>
      </c>
      <c r="U1178">
        <v>1.5996594686737899</v>
      </c>
      <c r="V1178">
        <v>0.84951998936484396</v>
      </c>
      <c r="W1178">
        <v>6.54</v>
      </c>
      <c r="X1178">
        <v>1.65</v>
      </c>
      <c r="Y1178">
        <v>269654</v>
      </c>
      <c r="Z1178">
        <v>22471</v>
      </c>
      <c r="AA1178">
        <v>1.49</v>
      </c>
      <c r="AB1178">
        <v>12</v>
      </c>
      <c r="AC1178">
        <v>8</v>
      </c>
      <c r="AD1178">
        <v>4</v>
      </c>
      <c r="AE1178">
        <v>66.67</v>
      </c>
      <c r="AF1178">
        <v>18</v>
      </c>
      <c r="AG1178">
        <v>3</v>
      </c>
      <c r="AH1178">
        <v>1</v>
      </c>
      <c r="AI1178">
        <v>8</v>
      </c>
      <c r="AJ1178" s="301">
        <v>43919</v>
      </c>
      <c r="AK1178">
        <v>796</v>
      </c>
      <c r="AL1178">
        <v>3305</v>
      </c>
      <c r="AM1178" s="301">
        <v>43828</v>
      </c>
      <c r="AN1178">
        <v>1001</v>
      </c>
      <c r="AO1178">
        <v>4485</v>
      </c>
      <c r="AP1178" s="301">
        <v>43645</v>
      </c>
      <c r="AQ1178">
        <v>1155</v>
      </c>
      <c r="AR1178">
        <v>5130</v>
      </c>
      <c r="AS1178" s="301">
        <v>43280</v>
      </c>
      <c r="AT1178">
        <v>1330</v>
      </c>
      <c r="AU1178">
        <v>5400</v>
      </c>
    </row>
    <row r="1179" spans="1:47" x14ac:dyDescent="0.2">
      <c r="A1179" s="102">
        <v>3148</v>
      </c>
      <c r="B1179">
        <v>4530</v>
      </c>
      <c r="C1179" t="s">
        <v>752</v>
      </c>
      <c r="D1179" t="s">
        <v>918</v>
      </c>
      <c r="E1179">
        <v>5850</v>
      </c>
      <c r="F1179">
        <v>5810</v>
      </c>
      <c r="G1179">
        <v>100</v>
      </c>
      <c r="H1179" t="s">
        <v>898</v>
      </c>
      <c r="I1179">
        <v>4543</v>
      </c>
      <c r="J1179" t="s">
        <v>539</v>
      </c>
      <c r="K1179" t="s">
        <v>906</v>
      </c>
      <c r="L1179">
        <v>4150</v>
      </c>
      <c r="M1179">
        <v>4054</v>
      </c>
      <c r="N1179">
        <v>100</v>
      </c>
      <c r="O1179" t="s">
        <v>901</v>
      </c>
      <c r="P1179">
        <v>0.80654381428558997</v>
      </c>
      <c r="Q1179">
        <v>0.89146969789869102</v>
      </c>
      <c r="R1179" s="15">
        <v>0.409231766061946</v>
      </c>
      <c r="S1179" s="15">
        <v>5.3829736623504897E-2</v>
      </c>
      <c r="T1179">
        <v>1.26882964988081</v>
      </c>
      <c r="U1179">
        <v>1.26882964988081</v>
      </c>
      <c r="V1179">
        <v>0.84757650874549995</v>
      </c>
      <c r="W1179">
        <v>5.44</v>
      </c>
      <c r="X1179">
        <v>30.22</v>
      </c>
      <c r="Y1179">
        <v>269441</v>
      </c>
      <c r="Z1179">
        <v>44907</v>
      </c>
      <c r="AA1179">
        <v>2.21</v>
      </c>
      <c r="AB1179">
        <v>6</v>
      </c>
      <c r="AC1179">
        <v>5</v>
      </c>
      <c r="AD1179">
        <v>1</v>
      </c>
      <c r="AE1179">
        <v>83.33</v>
      </c>
      <c r="AF1179">
        <v>18</v>
      </c>
      <c r="AG1179">
        <v>2</v>
      </c>
      <c r="AH1179">
        <v>0</v>
      </c>
      <c r="AI1179">
        <v>4</v>
      </c>
      <c r="AJ1179" s="301">
        <v>43919</v>
      </c>
      <c r="AK1179">
        <v>5370</v>
      </c>
      <c r="AL1179">
        <v>3704</v>
      </c>
      <c r="AM1179" s="301">
        <v>43828</v>
      </c>
      <c r="AN1179">
        <v>5350</v>
      </c>
      <c r="AO1179">
        <v>3885</v>
      </c>
      <c r="AP1179" s="301">
        <v>43645</v>
      </c>
      <c r="AQ1179">
        <v>4455</v>
      </c>
      <c r="AR1179">
        <v>3259</v>
      </c>
      <c r="AS1179" s="301">
        <v>43280</v>
      </c>
      <c r="AT1179">
        <v>9080</v>
      </c>
      <c r="AU1179">
        <v>3075</v>
      </c>
    </row>
    <row r="1180" spans="1:47" x14ac:dyDescent="0.2">
      <c r="A1180" s="102">
        <v>3240</v>
      </c>
      <c r="B1180">
        <v>3254</v>
      </c>
      <c r="C1180" t="s">
        <v>1390</v>
      </c>
      <c r="D1180" t="s">
        <v>917</v>
      </c>
      <c r="E1180">
        <v>1188</v>
      </c>
      <c r="F1180">
        <v>1178</v>
      </c>
      <c r="G1180">
        <v>800</v>
      </c>
      <c r="H1180" t="s">
        <v>901</v>
      </c>
      <c r="I1180">
        <v>6103</v>
      </c>
      <c r="J1180" t="s">
        <v>1464</v>
      </c>
      <c r="K1180" t="s">
        <v>909</v>
      </c>
      <c r="L1180">
        <v>4470</v>
      </c>
      <c r="M1180">
        <v>4435</v>
      </c>
      <c r="N1180">
        <v>200</v>
      </c>
      <c r="O1180" t="s">
        <v>898</v>
      </c>
      <c r="P1180">
        <v>0.85404083966452005</v>
      </c>
      <c r="Q1180">
        <v>0.88806787816017596</v>
      </c>
      <c r="R1180">
        <v>0.393104077372738</v>
      </c>
      <c r="S1180">
        <v>7.8795482092651595E-2</v>
      </c>
      <c r="T1180">
        <v>-0.78105455130034196</v>
      </c>
      <c r="U1180">
        <v>0.78105455130034196</v>
      </c>
      <c r="V1180">
        <v>0.86298535294130896</v>
      </c>
      <c r="W1180">
        <v>-6.39</v>
      </c>
      <c r="X1180">
        <v>6.25</v>
      </c>
      <c r="Y1180">
        <v>269388</v>
      </c>
      <c r="Z1180">
        <v>22449</v>
      </c>
      <c r="AA1180">
        <v>1.1000000000000001</v>
      </c>
      <c r="AB1180">
        <v>12</v>
      </c>
      <c r="AC1180">
        <v>6</v>
      </c>
      <c r="AD1180">
        <v>6</v>
      </c>
      <c r="AE1180">
        <v>50</v>
      </c>
      <c r="AF1180">
        <v>14</v>
      </c>
      <c r="AG1180">
        <v>6</v>
      </c>
      <c r="AH1180">
        <v>3</v>
      </c>
      <c r="AI1180">
        <v>3</v>
      </c>
      <c r="AJ1180" s="301">
        <v>43919</v>
      </c>
      <c r="AK1180">
        <v>983</v>
      </c>
      <c r="AL1180">
        <v>3465</v>
      </c>
      <c r="AM1180" s="301">
        <v>43828</v>
      </c>
      <c r="AN1180">
        <v>1338</v>
      </c>
      <c r="AO1180">
        <v>5800</v>
      </c>
      <c r="AP1180" s="301">
        <v>43645</v>
      </c>
      <c r="AQ1180">
        <v>1520</v>
      </c>
      <c r="AR1180">
        <v>5900</v>
      </c>
      <c r="AS1180" s="301">
        <v>43280</v>
      </c>
      <c r="AT1180">
        <v>1665</v>
      </c>
      <c r="AU1180">
        <v>5660</v>
      </c>
    </row>
    <row r="1181" spans="1:47" x14ac:dyDescent="0.2">
      <c r="A1181" s="102">
        <v>3166</v>
      </c>
      <c r="B1181">
        <v>3098</v>
      </c>
      <c r="C1181" t="s">
        <v>1986</v>
      </c>
      <c r="D1181" t="s">
        <v>921</v>
      </c>
      <c r="E1181">
        <v>5780</v>
      </c>
      <c r="F1181">
        <v>5800</v>
      </c>
      <c r="G1181">
        <v>100</v>
      </c>
      <c r="H1181" t="s">
        <v>901</v>
      </c>
      <c r="I1181">
        <v>3291</v>
      </c>
      <c r="J1181" t="s">
        <v>55</v>
      </c>
      <c r="K1181" t="s">
        <v>917</v>
      </c>
      <c r="L1181">
        <v>1661</v>
      </c>
      <c r="M1181">
        <v>1643</v>
      </c>
      <c r="N1181">
        <v>400</v>
      </c>
      <c r="O1181" t="s">
        <v>898</v>
      </c>
      <c r="P1181">
        <v>0.81831406740162904</v>
      </c>
      <c r="Q1181">
        <v>0.89064706176358499</v>
      </c>
      <c r="R1181" s="15">
        <v>0.138249699361499</v>
      </c>
      <c r="S1181">
        <v>4.4521160486194504E-3</v>
      </c>
      <c r="T1181">
        <v>-0.31675027277121398</v>
      </c>
      <c r="U1181">
        <v>0.31675027277121398</v>
      </c>
      <c r="V1181">
        <v>0.65395956658055798</v>
      </c>
      <c r="W1181">
        <v>-1.7</v>
      </c>
      <c r="X1181">
        <v>13.31</v>
      </c>
      <c r="Y1181">
        <v>269377</v>
      </c>
      <c r="Z1181">
        <v>17958</v>
      </c>
      <c r="AA1181">
        <v>1.56</v>
      </c>
      <c r="AB1181">
        <v>15</v>
      </c>
      <c r="AC1181">
        <v>8</v>
      </c>
      <c r="AD1181">
        <v>7</v>
      </c>
      <c r="AE1181">
        <v>53.33</v>
      </c>
      <c r="AF1181">
        <v>13</v>
      </c>
      <c r="AG1181">
        <v>7</v>
      </c>
      <c r="AH1181">
        <v>2</v>
      </c>
      <c r="AI1181">
        <v>6</v>
      </c>
      <c r="AJ1181" s="301">
        <v>43919</v>
      </c>
      <c r="AK1181">
        <v>5760</v>
      </c>
      <c r="AL1181">
        <v>1545</v>
      </c>
      <c r="AM1181" s="301">
        <v>43828</v>
      </c>
      <c r="AN1181">
        <v>6340</v>
      </c>
      <c r="AO1181">
        <v>1919</v>
      </c>
      <c r="AP1181" s="301">
        <v>43645</v>
      </c>
      <c r="AQ1181">
        <v>5710</v>
      </c>
      <c r="AR1181">
        <v>1803</v>
      </c>
      <c r="AS1181" s="301">
        <v>43280</v>
      </c>
      <c r="AT1181">
        <v>6700</v>
      </c>
      <c r="AU1181">
        <v>2103</v>
      </c>
    </row>
    <row r="1182" spans="1:47" x14ac:dyDescent="0.2">
      <c r="A1182" s="102">
        <v>1615</v>
      </c>
      <c r="B1182">
        <v>5711</v>
      </c>
      <c r="C1182" t="s">
        <v>1266</v>
      </c>
      <c r="D1182" t="s">
        <v>911</v>
      </c>
      <c r="E1182">
        <v>2266</v>
      </c>
      <c r="F1182">
        <v>2250</v>
      </c>
      <c r="G1182">
        <v>400</v>
      </c>
      <c r="H1182" t="s">
        <v>901</v>
      </c>
      <c r="I1182">
        <v>6395</v>
      </c>
      <c r="J1182" t="s">
        <v>1004</v>
      </c>
      <c r="K1182" t="s">
        <v>909</v>
      </c>
      <c r="L1182">
        <v>890</v>
      </c>
      <c r="M1182">
        <v>892</v>
      </c>
      <c r="N1182">
        <v>1000</v>
      </c>
      <c r="O1182" t="s">
        <v>898</v>
      </c>
      <c r="P1182">
        <v>0.870647046477113</v>
      </c>
      <c r="Q1182">
        <v>0.93426298452259304</v>
      </c>
      <c r="R1182">
        <v>0.416500241343983</v>
      </c>
      <c r="S1182">
        <v>1.6733302810782402E-2</v>
      </c>
      <c r="T1182">
        <v>-2.3183835934054802</v>
      </c>
      <c r="U1182">
        <v>2.3183835934054802</v>
      </c>
      <c r="V1182">
        <v>1.9899430014524699</v>
      </c>
      <c r="W1182">
        <v>-8.9</v>
      </c>
      <c r="X1182">
        <v>0.89</v>
      </c>
      <c r="Y1182">
        <v>269354</v>
      </c>
      <c r="Z1182">
        <v>19240</v>
      </c>
      <c r="AA1182">
        <v>0.94</v>
      </c>
      <c r="AB1182">
        <v>14</v>
      </c>
      <c r="AC1182">
        <v>8</v>
      </c>
      <c r="AD1182">
        <v>6</v>
      </c>
      <c r="AE1182">
        <v>57.14</v>
      </c>
      <c r="AF1182">
        <v>18</v>
      </c>
      <c r="AG1182">
        <v>4</v>
      </c>
      <c r="AH1182">
        <v>2</v>
      </c>
      <c r="AI1182">
        <v>8</v>
      </c>
      <c r="AJ1182" s="301">
        <v>43919</v>
      </c>
      <c r="AK1182">
        <v>2207</v>
      </c>
      <c r="AL1182">
        <v>796</v>
      </c>
      <c r="AM1182" s="301">
        <v>43828</v>
      </c>
      <c r="AN1182">
        <v>2977</v>
      </c>
      <c r="AO1182">
        <v>1001</v>
      </c>
      <c r="AP1182" s="301">
        <v>43645</v>
      </c>
      <c r="AQ1182">
        <v>3125</v>
      </c>
      <c r="AR1182">
        <v>1155</v>
      </c>
      <c r="AS1182" s="301">
        <v>43280</v>
      </c>
      <c r="AT1182">
        <v>2976</v>
      </c>
      <c r="AU1182">
        <v>1330</v>
      </c>
    </row>
    <row r="1183" spans="1:47" x14ac:dyDescent="0.2">
      <c r="A1183" s="102">
        <v>920</v>
      </c>
      <c r="B1183">
        <v>2502</v>
      </c>
      <c r="C1183" t="s">
        <v>1457</v>
      </c>
      <c r="D1183" t="s">
        <v>923</v>
      </c>
      <c r="E1183">
        <v>3706</v>
      </c>
      <c r="F1183">
        <v>3701</v>
      </c>
      <c r="G1183">
        <v>200</v>
      </c>
      <c r="H1183" t="s">
        <v>901</v>
      </c>
      <c r="I1183">
        <v>4681</v>
      </c>
      <c r="J1183" t="s">
        <v>774</v>
      </c>
      <c r="K1183" t="s">
        <v>910</v>
      </c>
      <c r="L1183">
        <v>1414</v>
      </c>
      <c r="M1183">
        <v>1389</v>
      </c>
      <c r="N1183">
        <v>500</v>
      </c>
      <c r="O1183" t="s">
        <v>898</v>
      </c>
      <c r="P1183">
        <v>0.90711833381807006</v>
      </c>
      <c r="Q1183">
        <v>0.94905749222514801</v>
      </c>
      <c r="R1183" s="15">
        <v>1.7037368692600498E-2</v>
      </c>
      <c r="S1183">
        <v>3.4377786419543498E-2</v>
      </c>
      <c r="T1183">
        <v>-1.86084363396566</v>
      </c>
      <c r="U1183">
        <v>1.86084363396566</v>
      </c>
      <c r="V1183">
        <v>1.8977776996229601</v>
      </c>
      <c r="W1183">
        <v>-17.190000000000001</v>
      </c>
      <c r="X1183">
        <v>6.17</v>
      </c>
      <c r="Y1183">
        <v>269319</v>
      </c>
      <c r="Z1183">
        <v>22443</v>
      </c>
      <c r="AA1183">
        <v>1.42</v>
      </c>
      <c r="AB1183">
        <v>12</v>
      </c>
      <c r="AC1183">
        <v>7</v>
      </c>
      <c r="AD1183">
        <v>5</v>
      </c>
      <c r="AE1183">
        <v>58.33</v>
      </c>
      <c r="AF1183">
        <v>21</v>
      </c>
      <c r="AG1183">
        <v>3</v>
      </c>
      <c r="AH1183">
        <v>0</v>
      </c>
      <c r="AI1183">
        <v>9</v>
      </c>
      <c r="AJ1183" s="301">
        <v>43919</v>
      </c>
      <c r="AK1183">
        <v>3661</v>
      </c>
      <c r="AL1183">
        <v>1086</v>
      </c>
      <c r="AM1183" s="301">
        <v>43828</v>
      </c>
      <c r="AN1183">
        <v>4983</v>
      </c>
      <c r="AO1183">
        <v>1855</v>
      </c>
      <c r="AP1183" s="301">
        <v>43645</v>
      </c>
      <c r="AQ1183">
        <v>4869</v>
      </c>
      <c r="AR1183">
        <v>1659</v>
      </c>
      <c r="AS1183" s="301">
        <v>43280</v>
      </c>
      <c r="AT1183">
        <v>5466</v>
      </c>
      <c r="AU1183">
        <v>1889</v>
      </c>
    </row>
    <row r="1184" spans="1:47" x14ac:dyDescent="0.2">
      <c r="A1184" s="102">
        <v>139</v>
      </c>
      <c r="B1184">
        <v>5486</v>
      </c>
      <c r="C1184" t="s">
        <v>558</v>
      </c>
      <c r="D1184" t="s">
        <v>939</v>
      </c>
      <c r="E1184">
        <v>1273</v>
      </c>
      <c r="F1184">
        <v>1265</v>
      </c>
      <c r="G1184">
        <v>700</v>
      </c>
      <c r="H1184" t="s">
        <v>901</v>
      </c>
      <c r="I1184">
        <v>8586</v>
      </c>
      <c r="J1184" t="s">
        <v>970</v>
      </c>
      <c r="K1184" t="s">
        <v>904</v>
      </c>
      <c r="L1184">
        <v>2332</v>
      </c>
      <c r="M1184">
        <v>2354</v>
      </c>
      <c r="N1184">
        <v>400</v>
      </c>
      <c r="O1184" t="s">
        <v>898</v>
      </c>
      <c r="P1184">
        <v>0.89900874093327099</v>
      </c>
      <c r="Q1184">
        <v>0.97084950181721497</v>
      </c>
      <c r="R1184">
        <v>0.287282020440357</v>
      </c>
      <c r="S1184" s="15">
        <v>2.1365692971054102E-3</v>
      </c>
      <c r="T1184">
        <v>-2.4947118056039299E-2</v>
      </c>
      <c r="U1184">
        <v>2.4947118056039299E-2</v>
      </c>
      <c r="V1184">
        <v>0.316604929298754</v>
      </c>
      <c r="W1184">
        <v>-0.13</v>
      </c>
      <c r="X1184">
        <v>5.96</v>
      </c>
      <c r="Y1184">
        <v>269249</v>
      </c>
      <c r="Z1184">
        <v>15838</v>
      </c>
      <c r="AA1184">
        <v>0.81</v>
      </c>
      <c r="AB1184">
        <v>17</v>
      </c>
      <c r="AC1184">
        <v>10</v>
      </c>
      <c r="AD1184">
        <v>7</v>
      </c>
      <c r="AE1184">
        <v>58.82</v>
      </c>
      <c r="AF1184">
        <v>21</v>
      </c>
      <c r="AG1184">
        <v>2</v>
      </c>
      <c r="AH1184">
        <v>0</v>
      </c>
      <c r="AI1184">
        <v>15</v>
      </c>
      <c r="AJ1184" s="301">
        <v>43919</v>
      </c>
      <c r="AK1184">
        <v>1148</v>
      </c>
      <c r="AL1184">
        <v>2150</v>
      </c>
      <c r="AM1184" s="301">
        <v>43828</v>
      </c>
      <c r="AN1184">
        <v>1613</v>
      </c>
      <c r="AO1184">
        <v>2879</v>
      </c>
      <c r="AP1184" s="301">
        <v>43645</v>
      </c>
      <c r="AQ1184">
        <v>1234</v>
      </c>
      <c r="AR1184">
        <v>2431</v>
      </c>
      <c r="AS1184" s="301">
        <v>43280</v>
      </c>
      <c r="AT1184">
        <v>1126</v>
      </c>
      <c r="AU1184">
        <v>2766</v>
      </c>
    </row>
    <row r="1185" spans="1:47" x14ac:dyDescent="0.2">
      <c r="A1185" s="102">
        <v>847</v>
      </c>
      <c r="B1185">
        <v>3087</v>
      </c>
      <c r="C1185" t="s">
        <v>1094</v>
      </c>
      <c r="D1185" t="s">
        <v>921</v>
      </c>
      <c r="E1185">
        <v>1721</v>
      </c>
      <c r="F1185">
        <v>1719</v>
      </c>
      <c r="G1185">
        <v>500</v>
      </c>
      <c r="H1185" t="s">
        <v>901</v>
      </c>
      <c r="I1185">
        <v>6902</v>
      </c>
      <c r="J1185" t="s">
        <v>588</v>
      </c>
      <c r="K1185" t="s">
        <v>913</v>
      </c>
      <c r="L1185">
        <v>4170</v>
      </c>
      <c r="M1185">
        <v>4151</v>
      </c>
      <c r="N1185">
        <v>200</v>
      </c>
      <c r="O1185" t="s">
        <v>898</v>
      </c>
      <c r="P1185">
        <v>0.85406777515966104</v>
      </c>
      <c r="Q1185">
        <v>0.95038975808535298</v>
      </c>
      <c r="R1185">
        <v>7.0533588836708502E-2</v>
      </c>
      <c r="S1185" s="15">
        <v>2.8918505558696902E-3</v>
      </c>
      <c r="T1185">
        <v>-1.49359597850968</v>
      </c>
      <c r="U1185">
        <v>1.49359597850968</v>
      </c>
      <c r="V1185">
        <v>2.0458797027419702</v>
      </c>
      <c r="W1185">
        <v>-8.6199999999999992</v>
      </c>
      <c r="X1185">
        <v>3.53</v>
      </c>
      <c r="Y1185">
        <v>269065</v>
      </c>
      <c r="Z1185">
        <v>33633</v>
      </c>
      <c r="AA1185">
        <v>1.91</v>
      </c>
      <c r="AB1185">
        <v>8</v>
      </c>
      <c r="AC1185">
        <v>5</v>
      </c>
      <c r="AD1185">
        <v>3</v>
      </c>
      <c r="AE1185">
        <v>62.5</v>
      </c>
      <c r="AF1185">
        <v>21</v>
      </c>
      <c r="AG1185">
        <v>3</v>
      </c>
      <c r="AH1185">
        <v>0</v>
      </c>
      <c r="AI1185">
        <v>5</v>
      </c>
      <c r="AJ1185" s="301">
        <v>43919</v>
      </c>
      <c r="AK1185">
        <v>1657</v>
      </c>
      <c r="AL1185">
        <v>3590</v>
      </c>
      <c r="AM1185" s="301">
        <v>43828</v>
      </c>
      <c r="AN1185">
        <v>2166</v>
      </c>
      <c r="AO1185">
        <v>4966</v>
      </c>
      <c r="AP1185" s="301">
        <v>43645</v>
      </c>
      <c r="AQ1185">
        <v>2077</v>
      </c>
      <c r="AR1185">
        <v>4642</v>
      </c>
      <c r="AS1185" s="301">
        <v>43280</v>
      </c>
      <c r="AT1185">
        <v>2140</v>
      </c>
      <c r="AU1185">
        <v>5245</v>
      </c>
    </row>
    <row r="1186" spans="1:47" x14ac:dyDescent="0.2">
      <c r="A1186" s="102">
        <v>1619</v>
      </c>
      <c r="B1186">
        <v>9602</v>
      </c>
      <c r="C1186" t="s">
        <v>1469</v>
      </c>
      <c r="D1186" t="s">
        <v>900</v>
      </c>
      <c r="E1186">
        <v>3800</v>
      </c>
      <c r="F1186">
        <v>3790</v>
      </c>
      <c r="G1186">
        <v>200</v>
      </c>
      <c r="H1186" t="s">
        <v>898</v>
      </c>
      <c r="I1186">
        <v>9766</v>
      </c>
      <c r="J1186" t="s">
        <v>1449</v>
      </c>
      <c r="K1186" t="s">
        <v>900</v>
      </c>
      <c r="L1186">
        <v>3635</v>
      </c>
      <c r="M1186">
        <v>3510</v>
      </c>
      <c r="N1186">
        <v>200</v>
      </c>
      <c r="O1186" t="s">
        <v>901</v>
      </c>
      <c r="P1186">
        <v>0.90221881466986098</v>
      </c>
      <c r="Q1186">
        <v>0.93406256279758304</v>
      </c>
      <c r="R1186">
        <v>0.20375084383590999</v>
      </c>
      <c r="S1186">
        <v>1.64269506442111E-2</v>
      </c>
      <c r="T1186">
        <v>0.40466615076999002</v>
      </c>
      <c r="U1186">
        <v>0.40466615076999002</v>
      </c>
      <c r="V1186">
        <v>0.17375839144282901</v>
      </c>
      <c r="W1186">
        <v>2.0699999999999998</v>
      </c>
      <c r="X1186">
        <v>7.39</v>
      </c>
      <c r="Y1186">
        <v>268927</v>
      </c>
      <c r="Z1186">
        <v>24448</v>
      </c>
      <c r="AA1186">
        <v>1.24</v>
      </c>
      <c r="AB1186">
        <v>11</v>
      </c>
      <c r="AC1186">
        <v>5</v>
      </c>
      <c r="AD1186">
        <v>6</v>
      </c>
      <c r="AE1186">
        <v>45.45</v>
      </c>
      <c r="AF1186">
        <v>18</v>
      </c>
      <c r="AG1186">
        <v>2</v>
      </c>
      <c r="AH1186">
        <v>1</v>
      </c>
      <c r="AI1186">
        <v>8</v>
      </c>
      <c r="AJ1186" s="301">
        <v>43919</v>
      </c>
      <c r="AK1186">
        <v>3285</v>
      </c>
      <c r="AL1186">
        <v>3305</v>
      </c>
      <c r="AM1186" s="301">
        <v>43828</v>
      </c>
      <c r="AN1186">
        <v>4545</v>
      </c>
      <c r="AO1186">
        <v>4485</v>
      </c>
      <c r="AP1186" s="301">
        <v>43645</v>
      </c>
      <c r="AQ1186">
        <v>4680</v>
      </c>
      <c r="AR1186">
        <v>5130</v>
      </c>
      <c r="AS1186" s="301">
        <v>43280</v>
      </c>
      <c r="AT1186">
        <v>3575</v>
      </c>
      <c r="AU1186">
        <v>5400</v>
      </c>
    </row>
    <row r="1187" spans="1:47" x14ac:dyDescent="0.2">
      <c r="A1187" s="102">
        <v>2299</v>
      </c>
      <c r="B1187">
        <v>5021</v>
      </c>
      <c r="C1187" t="s">
        <v>1391</v>
      </c>
      <c r="D1187" t="s">
        <v>1090</v>
      </c>
      <c r="E1187">
        <v>1576</v>
      </c>
      <c r="F1187">
        <v>1538</v>
      </c>
      <c r="G1187">
        <v>600</v>
      </c>
      <c r="H1187" t="s">
        <v>901</v>
      </c>
      <c r="I1187">
        <v>9678</v>
      </c>
      <c r="J1187" t="s">
        <v>1453</v>
      </c>
      <c r="K1187" t="s">
        <v>910</v>
      </c>
      <c r="L1187">
        <v>2297</v>
      </c>
      <c r="M1187">
        <v>2316</v>
      </c>
      <c r="N1187">
        <v>400</v>
      </c>
      <c r="O1187" t="s">
        <v>898</v>
      </c>
      <c r="P1187">
        <v>0.80693682749860196</v>
      </c>
      <c r="Q1187">
        <v>0.91693559261999202</v>
      </c>
      <c r="R1187">
        <v>2.4289238082935299E-2</v>
      </c>
      <c r="S1187">
        <v>5.0739367803535197E-2</v>
      </c>
      <c r="T1187">
        <v>-2.7329703762869499</v>
      </c>
      <c r="U1187">
        <v>2.7329703762869499</v>
      </c>
      <c r="V1187">
        <v>1.6792471655769801</v>
      </c>
      <c r="W1187">
        <v>-10.79</v>
      </c>
      <c r="X1187">
        <v>0.39</v>
      </c>
      <c r="Y1187">
        <v>268769</v>
      </c>
      <c r="Z1187">
        <v>29863</v>
      </c>
      <c r="AA1187">
        <v>1.22</v>
      </c>
      <c r="AB1187">
        <v>9</v>
      </c>
      <c r="AC1187">
        <v>6</v>
      </c>
      <c r="AD1187">
        <v>3</v>
      </c>
      <c r="AE1187">
        <v>66.67</v>
      </c>
      <c r="AF1187">
        <v>15</v>
      </c>
      <c r="AG1187">
        <v>5</v>
      </c>
      <c r="AH1187">
        <v>2</v>
      </c>
      <c r="AI1187">
        <v>2</v>
      </c>
      <c r="AJ1187" s="301">
        <v>43919</v>
      </c>
      <c r="AK1187">
        <v>1508</v>
      </c>
      <c r="AL1187">
        <v>2133</v>
      </c>
      <c r="AM1187" s="301">
        <v>43828</v>
      </c>
      <c r="AN1187">
        <v>2515</v>
      </c>
      <c r="AO1187">
        <v>2821</v>
      </c>
      <c r="AP1187" s="301">
        <v>43645</v>
      </c>
      <c r="AQ1187">
        <v>2522</v>
      </c>
      <c r="AR1187">
        <v>2838</v>
      </c>
      <c r="AS1187" s="301">
        <v>43280</v>
      </c>
      <c r="AT1187">
        <v>3880</v>
      </c>
      <c r="AU1187">
        <v>3470</v>
      </c>
    </row>
    <row r="1188" spans="1:47" x14ac:dyDescent="0.2">
      <c r="A1188" s="102">
        <v>1413</v>
      </c>
      <c r="B1188">
        <v>3863</v>
      </c>
      <c r="C1188" t="s">
        <v>1050</v>
      </c>
      <c r="D1188" t="s">
        <v>1049</v>
      </c>
      <c r="E1188">
        <v>1536</v>
      </c>
      <c r="F1188">
        <v>1503</v>
      </c>
      <c r="G1188">
        <v>700</v>
      </c>
      <c r="H1188" t="s">
        <v>901</v>
      </c>
      <c r="I1188">
        <v>8377</v>
      </c>
      <c r="J1188" t="s">
        <v>977</v>
      </c>
      <c r="K1188" t="s">
        <v>940</v>
      </c>
      <c r="L1188">
        <v>893</v>
      </c>
      <c r="M1188">
        <v>896</v>
      </c>
      <c r="N1188">
        <v>1200</v>
      </c>
      <c r="O1188" t="s">
        <v>898</v>
      </c>
      <c r="P1188">
        <v>0.76318015983974197</v>
      </c>
      <c r="Q1188">
        <v>0.93866192671955795</v>
      </c>
      <c r="R1188">
        <v>0.117574731315039</v>
      </c>
      <c r="S1188">
        <v>9.9774235565368005E-2</v>
      </c>
      <c r="T1188">
        <v>-1.0425848767995201</v>
      </c>
      <c r="U1188">
        <v>1.0425848767995201</v>
      </c>
      <c r="V1188">
        <v>0.53796543761327198</v>
      </c>
      <c r="W1188">
        <v>-4.66</v>
      </c>
      <c r="X1188">
        <v>2.2000000000000002</v>
      </c>
      <c r="Y1188">
        <v>268714</v>
      </c>
      <c r="Z1188">
        <v>14929</v>
      </c>
      <c r="AA1188">
        <v>0.78</v>
      </c>
      <c r="AB1188">
        <v>18</v>
      </c>
      <c r="AC1188">
        <v>11</v>
      </c>
      <c r="AD1188">
        <v>7</v>
      </c>
      <c r="AE1188">
        <v>61.11</v>
      </c>
      <c r="AF1188">
        <v>20</v>
      </c>
      <c r="AG1188">
        <v>3</v>
      </c>
      <c r="AH1188">
        <v>0</v>
      </c>
      <c r="AI1188">
        <v>15</v>
      </c>
      <c r="AJ1188" s="301">
        <v>43919</v>
      </c>
      <c r="AK1188">
        <v>1583</v>
      </c>
      <c r="AL1188">
        <v>1005</v>
      </c>
      <c r="AM1188" s="301">
        <v>43828</v>
      </c>
      <c r="AN1188">
        <v>1848</v>
      </c>
      <c r="AO1188">
        <v>1152</v>
      </c>
      <c r="AP1188" s="301">
        <v>43645</v>
      </c>
      <c r="AQ1188">
        <v>1925</v>
      </c>
      <c r="AR1188">
        <v>1151</v>
      </c>
      <c r="AS1188" s="301">
        <v>43280</v>
      </c>
      <c r="AT1188">
        <v>1732</v>
      </c>
      <c r="AU1188">
        <v>1452</v>
      </c>
    </row>
    <row r="1189" spans="1:47" x14ac:dyDescent="0.2">
      <c r="A1189" s="102">
        <v>1890</v>
      </c>
      <c r="B1189">
        <v>1605</v>
      </c>
      <c r="C1189" t="s">
        <v>1062</v>
      </c>
      <c r="D1189" t="s">
        <v>1045</v>
      </c>
      <c r="E1189">
        <v>672.9</v>
      </c>
      <c r="F1189">
        <v>659.6</v>
      </c>
      <c r="G1189">
        <v>1600</v>
      </c>
      <c r="H1189" t="s">
        <v>901</v>
      </c>
      <c r="I1189">
        <v>4849</v>
      </c>
      <c r="J1189" t="s">
        <v>448</v>
      </c>
      <c r="K1189" t="s">
        <v>910</v>
      </c>
      <c r="L1189">
        <v>2773</v>
      </c>
      <c r="M1189">
        <v>2667</v>
      </c>
      <c r="N1189">
        <v>400</v>
      </c>
      <c r="O1189" t="s">
        <v>898</v>
      </c>
      <c r="P1189">
        <v>0.88865078884955695</v>
      </c>
      <c r="Q1189">
        <v>0.92762528131342503</v>
      </c>
      <c r="R1189">
        <v>7.4036536780006601E-2</v>
      </c>
      <c r="S1189">
        <v>6.6472562702089594E-2</v>
      </c>
      <c r="T1189">
        <v>-0.89436936275490897</v>
      </c>
      <c r="U1189">
        <v>0.89436936275490897</v>
      </c>
      <c r="V1189">
        <v>1.0527277305448</v>
      </c>
      <c r="W1189">
        <v>-11.58</v>
      </c>
      <c r="X1189">
        <v>1.07</v>
      </c>
      <c r="Y1189">
        <v>268512</v>
      </c>
      <c r="Z1189">
        <v>17901</v>
      </c>
      <c r="AA1189">
        <v>0.61</v>
      </c>
      <c r="AB1189">
        <v>15</v>
      </c>
      <c r="AC1189">
        <v>8</v>
      </c>
      <c r="AD1189">
        <v>7</v>
      </c>
      <c r="AE1189">
        <v>53.33</v>
      </c>
      <c r="AF1189">
        <v>15</v>
      </c>
      <c r="AG1189">
        <v>5</v>
      </c>
      <c r="AH1189">
        <v>3</v>
      </c>
      <c r="AI1189">
        <v>7</v>
      </c>
      <c r="AJ1189" s="301">
        <v>43919</v>
      </c>
      <c r="AK1189">
        <v>599.20000000000005</v>
      </c>
      <c r="AL1189">
        <v>2100</v>
      </c>
      <c r="AM1189" s="301">
        <v>43828</v>
      </c>
      <c r="AN1189">
        <v>1136.5</v>
      </c>
      <c r="AO1189">
        <v>4775</v>
      </c>
      <c r="AP1189" s="301">
        <v>43645</v>
      </c>
      <c r="AQ1189">
        <v>992.9</v>
      </c>
      <c r="AR1189">
        <v>4265</v>
      </c>
      <c r="AS1189" s="301">
        <v>43280</v>
      </c>
      <c r="AT1189">
        <v>1132.5</v>
      </c>
      <c r="AU1189">
        <v>5350</v>
      </c>
    </row>
    <row r="1190" spans="1:47" x14ac:dyDescent="0.2">
      <c r="A1190" s="102">
        <v>1272</v>
      </c>
      <c r="B1190">
        <v>8309</v>
      </c>
      <c r="C1190" t="s">
        <v>641</v>
      </c>
      <c r="D1190" t="s">
        <v>940</v>
      </c>
      <c r="E1190">
        <v>2949.5</v>
      </c>
      <c r="F1190">
        <v>2928.5</v>
      </c>
      <c r="G1190">
        <v>300</v>
      </c>
      <c r="H1190" t="s">
        <v>901</v>
      </c>
      <c r="I1190">
        <v>9072</v>
      </c>
      <c r="J1190" t="s">
        <v>975</v>
      </c>
      <c r="K1190" t="s">
        <v>976</v>
      </c>
      <c r="L1190">
        <v>2118</v>
      </c>
      <c r="M1190">
        <v>2146</v>
      </c>
      <c r="N1190">
        <v>400</v>
      </c>
      <c r="O1190" t="s">
        <v>898</v>
      </c>
      <c r="P1190">
        <v>0.60612081788017302</v>
      </c>
      <c r="Q1190">
        <v>0.94210004572342299</v>
      </c>
      <c r="R1190" s="15">
        <v>0.16597360314835599</v>
      </c>
      <c r="S1190">
        <v>9.9485572050251797E-2</v>
      </c>
      <c r="T1190">
        <v>-1.75432938850196</v>
      </c>
      <c r="U1190">
        <v>1.75432938850196</v>
      </c>
      <c r="V1190">
        <v>1.3507873162903099</v>
      </c>
      <c r="W1190">
        <v>-8.31</v>
      </c>
      <c r="X1190">
        <v>2.29</v>
      </c>
      <c r="Y1190">
        <v>268353</v>
      </c>
      <c r="Z1190">
        <v>22363</v>
      </c>
      <c r="AA1190">
        <v>1.31</v>
      </c>
      <c r="AB1190">
        <v>12</v>
      </c>
      <c r="AC1190">
        <v>8</v>
      </c>
      <c r="AD1190">
        <v>4</v>
      </c>
      <c r="AE1190">
        <v>66.67</v>
      </c>
      <c r="AF1190">
        <v>20</v>
      </c>
      <c r="AG1190">
        <v>1</v>
      </c>
      <c r="AH1190">
        <v>0</v>
      </c>
      <c r="AI1190">
        <v>11</v>
      </c>
      <c r="AJ1190" s="301">
        <v>43919</v>
      </c>
      <c r="AK1190">
        <v>3284</v>
      </c>
      <c r="AL1190">
        <v>2172</v>
      </c>
      <c r="AM1190" s="301">
        <v>43828</v>
      </c>
      <c r="AN1190">
        <v>4337</v>
      </c>
      <c r="AO1190">
        <v>2746</v>
      </c>
      <c r="AP1190" s="301">
        <v>43645</v>
      </c>
      <c r="AQ1190">
        <v>3991</v>
      </c>
      <c r="AR1190">
        <v>2562</v>
      </c>
      <c r="AS1190" s="301">
        <v>43280</v>
      </c>
      <c r="AT1190">
        <v>4318</v>
      </c>
      <c r="AU1190">
        <v>2840</v>
      </c>
    </row>
    <row r="1191" spans="1:47" x14ac:dyDescent="0.2">
      <c r="A1191" s="102">
        <v>3608</v>
      </c>
      <c r="B1191">
        <v>6481</v>
      </c>
      <c r="C1191" t="s">
        <v>1175</v>
      </c>
      <c r="D1191" t="s">
        <v>909</v>
      </c>
      <c r="E1191">
        <v>2610</v>
      </c>
      <c r="F1191">
        <v>2607</v>
      </c>
      <c r="G1191">
        <v>400</v>
      </c>
      <c r="H1191" t="s">
        <v>898</v>
      </c>
      <c r="I1191">
        <v>7259</v>
      </c>
      <c r="J1191" t="s">
        <v>24</v>
      </c>
      <c r="K1191" t="s">
        <v>913</v>
      </c>
      <c r="L1191">
        <v>3115</v>
      </c>
      <c r="M1191">
        <v>3070</v>
      </c>
      <c r="N1191">
        <v>300</v>
      </c>
      <c r="O1191" t="s">
        <v>901</v>
      </c>
      <c r="P1191">
        <v>0.96430320636238098</v>
      </c>
      <c r="Q1191">
        <v>0.87305950429906898</v>
      </c>
      <c r="R1191">
        <v>2.3857121297506702E-3</v>
      </c>
      <c r="S1191" s="15">
        <v>3.6148436745545597E-2</v>
      </c>
      <c r="T1191">
        <v>0.55437468960208902</v>
      </c>
      <c r="U1191">
        <v>0.55437468960208902</v>
      </c>
      <c r="V1191">
        <v>0.42461845352364602</v>
      </c>
      <c r="W1191">
        <v>3.3</v>
      </c>
      <c r="X1191">
        <v>13.22</v>
      </c>
      <c r="Y1191">
        <v>268276</v>
      </c>
      <c r="Z1191">
        <v>33534</v>
      </c>
      <c r="AA1191">
        <v>1.92</v>
      </c>
      <c r="AB1191">
        <v>8</v>
      </c>
      <c r="AC1191">
        <v>5</v>
      </c>
      <c r="AD1191">
        <v>3</v>
      </c>
      <c r="AE1191">
        <v>62.5</v>
      </c>
      <c r="AF1191">
        <v>18</v>
      </c>
      <c r="AG1191">
        <v>2</v>
      </c>
      <c r="AH1191">
        <v>0</v>
      </c>
      <c r="AI1191">
        <v>6</v>
      </c>
      <c r="AJ1191" s="301">
        <v>43919</v>
      </c>
      <c r="AK1191">
        <v>2227</v>
      </c>
      <c r="AL1191">
        <v>2842</v>
      </c>
      <c r="AM1191" s="301">
        <v>43828</v>
      </c>
      <c r="AN1191">
        <v>2968</v>
      </c>
      <c r="AO1191">
        <v>4070</v>
      </c>
      <c r="AP1191" s="301">
        <v>43645</v>
      </c>
      <c r="AQ1191">
        <v>2710</v>
      </c>
      <c r="AR1191">
        <v>3810</v>
      </c>
      <c r="AS1191" s="301">
        <v>43280</v>
      </c>
      <c r="AT1191">
        <v>3180</v>
      </c>
      <c r="AU1191">
        <v>4980</v>
      </c>
    </row>
    <row r="1192" spans="1:47" x14ac:dyDescent="0.2">
      <c r="A1192" s="102">
        <v>1220</v>
      </c>
      <c r="B1192">
        <v>4045</v>
      </c>
      <c r="C1192" t="s">
        <v>1127</v>
      </c>
      <c r="D1192" t="s">
        <v>920</v>
      </c>
      <c r="E1192">
        <v>1030</v>
      </c>
      <c r="F1192">
        <v>1022</v>
      </c>
      <c r="G1192">
        <v>900</v>
      </c>
      <c r="H1192" t="s">
        <v>898</v>
      </c>
      <c r="I1192">
        <v>6287</v>
      </c>
      <c r="J1192" t="s">
        <v>963</v>
      </c>
      <c r="K1192" t="s">
        <v>909</v>
      </c>
      <c r="L1192">
        <v>2270</v>
      </c>
      <c r="M1192">
        <v>2245</v>
      </c>
      <c r="N1192">
        <v>400</v>
      </c>
      <c r="O1192" t="s">
        <v>901</v>
      </c>
      <c r="P1192">
        <v>0.89918027310928905</v>
      </c>
      <c r="Q1192">
        <v>0.94322550753788204</v>
      </c>
      <c r="R1192">
        <v>0.12090393103026199</v>
      </c>
      <c r="S1192">
        <v>4.9891887063596999E-2</v>
      </c>
      <c r="T1192">
        <v>0.86937668385372502</v>
      </c>
      <c r="U1192">
        <v>0.86937668385372502</v>
      </c>
      <c r="V1192">
        <v>1.3104354544474901</v>
      </c>
      <c r="W1192">
        <v>3.42</v>
      </c>
      <c r="X1192">
        <v>2.4300000000000002</v>
      </c>
      <c r="Y1192">
        <v>268185</v>
      </c>
      <c r="Z1192">
        <v>17879</v>
      </c>
      <c r="AA1192">
        <v>0.83</v>
      </c>
      <c r="AB1192">
        <v>15</v>
      </c>
      <c r="AC1192">
        <v>12</v>
      </c>
      <c r="AD1192">
        <v>3</v>
      </c>
      <c r="AE1192">
        <v>80</v>
      </c>
      <c r="AF1192">
        <v>21</v>
      </c>
      <c r="AG1192">
        <v>1</v>
      </c>
      <c r="AH1192">
        <v>0</v>
      </c>
      <c r="AI1192">
        <v>14</v>
      </c>
      <c r="AJ1192" s="301">
        <v>43919</v>
      </c>
      <c r="AK1192">
        <v>978</v>
      </c>
      <c r="AL1192">
        <v>2183</v>
      </c>
      <c r="AM1192" s="301">
        <v>43828</v>
      </c>
      <c r="AN1192">
        <v>1270</v>
      </c>
      <c r="AO1192">
        <v>3430</v>
      </c>
      <c r="AP1192" s="301">
        <v>43645</v>
      </c>
      <c r="AQ1192">
        <v>1161</v>
      </c>
      <c r="AR1192">
        <v>2767</v>
      </c>
      <c r="AS1192" s="301">
        <v>43280</v>
      </c>
      <c r="AT1192">
        <v>1247</v>
      </c>
      <c r="AU1192">
        <v>3190</v>
      </c>
    </row>
    <row r="1193" spans="1:47" x14ac:dyDescent="0.2">
      <c r="A1193" s="102">
        <v>3950</v>
      </c>
      <c r="B1193">
        <v>1969</v>
      </c>
      <c r="C1193" t="s">
        <v>1146</v>
      </c>
      <c r="D1193" t="s">
        <v>907</v>
      </c>
      <c r="E1193">
        <v>1570</v>
      </c>
      <c r="F1193">
        <v>1559</v>
      </c>
      <c r="G1193">
        <v>400</v>
      </c>
      <c r="H1193" t="s">
        <v>901</v>
      </c>
      <c r="I1193">
        <v>9062</v>
      </c>
      <c r="J1193" t="s">
        <v>863</v>
      </c>
      <c r="K1193" t="s">
        <v>976</v>
      </c>
      <c r="L1193">
        <v>5560</v>
      </c>
      <c r="M1193">
        <v>5530</v>
      </c>
      <c r="N1193">
        <v>100</v>
      </c>
      <c r="O1193" t="s">
        <v>898</v>
      </c>
      <c r="P1193">
        <v>0.64730352063180596</v>
      </c>
      <c r="Q1193">
        <v>0.85854181022391296</v>
      </c>
      <c r="R1193">
        <v>2.7534822610758999E-2</v>
      </c>
      <c r="S1193">
        <v>8.7811708517260903E-3</v>
      </c>
      <c r="T1193">
        <v>-2.7872803779012201</v>
      </c>
      <c r="U1193">
        <v>2.7872803779012201</v>
      </c>
      <c r="V1193">
        <v>2.6167043526128202</v>
      </c>
      <c r="W1193">
        <v>-14.37</v>
      </c>
      <c r="X1193">
        <v>12.77</v>
      </c>
      <c r="Y1193">
        <v>267887</v>
      </c>
      <c r="Z1193">
        <v>22324</v>
      </c>
      <c r="AA1193">
        <v>1.44</v>
      </c>
      <c r="AB1193">
        <v>12</v>
      </c>
      <c r="AC1193">
        <v>9</v>
      </c>
      <c r="AD1193">
        <v>3</v>
      </c>
      <c r="AE1193">
        <v>75</v>
      </c>
      <c r="AF1193">
        <v>19</v>
      </c>
      <c r="AG1193">
        <v>2</v>
      </c>
      <c r="AH1193">
        <v>0</v>
      </c>
      <c r="AI1193">
        <v>10</v>
      </c>
      <c r="AJ1193" s="301">
        <v>43919</v>
      </c>
      <c r="AK1193">
        <v>1711</v>
      </c>
      <c r="AL1193">
        <v>5300</v>
      </c>
      <c r="AM1193" s="301">
        <v>43828</v>
      </c>
      <c r="AN1193">
        <v>1960</v>
      </c>
      <c r="AO1193">
        <v>6420</v>
      </c>
      <c r="AP1193" s="301">
        <v>43645</v>
      </c>
      <c r="AQ1193">
        <v>1826</v>
      </c>
      <c r="AR1193">
        <v>5940</v>
      </c>
      <c r="AS1193" s="301">
        <v>43280</v>
      </c>
      <c r="AT1193">
        <v>1993</v>
      </c>
      <c r="AU1193">
        <v>7800</v>
      </c>
    </row>
    <row r="1194" spans="1:47" x14ac:dyDescent="0.2">
      <c r="A1194" s="102">
        <v>1389</v>
      </c>
      <c r="B1194">
        <v>5334</v>
      </c>
      <c r="C1194" t="s">
        <v>1074</v>
      </c>
      <c r="D1194" t="s">
        <v>897</v>
      </c>
      <c r="E1194">
        <v>1533</v>
      </c>
      <c r="F1194">
        <v>1527</v>
      </c>
      <c r="G1194">
        <v>700</v>
      </c>
      <c r="H1194" t="s">
        <v>898</v>
      </c>
      <c r="I1194">
        <v>8233</v>
      </c>
      <c r="J1194" t="s">
        <v>930</v>
      </c>
      <c r="K1194" t="s">
        <v>921</v>
      </c>
      <c r="L1194">
        <v>920</v>
      </c>
      <c r="M1194">
        <v>907</v>
      </c>
      <c r="N1194">
        <v>1200</v>
      </c>
      <c r="O1194" t="s">
        <v>901</v>
      </c>
      <c r="P1194">
        <v>0.903225191529895</v>
      </c>
      <c r="Q1194">
        <v>0.93933673750790403</v>
      </c>
      <c r="R1194">
        <v>2.14652669991049E-2</v>
      </c>
      <c r="S1194">
        <v>6.0577489493261097E-2</v>
      </c>
      <c r="T1194">
        <v>0.77579958130946602</v>
      </c>
      <c r="U1194">
        <v>0.77579958130946602</v>
      </c>
      <c r="V1194">
        <v>0.80961940400907495</v>
      </c>
      <c r="W1194">
        <v>3.74</v>
      </c>
      <c r="X1194">
        <v>1.82</v>
      </c>
      <c r="Y1194">
        <v>267762</v>
      </c>
      <c r="Z1194">
        <v>16735</v>
      </c>
      <c r="AA1194">
        <v>0.89</v>
      </c>
      <c r="AB1194">
        <v>16</v>
      </c>
      <c r="AC1194">
        <v>11</v>
      </c>
      <c r="AD1194">
        <v>5</v>
      </c>
      <c r="AE1194">
        <v>68.75</v>
      </c>
      <c r="AF1194">
        <v>17</v>
      </c>
      <c r="AG1194">
        <v>4</v>
      </c>
      <c r="AH1194">
        <v>3</v>
      </c>
      <c r="AI1194">
        <v>9</v>
      </c>
      <c r="AJ1194" s="301">
        <v>43919</v>
      </c>
      <c r="AK1194">
        <v>1608</v>
      </c>
      <c r="AL1194">
        <v>1003</v>
      </c>
      <c r="AM1194" s="301">
        <v>43828</v>
      </c>
      <c r="AN1194">
        <v>2134</v>
      </c>
      <c r="AO1194">
        <v>1228</v>
      </c>
      <c r="AP1194" s="301">
        <v>43645</v>
      </c>
      <c r="AQ1194">
        <v>2076</v>
      </c>
      <c r="AR1194">
        <v>1210</v>
      </c>
      <c r="AS1194" s="301">
        <v>43280</v>
      </c>
      <c r="AT1194">
        <v>3025</v>
      </c>
      <c r="AU1194">
        <v>1834</v>
      </c>
    </row>
    <row r="1195" spans="1:47" x14ac:dyDescent="0.2">
      <c r="A1195" s="102">
        <v>3261</v>
      </c>
      <c r="B1195">
        <v>6098</v>
      </c>
      <c r="C1195" t="s">
        <v>234</v>
      </c>
      <c r="D1195" t="s">
        <v>910</v>
      </c>
      <c r="E1195">
        <v>3716</v>
      </c>
      <c r="F1195">
        <v>3656</v>
      </c>
      <c r="G1195">
        <v>300</v>
      </c>
      <c r="H1195" t="s">
        <v>898</v>
      </c>
      <c r="I1195">
        <v>9412</v>
      </c>
      <c r="J1195" t="s">
        <v>452</v>
      </c>
      <c r="K1195" t="s">
        <v>900</v>
      </c>
      <c r="L1195">
        <v>402</v>
      </c>
      <c r="M1195">
        <v>391</v>
      </c>
      <c r="N1195">
        <v>2800</v>
      </c>
      <c r="O1195" t="s">
        <v>901</v>
      </c>
      <c r="P1195">
        <v>0.92345012163811002</v>
      </c>
      <c r="Q1195">
        <v>0.88751716840708705</v>
      </c>
      <c r="R1195" s="15">
        <v>2.2040611277801799E-5</v>
      </c>
      <c r="S1195">
        <v>2.0140772320256101E-2</v>
      </c>
      <c r="T1195">
        <v>2.2281164950975398</v>
      </c>
      <c r="U1195">
        <v>2.2281164950975398</v>
      </c>
      <c r="V1195">
        <v>1.5318505038205901</v>
      </c>
      <c r="W1195">
        <v>16.440000000000001</v>
      </c>
      <c r="X1195">
        <v>0.18</v>
      </c>
      <c r="Y1195">
        <v>267715</v>
      </c>
      <c r="Z1195">
        <v>14090</v>
      </c>
      <c r="AA1195">
        <v>0.67</v>
      </c>
      <c r="AB1195">
        <v>19</v>
      </c>
      <c r="AC1195">
        <v>11</v>
      </c>
      <c r="AD1195">
        <v>8</v>
      </c>
      <c r="AE1195">
        <v>57.89</v>
      </c>
      <c r="AF1195">
        <v>18</v>
      </c>
      <c r="AG1195">
        <v>5</v>
      </c>
      <c r="AH1195">
        <v>3</v>
      </c>
      <c r="AI1195">
        <v>11</v>
      </c>
      <c r="AJ1195" s="301">
        <v>43919</v>
      </c>
      <c r="AK1195">
        <v>2943.5</v>
      </c>
      <c r="AL1195">
        <v>393</v>
      </c>
      <c r="AM1195" s="301">
        <v>43828</v>
      </c>
      <c r="AN1195">
        <v>4099</v>
      </c>
      <c r="AO1195">
        <v>485</v>
      </c>
      <c r="AP1195" s="301">
        <v>43645</v>
      </c>
      <c r="AQ1195">
        <v>3628</v>
      </c>
      <c r="AR1195">
        <v>438</v>
      </c>
      <c r="AS1195" s="301">
        <v>43280</v>
      </c>
      <c r="AT1195">
        <v>3029</v>
      </c>
      <c r="AU1195">
        <v>538</v>
      </c>
    </row>
    <row r="1196" spans="1:47" x14ac:dyDescent="0.2">
      <c r="A1196" s="102">
        <v>4000</v>
      </c>
      <c r="B1196">
        <v>4527</v>
      </c>
      <c r="C1196" t="s">
        <v>1191</v>
      </c>
      <c r="D1196" t="s">
        <v>918</v>
      </c>
      <c r="E1196">
        <v>3520</v>
      </c>
      <c r="F1196">
        <v>3480</v>
      </c>
      <c r="G1196">
        <v>300</v>
      </c>
      <c r="H1196" t="s">
        <v>901</v>
      </c>
      <c r="I1196">
        <v>6055</v>
      </c>
      <c r="J1196" t="s">
        <v>2640</v>
      </c>
      <c r="K1196" t="s">
        <v>910</v>
      </c>
      <c r="L1196">
        <v>1681</v>
      </c>
      <c r="M1196">
        <v>1687</v>
      </c>
      <c r="N1196">
        <v>600</v>
      </c>
      <c r="O1196" t="s">
        <v>898</v>
      </c>
      <c r="P1196">
        <v>0.802789301249067</v>
      </c>
      <c r="Q1196">
        <v>0.85603631580245398</v>
      </c>
      <c r="R1196">
        <v>1.4114861347666E-2</v>
      </c>
      <c r="S1196" s="15">
        <v>1.74119315268206E-2</v>
      </c>
      <c r="T1196">
        <v>-0.203098116974302</v>
      </c>
      <c r="U1196">
        <v>0.203098116974302</v>
      </c>
      <c r="V1196">
        <v>0.298684229801021</v>
      </c>
      <c r="W1196">
        <v>-1.93</v>
      </c>
      <c r="X1196">
        <v>3.05</v>
      </c>
      <c r="Y1196">
        <v>267467</v>
      </c>
      <c r="Z1196">
        <v>17831</v>
      </c>
      <c r="AA1196">
        <v>0.89</v>
      </c>
      <c r="AB1196">
        <v>15</v>
      </c>
      <c r="AC1196">
        <v>9</v>
      </c>
      <c r="AD1196">
        <v>6</v>
      </c>
      <c r="AE1196">
        <v>60</v>
      </c>
      <c r="AF1196">
        <v>15</v>
      </c>
      <c r="AG1196">
        <v>6</v>
      </c>
      <c r="AH1196">
        <v>2</v>
      </c>
      <c r="AI1196">
        <v>7</v>
      </c>
      <c r="AJ1196" s="301">
        <v>43919</v>
      </c>
      <c r="AK1196">
        <v>3100</v>
      </c>
      <c r="AL1196">
        <v>1405</v>
      </c>
      <c r="AM1196" s="301">
        <v>43828</v>
      </c>
      <c r="AN1196">
        <v>3320</v>
      </c>
      <c r="AO1196">
        <v>1827</v>
      </c>
      <c r="AP1196" s="301">
        <v>43645</v>
      </c>
      <c r="AQ1196">
        <v>3040</v>
      </c>
      <c r="AR1196">
        <v>1596</v>
      </c>
      <c r="AS1196" s="301">
        <v>43280</v>
      </c>
      <c r="AT1196">
        <v>3455</v>
      </c>
      <c r="AU1196">
        <v>1604</v>
      </c>
    </row>
    <row r="1197" spans="1:47" x14ac:dyDescent="0.2">
      <c r="A1197" s="102">
        <v>986</v>
      </c>
      <c r="B1197">
        <v>1812</v>
      </c>
      <c r="C1197" t="s">
        <v>961</v>
      </c>
      <c r="D1197" t="s">
        <v>907</v>
      </c>
      <c r="E1197">
        <v>1231</v>
      </c>
      <c r="F1197">
        <v>1252</v>
      </c>
      <c r="G1197">
        <v>700</v>
      </c>
      <c r="H1197" t="s">
        <v>898</v>
      </c>
      <c r="I1197">
        <v>7276</v>
      </c>
      <c r="J1197" t="s">
        <v>937</v>
      </c>
      <c r="K1197" t="s">
        <v>903</v>
      </c>
      <c r="L1197">
        <v>4275</v>
      </c>
      <c r="M1197">
        <v>4255</v>
      </c>
      <c r="N1197">
        <v>200</v>
      </c>
      <c r="O1197" t="s">
        <v>901</v>
      </c>
      <c r="P1197">
        <v>0.91416379706474504</v>
      </c>
      <c r="Q1197">
        <v>0.94762031963497795</v>
      </c>
      <c r="R1197">
        <v>0.15695051936150101</v>
      </c>
      <c r="S1197">
        <v>3.1819316889925398E-2</v>
      </c>
      <c r="T1197">
        <v>0.496955433556235</v>
      </c>
      <c r="U1197">
        <v>0.496955433556235</v>
      </c>
      <c r="V1197">
        <v>0.16201019561590599</v>
      </c>
      <c r="W1197">
        <v>2.9</v>
      </c>
      <c r="X1197">
        <v>2.98</v>
      </c>
      <c r="Y1197">
        <v>266960</v>
      </c>
      <c r="Z1197">
        <v>24269</v>
      </c>
      <c r="AA1197">
        <v>1.1200000000000001</v>
      </c>
      <c r="AB1197">
        <v>11</v>
      </c>
      <c r="AC1197">
        <v>8</v>
      </c>
      <c r="AD1197">
        <v>3</v>
      </c>
      <c r="AE1197">
        <v>72.73</v>
      </c>
      <c r="AF1197">
        <v>14</v>
      </c>
      <c r="AG1197">
        <v>4</v>
      </c>
      <c r="AH1197">
        <v>3</v>
      </c>
      <c r="AI1197">
        <v>4</v>
      </c>
      <c r="AJ1197" s="301">
        <v>43919</v>
      </c>
      <c r="AK1197">
        <v>1155</v>
      </c>
      <c r="AL1197">
        <v>3710</v>
      </c>
      <c r="AM1197" s="301">
        <v>43828</v>
      </c>
      <c r="AN1197">
        <v>1458</v>
      </c>
      <c r="AO1197">
        <v>5100</v>
      </c>
      <c r="AP1197" s="301">
        <v>43645</v>
      </c>
      <c r="AQ1197">
        <v>1510</v>
      </c>
      <c r="AR1197">
        <v>5880</v>
      </c>
      <c r="AS1197" s="301">
        <v>43280</v>
      </c>
      <c r="AT1197">
        <v>1646</v>
      </c>
      <c r="AU1197">
        <v>7150</v>
      </c>
    </row>
    <row r="1198" spans="1:47" x14ac:dyDescent="0.2">
      <c r="A1198" s="102">
        <v>2155</v>
      </c>
      <c r="B1198">
        <v>6902</v>
      </c>
      <c r="C1198" t="s">
        <v>588</v>
      </c>
      <c r="D1198" t="s">
        <v>913</v>
      </c>
      <c r="E1198">
        <v>4170</v>
      </c>
      <c r="F1198">
        <v>4151</v>
      </c>
      <c r="G1198">
        <v>200</v>
      </c>
      <c r="H1198" t="s">
        <v>898</v>
      </c>
      <c r="I1198">
        <v>9716</v>
      </c>
      <c r="J1198" t="s">
        <v>1034</v>
      </c>
      <c r="K1198" t="s">
        <v>910</v>
      </c>
      <c r="L1198">
        <v>907</v>
      </c>
      <c r="M1198">
        <v>891</v>
      </c>
      <c r="N1198">
        <v>900</v>
      </c>
      <c r="O1198" t="s">
        <v>901</v>
      </c>
      <c r="P1198">
        <v>0.83662452560130995</v>
      </c>
      <c r="Q1198">
        <v>0.92074751336084504</v>
      </c>
      <c r="R1198">
        <v>0.29532096965660298</v>
      </c>
      <c r="S1198" s="15">
        <v>4.5951835949467203E-2</v>
      </c>
      <c r="T1198">
        <v>0.88375738191265496</v>
      </c>
      <c r="U1198">
        <v>0.88375738191265496</v>
      </c>
      <c r="V1198">
        <v>0.99789718239744796</v>
      </c>
      <c r="W1198">
        <v>4.8</v>
      </c>
      <c r="X1198">
        <v>3.41</v>
      </c>
      <c r="Y1198">
        <v>266861</v>
      </c>
      <c r="Z1198">
        <v>15698</v>
      </c>
      <c r="AA1198">
        <v>0.73</v>
      </c>
      <c r="AB1198">
        <v>17</v>
      </c>
      <c r="AC1198">
        <v>8</v>
      </c>
      <c r="AD1198">
        <v>9</v>
      </c>
      <c r="AE1198">
        <v>47.06</v>
      </c>
      <c r="AF1198">
        <v>20</v>
      </c>
      <c r="AG1198">
        <v>3</v>
      </c>
      <c r="AH1198">
        <v>1</v>
      </c>
      <c r="AI1198">
        <v>13</v>
      </c>
      <c r="AJ1198" s="301">
        <v>43919</v>
      </c>
      <c r="AK1198">
        <v>3590</v>
      </c>
      <c r="AL1198">
        <v>839</v>
      </c>
      <c r="AM1198" s="301">
        <v>43828</v>
      </c>
      <c r="AN1198">
        <v>4966</v>
      </c>
      <c r="AO1198">
        <v>1455</v>
      </c>
      <c r="AP1198" s="301">
        <v>43645</v>
      </c>
      <c r="AQ1198">
        <v>4642</v>
      </c>
      <c r="AR1198">
        <v>1376</v>
      </c>
      <c r="AS1198" s="301">
        <v>43280</v>
      </c>
      <c r="AT1198">
        <v>5245</v>
      </c>
      <c r="AU1198">
        <v>1186</v>
      </c>
    </row>
    <row r="1199" spans="1:47" x14ac:dyDescent="0.2">
      <c r="A1199" s="102">
        <v>714</v>
      </c>
      <c r="B1199">
        <v>2914</v>
      </c>
      <c r="C1199" t="s">
        <v>994</v>
      </c>
      <c r="D1199" t="s">
        <v>923</v>
      </c>
      <c r="E1199">
        <v>1998.5</v>
      </c>
      <c r="F1199">
        <v>1997</v>
      </c>
      <c r="G1199">
        <v>500</v>
      </c>
      <c r="H1199" t="s">
        <v>901</v>
      </c>
      <c r="I1199">
        <v>7240</v>
      </c>
      <c r="J1199" t="s">
        <v>599</v>
      </c>
      <c r="K1199" t="s">
        <v>913</v>
      </c>
      <c r="L1199">
        <v>1315</v>
      </c>
      <c r="M1199">
        <v>1294</v>
      </c>
      <c r="N1199">
        <v>800</v>
      </c>
      <c r="O1199" t="s">
        <v>898</v>
      </c>
      <c r="P1199">
        <v>0.91837366542144305</v>
      </c>
      <c r="Q1199">
        <v>0.95305079270596604</v>
      </c>
      <c r="R1199">
        <v>5.0720981025480803E-2</v>
      </c>
      <c r="S1199">
        <v>3.77474472428776E-3</v>
      </c>
      <c r="T1199">
        <v>-0.94821609126795203</v>
      </c>
      <c r="U1199">
        <v>0.94821609126795203</v>
      </c>
      <c r="V1199">
        <v>0.81007712554968403</v>
      </c>
      <c r="W1199">
        <v>-8.2799999999999994</v>
      </c>
      <c r="X1199">
        <v>3.68</v>
      </c>
      <c r="Y1199">
        <v>266300</v>
      </c>
      <c r="Z1199">
        <v>22192</v>
      </c>
      <c r="AA1199">
        <v>1.22</v>
      </c>
      <c r="AB1199">
        <v>12</v>
      </c>
      <c r="AC1199">
        <v>8</v>
      </c>
      <c r="AD1199">
        <v>4</v>
      </c>
      <c r="AE1199">
        <v>66.67</v>
      </c>
      <c r="AF1199">
        <v>17</v>
      </c>
      <c r="AG1199">
        <v>3</v>
      </c>
      <c r="AH1199">
        <v>2</v>
      </c>
      <c r="AI1199">
        <v>7</v>
      </c>
      <c r="AJ1199" s="301">
        <v>43919</v>
      </c>
      <c r="AK1199">
        <v>2053.5</v>
      </c>
      <c r="AL1199">
        <v>1212</v>
      </c>
      <c r="AM1199" s="301">
        <v>43828</v>
      </c>
      <c r="AN1199">
        <v>2432.5</v>
      </c>
      <c r="AO1199">
        <v>1641</v>
      </c>
      <c r="AP1199" s="301">
        <v>43645</v>
      </c>
      <c r="AQ1199">
        <v>2401</v>
      </c>
      <c r="AR1199">
        <v>1653</v>
      </c>
      <c r="AS1199" s="301">
        <v>43280</v>
      </c>
      <c r="AT1199">
        <v>3013</v>
      </c>
      <c r="AU1199">
        <v>2099</v>
      </c>
    </row>
    <row r="1200" spans="1:47" x14ac:dyDescent="0.2">
      <c r="A1200" s="102">
        <v>2497</v>
      </c>
      <c r="B1200">
        <v>6902</v>
      </c>
      <c r="C1200" t="s">
        <v>588</v>
      </c>
      <c r="D1200" t="s">
        <v>913</v>
      </c>
      <c r="E1200">
        <v>4170</v>
      </c>
      <c r="F1200">
        <v>4151</v>
      </c>
      <c r="G1200">
        <v>200</v>
      </c>
      <c r="H1200" t="s">
        <v>898</v>
      </c>
      <c r="I1200">
        <v>7867</v>
      </c>
      <c r="J1200" t="s">
        <v>1178</v>
      </c>
      <c r="K1200" t="s">
        <v>919</v>
      </c>
      <c r="L1200">
        <v>863</v>
      </c>
      <c r="M1200">
        <v>837</v>
      </c>
      <c r="N1200">
        <v>1000</v>
      </c>
      <c r="O1200" t="s">
        <v>901</v>
      </c>
      <c r="P1200">
        <v>0.77207387304509001</v>
      </c>
      <c r="Q1200">
        <v>0.91118102378972099</v>
      </c>
      <c r="R1200">
        <v>0.23645361832102799</v>
      </c>
      <c r="S1200" s="15">
        <v>2.41867673649654E-2</v>
      </c>
      <c r="T1200">
        <v>2.2735595050447501</v>
      </c>
      <c r="U1200">
        <v>2.2735595050447501</v>
      </c>
      <c r="V1200">
        <v>2.3822906563262198</v>
      </c>
      <c r="W1200">
        <v>9.81</v>
      </c>
      <c r="X1200">
        <v>0.82</v>
      </c>
      <c r="Y1200">
        <v>266104</v>
      </c>
      <c r="Z1200">
        <v>24191</v>
      </c>
      <c r="AA1200">
        <v>1.56</v>
      </c>
      <c r="AB1200">
        <v>11</v>
      </c>
      <c r="AC1200">
        <v>7</v>
      </c>
      <c r="AD1200">
        <v>4</v>
      </c>
      <c r="AE1200">
        <v>63.64</v>
      </c>
      <c r="AF1200">
        <v>21</v>
      </c>
      <c r="AG1200">
        <v>2</v>
      </c>
      <c r="AH1200">
        <v>0</v>
      </c>
      <c r="AI1200">
        <v>9</v>
      </c>
      <c r="AJ1200" s="301">
        <v>43919</v>
      </c>
      <c r="AK1200">
        <v>3590</v>
      </c>
      <c r="AL1200">
        <v>782</v>
      </c>
      <c r="AM1200" s="301">
        <v>43828</v>
      </c>
      <c r="AN1200">
        <v>4966</v>
      </c>
      <c r="AO1200">
        <v>1417</v>
      </c>
      <c r="AP1200" s="301">
        <v>43645</v>
      </c>
      <c r="AQ1200">
        <v>4642</v>
      </c>
      <c r="AR1200">
        <v>1307</v>
      </c>
      <c r="AS1200" s="301">
        <v>43280</v>
      </c>
      <c r="AT1200">
        <v>5245</v>
      </c>
      <c r="AU1200">
        <v>887</v>
      </c>
    </row>
    <row r="1201" spans="1:47" x14ac:dyDescent="0.2">
      <c r="A1201" s="102">
        <v>1884</v>
      </c>
      <c r="B1201">
        <v>7459</v>
      </c>
      <c r="C1201" t="s">
        <v>604</v>
      </c>
      <c r="D1201" t="s">
        <v>905</v>
      </c>
      <c r="E1201">
        <v>2035</v>
      </c>
      <c r="F1201">
        <v>2036</v>
      </c>
      <c r="G1201">
        <v>500</v>
      </c>
      <c r="H1201" t="s">
        <v>898</v>
      </c>
      <c r="I1201">
        <v>9005</v>
      </c>
      <c r="J1201" t="s">
        <v>1447</v>
      </c>
      <c r="K1201" t="s">
        <v>976</v>
      </c>
      <c r="L1201">
        <v>1539</v>
      </c>
      <c r="M1201">
        <v>1512</v>
      </c>
      <c r="N1201">
        <v>700</v>
      </c>
      <c r="O1201" t="s">
        <v>901</v>
      </c>
      <c r="P1201">
        <v>0.61294485174306801</v>
      </c>
      <c r="Q1201">
        <v>0.92779968467447504</v>
      </c>
      <c r="R1201">
        <v>0.46874888497184902</v>
      </c>
      <c r="S1201" s="15">
        <v>1.13672271738939E-2</v>
      </c>
      <c r="T1201">
        <v>1.6557298825646201</v>
      </c>
      <c r="U1201">
        <v>1.6557298825646201</v>
      </c>
      <c r="V1201">
        <v>1.2228203119129499</v>
      </c>
      <c r="W1201">
        <v>6.75</v>
      </c>
      <c r="X1201">
        <v>3.97</v>
      </c>
      <c r="Y1201">
        <v>265632</v>
      </c>
      <c r="Z1201">
        <v>22136</v>
      </c>
      <c r="AA1201">
        <v>1.03</v>
      </c>
      <c r="AB1201">
        <v>12</v>
      </c>
      <c r="AC1201">
        <v>9</v>
      </c>
      <c r="AD1201">
        <v>3</v>
      </c>
      <c r="AE1201">
        <v>75</v>
      </c>
      <c r="AF1201">
        <v>22</v>
      </c>
      <c r="AG1201">
        <v>1</v>
      </c>
      <c r="AH1201">
        <v>0</v>
      </c>
      <c r="AI1201">
        <v>11</v>
      </c>
      <c r="AJ1201" s="301">
        <v>43919</v>
      </c>
      <c r="AK1201">
        <v>2183</v>
      </c>
      <c r="AL1201">
        <v>1734</v>
      </c>
      <c r="AM1201" s="301">
        <v>43828</v>
      </c>
      <c r="AN1201">
        <v>2413</v>
      </c>
      <c r="AO1201">
        <v>2019</v>
      </c>
      <c r="AP1201" s="301">
        <v>43645</v>
      </c>
      <c r="AQ1201">
        <v>2427</v>
      </c>
      <c r="AR1201">
        <v>1955</v>
      </c>
      <c r="AS1201" s="301">
        <v>43280</v>
      </c>
      <c r="AT1201">
        <v>2183</v>
      </c>
      <c r="AU1201">
        <v>1857</v>
      </c>
    </row>
    <row r="1202" spans="1:47" x14ac:dyDescent="0.2">
      <c r="A1202" s="102">
        <v>988</v>
      </c>
      <c r="B1202">
        <v>3086</v>
      </c>
      <c r="C1202" t="s">
        <v>503</v>
      </c>
      <c r="D1202" t="s">
        <v>921</v>
      </c>
      <c r="E1202">
        <v>795</v>
      </c>
      <c r="F1202">
        <v>758</v>
      </c>
      <c r="G1202">
        <v>1400</v>
      </c>
      <c r="H1202" t="s">
        <v>901</v>
      </c>
      <c r="I1202">
        <v>7205</v>
      </c>
      <c r="J1202" t="s">
        <v>56</v>
      </c>
      <c r="K1202" t="s">
        <v>913</v>
      </c>
      <c r="L1202">
        <v>710</v>
      </c>
      <c r="M1202">
        <v>693</v>
      </c>
      <c r="N1202">
        <v>1500</v>
      </c>
      <c r="O1202" t="s">
        <v>898</v>
      </c>
      <c r="P1202">
        <v>0.73771611535960302</v>
      </c>
      <c r="Q1202">
        <v>0.94757337027802402</v>
      </c>
      <c r="R1202" s="15">
        <v>0.138801503507166</v>
      </c>
      <c r="S1202" s="15">
        <v>9.0054925259799204E-2</v>
      </c>
      <c r="T1202">
        <v>-1.7769205380236099</v>
      </c>
      <c r="U1202">
        <v>1.7769205380236099</v>
      </c>
      <c r="V1202">
        <v>1.6219142313972801</v>
      </c>
      <c r="W1202">
        <v>-22.13</v>
      </c>
      <c r="X1202">
        <v>2.04</v>
      </c>
      <c r="Y1202">
        <v>265596</v>
      </c>
      <c r="Z1202">
        <v>17706</v>
      </c>
      <c r="AA1202">
        <v>0.83</v>
      </c>
      <c r="AB1202">
        <v>15</v>
      </c>
      <c r="AC1202">
        <v>10</v>
      </c>
      <c r="AD1202">
        <v>5</v>
      </c>
      <c r="AE1202">
        <v>66.67</v>
      </c>
      <c r="AF1202">
        <v>15</v>
      </c>
      <c r="AG1202">
        <v>6</v>
      </c>
      <c r="AH1202">
        <v>3</v>
      </c>
      <c r="AI1202">
        <v>6</v>
      </c>
      <c r="AJ1202" s="301">
        <v>43919</v>
      </c>
      <c r="AK1202">
        <v>907</v>
      </c>
      <c r="AL1202">
        <v>588</v>
      </c>
      <c r="AM1202" s="301">
        <v>43828</v>
      </c>
      <c r="AN1202">
        <v>1530</v>
      </c>
      <c r="AO1202">
        <v>1162</v>
      </c>
      <c r="AP1202" s="301">
        <v>43645</v>
      </c>
      <c r="AQ1202">
        <v>1244</v>
      </c>
      <c r="AR1202">
        <v>912</v>
      </c>
      <c r="AS1202" s="301">
        <v>43280</v>
      </c>
      <c r="AT1202">
        <v>1630</v>
      </c>
      <c r="AU1202">
        <v>1171</v>
      </c>
    </row>
    <row r="1203" spans="1:47" x14ac:dyDescent="0.2">
      <c r="A1203" s="102">
        <v>349</v>
      </c>
      <c r="B1203">
        <v>3076</v>
      </c>
      <c r="C1203" t="s">
        <v>1126</v>
      </c>
      <c r="D1203" t="s">
        <v>905</v>
      </c>
      <c r="E1203">
        <v>1560</v>
      </c>
      <c r="F1203">
        <v>1532</v>
      </c>
      <c r="G1203">
        <v>700</v>
      </c>
      <c r="H1203" t="s">
        <v>898</v>
      </c>
      <c r="I1203">
        <v>8850</v>
      </c>
      <c r="J1203" t="s">
        <v>1345</v>
      </c>
      <c r="K1203" t="s">
        <v>917</v>
      </c>
      <c r="L1203">
        <v>2237</v>
      </c>
      <c r="M1203">
        <v>2184</v>
      </c>
      <c r="N1203">
        <v>500</v>
      </c>
      <c r="O1203" t="s">
        <v>901</v>
      </c>
      <c r="P1203">
        <v>0.85081572757121804</v>
      </c>
      <c r="Q1203">
        <v>0.961848408671658</v>
      </c>
      <c r="R1203">
        <v>0.40167739384682999</v>
      </c>
      <c r="S1203">
        <v>5.4740337009798898E-2</v>
      </c>
      <c r="T1203">
        <v>1.38797581264547</v>
      </c>
      <c r="U1203">
        <v>1.38797581264547</v>
      </c>
      <c r="V1203">
        <v>1.6482265855698099</v>
      </c>
      <c r="W1203">
        <v>5.2</v>
      </c>
      <c r="X1203">
        <v>1.79</v>
      </c>
      <c r="Y1203">
        <v>265461</v>
      </c>
      <c r="Z1203">
        <v>20420</v>
      </c>
      <c r="AA1203">
        <v>0.98</v>
      </c>
      <c r="AB1203">
        <v>13</v>
      </c>
      <c r="AC1203">
        <v>8</v>
      </c>
      <c r="AD1203">
        <v>5</v>
      </c>
      <c r="AE1203">
        <v>61.54</v>
      </c>
      <c r="AF1203">
        <v>21</v>
      </c>
      <c r="AG1203">
        <v>1</v>
      </c>
      <c r="AH1203">
        <v>0</v>
      </c>
      <c r="AI1203">
        <v>12</v>
      </c>
      <c r="AJ1203" s="301">
        <v>43919</v>
      </c>
      <c r="AK1203">
        <v>1344</v>
      </c>
      <c r="AL1203">
        <v>2067</v>
      </c>
      <c r="AM1203" s="301">
        <v>43828</v>
      </c>
      <c r="AN1203">
        <v>1947</v>
      </c>
      <c r="AO1203">
        <v>2785</v>
      </c>
      <c r="AP1203" s="301">
        <v>43645</v>
      </c>
      <c r="AQ1203">
        <v>1791</v>
      </c>
      <c r="AR1203">
        <v>2621</v>
      </c>
      <c r="AS1203" s="301">
        <v>43280</v>
      </c>
      <c r="AT1203">
        <v>2309</v>
      </c>
      <c r="AU1203">
        <v>2610</v>
      </c>
    </row>
    <row r="1204" spans="1:47" x14ac:dyDescent="0.2">
      <c r="A1204" s="102">
        <v>751</v>
      </c>
      <c r="B1204">
        <v>4917</v>
      </c>
      <c r="C1204" t="s">
        <v>1137</v>
      </c>
      <c r="D1204" t="s">
        <v>920</v>
      </c>
      <c r="E1204">
        <v>1980</v>
      </c>
      <c r="F1204">
        <v>1989</v>
      </c>
      <c r="G1204">
        <v>500</v>
      </c>
      <c r="H1204" t="s">
        <v>901</v>
      </c>
      <c r="I1204">
        <v>9072</v>
      </c>
      <c r="J1204" t="s">
        <v>975</v>
      </c>
      <c r="K1204" t="s">
        <v>976</v>
      </c>
      <c r="L1204">
        <v>2118</v>
      </c>
      <c r="M1204">
        <v>2146</v>
      </c>
      <c r="N1204">
        <v>500</v>
      </c>
      <c r="O1204" t="s">
        <v>898</v>
      </c>
      <c r="P1204">
        <v>0.52937512787391305</v>
      </c>
      <c r="Q1204">
        <v>0.95228913257094105</v>
      </c>
      <c r="R1204">
        <v>0.22149116934586799</v>
      </c>
      <c r="S1204" s="15">
        <v>1.7289220477223501E-2</v>
      </c>
      <c r="T1204">
        <v>-1.53695408272314</v>
      </c>
      <c r="U1204">
        <v>1.53695408272314</v>
      </c>
      <c r="V1204">
        <v>1.4499930836528001</v>
      </c>
      <c r="W1204">
        <v>-8.16</v>
      </c>
      <c r="X1204">
        <v>7.32</v>
      </c>
      <c r="Y1204">
        <v>265195</v>
      </c>
      <c r="Z1204">
        <v>37885</v>
      </c>
      <c r="AA1204">
        <v>1.95</v>
      </c>
      <c r="AB1204">
        <v>7</v>
      </c>
      <c r="AC1204">
        <v>6</v>
      </c>
      <c r="AD1204">
        <v>1</v>
      </c>
      <c r="AE1204">
        <v>85.71</v>
      </c>
      <c r="AF1204">
        <v>21</v>
      </c>
      <c r="AG1204">
        <v>0</v>
      </c>
      <c r="AH1204">
        <v>1</v>
      </c>
      <c r="AI1204">
        <v>6</v>
      </c>
      <c r="AJ1204" s="301">
        <v>43919</v>
      </c>
      <c r="AK1204">
        <v>2119</v>
      </c>
      <c r="AL1204">
        <v>2172</v>
      </c>
      <c r="AM1204" s="301">
        <v>43828</v>
      </c>
      <c r="AN1204">
        <v>3000</v>
      </c>
      <c r="AO1204">
        <v>2746</v>
      </c>
      <c r="AP1204" s="301">
        <v>43645</v>
      </c>
      <c r="AQ1204">
        <v>2663</v>
      </c>
      <c r="AR1204">
        <v>2562</v>
      </c>
      <c r="AS1204" s="301">
        <v>43280</v>
      </c>
      <c r="AT1204">
        <v>3335</v>
      </c>
      <c r="AU1204">
        <v>2840</v>
      </c>
    </row>
    <row r="1205" spans="1:47" x14ac:dyDescent="0.2">
      <c r="A1205" s="102">
        <v>2912</v>
      </c>
      <c r="B1205">
        <v>8750</v>
      </c>
      <c r="C1205" t="s">
        <v>27</v>
      </c>
      <c r="D1205" t="s">
        <v>1018</v>
      </c>
      <c r="E1205">
        <v>1277.5</v>
      </c>
      <c r="F1205">
        <v>1283</v>
      </c>
      <c r="G1205">
        <v>700</v>
      </c>
      <c r="H1205" t="s">
        <v>898</v>
      </c>
      <c r="I1205">
        <v>8801</v>
      </c>
      <c r="J1205" t="s">
        <v>1458</v>
      </c>
      <c r="K1205" t="s">
        <v>917</v>
      </c>
      <c r="L1205">
        <v>1870</v>
      </c>
      <c r="M1205">
        <v>1885.5</v>
      </c>
      <c r="N1205">
        <v>500</v>
      </c>
      <c r="O1205" t="s">
        <v>901</v>
      </c>
      <c r="P1205">
        <v>0.85109688167108</v>
      </c>
      <c r="Q1205">
        <v>0.90030416704218397</v>
      </c>
      <c r="R1205">
        <v>4.2430346065320196E-3</v>
      </c>
      <c r="S1205">
        <v>8.9386745099785794E-2</v>
      </c>
      <c r="T1205">
        <v>0.22884138523775199</v>
      </c>
      <c r="U1205">
        <v>0.22884138523775199</v>
      </c>
      <c r="V1205">
        <v>0.34911267243153699</v>
      </c>
      <c r="W1205">
        <v>1.1299999999999999</v>
      </c>
      <c r="X1205">
        <v>4.74</v>
      </c>
      <c r="Y1205">
        <v>264529</v>
      </c>
      <c r="Z1205">
        <v>16533</v>
      </c>
      <c r="AA1205">
        <v>0.99</v>
      </c>
      <c r="AB1205">
        <v>16</v>
      </c>
      <c r="AC1205">
        <v>11</v>
      </c>
      <c r="AD1205">
        <v>5</v>
      </c>
      <c r="AE1205">
        <v>68.75</v>
      </c>
      <c r="AF1205">
        <v>19</v>
      </c>
      <c r="AG1205">
        <v>5</v>
      </c>
      <c r="AH1205">
        <v>1</v>
      </c>
      <c r="AI1205">
        <v>10</v>
      </c>
      <c r="AJ1205" s="301">
        <v>43919</v>
      </c>
      <c r="AK1205">
        <v>1305</v>
      </c>
      <c r="AL1205">
        <v>1862.5</v>
      </c>
      <c r="AM1205" s="301">
        <v>43828</v>
      </c>
      <c r="AN1205">
        <v>1816.5</v>
      </c>
      <c r="AO1205">
        <v>2672</v>
      </c>
      <c r="AP1205" s="301">
        <v>43645</v>
      </c>
      <c r="AQ1205">
        <v>1656</v>
      </c>
      <c r="AR1205">
        <v>2641</v>
      </c>
      <c r="AS1205" s="301">
        <v>43280</v>
      </c>
      <c r="AT1205">
        <v>1954.5</v>
      </c>
      <c r="AU1205">
        <v>2645.5</v>
      </c>
    </row>
    <row r="1206" spans="1:47" x14ac:dyDescent="0.2">
      <c r="A1206" s="102">
        <v>588</v>
      </c>
      <c r="B1206">
        <v>6371</v>
      </c>
      <c r="C1206" t="s">
        <v>1003</v>
      </c>
      <c r="D1206" t="s">
        <v>909</v>
      </c>
      <c r="E1206">
        <v>2599</v>
      </c>
      <c r="F1206">
        <v>2563</v>
      </c>
      <c r="G1206">
        <v>400</v>
      </c>
      <c r="H1206" t="s">
        <v>901</v>
      </c>
      <c r="I1206">
        <v>7453</v>
      </c>
      <c r="J1206" t="s">
        <v>50</v>
      </c>
      <c r="K1206" t="s">
        <v>921</v>
      </c>
      <c r="L1206">
        <v>1533</v>
      </c>
      <c r="M1206">
        <v>1495</v>
      </c>
      <c r="N1206">
        <v>700</v>
      </c>
      <c r="O1206" t="s">
        <v>898</v>
      </c>
      <c r="P1206">
        <v>0.88317183598613302</v>
      </c>
      <c r="Q1206">
        <v>0.95589680907803798</v>
      </c>
      <c r="R1206">
        <v>0.35271204363026598</v>
      </c>
      <c r="S1206">
        <v>1.6181779296035301E-2</v>
      </c>
      <c r="T1206">
        <v>-1.15008238923346</v>
      </c>
      <c r="U1206">
        <v>1.15008238923346</v>
      </c>
      <c r="V1206">
        <v>1.34258131999671</v>
      </c>
      <c r="W1206">
        <v>-12.18</v>
      </c>
      <c r="X1206">
        <v>2.08</v>
      </c>
      <c r="Y1206">
        <v>264471</v>
      </c>
      <c r="Z1206">
        <v>24043</v>
      </c>
      <c r="AA1206">
        <v>1.32</v>
      </c>
      <c r="AB1206">
        <v>11</v>
      </c>
      <c r="AC1206">
        <v>6</v>
      </c>
      <c r="AD1206">
        <v>5</v>
      </c>
      <c r="AE1206">
        <v>54.55</v>
      </c>
      <c r="AF1206">
        <v>19</v>
      </c>
      <c r="AG1206">
        <v>3</v>
      </c>
      <c r="AH1206">
        <v>0</v>
      </c>
      <c r="AI1206">
        <v>8</v>
      </c>
      <c r="AJ1206" s="301">
        <v>43919</v>
      </c>
      <c r="AK1206">
        <v>2608</v>
      </c>
      <c r="AL1206">
        <v>1204</v>
      </c>
      <c r="AM1206" s="301">
        <v>43828</v>
      </c>
      <c r="AN1206">
        <v>3865</v>
      </c>
      <c r="AO1206">
        <v>2556</v>
      </c>
      <c r="AP1206" s="301">
        <v>43645</v>
      </c>
      <c r="AQ1206">
        <v>3630</v>
      </c>
      <c r="AR1206">
        <v>1959</v>
      </c>
      <c r="AS1206" s="301">
        <v>43280</v>
      </c>
      <c r="AT1206">
        <v>4390</v>
      </c>
      <c r="AU1206">
        <v>3775</v>
      </c>
    </row>
    <row r="1207" spans="1:47" x14ac:dyDescent="0.2">
      <c r="A1207" s="102">
        <v>3923</v>
      </c>
      <c r="B1207">
        <v>6752</v>
      </c>
      <c r="C1207" t="s">
        <v>51</v>
      </c>
      <c r="D1207" t="s">
        <v>903</v>
      </c>
      <c r="E1207">
        <v>919</v>
      </c>
      <c r="F1207">
        <v>909.9</v>
      </c>
      <c r="G1207">
        <v>1200</v>
      </c>
      <c r="H1207" t="s">
        <v>898</v>
      </c>
      <c r="I1207">
        <v>9412</v>
      </c>
      <c r="J1207" t="s">
        <v>452</v>
      </c>
      <c r="K1207" t="s">
        <v>900</v>
      </c>
      <c r="L1207">
        <v>402</v>
      </c>
      <c r="M1207">
        <v>391</v>
      </c>
      <c r="N1207">
        <v>2800</v>
      </c>
      <c r="O1207" t="s">
        <v>901</v>
      </c>
      <c r="P1207">
        <v>0.88878774620279399</v>
      </c>
      <c r="Q1207">
        <v>0.85928813144322802</v>
      </c>
      <c r="R1207" s="15">
        <v>3.1239238066107601E-2</v>
      </c>
      <c r="S1207" s="15">
        <v>2.9979869186792501E-2</v>
      </c>
      <c r="T1207">
        <v>2.6125223729632201</v>
      </c>
      <c r="U1207">
        <v>2.6125223729632201</v>
      </c>
      <c r="V1207">
        <v>1.49963146087762</v>
      </c>
      <c r="W1207">
        <v>10.79</v>
      </c>
      <c r="X1207">
        <v>0.27</v>
      </c>
      <c r="Y1207">
        <v>264428</v>
      </c>
      <c r="Z1207">
        <v>18888</v>
      </c>
      <c r="AA1207">
        <v>0.94</v>
      </c>
      <c r="AB1207">
        <v>14</v>
      </c>
      <c r="AC1207">
        <v>8</v>
      </c>
      <c r="AD1207">
        <v>6</v>
      </c>
      <c r="AE1207">
        <v>57.14</v>
      </c>
      <c r="AF1207">
        <v>20</v>
      </c>
      <c r="AG1207">
        <v>3</v>
      </c>
      <c r="AH1207">
        <v>2</v>
      </c>
      <c r="AI1207">
        <v>9</v>
      </c>
      <c r="AJ1207" s="301">
        <v>43919</v>
      </c>
      <c r="AK1207">
        <v>837.9</v>
      </c>
      <c r="AL1207">
        <v>393</v>
      </c>
      <c r="AM1207" s="301">
        <v>43828</v>
      </c>
      <c r="AN1207">
        <v>1029.5</v>
      </c>
      <c r="AO1207">
        <v>485</v>
      </c>
      <c r="AP1207" s="301">
        <v>43645</v>
      </c>
      <c r="AQ1207">
        <v>923.3</v>
      </c>
      <c r="AR1207">
        <v>438</v>
      </c>
      <c r="AS1207" s="301">
        <v>43280</v>
      </c>
      <c r="AT1207">
        <v>1476</v>
      </c>
      <c r="AU1207">
        <v>538</v>
      </c>
    </row>
    <row r="1208" spans="1:47" x14ac:dyDescent="0.2">
      <c r="A1208" s="102">
        <v>3269</v>
      </c>
      <c r="B1208">
        <v>3563</v>
      </c>
      <c r="C1208" t="s">
        <v>1035</v>
      </c>
      <c r="D1208" t="s">
        <v>921</v>
      </c>
      <c r="E1208">
        <v>2360</v>
      </c>
      <c r="F1208">
        <v>2387</v>
      </c>
      <c r="G1208">
        <v>200</v>
      </c>
      <c r="H1208" t="s">
        <v>898</v>
      </c>
      <c r="I1208">
        <v>4704</v>
      </c>
      <c r="J1208" t="s">
        <v>862</v>
      </c>
      <c r="K1208" t="s">
        <v>900</v>
      </c>
      <c r="L1208">
        <v>6000</v>
      </c>
      <c r="M1208">
        <v>5930</v>
      </c>
      <c r="N1208">
        <v>100</v>
      </c>
      <c r="O1208" t="s">
        <v>901</v>
      </c>
      <c r="P1208">
        <v>0.94275768943918603</v>
      </c>
      <c r="Q1208">
        <v>0.887114322867116</v>
      </c>
      <c r="R1208">
        <v>0.22775259107059501</v>
      </c>
      <c r="S1208">
        <v>1.0635057850853901E-3</v>
      </c>
      <c r="T1208">
        <v>1.2202787829784201</v>
      </c>
      <c r="U1208">
        <v>1.2202787829784201</v>
      </c>
      <c r="V1208">
        <v>1.2069777291274</v>
      </c>
      <c r="W1208">
        <v>11.74</v>
      </c>
      <c r="X1208">
        <v>19.489999999999998</v>
      </c>
      <c r="Y1208">
        <v>264251</v>
      </c>
      <c r="Z1208">
        <v>20327</v>
      </c>
      <c r="AA1208">
        <v>0.27</v>
      </c>
      <c r="AB1208">
        <v>13</v>
      </c>
      <c r="AC1208">
        <v>7</v>
      </c>
      <c r="AD1208">
        <v>6</v>
      </c>
      <c r="AE1208">
        <v>53.85</v>
      </c>
      <c r="AF1208">
        <v>15</v>
      </c>
      <c r="AG1208">
        <v>4</v>
      </c>
      <c r="AH1208">
        <v>4</v>
      </c>
      <c r="AI1208">
        <v>5</v>
      </c>
      <c r="AJ1208" s="301">
        <v>43919</v>
      </c>
      <c r="AK1208">
        <v>1537</v>
      </c>
      <c r="AL1208">
        <v>5400</v>
      </c>
      <c r="AM1208" s="301">
        <v>43828</v>
      </c>
      <c r="AN1208">
        <v>2343</v>
      </c>
      <c r="AO1208">
        <v>5600</v>
      </c>
      <c r="AP1208" s="301">
        <v>43645</v>
      </c>
      <c r="AQ1208">
        <v>1593</v>
      </c>
      <c r="AR1208">
        <v>4835</v>
      </c>
      <c r="AS1208" s="301">
        <v>43280</v>
      </c>
      <c r="AT1208">
        <v>1600</v>
      </c>
      <c r="AU1208">
        <v>6170</v>
      </c>
    </row>
    <row r="1209" spans="1:47" x14ac:dyDescent="0.2">
      <c r="A1209" s="102">
        <v>1291</v>
      </c>
      <c r="B1209">
        <v>2914</v>
      </c>
      <c r="C1209" t="s">
        <v>994</v>
      </c>
      <c r="D1209" t="s">
        <v>923</v>
      </c>
      <c r="E1209">
        <v>1998.5</v>
      </c>
      <c r="F1209">
        <v>1997</v>
      </c>
      <c r="G1209">
        <v>300</v>
      </c>
      <c r="H1209" t="s">
        <v>901</v>
      </c>
      <c r="I1209">
        <v>4114</v>
      </c>
      <c r="J1209" t="s">
        <v>997</v>
      </c>
      <c r="K1209" t="s">
        <v>920</v>
      </c>
      <c r="L1209">
        <v>5560</v>
      </c>
      <c r="M1209">
        <v>5590</v>
      </c>
      <c r="N1209">
        <v>100</v>
      </c>
      <c r="O1209" t="s">
        <v>898</v>
      </c>
      <c r="P1209">
        <v>0.89284857278399199</v>
      </c>
      <c r="Q1209">
        <v>0.94177708074289201</v>
      </c>
      <c r="R1209">
        <v>6.5529229736757205E-2</v>
      </c>
      <c r="S1209" s="15">
        <v>7.3979655825592901E-3</v>
      </c>
      <c r="T1209">
        <v>-1.2350509615263401</v>
      </c>
      <c r="U1209">
        <v>1.2350509615263401</v>
      </c>
      <c r="V1209">
        <v>0.45429881620009999</v>
      </c>
      <c r="W1209">
        <v>-7.4</v>
      </c>
      <c r="X1209">
        <v>7.17</v>
      </c>
      <c r="Y1209">
        <v>264161</v>
      </c>
      <c r="Z1209">
        <v>33020</v>
      </c>
      <c r="AA1209">
        <v>2.06</v>
      </c>
      <c r="AB1209">
        <v>8</v>
      </c>
      <c r="AC1209">
        <v>6</v>
      </c>
      <c r="AD1209">
        <v>2</v>
      </c>
      <c r="AE1209">
        <v>75</v>
      </c>
      <c r="AF1209">
        <v>20</v>
      </c>
      <c r="AG1209">
        <v>2</v>
      </c>
      <c r="AH1209">
        <v>0</v>
      </c>
      <c r="AI1209">
        <v>6</v>
      </c>
      <c r="AJ1209" s="301">
        <v>43919</v>
      </c>
      <c r="AK1209">
        <v>2053.5</v>
      </c>
      <c r="AL1209">
        <v>5180</v>
      </c>
      <c r="AM1209" s="301">
        <v>43828</v>
      </c>
      <c r="AN1209">
        <v>2432.5</v>
      </c>
      <c r="AO1209">
        <v>6790</v>
      </c>
      <c r="AP1209" s="301">
        <v>43645</v>
      </c>
      <c r="AQ1209">
        <v>2401</v>
      </c>
      <c r="AR1209">
        <v>7230</v>
      </c>
      <c r="AS1209" s="301">
        <v>43280</v>
      </c>
      <c r="AT1209">
        <v>3013</v>
      </c>
      <c r="AU1209">
        <v>7900</v>
      </c>
    </row>
    <row r="1210" spans="1:47" x14ac:dyDescent="0.2">
      <c r="A1210" s="102">
        <v>777</v>
      </c>
      <c r="B1210">
        <v>6269</v>
      </c>
      <c r="C1210" t="s">
        <v>1176</v>
      </c>
      <c r="D1210" t="s">
        <v>909</v>
      </c>
      <c r="E1210">
        <v>1470</v>
      </c>
      <c r="F1210">
        <v>1434</v>
      </c>
      <c r="G1210">
        <v>700</v>
      </c>
      <c r="H1210" t="s">
        <v>898</v>
      </c>
      <c r="I1210">
        <v>7012</v>
      </c>
      <c r="J1210" t="s">
        <v>1054</v>
      </c>
      <c r="K1210" t="s">
        <v>913</v>
      </c>
      <c r="L1210">
        <v>1524</v>
      </c>
      <c r="M1210">
        <v>1487</v>
      </c>
      <c r="N1210">
        <v>700</v>
      </c>
      <c r="O1210" t="s">
        <v>901</v>
      </c>
      <c r="P1210">
        <v>0.88173105995506595</v>
      </c>
      <c r="Q1210">
        <v>0.95172856741860501</v>
      </c>
      <c r="R1210">
        <v>5.37442925329863E-2</v>
      </c>
      <c r="S1210">
        <v>3.3927417921630197E-2</v>
      </c>
      <c r="T1210">
        <v>0.78485095633423196</v>
      </c>
      <c r="U1210">
        <v>0.78485095633423196</v>
      </c>
      <c r="V1210">
        <v>1.0603818621176699</v>
      </c>
      <c r="W1210">
        <v>5.17</v>
      </c>
      <c r="X1210">
        <v>3.56</v>
      </c>
      <c r="Y1210">
        <v>264028</v>
      </c>
      <c r="Z1210">
        <v>20310</v>
      </c>
      <c r="AA1210">
        <v>1.1200000000000001</v>
      </c>
      <c r="AB1210">
        <v>13</v>
      </c>
      <c r="AC1210">
        <v>7</v>
      </c>
      <c r="AD1210">
        <v>6</v>
      </c>
      <c r="AE1210">
        <v>53.85</v>
      </c>
      <c r="AF1210">
        <v>18</v>
      </c>
      <c r="AG1210">
        <v>4</v>
      </c>
      <c r="AH1210">
        <v>1</v>
      </c>
      <c r="AI1210">
        <v>8</v>
      </c>
      <c r="AJ1210" s="301">
        <v>43919</v>
      </c>
      <c r="AK1210">
        <v>1331</v>
      </c>
      <c r="AL1210">
        <v>1613</v>
      </c>
      <c r="AM1210" s="301">
        <v>43828</v>
      </c>
      <c r="AN1210">
        <v>2665</v>
      </c>
      <c r="AO1210">
        <v>2408</v>
      </c>
      <c r="AP1210" s="301">
        <v>43645</v>
      </c>
      <c r="AQ1210">
        <v>3090</v>
      </c>
      <c r="AR1210">
        <v>2584</v>
      </c>
      <c r="AS1210" s="301">
        <v>43280</v>
      </c>
      <c r="AT1210">
        <v>3045</v>
      </c>
      <c r="AU1210">
        <v>3200</v>
      </c>
    </row>
    <row r="1211" spans="1:47" x14ac:dyDescent="0.2">
      <c r="A1211" s="102">
        <v>482</v>
      </c>
      <c r="B1211">
        <v>8306</v>
      </c>
      <c r="C1211" t="s">
        <v>1029</v>
      </c>
      <c r="D1211" t="s">
        <v>940</v>
      </c>
      <c r="E1211">
        <v>422</v>
      </c>
      <c r="F1211">
        <v>422.5</v>
      </c>
      <c r="G1211">
        <v>2200</v>
      </c>
      <c r="H1211" t="s">
        <v>898</v>
      </c>
      <c r="I1211">
        <v>8801</v>
      </c>
      <c r="J1211" t="s">
        <v>1458</v>
      </c>
      <c r="K1211" t="s">
        <v>917</v>
      </c>
      <c r="L1211">
        <v>1870</v>
      </c>
      <c r="M1211">
        <v>1885.5</v>
      </c>
      <c r="N1211">
        <v>500</v>
      </c>
      <c r="O1211" t="s">
        <v>901</v>
      </c>
      <c r="P1211">
        <v>0.89041759611650695</v>
      </c>
      <c r="Q1211">
        <v>0.95876511264931996</v>
      </c>
      <c r="R1211">
        <v>1.31976366843623E-2</v>
      </c>
      <c r="S1211">
        <v>2.1048461738956099E-2</v>
      </c>
      <c r="T1211">
        <v>0.607042999147553</v>
      </c>
      <c r="U1211">
        <v>0.607042999147553</v>
      </c>
      <c r="V1211">
        <v>0.70350159671521995</v>
      </c>
      <c r="W1211">
        <v>2.76</v>
      </c>
      <c r="X1211">
        <v>1.41</v>
      </c>
      <c r="Y1211">
        <v>263992</v>
      </c>
      <c r="Z1211">
        <v>17599</v>
      </c>
      <c r="AA1211">
        <v>0.89</v>
      </c>
      <c r="AB1211">
        <v>15</v>
      </c>
      <c r="AC1211">
        <v>8</v>
      </c>
      <c r="AD1211">
        <v>7</v>
      </c>
      <c r="AE1211">
        <v>53.33</v>
      </c>
      <c r="AF1211">
        <v>19</v>
      </c>
      <c r="AG1211">
        <v>5</v>
      </c>
      <c r="AH1211">
        <v>0</v>
      </c>
      <c r="AI1211">
        <v>10</v>
      </c>
      <c r="AJ1211" s="301">
        <v>43919</v>
      </c>
      <c r="AK1211">
        <v>426.1</v>
      </c>
      <c r="AL1211">
        <v>1862.5</v>
      </c>
      <c r="AM1211" s="301">
        <v>43828</v>
      </c>
      <c r="AN1211">
        <v>593.20000000000005</v>
      </c>
      <c r="AO1211">
        <v>2672</v>
      </c>
      <c r="AP1211" s="301">
        <v>43645</v>
      </c>
      <c r="AQ1211">
        <v>524.29999999999995</v>
      </c>
      <c r="AR1211">
        <v>2641</v>
      </c>
      <c r="AS1211" s="301">
        <v>43280</v>
      </c>
      <c r="AT1211">
        <v>621.6</v>
      </c>
      <c r="AU1211">
        <v>2645.5</v>
      </c>
    </row>
    <row r="1212" spans="1:47" x14ac:dyDescent="0.2">
      <c r="A1212" s="102">
        <v>3676</v>
      </c>
      <c r="B1212">
        <v>1824</v>
      </c>
      <c r="C1212" t="s">
        <v>221</v>
      </c>
      <c r="D1212" t="s">
        <v>907</v>
      </c>
      <c r="E1212">
        <v>803</v>
      </c>
      <c r="F1212">
        <v>799</v>
      </c>
      <c r="G1212">
        <v>1300</v>
      </c>
      <c r="H1212" t="s">
        <v>901</v>
      </c>
      <c r="I1212">
        <v>3116</v>
      </c>
      <c r="J1212" t="s">
        <v>1023</v>
      </c>
      <c r="K1212" t="s">
        <v>913</v>
      </c>
      <c r="L1212">
        <v>1433</v>
      </c>
      <c r="M1212">
        <v>1455</v>
      </c>
      <c r="N1212">
        <v>700</v>
      </c>
      <c r="O1212" t="s">
        <v>898</v>
      </c>
      <c r="P1212">
        <v>0.598913246723901</v>
      </c>
      <c r="Q1212">
        <v>0.87032643200183302</v>
      </c>
      <c r="R1212">
        <v>7.6714115332933902E-2</v>
      </c>
      <c r="S1212">
        <v>8.4598158027123602E-2</v>
      </c>
      <c r="T1212">
        <v>-1.69362755746433</v>
      </c>
      <c r="U1212">
        <v>1.69362755746433</v>
      </c>
      <c r="V1212">
        <v>1.43076117488782</v>
      </c>
      <c r="W1212">
        <v>-12.15</v>
      </c>
      <c r="X1212">
        <v>1.98</v>
      </c>
      <c r="Y1212">
        <v>263316</v>
      </c>
      <c r="Z1212">
        <v>20255</v>
      </c>
      <c r="AA1212">
        <v>1</v>
      </c>
      <c r="AB1212">
        <v>13</v>
      </c>
      <c r="AC1212">
        <v>10</v>
      </c>
      <c r="AD1212">
        <v>3</v>
      </c>
      <c r="AE1212">
        <v>76.92</v>
      </c>
      <c r="AF1212">
        <v>19</v>
      </c>
      <c r="AG1212">
        <v>2</v>
      </c>
      <c r="AH1212">
        <v>2</v>
      </c>
      <c r="AI1212">
        <v>9</v>
      </c>
      <c r="AJ1212" s="301">
        <v>43919</v>
      </c>
      <c r="AK1212">
        <v>779</v>
      </c>
      <c r="AL1212">
        <v>1315</v>
      </c>
      <c r="AM1212" s="301">
        <v>43828</v>
      </c>
      <c r="AN1212">
        <v>1069</v>
      </c>
      <c r="AO1212">
        <v>1765</v>
      </c>
      <c r="AP1212" s="301">
        <v>43645</v>
      </c>
      <c r="AQ1212">
        <v>904</v>
      </c>
      <c r="AR1212">
        <v>1448</v>
      </c>
      <c r="AS1212" s="301">
        <v>43280</v>
      </c>
      <c r="AT1212">
        <v>1235</v>
      </c>
      <c r="AU1212">
        <v>2005</v>
      </c>
    </row>
    <row r="1213" spans="1:47" x14ac:dyDescent="0.2">
      <c r="A1213" s="102">
        <v>241</v>
      </c>
      <c r="B1213">
        <v>3099</v>
      </c>
      <c r="C1213" t="s">
        <v>33</v>
      </c>
      <c r="D1213" t="s">
        <v>921</v>
      </c>
      <c r="E1213">
        <v>635</v>
      </c>
      <c r="F1213">
        <v>623</v>
      </c>
      <c r="G1213">
        <v>1700</v>
      </c>
      <c r="H1213" t="s">
        <v>901</v>
      </c>
      <c r="I1213">
        <v>6472</v>
      </c>
      <c r="J1213" t="s">
        <v>59</v>
      </c>
      <c r="K1213" t="s">
        <v>909</v>
      </c>
      <c r="L1213">
        <v>213</v>
      </c>
      <c r="M1213">
        <v>211</v>
      </c>
      <c r="N1213">
        <v>5000</v>
      </c>
      <c r="O1213" t="s">
        <v>898</v>
      </c>
      <c r="P1213">
        <v>0.93133297804905002</v>
      </c>
      <c r="Q1213">
        <v>0.965771456502444</v>
      </c>
      <c r="R1213">
        <v>1.9574398187193899E-2</v>
      </c>
      <c r="S1213">
        <v>3.7520372091417203E-2</v>
      </c>
      <c r="T1213">
        <v>-1.35816557193012</v>
      </c>
      <c r="U1213">
        <v>1.35816557193012</v>
      </c>
      <c r="V1213">
        <v>1.0132299245318399</v>
      </c>
      <c r="W1213">
        <v>-8.5299999999999994</v>
      </c>
      <c r="X1213">
        <v>0.39</v>
      </c>
      <c r="Y1213">
        <v>263160</v>
      </c>
      <c r="Z1213">
        <v>21930</v>
      </c>
      <c r="AA1213">
        <v>1.02</v>
      </c>
      <c r="AB1213">
        <v>12</v>
      </c>
      <c r="AC1213">
        <v>8</v>
      </c>
      <c r="AD1213">
        <v>4</v>
      </c>
      <c r="AE1213">
        <v>66.67</v>
      </c>
      <c r="AF1213">
        <v>16</v>
      </c>
      <c r="AG1213">
        <v>3</v>
      </c>
      <c r="AH1213">
        <v>2</v>
      </c>
      <c r="AI1213">
        <v>7</v>
      </c>
      <c r="AJ1213" s="301">
        <v>43919</v>
      </c>
      <c r="AK1213">
        <v>641</v>
      </c>
      <c r="AL1213">
        <v>196</v>
      </c>
      <c r="AM1213" s="301">
        <v>43828</v>
      </c>
      <c r="AN1213">
        <v>984</v>
      </c>
      <c r="AO1213">
        <v>345</v>
      </c>
      <c r="AP1213" s="301">
        <v>43645</v>
      </c>
      <c r="AQ1213">
        <v>899</v>
      </c>
      <c r="AR1213">
        <v>334</v>
      </c>
      <c r="AS1213" s="301">
        <v>43280</v>
      </c>
      <c r="AT1213">
        <v>1344</v>
      </c>
      <c r="AU1213">
        <v>456</v>
      </c>
    </row>
    <row r="1214" spans="1:47" x14ac:dyDescent="0.2">
      <c r="A1214" s="102">
        <v>1927</v>
      </c>
      <c r="B1214">
        <v>4917</v>
      </c>
      <c r="C1214" t="s">
        <v>1137</v>
      </c>
      <c r="D1214" t="s">
        <v>920</v>
      </c>
      <c r="E1214">
        <v>1980</v>
      </c>
      <c r="F1214">
        <v>1989</v>
      </c>
      <c r="G1214">
        <v>500</v>
      </c>
      <c r="H1214" t="s">
        <v>901</v>
      </c>
      <c r="I1214">
        <v>9678</v>
      </c>
      <c r="J1214" t="s">
        <v>1453</v>
      </c>
      <c r="K1214" t="s">
        <v>910</v>
      </c>
      <c r="L1214">
        <v>2297</v>
      </c>
      <c r="M1214">
        <v>2316</v>
      </c>
      <c r="N1214">
        <v>400</v>
      </c>
      <c r="O1214" t="s">
        <v>898</v>
      </c>
      <c r="P1214">
        <v>0.53286153425328797</v>
      </c>
      <c r="Q1214">
        <v>0.92686132794179998</v>
      </c>
      <c r="R1214">
        <v>0.116636135119492</v>
      </c>
      <c r="S1214">
        <v>6.0110854309873001E-2</v>
      </c>
      <c r="T1214">
        <v>-1.9380199752990099</v>
      </c>
      <c r="U1214">
        <v>1.9380199752990099</v>
      </c>
      <c r="V1214">
        <v>1.8166962544547001</v>
      </c>
      <c r="W1214">
        <v>-12.7</v>
      </c>
      <c r="X1214">
        <v>7.35</v>
      </c>
      <c r="Y1214">
        <v>262551</v>
      </c>
      <c r="Z1214">
        <v>43758</v>
      </c>
      <c r="AA1214">
        <v>2.2799999999999998</v>
      </c>
      <c r="AB1214">
        <v>6</v>
      </c>
      <c r="AC1214">
        <v>5</v>
      </c>
      <c r="AD1214">
        <v>1</v>
      </c>
      <c r="AE1214">
        <v>83.33</v>
      </c>
      <c r="AF1214">
        <v>19</v>
      </c>
      <c r="AG1214">
        <v>1</v>
      </c>
      <c r="AH1214">
        <v>0</v>
      </c>
      <c r="AI1214">
        <v>5</v>
      </c>
      <c r="AJ1214" s="301">
        <v>43919</v>
      </c>
      <c r="AK1214">
        <v>2119</v>
      </c>
      <c r="AL1214">
        <v>2133</v>
      </c>
      <c r="AM1214" s="301">
        <v>43828</v>
      </c>
      <c r="AN1214">
        <v>3000</v>
      </c>
      <c r="AO1214">
        <v>2821</v>
      </c>
      <c r="AP1214" s="301">
        <v>43645</v>
      </c>
      <c r="AQ1214">
        <v>2663</v>
      </c>
      <c r="AR1214">
        <v>2838</v>
      </c>
      <c r="AS1214" s="301">
        <v>43280</v>
      </c>
      <c r="AT1214">
        <v>3335</v>
      </c>
      <c r="AU1214">
        <v>3470</v>
      </c>
    </row>
    <row r="1215" spans="1:47" x14ac:dyDescent="0.2">
      <c r="A1215" s="102">
        <v>660</v>
      </c>
      <c r="B1215">
        <v>5201</v>
      </c>
      <c r="C1215" t="s">
        <v>1161</v>
      </c>
      <c r="D1215" t="s">
        <v>897</v>
      </c>
      <c r="E1215">
        <v>3070</v>
      </c>
      <c r="F1215">
        <v>3020</v>
      </c>
      <c r="G1215">
        <v>300</v>
      </c>
      <c r="H1215" t="s">
        <v>898</v>
      </c>
      <c r="I1215">
        <v>6471</v>
      </c>
      <c r="J1215" t="s">
        <v>805</v>
      </c>
      <c r="K1215" t="s">
        <v>909</v>
      </c>
      <c r="L1215">
        <v>782</v>
      </c>
      <c r="M1215">
        <v>777</v>
      </c>
      <c r="N1215">
        <v>1200</v>
      </c>
      <c r="O1215" t="s">
        <v>901</v>
      </c>
      <c r="P1215">
        <v>0.94950603700777803</v>
      </c>
      <c r="Q1215">
        <v>0.95414374896078502</v>
      </c>
      <c r="R1215">
        <v>0.49871557352936602</v>
      </c>
      <c r="S1215">
        <v>4.4157883759084901E-2</v>
      </c>
      <c r="T1215">
        <v>0.28729430357458102</v>
      </c>
      <c r="U1215">
        <v>0.28729430357458102</v>
      </c>
      <c r="V1215">
        <v>0.84776264614647001</v>
      </c>
      <c r="W1215">
        <v>1.28</v>
      </c>
      <c r="X1215">
        <v>2.91</v>
      </c>
      <c r="Y1215">
        <v>262305</v>
      </c>
      <c r="Z1215">
        <v>16394</v>
      </c>
      <c r="AA1215">
        <v>0.95</v>
      </c>
      <c r="AB1215">
        <v>16</v>
      </c>
      <c r="AC1215">
        <v>10</v>
      </c>
      <c r="AD1215">
        <v>6</v>
      </c>
      <c r="AE1215">
        <v>62.5</v>
      </c>
      <c r="AF1215">
        <v>20</v>
      </c>
      <c r="AG1215">
        <v>3</v>
      </c>
      <c r="AH1215">
        <v>0</v>
      </c>
      <c r="AI1215">
        <v>13</v>
      </c>
      <c r="AJ1215" s="301">
        <v>43919</v>
      </c>
      <c r="AK1215">
        <v>2774</v>
      </c>
      <c r="AL1215">
        <v>711</v>
      </c>
      <c r="AM1215" s="301">
        <v>43828</v>
      </c>
      <c r="AN1215">
        <v>3930</v>
      </c>
      <c r="AO1215">
        <v>1041</v>
      </c>
      <c r="AP1215" s="301">
        <v>43645</v>
      </c>
      <c r="AQ1215">
        <v>3785</v>
      </c>
      <c r="AR1215">
        <v>996</v>
      </c>
      <c r="AS1215" s="301">
        <v>43280</v>
      </c>
      <c r="AT1215">
        <v>4225</v>
      </c>
      <c r="AU1215">
        <v>1135</v>
      </c>
    </row>
    <row r="1216" spans="1:47" x14ac:dyDescent="0.2">
      <c r="A1216" s="102">
        <v>221</v>
      </c>
      <c r="B1216">
        <v>4005</v>
      </c>
      <c r="C1216" t="s">
        <v>1072</v>
      </c>
      <c r="D1216" t="s">
        <v>920</v>
      </c>
      <c r="E1216">
        <v>313</v>
      </c>
      <c r="F1216">
        <v>312</v>
      </c>
      <c r="G1216">
        <v>3300</v>
      </c>
      <c r="H1216" t="s">
        <v>901</v>
      </c>
      <c r="I1216">
        <v>5929</v>
      </c>
      <c r="J1216" t="s">
        <v>1207</v>
      </c>
      <c r="K1216" t="s">
        <v>1032</v>
      </c>
      <c r="L1216">
        <v>942</v>
      </c>
      <c r="M1216">
        <v>939</v>
      </c>
      <c r="N1216">
        <v>1100</v>
      </c>
      <c r="O1216" t="s">
        <v>898</v>
      </c>
      <c r="P1216">
        <v>0.80071478043165001</v>
      </c>
      <c r="Q1216">
        <v>0.96651145863775201</v>
      </c>
      <c r="R1216" s="15">
        <v>0.21955109234595899</v>
      </c>
      <c r="S1216">
        <v>9.9692570390197299E-2</v>
      </c>
      <c r="T1216">
        <v>-1.9364274364635401</v>
      </c>
      <c r="U1216">
        <v>1.9364274364635401</v>
      </c>
      <c r="V1216">
        <v>2.1262490749527698</v>
      </c>
      <c r="W1216">
        <v>-12.72</v>
      </c>
      <c r="X1216">
        <v>0.32</v>
      </c>
      <c r="Y1216">
        <v>262200</v>
      </c>
      <c r="Z1216">
        <v>17480</v>
      </c>
      <c r="AA1216">
        <v>0.8</v>
      </c>
      <c r="AB1216">
        <v>15</v>
      </c>
      <c r="AC1216">
        <v>9</v>
      </c>
      <c r="AD1216">
        <v>6</v>
      </c>
      <c r="AE1216">
        <v>60</v>
      </c>
      <c r="AF1216">
        <v>20</v>
      </c>
      <c r="AG1216">
        <v>1</v>
      </c>
      <c r="AH1216">
        <v>0</v>
      </c>
      <c r="AI1216">
        <v>14</v>
      </c>
      <c r="AJ1216" s="301">
        <v>43919</v>
      </c>
      <c r="AK1216">
        <v>329</v>
      </c>
      <c r="AL1216">
        <v>857</v>
      </c>
      <c r="AM1216" s="301">
        <v>43828</v>
      </c>
      <c r="AN1216">
        <v>498</v>
      </c>
      <c r="AO1216">
        <v>1229</v>
      </c>
      <c r="AP1216" s="301">
        <v>43645</v>
      </c>
      <c r="AQ1216">
        <v>515</v>
      </c>
      <c r="AR1216">
        <v>1181</v>
      </c>
      <c r="AS1216" s="301">
        <v>43280</v>
      </c>
      <c r="AT1216">
        <v>623</v>
      </c>
      <c r="AU1216">
        <v>1159</v>
      </c>
    </row>
    <row r="1217" spans="1:47" x14ac:dyDescent="0.2">
      <c r="A1217" s="102">
        <v>1836</v>
      </c>
      <c r="B1217">
        <v>6448</v>
      </c>
      <c r="C1217" t="s">
        <v>364</v>
      </c>
      <c r="D1217" t="s">
        <v>903</v>
      </c>
      <c r="E1217">
        <v>1953</v>
      </c>
      <c r="F1217">
        <v>1894</v>
      </c>
      <c r="G1217">
        <v>500</v>
      </c>
      <c r="H1217" t="s">
        <v>901</v>
      </c>
      <c r="I1217">
        <v>7282</v>
      </c>
      <c r="J1217" t="s">
        <v>1079</v>
      </c>
      <c r="K1217" t="s">
        <v>913</v>
      </c>
      <c r="L1217">
        <v>2248</v>
      </c>
      <c r="M1217">
        <v>2231</v>
      </c>
      <c r="N1217">
        <v>400</v>
      </c>
      <c r="O1217" t="s">
        <v>898</v>
      </c>
      <c r="P1217">
        <v>0.97612687063794801</v>
      </c>
      <c r="Q1217">
        <v>0.92886684902407202</v>
      </c>
      <c r="R1217">
        <v>9.8506194871744099E-2</v>
      </c>
      <c r="S1217" s="15">
        <v>6.0115309261965899E-2</v>
      </c>
      <c r="T1217">
        <v>-1.19663526641387</v>
      </c>
      <c r="U1217">
        <v>1.19663526641387</v>
      </c>
      <c r="V1217">
        <v>0.74296771754686197</v>
      </c>
      <c r="W1217">
        <v>-5.35</v>
      </c>
      <c r="X1217">
        <v>6.12</v>
      </c>
      <c r="Y1217">
        <v>262174</v>
      </c>
      <c r="Z1217">
        <v>26217</v>
      </c>
      <c r="AA1217">
        <v>1.28</v>
      </c>
      <c r="AB1217">
        <v>10</v>
      </c>
      <c r="AC1217">
        <v>7</v>
      </c>
      <c r="AD1217">
        <v>3</v>
      </c>
      <c r="AE1217">
        <v>70</v>
      </c>
      <c r="AF1217">
        <v>21</v>
      </c>
      <c r="AG1217">
        <v>2</v>
      </c>
      <c r="AH1217">
        <v>1</v>
      </c>
      <c r="AI1217">
        <v>7</v>
      </c>
      <c r="AJ1217" s="301">
        <v>43919</v>
      </c>
      <c r="AK1217">
        <v>1758</v>
      </c>
      <c r="AL1217">
        <v>1934</v>
      </c>
      <c r="AM1217" s="301">
        <v>43828</v>
      </c>
      <c r="AN1217">
        <v>2271</v>
      </c>
      <c r="AO1217">
        <v>2745</v>
      </c>
      <c r="AP1217" s="301">
        <v>43645</v>
      </c>
      <c r="AQ1217">
        <v>2091</v>
      </c>
      <c r="AR1217">
        <v>2157</v>
      </c>
      <c r="AS1217" s="301">
        <v>43280</v>
      </c>
      <c r="AT1217">
        <v>2171</v>
      </c>
      <c r="AU1217">
        <v>2716</v>
      </c>
    </row>
    <row r="1218" spans="1:47" x14ac:dyDescent="0.2">
      <c r="A1218" s="102">
        <v>3194</v>
      </c>
      <c r="B1218">
        <v>5463</v>
      </c>
      <c r="C1218" t="s">
        <v>63</v>
      </c>
      <c r="D1218" t="s">
        <v>939</v>
      </c>
      <c r="E1218">
        <v>2643</v>
      </c>
      <c r="F1218">
        <v>2662</v>
      </c>
      <c r="G1218">
        <v>300</v>
      </c>
      <c r="H1218" t="s">
        <v>898</v>
      </c>
      <c r="I1218">
        <v>7259</v>
      </c>
      <c r="J1218" t="s">
        <v>24</v>
      </c>
      <c r="K1218" t="s">
        <v>913</v>
      </c>
      <c r="L1218">
        <v>3115</v>
      </c>
      <c r="M1218">
        <v>3070</v>
      </c>
      <c r="N1218">
        <v>300</v>
      </c>
      <c r="O1218" t="s">
        <v>901</v>
      </c>
      <c r="P1218">
        <v>0.88224096780651595</v>
      </c>
      <c r="Q1218">
        <v>0.88961615254729698</v>
      </c>
      <c r="R1218">
        <v>0.441210354827412</v>
      </c>
      <c r="S1218" s="15">
        <v>2.9761579288600602E-3</v>
      </c>
      <c r="T1218">
        <v>0.117973791606791</v>
      </c>
      <c r="U1218">
        <v>0.117973791606791</v>
      </c>
      <c r="V1218">
        <v>7.4627344066957896E-2</v>
      </c>
      <c r="W1218">
        <v>1</v>
      </c>
      <c r="X1218">
        <v>13.29</v>
      </c>
      <c r="Y1218">
        <v>261940</v>
      </c>
      <c r="Z1218">
        <v>65485</v>
      </c>
      <c r="AA1218">
        <v>3.66</v>
      </c>
      <c r="AB1218">
        <v>4</v>
      </c>
      <c r="AC1218">
        <v>4</v>
      </c>
      <c r="AD1218">
        <v>0</v>
      </c>
      <c r="AE1218">
        <v>100</v>
      </c>
      <c r="AF1218">
        <v>20</v>
      </c>
      <c r="AG1218">
        <v>2</v>
      </c>
      <c r="AH1218">
        <v>0</v>
      </c>
      <c r="AI1218">
        <v>2</v>
      </c>
      <c r="AJ1218" s="301">
        <v>43919</v>
      </c>
      <c r="AK1218">
        <v>2771</v>
      </c>
      <c r="AL1218">
        <v>2842</v>
      </c>
      <c r="AM1218" s="301">
        <v>43828</v>
      </c>
      <c r="AN1218">
        <v>3080</v>
      </c>
      <c r="AO1218">
        <v>4070</v>
      </c>
      <c r="AP1218" s="301">
        <v>43645</v>
      </c>
      <c r="AQ1218">
        <v>3030</v>
      </c>
      <c r="AR1218">
        <v>3810</v>
      </c>
      <c r="AS1218" s="301">
        <v>43280</v>
      </c>
      <c r="AT1218">
        <v>3660</v>
      </c>
      <c r="AU1218">
        <v>4980</v>
      </c>
    </row>
    <row r="1219" spans="1:47" x14ac:dyDescent="0.2">
      <c r="A1219" s="102">
        <v>3481</v>
      </c>
      <c r="B1219">
        <v>1801</v>
      </c>
      <c r="C1219" t="s">
        <v>1352</v>
      </c>
      <c r="D1219" t="s">
        <v>907</v>
      </c>
      <c r="E1219">
        <v>3845</v>
      </c>
      <c r="F1219">
        <v>3905</v>
      </c>
      <c r="G1219">
        <v>200</v>
      </c>
      <c r="H1219" t="s">
        <v>898</v>
      </c>
      <c r="I1219">
        <v>6481</v>
      </c>
      <c r="J1219" t="s">
        <v>1175</v>
      </c>
      <c r="K1219" t="s">
        <v>909</v>
      </c>
      <c r="L1219">
        <v>2610</v>
      </c>
      <c r="M1219">
        <v>2607</v>
      </c>
      <c r="N1219">
        <v>300</v>
      </c>
      <c r="O1219" t="s">
        <v>901</v>
      </c>
      <c r="P1219">
        <v>0.85068640244016602</v>
      </c>
      <c r="Q1219">
        <v>0.87812351440019099</v>
      </c>
      <c r="R1219">
        <v>0.26065972119051101</v>
      </c>
      <c r="S1219">
        <v>3.7578652401233197E-2</v>
      </c>
      <c r="T1219">
        <v>0.87994980419017998</v>
      </c>
      <c r="U1219">
        <v>0.87994980419017998</v>
      </c>
      <c r="V1219">
        <v>0.416503252198208</v>
      </c>
      <c r="W1219">
        <v>5.92</v>
      </c>
      <c r="X1219">
        <v>0.14000000000000001</v>
      </c>
      <c r="Y1219">
        <v>261934</v>
      </c>
      <c r="Z1219">
        <v>37419</v>
      </c>
      <c r="AA1219">
        <v>2.11</v>
      </c>
      <c r="AB1219">
        <v>7</v>
      </c>
      <c r="AC1219">
        <v>4</v>
      </c>
      <c r="AD1219">
        <v>3</v>
      </c>
      <c r="AE1219">
        <v>57.14</v>
      </c>
      <c r="AF1219">
        <v>18</v>
      </c>
      <c r="AG1219">
        <v>3</v>
      </c>
      <c r="AH1219">
        <v>1</v>
      </c>
      <c r="AI1219">
        <v>3</v>
      </c>
      <c r="AJ1219" s="301">
        <v>43919</v>
      </c>
      <c r="AK1219">
        <v>3355</v>
      </c>
      <c r="AL1219">
        <v>2227</v>
      </c>
      <c r="AM1219" s="301">
        <v>43828</v>
      </c>
      <c r="AN1219">
        <v>4545</v>
      </c>
      <c r="AO1219">
        <v>2968</v>
      </c>
      <c r="AP1219" s="301">
        <v>43645</v>
      </c>
      <c r="AQ1219">
        <v>3990</v>
      </c>
      <c r="AR1219">
        <v>2710</v>
      </c>
      <c r="AS1219" s="301">
        <v>43280</v>
      </c>
      <c r="AT1219">
        <v>5980</v>
      </c>
      <c r="AU1219">
        <v>3180</v>
      </c>
    </row>
    <row r="1220" spans="1:47" x14ac:dyDescent="0.2">
      <c r="A1220" s="102">
        <v>2462</v>
      </c>
      <c r="B1220">
        <v>1332</v>
      </c>
      <c r="C1220" t="s">
        <v>1174</v>
      </c>
      <c r="D1220" t="s">
        <v>974</v>
      </c>
      <c r="E1220">
        <v>468</v>
      </c>
      <c r="F1220">
        <v>456</v>
      </c>
      <c r="G1220">
        <v>1200</v>
      </c>
      <c r="H1220" t="s">
        <v>901</v>
      </c>
      <c r="I1220">
        <v>4114</v>
      </c>
      <c r="J1220" t="s">
        <v>997</v>
      </c>
      <c r="K1220" t="s">
        <v>920</v>
      </c>
      <c r="L1220">
        <v>5560</v>
      </c>
      <c r="M1220">
        <v>5590</v>
      </c>
      <c r="N1220">
        <v>100</v>
      </c>
      <c r="O1220" t="s">
        <v>898</v>
      </c>
      <c r="P1220">
        <v>0.76468104936648895</v>
      </c>
      <c r="Q1220">
        <v>0.91224665543191397</v>
      </c>
      <c r="R1220">
        <v>8.2649865950803706E-3</v>
      </c>
      <c r="S1220" s="15">
        <v>8.27843875215796E-2</v>
      </c>
      <c r="T1220">
        <v>-1.3214608613682499</v>
      </c>
      <c r="U1220">
        <v>1.3214608613682499</v>
      </c>
      <c r="V1220">
        <v>0.90203256420150602</v>
      </c>
      <c r="W1220">
        <v>-9.44</v>
      </c>
      <c r="X1220">
        <v>2.11</v>
      </c>
      <c r="Y1220">
        <v>261705</v>
      </c>
      <c r="Z1220">
        <v>16357</v>
      </c>
      <c r="AA1220">
        <v>1.1000000000000001</v>
      </c>
      <c r="AB1220">
        <v>16</v>
      </c>
      <c r="AC1220">
        <v>10</v>
      </c>
      <c r="AD1220">
        <v>6</v>
      </c>
      <c r="AE1220">
        <v>62.5</v>
      </c>
      <c r="AF1220">
        <v>18</v>
      </c>
      <c r="AG1220">
        <v>6</v>
      </c>
      <c r="AH1220">
        <v>2</v>
      </c>
      <c r="AI1220">
        <v>8</v>
      </c>
      <c r="AJ1220" s="301">
        <v>43919</v>
      </c>
      <c r="AK1220">
        <v>517</v>
      </c>
      <c r="AL1220">
        <v>5180</v>
      </c>
      <c r="AM1220" s="301">
        <v>43828</v>
      </c>
      <c r="AN1220">
        <v>652</v>
      </c>
      <c r="AO1220">
        <v>6790</v>
      </c>
      <c r="AP1220" s="301">
        <v>43645</v>
      </c>
      <c r="AQ1220">
        <v>674</v>
      </c>
      <c r="AR1220">
        <v>7230</v>
      </c>
      <c r="AS1220" s="301">
        <v>43280</v>
      </c>
      <c r="AT1220">
        <v>537</v>
      </c>
      <c r="AU1220">
        <v>7900</v>
      </c>
    </row>
    <row r="1221" spans="1:47" x14ac:dyDescent="0.2">
      <c r="A1221" s="102">
        <v>553</v>
      </c>
      <c r="B1221">
        <v>3087</v>
      </c>
      <c r="C1221" t="s">
        <v>1094</v>
      </c>
      <c r="D1221" t="s">
        <v>921</v>
      </c>
      <c r="E1221">
        <v>1721</v>
      </c>
      <c r="F1221">
        <v>1719</v>
      </c>
      <c r="G1221">
        <v>600</v>
      </c>
      <c r="H1221" t="s">
        <v>898</v>
      </c>
      <c r="I1221">
        <v>6703</v>
      </c>
      <c r="J1221" t="s">
        <v>1080</v>
      </c>
      <c r="K1221" t="s">
        <v>903</v>
      </c>
      <c r="L1221">
        <v>1028</v>
      </c>
      <c r="M1221">
        <v>1023</v>
      </c>
      <c r="N1221">
        <v>1000</v>
      </c>
      <c r="O1221" t="s">
        <v>901</v>
      </c>
      <c r="P1221">
        <v>0.89631648864347302</v>
      </c>
      <c r="Q1221">
        <v>0.956619139617921</v>
      </c>
      <c r="R1221">
        <v>3.3814091456404001E-3</v>
      </c>
      <c r="S1221" s="15">
        <v>8.5512773983624599E-2</v>
      </c>
      <c r="T1221">
        <v>0.73407512057520297</v>
      </c>
      <c r="U1221">
        <v>0.73407512057520297</v>
      </c>
      <c r="V1221">
        <v>0.20417071919782401</v>
      </c>
      <c r="W1221">
        <v>2</v>
      </c>
      <c r="X1221">
        <v>0.81</v>
      </c>
      <c r="Y1221">
        <v>261533</v>
      </c>
      <c r="Z1221">
        <v>21794</v>
      </c>
      <c r="AA1221">
        <v>1.1100000000000001</v>
      </c>
      <c r="AB1221">
        <v>12</v>
      </c>
      <c r="AC1221">
        <v>9</v>
      </c>
      <c r="AD1221">
        <v>3</v>
      </c>
      <c r="AE1221">
        <v>75</v>
      </c>
      <c r="AF1221">
        <v>20</v>
      </c>
      <c r="AG1221">
        <v>1</v>
      </c>
      <c r="AH1221">
        <v>0</v>
      </c>
      <c r="AI1221">
        <v>11</v>
      </c>
      <c r="AJ1221" s="301">
        <v>43919</v>
      </c>
      <c r="AK1221">
        <v>1657</v>
      </c>
      <c r="AL1221">
        <v>1024</v>
      </c>
      <c r="AM1221" s="301">
        <v>43828</v>
      </c>
      <c r="AN1221">
        <v>2166</v>
      </c>
      <c r="AO1221">
        <v>1519</v>
      </c>
      <c r="AP1221" s="301">
        <v>43645</v>
      </c>
      <c r="AQ1221">
        <v>2077</v>
      </c>
      <c r="AR1221">
        <v>1357</v>
      </c>
      <c r="AS1221" s="301">
        <v>43280</v>
      </c>
      <c r="AT1221">
        <v>2140</v>
      </c>
      <c r="AU1221">
        <v>1231</v>
      </c>
    </row>
    <row r="1222" spans="1:47" x14ac:dyDescent="0.2">
      <c r="A1222" s="102">
        <v>3845</v>
      </c>
      <c r="B1222">
        <v>1969</v>
      </c>
      <c r="C1222" t="s">
        <v>1146</v>
      </c>
      <c r="D1222" t="s">
        <v>907</v>
      </c>
      <c r="E1222">
        <v>1570</v>
      </c>
      <c r="F1222">
        <v>1559</v>
      </c>
      <c r="G1222">
        <v>600</v>
      </c>
      <c r="H1222" t="s">
        <v>901</v>
      </c>
      <c r="I1222">
        <v>5714</v>
      </c>
      <c r="J1222" t="s">
        <v>559</v>
      </c>
      <c r="K1222" t="s">
        <v>911</v>
      </c>
      <c r="L1222">
        <v>3280</v>
      </c>
      <c r="M1222">
        <v>3235</v>
      </c>
      <c r="N1222">
        <v>300</v>
      </c>
      <c r="O1222" t="s">
        <v>898</v>
      </c>
      <c r="P1222">
        <v>0.75437180706217899</v>
      </c>
      <c r="Q1222">
        <v>0.86305170339803094</v>
      </c>
      <c r="R1222" s="15">
        <v>4.0995569502629899E-2</v>
      </c>
      <c r="S1222" s="15">
        <v>2.8175084970858199E-2</v>
      </c>
      <c r="T1222">
        <v>-1.78042104734888</v>
      </c>
      <c r="U1222">
        <v>1.78042104734888</v>
      </c>
      <c r="V1222">
        <v>1.7461430290903499</v>
      </c>
      <c r="W1222">
        <v>-15.07</v>
      </c>
      <c r="X1222">
        <v>3.62</v>
      </c>
      <c r="Y1222">
        <v>260776</v>
      </c>
      <c r="Z1222">
        <v>18627</v>
      </c>
      <c r="AA1222">
        <v>1</v>
      </c>
      <c r="AB1222">
        <v>14</v>
      </c>
      <c r="AC1222">
        <v>9</v>
      </c>
      <c r="AD1222">
        <v>5</v>
      </c>
      <c r="AE1222">
        <v>64.290000000000006</v>
      </c>
      <c r="AF1222">
        <v>16</v>
      </c>
      <c r="AG1222">
        <v>3</v>
      </c>
      <c r="AH1222">
        <v>2</v>
      </c>
      <c r="AI1222">
        <v>9</v>
      </c>
      <c r="AJ1222" s="301">
        <v>43919</v>
      </c>
      <c r="AK1222">
        <v>1711</v>
      </c>
      <c r="AL1222">
        <v>2786</v>
      </c>
      <c r="AM1222" s="301">
        <v>43828</v>
      </c>
      <c r="AN1222">
        <v>1960</v>
      </c>
      <c r="AO1222">
        <v>4075</v>
      </c>
      <c r="AP1222" s="301">
        <v>43645</v>
      </c>
      <c r="AQ1222">
        <v>1826</v>
      </c>
      <c r="AR1222">
        <v>3525</v>
      </c>
      <c r="AS1222" s="301">
        <v>43280</v>
      </c>
      <c r="AT1222">
        <v>1993</v>
      </c>
      <c r="AU1222">
        <v>3350</v>
      </c>
    </row>
    <row r="1223" spans="1:47" x14ac:dyDescent="0.2">
      <c r="A1223" s="102">
        <v>627</v>
      </c>
      <c r="B1223">
        <v>1928</v>
      </c>
      <c r="C1223" t="s">
        <v>216</v>
      </c>
      <c r="D1223" t="s">
        <v>907</v>
      </c>
      <c r="E1223">
        <v>2031</v>
      </c>
      <c r="F1223">
        <v>2015</v>
      </c>
      <c r="G1223">
        <v>400</v>
      </c>
      <c r="H1223" t="s">
        <v>898</v>
      </c>
      <c r="I1223">
        <v>4613</v>
      </c>
      <c r="J1223" t="s">
        <v>223</v>
      </c>
      <c r="K1223" t="s">
        <v>920</v>
      </c>
      <c r="L1223">
        <v>2240</v>
      </c>
      <c r="M1223">
        <v>2244</v>
      </c>
      <c r="N1223">
        <v>400</v>
      </c>
      <c r="O1223" t="s">
        <v>901</v>
      </c>
      <c r="P1223">
        <v>0.93410590221325496</v>
      </c>
      <c r="Q1223">
        <v>0.95484045058393796</v>
      </c>
      <c r="R1223">
        <v>0.111019090319809</v>
      </c>
      <c r="S1223">
        <v>7.4471542722962705E-2</v>
      </c>
      <c r="T1223">
        <v>0.24941600282920201</v>
      </c>
      <c r="U1223">
        <v>0.24941600282920201</v>
      </c>
      <c r="V1223">
        <v>0.50895107031743703</v>
      </c>
      <c r="W1223">
        <v>1.04</v>
      </c>
      <c r="X1223">
        <v>10.199999999999999</v>
      </c>
      <c r="Y1223">
        <v>260547</v>
      </c>
      <c r="Z1223">
        <v>32568</v>
      </c>
      <c r="AA1223">
        <v>1.7</v>
      </c>
      <c r="AB1223">
        <v>8</v>
      </c>
      <c r="AC1223">
        <v>4</v>
      </c>
      <c r="AD1223">
        <v>4</v>
      </c>
      <c r="AE1223">
        <v>50</v>
      </c>
      <c r="AF1223">
        <v>19</v>
      </c>
      <c r="AG1223">
        <v>3</v>
      </c>
      <c r="AH1223">
        <v>0</v>
      </c>
      <c r="AI1223">
        <v>5</v>
      </c>
      <c r="AJ1223" s="301">
        <v>43919</v>
      </c>
      <c r="AK1223">
        <v>1918</v>
      </c>
      <c r="AL1223">
        <v>2128</v>
      </c>
      <c r="AM1223" s="301">
        <v>43828</v>
      </c>
      <c r="AN1223">
        <v>2333.5</v>
      </c>
      <c r="AO1223">
        <v>2677</v>
      </c>
      <c r="AP1223" s="301">
        <v>43645</v>
      </c>
      <c r="AQ1223">
        <v>1814.5</v>
      </c>
      <c r="AR1223">
        <v>2286</v>
      </c>
      <c r="AS1223" s="301">
        <v>43280</v>
      </c>
      <c r="AT1223">
        <v>1930</v>
      </c>
      <c r="AU1223">
        <v>2268</v>
      </c>
    </row>
    <row r="1224" spans="1:47" x14ac:dyDescent="0.2">
      <c r="A1224" s="102">
        <v>2937</v>
      </c>
      <c r="B1224">
        <v>1860</v>
      </c>
      <c r="C1224" t="s">
        <v>53</v>
      </c>
      <c r="D1224" t="s">
        <v>907</v>
      </c>
      <c r="E1224">
        <v>672</v>
      </c>
      <c r="F1224">
        <v>683</v>
      </c>
      <c r="G1224">
        <v>1600</v>
      </c>
      <c r="H1224" t="s">
        <v>898</v>
      </c>
      <c r="I1224">
        <v>4212</v>
      </c>
      <c r="J1224" t="s">
        <v>534</v>
      </c>
      <c r="K1224" t="s">
        <v>920</v>
      </c>
      <c r="L1224">
        <v>2186</v>
      </c>
      <c r="M1224">
        <v>2189</v>
      </c>
      <c r="N1224">
        <v>500</v>
      </c>
      <c r="O1224" t="s">
        <v>901</v>
      </c>
      <c r="P1224">
        <v>0.79826329040808497</v>
      </c>
      <c r="Q1224">
        <v>0.89903126160729596</v>
      </c>
      <c r="R1224">
        <v>0.36483295456673998</v>
      </c>
      <c r="S1224" s="15">
        <v>1.57684024372617E-2</v>
      </c>
      <c r="T1224">
        <v>0.71560077130727295</v>
      </c>
      <c r="U1224">
        <v>0.71560077130727295</v>
      </c>
      <c r="V1224">
        <v>0.53793422879859298</v>
      </c>
      <c r="W1224">
        <v>2.97</v>
      </c>
      <c r="X1224">
        <v>0.16</v>
      </c>
      <c r="Y1224">
        <v>260541</v>
      </c>
      <c r="Z1224">
        <v>17369</v>
      </c>
      <c r="AA1224">
        <v>0.85</v>
      </c>
      <c r="AB1224">
        <v>15</v>
      </c>
      <c r="AC1224">
        <v>11</v>
      </c>
      <c r="AD1224">
        <v>4</v>
      </c>
      <c r="AE1224">
        <v>73.33</v>
      </c>
      <c r="AF1224">
        <v>21</v>
      </c>
      <c r="AG1224">
        <v>2</v>
      </c>
      <c r="AH1224">
        <v>1</v>
      </c>
      <c r="AI1224">
        <v>12</v>
      </c>
      <c r="AJ1224" s="301">
        <v>43919</v>
      </c>
      <c r="AK1224">
        <v>641</v>
      </c>
      <c r="AL1224">
        <v>2066</v>
      </c>
      <c r="AM1224" s="301">
        <v>43828</v>
      </c>
      <c r="AN1224">
        <v>726</v>
      </c>
      <c r="AO1224">
        <v>2317</v>
      </c>
      <c r="AP1224" s="301">
        <v>43645</v>
      </c>
      <c r="AQ1224">
        <v>622</v>
      </c>
      <c r="AR1224">
        <v>2158</v>
      </c>
      <c r="AS1224" s="301">
        <v>43280</v>
      </c>
      <c r="AT1224">
        <v>936</v>
      </c>
      <c r="AU1224">
        <v>2239</v>
      </c>
    </row>
    <row r="1225" spans="1:47" x14ac:dyDescent="0.2">
      <c r="A1225" s="102">
        <v>222</v>
      </c>
      <c r="B1225">
        <v>3402</v>
      </c>
      <c r="C1225" t="s">
        <v>1474</v>
      </c>
      <c r="D1225" t="s">
        <v>1100</v>
      </c>
      <c r="E1225">
        <v>497.3</v>
      </c>
      <c r="F1225">
        <v>494.9</v>
      </c>
      <c r="G1225">
        <v>2100</v>
      </c>
      <c r="H1225" t="s">
        <v>901</v>
      </c>
      <c r="I1225">
        <v>9766</v>
      </c>
      <c r="J1225" t="s">
        <v>1449</v>
      </c>
      <c r="K1225" t="s">
        <v>900</v>
      </c>
      <c r="L1225">
        <v>3635</v>
      </c>
      <c r="M1225">
        <v>3510</v>
      </c>
      <c r="N1225">
        <v>300</v>
      </c>
      <c r="O1225" t="s">
        <v>898</v>
      </c>
      <c r="P1225">
        <v>0.93831483724655396</v>
      </c>
      <c r="Q1225">
        <v>0.96649377895688704</v>
      </c>
      <c r="R1225">
        <v>4.4905302831646397E-3</v>
      </c>
      <c r="S1225">
        <v>7.5387693491261003E-3</v>
      </c>
      <c r="T1225">
        <v>-0.50702094538142095</v>
      </c>
      <c r="U1225">
        <v>0.50702094538142095</v>
      </c>
      <c r="V1225">
        <v>1.12001056870848</v>
      </c>
      <c r="W1225">
        <v>-1.73</v>
      </c>
      <c r="X1225">
        <v>1.3</v>
      </c>
      <c r="Y1225">
        <v>259923</v>
      </c>
      <c r="Z1225">
        <v>21660</v>
      </c>
      <c r="AA1225">
        <v>1.24</v>
      </c>
      <c r="AB1225">
        <v>12</v>
      </c>
      <c r="AC1225">
        <v>8</v>
      </c>
      <c r="AD1225">
        <v>4</v>
      </c>
      <c r="AE1225">
        <v>66.67</v>
      </c>
      <c r="AF1225">
        <v>17</v>
      </c>
      <c r="AG1225">
        <v>4</v>
      </c>
      <c r="AH1225">
        <v>2</v>
      </c>
      <c r="AI1225">
        <v>6</v>
      </c>
      <c r="AJ1225" s="301">
        <v>43919</v>
      </c>
      <c r="AK1225">
        <v>480</v>
      </c>
      <c r="AL1225">
        <v>3305</v>
      </c>
      <c r="AM1225" s="301">
        <v>43828</v>
      </c>
      <c r="AN1225">
        <v>741.1</v>
      </c>
      <c r="AO1225">
        <v>4485</v>
      </c>
      <c r="AP1225" s="301">
        <v>43645</v>
      </c>
      <c r="AQ1225">
        <v>817.1</v>
      </c>
      <c r="AR1225">
        <v>5130</v>
      </c>
      <c r="AS1225" s="301">
        <v>43280</v>
      </c>
      <c r="AT1225">
        <v>863</v>
      </c>
      <c r="AU1225">
        <v>5400</v>
      </c>
    </row>
    <row r="1226" spans="1:47" x14ac:dyDescent="0.2">
      <c r="A1226" s="102">
        <v>2949</v>
      </c>
      <c r="B1226">
        <v>6201</v>
      </c>
      <c r="C1226" t="s">
        <v>1150</v>
      </c>
      <c r="D1226" t="s">
        <v>913</v>
      </c>
      <c r="E1226">
        <v>5750</v>
      </c>
      <c r="F1226">
        <v>5650</v>
      </c>
      <c r="G1226">
        <v>100</v>
      </c>
      <c r="H1226" t="s">
        <v>901</v>
      </c>
      <c r="I1226">
        <v>9715</v>
      </c>
      <c r="J1226" t="s">
        <v>1135</v>
      </c>
      <c r="K1226" t="s">
        <v>910</v>
      </c>
      <c r="L1226">
        <v>2544</v>
      </c>
      <c r="M1226">
        <v>2541</v>
      </c>
      <c r="N1226">
        <v>200</v>
      </c>
      <c r="O1226" t="s">
        <v>898</v>
      </c>
      <c r="P1226">
        <v>0.76572102208849702</v>
      </c>
      <c r="Q1226">
        <v>0.89863667208070896</v>
      </c>
      <c r="R1226">
        <v>0.379650891144581</v>
      </c>
      <c r="S1226">
        <v>1.7977995763242299E-2</v>
      </c>
      <c r="T1226">
        <v>-1.2835488877649699</v>
      </c>
      <c r="U1226">
        <v>1.2835488877649699</v>
      </c>
      <c r="V1226">
        <v>1.0897655238789801</v>
      </c>
      <c r="W1226">
        <v>-13.09</v>
      </c>
      <c r="X1226">
        <v>10.050000000000001</v>
      </c>
      <c r="Y1226">
        <v>259885</v>
      </c>
      <c r="Z1226">
        <v>25988</v>
      </c>
      <c r="AA1226">
        <v>1.65</v>
      </c>
      <c r="AB1226">
        <v>10</v>
      </c>
      <c r="AC1226">
        <v>7</v>
      </c>
      <c r="AD1226">
        <v>3</v>
      </c>
      <c r="AE1226">
        <v>70</v>
      </c>
      <c r="AF1226">
        <v>16</v>
      </c>
      <c r="AG1226">
        <v>4</v>
      </c>
      <c r="AH1226">
        <v>2</v>
      </c>
      <c r="AI1226">
        <v>4</v>
      </c>
      <c r="AJ1226" s="301">
        <v>43919</v>
      </c>
      <c r="AK1226">
        <v>5370</v>
      </c>
      <c r="AL1226">
        <v>1916</v>
      </c>
      <c r="AM1226" s="301">
        <v>43828</v>
      </c>
      <c r="AN1226">
        <v>6330</v>
      </c>
      <c r="AO1226">
        <v>2968</v>
      </c>
      <c r="AP1226" s="301">
        <v>43645</v>
      </c>
      <c r="AQ1226">
        <v>6040</v>
      </c>
      <c r="AR1226">
        <v>2456</v>
      </c>
      <c r="AS1226" s="301">
        <v>43280</v>
      </c>
      <c r="AT1226">
        <v>6010</v>
      </c>
      <c r="AU1226">
        <v>2590</v>
      </c>
    </row>
    <row r="1227" spans="1:47" x14ac:dyDescent="0.2">
      <c r="A1227" s="102">
        <v>80</v>
      </c>
      <c r="B1227">
        <v>7202</v>
      </c>
      <c r="C1227" t="s">
        <v>596</v>
      </c>
      <c r="D1227" t="s">
        <v>913</v>
      </c>
      <c r="E1227">
        <v>950.5</v>
      </c>
      <c r="F1227">
        <v>944.8</v>
      </c>
      <c r="G1227">
        <v>1100</v>
      </c>
      <c r="H1227" t="s">
        <v>898</v>
      </c>
      <c r="I1227">
        <v>9603</v>
      </c>
      <c r="J1227" t="s">
        <v>1013</v>
      </c>
      <c r="K1227" t="s">
        <v>910</v>
      </c>
      <c r="L1227">
        <v>1569</v>
      </c>
      <c r="M1227">
        <v>1540</v>
      </c>
      <c r="N1227">
        <v>700</v>
      </c>
      <c r="O1227" t="s">
        <v>901</v>
      </c>
      <c r="P1227">
        <v>0.942758359997242</v>
      </c>
      <c r="Q1227">
        <v>0.973654893206084</v>
      </c>
      <c r="R1227">
        <v>0.39983383406944301</v>
      </c>
      <c r="S1227">
        <v>8.5952803476842792E-3</v>
      </c>
      <c r="T1227">
        <v>2.3083751929588998</v>
      </c>
      <c r="U1227">
        <v>2.3083751929588998</v>
      </c>
      <c r="V1227">
        <v>2.0008236879880599</v>
      </c>
      <c r="W1227">
        <v>13.68</v>
      </c>
      <c r="X1227">
        <v>3.59</v>
      </c>
      <c r="Y1227">
        <v>259751</v>
      </c>
      <c r="Z1227">
        <v>15279</v>
      </c>
      <c r="AA1227">
        <v>0.73</v>
      </c>
      <c r="AB1227">
        <v>17</v>
      </c>
      <c r="AC1227">
        <v>11</v>
      </c>
      <c r="AD1227">
        <v>6</v>
      </c>
      <c r="AE1227">
        <v>64.709999999999994</v>
      </c>
      <c r="AF1227">
        <v>19</v>
      </c>
      <c r="AG1227">
        <v>2</v>
      </c>
      <c r="AH1227">
        <v>2</v>
      </c>
      <c r="AI1227">
        <v>13</v>
      </c>
      <c r="AJ1227" s="301">
        <v>43919</v>
      </c>
      <c r="AK1227">
        <v>745.1</v>
      </c>
      <c r="AL1227">
        <v>1419</v>
      </c>
      <c r="AM1227" s="301">
        <v>43828</v>
      </c>
      <c r="AN1227">
        <v>1299</v>
      </c>
      <c r="AO1227">
        <v>3135</v>
      </c>
      <c r="AP1227" s="301">
        <v>43645</v>
      </c>
      <c r="AQ1227">
        <v>1247</v>
      </c>
      <c r="AR1227">
        <v>2719</v>
      </c>
      <c r="AS1227" s="301">
        <v>43280</v>
      </c>
      <c r="AT1227">
        <v>1430.5</v>
      </c>
      <c r="AU1227">
        <v>3240</v>
      </c>
    </row>
    <row r="1228" spans="1:47" x14ac:dyDescent="0.2">
      <c r="A1228" s="102">
        <v>1181</v>
      </c>
      <c r="B1228">
        <v>2433</v>
      </c>
      <c r="C1228" t="s">
        <v>1202</v>
      </c>
      <c r="D1228" t="s">
        <v>910</v>
      </c>
      <c r="E1228">
        <v>1247</v>
      </c>
      <c r="F1228">
        <v>1239</v>
      </c>
      <c r="G1228">
        <v>800</v>
      </c>
      <c r="H1228" t="s">
        <v>898</v>
      </c>
      <c r="I1228">
        <v>6269</v>
      </c>
      <c r="J1228" t="s">
        <v>1176</v>
      </c>
      <c r="K1228" t="s">
        <v>909</v>
      </c>
      <c r="L1228">
        <v>1470</v>
      </c>
      <c r="M1228">
        <v>1434</v>
      </c>
      <c r="N1228">
        <v>700</v>
      </c>
      <c r="O1228" t="s">
        <v>901</v>
      </c>
      <c r="P1228">
        <v>0.85815567129177595</v>
      </c>
      <c r="Q1228">
        <v>0.94401521608115901</v>
      </c>
      <c r="R1228">
        <v>5.1463436976072502E-2</v>
      </c>
      <c r="S1228">
        <v>3.8601947701100897E-2</v>
      </c>
      <c r="T1228">
        <v>1.55949543367975</v>
      </c>
      <c r="U1228">
        <v>1.55949543367975</v>
      </c>
      <c r="V1228">
        <v>0.83305930338462497</v>
      </c>
      <c r="W1228">
        <v>7.12</v>
      </c>
      <c r="X1228">
        <v>1.26</v>
      </c>
      <c r="Y1228">
        <v>259713</v>
      </c>
      <c r="Z1228">
        <v>23610</v>
      </c>
      <c r="AA1228">
        <v>1.1299999999999999</v>
      </c>
      <c r="AB1228">
        <v>11</v>
      </c>
      <c r="AC1228">
        <v>7</v>
      </c>
      <c r="AD1228">
        <v>4</v>
      </c>
      <c r="AE1228">
        <v>63.64</v>
      </c>
      <c r="AF1228">
        <v>20</v>
      </c>
      <c r="AG1228">
        <v>2</v>
      </c>
      <c r="AH1228">
        <v>1</v>
      </c>
      <c r="AI1228">
        <v>8</v>
      </c>
      <c r="AJ1228" s="301">
        <v>43919</v>
      </c>
      <c r="AK1228">
        <v>1154</v>
      </c>
      <c r="AL1228">
        <v>1331</v>
      </c>
      <c r="AM1228" s="301">
        <v>43828</v>
      </c>
      <c r="AN1228">
        <v>1768</v>
      </c>
      <c r="AO1228">
        <v>2665</v>
      </c>
      <c r="AP1228" s="301">
        <v>43645</v>
      </c>
      <c r="AQ1228">
        <v>1849</v>
      </c>
      <c r="AR1228">
        <v>3090</v>
      </c>
      <c r="AS1228" s="301">
        <v>43280</v>
      </c>
      <c r="AT1228">
        <v>1730</v>
      </c>
      <c r="AU1228">
        <v>3045</v>
      </c>
    </row>
    <row r="1229" spans="1:47" x14ac:dyDescent="0.2">
      <c r="A1229" s="102">
        <v>3587</v>
      </c>
      <c r="B1229">
        <v>7532</v>
      </c>
      <c r="C1229" t="s">
        <v>1214</v>
      </c>
      <c r="D1229" t="s">
        <v>921</v>
      </c>
      <c r="E1229">
        <v>2386</v>
      </c>
      <c r="F1229">
        <v>2396</v>
      </c>
      <c r="G1229">
        <v>400</v>
      </c>
      <c r="H1229" t="s">
        <v>898</v>
      </c>
      <c r="I1229">
        <v>8113</v>
      </c>
      <c r="J1229" t="s">
        <v>1144</v>
      </c>
      <c r="K1229" t="s">
        <v>920</v>
      </c>
      <c r="L1229">
        <v>4403</v>
      </c>
      <c r="M1229">
        <v>4416</v>
      </c>
      <c r="N1229">
        <v>200</v>
      </c>
      <c r="O1229" t="s">
        <v>901</v>
      </c>
      <c r="P1229">
        <v>0.70529965938361805</v>
      </c>
      <c r="Q1229">
        <v>0.87409029392256399</v>
      </c>
      <c r="R1229">
        <v>0.44067914491580101</v>
      </c>
      <c r="S1229">
        <v>7.6394998300761303E-3</v>
      </c>
      <c r="T1229">
        <v>0.86541507600759904</v>
      </c>
      <c r="U1229">
        <v>0.86541507600759904</v>
      </c>
      <c r="V1229">
        <v>0.99696845323666805</v>
      </c>
      <c r="W1229">
        <v>3.73</v>
      </c>
      <c r="X1229">
        <v>8.51</v>
      </c>
      <c r="Y1229">
        <v>259679</v>
      </c>
      <c r="Z1229">
        <v>19975</v>
      </c>
      <c r="AA1229">
        <v>1.06</v>
      </c>
      <c r="AB1229">
        <v>13</v>
      </c>
      <c r="AC1229">
        <v>8</v>
      </c>
      <c r="AD1229">
        <v>5</v>
      </c>
      <c r="AE1229">
        <v>61.54</v>
      </c>
      <c r="AF1229">
        <v>20</v>
      </c>
      <c r="AG1229">
        <v>4</v>
      </c>
      <c r="AH1229">
        <v>1</v>
      </c>
      <c r="AI1229">
        <v>8</v>
      </c>
      <c r="AJ1229" s="301">
        <v>43919</v>
      </c>
      <c r="AK1229">
        <v>2058</v>
      </c>
      <c r="AL1229">
        <v>4047</v>
      </c>
      <c r="AM1229" s="301">
        <v>43828</v>
      </c>
      <c r="AN1229">
        <v>1811</v>
      </c>
      <c r="AO1229">
        <v>3700</v>
      </c>
      <c r="AP1229" s="301">
        <v>43645</v>
      </c>
      <c r="AQ1229">
        <v>1705</v>
      </c>
      <c r="AR1229">
        <v>3316</v>
      </c>
      <c r="AS1229" s="301">
        <v>43280</v>
      </c>
      <c r="AT1229">
        <v>1278</v>
      </c>
      <c r="AU1229">
        <v>3260</v>
      </c>
    </row>
    <row r="1230" spans="1:47" x14ac:dyDescent="0.2">
      <c r="A1230" s="102">
        <v>737</v>
      </c>
      <c r="B1230">
        <v>2501</v>
      </c>
      <c r="C1230" t="s">
        <v>480</v>
      </c>
      <c r="D1230" t="s">
        <v>923</v>
      </c>
      <c r="E1230">
        <v>2009</v>
      </c>
      <c r="F1230">
        <v>2003</v>
      </c>
      <c r="G1230">
        <v>500</v>
      </c>
      <c r="H1230" t="s">
        <v>901</v>
      </c>
      <c r="I1230">
        <v>3087</v>
      </c>
      <c r="J1230" t="s">
        <v>1094</v>
      </c>
      <c r="K1230" t="s">
        <v>921</v>
      </c>
      <c r="L1230">
        <v>1721</v>
      </c>
      <c r="M1230">
        <v>1719</v>
      </c>
      <c r="N1230">
        <v>600</v>
      </c>
      <c r="O1230" t="s">
        <v>898</v>
      </c>
      <c r="P1230">
        <v>0.821169801297012</v>
      </c>
      <c r="Q1230">
        <v>0.95264001641512996</v>
      </c>
      <c r="R1230">
        <v>8.4323861002952902E-2</v>
      </c>
      <c r="S1230" s="15">
        <v>3.4267941664927401E-2</v>
      </c>
      <c r="T1230">
        <v>-0.430381610441394</v>
      </c>
      <c r="U1230">
        <v>0.430381610441394</v>
      </c>
      <c r="V1230">
        <v>0.193426427751833</v>
      </c>
      <c r="W1230">
        <v>-1.75</v>
      </c>
      <c r="X1230">
        <v>2.99</v>
      </c>
      <c r="Y1230">
        <v>259490</v>
      </c>
      <c r="Z1230">
        <v>32436</v>
      </c>
      <c r="AA1230">
        <v>1.58</v>
      </c>
      <c r="AB1230">
        <v>8</v>
      </c>
      <c r="AC1230">
        <v>5</v>
      </c>
      <c r="AD1230">
        <v>3</v>
      </c>
      <c r="AE1230">
        <v>62.5</v>
      </c>
      <c r="AF1230">
        <v>20</v>
      </c>
      <c r="AG1230">
        <v>3</v>
      </c>
      <c r="AH1230">
        <v>0</v>
      </c>
      <c r="AI1230">
        <v>5</v>
      </c>
      <c r="AJ1230" s="301">
        <v>43919</v>
      </c>
      <c r="AK1230">
        <v>2052</v>
      </c>
      <c r="AL1230">
        <v>1657</v>
      </c>
      <c r="AM1230" s="301">
        <v>43828</v>
      </c>
      <c r="AN1230">
        <v>2579</v>
      </c>
      <c r="AO1230">
        <v>2166</v>
      </c>
      <c r="AP1230" s="301">
        <v>43645</v>
      </c>
      <c r="AQ1230">
        <v>2327</v>
      </c>
      <c r="AR1230">
        <v>2077</v>
      </c>
      <c r="AS1230" s="301">
        <v>43280</v>
      </c>
      <c r="AT1230">
        <v>2696</v>
      </c>
      <c r="AU1230">
        <v>2140</v>
      </c>
    </row>
    <row r="1231" spans="1:47" x14ac:dyDescent="0.2">
      <c r="A1231" s="102">
        <v>4011</v>
      </c>
      <c r="B1231">
        <v>4540</v>
      </c>
      <c r="C1231" t="s">
        <v>1185</v>
      </c>
      <c r="D1231" t="s">
        <v>918</v>
      </c>
      <c r="E1231">
        <v>2850</v>
      </c>
      <c r="F1231">
        <v>2843</v>
      </c>
      <c r="G1231">
        <v>300</v>
      </c>
      <c r="H1231" t="s">
        <v>901</v>
      </c>
      <c r="I1231">
        <v>7167</v>
      </c>
      <c r="J1231" t="s">
        <v>957</v>
      </c>
      <c r="K1231" t="s">
        <v>940</v>
      </c>
      <c r="L1231">
        <v>250</v>
      </c>
      <c r="M1231">
        <v>252</v>
      </c>
      <c r="N1231">
        <v>3400</v>
      </c>
      <c r="O1231" t="s">
        <v>898</v>
      </c>
      <c r="P1231">
        <v>0.554083386103291</v>
      </c>
      <c r="Q1231">
        <v>0.85544964193412498</v>
      </c>
      <c r="R1231">
        <v>0.34429389306406699</v>
      </c>
      <c r="S1231" s="15">
        <v>2.10118029767122E-2</v>
      </c>
      <c r="T1231">
        <v>-1.59559529078738</v>
      </c>
      <c r="U1231">
        <v>1.59559529078738</v>
      </c>
      <c r="V1231">
        <v>1.54736339539404</v>
      </c>
      <c r="W1231">
        <v>-10.55</v>
      </c>
      <c r="X1231">
        <v>0.46</v>
      </c>
      <c r="Y1231">
        <v>259293</v>
      </c>
      <c r="Z1231">
        <v>18521</v>
      </c>
      <c r="AA1231">
        <v>0.97</v>
      </c>
      <c r="AB1231">
        <v>14</v>
      </c>
      <c r="AC1231">
        <v>10</v>
      </c>
      <c r="AD1231">
        <v>4</v>
      </c>
      <c r="AE1231">
        <v>71.430000000000007</v>
      </c>
      <c r="AF1231">
        <v>21</v>
      </c>
      <c r="AG1231">
        <v>0</v>
      </c>
      <c r="AH1231">
        <v>0</v>
      </c>
      <c r="AI1231">
        <v>14</v>
      </c>
      <c r="AJ1231" s="301">
        <v>43919</v>
      </c>
      <c r="AK1231">
        <v>2804</v>
      </c>
      <c r="AL1231">
        <v>230</v>
      </c>
      <c r="AM1231" s="301">
        <v>43828</v>
      </c>
      <c r="AN1231">
        <v>3210</v>
      </c>
      <c r="AO1231">
        <v>280</v>
      </c>
      <c r="AP1231" s="301">
        <v>43645</v>
      </c>
      <c r="AQ1231">
        <v>3075</v>
      </c>
      <c r="AR1231">
        <v>290</v>
      </c>
      <c r="AS1231" s="301">
        <v>43280</v>
      </c>
      <c r="AT1231">
        <v>3485</v>
      </c>
      <c r="AU1231">
        <v>366</v>
      </c>
    </row>
    <row r="1232" spans="1:47" x14ac:dyDescent="0.2">
      <c r="A1232" s="102">
        <v>1286</v>
      </c>
      <c r="B1232">
        <v>6923</v>
      </c>
      <c r="C1232" t="s">
        <v>54</v>
      </c>
      <c r="D1232" t="s">
        <v>903</v>
      </c>
      <c r="E1232">
        <v>2563</v>
      </c>
      <c r="F1232">
        <v>2534</v>
      </c>
      <c r="G1232">
        <v>400</v>
      </c>
      <c r="H1232" t="s">
        <v>901</v>
      </c>
      <c r="I1232">
        <v>9715</v>
      </c>
      <c r="J1232" t="s">
        <v>1135</v>
      </c>
      <c r="K1232" t="s">
        <v>910</v>
      </c>
      <c r="L1232">
        <v>2544</v>
      </c>
      <c r="M1232">
        <v>2541</v>
      </c>
      <c r="N1232">
        <v>400</v>
      </c>
      <c r="O1232" t="s">
        <v>898</v>
      </c>
      <c r="P1232">
        <v>0.884994814652035</v>
      </c>
      <c r="Q1232">
        <v>0.94181439878422302</v>
      </c>
      <c r="R1232">
        <v>0.14811864011442899</v>
      </c>
      <c r="S1232" s="15">
        <v>2.1483801326339401E-4</v>
      </c>
      <c r="T1232">
        <v>-1.94303645394006</v>
      </c>
      <c r="U1232">
        <v>1.94303645394006</v>
      </c>
      <c r="V1232">
        <v>1.74752959717638</v>
      </c>
      <c r="W1232">
        <v>-13.07</v>
      </c>
      <c r="X1232">
        <v>0.28000000000000003</v>
      </c>
      <c r="Y1232">
        <v>258716</v>
      </c>
      <c r="Z1232">
        <v>25872</v>
      </c>
      <c r="AA1232">
        <v>1.4</v>
      </c>
      <c r="AB1232">
        <v>10</v>
      </c>
      <c r="AC1232">
        <v>7</v>
      </c>
      <c r="AD1232">
        <v>3</v>
      </c>
      <c r="AE1232">
        <v>70</v>
      </c>
      <c r="AF1232">
        <v>19</v>
      </c>
      <c r="AG1232">
        <v>3</v>
      </c>
      <c r="AH1232">
        <v>1</v>
      </c>
      <c r="AI1232">
        <v>6</v>
      </c>
      <c r="AJ1232" s="301">
        <v>43919</v>
      </c>
      <c r="AK1232">
        <v>2175</v>
      </c>
      <c r="AL1232">
        <v>1916</v>
      </c>
      <c r="AM1232" s="301">
        <v>43828</v>
      </c>
      <c r="AN1232">
        <v>3180</v>
      </c>
      <c r="AO1232">
        <v>2968</v>
      </c>
      <c r="AP1232" s="301">
        <v>43645</v>
      </c>
      <c r="AQ1232">
        <v>2743</v>
      </c>
      <c r="AR1232">
        <v>2456</v>
      </c>
      <c r="AS1232" s="301">
        <v>43280</v>
      </c>
      <c r="AT1232">
        <v>3700</v>
      </c>
      <c r="AU1232">
        <v>2590</v>
      </c>
    </row>
    <row r="1233" spans="1:47" x14ac:dyDescent="0.2">
      <c r="A1233" s="102">
        <v>2428</v>
      </c>
      <c r="B1233">
        <v>4091</v>
      </c>
      <c r="C1233" t="s">
        <v>1334</v>
      </c>
      <c r="D1233" t="s">
        <v>920</v>
      </c>
      <c r="E1233">
        <v>1721</v>
      </c>
      <c r="F1233">
        <v>1751</v>
      </c>
      <c r="G1233">
        <v>600</v>
      </c>
      <c r="H1233" t="s">
        <v>901</v>
      </c>
      <c r="I1233">
        <v>7186</v>
      </c>
      <c r="J1233" t="s">
        <v>445</v>
      </c>
      <c r="K1233" t="s">
        <v>940</v>
      </c>
      <c r="L1233">
        <v>353</v>
      </c>
      <c r="M1233">
        <v>347</v>
      </c>
      <c r="N1233">
        <v>3000</v>
      </c>
      <c r="O1233" t="s">
        <v>898</v>
      </c>
      <c r="P1233">
        <v>0.82501279459678101</v>
      </c>
      <c r="Q1233">
        <v>0.91316501851833898</v>
      </c>
      <c r="R1233">
        <v>0.26137644219776301</v>
      </c>
      <c r="S1233">
        <v>1.3133543301127801E-3</v>
      </c>
      <c r="T1233">
        <v>-0.51824802931634695</v>
      </c>
      <c r="U1233">
        <v>0.51824802931634695</v>
      </c>
      <c r="V1233">
        <v>0.83590721304084703</v>
      </c>
      <c r="W1233">
        <v>-4.1500000000000004</v>
      </c>
      <c r="X1233">
        <v>0.91</v>
      </c>
      <c r="Y1233">
        <v>258535</v>
      </c>
      <c r="Z1233">
        <v>16158</v>
      </c>
      <c r="AA1233">
        <v>0.81</v>
      </c>
      <c r="AB1233">
        <v>16</v>
      </c>
      <c r="AC1233">
        <v>12</v>
      </c>
      <c r="AD1233">
        <v>4</v>
      </c>
      <c r="AE1233">
        <v>75</v>
      </c>
      <c r="AF1233">
        <v>17</v>
      </c>
      <c r="AG1233">
        <v>4</v>
      </c>
      <c r="AH1233">
        <v>3</v>
      </c>
      <c r="AI1233">
        <v>9</v>
      </c>
      <c r="AJ1233" s="301">
        <v>43919</v>
      </c>
      <c r="AK1233">
        <v>1662</v>
      </c>
      <c r="AL1233">
        <v>340</v>
      </c>
      <c r="AM1233" s="301">
        <v>43828</v>
      </c>
      <c r="AN1233">
        <v>2428</v>
      </c>
      <c r="AO1233">
        <v>452</v>
      </c>
      <c r="AP1233" s="301">
        <v>43645</v>
      </c>
      <c r="AQ1233">
        <v>2285</v>
      </c>
      <c r="AR1233">
        <v>412</v>
      </c>
      <c r="AS1233" s="301">
        <v>43280</v>
      </c>
      <c r="AT1233">
        <v>1526</v>
      </c>
      <c r="AU1233">
        <v>553</v>
      </c>
    </row>
    <row r="1234" spans="1:47" x14ac:dyDescent="0.2">
      <c r="A1234" s="102">
        <v>668</v>
      </c>
      <c r="B1234">
        <v>8179</v>
      </c>
      <c r="C1234" t="s">
        <v>630</v>
      </c>
      <c r="D1234" t="s">
        <v>921</v>
      </c>
      <c r="E1234">
        <v>1937</v>
      </c>
      <c r="F1234">
        <v>1890</v>
      </c>
      <c r="G1234">
        <v>400</v>
      </c>
      <c r="H1234" t="s">
        <v>901</v>
      </c>
      <c r="I1234">
        <v>9602</v>
      </c>
      <c r="J1234" t="s">
        <v>1469</v>
      </c>
      <c r="K1234" t="s">
        <v>900</v>
      </c>
      <c r="L1234">
        <v>3800</v>
      </c>
      <c r="M1234">
        <v>3790</v>
      </c>
      <c r="N1234">
        <v>200</v>
      </c>
      <c r="O1234" t="s">
        <v>898</v>
      </c>
      <c r="P1234">
        <v>0.92196774472552001</v>
      </c>
      <c r="Q1234">
        <v>0.95399718757215202</v>
      </c>
      <c r="R1234">
        <v>2.0485898228126001E-3</v>
      </c>
      <c r="S1234">
        <v>4.0213449626313097E-2</v>
      </c>
      <c r="T1234">
        <v>-7.6794363926905598E-2</v>
      </c>
      <c r="U1234">
        <v>7.6794363926905598E-2</v>
      </c>
      <c r="V1234">
        <v>0.56802167492126598</v>
      </c>
      <c r="W1234">
        <v>-0.33</v>
      </c>
      <c r="X1234">
        <v>0.26</v>
      </c>
      <c r="Y1234">
        <v>258242</v>
      </c>
      <c r="Z1234">
        <v>43040</v>
      </c>
      <c r="AA1234">
        <v>2.58</v>
      </c>
      <c r="AB1234">
        <v>6</v>
      </c>
      <c r="AC1234">
        <v>5</v>
      </c>
      <c r="AD1234">
        <v>1</v>
      </c>
      <c r="AE1234">
        <v>83.33</v>
      </c>
      <c r="AF1234">
        <v>14</v>
      </c>
      <c r="AG1234">
        <v>3</v>
      </c>
      <c r="AH1234">
        <v>1</v>
      </c>
      <c r="AI1234">
        <v>2</v>
      </c>
      <c r="AJ1234" s="301">
        <v>43919</v>
      </c>
      <c r="AK1234">
        <v>1788</v>
      </c>
      <c r="AL1234">
        <v>3285</v>
      </c>
      <c r="AM1234" s="301">
        <v>43828</v>
      </c>
      <c r="AN1234">
        <v>2472</v>
      </c>
      <c r="AO1234">
        <v>4545</v>
      </c>
      <c r="AP1234" s="301">
        <v>43645</v>
      </c>
      <c r="AQ1234">
        <v>2689</v>
      </c>
      <c r="AR1234">
        <v>4680</v>
      </c>
      <c r="AS1234" s="301">
        <v>43280</v>
      </c>
      <c r="AT1234">
        <v>2903</v>
      </c>
      <c r="AU1234">
        <v>3575</v>
      </c>
    </row>
    <row r="1235" spans="1:47" x14ac:dyDescent="0.2">
      <c r="A1235" s="102">
        <v>16</v>
      </c>
      <c r="B1235">
        <v>6287</v>
      </c>
      <c r="C1235" t="s">
        <v>963</v>
      </c>
      <c r="D1235" t="s">
        <v>909</v>
      </c>
      <c r="E1235">
        <v>2270</v>
      </c>
      <c r="F1235">
        <v>2245</v>
      </c>
      <c r="G1235">
        <v>400</v>
      </c>
      <c r="H1235" t="s">
        <v>901</v>
      </c>
      <c r="I1235">
        <v>6995</v>
      </c>
      <c r="J1235" t="s">
        <v>47</v>
      </c>
      <c r="K1235" t="s">
        <v>913</v>
      </c>
      <c r="L1235">
        <v>1553</v>
      </c>
      <c r="M1235">
        <v>1535</v>
      </c>
      <c r="N1235">
        <v>600</v>
      </c>
      <c r="O1235" t="s">
        <v>898</v>
      </c>
      <c r="P1235">
        <v>0.94346322394951398</v>
      </c>
      <c r="Q1235">
        <v>0.98258265759191599</v>
      </c>
      <c r="R1235">
        <v>0.15988274903531299</v>
      </c>
      <c r="S1235">
        <v>1.19858052190609E-2</v>
      </c>
      <c r="T1235">
        <v>-1.8842102216729899</v>
      </c>
      <c r="U1235">
        <v>1.8842102216729899</v>
      </c>
      <c r="V1235">
        <v>2.1087684897456702</v>
      </c>
      <c r="W1235">
        <v>-6.87</v>
      </c>
      <c r="X1235">
        <v>2.56</v>
      </c>
      <c r="Y1235">
        <v>258184</v>
      </c>
      <c r="Z1235">
        <v>19860</v>
      </c>
      <c r="AA1235">
        <v>1.0900000000000001</v>
      </c>
      <c r="AB1235">
        <v>13</v>
      </c>
      <c r="AC1235">
        <v>9</v>
      </c>
      <c r="AD1235">
        <v>4</v>
      </c>
      <c r="AE1235">
        <v>69.23</v>
      </c>
      <c r="AF1235">
        <v>18</v>
      </c>
      <c r="AG1235">
        <v>3</v>
      </c>
      <c r="AH1235">
        <v>2</v>
      </c>
      <c r="AI1235">
        <v>8</v>
      </c>
      <c r="AJ1235" s="301">
        <v>43919</v>
      </c>
      <c r="AK1235">
        <v>2183</v>
      </c>
      <c r="AL1235">
        <v>1369</v>
      </c>
      <c r="AM1235" s="301">
        <v>43828</v>
      </c>
      <c r="AN1235">
        <v>3430</v>
      </c>
      <c r="AO1235">
        <v>2147</v>
      </c>
      <c r="AP1235" s="301">
        <v>43645</v>
      </c>
      <c r="AQ1235">
        <v>2767</v>
      </c>
      <c r="AR1235">
        <v>1839</v>
      </c>
      <c r="AS1235" s="301">
        <v>43280</v>
      </c>
      <c r="AT1235">
        <v>3190</v>
      </c>
      <c r="AU1235">
        <v>2026</v>
      </c>
    </row>
    <row r="1236" spans="1:47" x14ac:dyDescent="0.2">
      <c r="A1236" s="102">
        <v>1014</v>
      </c>
      <c r="B1236">
        <v>5803</v>
      </c>
      <c r="C1236" t="s">
        <v>23</v>
      </c>
      <c r="D1236" t="s">
        <v>911</v>
      </c>
      <c r="E1236">
        <v>312</v>
      </c>
      <c r="F1236">
        <v>308</v>
      </c>
      <c r="G1236">
        <v>3200</v>
      </c>
      <c r="H1236" t="s">
        <v>901</v>
      </c>
      <c r="I1236">
        <v>7272</v>
      </c>
      <c r="J1236" t="s">
        <v>1039</v>
      </c>
      <c r="K1236" t="s">
        <v>913</v>
      </c>
      <c r="L1236">
        <v>1670</v>
      </c>
      <c r="M1236">
        <v>1639</v>
      </c>
      <c r="N1236">
        <v>600</v>
      </c>
      <c r="O1236" t="s">
        <v>898</v>
      </c>
      <c r="P1236">
        <v>0.84803983119165605</v>
      </c>
      <c r="Q1236">
        <v>0.94713354274359896</v>
      </c>
      <c r="R1236">
        <v>1.8782830918366699E-2</v>
      </c>
      <c r="S1236" s="15">
        <v>3.6848744154308999E-2</v>
      </c>
      <c r="T1236">
        <v>-1.6473315801755699</v>
      </c>
      <c r="U1236">
        <v>1.6473315801755699</v>
      </c>
      <c r="V1236">
        <v>1.9928063444323401</v>
      </c>
      <c r="W1236">
        <v>-15.03</v>
      </c>
      <c r="X1236">
        <v>0.22</v>
      </c>
      <c r="Y1236">
        <v>258139</v>
      </c>
      <c r="Z1236">
        <v>18438</v>
      </c>
      <c r="AA1236">
        <v>0.88</v>
      </c>
      <c r="AB1236">
        <v>14</v>
      </c>
      <c r="AC1236">
        <v>9</v>
      </c>
      <c r="AD1236">
        <v>5</v>
      </c>
      <c r="AE1236">
        <v>64.290000000000006</v>
      </c>
      <c r="AF1236">
        <v>18</v>
      </c>
      <c r="AG1236">
        <v>4</v>
      </c>
      <c r="AH1236">
        <v>2</v>
      </c>
      <c r="AI1236">
        <v>8</v>
      </c>
      <c r="AJ1236" s="301">
        <v>43919</v>
      </c>
      <c r="AK1236">
        <v>317</v>
      </c>
      <c r="AL1236">
        <v>1350</v>
      </c>
      <c r="AM1236" s="301">
        <v>43828</v>
      </c>
      <c r="AN1236">
        <v>452</v>
      </c>
      <c r="AO1236">
        <v>2203</v>
      </c>
      <c r="AP1236" s="301">
        <v>43645</v>
      </c>
      <c r="AQ1236">
        <v>421</v>
      </c>
      <c r="AR1236">
        <v>1960</v>
      </c>
      <c r="AS1236" s="301">
        <v>43280</v>
      </c>
      <c r="AT1236">
        <v>689</v>
      </c>
      <c r="AU1236">
        <v>2795</v>
      </c>
    </row>
    <row r="1237" spans="1:47" x14ac:dyDescent="0.2">
      <c r="A1237" s="102">
        <v>3829</v>
      </c>
      <c r="B1237">
        <v>2127</v>
      </c>
      <c r="C1237" t="s">
        <v>1019</v>
      </c>
      <c r="D1237" t="s">
        <v>910</v>
      </c>
      <c r="E1237">
        <v>4890</v>
      </c>
      <c r="F1237">
        <v>4905</v>
      </c>
      <c r="G1237">
        <v>200</v>
      </c>
      <c r="H1237" t="s">
        <v>898</v>
      </c>
      <c r="I1237">
        <v>4626</v>
      </c>
      <c r="J1237" t="s">
        <v>1084</v>
      </c>
      <c r="K1237" t="s">
        <v>920</v>
      </c>
      <c r="L1237">
        <v>4960</v>
      </c>
      <c r="M1237">
        <v>4940</v>
      </c>
      <c r="N1237">
        <v>200</v>
      </c>
      <c r="O1237" t="s">
        <v>901</v>
      </c>
      <c r="P1237">
        <v>0.90117816000214201</v>
      </c>
      <c r="Q1237">
        <v>0.86367784570005302</v>
      </c>
      <c r="R1237">
        <v>0.37467220319775402</v>
      </c>
      <c r="S1237" s="15">
        <v>6.3635005147018101E-2</v>
      </c>
      <c r="T1237">
        <v>1.6948925041971401</v>
      </c>
      <c r="U1237">
        <v>1.6948925041971401</v>
      </c>
      <c r="V1237">
        <v>1.67412441743448</v>
      </c>
      <c r="W1237">
        <v>16.09</v>
      </c>
      <c r="X1237">
        <v>0.71</v>
      </c>
      <c r="Y1237">
        <v>258114</v>
      </c>
      <c r="Z1237">
        <v>32264</v>
      </c>
      <c r="AA1237">
        <v>1.98</v>
      </c>
      <c r="AB1237">
        <v>8</v>
      </c>
      <c r="AC1237">
        <v>6</v>
      </c>
      <c r="AD1237">
        <v>2</v>
      </c>
      <c r="AE1237">
        <v>75</v>
      </c>
      <c r="AF1237">
        <v>14</v>
      </c>
      <c r="AG1237">
        <v>4</v>
      </c>
      <c r="AH1237">
        <v>2</v>
      </c>
      <c r="AI1237">
        <v>2</v>
      </c>
      <c r="AJ1237" s="301">
        <v>43919</v>
      </c>
      <c r="AK1237">
        <v>2800</v>
      </c>
      <c r="AL1237">
        <v>4075</v>
      </c>
      <c r="AM1237" s="301">
        <v>43828</v>
      </c>
      <c r="AN1237">
        <v>3765</v>
      </c>
      <c r="AO1237">
        <v>4455</v>
      </c>
      <c r="AP1237" s="301">
        <v>43645</v>
      </c>
      <c r="AQ1237">
        <v>2707</v>
      </c>
      <c r="AR1237">
        <v>3300</v>
      </c>
      <c r="AS1237" s="301">
        <v>43280</v>
      </c>
      <c r="AT1237">
        <v>2997</v>
      </c>
      <c r="AU1237">
        <v>4465</v>
      </c>
    </row>
    <row r="1238" spans="1:47" x14ac:dyDescent="0.2">
      <c r="A1238" s="102">
        <v>461</v>
      </c>
      <c r="B1238">
        <v>5110</v>
      </c>
      <c r="C1238" t="s">
        <v>808</v>
      </c>
      <c r="D1238" t="s">
        <v>984</v>
      </c>
      <c r="E1238">
        <v>1053</v>
      </c>
      <c r="F1238">
        <v>1049</v>
      </c>
      <c r="G1238">
        <v>1000</v>
      </c>
      <c r="H1238" t="s">
        <v>901</v>
      </c>
      <c r="I1238">
        <v>6995</v>
      </c>
      <c r="J1238" t="s">
        <v>47</v>
      </c>
      <c r="K1238" t="s">
        <v>913</v>
      </c>
      <c r="L1238">
        <v>1553</v>
      </c>
      <c r="M1238">
        <v>1535</v>
      </c>
      <c r="N1238">
        <v>700</v>
      </c>
      <c r="O1238" t="s">
        <v>898</v>
      </c>
      <c r="P1238">
        <v>0.954492373492419</v>
      </c>
      <c r="Q1238">
        <v>0.95931121378216599</v>
      </c>
      <c r="R1238">
        <v>5.5573596608191903E-2</v>
      </c>
      <c r="S1238">
        <v>7.2590878709136497E-2</v>
      </c>
      <c r="T1238">
        <v>-1.54652960782154</v>
      </c>
      <c r="U1238">
        <v>1.54652960782154</v>
      </c>
      <c r="V1238">
        <v>1.5074449809517301</v>
      </c>
      <c r="W1238">
        <v>-7.14</v>
      </c>
      <c r="X1238">
        <v>2.37</v>
      </c>
      <c r="Y1238">
        <v>257813</v>
      </c>
      <c r="Z1238">
        <v>18415</v>
      </c>
      <c r="AA1238">
        <v>0.97</v>
      </c>
      <c r="AB1238">
        <v>14</v>
      </c>
      <c r="AC1238">
        <v>10</v>
      </c>
      <c r="AD1238">
        <v>4</v>
      </c>
      <c r="AE1238">
        <v>71.430000000000007</v>
      </c>
      <c r="AF1238">
        <v>20</v>
      </c>
      <c r="AG1238">
        <v>2</v>
      </c>
      <c r="AH1238">
        <v>0</v>
      </c>
      <c r="AI1238">
        <v>12</v>
      </c>
      <c r="AJ1238" s="301">
        <v>43919</v>
      </c>
      <c r="AK1238">
        <v>1069</v>
      </c>
      <c r="AL1238">
        <v>1369</v>
      </c>
      <c r="AM1238" s="301">
        <v>43828</v>
      </c>
      <c r="AN1238">
        <v>1337</v>
      </c>
      <c r="AO1238">
        <v>2147</v>
      </c>
      <c r="AP1238" s="301">
        <v>43645</v>
      </c>
      <c r="AQ1238">
        <v>1263</v>
      </c>
      <c r="AR1238">
        <v>1839</v>
      </c>
      <c r="AS1238" s="301">
        <v>43280</v>
      </c>
      <c r="AT1238">
        <v>1711</v>
      </c>
      <c r="AU1238">
        <v>2026</v>
      </c>
    </row>
    <row r="1239" spans="1:47" x14ac:dyDescent="0.2">
      <c r="A1239" s="102">
        <v>736</v>
      </c>
      <c r="B1239">
        <v>3405</v>
      </c>
      <c r="C1239" t="s">
        <v>1265</v>
      </c>
      <c r="D1239" t="s">
        <v>920</v>
      </c>
      <c r="E1239">
        <v>1120</v>
      </c>
      <c r="F1239">
        <v>1104</v>
      </c>
      <c r="G1239">
        <v>900</v>
      </c>
      <c r="H1239" t="s">
        <v>901</v>
      </c>
      <c r="I1239">
        <v>8411</v>
      </c>
      <c r="J1239" t="s">
        <v>979</v>
      </c>
      <c r="K1239" t="s">
        <v>940</v>
      </c>
      <c r="L1239">
        <v>131.69999999999999</v>
      </c>
      <c r="M1239">
        <v>131.9</v>
      </c>
      <c r="N1239">
        <v>7500</v>
      </c>
      <c r="O1239" t="s">
        <v>898</v>
      </c>
      <c r="P1239">
        <v>0.96132786491029099</v>
      </c>
      <c r="Q1239">
        <v>0.95264130066187502</v>
      </c>
      <c r="R1239">
        <v>0.15778807181954899</v>
      </c>
      <c r="S1239">
        <v>2.9223431224853399E-4</v>
      </c>
      <c r="T1239">
        <v>-1.3610754081834899</v>
      </c>
      <c r="U1239">
        <v>1.3610754081834899</v>
      </c>
      <c r="V1239">
        <v>0.102970367324836</v>
      </c>
      <c r="W1239">
        <v>-3.5</v>
      </c>
      <c r="X1239">
        <v>0.44</v>
      </c>
      <c r="Y1239">
        <v>257624</v>
      </c>
      <c r="Z1239">
        <v>16101</v>
      </c>
      <c r="AA1239">
        <v>0.79</v>
      </c>
      <c r="AB1239">
        <v>16</v>
      </c>
      <c r="AC1239">
        <v>9</v>
      </c>
      <c r="AD1239">
        <v>7</v>
      </c>
      <c r="AE1239">
        <v>56.25</v>
      </c>
      <c r="AF1239">
        <v>21</v>
      </c>
      <c r="AG1239">
        <v>3</v>
      </c>
      <c r="AH1239">
        <v>0</v>
      </c>
      <c r="AI1239">
        <v>13</v>
      </c>
      <c r="AJ1239" s="301">
        <v>43919</v>
      </c>
      <c r="AK1239">
        <v>1129</v>
      </c>
      <c r="AL1239">
        <v>130</v>
      </c>
      <c r="AM1239" s="301">
        <v>43828</v>
      </c>
      <c r="AN1239">
        <v>1331</v>
      </c>
      <c r="AO1239">
        <v>168.3</v>
      </c>
      <c r="AP1239" s="301">
        <v>43645</v>
      </c>
      <c r="AQ1239">
        <v>1308</v>
      </c>
      <c r="AR1239">
        <v>157.69999999999999</v>
      </c>
      <c r="AS1239" s="301">
        <v>43280</v>
      </c>
      <c r="AT1239">
        <v>1497</v>
      </c>
      <c r="AU1239">
        <v>185.5</v>
      </c>
    </row>
    <row r="1240" spans="1:47" x14ac:dyDescent="0.2">
      <c r="A1240" s="102">
        <v>483</v>
      </c>
      <c r="B1240">
        <v>5802</v>
      </c>
      <c r="C1240" t="s">
        <v>1056</v>
      </c>
      <c r="D1240" t="s">
        <v>911</v>
      </c>
      <c r="E1240">
        <v>1238.5</v>
      </c>
      <c r="F1240">
        <v>1214.5</v>
      </c>
      <c r="G1240">
        <v>900</v>
      </c>
      <c r="H1240" t="s">
        <v>898</v>
      </c>
      <c r="I1240">
        <v>8795</v>
      </c>
      <c r="J1240" t="s">
        <v>1083</v>
      </c>
      <c r="K1240" t="s">
        <v>1018</v>
      </c>
      <c r="L1240">
        <v>922</v>
      </c>
      <c r="M1240">
        <v>907</v>
      </c>
      <c r="N1240">
        <v>1200</v>
      </c>
      <c r="O1240" t="s">
        <v>901</v>
      </c>
      <c r="P1240">
        <v>0.87156289554313204</v>
      </c>
      <c r="Q1240">
        <v>0.95874771993562702</v>
      </c>
      <c r="R1240">
        <v>0.246325154052842</v>
      </c>
      <c r="S1240" s="15">
        <v>7.1956944692224606E-2</v>
      </c>
      <c r="T1240">
        <v>1.07981940553348</v>
      </c>
      <c r="U1240">
        <v>1.07981940553348</v>
      </c>
      <c r="V1240">
        <v>0.75520667568014099</v>
      </c>
      <c r="W1240">
        <v>4.88</v>
      </c>
      <c r="X1240">
        <v>0.43</v>
      </c>
      <c r="Y1240">
        <v>257473</v>
      </c>
      <c r="Z1240">
        <v>21456</v>
      </c>
      <c r="AA1240">
        <v>1</v>
      </c>
      <c r="AB1240">
        <v>12</v>
      </c>
      <c r="AC1240">
        <v>7</v>
      </c>
      <c r="AD1240">
        <v>5</v>
      </c>
      <c r="AE1240">
        <v>58.33</v>
      </c>
      <c r="AF1240">
        <v>20</v>
      </c>
      <c r="AG1240">
        <v>2</v>
      </c>
      <c r="AH1240">
        <v>0</v>
      </c>
      <c r="AI1240">
        <v>10</v>
      </c>
      <c r="AJ1240" s="301">
        <v>43919</v>
      </c>
      <c r="AK1240">
        <v>1166.5</v>
      </c>
      <c r="AL1240">
        <v>890</v>
      </c>
      <c r="AM1240" s="301">
        <v>43828</v>
      </c>
      <c r="AN1240">
        <v>1652</v>
      </c>
      <c r="AO1240">
        <v>1395</v>
      </c>
      <c r="AP1240" s="301">
        <v>43645</v>
      </c>
      <c r="AQ1240">
        <v>1442</v>
      </c>
      <c r="AR1240">
        <v>1202</v>
      </c>
      <c r="AS1240" s="301">
        <v>43280</v>
      </c>
      <c r="AT1240">
        <v>1616.5</v>
      </c>
      <c r="AU1240">
        <v>1622</v>
      </c>
    </row>
    <row r="1241" spans="1:47" x14ac:dyDescent="0.2">
      <c r="A1241" s="102">
        <v>1902</v>
      </c>
      <c r="B1241">
        <v>9303</v>
      </c>
      <c r="C1241" t="s">
        <v>1166</v>
      </c>
      <c r="D1241" t="s">
        <v>1184</v>
      </c>
      <c r="E1241">
        <v>1276</v>
      </c>
      <c r="F1241">
        <v>1286</v>
      </c>
      <c r="G1241">
        <v>800</v>
      </c>
      <c r="H1241" t="s">
        <v>901</v>
      </c>
      <c r="I1241">
        <v>9715</v>
      </c>
      <c r="J1241" t="s">
        <v>1135</v>
      </c>
      <c r="K1241" t="s">
        <v>910</v>
      </c>
      <c r="L1241">
        <v>2544</v>
      </c>
      <c r="M1241">
        <v>2541</v>
      </c>
      <c r="N1241">
        <v>400</v>
      </c>
      <c r="O1241" t="s">
        <v>898</v>
      </c>
      <c r="P1241">
        <v>0.88774629708215302</v>
      </c>
      <c r="Q1241">
        <v>0.92735118038779596</v>
      </c>
      <c r="R1241">
        <v>0.16174906933969499</v>
      </c>
      <c r="S1241">
        <v>5.2734695651496903E-3</v>
      </c>
      <c r="T1241">
        <v>-1.5631143042761499</v>
      </c>
      <c r="U1241">
        <v>1.5631143042761499</v>
      </c>
      <c r="V1241">
        <v>1.44036826473279</v>
      </c>
      <c r="W1241">
        <v>-15.68</v>
      </c>
      <c r="X1241">
        <v>1.22</v>
      </c>
      <c r="Y1241">
        <v>257462</v>
      </c>
      <c r="Z1241">
        <v>15145</v>
      </c>
      <c r="AA1241">
        <v>0.76</v>
      </c>
      <c r="AB1241">
        <v>17</v>
      </c>
      <c r="AC1241">
        <v>10</v>
      </c>
      <c r="AD1241">
        <v>7</v>
      </c>
      <c r="AE1241">
        <v>58.82</v>
      </c>
      <c r="AF1241">
        <v>17</v>
      </c>
      <c r="AG1241">
        <v>3</v>
      </c>
      <c r="AH1241">
        <v>1</v>
      </c>
      <c r="AI1241">
        <v>13</v>
      </c>
      <c r="AJ1241" s="301">
        <v>43919</v>
      </c>
      <c r="AK1241">
        <v>1217</v>
      </c>
      <c r="AL1241">
        <v>1916</v>
      </c>
      <c r="AM1241" s="301">
        <v>43828</v>
      </c>
      <c r="AN1241">
        <v>1471</v>
      </c>
      <c r="AO1241">
        <v>2968</v>
      </c>
      <c r="AP1241" s="301">
        <v>43645</v>
      </c>
      <c r="AQ1241">
        <v>1417</v>
      </c>
      <c r="AR1241">
        <v>2456</v>
      </c>
      <c r="AS1241" s="301">
        <v>43280</v>
      </c>
      <c r="AT1241">
        <v>1330</v>
      </c>
      <c r="AU1241">
        <v>2590</v>
      </c>
    </row>
    <row r="1242" spans="1:47" x14ac:dyDescent="0.2">
      <c r="A1242" s="102">
        <v>11</v>
      </c>
      <c r="B1242">
        <v>6473</v>
      </c>
      <c r="C1242" t="s">
        <v>806</v>
      </c>
      <c r="D1242" t="s">
        <v>909</v>
      </c>
      <c r="E1242">
        <v>816</v>
      </c>
      <c r="F1242">
        <v>805</v>
      </c>
      <c r="G1242">
        <v>1300</v>
      </c>
      <c r="H1242" t="s">
        <v>898</v>
      </c>
      <c r="I1242">
        <v>7012</v>
      </c>
      <c r="J1242" t="s">
        <v>1054</v>
      </c>
      <c r="K1242" t="s">
        <v>913</v>
      </c>
      <c r="L1242">
        <v>1524</v>
      </c>
      <c r="M1242">
        <v>1487</v>
      </c>
      <c r="N1242">
        <v>700</v>
      </c>
      <c r="O1242" t="s">
        <v>901</v>
      </c>
      <c r="P1242">
        <v>0.96180903964514297</v>
      </c>
      <c r="Q1242">
        <v>0.98384259481763903</v>
      </c>
      <c r="R1242">
        <v>4.7431496309806503E-2</v>
      </c>
      <c r="S1242" s="15">
        <v>2.4251180582721701E-2</v>
      </c>
      <c r="T1242">
        <v>2.3854370564932399</v>
      </c>
      <c r="U1242">
        <v>2.3854370564932399</v>
      </c>
      <c r="V1242">
        <v>1.9950289738695599</v>
      </c>
      <c r="W1242">
        <v>8.6300000000000008</v>
      </c>
      <c r="X1242">
        <v>0.54</v>
      </c>
      <c r="Y1242">
        <v>257412</v>
      </c>
      <c r="Z1242">
        <v>19801</v>
      </c>
      <c r="AA1242">
        <v>0.98</v>
      </c>
      <c r="AB1242">
        <v>13</v>
      </c>
      <c r="AC1242">
        <v>7</v>
      </c>
      <c r="AD1242">
        <v>6</v>
      </c>
      <c r="AE1242">
        <v>53.85</v>
      </c>
      <c r="AF1242">
        <v>17</v>
      </c>
      <c r="AG1242">
        <v>2</v>
      </c>
      <c r="AH1242">
        <v>1</v>
      </c>
      <c r="AI1242">
        <v>10</v>
      </c>
      <c r="AJ1242" s="301">
        <v>43919</v>
      </c>
      <c r="AK1242">
        <v>755</v>
      </c>
      <c r="AL1242">
        <v>1613</v>
      </c>
      <c r="AM1242" s="301">
        <v>43828</v>
      </c>
      <c r="AN1242">
        <v>1301</v>
      </c>
      <c r="AO1242">
        <v>2408</v>
      </c>
      <c r="AP1242" s="301">
        <v>43645</v>
      </c>
      <c r="AQ1242">
        <v>1355</v>
      </c>
      <c r="AR1242">
        <v>2584</v>
      </c>
      <c r="AS1242" s="301">
        <v>43280</v>
      </c>
      <c r="AT1242">
        <v>1484</v>
      </c>
      <c r="AU1242">
        <v>3200</v>
      </c>
    </row>
    <row r="1243" spans="1:47" x14ac:dyDescent="0.2">
      <c r="A1243" s="102">
        <v>1154</v>
      </c>
      <c r="B1243">
        <v>4917</v>
      </c>
      <c r="C1243" t="s">
        <v>1137</v>
      </c>
      <c r="D1243" t="s">
        <v>920</v>
      </c>
      <c r="E1243">
        <v>1980</v>
      </c>
      <c r="F1243">
        <v>1989</v>
      </c>
      <c r="G1243">
        <v>500</v>
      </c>
      <c r="H1243" t="s">
        <v>901</v>
      </c>
      <c r="I1243">
        <v>5021</v>
      </c>
      <c r="J1243" t="s">
        <v>1391</v>
      </c>
      <c r="K1243" t="s">
        <v>1090</v>
      </c>
      <c r="L1243">
        <v>1576</v>
      </c>
      <c r="M1243">
        <v>1538</v>
      </c>
      <c r="N1243">
        <v>600</v>
      </c>
      <c r="O1243" t="s">
        <v>898</v>
      </c>
      <c r="P1243">
        <v>0.62519279043109699</v>
      </c>
      <c r="Q1243">
        <v>0.94448374844570804</v>
      </c>
      <c r="R1243">
        <v>0.237921214082088</v>
      </c>
      <c r="S1243">
        <v>3.5976448980700099E-2</v>
      </c>
      <c r="T1243">
        <v>-0.28666352136686601</v>
      </c>
      <c r="U1243">
        <v>0.28666352136686601</v>
      </c>
      <c r="V1243">
        <v>0.70900629377694602</v>
      </c>
      <c r="W1243">
        <v>-1.81</v>
      </c>
      <c r="X1243">
        <v>7.21</v>
      </c>
      <c r="Y1243">
        <v>257276</v>
      </c>
      <c r="Z1243">
        <v>32160</v>
      </c>
      <c r="AA1243">
        <v>1.47</v>
      </c>
      <c r="AB1243">
        <v>8</v>
      </c>
      <c r="AC1243">
        <v>6</v>
      </c>
      <c r="AD1243">
        <v>2</v>
      </c>
      <c r="AE1243">
        <v>75</v>
      </c>
      <c r="AF1243">
        <v>16</v>
      </c>
      <c r="AG1243">
        <v>3</v>
      </c>
      <c r="AH1243">
        <v>1</v>
      </c>
      <c r="AI1243">
        <v>4</v>
      </c>
      <c r="AJ1243" s="301">
        <v>43919</v>
      </c>
      <c r="AK1243">
        <v>2119</v>
      </c>
      <c r="AL1243">
        <v>1508</v>
      </c>
      <c r="AM1243" s="301">
        <v>43828</v>
      </c>
      <c r="AN1243">
        <v>3000</v>
      </c>
      <c r="AO1243">
        <v>2515</v>
      </c>
      <c r="AP1243" s="301">
        <v>43645</v>
      </c>
      <c r="AQ1243">
        <v>2663</v>
      </c>
      <c r="AR1243">
        <v>2522</v>
      </c>
      <c r="AS1243" s="301">
        <v>43280</v>
      </c>
      <c r="AT1243">
        <v>3335</v>
      </c>
      <c r="AU1243">
        <v>3880</v>
      </c>
    </row>
    <row r="1244" spans="1:47" x14ac:dyDescent="0.2">
      <c r="A1244" s="102">
        <v>784</v>
      </c>
      <c r="B1244">
        <v>4205</v>
      </c>
      <c r="C1244" t="s">
        <v>998</v>
      </c>
      <c r="D1244" t="s">
        <v>920</v>
      </c>
      <c r="E1244">
        <v>988</v>
      </c>
      <c r="F1244">
        <v>968</v>
      </c>
      <c r="G1244">
        <v>1100</v>
      </c>
      <c r="H1244" t="s">
        <v>901</v>
      </c>
      <c r="I1244">
        <v>7453</v>
      </c>
      <c r="J1244" t="s">
        <v>50</v>
      </c>
      <c r="K1244" t="s">
        <v>921</v>
      </c>
      <c r="L1244">
        <v>1533</v>
      </c>
      <c r="M1244">
        <v>1495</v>
      </c>
      <c r="N1244">
        <v>700</v>
      </c>
      <c r="O1244" t="s">
        <v>898</v>
      </c>
      <c r="P1244">
        <v>0.95317157562353105</v>
      </c>
      <c r="Q1244">
        <v>0.95149581469890099</v>
      </c>
      <c r="R1244" s="15">
        <v>5.9827303908414002E-2</v>
      </c>
      <c r="S1244">
        <v>2.3949225882396501E-2</v>
      </c>
      <c r="T1244">
        <v>-0.85643946594613696</v>
      </c>
      <c r="U1244">
        <v>0.85643946594613696</v>
      </c>
      <c r="V1244">
        <v>1.3813633292832199</v>
      </c>
      <c r="W1244">
        <v>-5.73</v>
      </c>
      <c r="X1244">
        <v>1.75</v>
      </c>
      <c r="Y1244">
        <v>257214</v>
      </c>
      <c r="Z1244">
        <v>16076</v>
      </c>
      <c r="AA1244">
        <v>0.75</v>
      </c>
      <c r="AB1244">
        <v>16</v>
      </c>
      <c r="AC1244">
        <v>10</v>
      </c>
      <c r="AD1244">
        <v>6</v>
      </c>
      <c r="AE1244">
        <v>62.5</v>
      </c>
      <c r="AF1244">
        <v>19</v>
      </c>
      <c r="AG1244">
        <v>2</v>
      </c>
      <c r="AH1244">
        <v>1</v>
      </c>
      <c r="AI1244">
        <v>13</v>
      </c>
      <c r="AJ1244" s="301">
        <v>43919</v>
      </c>
      <c r="AK1244">
        <v>851</v>
      </c>
      <c r="AL1244">
        <v>1204</v>
      </c>
      <c r="AM1244" s="301">
        <v>43828</v>
      </c>
      <c r="AN1244">
        <v>1366</v>
      </c>
      <c r="AO1244">
        <v>2556</v>
      </c>
      <c r="AP1244" s="301">
        <v>43645</v>
      </c>
      <c r="AQ1244">
        <v>1217</v>
      </c>
      <c r="AR1244">
        <v>1959</v>
      </c>
      <c r="AS1244" s="301">
        <v>43280</v>
      </c>
      <c r="AT1244">
        <v>1272</v>
      </c>
      <c r="AU1244">
        <v>3775</v>
      </c>
    </row>
    <row r="1245" spans="1:47" x14ac:dyDescent="0.2">
      <c r="A1245" s="102">
        <v>500</v>
      </c>
      <c r="B1245">
        <v>4666</v>
      </c>
      <c r="C1245" t="s">
        <v>1342</v>
      </c>
      <c r="D1245" t="s">
        <v>917</v>
      </c>
      <c r="E1245">
        <v>1805</v>
      </c>
      <c r="F1245">
        <v>1797</v>
      </c>
      <c r="G1245">
        <v>600</v>
      </c>
      <c r="H1245" t="s">
        <v>901</v>
      </c>
      <c r="I1245">
        <v>9613</v>
      </c>
      <c r="J1245" t="s">
        <v>1183</v>
      </c>
      <c r="K1245" t="s">
        <v>900</v>
      </c>
      <c r="L1245">
        <v>1203</v>
      </c>
      <c r="M1245">
        <v>1177</v>
      </c>
      <c r="N1245">
        <v>900</v>
      </c>
      <c r="O1245" t="s">
        <v>898</v>
      </c>
      <c r="P1245">
        <v>0.91502978755858599</v>
      </c>
      <c r="Q1245">
        <v>0.95830406109376898</v>
      </c>
      <c r="R1245">
        <v>0.34991870432987898</v>
      </c>
      <c r="S1245" s="15">
        <v>3.8654476340462701E-4</v>
      </c>
      <c r="T1245">
        <v>-0.316541140138557</v>
      </c>
      <c r="U1245">
        <v>0.316541140138557</v>
      </c>
      <c r="V1245">
        <v>0.59297514117636596</v>
      </c>
      <c r="W1245">
        <v>-2.5</v>
      </c>
      <c r="X1245">
        <v>1.75</v>
      </c>
      <c r="Y1245">
        <v>257204</v>
      </c>
      <c r="Z1245">
        <v>15130</v>
      </c>
      <c r="AA1245">
        <v>0.79</v>
      </c>
      <c r="AB1245">
        <v>17</v>
      </c>
      <c r="AC1245">
        <v>10</v>
      </c>
      <c r="AD1245">
        <v>7</v>
      </c>
      <c r="AE1245">
        <v>58.82</v>
      </c>
      <c r="AF1245">
        <v>19</v>
      </c>
      <c r="AG1245">
        <v>3</v>
      </c>
      <c r="AH1245">
        <v>2</v>
      </c>
      <c r="AI1245">
        <v>12</v>
      </c>
      <c r="AJ1245" s="301">
        <v>43919</v>
      </c>
      <c r="AK1245">
        <v>1620</v>
      </c>
      <c r="AL1245">
        <v>1043</v>
      </c>
      <c r="AM1245" s="301">
        <v>43828</v>
      </c>
      <c r="AN1245">
        <v>2669</v>
      </c>
      <c r="AO1245">
        <v>1467</v>
      </c>
      <c r="AP1245" s="301">
        <v>43645</v>
      </c>
      <c r="AQ1245">
        <v>2515</v>
      </c>
      <c r="AR1245">
        <v>1461</v>
      </c>
      <c r="AS1245" s="301">
        <v>43280</v>
      </c>
      <c r="AT1245">
        <v>2910</v>
      </c>
      <c r="AU1245">
        <v>1251</v>
      </c>
    </row>
    <row r="1246" spans="1:47" x14ac:dyDescent="0.2">
      <c r="A1246" s="102">
        <v>2217</v>
      </c>
      <c r="B1246">
        <v>1417</v>
      </c>
      <c r="C1246" t="s">
        <v>1462</v>
      </c>
      <c r="D1246" t="s">
        <v>907</v>
      </c>
      <c r="E1246">
        <v>1611</v>
      </c>
      <c r="F1246">
        <v>1595</v>
      </c>
      <c r="G1246">
        <v>400</v>
      </c>
      <c r="H1246" t="s">
        <v>898</v>
      </c>
      <c r="I1246">
        <v>4114</v>
      </c>
      <c r="J1246" t="s">
        <v>997</v>
      </c>
      <c r="K1246" t="s">
        <v>920</v>
      </c>
      <c r="L1246">
        <v>5560</v>
      </c>
      <c r="M1246">
        <v>5590</v>
      </c>
      <c r="N1246">
        <v>100</v>
      </c>
      <c r="O1246" t="s">
        <v>901</v>
      </c>
      <c r="P1246">
        <v>0.89690165280857503</v>
      </c>
      <c r="Q1246">
        <v>0.91905445463450297</v>
      </c>
      <c r="R1246">
        <v>0.116379244153357</v>
      </c>
      <c r="S1246" s="15">
        <v>1.03308310640918E-2</v>
      </c>
      <c r="T1246">
        <v>2.1714934663815399</v>
      </c>
      <c r="U1246">
        <v>2.1714934663815399</v>
      </c>
      <c r="V1246">
        <v>2.5946015459116398</v>
      </c>
      <c r="W1246">
        <v>7.26</v>
      </c>
      <c r="X1246">
        <v>14.13</v>
      </c>
      <c r="Y1246">
        <v>256836</v>
      </c>
      <c r="Z1246">
        <v>21403</v>
      </c>
      <c r="AA1246">
        <v>1.22</v>
      </c>
      <c r="AB1246">
        <v>12</v>
      </c>
      <c r="AC1246">
        <v>8</v>
      </c>
      <c r="AD1246">
        <v>4</v>
      </c>
      <c r="AE1246">
        <v>66.67</v>
      </c>
      <c r="AF1246">
        <v>19</v>
      </c>
      <c r="AG1246">
        <v>4</v>
      </c>
      <c r="AH1246">
        <v>1</v>
      </c>
      <c r="AI1246">
        <v>7</v>
      </c>
      <c r="AJ1246" s="301">
        <v>43919</v>
      </c>
      <c r="AK1246">
        <v>1375</v>
      </c>
      <c r="AL1246">
        <v>5180</v>
      </c>
      <c r="AM1246" s="301">
        <v>43828</v>
      </c>
      <c r="AN1246">
        <v>1651</v>
      </c>
      <c r="AO1246">
        <v>6790</v>
      </c>
      <c r="AP1246" s="301">
        <v>43645</v>
      </c>
      <c r="AQ1246">
        <v>1652</v>
      </c>
      <c r="AR1246">
        <v>7230</v>
      </c>
      <c r="AS1246" s="301">
        <v>43280</v>
      </c>
      <c r="AT1246">
        <v>1687</v>
      </c>
      <c r="AU1246">
        <v>7900</v>
      </c>
    </row>
    <row r="1247" spans="1:47" x14ac:dyDescent="0.2">
      <c r="A1247" s="102">
        <v>3439</v>
      </c>
      <c r="B1247">
        <v>2607</v>
      </c>
      <c r="C1247" t="s">
        <v>924</v>
      </c>
      <c r="D1247" t="s">
        <v>923</v>
      </c>
      <c r="E1247">
        <v>2794</v>
      </c>
      <c r="F1247">
        <v>2778</v>
      </c>
      <c r="G1247">
        <v>300</v>
      </c>
      <c r="H1247" t="s">
        <v>898</v>
      </c>
      <c r="I1247">
        <v>5711</v>
      </c>
      <c r="J1247" t="s">
        <v>1266</v>
      </c>
      <c r="K1247" t="s">
        <v>911</v>
      </c>
      <c r="L1247">
        <v>2266</v>
      </c>
      <c r="M1247">
        <v>2250</v>
      </c>
      <c r="N1247">
        <v>400</v>
      </c>
      <c r="O1247" t="s">
        <v>901</v>
      </c>
      <c r="P1247">
        <v>0.81394386467141999</v>
      </c>
      <c r="Q1247">
        <v>0.87990403271162498</v>
      </c>
      <c r="R1247">
        <v>9.0736471372473496E-2</v>
      </c>
      <c r="S1247" s="15">
        <v>7.1070917182146101E-2</v>
      </c>
      <c r="T1247">
        <v>0.97479573709426903</v>
      </c>
      <c r="U1247">
        <v>0.97479573709426903</v>
      </c>
      <c r="V1247">
        <v>0.80108909350325397</v>
      </c>
      <c r="W1247">
        <v>3.58</v>
      </c>
      <c r="X1247">
        <v>7.99</v>
      </c>
      <c r="Y1247">
        <v>256734</v>
      </c>
      <c r="Z1247">
        <v>23339</v>
      </c>
      <c r="AA1247">
        <v>1.2</v>
      </c>
      <c r="AB1247">
        <v>11</v>
      </c>
      <c r="AC1247">
        <v>6</v>
      </c>
      <c r="AD1247">
        <v>5</v>
      </c>
      <c r="AE1247">
        <v>54.55</v>
      </c>
      <c r="AF1247">
        <v>19</v>
      </c>
      <c r="AG1247">
        <v>3</v>
      </c>
      <c r="AH1247">
        <v>1</v>
      </c>
      <c r="AI1247">
        <v>7</v>
      </c>
      <c r="AJ1247" s="301">
        <v>43919</v>
      </c>
      <c r="AK1247">
        <v>2692</v>
      </c>
      <c r="AL1247">
        <v>2207</v>
      </c>
      <c r="AM1247" s="301">
        <v>43828</v>
      </c>
      <c r="AN1247">
        <v>2936</v>
      </c>
      <c r="AO1247">
        <v>2977</v>
      </c>
      <c r="AP1247" s="301">
        <v>43645</v>
      </c>
      <c r="AQ1247">
        <v>3245</v>
      </c>
      <c r="AR1247">
        <v>3125</v>
      </c>
      <c r="AS1247" s="301">
        <v>43280</v>
      </c>
      <c r="AT1247">
        <v>3850</v>
      </c>
      <c r="AU1247">
        <v>2976</v>
      </c>
    </row>
    <row r="1248" spans="1:47" x14ac:dyDescent="0.2">
      <c r="A1248" s="102">
        <v>646</v>
      </c>
      <c r="B1248">
        <v>1963</v>
      </c>
      <c r="C1248" t="s">
        <v>1077</v>
      </c>
      <c r="D1248" t="s">
        <v>907</v>
      </c>
      <c r="E1248">
        <v>1107</v>
      </c>
      <c r="F1248">
        <v>1093</v>
      </c>
      <c r="G1248">
        <v>1000</v>
      </c>
      <c r="H1248" t="s">
        <v>901</v>
      </c>
      <c r="I1248">
        <v>3076</v>
      </c>
      <c r="J1248" t="s">
        <v>1126</v>
      </c>
      <c r="K1248" t="s">
        <v>905</v>
      </c>
      <c r="L1248">
        <v>1560</v>
      </c>
      <c r="M1248">
        <v>1532</v>
      </c>
      <c r="N1248">
        <v>700</v>
      </c>
      <c r="O1248" t="s">
        <v>898</v>
      </c>
      <c r="P1248">
        <v>0.85674485764494202</v>
      </c>
      <c r="Q1248">
        <v>0.95438137034174197</v>
      </c>
      <c r="R1248">
        <v>0.45449717688694202</v>
      </c>
      <c r="S1248" s="15">
        <v>2.9876347075320001E-2</v>
      </c>
      <c r="T1248">
        <v>-0.77670018750173897</v>
      </c>
      <c r="U1248">
        <v>0.77670018750173897</v>
      </c>
      <c r="V1248">
        <v>0.87219456202213297</v>
      </c>
      <c r="W1248">
        <v>-5.07</v>
      </c>
      <c r="X1248">
        <v>1.92</v>
      </c>
      <c r="Y1248">
        <v>256717</v>
      </c>
      <c r="Z1248">
        <v>17114</v>
      </c>
      <c r="AA1248">
        <v>0.99</v>
      </c>
      <c r="AB1248">
        <v>15</v>
      </c>
      <c r="AC1248">
        <v>9</v>
      </c>
      <c r="AD1248">
        <v>6</v>
      </c>
      <c r="AE1248">
        <v>60</v>
      </c>
      <c r="AF1248">
        <v>19</v>
      </c>
      <c r="AG1248">
        <v>4</v>
      </c>
      <c r="AH1248">
        <v>2</v>
      </c>
      <c r="AI1248">
        <v>9</v>
      </c>
      <c r="AJ1248" s="301">
        <v>43919</v>
      </c>
      <c r="AK1248">
        <v>872</v>
      </c>
      <c r="AL1248">
        <v>1344</v>
      </c>
      <c r="AM1248" s="301">
        <v>43828</v>
      </c>
      <c r="AN1248">
        <v>1755</v>
      </c>
      <c r="AO1248">
        <v>1947</v>
      </c>
      <c r="AP1248" s="301">
        <v>43645</v>
      </c>
      <c r="AQ1248">
        <v>1497</v>
      </c>
      <c r="AR1248">
        <v>1791</v>
      </c>
      <c r="AS1248" s="301">
        <v>43280</v>
      </c>
      <c r="AT1248">
        <v>2136</v>
      </c>
      <c r="AU1248">
        <v>2309</v>
      </c>
    </row>
    <row r="1249" spans="1:47" x14ac:dyDescent="0.2">
      <c r="A1249" s="102">
        <v>1333</v>
      </c>
      <c r="B1249">
        <v>1812</v>
      </c>
      <c r="C1249" t="s">
        <v>961</v>
      </c>
      <c r="D1249" t="s">
        <v>907</v>
      </c>
      <c r="E1249">
        <v>1231</v>
      </c>
      <c r="F1249">
        <v>1252</v>
      </c>
      <c r="G1249">
        <v>900</v>
      </c>
      <c r="H1249" t="s">
        <v>898</v>
      </c>
      <c r="I1249">
        <v>5334</v>
      </c>
      <c r="J1249" t="s">
        <v>1074</v>
      </c>
      <c r="K1249" t="s">
        <v>897</v>
      </c>
      <c r="L1249">
        <v>1533</v>
      </c>
      <c r="M1249">
        <v>1527</v>
      </c>
      <c r="N1249">
        <v>700</v>
      </c>
      <c r="O1249" t="s">
        <v>901</v>
      </c>
      <c r="P1249">
        <v>0.81788322770245203</v>
      </c>
      <c r="Q1249">
        <v>0.94065013104005901</v>
      </c>
      <c r="R1249">
        <v>0.12986221179215299</v>
      </c>
      <c r="S1249">
        <v>2.1223476619781498E-2</v>
      </c>
      <c r="T1249">
        <v>2.8660611226803701</v>
      </c>
      <c r="U1249">
        <v>2.8660611226803701</v>
      </c>
      <c r="V1249">
        <v>2.2359947281508799</v>
      </c>
      <c r="W1249">
        <v>10.92</v>
      </c>
      <c r="X1249">
        <v>5.42</v>
      </c>
      <c r="Y1249">
        <v>256052</v>
      </c>
      <c r="Z1249">
        <v>17070</v>
      </c>
      <c r="AA1249">
        <v>0.73</v>
      </c>
      <c r="AB1249">
        <v>15</v>
      </c>
      <c r="AC1249">
        <v>7</v>
      </c>
      <c r="AD1249">
        <v>8</v>
      </c>
      <c r="AE1249">
        <v>46.67</v>
      </c>
      <c r="AF1249">
        <v>18</v>
      </c>
      <c r="AG1249">
        <v>4</v>
      </c>
      <c r="AH1249">
        <v>2</v>
      </c>
      <c r="AI1249">
        <v>9</v>
      </c>
      <c r="AJ1249" s="301">
        <v>43919</v>
      </c>
      <c r="AK1249">
        <v>1155</v>
      </c>
      <c r="AL1249">
        <v>1608</v>
      </c>
      <c r="AM1249" s="301">
        <v>43828</v>
      </c>
      <c r="AN1249">
        <v>1458</v>
      </c>
      <c r="AO1249">
        <v>2134</v>
      </c>
      <c r="AP1249" s="301">
        <v>43645</v>
      </c>
      <c r="AQ1249">
        <v>1510</v>
      </c>
      <c r="AR1249">
        <v>2076</v>
      </c>
      <c r="AS1249" s="301">
        <v>43280</v>
      </c>
      <c r="AT1249">
        <v>1646</v>
      </c>
      <c r="AU1249">
        <v>3025</v>
      </c>
    </row>
    <row r="1250" spans="1:47" x14ac:dyDescent="0.2">
      <c r="A1250" s="102">
        <v>2082</v>
      </c>
      <c r="B1250">
        <v>5471</v>
      </c>
      <c r="C1250" t="s">
        <v>1052</v>
      </c>
      <c r="D1250" t="s">
        <v>939</v>
      </c>
      <c r="E1250">
        <v>3290</v>
      </c>
      <c r="F1250">
        <v>3280</v>
      </c>
      <c r="G1250">
        <v>200</v>
      </c>
      <c r="H1250" t="s">
        <v>901</v>
      </c>
      <c r="I1250">
        <v>6201</v>
      </c>
      <c r="J1250" t="s">
        <v>1150</v>
      </c>
      <c r="K1250" t="s">
        <v>913</v>
      </c>
      <c r="L1250">
        <v>5750</v>
      </c>
      <c r="M1250">
        <v>5650</v>
      </c>
      <c r="N1250">
        <v>100</v>
      </c>
      <c r="O1250" t="s">
        <v>898</v>
      </c>
      <c r="P1250">
        <v>0.70126353948256404</v>
      </c>
      <c r="Q1250">
        <v>0.922670254186434</v>
      </c>
      <c r="R1250" s="15">
        <v>0.100285912434387</v>
      </c>
      <c r="S1250" s="15">
        <v>5.8054746983537096E-3</v>
      </c>
      <c r="T1250">
        <v>-2.2465461361402301</v>
      </c>
      <c r="U1250">
        <v>2.2465461361402301</v>
      </c>
      <c r="V1250">
        <v>2.0431478822005098</v>
      </c>
      <c r="W1250">
        <v>-11.68</v>
      </c>
      <c r="X1250">
        <v>16.11</v>
      </c>
      <c r="Y1250">
        <v>255394</v>
      </c>
      <c r="Z1250">
        <v>63848</v>
      </c>
      <c r="AA1250">
        <v>3.45</v>
      </c>
      <c r="AB1250">
        <v>4</v>
      </c>
      <c r="AC1250">
        <v>4</v>
      </c>
      <c r="AD1250">
        <v>0</v>
      </c>
      <c r="AE1250">
        <v>100</v>
      </c>
      <c r="AF1250">
        <v>17</v>
      </c>
      <c r="AG1250">
        <v>2</v>
      </c>
      <c r="AH1250">
        <v>0</v>
      </c>
      <c r="AI1250">
        <v>2</v>
      </c>
      <c r="AJ1250" s="301">
        <v>43919</v>
      </c>
      <c r="AK1250">
        <v>3655</v>
      </c>
      <c r="AL1250">
        <v>5370</v>
      </c>
      <c r="AM1250" s="301">
        <v>43828</v>
      </c>
      <c r="AN1250">
        <v>4805</v>
      </c>
      <c r="AO1250">
        <v>6330</v>
      </c>
      <c r="AP1250" s="301">
        <v>43645</v>
      </c>
      <c r="AQ1250">
        <v>4155</v>
      </c>
      <c r="AR1250">
        <v>6040</v>
      </c>
      <c r="AS1250" s="301">
        <v>43280</v>
      </c>
      <c r="AT1250">
        <v>4995</v>
      </c>
      <c r="AU1250">
        <v>6010</v>
      </c>
    </row>
    <row r="1251" spans="1:47" x14ac:dyDescent="0.2">
      <c r="A1251" s="102">
        <v>2232</v>
      </c>
      <c r="B1251">
        <v>3048</v>
      </c>
      <c r="C1251" t="s">
        <v>1125</v>
      </c>
      <c r="D1251" t="s">
        <v>921</v>
      </c>
      <c r="E1251">
        <v>1155</v>
      </c>
      <c r="F1251">
        <v>1132</v>
      </c>
      <c r="G1251">
        <v>800</v>
      </c>
      <c r="H1251" t="s">
        <v>898</v>
      </c>
      <c r="I1251">
        <v>9682</v>
      </c>
      <c r="J1251" t="s">
        <v>1043</v>
      </c>
      <c r="K1251" t="s">
        <v>900</v>
      </c>
      <c r="L1251">
        <v>2250</v>
      </c>
      <c r="M1251">
        <v>2258</v>
      </c>
      <c r="N1251">
        <v>400</v>
      </c>
      <c r="O1251" t="s">
        <v>901</v>
      </c>
      <c r="P1251">
        <v>0.95811089869177202</v>
      </c>
      <c r="Q1251">
        <v>0.91862667154522204</v>
      </c>
      <c r="R1251" s="15">
        <v>7.1288023129437494E-2</v>
      </c>
      <c r="S1251" s="15">
        <v>1.17679440761361E-2</v>
      </c>
      <c r="T1251">
        <v>1.10284652549241</v>
      </c>
      <c r="U1251">
        <v>1.10284652549241</v>
      </c>
      <c r="V1251">
        <v>1.6651311388144201</v>
      </c>
      <c r="W1251">
        <v>4.6399999999999997</v>
      </c>
      <c r="X1251">
        <v>0.27</v>
      </c>
      <c r="Y1251">
        <v>255119</v>
      </c>
      <c r="Z1251">
        <v>18223</v>
      </c>
      <c r="AA1251">
        <v>0.97</v>
      </c>
      <c r="AB1251">
        <v>14</v>
      </c>
      <c r="AC1251">
        <v>9</v>
      </c>
      <c r="AD1251">
        <v>5</v>
      </c>
      <c r="AE1251">
        <v>64.290000000000006</v>
      </c>
      <c r="AF1251">
        <v>20</v>
      </c>
      <c r="AG1251">
        <v>2</v>
      </c>
      <c r="AH1251">
        <v>1</v>
      </c>
      <c r="AI1251">
        <v>11</v>
      </c>
      <c r="AJ1251" s="301">
        <v>43919</v>
      </c>
      <c r="AK1251">
        <v>901</v>
      </c>
      <c r="AL1251">
        <v>1935</v>
      </c>
      <c r="AM1251" s="301">
        <v>43828</v>
      </c>
      <c r="AN1251">
        <v>1246</v>
      </c>
      <c r="AO1251">
        <v>2546</v>
      </c>
      <c r="AP1251" s="301">
        <v>43645</v>
      </c>
      <c r="AQ1251">
        <v>1091</v>
      </c>
      <c r="AR1251">
        <v>2336</v>
      </c>
      <c r="AS1251" s="301">
        <v>43280</v>
      </c>
      <c r="AT1251">
        <v>1656</v>
      </c>
      <c r="AU1251">
        <v>2023</v>
      </c>
    </row>
    <row r="1252" spans="1:47" x14ac:dyDescent="0.2">
      <c r="A1252" s="102">
        <v>1079</v>
      </c>
      <c r="B1252">
        <v>4045</v>
      </c>
      <c r="C1252" t="s">
        <v>1127</v>
      </c>
      <c r="D1252" t="s">
        <v>920</v>
      </c>
      <c r="E1252">
        <v>1030</v>
      </c>
      <c r="F1252">
        <v>1022</v>
      </c>
      <c r="G1252">
        <v>600</v>
      </c>
      <c r="H1252" t="s">
        <v>901</v>
      </c>
      <c r="I1252">
        <v>6201</v>
      </c>
      <c r="J1252" t="s">
        <v>1150</v>
      </c>
      <c r="K1252" t="s">
        <v>913</v>
      </c>
      <c r="L1252">
        <v>5750</v>
      </c>
      <c r="M1252">
        <v>5650</v>
      </c>
      <c r="N1252">
        <v>100</v>
      </c>
      <c r="O1252" t="s">
        <v>898</v>
      </c>
      <c r="P1252">
        <v>0.93334218025836302</v>
      </c>
      <c r="Q1252">
        <v>0.94590025246627896</v>
      </c>
      <c r="R1252" s="15">
        <v>0.35616743602158402</v>
      </c>
      <c r="S1252">
        <v>7.1743888108494703E-3</v>
      </c>
      <c r="T1252">
        <v>-0.59913669213660403</v>
      </c>
      <c r="U1252">
        <v>0.59913669213660403</v>
      </c>
      <c r="V1252">
        <v>9.4112668308251199E-2</v>
      </c>
      <c r="W1252">
        <v>-1.42</v>
      </c>
      <c r="X1252">
        <v>8.5299999999999994</v>
      </c>
      <c r="Y1252">
        <v>255021</v>
      </c>
      <c r="Z1252">
        <v>15001</v>
      </c>
      <c r="AA1252">
        <v>1.23</v>
      </c>
      <c r="AB1252">
        <v>17</v>
      </c>
      <c r="AC1252">
        <v>10</v>
      </c>
      <c r="AD1252">
        <v>7</v>
      </c>
      <c r="AE1252">
        <v>58.82</v>
      </c>
      <c r="AF1252">
        <v>20</v>
      </c>
      <c r="AG1252">
        <v>3</v>
      </c>
      <c r="AH1252">
        <v>0</v>
      </c>
      <c r="AI1252">
        <v>14</v>
      </c>
      <c r="AJ1252" s="301">
        <v>43919</v>
      </c>
      <c r="AK1252">
        <v>978</v>
      </c>
      <c r="AL1252">
        <v>5370</v>
      </c>
      <c r="AM1252" s="301">
        <v>43828</v>
      </c>
      <c r="AN1252">
        <v>1270</v>
      </c>
      <c r="AO1252">
        <v>6330</v>
      </c>
      <c r="AP1252" s="301">
        <v>43645</v>
      </c>
      <c r="AQ1252">
        <v>1161</v>
      </c>
      <c r="AR1252">
        <v>6040</v>
      </c>
      <c r="AS1252" s="301">
        <v>43280</v>
      </c>
      <c r="AT1252">
        <v>1247</v>
      </c>
      <c r="AU1252">
        <v>6010</v>
      </c>
    </row>
    <row r="1253" spans="1:47" x14ac:dyDescent="0.2">
      <c r="A1253" s="102">
        <v>1150</v>
      </c>
      <c r="B1253">
        <v>6472</v>
      </c>
      <c r="C1253" t="s">
        <v>59</v>
      </c>
      <c r="D1253" t="s">
        <v>909</v>
      </c>
      <c r="E1253">
        <v>213</v>
      </c>
      <c r="F1253">
        <v>211</v>
      </c>
      <c r="G1253">
        <v>4800</v>
      </c>
      <c r="H1253" t="s">
        <v>901</v>
      </c>
      <c r="I1253">
        <v>6501</v>
      </c>
      <c r="J1253" t="s">
        <v>1022</v>
      </c>
      <c r="K1253" t="s">
        <v>903</v>
      </c>
      <c r="L1253">
        <v>3390</v>
      </c>
      <c r="M1253">
        <v>3395</v>
      </c>
      <c r="N1253">
        <v>300</v>
      </c>
      <c r="O1253" t="s">
        <v>898</v>
      </c>
      <c r="P1253">
        <v>0.94233564296959005</v>
      </c>
      <c r="Q1253">
        <v>0.94468542285456902</v>
      </c>
      <c r="R1253" s="15">
        <v>0.101213060577565</v>
      </c>
      <c r="S1253">
        <v>9.9421655577419693E-2</v>
      </c>
      <c r="T1253">
        <v>-0.44415310598760499</v>
      </c>
      <c r="U1253">
        <v>0.44415310598760499</v>
      </c>
      <c r="V1253">
        <v>0.20844903906168999</v>
      </c>
      <c r="W1253">
        <v>-2.3199999999999998</v>
      </c>
      <c r="X1253">
        <v>0.56000000000000005</v>
      </c>
      <c r="Y1253">
        <v>254475</v>
      </c>
      <c r="Z1253">
        <v>14969</v>
      </c>
      <c r="AA1253">
        <v>0.62</v>
      </c>
      <c r="AB1253">
        <v>17</v>
      </c>
      <c r="AC1253">
        <v>12</v>
      </c>
      <c r="AD1253">
        <v>5</v>
      </c>
      <c r="AE1253">
        <v>70.59</v>
      </c>
      <c r="AF1253">
        <v>20</v>
      </c>
      <c r="AG1253">
        <v>1</v>
      </c>
      <c r="AH1253">
        <v>2</v>
      </c>
      <c r="AI1253">
        <v>14</v>
      </c>
      <c r="AJ1253" s="301">
        <v>43919</v>
      </c>
      <c r="AK1253">
        <v>196</v>
      </c>
      <c r="AL1253">
        <v>3109</v>
      </c>
      <c r="AM1253" s="301">
        <v>43828</v>
      </c>
      <c r="AN1253">
        <v>345</v>
      </c>
      <c r="AO1253">
        <v>4626</v>
      </c>
      <c r="AP1253" s="301">
        <v>43645</v>
      </c>
      <c r="AQ1253">
        <v>334</v>
      </c>
      <c r="AR1253">
        <v>4045</v>
      </c>
      <c r="AS1253" s="301">
        <v>43280</v>
      </c>
      <c r="AT1253">
        <v>456</v>
      </c>
      <c r="AU1253">
        <v>3840.5</v>
      </c>
    </row>
    <row r="1254" spans="1:47" x14ac:dyDescent="0.2">
      <c r="A1254" s="102">
        <v>28</v>
      </c>
      <c r="B1254">
        <v>7205</v>
      </c>
      <c r="C1254" t="s">
        <v>56</v>
      </c>
      <c r="D1254" t="s">
        <v>913</v>
      </c>
      <c r="E1254">
        <v>710</v>
      </c>
      <c r="F1254">
        <v>693</v>
      </c>
      <c r="G1254">
        <v>1400</v>
      </c>
      <c r="H1254" t="s">
        <v>901</v>
      </c>
      <c r="I1254">
        <v>8425</v>
      </c>
      <c r="J1254" t="s">
        <v>1016</v>
      </c>
      <c r="K1254" t="s">
        <v>904</v>
      </c>
      <c r="L1254">
        <v>2378</v>
      </c>
      <c r="M1254">
        <v>2356</v>
      </c>
      <c r="N1254">
        <v>400</v>
      </c>
      <c r="O1254" t="s">
        <v>898</v>
      </c>
      <c r="P1254">
        <v>0.94896752323738998</v>
      </c>
      <c r="Q1254">
        <v>0.97976177225188599</v>
      </c>
      <c r="R1254" s="15">
        <v>0.29210702025136498</v>
      </c>
      <c r="S1254" s="15">
        <v>1.07094745255687E-2</v>
      </c>
      <c r="T1254">
        <v>-0.278339014076316</v>
      </c>
      <c r="U1254">
        <v>0.278339014076316</v>
      </c>
      <c r="V1254">
        <v>0.13182191800368301</v>
      </c>
      <c r="W1254">
        <v>-1.57</v>
      </c>
      <c r="X1254">
        <v>2.95</v>
      </c>
      <c r="Y1254">
        <v>254189</v>
      </c>
      <c r="Z1254">
        <v>16946</v>
      </c>
      <c r="AA1254">
        <v>0.98</v>
      </c>
      <c r="AB1254">
        <v>15</v>
      </c>
      <c r="AC1254">
        <v>10</v>
      </c>
      <c r="AD1254">
        <v>5</v>
      </c>
      <c r="AE1254">
        <v>66.67</v>
      </c>
      <c r="AF1254">
        <v>19</v>
      </c>
      <c r="AG1254">
        <v>3</v>
      </c>
      <c r="AH1254">
        <v>1</v>
      </c>
      <c r="AI1254">
        <v>11</v>
      </c>
      <c r="AJ1254" s="301">
        <v>43919</v>
      </c>
      <c r="AK1254">
        <v>588</v>
      </c>
      <c r="AL1254">
        <v>2183</v>
      </c>
      <c r="AM1254" s="301">
        <v>43828</v>
      </c>
      <c r="AN1254">
        <v>1162</v>
      </c>
      <c r="AO1254">
        <v>3425</v>
      </c>
      <c r="AP1254" s="301">
        <v>43645</v>
      </c>
      <c r="AQ1254">
        <v>912</v>
      </c>
      <c r="AR1254">
        <v>2692</v>
      </c>
      <c r="AS1254" s="301">
        <v>43280</v>
      </c>
      <c r="AT1254">
        <v>1171</v>
      </c>
      <c r="AU1254">
        <v>2815</v>
      </c>
    </row>
    <row r="1255" spans="1:47" x14ac:dyDescent="0.2">
      <c r="A1255" s="102">
        <v>3448</v>
      </c>
      <c r="B1255">
        <v>8750</v>
      </c>
      <c r="C1255" t="s">
        <v>27</v>
      </c>
      <c r="D1255" t="s">
        <v>1018</v>
      </c>
      <c r="E1255">
        <v>1277.5</v>
      </c>
      <c r="F1255">
        <v>1283</v>
      </c>
      <c r="G1255">
        <v>400</v>
      </c>
      <c r="H1255" t="s">
        <v>901</v>
      </c>
      <c r="I1255">
        <v>9062</v>
      </c>
      <c r="J1255" t="s">
        <v>863</v>
      </c>
      <c r="K1255" t="s">
        <v>976</v>
      </c>
      <c r="L1255">
        <v>5560</v>
      </c>
      <c r="M1255">
        <v>5530</v>
      </c>
      <c r="N1255">
        <v>100</v>
      </c>
      <c r="O1255" t="s">
        <v>898</v>
      </c>
      <c r="P1255">
        <v>0.77657380162860901</v>
      </c>
      <c r="Q1255">
        <v>0.87954907858872899</v>
      </c>
      <c r="R1255">
        <v>4.6965310985843299E-2</v>
      </c>
      <c r="S1255">
        <v>9.54610404563975E-2</v>
      </c>
      <c r="T1255">
        <v>-1.7559231078175499</v>
      </c>
      <c r="U1255">
        <v>1.7559231078175499</v>
      </c>
      <c r="V1255">
        <v>1.6036925490692799</v>
      </c>
      <c r="W1255">
        <v>-8.3699999999999992</v>
      </c>
      <c r="X1255">
        <v>7.2</v>
      </c>
      <c r="Y1255">
        <v>253972</v>
      </c>
      <c r="Z1255">
        <v>23088</v>
      </c>
      <c r="AA1255">
        <v>1.38</v>
      </c>
      <c r="AB1255">
        <v>11</v>
      </c>
      <c r="AC1255">
        <v>7</v>
      </c>
      <c r="AD1255">
        <v>4</v>
      </c>
      <c r="AE1255">
        <v>63.64</v>
      </c>
      <c r="AF1255">
        <v>18</v>
      </c>
      <c r="AG1255">
        <v>2</v>
      </c>
      <c r="AH1255">
        <v>1</v>
      </c>
      <c r="AI1255">
        <v>8</v>
      </c>
      <c r="AJ1255" s="301">
        <v>43919</v>
      </c>
      <c r="AK1255">
        <v>1305</v>
      </c>
      <c r="AL1255">
        <v>5300</v>
      </c>
      <c r="AM1255" s="301">
        <v>43828</v>
      </c>
      <c r="AN1255">
        <v>1816.5</v>
      </c>
      <c r="AO1255">
        <v>6420</v>
      </c>
      <c r="AP1255" s="301">
        <v>43645</v>
      </c>
      <c r="AQ1255">
        <v>1656</v>
      </c>
      <c r="AR1255">
        <v>5940</v>
      </c>
      <c r="AS1255" s="301">
        <v>43280</v>
      </c>
      <c r="AT1255">
        <v>1954.5</v>
      </c>
      <c r="AU1255">
        <v>7800</v>
      </c>
    </row>
    <row r="1256" spans="1:47" x14ac:dyDescent="0.2">
      <c r="A1256" s="102">
        <v>534</v>
      </c>
      <c r="B1256">
        <v>4917</v>
      </c>
      <c r="C1256" t="s">
        <v>1137</v>
      </c>
      <c r="D1256" t="s">
        <v>920</v>
      </c>
      <c r="E1256">
        <v>1980</v>
      </c>
      <c r="F1256">
        <v>1989</v>
      </c>
      <c r="G1256">
        <v>500</v>
      </c>
      <c r="H1256" t="s">
        <v>901</v>
      </c>
      <c r="I1256">
        <v>7278</v>
      </c>
      <c r="J1256" t="s">
        <v>42</v>
      </c>
      <c r="K1256" t="s">
        <v>913</v>
      </c>
      <c r="L1256">
        <v>1620</v>
      </c>
      <c r="M1256">
        <v>1574</v>
      </c>
      <c r="N1256">
        <v>600</v>
      </c>
      <c r="O1256" t="s">
        <v>898</v>
      </c>
      <c r="P1256">
        <v>0.68296039743897996</v>
      </c>
      <c r="Q1256">
        <v>0.957116134211491</v>
      </c>
      <c r="R1256">
        <v>0.13531607273790699</v>
      </c>
      <c r="S1256" s="15">
        <v>1.16917249933579E-3</v>
      </c>
      <c r="T1256">
        <v>-0.16085849291950299</v>
      </c>
      <c r="U1256">
        <v>0.16085849291950299</v>
      </c>
      <c r="V1256">
        <v>0.76531476471432602</v>
      </c>
      <c r="W1256">
        <v>-0.92</v>
      </c>
      <c r="X1256">
        <v>5.04</v>
      </c>
      <c r="Y1256">
        <v>253779</v>
      </c>
      <c r="Z1256">
        <v>28198</v>
      </c>
      <c r="AA1256">
        <v>1.28</v>
      </c>
      <c r="AB1256">
        <v>9</v>
      </c>
      <c r="AC1256">
        <v>6</v>
      </c>
      <c r="AD1256">
        <v>3</v>
      </c>
      <c r="AE1256">
        <v>66.67</v>
      </c>
      <c r="AF1256">
        <v>18</v>
      </c>
      <c r="AG1256">
        <v>4</v>
      </c>
      <c r="AH1256">
        <v>1</v>
      </c>
      <c r="AI1256">
        <v>4</v>
      </c>
      <c r="AJ1256" s="301">
        <v>43919</v>
      </c>
      <c r="AK1256">
        <v>2119</v>
      </c>
      <c r="AL1256">
        <v>1672</v>
      </c>
      <c r="AM1256" s="301">
        <v>43828</v>
      </c>
      <c r="AN1256">
        <v>3000</v>
      </c>
      <c r="AO1256">
        <v>2485</v>
      </c>
      <c r="AP1256" s="301">
        <v>43645</v>
      </c>
      <c r="AQ1256">
        <v>2663</v>
      </c>
      <c r="AR1256">
        <v>2323</v>
      </c>
      <c r="AS1256" s="301">
        <v>43280</v>
      </c>
      <c r="AT1256">
        <v>3335</v>
      </c>
      <c r="AU1256">
        <v>3370</v>
      </c>
    </row>
    <row r="1257" spans="1:47" x14ac:dyDescent="0.2">
      <c r="A1257" s="102">
        <v>3500</v>
      </c>
      <c r="B1257">
        <v>4471</v>
      </c>
      <c r="C1257" t="s">
        <v>1203</v>
      </c>
      <c r="D1257" t="s">
        <v>920</v>
      </c>
      <c r="E1257">
        <v>4665</v>
      </c>
      <c r="F1257">
        <v>4665</v>
      </c>
      <c r="G1257">
        <v>200</v>
      </c>
      <c r="H1257" t="s">
        <v>901</v>
      </c>
      <c r="I1257">
        <v>6395</v>
      </c>
      <c r="J1257" t="s">
        <v>1004</v>
      </c>
      <c r="K1257" t="s">
        <v>909</v>
      </c>
      <c r="L1257">
        <v>890</v>
      </c>
      <c r="M1257">
        <v>892</v>
      </c>
      <c r="N1257">
        <v>1000</v>
      </c>
      <c r="O1257" t="s">
        <v>898</v>
      </c>
      <c r="P1257">
        <v>0.90912064535130699</v>
      </c>
      <c r="Q1257">
        <v>0.87730244907158395</v>
      </c>
      <c r="R1257">
        <v>0.28359917985629302</v>
      </c>
      <c r="S1257">
        <v>8.9491284956475001E-2</v>
      </c>
      <c r="T1257">
        <v>-0.48596626336250898</v>
      </c>
      <c r="U1257">
        <v>0.48596626336250898</v>
      </c>
      <c r="V1257">
        <v>0.60483882041523696</v>
      </c>
      <c r="W1257">
        <v>-2.2200000000000002</v>
      </c>
      <c r="X1257">
        <v>4.3899999999999997</v>
      </c>
      <c r="Y1257">
        <v>253641</v>
      </c>
      <c r="Z1257">
        <v>21137</v>
      </c>
      <c r="AA1257">
        <v>1.37</v>
      </c>
      <c r="AB1257">
        <v>12</v>
      </c>
      <c r="AC1257">
        <v>9</v>
      </c>
      <c r="AD1257">
        <v>3</v>
      </c>
      <c r="AE1257">
        <v>75</v>
      </c>
      <c r="AF1257">
        <v>20</v>
      </c>
      <c r="AG1257">
        <v>2</v>
      </c>
      <c r="AH1257">
        <v>0</v>
      </c>
      <c r="AI1257">
        <v>10</v>
      </c>
      <c r="AJ1257" s="301">
        <v>43919</v>
      </c>
      <c r="AK1257">
        <v>4110</v>
      </c>
      <c r="AL1257">
        <v>796</v>
      </c>
      <c r="AM1257" s="301">
        <v>43828</v>
      </c>
      <c r="AN1257">
        <v>5420</v>
      </c>
      <c r="AO1257">
        <v>1001</v>
      </c>
      <c r="AP1257" s="301">
        <v>43645</v>
      </c>
      <c r="AQ1257">
        <v>5720</v>
      </c>
      <c r="AR1257">
        <v>1155</v>
      </c>
      <c r="AS1257" s="301">
        <v>43280</v>
      </c>
      <c r="AT1257">
        <v>4760</v>
      </c>
      <c r="AU1257">
        <v>1330</v>
      </c>
    </row>
    <row r="1258" spans="1:47" x14ac:dyDescent="0.2">
      <c r="A1258" s="102">
        <v>1810</v>
      </c>
      <c r="B1258">
        <v>5706</v>
      </c>
      <c r="C1258" t="s">
        <v>1136</v>
      </c>
      <c r="D1258" t="s">
        <v>911</v>
      </c>
      <c r="E1258">
        <v>2159</v>
      </c>
      <c r="F1258">
        <v>2175</v>
      </c>
      <c r="G1258">
        <v>500</v>
      </c>
      <c r="H1258" t="s">
        <v>901</v>
      </c>
      <c r="I1258">
        <v>6361</v>
      </c>
      <c r="J1258" t="s">
        <v>576</v>
      </c>
      <c r="K1258" t="s">
        <v>909</v>
      </c>
      <c r="L1258">
        <v>2492</v>
      </c>
      <c r="M1258">
        <v>2484</v>
      </c>
      <c r="N1258">
        <v>400</v>
      </c>
      <c r="O1258" t="s">
        <v>898</v>
      </c>
      <c r="P1258">
        <v>0.98228300381525002</v>
      </c>
      <c r="Q1258">
        <v>0.92975443849283801</v>
      </c>
      <c r="R1258">
        <v>9.3804400662608298E-2</v>
      </c>
      <c r="S1258" s="15">
        <v>6.8560074629251799E-4</v>
      </c>
      <c r="T1258">
        <v>-0.32906807937767102</v>
      </c>
      <c r="U1258">
        <v>0.32906807937767102</v>
      </c>
      <c r="V1258">
        <v>0.88279988320206004</v>
      </c>
      <c r="W1258">
        <v>-0.98</v>
      </c>
      <c r="X1258">
        <v>9.4499999999999993</v>
      </c>
      <c r="Y1258">
        <v>253603</v>
      </c>
      <c r="Z1258">
        <v>42267</v>
      </c>
      <c r="AA1258">
        <v>2.3199999999999998</v>
      </c>
      <c r="AB1258">
        <v>6</v>
      </c>
      <c r="AC1258">
        <v>5</v>
      </c>
      <c r="AD1258">
        <v>1</v>
      </c>
      <c r="AE1258">
        <v>83.33</v>
      </c>
      <c r="AF1258">
        <v>14</v>
      </c>
      <c r="AG1258">
        <v>3</v>
      </c>
      <c r="AH1258">
        <v>1</v>
      </c>
      <c r="AI1258">
        <v>2</v>
      </c>
      <c r="AJ1258" s="301">
        <v>43919</v>
      </c>
      <c r="AK1258">
        <v>1803</v>
      </c>
      <c r="AL1258">
        <v>2060</v>
      </c>
      <c r="AM1258" s="301">
        <v>43828</v>
      </c>
      <c r="AN1258">
        <v>2924</v>
      </c>
      <c r="AO1258">
        <v>3325</v>
      </c>
      <c r="AP1258" s="301">
        <v>43645</v>
      </c>
      <c r="AQ1258">
        <v>2630</v>
      </c>
      <c r="AR1258">
        <v>3015</v>
      </c>
      <c r="AS1258" s="301">
        <v>43280</v>
      </c>
      <c r="AT1258">
        <v>4625</v>
      </c>
      <c r="AU1258">
        <v>3385</v>
      </c>
    </row>
    <row r="1259" spans="1:47" x14ac:dyDescent="0.2">
      <c r="A1259" s="102">
        <v>618</v>
      </c>
      <c r="B1259">
        <v>6592</v>
      </c>
      <c r="C1259" t="s">
        <v>1059</v>
      </c>
      <c r="D1259" t="s">
        <v>903</v>
      </c>
      <c r="E1259">
        <v>3415</v>
      </c>
      <c r="F1259">
        <v>3380</v>
      </c>
      <c r="G1259">
        <v>300</v>
      </c>
      <c r="H1259" t="s">
        <v>901</v>
      </c>
      <c r="I1259">
        <v>7186</v>
      </c>
      <c r="J1259" t="s">
        <v>445</v>
      </c>
      <c r="K1259" t="s">
        <v>940</v>
      </c>
      <c r="L1259">
        <v>353</v>
      </c>
      <c r="M1259">
        <v>347</v>
      </c>
      <c r="N1259">
        <v>2900</v>
      </c>
      <c r="O1259" t="s">
        <v>898</v>
      </c>
      <c r="P1259">
        <v>0.93675036724802696</v>
      </c>
      <c r="Q1259">
        <v>0.95518677324058798</v>
      </c>
      <c r="R1259">
        <v>1.5621837136694201E-2</v>
      </c>
      <c r="S1259">
        <v>3.7929877265504199E-3</v>
      </c>
      <c r="T1259">
        <v>-0.97007220607174505</v>
      </c>
      <c r="U1259">
        <v>0.97007220607174505</v>
      </c>
      <c r="V1259">
        <v>0.67783209185746196</v>
      </c>
      <c r="W1259">
        <v>-4.26</v>
      </c>
      <c r="X1259">
        <v>0.76</v>
      </c>
      <c r="Y1259">
        <v>253407</v>
      </c>
      <c r="Z1259">
        <v>15838</v>
      </c>
      <c r="AA1259">
        <v>0.86</v>
      </c>
      <c r="AB1259">
        <v>16</v>
      </c>
      <c r="AC1259">
        <v>9</v>
      </c>
      <c r="AD1259">
        <v>7</v>
      </c>
      <c r="AE1259">
        <v>56.25</v>
      </c>
      <c r="AF1259">
        <v>19</v>
      </c>
      <c r="AG1259">
        <v>3</v>
      </c>
      <c r="AH1259">
        <v>1</v>
      </c>
      <c r="AI1259">
        <v>12</v>
      </c>
      <c r="AJ1259" s="301">
        <v>43919</v>
      </c>
      <c r="AK1259">
        <v>3360</v>
      </c>
      <c r="AL1259">
        <v>340</v>
      </c>
      <c r="AM1259" s="301">
        <v>43828</v>
      </c>
      <c r="AN1259">
        <v>4150</v>
      </c>
      <c r="AO1259">
        <v>452</v>
      </c>
      <c r="AP1259" s="301">
        <v>43645</v>
      </c>
      <c r="AQ1259">
        <v>3850</v>
      </c>
      <c r="AR1259">
        <v>412</v>
      </c>
      <c r="AS1259" s="301">
        <v>43280</v>
      </c>
      <c r="AT1259">
        <v>5180</v>
      </c>
      <c r="AU1259">
        <v>553</v>
      </c>
    </row>
    <row r="1260" spans="1:47" x14ac:dyDescent="0.2">
      <c r="A1260" s="102">
        <v>4032</v>
      </c>
      <c r="B1260">
        <v>4185</v>
      </c>
      <c r="C1260" t="s">
        <v>1169</v>
      </c>
      <c r="D1260" t="s">
        <v>920</v>
      </c>
      <c r="E1260">
        <v>2019</v>
      </c>
      <c r="F1260">
        <v>2032</v>
      </c>
      <c r="G1260">
        <v>400</v>
      </c>
      <c r="H1260" t="s">
        <v>901</v>
      </c>
      <c r="I1260">
        <v>6758</v>
      </c>
      <c r="J1260" t="s">
        <v>912</v>
      </c>
      <c r="K1260" t="s">
        <v>903</v>
      </c>
      <c r="L1260">
        <v>7510</v>
      </c>
      <c r="M1260">
        <v>7313</v>
      </c>
      <c r="N1260">
        <v>100</v>
      </c>
      <c r="O1260" t="s">
        <v>898</v>
      </c>
      <c r="P1260">
        <v>0.62639828386544105</v>
      </c>
      <c r="Q1260">
        <v>0.85422637635624299</v>
      </c>
      <c r="R1260">
        <v>8.9127911699205198E-2</v>
      </c>
      <c r="S1260">
        <v>6.0505943949764997E-3</v>
      </c>
      <c r="T1260">
        <v>-0.438555840800674</v>
      </c>
      <c r="U1260">
        <v>0.438555840800674</v>
      </c>
      <c r="V1260">
        <v>0.84674304086250496</v>
      </c>
      <c r="W1260">
        <v>-1.86</v>
      </c>
      <c r="X1260">
        <v>11.14</v>
      </c>
      <c r="Y1260">
        <v>253325</v>
      </c>
      <c r="Z1260">
        <v>25332</v>
      </c>
      <c r="AA1260">
        <v>1.91</v>
      </c>
      <c r="AB1260">
        <v>10</v>
      </c>
      <c r="AC1260">
        <v>7</v>
      </c>
      <c r="AD1260">
        <v>3</v>
      </c>
      <c r="AE1260">
        <v>70</v>
      </c>
      <c r="AF1260">
        <v>15</v>
      </c>
      <c r="AG1260">
        <v>5</v>
      </c>
      <c r="AH1260">
        <v>2</v>
      </c>
      <c r="AI1260">
        <v>3</v>
      </c>
      <c r="AJ1260" s="301">
        <v>43919</v>
      </c>
      <c r="AK1260">
        <v>1845</v>
      </c>
      <c r="AL1260">
        <v>6434</v>
      </c>
      <c r="AM1260" s="301">
        <v>43828</v>
      </c>
      <c r="AN1260">
        <v>2012</v>
      </c>
      <c r="AO1260">
        <v>7401</v>
      </c>
      <c r="AP1260" s="301">
        <v>43645</v>
      </c>
      <c r="AQ1260">
        <v>1667</v>
      </c>
      <c r="AR1260">
        <v>5781</v>
      </c>
      <c r="AS1260" s="301">
        <v>43280</v>
      </c>
      <c r="AT1260">
        <v>1843</v>
      </c>
      <c r="AU1260">
        <v>5595</v>
      </c>
    </row>
    <row r="1261" spans="1:47" x14ac:dyDescent="0.2">
      <c r="A1261" s="102">
        <v>2208</v>
      </c>
      <c r="B1261">
        <v>2327</v>
      </c>
      <c r="C1261" t="s">
        <v>1171</v>
      </c>
      <c r="D1261" t="s">
        <v>900</v>
      </c>
      <c r="E1261">
        <v>2942</v>
      </c>
      <c r="F1261">
        <v>2914</v>
      </c>
      <c r="G1261">
        <v>300</v>
      </c>
      <c r="H1261" t="s">
        <v>901</v>
      </c>
      <c r="I1261">
        <v>3076</v>
      </c>
      <c r="J1261" t="s">
        <v>1126</v>
      </c>
      <c r="K1261" t="s">
        <v>905</v>
      </c>
      <c r="L1261">
        <v>1560</v>
      </c>
      <c r="M1261">
        <v>1532</v>
      </c>
      <c r="N1261">
        <v>600</v>
      </c>
      <c r="O1261" t="s">
        <v>898</v>
      </c>
      <c r="P1261">
        <v>0.77599487928520505</v>
      </c>
      <c r="Q1261">
        <v>0.91949923202446204</v>
      </c>
      <c r="R1261">
        <v>0.170236456192213</v>
      </c>
      <c r="S1261" s="15">
        <v>6.24738001496749E-2</v>
      </c>
      <c r="T1261">
        <v>-1.0653563362152501</v>
      </c>
      <c r="U1261">
        <v>1.0653563362152501</v>
      </c>
      <c r="V1261">
        <v>1.5622562871294801</v>
      </c>
      <c r="W1261">
        <v>-5.72</v>
      </c>
      <c r="X1261">
        <v>5.15</v>
      </c>
      <c r="Y1261">
        <v>252867</v>
      </c>
      <c r="Z1261">
        <v>16858</v>
      </c>
      <c r="AA1261">
        <v>0.86</v>
      </c>
      <c r="AB1261">
        <v>15</v>
      </c>
      <c r="AC1261">
        <v>8</v>
      </c>
      <c r="AD1261">
        <v>7</v>
      </c>
      <c r="AE1261">
        <v>53.33</v>
      </c>
      <c r="AF1261">
        <v>18</v>
      </c>
      <c r="AG1261">
        <v>5</v>
      </c>
      <c r="AH1261">
        <v>1</v>
      </c>
      <c r="AI1261">
        <v>9</v>
      </c>
      <c r="AJ1261" s="301">
        <v>43919</v>
      </c>
      <c r="AK1261">
        <v>2686</v>
      </c>
      <c r="AL1261">
        <v>1344</v>
      </c>
      <c r="AM1261" s="301">
        <v>43828</v>
      </c>
      <c r="AN1261">
        <v>3600</v>
      </c>
      <c r="AO1261">
        <v>1947</v>
      </c>
      <c r="AP1261" s="301">
        <v>43645</v>
      </c>
      <c r="AQ1261">
        <v>3515</v>
      </c>
      <c r="AR1261">
        <v>1791</v>
      </c>
      <c r="AS1261" s="301">
        <v>43280</v>
      </c>
      <c r="AT1261">
        <v>2762</v>
      </c>
      <c r="AU1261">
        <v>2309</v>
      </c>
    </row>
    <row r="1262" spans="1:47" x14ac:dyDescent="0.2">
      <c r="A1262" s="102">
        <v>4037</v>
      </c>
      <c r="B1262">
        <v>2175</v>
      </c>
      <c r="C1262" t="s">
        <v>1058</v>
      </c>
      <c r="D1262" t="s">
        <v>910</v>
      </c>
      <c r="E1262">
        <v>2502</v>
      </c>
      <c r="F1262">
        <v>2475</v>
      </c>
      <c r="G1262">
        <v>400</v>
      </c>
      <c r="H1262" t="s">
        <v>898</v>
      </c>
      <c r="I1262">
        <v>3197</v>
      </c>
      <c r="J1262" t="s">
        <v>508</v>
      </c>
      <c r="K1262" t="s">
        <v>921</v>
      </c>
      <c r="L1262">
        <v>1738</v>
      </c>
      <c r="M1262">
        <v>1715</v>
      </c>
      <c r="N1262">
        <v>600</v>
      </c>
      <c r="O1262" t="s">
        <v>901</v>
      </c>
      <c r="P1262">
        <v>0.89112236317873705</v>
      </c>
      <c r="Q1262">
        <v>0.85365172187749405</v>
      </c>
      <c r="R1262">
        <v>0.407532935611497</v>
      </c>
      <c r="S1262" s="15">
        <v>7.7269007390894096E-2</v>
      </c>
      <c r="T1262">
        <v>0.43846742087052099</v>
      </c>
      <c r="U1262">
        <v>0.43846742087052099</v>
      </c>
      <c r="V1262">
        <v>0.39462210154934901</v>
      </c>
      <c r="W1262">
        <v>4.04</v>
      </c>
      <c r="X1262">
        <v>3.94</v>
      </c>
      <c r="Y1262">
        <v>252430</v>
      </c>
      <c r="Z1262">
        <v>18031</v>
      </c>
      <c r="AA1262">
        <v>0.99</v>
      </c>
      <c r="AB1262">
        <v>14</v>
      </c>
      <c r="AC1262">
        <v>9</v>
      </c>
      <c r="AD1262">
        <v>5</v>
      </c>
      <c r="AE1262">
        <v>64.290000000000006</v>
      </c>
      <c r="AF1262">
        <v>16</v>
      </c>
      <c r="AG1262">
        <v>4</v>
      </c>
      <c r="AH1262">
        <v>2</v>
      </c>
      <c r="AI1262">
        <v>8</v>
      </c>
      <c r="AJ1262" s="301">
        <v>43919</v>
      </c>
      <c r="AK1262">
        <v>2050</v>
      </c>
      <c r="AL1262">
        <v>1614</v>
      </c>
      <c r="AM1262" s="301">
        <v>43828</v>
      </c>
      <c r="AN1262">
        <v>3025</v>
      </c>
      <c r="AO1262">
        <v>2135</v>
      </c>
      <c r="AP1262" s="301">
        <v>43645</v>
      </c>
      <c r="AQ1262">
        <v>2625</v>
      </c>
      <c r="AR1262">
        <v>1873</v>
      </c>
      <c r="AS1262" s="301">
        <v>43280</v>
      </c>
      <c r="AT1262">
        <v>1952</v>
      </c>
      <c r="AU1262">
        <v>1626</v>
      </c>
    </row>
    <row r="1263" spans="1:47" x14ac:dyDescent="0.2">
      <c r="A1263" s="102">
        <v>2609</v>
      </c>
      <c r="B1263">
        <v>1959</v>
      </c>
      <c r="C1263" t="s">
        <v>1446</v>
      </c>
      <c r="D1263" t="s">
        <v>907</v>
      </c>
      <c r="E1263">
        <v>3135</v>
      </c>
      <c r="F1263">
        <v>3115</v>
      </c>
      <c r="G1263">
        <v>300</v>
      </c>
      <c r="H1263" t="s">
        <v>898</v>
      </c>
      <c r="I1263">
        <v>6473</v>
      </c>
      <c r="J1263" t="s">
        <v>806</v>
      </c>
      <c r="K1263" t="s">
        <v>909</v>
      </c>
      <c r="L1263">
        <v>816</v>
      </c>
      <c r="M1263">
        <v>805</v>
      </c>
      <c r="N1263">
        <v>1200</v>
      </c>
      <c r="O1263" t="s">
        <v>901</v>
      </c>
      <c r="P1263">
        <v>0.72687995540136197</v>
      </c>
      <c r="Q1263">
        <v>0.90833670804000899</v>
      </c>
      <c r="R1263" s="15">
        <v>8.6134219511212307E-2</v>
      </c>
      <c r="S1263">
        <v>3.7329306561771497E-2</v>
      </c>
      <c r="T1263">
        <v>0.80982319486075405</v>
      </c>
      <c r="U1263">
        <v>0.80982319486075405</v>
      </c>
      <c r="V1263">
        <v>0.55019375978488405</v>
      </c>
      <c r="W1263">
        <v>5.9</v>
      </c>
      <c r="X1263">
        <v>3.37</v>
      </c>
      <c r="Y1263">
        <v>252263</v>
      </c>
      <c r="Z1263">
        <v>14839</v>
      </c>
      <c r="AA1263">
        <v>0.76</v>
      </c>
      <c r="AB1263">
        <v>17</v>
      </c>
      <c r="AC1263">
        <v>9</v>
      </c>
      <c r="AD1263">
        <v>8</v>
      </c>
      <c r="AE1263">
        <v>52.94</v>
      </c>
      <c r="AF1263">
        <v>16</v>
      </c>
      <c r="AG1263">
        <v>4</v>
      </c>
      <c r="AH1263">
        <v>5</v>
      </c>
      <c r="AI1263">
        <v>8</v>
      </c>
      <c r="AJ1263" s="301">
        <v>43919</v>
      </c>
      <c r="AK1263">
        <v>3070</v>
      </c>
      <c r="AL1263">
        <v>755</v>
      </c>
      <c r="AM1263" s="301">
        <v>43828</v>
      </c>
      <c r="AN1263">
        <v>3235</v>
      </c>
      <c r="AO1263">
        <v>1301</v>
      </c>
      <c r="AP1263" s="301">
        <v>43645</v>
      </c>
      <c r="AQ1263">
        <v>3325</v>
      </c>
      <c r="AR1263">
        <v>1355</v>
      </c>
      <c r="AS1263" s="301">
        <v>43280</v>
      </c>
      <c r="AT1263">
        <v>5210</v>
      </c>
      <c r="AU1263">
        <v>1484</v>
      </c>
    </row>
    <row r="1264" spans="1:47" x14ac:dyDescent="0.2">
      <c r="A1264" s="102">
        <v>1729</v>
      </c>
      <c r="B1264">
        <v>6925</v>
      </c>
      <c r="C1264" t="s">
        <v>1177</v>
      </c>
      <c r="D1264" t="s">
        <v>903</v>
      </c>
      <c r="E1264">
        <v>1339</v>
      </c>
      <c r="F1264">
        <v>1427</v>
      </c>
      <c r="G1264">
        <v>500</v>
      </c>
      <c r="H1264" t="s">
        <v>898</v>
      </c>
      <c r="I1264">
        <v>6963</v>
      </c>
      <c r="J1264" t="s">
        <v>1347</v>
      </c>
      <c r="K1264" t="s">
        <v>903</v>
      </c>
      <c r="L1264">
        <v>7110</v>
      </c>
      <c r="M1264">
        <v>7010</v>
      </c>
      <c r="N1264">
        <v>100</v>
      </c>
      <c r="O1264" t="s">
        <v>901</v>
      </c>
      <c r="P1264">
        <v>0.83939058077873796</v>
      </c>
      <c r="Q1264">
        <v>0.93178630785099004</v>
      </c>
      <c r="R1264">
        <v>0.14719948342554401</v>
      </c>
      <c r="S1264" s="15">
        <v>4.4393759095452696E-3</v>
      </c>
      <c r="T1264">
        <v>1.84527267295937</v>
      </c>
      <c r="U1264">
        <v>1.84527267295937</v>
      </c>
      <c r="V1264">
        <v>0.79154015373417097</v>
      </c>
      <c r="W1264">
        <v>13.56</v>
      </c>
      <c r="X1264">
        <v>1.78</v>
      </c>
      <c r="Y1264">
        <v>251673</v>
      </c>
      <c r="Z1264">
        <v>17977</v>
      </c>
      <c r="AA1264">
        <v>1.28</v>
      </c>
      <c r="AB1264">
        <v>14</v>
      </c>
      <c r="AC1264">
        <v>6</v>
      </c>
      <c r="AD1264">
        <v>8</v>
      </c>
      <c r="AE1264">
        <v>42.86</v>
      </c>
      <c r="AF1264">
        <v>17</v>
      </c>
      <c r="AG1264">
        <v>5</v>
      </c>
      <c r="AH1264">
        <v>1</v>
      </c>
      <c r="AI1264">
        <v>8</v>
      </c>
      <c r="AJ1264" s="301">
        <v>43919</v>
      </c>
      <c r="AK1264">
        <v>1060</v>
      </c>
      <c r="AL1264">
        <v>6200</v>
      </c>
      <c r="AM1264" s="301">
        <v>43828</v>
      </c>
      <c r="AN1264">
        <v>1624</v>
      </c>
      <c r="AO1264">
        <v>8780</v>
      </c>
      <c r="AP1264" s="301">
        <v>43645</v>
      </c>
      <c r="AQ1264">
        <v>1435</v>
      </c>
      <c r="AR1264">
        <v>7600</v>
      </c>
      <c r="AS1264" s="301">
        <v>43280</v>
      </c>
      <c r="AT1264">
        <v>1385</v>
      </c>
      <c r="AU1264">
        <v>9300</v>
      </c>
    </row>
    <row r="1265" spans="1:47" x14ac:dyDescent="0.2">
      <c r="A1265" s="102">
        <v>398</v>
      </c>
      <c r="B1265">
        <v>6113</v>
      </c>
      <c r="C1265" t="s">
        <v>1129</v>
      </c>
      <c r="D1265" t="s">
        <v>909</v>
      </c>
      <c r="E1265">
        <v>862</v>
      </c>
      <c r="F1265">
        <v>859</v>
      </c>
      <c r="G1265">
        <v>1300</v>
      </c>
      <c r="H1265" t="s">
        <v>901</v>
      </c>
      <c r="I1265">
        <v>6301</v>
      </c>
      <c r="J1265" t="s">
        <v>52</v>
      </c>
      <c r="K1265" t="s">
        <v>909</v>
      </c>
      <c r="L1265">
        <v>2125</v>
      </c>
      <c r="M1265">
        <v>2153</v>
      </c>
      <c r="N1265">
        <v>500</v>
      </c>
      <c r="O1265" t="s">
        <v>898</v>
      </c>
      <c r="P1265">
        <v>0.79483088399361401</v>
      </c>
      <c r="Q1265">
        <v>0.96066441835359295</v>
      </c>
      <c r="R1265">
        <v>0.18926715787977499</v>
      </c>
      <c r="S1265">
        <v>3.8521284514115499E-3</v>
      </c>
      <c r="T1265">
        <v>-2.1895256033160302</v>
      </c>
      <c r="U1265">
        <v>2.1895256033160302</v>
      </c>
      <c r="V1265">
        <v>1.78818836773455</v>
      </c>
      <c r="W1265">
        <v>-14.08</v>
      </c>
      <c r="X1265">
        <v>3.73</v>
      </c>
      <c r="Y1265">
        <v>251560</v>
      </c>
      <c r="Z1265">
        <v>17969</v>
      </c>
      <c r="AA1265">
        <v>0.91</v>
      </c>
      <c r="AB1265">
        <v>14</v>
      </c>
      <c r="AC1265">
        <v>10</v>
      </c>
      <c r="AD1265">
        <v>4</v>
      </c>
      <c r="AE1265">
        <v>71.430000000000007</v>
      </c>
      <c r="AF1265">
        <v>20</v>
      </c>
      <c r="AG1265">
        <v>2</v>
      </c>
      <c r="AH1265">
        <v>0</v>
      </c>
      <c r="AI1265">
        <v>12</v>
      </c>
      <c r="AJ1265" s="301">
        <v>43919</v>
      </c>
      <c r="AK1265">
        <v>872</v>
      </c>
      <c r="AL1265">
        <v>1877.5</v>
      </c>
      <c r="AM1265" s="301">
        <v>43828</v>
      </c>
      <c r="AN1265">
        <v>1250</v>
      </c>
      <c r="AO1265">
        <v>2642</v>
      </c>
      <c r="AP1265" s="301">
        <v>43645</v>
      </c>
      <c r="AQ1265">
        <v>1246</v>
      </c>
      <c r="AR1265">
        <v>2658</v>
      </c>
      <c r="AS1265" s="301">
        <v>43280</v>
      </c>
      <c r="AT1265">
        <v>1059</v>
      </c>
      <c r="AU1265">
        <v>3122</v>
      </c>
    </row>
    <row r="1266" spans="1:47" x14ac:dyDescent="0.2">
      <c r="A1266" s="102">
        <v>816</v>
      </c>
      <c r="B1266">
        <v>5334</v>
      </c>
      <c r="C1266" t="s">
        <v>1074</v>
      </c>
      <c r="D1266" t="s">
        <v>897</v>
      </c>
      <c r="E1266">
        <v>1533</v>
      </c>
      <c r="F1266">
        <v>1527</v>
      </c>
      <c r="G1266">
        <v>700</v>
      </c>
      <c r="H1266" t="s">
        <v>898</v>
      </c>
      <c r="I1266">
        <v>7012</v>
      </c>
      <c r="J1266" t="s">
        <v>1054</v>
      </c>
      <c r="K1266" t="s">
        <v>913</v>
      </c>
      <c r="L1266">
        <v>1524</v>
      </c>
      <c r="M1266">
        <v>1487</v>
      </c>
      <c r="N1266">
        <v>700</v>
      </c>
      <c r="O1266" t="s">
        <v>901</v>
      </c>
      <c r="P1266">
        <v>0.878785556230684</v>
      </c>
      <c r="Q1266">
        <v>0.95089604278857398</v>
      </c>
      <c r="R1266">
        <v>0.18008708610195201</v>
      </c>
      <c r="S1266">
        <v>7.5803892650415899E-2</v>
      </c>
      <c r="T1266">
        <v>0.98588450356676904</v>
      </c>
      <c r="U1266">
        <v>0.98588450356676904</v>
      </c>
      <c r="V1266">
        <v>0.67479861311442901</v>
      </c>
      <c r="W1266">
        <v>4.3499999999999996</v>
      </c>
      <c r="X1266">
        <v>2.62</v>
      </c>
      <c r="Y1266">
        <v>251459</v>
      </c>
      <c r="Z1266">
        <v>19343</v>
      </c>
      <c r="AA1266">
        <v>0.84</v>
      </c>
      <c r="AB1266">
        <v>13</v>
      </c>
      <c r="AC1266">
        <v>8</v>
      </c>
      <c r="AD1266">
        <v>5</v>
      </c>
      <c r="AE1266">
        <v>61.54</v>
      </c>
      <c r="AF1266">
        <v>20</v>
      </c>
      <c r="AG1266">
        <v>2</v>
      </c>
      <c r="AH1266">
        <v>0</v>
      </c>
      <c r="AI1266">
        <v>11</v>
      </c>
      <c r="AJ1266" s="301">
        <v>43919</v>
      </c>
      <c r="AK1266">
        <v>1608</v>
      </c>
      <c r="AL1266">
        <v>1613</v>
      </c>
      <c r="AM1266" s="301">
        <v>43828</v>
      </c>
      <c r="AN1266">
        <v>2134</v>
      </c>
      <c r="AO1266">
        <v>2408</v>
      </c>
      <c r="AP1266" s="301">
        <v>43645</v>
      </c>
      <c r="AQ1266">
        <v>2076</v>
      </c>
      <c r="AR1266">
        <v>2584</v>
      </c>
      <c r="AS1266" s="301">
        <v>43280</v>
      </c>
      <c r="AT1266">
        <v>3025</v>
      </c>
      <c r="AU1266">
        <v>3200</v>
      </c>
    </row>
    <row r="1267" spans="1:47" x14ac:dyDescent="0.2">
      <c r="A1267" s="102">
        <v>3282</v>
      </c>
      <c r="B1267">
        <v>1969</v>
      </c>
      <c r="C1267" t="s">
        <v>1146</v>
      </c>
      <c r="D1267" t="s">
        <v>907</v>
      </c>
      <c r="E1267">
        <v>1570</v>
      </c>
      <c r="F1267">
        <v>1559</v>
      </c>
      <c r="G1267">
        <v>700</v>
      </c>
      <c r="H1267" t="s">
        <v>901</v>
      </c>
      <c r="I1267">
        <v>8020</v>
      </c>
      <c r="J1267" t="s">
        <v>972</v>
      </c>
      <c r="K1267" t="s">
        <v>905</v>
      </c>
      <c r="L1267">
        <v>1265</v>
      </c>
      <c r="M1267">
        <v>1283</v>
      </c>
      <c r="N1267">
        <v>900</v>
      </c>
      <c r="O1267" t="s">
        <v>898</v>
      </c>
      <c r="P1267">
        <v>0.69372802348997098</v>
      </c>
      <c r="Q1267">
        <v>0.88640633778720901</v>
      </c>
      <c r="R1267">
        <v>1.3979921225530901E-2</v>
      </c>
      <c r="S1267">
        <v>1.6020755068427901E-3</v>
      </c>
      <c r="T1267">
        <v>-2.0967407893552701</v>
      </c>
      <c r="U1267">
        <v>2.0967407893552701</v>
      </c>
      <c r="V1267">
        <v>1.8132756366964899</v>
      </c>
      <c r="W1267">
        <v>-19.510000000000002</v>
      </c>
      <c r="X1267">
        <v>5.81</v>
      </c>
      <c r="Y1267">
        <v>251330</v>
      </c>
      <c r="Z1267">
        <v>16755</v>
      </c>
      <c r="AA1267">
        <v>0.73</v>
      </c>
      <c r="AB1267">
        <v>15</v>
      </c>
      <c r="AC1267">
        <v>11</v>
      </c>
      <c r="AD1267">
        <v>4</v>
      </c>
      <c r="AE1267">
        <v>73.33</v>
      </c>
      <c r="AF1267">
        <v>21</v>
      </c>
      <c r="AG1267">
        <v>2</v>
      </c>
      <c r="AH1267">
        <v>0</v>
      </c>
      <c r="AI1267">
        <v>13</v>
      </c>
      <c r="AJ1267" s="301">
        <v>43919</v>
      </c>
      <c r="AK1267">
        <v>1711</v>
      </c>
      <c r="AL1267">
        <v>1129</v>
      </c>
      <c r="AM1267" s="301">
        <v>43828</v>
      </c>
      <c r="AN1267">
        <v>1960</v>
      </c>
      <c r="AO1267">
        <v>1473</v>
      </c>
      <c r="AP1267" s="301">
        <v>43645</v>
      </c>
      <c r="AQ1267">
        <v>1826</v>
      </c>
      <c r="AR1267">
        <v>1252</v>
      </c>
      <c r="AS1267" s="301">
        <v>43280</v>
      </c>
      <c r="AT1267">
        <v>1993</v>
      </c>
      <c r="AU1267">
        <v>1555</v>
      </c>
    </row>
    <row r="1268" spans="1:47" x14ac:dyDescent="0.2">
      <c r="A1268" s="102">
        <v>3967</v>
      </c>
      <c r="B1268">
        <v>1969</v>
      </c>
      <c r="C1268" t="s">
        <v>1146</v>
      </c>
      <c r="D1268" t="s">
        <v>907</v>
      </c>
      <c r="E1268">
        <v>1570</v>
      </c>
      <c r="F1268">
        <v>1559</v>
      </c>
      <c r="G1268">
        <v>600</v>
      </c>
      <c r="H1268" t="s">
        <v>901</v>
      </c>
      <c r="I1268">
        <v>8031</v>
      </c>
      <c r="J1268" t="s">
        <v>618</v>
      </c>
      <c r="K1268" t="s">
        <v>905</v>
      </c>
      <c r="L1268">
        <v>1600.5</v>
      </c>
      <c r="M1268">
        <v>1596</v>
      </c>
      <c r="N1268">
        <v>600</v>
      </c>
      <c r="O1268" t="s">
        <v>898</v>
      </c>
      <c r="P1268">
        <v>0.75183147726364297</v>
      </c>
      <c r="Q1268">
        <v>0.85780922415204497</v>
      </c>
      <c r="R1268">
        <v>2.1109047334412798E-2</v>
      </c>
      <c r="S1268">
        <v>6.8540571869240605E-2</v>
      </c>
      <c r="T1268">
        <v>-2.0425587385262798</v>
      </c>
      <c r="U1268">
        <v>2.0425587385262798</v>
      </c>
      <c r="V1268">
        <v>1.7117325570916799</v>
      </c>
      <c r="W1268">
        <v>-9.65</v>
      </c>
      <c r="X1268">
        <v>2.3199999999999998</v>
      </c>
      <c r="Y1268">
        <v>251256</v>
      </c>
      <c r="Z1268">
        <v>19327</v>
      </c>
      <c r="AA1268">
        <v>0.91</v>
      </c>
      <c r="AB1268">
        <v>13</v>
      </c>
      <c r="AC1268">
        <v>7</v>
      </c>
      <c r="AD1268">
        <v>6</v>
      </c>
      <c r="AE1268">
        <v>53.85</v>
      </c>
      <c r="AF1268">
        <v>20</v>
      </c>
      <c r="AG1268">
        <v>2</v>
      </c>
      <c r="AH1268">
        <v>0</v>
      </c>
      <c r="AI1268">
        <v>11</v>
      </c>
      <c r="AJ1268" s="301">
        <v>43919</v>
      </c>
      <c r="AK1268">
        <v>1711</v>
      </c>
      <c r="AL1268">
        <v>1570</v>
      </c>
      <c r="AM1268" s="301">
        <v>43828</v>
      </c>
      <c r="AN1268">
        <v>1960</v>
      </c>
      <c r="AO1268">
        <v>1946</v>
      </c>
      <c r="AP1268" s="301">
        <v>43645</v>
      </c>
      <c r="AQ1268">
        <v>1826</v>
      </c>
      <c r="AR1268">
        <v>1798</v>
      </c>
      <c r="AS1268" s="301">
        <v>43280</v>
      </c>
      <c r="AT1268">
        <v>1993</v>
      </c>
      <c r="AU1268">
        <v>1828</v>
      </c>
    </row>
    <row r="1269" spans="1:47" x14ac:dyDescent="0.2">
      <c r="A1269" s="102">
        <v>384</v>
      </c>
      <c r="B1269">
        <v>8031</v>
      </c>
      <c r="C1269" t="s">
        <v>618</v>
      </c>
      <c r="D1269" t="s">
        <v>905</v>
      </c>
      <c r="E1269">
        <v>1600.5</v>
      </c>
      <c r="F1269">
        <v>1596</v>
      </c>
      <c r="G1269">
        <v>600</v>
      </c>
      <c r="H1269" t="s">
        <v>901</v>
      </c>
      <c r="I1269">
        <v>8425</v>
      </c>
      <c r="J1269" t="s">
        <v>1016</v>
      </c>
      <c r="K1269" t="s">
        <v>904</v>
      </c>
      <c r="L1269">
        <v>2378</v>
      </c>
      <c r="M1269">
        <v>2356</v>
      </c>
      <c r="N1269">
        <v>400</v>
      </c>
      <c r="O1269" t="s">
        <v>898</v>
      </c>
      <c r="P1269">
        <v>0.92288235405752805</v>
      </c>
      <c r="Q1269">
        <v>0.96111899835076497</v>
      </c>
      <c r="R1269" s="15">
        <v>2.0676734393416499E-2</v>
      </c>
      <c r="S1269" s="15">
        <v>7.7492964675444998E-3</v>
      </c>
      <c r="T1269">
        <v>-1.2721655737686499</v>
      </c>
      <c r="U1269">
        <v>1.2721655737686499</v>
      </c>
      <c r="V1269">
        <v>1.1659672543914701</v>
      </c>
      <c r="W1269">
        <v>-6.2</v>
      </c>
      <c r="X1269">
        <v>1.61</v>
      </c>
      <c r="Y1269">
        <v>251203</v>
      </c>
      <c r="Z1269">
        <v>20934</v>
      </c>
      <c r="AA1269">
        <v>0.95</v>
      </c>
      <c r="AB1269">
        <v>12</v>
      </c>
      <c r="AC1269">
        <v>7</v>
      </c>
      <c r="AD1269">
        <v>5</v>
      </c>
      <c r="AE1269">
        <v>58.33</v>
      </c>
      <c r="AF1269">
        <v>19</v>
      </c>
      <c r="AG1269">
        <v>2</v>
      </c>
      <c r="AH1269">
        <v>1</v>
      </c>
      <c r="AI1269">
        <v>9</v>
      </c>
      <c r="AJ1269" s="301">
        <v>43919</v>
      </c>
      <c r="AK1269">
        <v>1570</v>
      </c>
      <c r="AL1269">
        <v>2183</v>
      </c>
      <c r="AM1269" s="301">
        <v>43828</v>
      </c>
      <c r="AN1269">
        <v>1946</v>
      </c>
      <c r="AO1269">
        <v>3425</v>
      </c>
      <c r="AP1269" s="301">
        <v>43645</v>
      </c>
      <c r="AQ1269">
        <v>1798</v>
      </c>
      <c r="AR1269">
        <v>2692</v>
      </c>
      <c r="AS1269" s="301">
        <v>43280</v>
      </c>
      <c r="AT1269">
        <v>1828</v>
      </c>
      <c r="AU1269">
        <v>2815</v>
      </c>
    </row>
    <row r="1270" spans="1:47" x14ac:dyDescent="0.2">
      <c r="A1270" s="102">
        <v>1570</v>
      </c>
      <c r="B1270">
        <v>8179</v>
      </c>
      <c r="C1270" t="s">
        <v>630</v>
      </c>
      <c r="D1270" t="s">
        <v>921</v>
      </c>
      <c r="E1270">
        <v>1937</v>
      </c>
      <c r="F1270">
        <v>1890</v>
      </c>
      <c r="G1270">
        <v>500</v>
      </c>
      <c r="H1270" t="s">
        <v>898</v>
      </c>
      <c r="I1270">
        <v>8233</v>
      </c>
      <c r="J1270" t="s">
        <v>930</v>
      </c>
      <c r="K1270" t="s">
        <v>921</v>
      </c>
      <c r="L1270">
        <v>920</v>
      </c>
      <c r="M1270">
        <v>907</v>
      </c>
      <c r="N1270">
        <v>1000</v>
      </c>
      <c r="O1270" t="s">
        <v>901</v>
      </c>
      <c r="P1270">
        <v>0.71843908710998605</v>
      </c>
      <c r="Q1270">
        <v>0.93510612242013902</v>
      </c>
      <c r="R1270">
        <v>0.268436537346604</v>
      </c>
      <c r="S1270" s="15">
        <v>9.1181728174120999E-2</v>
      </c>
      <c r="T1270">
        <v>1.8062024655548601</v>
      </c>
      <c r="U1270">
        <v>1.8062024655548601</v>
      </c>
      <c r="V1270">
        <v>2.0287198370059398</v>
      </c>
      <c r="W1270">
        <v>10.19</v>
      </c>
      <c r="X1270">
        <v>4.0199999999999996</v>
      </c>
      <c r="Y1270">
        <v>251028</v>
      </c>
      <c r="Z1270">
        <v>17931</v>
      </c>
      <c r="AA1270">
        <v>1.05</v>
      </c>
      <c r="AB1270">
        <v>14</v>
      </c>
      <c r="AC1270">
        <v>9</v>
      </c>
      <c r="AD1270">
        <v>5</v>
      </c>
      <c r="AE1270">
        <v>64.290000000000006</v>
      </c>
      <c r="AF1270">
        <v>20</v>
      </c>
      <c r="AG1270">
        <v>4</v>
      </c>
      <c r="AH1270">
        <v>1</v>
      </c>
      <c r="AI1270">
        <v>9</v>
      </c>
      <c r="AJ1270" s="301">
        <v>43919</v>
      </c>
      <c r="AK1270">
        <v>1788</v>
      </c>
      <c r="AL1270">
        <v>1003</v>
      </c>
      <c r="AM1270" s="301">
        <v>43828</v>
      </c>
      <c r="AN1270">
        <v>2472</v>
      </c>
      <c r="AO1270">
        <v>1228</v>
      </c>
      <c r="AP1270" s="301">
        <v>43645</v>
      </c>
      <c r="AQ1270">
        <v>2689</v>
      </c>
      <c r="AR1270">
        <v>1210</v>
      </c>
      <c r="AS1270" s="301">
        <v>43280</v>
      </c>
      <c r="AT1270">
        <v>2903</v>
      </c>
      <c r="AU1270">
        <v>1834</v>
      </c>
    </row>
    <row r="1271" spans="1:47" x14ac:dyDescent="0.2">
      <c r="A1271" s="102">
        <v>3116</v>
      </c>
      <c r="B1271">
        <v>4061</v>
      </c>
      <c r="C1271" t="s">
        <v>1067</v>
      </c>
      <c r="D1271" t="s">
        <v>920</v>
      </c>
      <c r="E1271">
        <v>2593</v>
      </c>
      <c r="F1271">
        <v>2591</v>
      </c>
      <c r="G1271">
        <v>400</v>
      </c>
      <c r="H1271" t="s">
        <v>898</v>
      </c>
      <c r="I1271">
        <v>7867</v>
      </c>
      <c r="J1271" t="s">
        <v>1178</v>
      </c>
      <c r="K1271" t="s">
        <v>919</v>
      </c>
      <c r="L1271">
        <v>863</v>
      </c>
      <c r="M1271">
        <v>837</v>
      </c>
      <c r="N1271">
        <v>1200</v>
      </c>
      <c r="O1271" t="s">
        <v>901</v>
      </c>
      <c r="P1271">
        <v>0.56414176220026402</v>
      </c>
      <c r="Q1271">
        <v>0.89290205776029596</v>
      </c>
      <c r="R1271">
        <v>1.39646540349667E-4</v>
      </c>
      <c r="S1271">
        <v>1.39937295410492E-2</v>
      </c>
      <c r="T1271">
        <v>0.40214502479266101</v>
      </c>
      <c r="U1271">
        <v>0.40214502479266101</v>
      </c>
      <c r="V1271">
        <v>0.209669715674204</v>
      </c>
      <c r="W1271">
        <v>2.67</v>
      </c>
      <c r="X1271">
        <v>3.09</v>
      </c>
      <c r="Y1271">
        <v>250931</v>
      </c>
      <c r="Z1271">
        <v>20911</v>
      </c>
      <c r="AA1271">
        <v>1.1499999999999999</v>
      </c>
      <c r="AB1271">
        <v>12</v>
      </c>
      <c r="AC1271">
        <v>7</v>
      </c>
      <c r="AD1271">
        <v>5</v>
      </c>
      <c r="AE1271">
        <v>58.33</v>
      </c>
      <c r="AF1271">
        <v>18</v>
      </c>
      <c r="AG1271">
        <v>4</v>
      </c>
      <c r="AH1271">
        <v>0</v>
      </c>
      <c r="AI1271">
        <v>8</v>
      </c>
      <c r="AJ1271" s="301">
        <v>43919</v>
      </c>
      <c r="AK1271">
        <v>2346</v>
      </c>
      <c r="AL1271">
        <v>782</v>
      </c>
      <c r="AM1271" s="301">
        <v>43828</v>
      </c>
      <c r="AN1271">
        <v>3270</v>
      </c>
      <c r="AO1271">
        <v>1417</v>
      </c>
      <c r="AP1271" s="301">
        <v>43645</v>
      </c>
      <c r="AQ1271">
        <v>3320</v>
      </c>
      <c r="AR1271">
        <v>1307</v>
      </c>
      <c r="AS1271" s="301">
        <v>43280</v>
      </c>
      <c r="AT1271">
        <v>3615</v>
      </c>
      <c r="AU1271">
        <v>887</v>
      </c>
    </row>
    <row r="1272" spans="1:47" x14ac:dyDescent="0.2">
      <c r="A1272" s="102">
        <v>1474</v>
      </c>
      <c r="B1272">
        <v>8308</v>
      </c>
      <c r="C1272" t="s">
        <v>48</v>
      </c>
      <c r="D1272" t="s">
        <v>940</v>
      </c>
      <c r="E1272">
        <v>366</v>
      </c>
      <c r="F1272">
        <v>368</v>
      </c>
      <c r="G1272">
        <v>2900</v>
      </c>
      <c r="H1272" t="s">
        <v>898</v>
      </c>
      <c r="I1272">
        <v>9613</v>
      </c>
      <c r="J1272" t="s">
        <v>1183</v>
      </c>
      <c r="K1272" t="s">
        <v>900</v>
      </c>
      <c r="L1272">
        <v>1203</v>
      </c>
      <c r="M1272">
        <v>1177</v>
      </c>
      <c r="N1272">
        <v>900</v>
      </c>
      <c r="O1272" t="s">
        <v>901</v>
      </c>
      <c r="P1272">
        <v>0.88862982126240397</v>
      </c>
      <c r="Q1272">
        <v>0.93746913234968599</v>
      </c>
      <c r="R1272">
        <v>0.13761604667428301</v>
      </c>
      <c r="S1272">
        <v>1.37265205612743E-2</v>
      </c>
      <c r="T1272">
        <v>0.34012838435473902</v>
      </c>
      <c r="U1272">
        <v>0.34012838435473902</v>
      </c>
      <c r="V1272">
        <v>5.3665513477645498E-2</v>
      </c>
      <c r="W1272">
        <v>1.75</v>
      </c>
      <c r="X1272">
        <v>0.75</v>
      </c>
      <c r="Y1272">
        <v>250256</v>
      </c>
      <c r="Z1272">
        <v>17875</v>
      </c>
      <c r="AA1272">
        <v>0.85</v>
      </c>
      <c r="AB1272">
        <v>14</v>
      </c>
      <c r="AC1272">
        <v>8</v>
      </c>
      <c r="AD1272">
        <v>6</v>
      </c>
      <c r="AE1272">
        <v>57.14</v>
      </c>
      <c r="AF1272">
        <v>19</v>
      </c>
      <c r="AG1272">
        <v>4</v>
      </c>
      <c r="AH1272">
        <v>0</v>
      </c>
      <c r="AI1272">
        <v>10</v>
      </c>
      <c r="AJ1272" s="301">
        <v>43919</v>
      </c>
      <c r="AK1272">
        <v>344</v>
      </c>
      <c r="AL1272">
        <v>1043</v>
      </c>
      <c r="AM1272" s="301">
        <v>43828</v>
      </c>
      <c r="AN1272">
        <v>479</v>
      </c>
      <c r="AO1272">
        <v>1467</v>
      </c>
      <c r="AP1272" s="301">
        <v>43645</v>
      </c>
      <c r="AQ1272">
        <v>453.5</v>
      </c>
      <c r="AR1272">
        <v>1461</v>
      </c>
      <c r="AS1272" s="301">
        <v>43280</v>
      </c>
      <c r="AT1272">
        <v>582.29999999999995</v>
      </c>
      <c r="AU1272">
        <v>1251</v>
      </c>
    </row>
    <row r="1273" spans="1:47" x14ac:dyDescent="0.2">
      <c r="A1273" s="102">
        <v>3297</v>
      </c>
      <c r="B1273">
        <v>2593</v>
      </c>
      <c r="C1273" t="s">
        <v>481</v>
      </c>
      <c r="D1273" t="s">
        <v>923</v>
      </c>
      <c r="E1273">
        <v>6170</v>
      </c>
      <c r="F1273">
        <v>6230</v>
      </c>
      <c r="G1273">
        <v>100</v>
      </c>
      <c r="H1273" t="s">
        <v>901</v>
      </c>
      <c r="I1273">
        <v>8697</v>
      </c>
      <c r="J1273" t="s">
        <v>666</v>
      </c>
      <c r="K1273" t="s">
        <v>904</v>
      </c>
      <c r="L1273">
        <v>2490</v>
      </c>
      <c r="M1273">
        <v>2498</v>
      </c>
      <c r="N1273">
        <v>200</v>
      </c>
      <c r="O1273" t="s">
        <v>898</v>
      </c>
      <c r="P1273">
        <v>0.60799947277802702</v>
      </c>
      <c r="Q1273">
        <v>0.88607121197120298</v>
      </c>
      <c r="R1273">
        <v>0.22341484612471099</v>
      </c>
      <c r="S1273">
        <v>3.53659964078957E-2</v>
      </c>
      <c r="T1273">
        <v>-1.3489843796597301</v>
      </c>
      <c r="U1273">
        <v>1.3489843796597301</v>
      </c>
      <c r="V1273">
        <v>1.39250680248092</v>
      </c>
      <c r="W1273">
        <v>-9.9499999999999993</v>
      </c>
      <c r="X1273">
        <v>19.809999999999999</v>
      </c>
      <c r="Y1273">
        <v>250241</v>
      </c>
      <c r="Z1273">
        <v>20853</v>
      </c>
      <c r="AA1273">
        <v>1.33</v>
      </c>
      <c r="AB1273">
        <v>12</v>
      </c>
      <c r="AC1273">
        <v>7</v>
      </c>
      <c r="AD1273">
        <v>5</v>
      </c>
      <c r="AE1273">
        <v>58.33</v>
      </c>
      <c r="AF1273">
        <v>19</v>
      </c>
      <c r="AG1273">
        <v>3</v>
      </c>
      <c r="AH1273">
        <v>0</v>
      </c>
      <c r="AI1273">
        <v>9</v>
      </c>
      <c r="AJ1273" s="301">
        <v>43919</v>
      </c>
      <c r="AK1273">
        <v>5850</v>
      </c>
      <c r="AL1273">
        <v>1916</v>
      </c>
      <c r="AM1273" s="301">
        <v>43828</v>
      </c>
      <c r="AN1273">
        <v>5480</v>
      </c>
      <c r="AO1273">
        <v>1930</v>
      </c>
      <c r="AP1273" s="301">
        <v>43645</v>
      </c>
      <c r="AQ1273">
        <v>5110</v>
      </c>
      <c r="AR1273">
        <v>1748</v>
      </c>
      <c r="AS1273" s="301">
        <v>43280</v>
      </c>
      <c r="AT1273">
        <v>5010</v>
      </c>
      <c r="AU1273">
        <v>2030</v>
      </c>
    </row>
    <row r="1274" spans="1:47" x14ac:dyDescent="0.2">
      <c r="A1274" s="102">
        <v>9</v>
      </c>
      <c r="B1274">
        <v>2768</v>
      </c>
      <c r="C1274" t="s">
        <v>1353</v>
      </c>
      <c r="D1274" t="s">
        <v>905</v>
      </c>
      <c r="E1274">
        <v>235</v>
      </c>
      <c r="F1274">
        <v>233</v>
      </c>
      <c r="G1274">
        <v>4400</v>
      </c>
      <c r="H1274" t="s">
        <v>901</v>
      </c>
      <c r="I1274">
        <v>4676</v>
      </c>
      <c r="J1274" t="s">
        <v>1206</v>
      </c>
      <c r="K1274" t="s">
        <v>900</v>
      </c>
      <c r="L1274">
        <v>1044</v>
      </c>
      <c r="M1274">
        <v>1031</v>
      </c>
      <c r="N1274">
        <v>1000</v>
      </c>
      <c r="O1274" t="s">
        <v>898</v>
      </c>
      <c r="P1274">
        <v>0.85004532216420303</v>
      </c>
      <c r="Q1274">
        <v>0.98404148333142205</v>
      </c>
      <c r="R1274">
        <v>4.7468613510027298E-2</v>
      </c>
      <c r="S1274">
        <v>2.1121698879547602E-3</v>
      </c>
      <c r="T1274">
        <v>-1.1171768358262799</v>
      </c>
      <c r="U1274">
        <v>1.1171768358262799</v>
      </c>
      <c r="V1274">
        <v>1.2666398100210901</v>
      </c>
      <c r="W1274">
        <v>-2.83</v>
      </c>
      <c r="X1274">
        <v>0.56000000000000005</v>
      </c>
      <c r="Y1274">
        <v>249174</v>
      </c>
      <c r="Z1274">
        <v>15573</v>
      </c>
      <c r="AA1274">
        <v>0.76</v>
      </c>
      <c r="AB1274">
        <v>16</v>
      </c>
      <c r="AC1274">
        <v>10</v>
      </c>
      <c r="AD1274">
        <v>6</v>
      </c>
      <c r="AE1274">
        <v>62.5</v>
      </c>
      <c r="AF1274">
        <v>21</v>
      </c>
      <c r="AG1274">
        <v>1</v>
      </c>
      <c r="AH1274">
        <v>0</v>
      </c>
      <c r="AI1274">
        <v>15</v>
      </c>
      <c r="AJ1274" s="301">
        <v>43919</v>
      </c>
      <c r="AK1274">
        <v>263</v>
      </c>
      <c r="AL1274">
        <v>1109</v>
      </c>
      <c r="AM1274" s="301">
        <v>43828</v>
      </c>
      <c r="AN1274">
        <v>352</v>
      </c>
      <c r="AO1274">
        <v>1556</v>
      </c>
      <c r="AP1274" s="301">
        <v>43645</v>
      </c>
      <c r="AQ1274">
        <v>360</v>
      </c>
      <c r="AR1274">
        <v>1537</v>
      </c>
      <c r="AS1274" s="301">
        <v>43280</v>
      </c>
      <c r="AT1274">
        <v>397</v>
      </c>
      <c r="AU1274">
        <v>1857</v>
      </c>
    </row>
    <row r="1275" spans="1:47" x14ac:dyDescent="0.2">
      <c r="A1275" s="102">
        <v>3179</v>
      </c>
      <c r="B1275">
        <v>1417</v>
      </c>
      <c r="C1275" t="s">
        <v>1462</v>
      </c>
      <c r="D1275" t="s">
        <v>907</v>
      </c>
      <c r="E1275">
        <v>1611</v>
      </c>
      <c r="F1275">
        <v>1595</v>
      </c>
      <c r="G1275">
        <v>600</v>
      </c>
      <c r="H1275" t="s">
        <v>898</v>
      </c>
      <c r="I1275">
        <v>3099</v>
      </c>
      <c r="J1275" t="s">
        <v>33</v>
      </c>
      <c r="K1275" t="s">
        <v>921</v>
      </c>
      <c r="L1275">
        <v>635</v>
      </c>
      <c r="M1275">
        <v>623</v>
      </c>
      <c r="N1275">
        <v>1500</v>
      </c>
      <c r="O1275" t="s">
        <v>901</v>
      </c>
      <c r="P1275">
        <v>0.80446697145649404</v>
      </c>
      <c r="Q1275">
        <v>0.89027321870117704</v>
      </c>
      <c r="R1275">
        <v>2.2741713297990501E-2</v>
      </c>
      <c r="S1275" s="15">
        <v>4.5597141711358601E-3</v>
      </c>
      <c r="T1275">
        <v>3.3420933706338101</v>
      </c>
      <c r="U1275">
        <v>3.3420933706338101</v>
      </c>
      <c r="V1275">
        <v>2.92039090323824</v>
      </c>
      <c r="W1275">
        <v>15.9</v>
      </c>
      <c r="X1275">
        <v>2.35</v>
      </c>
      <c r="Y1275">
        <v>248891</v>
      </c>
      <c r="Z1275">
        <v>17778</v>
      </c>
      <c r="AA1275">
        <v>0.85</v>
      </c>
      <c r="AB1275">
        <v>14</v>
      </c>
      <c r="AC1275">
        <v>8</v>
      </c>
      <c r="AD1275">
        <v>6</v>
      </c>
      <c r="AE1275">
        <v>57.14</v>
      </c>
      <c r="AF1275">
        <v>19</v>
      </c>
      <c r="AG1275">
        <v>3</v>
      </c>
      <c r="AH1275">
        <v>1</v>
      </c>
      <c r="AI1275">
        <v>10</v>
      </c>
      <c r="AJ1275" s="301">
        <v>43919</v>
      </c>
      <c r="AK1275">
        <v>1375</v>
      </c>
      <c r="AL1275">
        <v>641</v>
      </c>
      <c r="AM1275" s="301">
        <v>43828</v>
      </c>
      <c r="AN1275">
        <v>1651</v>
      </c>
      <c r="AO1275">
        <v>984</v>
      </c>
      <c r="AP1275" s="301">
        <v>43645</v>
      </c>
      <c r="AQ1275">
        <v>1652</v>
      </c>
      <c r="AR1275">
        <v>899</v>
      </c>
      <c r="AS1275" s="301">
        <v>43280</v>
      </c>
      <c r="AT1275">
        <v>1687</v>
      </c>
      <c r="AU1275">
        <v>1344</v>
      </c>
    </row>
    <row r="1276" spans="1:47" x14ac:dyDescent="0.2">
      <c r="A1276" s="102">
        <v>2026</v>
      </c>
      <c r="B1276">
        <v>7951</v>
      </c>
      <c r="C1276" t="s">
        <v>1131</v>
      </c>
      <c r="D1276" t="s">
        <v>919</v>
      </c>
      <c r="E1276">
        <v>5050</v>
      </c>
      <c r="F1276">
        <v>4975</v>
      </c>
      <c r="G1276">
        <v>200</v>
      </c>
      <c r="H1276" t="s">
        <v>901</v>
      </c>
      <c r="I1276">
        <v>8020</v>
      </c>
      <c r="J1276" t="s">
        <v>972</v>
      </c>
      <c r="K1276" t="s">
        <v>905</v>
      </c>
      <c r="L1276">
        <v>1265</v>
      </c>
      <c r="M1276">
        <v>1283</v>
      </c>
      <c r="N1276">
        <v>800</v>
      </c>
      <c r="O1276" t="s">
        <v>898</v>
      </c>
      <c r="P1276">
        <v>0.939736857853393</v>
      </c>
      <c r="Q1276">
        <v>0.92385965274502901</v>
      </c>
      <c r="R1276">
        <v>0.13570926004025399</v>
      </c>
      <c r="S1276">
        <v>2.2150565733784301E-2</v>
      </c>
      <c r="T1276">
        <v>-0.52030510850856904</v>
      </c>
      <c r="U1276">
        <v>0.52030510850856904</v>
      </c>
      <c r="V1276">
        <v>4.3722539686891201E-2</v>
      </c>
      <c r="W1276">
        <v>-2.59</v>
      </c>
      <c r="X1276">
        <v>3.16</v>
      </c>
      <c r="Y1276">
        <v>248657</v>
      </c>
      <c r="Z1276">
        <v>24866</v>
      </c>
      <c r="AA1276">
        <v>1.29</v>
      </c>
      <c r="AB1276">
        <v>10</v>
      </c>
      <c r="AC1276">
        <v>7</v>
      </c>
      <c r="AD1276">
        <v>3</v>
      </c>
      <c r="AE1276">
        <v>70</v>
      </c>
      <c r="AF1276">
        <v>21</v>
      </c>
      <c r="AG1276">
        <v>3</v>
      </c>
      <c r="AH1276">
        <v>1</v>
      </c>
      <c r="AI1276">
        <v>6</v>
      </c>
      <c r="AJ1276" s="301">
        <v>43919</v>
      </c>
      <c r="AK1276">
        <v>4315</v>
      </c>
      <c r="AL1276">
        <v>1129</v>
      </c>
      <c r="AM1276" s="301">
        <v>43828</v>
      </c>
      <c r="AN1276">
        <v>6080</v>
      </c>
      <c r="AO1276">
        <v>1473</v>
      </c>
      <c r="AP1276" s="301">
        <v>43645</v>
      </c>
      <c r="AQ1276">
        <v>5260</v>
      </c>
      <c r="AR1276">
        <v>1252</v>
      </c>
      <c r="AS1276" s="301">
        <v>43280</v>
      </c>
      <c r="AT1276">
        <v>5570</v>
      </c>
      <c r="AU1276">
        <v>1555</v>
      </c>
    </row>
    <row r="1277" spans="1:47" x14ac:dyDescent="0.2">
      <c r="A1277" s="102">
        <v>1753</v>
      </c>
      <c r="B1277">
        <v>4581</v>
      </c>
      <c r="C1277" t="s">
        <v>1196</v>
      </c>
      <c r="D1277" t="s">
        <v>918</v>
      </c>
      <c r="E1277">
        <v>6720</v>
      </c>
      <c r="F1277">
        <v>6640</v>
      </c>
      <c r="G1277">
        <v>100</v>
      </c>
      <c r="H1277" t="s">
        <v>898</v>
      </c>
      <c r="I1277">
        <v>6269</v>
      </c>
      <c r="J1277" t="s">
        <v>1176</v>
      </c>
      <c r="K1277" t="s">
        <v>909</v>
      </c>
      <c r="L1277">
        <v>1470</v>
      </c>
      <c r="M1277">
        <v>1434</v>
      </c>
      <c r="N1277">
        <v>500</v>
      </c>
      <c r="O1277" t="s">
        <v>901</v>
      </c>
      <c r="P1277">
        <v>0.56293624129559205</v>
      </c>
      <c r="Q1277">
        <v>0.93130542259567595</v>
      </c>
      <c r="R1277">
        <v>0.111921582476688</v>
      </c>
      <c r="S1277" s="15">
        <v>1.345854920597E-3</v>
      </c>
      <c r="T1277">
        <v>0.366493073538257</v>
      </c>
      <c r="U1277">
        <v>0.366493073538257</v>
      </c>
      <c r="V1277">
        <v>4.65486004917436E-2</v>
      </c>
      <c r="W1277">
        <v>3.01</v>
      </c>
      <c r="X1277">
        <v>7.98</v>
      </c>
      <c r="Y1277">
        <v>248385</v>
      </c>
      <c r="Z1277">
        <v>35484</v>
      </c>
      <c r="AA1277">
        <v>2.29</v>
      </c>
      <c r="AB1277">
        <v>7</v>
      </c>
      <c r="AC1277">
        <v>4</v>
      </c>
      <c r="AD1277">
        <v>3</v>
      </c>
      <c r="AE1277">
        <v>57.14</v>
      </c>
      <c r="AF1277">
        <v>12</v>
      </c>
      <c r="AG1277">
        <v>4</v>
      </c>
      <c r="AH1277">
        <v>2</v>
      </c>
      <c r="AI1277">
        <v>1</v>
      </c>
      <c r="AJ1277" s="301">
        <v>43919</v>
      </c>
      <c r="AK1277">
        <v>7050</v>
      </c>
      <c r="AL1277">
        <v>1331</v>
      </c>
      <c r="AM1277" s="301">
        <v>43828</v>
      </c>
      <c r="AN1277">
        <v>8110</v>
      </c>
      <c r="AO1277">
        <v>2665</v>
      </c>
      <c r="AP1277" s="301">
        <v>43645</v>
      </c>
      <c r="AQ1277">
        <v>8570</v>
      </c>
      <c r="AR1277">
        <v>3090</v>
      </c>
      <c r="AS1277" s="301">
        <v>43280</v>
      </c>
      <c r="AT1277">
        <v>12570</v>
      </c>
      <c r="AU1277">
        <v>3045</v>
      </c>
    </row>
    <row r="1278" spans="1:47" x14ac:dyDescent="0.2">
      <c r="A1278" s="102">
        <v>3129</v>
      </c>
      <c r="B1278">
        <v>4208</v>
      </c>
      <c r="C1278" t="s">
        <v>1026</v>
      </c>
      <c r="D1278" t="s">
        <v>920</v>
      </c>
      <c r="E1278">
        <v>1810</v>
      </c>
      <c r="F1278">
        <v>1797</v>
      </c>
      <c r="G1278">
        <v>600</v>
      </c>
      <c r="H1278" t="s">
        <v>901</v>
      </c>
      <c r="I1278">
        <v>9715</v>
      </c>
      <c r="J1278" t="s">
        <v>1135</v>
      </c>
      <c r="K1278" t="s">
        <v>910</v>
      </c>
      <c r="L1278">
        <v>2544</v>
      </c>
      <c r="M1278">
        <v>2541</v>
      </c>
      <c r="N1278">
        <v>400</v>
      </c>
      <c r="O1278" t="s">
        <v>898</v>
      </c>
      <c r="P1278">
        <v>0.87871609615762003</v>
      </c>
      <c r="Q1278">
        <v>0.89231294328602295</v>
      </c>
      <c r="R1278">
        <v>5.1005560516387598E-2</v>
      </c>
      <c r="S1278" s="15">
        <v>7.7809059548694506E-2</v>
      </c>
      <c r="T1278">
        <v>-1.81259565689189</v>
      </c>
      <c r="U1278">
        <v>1.81259565689189</v>
      </c>
      <c r="V1278">
        <v>1.68532319786451</v>
      </c>
      <c r="W1278">
        <v>-17.13</v>
      </c>
      <c r="X1278">
        <v>6.08</v>
      </c>
      <c r="Y1278">
        <v>248371</v>
      </c>
      <c r="Z1278">
        <v>20698</v>
      </c>
      <c r="AA1278">
        <v>1.27</v>
      </c>
      <c r="AB1278">
        <v>12</v>
      </c>
      <c r="AC1278">
        <v>9</v>
      </c>
      <c r="AD1278">
        <v>3</v>
      </c>
      <c r="AE1278">
        <v>75</v>
      </c>
      <c r="AF1278">
        <v>16</v>
      </c>
      <c r="AG1278">
        <v>4</v>
      </c>
      <c r="AH1278">
        <v>2</v>
      </c>
      <c r="AI1278">
        <v>6</v>
      </c>
      <c r="AJ1278" s="301">
        <v>43919</v>
      </c>
      <c r="AK1278">
        <v>1691</v>
      </c>
      <c r="AL1278">
        <v>1916</v>
      </c>
      <c r="AM1278" s="301">
        <v>43828</v>
      </c>
      <c r="AN1278">
        <v>2379</v>
      </c>
      <c r="AO1278">
        <v>2968</v>
      </c>
      <c r="AP1278" s="301">
        <v>43645</v>
      </c>
      <c r="AQ1278">
        <v>2298</v>
      </c>
      <c r="AR1278">
        <v>2456</v>
      </c>
      <c r="AS1278" s="301">
        <v>43280</v>
      </c>
      <c r="AT1278">
        <v>2821</v>
      </c>
      <c r="AU1278">
        <v>2590</v>
      </c>
    </row>
    <row r="1279" spans="1:47" x14ac:dyDescent="0.2">
      <c r="A1279" s="102">
        <v>1574</v>
      </c>
      <c r="B1279">
        <v>3087</v>
      </c>
      <c r="C1279" t="s">
        <v>1094</v>
      </c>
      <c r="D1279" t="s">
        <v>921</v>
      </c>
      <c r="E1279">
        <v>1721</v>
      </c>
      <c r="F1279">
        <v>1719</v>
      </c>
      <c r="G1279">
        <v>500</v>
      </c>
      <c r="H1279" t="s">
        <v>901</v>
      </c>
      <c r="I1279">
        <v>6103</v>
      </c>
      <c r="J1279" t="s">
        <v>1464</v>
      </c>
      <c r="K1279" t="s">
        <v>909</v>
      </c>
      <c r="L1279">
        <v>4470</v>
      </c>
      <c r="M1279">
        <v>4435</v>
      </c>
      <c r="N1279">
        <v>200</v>
      </c>
      <c r="O1279" t="s">
        <v>898</v>
      </c>
      <c r="P1279">
        <v>0.86411744354127595</v>
      </c>
      <c r="Q1279">
        <v>0.93506901564511502</v>
      </c>
      <c r="R1279">
        <v>0.10735661290802601</v>
      </c>
      <c r="S1279">
        <v>6.3984063085955098E-2</v>
      </c>
      <c r="T1279">
        <v>-0.80157573714644603</v>
      </c>
      <c r="U1279">
        <v>0.80157573714644603</v>
      </c>
      <c r="V1279">
        <v>0.98597962107089898</v>
      </c>
      <c r="W1279">
        <v>-11.2</v>
      </c>
      <c r="X1279">
        <v>3.1</v>
      </c>
      <c r="Y1279">
        <v>248364</v>
      </c>
      <c r="Z1279">
        <v>22579</v>
      </c>
      <c r="AA1279">
        <v>1.44</v>
      </c>
      <c r="AB1279">
        <v>11</v>
      </c>
      <c r="AC1279">
        <v>6</v>
      </c>
      <c r="AD1279">
        <v>5</v>
      </c>
      <c r="AE1279">
        <v>54.55</v>
      </c>
      <c r="AF1279">
        <v>19</v>
      </c>
      <c r="AG1279">
        <v>3</v>
      </c>
      <c r="AH1279">
        <v>1</v>
      </c>
      <c r="AI1279">
        <v>7</v>
      </c>
      <c r="AJ1279" s="301">
        <v>43919</v>
      </c>
      <c r="AK1279">
        <v>1657</v>
      </c>
      <c r="AL1279">
        <v>3465</v>
      </c>
      <c r="AM1279" s="301">
        <v>43828</v>
      </c>
      <c r="AN1279">
        <v>2166</v>
      </c>
      <c r="AO1279">
        <v>5800</v>
      </c>
      <c r="AP1279" s="301">
        <v>43645</v>
      </c>
      <c r="AQ1279">
        <v>2077</v>
      </c>
      <c r="AR1279">
        <v>5900</v>
      </c>
      <c r="AS1279" s="301">
        <v>43280</v>
      </c>
      <c r="AT1279">
        <v>2140</v>
      </c>
      <c r="AU1279">
        <v>5660</v>
      </c>
    </row>
    <row r="1280" spans="1:47" x14ac:dyDescent="0.2">
      <c r="A1280" s="102">
        <v>1901</v>
      </c>
      <c r="B1280">
        <v>1812</v>
      </c>
      <c r="C1280" t="s">
        <v>961</v>
      </c>
      <c r="D1280" t="s">
        <v>907</v>
      </c>
      <c r="E1280">
        <v>1231</v>
      </c>
      <c r="F1280">
        <v>1252</v>
      </c>
      <c r="G1280">
        <v>700</v>
      </c>
      <c r="H1280" t="s">
        <v>898</v>
      </c>
      <c r="I1280">
        <v>9678</v>
      </c>
      <c r="J1280" t="s">
        <v>1453</v>
      </c>
      <c r="K1280" t="s">
        <v>910</v>
      </c>
      <c r="L1280">
        <v>2297</v>
      </c>
      <c r="M1280">
        <v>2316</v>
      </c>
      <c r="N1280">
        <v>400</v>
      </c>
      <c r="O1280" t="s">
        <v>901</v>
      </c>
      <c r="P1280">
        <v>0.94745347151122605</v>
      </c>
      <c r="Q1280">
        <v>0.92738008138651795</v>
      </c>
      <c r="R1280">
        <v>9.98089805107608E-2</v>
      </c>
      <c r="S1280" s="15">
        <v>3.5072797611723099E-2</v>
      </c>
      <c r="T1280">
        <v>0.73413307869564604</v>
      </c>
      <c r="U1280">
        <v>0.73413307869564604</v>
      </c>
      <c r="V1280">
        <v>1.0163106881416</v>
      </c>
      <c r="W1280">
        <v>2.02</v>
      </c>
      <c r="X1280">
        <v>5.4</v>
      </c>
      <c r="Y1280">
        <v>248351</v>
      </c>
      <c r="Z1280">
        <v>20696</v>
      </c>
      <c r="AA1280">
        <v>1.04</v>
      </c>
      <c r="AB1280">
        <v>12</v>
      </c>
      <c r="AC1280">
        <v>8</v>
      </c>
      <c r="AD1280">
        <v>4</v>
      </c>
      <c r="AE1280">
        <v>66.67</v>
      </c>
      <c r="AF1280">
        <v>18</v>
      </c>
      <c r="AG1280">
        <v>3</v>
      </c>
      <c r="AH1280">
        <v>1</v>
      </c>
      <c r="AI1280">
        <v>8</v>
      </c>
      <c r="AJ1280" s="301">
        <v>43919</v>
      </c>
      <c r="AK1280">
        <v>1155</v>
      </c>
      <c r="AL1280">
        <v>2133</v>
      </c>
      <c r="AM1280" s="301">
        <v>43828</v>
      </c>
      <c r="AN1280">
        <v>1458</v>
      </c>
      <c r="AO1280">
        <v>2821</v>
      </c>
      <c r="AP1280" s="301">
        <v>43645</v>
      </c>
      <c r="AQ1280">
        <v>1510</v>
      </c>
      <c r="AR1280">
        <v>2838</v>
      </c>
      <c r="AS1280" s="301">
        <v>43280</v>
      </c>
      <c r="AT1280">
        <v>1646</v>
      </c>
      <c r="AU1280">
        <v>3470</v>
      </c>
    </row>
    <row r="1281" spans="1:47" x14ac:dyDescent="0.2">
      <c r="A1281" s="102">
        <v>203</v>
      </c>
      <c r="B1281">
        <v>6135</v>
      </c>
      <c r="C1281" t="s">
        <v>1452</v>
      </c>
      <c r="D1281" t="s">
        <v>909</v>
      </c>
      <c r="E1281">
        <v>3260</v>
      </c>
      <c r="F1281">
        <v>3240</v>
      </c>
      <c r="G1281">
        <v>300</v>
      </c>
      <c r="H1281" t="s">
        <v>901</v>
      </c>
      <c r="I1281">
        <v>6902</v>
      </c>
      <c r="J1281" t="s">
        <v>588</v>
      </c>
      <c r="K1281" t="s">
        <v>913</v>
      </c>
      <c r="L1281">
        <v>4170</v>
      </c>
      <c r="M1281">
        <v>4151</v>
      </c>
      <c r="N1281">
        <v>200</v>
      </c>
      <c r="O1281" t="s">
        <v>898</v>
      </c>
      <c r="P1281">
        <v>0.89339754199369803</v>
      </c>
      <c r="Q1281">
        <v>0.96723399201306803</v>
      </c>
      <c r="R1281">
        <v>0.25270797661181399</v>
      </c>
      <c r="S1281" s="15">
        <v>5.4691547032895298E-2</v>
      </c>
      <c r="T1281">
        <v>-0.92904973798133195</v>
      </c>
      <c r="U1281">
        <v>0.92904973798133195</v>
      </c>
      <c r="V1281">
        <v>1.0450317072664701</v>
      </c>
      <c r="W1281">
        <v>-4.55</v>
      </c>
      <c r="X1281">
        <v>17.079999999999998</v>
      </c>
      <c r="Y1281">
        <v>248192</v>
      </c>
      <c r="Z1281">
        <v>24819</v>
      </c>
      <c r="AA1281">
        <v>1.52</v>
      </c>
      <c r="AB1281">
        <v>10</v>
      </c>
      <c r="AC1281">
        <v>6</v>
      </c>
      <c r="AD1281">
        <v>4</v>
      </c>
      <c r="AE1281">
        <v>60</v>
      </c>
      <c r="AF1281">
        <v>19</v>
      </c>
      <c r="AG1281">
        <v>3</v>
      </c>
      <c r="AH1281">
        <v>0</v>
      </c>
      <c r="AI1281">
        <v>7</v>
      </c>
      <c r="AJ1281" s="301">
        <v>43919</v>
      </c>
      <c r="AK1281">
        <v>2794</v>
      </c>
      <c r="AL1281">
        <v>3590</v>
      </c>
      <c r="AM1281" s="301">
        <v>43828</v>
      </c>
      <c r="AN1281">
        <v>5020</v>
      </c>
      <c r="AO1281">
        <v>4966</v>
      </c>
      <c r="AP1281" s="301">
        <v>43645</v>
      </c>
      <c r="AQ1281">
        <v>4630</v>
      </c>
      <c r="AR1281">
        <v>4642</v>
      </c>
      <c r="AS1281" s="301">
        <v>43280</v>
      </c>
      <c r="AT1281">
        <v>4185</v>
      </c>
      <c r="AU1281">
        <v>5245</v>
      </c>
    </row>
    <row r="1282" spans="1:47" x14ac:dyDescent="0.2">
      <c r="A1282" s="102">
        <v>3978</v>
      </c>
      <c r="B1282">
        <v>1959</v>
      </c>
      <c r="C1282" t="s">
        <v>1446</v>
      </c>
      <c r="D1282" t="s">
        <v>907</v>
      </c>
      <c r="E1282">
        <v>3135</v>
      </c>
      <c r="F1282">
        <v>3115</v>
      </c>
      <c r="G1282">
        <v>200</v>
      </c>
      <c r="H1282" t="s">
        <v>898</v>
      </c>
      <c r="I1282">
        <v>9602</v>
      </c>
      <c r="J1282" t="s">
        <v>1469</v>
      </c>
      <c r="K1282" t="s">
        <v>900</v>
      </c>
      <c r="L1282">
        <v>3800</v>
      </c>
      <c r="M1282">
        <v>3790</v>
      </c>
      <c r="N1282">
        <v>200</v>
      </c>
      <c r="O1282" t="s">
        <v>901</v>
      </c>
      <c r="P1282">
        <v>0.70820015355420995</v>
      </c>
      <c r="Q1282">
        <v>0.85735104162555298</v>
      </c>
      <c r="R1282">
        <v>0.137825385919605</v>
      </c>
      <c r="S1282" s="15">
        <v>4.4411812606370699E-2</v>
      </c>
      <c r="T1282">
        <v>0.64957858532216906</v>
      </c>
      <c r="U1282">
        <v>0.64957858532216906</v>
      </c>
      <c r="V1282">
        <v>0.64067377996480201</v>
      </c>
      <c r="W1282">
        <v>3.48</v>
      </c>
      <c r="X1282">
        <v>17.809999999999999</v>
      </c>
      <c r="Y1282">
        <v>248065</v>
      </c>
      <c r="Z1282">
        <v>49613</v>
      </c>
      <c r="AA1282">
        <v>2.41</v>
      </c>
      <c r="AB1282">
        <v>5</v>
      </c>
      <c r="AC1282">
        <v>3</v>
      </c>
      <c r="AD1282">
        <v>2</v>
      </c>
      <c r="AE1282">
        <v>60</v>
      </c>
      <c r="AF1282">
        <v>22</v>
      </c>
      <c r="AG1282">
        <v>1</v>
      </c>
      <c r="AH1282">
        <v>0</v>
      </c>
      <c r="AI1282">
        <v>4</v>
      </c>
      <c r="AJ1282" s="301">
        <v>43919</v>
      </c>
      <c r="AK1282">
        <v>3070</v>
      </c>
      <c r="AL1282">
        <v>3285</v>
      </c>
      <c r="AM1282" s="301">
        <v>43828</v>
      </c>
      <c r="AN1282">
        <v>3235</v>
      </c>
      <c r="AO1282">
        <v>4545</v>
      </c>
      <c r="AP1282" s="301">
        <v>43645</v>
      </c>
      <c r="AQ1282">
        <v>3325</v>
      </c>
      <c r="AR1282">
        <v>4680</v>
      </c>
      <c r="AS1282" s="301">
        <v>43280</v>
      </c>
      <c r="AT1282">
        <v>5210</v>
      </c>
      <c r="AU1282">
        <v>3575</v>
      </c>
    </row>
    <row r="1283" spans="1:47" x14ac:dyDescent="0.2">
      <c r="A1283" s="102">
        <v>1101</v>
      </c>
      <c r="B1283">
        <v>3076</v>
      </c>
      <c r="C1283" t="s">
        <v>1126</v>
      </c>
      <c r="D1283" t="s">
        <v>905</v>
      </c>
      <c r="E1283">
        <v>1560</v>
      </c>
      <c r="F1283">
        <v>1532</v>
      </c>
      <c r="G1283">
        <v>700</v>
      </c>
      <c r="H1283" t="s">
        <v>898</v>
      </c>
      <c r="I1283">
        <v>5110</v>
      </c>
      <c r="J1283" t="s">
        <v>808</v>
      </c>
      <c r="K1283" t="s">
        <v>984</v>
      </c>
      <c r="L1283">
        <v>1053</v>
      </c>
      <c r="M1283">
        <v>1049</v>
      </c>
      <c r="N1283">
        <v>1000</v>
      </c>
      <c r="O1283" t="s">
        <v>901</v>
      </c>
      <c r="P1283">
        <v>0.79484264974431895</v>
      </c>
      <c r="Q1283">
        <v>0.94551851630725203</v>
      </c>
      <c r="R1283" s="15">
        <v>0.40050220546635901</v>
      </c>
      <c r="S1283">
        <v>3.4603941187461601E-2</v>
      </c>
      <c r="T1283">
        <v>2.1552820567112598</v>
      </c>
      <c r="U1283">
        <v>2.1552820567112598</v>
      </c>
      <c r="V1283">
        <v>2.4715661970799498</v>
      </c>
      <c r="W1283">
        <v>9.59</v>
      </c>
      <c r="X1283">
        <v>2.1800000000000002</v>
      </c>
      <c r="Y1283">
        <v>248061</v>
      </c>
      <c r="Z1283">
        <v>27562</v>
      </c>
      <c r="AA1283">
        <v>1.3</v>
      </c>
      <c r="AB1283">
        <v>9</v>
      </c>
      <c r="AC1283">
        <v>5</v>
      </c>
      <c r="AD1283">
        <v>4</v>
      </c>
      <c r="AE1283">
        <v>55.56</v>
      </c>
      <c r="AF1283">
        <v>18</v>
      </c>
      <c r="AG1283">
        <v>3</v>
      </c>
      <c r="AH1283">
        <v>1</v>
      </c>
      <c r="AI1283">
        <v>5</v>
      </c>
      <c r="AJ1283" s="301">
        <v>43919</v>
      </c>
      <c r="AK1283">
        <v>1344</v>
      </c>
      <c r="AL1283">
        <v>1069</v>
      </c>
      <c r="AM1283" s="301">
        <v>43828</v>
      </c>
      <c r="AN1283">
        <v>1947</v>
      </c>
      <c r="AO1283">
        <v>1337</v>
      </c>
      <c r="AP1283" s="301">
        <v>43645</v>
      </c>
      <c r="AQ1283">
        <v>1791</v>
      </c>
      <c r="AR1283">
        <v>1263</v>
      </c>
      <c r="AS1283" s="301">
        <v>43280</v>
      </c>
      <c r="AT1283">
        <v>2309</v>
      </c>
      <c r="AU1283">
        <v>1711</v>
      </c>
    </row>
    <row r="1284" spans="1:47" x14ac:dyDescent="0.2">
      <c r="A1284" s="102">
        <v>3024</v>
      </c>
      <c r="B1284">
        <v>8060</v>
      </c>
      <c r="C1284" t="s">
        <v>776</v>
      </c>
      <c r="D1284" t="s">
        <v>905</v>
      </c>
      <c r="E1284">
        <v>2200</v>
      </c>
      <c r="F1284">
        <v>2140</v>
      </c>
      <c r="G1284">
        <v>500</v>
      </c>
      <c r="H1284" t="s">
        <v>901</v>
      </c>
      <c r="I1284">
        <v>8601</v>
      </c>
      <c r="J1284" t="s">
        <v>22</v>
      </c>
      <c r="K1284" t="s">
        <v>1025</v>
      </c>
      <c r="L1284">
        <v>454.2</v>
      </c>
      <c r="M1284">
        <v>454</v>
      </c>
      <c r="N1284">
        <v>2400</v>
      </c>
      <c r="O1284" t="s">
        <v>898</v>
      </c>
      <c r="P1284">
        <v>0.84992822464775797</v>
      </c>
      <c r="Q1284">
        <v>0.896238425153984</v>
      </c>
      <c r="R1284">
        <v>7.0354628106247602E-3</v>
      </c>
      <c r="S1284">
        <v>8.7042680926044294E-2</v>
      </c>
      <c r="T1284">
        <v>-1.2179467258674801</v>
      </c>
      <c r="U1284">
        <v>1.2179467258674801</v>
      </c>
      <c r="V1284">
        <v>0.100116833171004</v>
      </c>
      <c r="W1284">
        <v>-4.28</v>
      </c>
      <c r="X1284">
        <v>1.83</v>
      </c>
      <c r="Y1284">
        <v>248033</v>
      </c>
      <c r="Z1284">
        <v>15502</v>
      </c>
      <c r="AA1284">
        <v>0.85</v>
      </c>
      <c r="AB1284">
        <v>16</v>
      </c>
      <c r="AC1284">
        <v>10</v>
      </c>
      <c r="AD1284">
        <v>6</v>
      </c>
      <c r="AE1284">
        <v>62.5</v>
      </c>
      <c r="AF1284">
        <v>20</v>
      </c>
      <c r="AG1284">
        <v>2</v>
      </c>
      <c r="AH1284">
        <v>1</v>
      </c>
      <c r="AI1284">
        <v>13</v>
      </c>
      <c r="AJ1284" s="301">
        <v>43919</v>
      </c>
      <c r="AK1284">
        <v>2199</v>
      </c>
      <c r="AL1284">
        <v>434.4</v>
      </c>
      <c r="AM1284" s="301">
        <v>43828</v>
      </c>
      <c r="AN1284">
        <v>2540</v>
      </c>
      <c r="AO1284">
        <v>553</v>
      </c>
      <c r="AP1284" s="301">
        <v>43645</v>
      </c>
      <c r="AQ1284">
        <v>2372</v>
      </c>
      <c r="AR1284">
        <v>490.5</v>
      </c>
      <c r="AS1284" s="301">
        <v>43280</v>
      </c>
      <c r="AT1284">
        <v>2278</v>
      </c>
      <c r="AU1284">
        <v>633.4</v>
      </c>
    </row>
    <row r="1285" spans="1:47" x14ac:dyDescent="0.2">
      <c r="A1285" s="102">
        <v>2658</v>
      </c>
      <c r="B1285">
        <v>5991</v>
      </c>
      <c r="C1285" t="s">
        <v>789</v>
      </c>
      <c r="D1285" t="s">
        <v>1032</v>
      </c>
      <c r="E1285">
        <v>693</v>
      </c>
      <c r="F1285">
        <v>693</v>
      </c>
      <c r="G1285">
        <v>1200</v>
      </c>
      <c r="H1285" t="s">
        <v>898</v>
      </c>
      <c r="I1285">
        <v>9142</v>
      </c>
      <c r="J1285" t="s">
        <v>684</v>
      </c>
      <c r="K1285" t="s">
        <v>976</v>
      </c>
      <c r="L1285">
        <v>2849</v>
      </c>
      <c r="M1285">
        <v>2813</v>
      </c>
      <c r="N1285">
        <v>300</v>
      </c>
      <c r="O1285" t="s">
        <v>901</v>
      </c>
      <c r="P1285">
        <v>0.53846506853563403</v>
      </c>
      <c r="Q1285">
        <v>0.90704884954973697</v>
      </c>
      <c r="R1285">
        <v>0.34684001964220601</v>
      </c>
      <c r="S1285" s="15">
        <v>9.7845627302643498E-2</v>
      </c>
      <c r="T1285">
        <v>0.73964389265387098</v>
      </c>
      <c r="U1285">
        <v>0.73964389265387098</v>
      </c>
      <c r="V1285">
        <v>0.69367545649995299</v>
      </c>
      <c r="W1285">
        <v>3.86</v>
      </c>
      <c r="X1285">
        <v>1.46</v>
      </c>
      <c r="Y1285">
        <v>248006</v>
      </c>
      <c r="Z1285">
        <v>20667</v>
      </c>
      <c r="AA1285">
        <v>1</v>
      </c>
      <c r="AB1285">
        <v>12</v>
      </c>
      <c r="AC1285">
        <v>8</v>
      </c>
      <c r="AD1285">
        <v>4</v>
      </c>
      <c r="AE1285">
        <v>66.67</v>
      </c>
      <c r="AF1285">
        <v>20</v>
      </c>
      <c r="AG1285">
        <v>1</v>
      </c>
      <c r="AH1285">
        <v>1</v>
      </c>
      <c r="AI1285">
        <v>10</v>
      </c>
      <c r="AJ1285" s="301">
        <v>43919</v>
      </c>
      <c r="AK1285">
        <v>747</v>
      </c>
      <c r="AL1285">
        <v>3110</v>
      </c>
      <c r="AM1285" s="301">
        <v>43828</v>
      </c>
      <c r="AN1285">
        <v>995</v>
      </c>
      <c r="AO1285">
        <v>3650</v>
      </c>
      <c r="AP1285" s="301">
        <v>43645</v>
      </c>
      <c r="AQ1285">
        <v>857</v>
      </c>
      <c r="AR1285">
        <v>3195</v>
      </c>
      <c r="AS1285" s="301">
        <v>43280</v>
      </c>
      <c r="AT1285">
        <v>1025</v>
      </c>
      <c r="AU1285">
        <v>3320</v>
      </c>
    </row>
    <row r="1286" spans="1:47" x14ac:dyDescent="0.2">
      <c r="A1286" s="102">
        <v>3201</v>
      </c>
      <c r="B1286">
        <v>7189</v>
      </c>
      <c r="C1286" t="s">
        <v>41</v>
      </c>
      <c r="D1286" t="s">
        <v>940</v>
      </c>
      <c r="E1286">
        <v>732</v>
      </c>
      <c r="F1286">
        <v>739</v>
      </c>
      <c r="G1286">
        <v>1500</v>
      </c>
      <c r="H1286" t="s">
        <v>898</v>
      </c>
      <c r="I1286">
        <v>8795</v>
      </c>
      <c r="J1286" t="s">
        <v>1083</v>
      </c>
      <c r="K1286" t="s">
        <v>1018</v>
      </c>
      <c r="L1286">
        <v>922</v>
      </c>
      <c r="M1286">
        <v>907</v>
      </c>
      <c r="N1286">
        <v>1200</v>
      </c>
      <c r="O1286" t="s">
        <v>901</v>
      </c>
      <c r="P1286">
        <v>0.86733519999201603</v>
      </c>
      <c r="Q1286">
        <v>0.88932320358343997</v>
      </c>
      <c r="R1286">
        <v>2.8202124809342199E-2</v>
      </c>
      <c r="S1286">
        <v>8.8748773089137298E-2</v>
      </c>
      <c r="T1286">
        <v>2.4854310338731902</v>
      </c>
      <c r="U1286">
        <v>2.4854310338731902</v>
      </c>
      <c r="V1286">
        <v>1.54798334331513</v>
      </c>
      <c r="W1286">
        <v>12.97</v>
      </c>
      <c r="X1286">
        <v>1.85</v>
      </c>
      <c r="Y1286">
        <v>247896</v>
      </c>
      <c r="Z1286">
        <v>20658</v>
      </c>
      <c r="AA1286">
        <v>1.01</v>
      </c>
      <c r="AB1286">
        <v>12</v>
      </c>
      <c r="AC1286">
        <v>7</v>
      </c>
      <c r="AD1286">
        <v>5</v>
      </c>
      <c r="AE1286">
        <v>58.33</v>
      </c>
      <c r="AF1286">
        <v>18</v>
      </c>
      <c r="AG1286">
        <v>3</v>
      </c>
      <c r="AH1286">
        <v>1</v>
      </c>
      <c r="AI1286">
        <v>8</v>
      </c>
      <c r="AJ1286" s="301">
        <v>43919</v>
      </c>
      <c r="AK1286">
        <v>659</v>
      </c>
      <c r="AL1286">
        <v>890</v>
      </c>
      <c r="AM1286" s="301">
        <v>43828</v>
      </c>
      <c r="AN1286">
        <v>857</v>
      </c>
      <c r="AO1286">
        <v>1395</v>
      </c>
      <c r="AP1286" s="301">
        <v>43645</v>
      </c>
      <c r="AQ1286">
        <v>801</v>
      </c>
      <c r="AR1286">
        <v>1202</v>
      </c>
      <c r="AS1286" s="301">
        <v>43280</v>
      </c>
      <c r="AT1286">
        <v>1229</v>
      </c>
      <c r="AU1286">
        <v>1622</v>
      </c>
    </row>
    <row r="1287" spans="1:47" x14ac:dyDescent="0.2">
      <c r="A1287" s="102">
        <v>330</v>
      </c>
      <c r="B1287">
        <v>4849</v>
      </c>
      <c r="C1287" t="s">
        <v>448</v>
      </c>
      <c r="D1287" t="s">
        <v>910</v>
      </c>
      <c r="E1287">
        <v>2773</v>
      </c>
      <c r="F1287">
        <v>2667</v>
      </c>
      <c r="G1287">
        <v>400</v>
      </c>
      <c r="H1287" t="s">
        <v>898</v>
      </c>
      <c r="I1287">
        <v>6472</v>
      </c>
      <c r="J1287" t="s">
        <v>59</v>
      </c>
      <c r="K1287" t="s">
        <v>909</v>
      </c>
      <c r="L1287">
        <v>213</v>
      </c>
      <c r="M1287">
        <v>211</v>
      </c>
      <c r="N1287">
        <v>5100</v>
      </c>
      <c r="O1287" t="s">
        <v>901</v>
      </c>
      <c r="P1287">
        <v>0.92610772899937199</v>
      </c>
      <c r="Q1287">
        <v>0.96226331643886698</v>
      </c>
      <c r="R1287">
        <v>3.85842218045633E-2</v>
      </c>
      <c r="S1287">
        <v>2.3221990090475202E-2</v>
      </c>
      <c r="T1287">
        <v>0.50566994739316296</v>
      </c>
      <c r="U1287">
        <v>0.50566994739316296</v>
      </c>
      <c r="V1287">
        <v>0.82809153528534196</v>
      </c>
      <c r="W1287">
        <v>4.38</v>
      </c>
      <c r="X1287">
        <v>0.87</v>
      </c>
      <c r="Y1287">
        <v>247820</v>
      </c>
      <c r="Z1287">
        <v>16521</v>
      </c>
      <c r="AA1287">
        <v>0.82</v>
      </c>
      <c r="AB1287">
        <v>15</v>
      </c>
      <c r="AC1287">
        <v>7</v>
      </c>
      <c r="AD1287">
        <v>8</v>
      </c>
      <c r="AE1287">
        <v>46.67</v>
      </c>
      <c r="AF1287">
        <v>17</v>
      </c>
      <c r="AG1287">
        <v>5</v>
      </c>
      <c r="AH1287">
        <v>2</v>
      </c>
      <c r="AI1287">
        <v>8</v>
      </c>
      <c r="AJ1287" s="301">
        <v>43919</v>
      </c>
      <c r="AK1287">
        <v>2100</v>
      </c>
      <c r="AL1287">
        <v>196</v>
      </c>
      <c r="AM1287" s="301">
        <v>43828</v>
      </c>
      <c r="AN1287">
        <v>4775</v>
      </c>
      <c r="AO1287">
        <v>345</v>
      </c>
      <c r="AP1287" s="301">
        <v>43645</v>
      </c>
      <c r="AQ1287">
        <v>4265</v>
      </c>
      <c r="AR1287">
        <v>334</v>
      </c>
      <c r="AS1287" s="301">
        <v>43280</v>
      </c>
      <c r="AT1287">
        <v>5350</v>
      </c>
      <c r="AU1287">
        <v>456</v>
      </c>
    </row>
    <row r="1288" spans="1:47" x14ac:dyDescent="0.2">
      <c r="A1288" s="102">
        <v>3162</v>
      </c>
      <c r="B1288">
        <v>4507</v>
      </c>
      <c r="C1288" t="s">
        <v>1205</v>
      </c>
      <c r="D1288" t="s">
        <v>918</v>
      </c>
      <c r="E1288">
        <v>6840</v>
      </c>
      <c r="F1288">
        <v>6658</v>
      </c>
      <c r="G1288">
        <v>100</v>
      </c>
      <c r="H1288" t="s">
        <v>898</v>
      </c>
      <c r="I1288">
        <v>6448</v>
      </c>
      <c r="J1288" t="s">
        <v>364</v>
      </c>
      <c r="K1288" t="s">
        <v>903</v>
      </c>
      <c r="L1288">
        <v>1953</v>
      </c>
      <c r="M1288">
        <v>1894</v>
      </c>
      <c r="N1288">
        <v>400</v>
      </c>
      <c r="O1288" t="s">
        <v>901</v>
      </c>
      <c r="P1288">
        <v>0.79948786058424304</v>
      </c>
      <c r="Q1288">
        <v>0.89072712996245995</v>
      </c>
      <c r="R1288" s="15">
        <v>0.43632764174265098</v>
      </c>
      <c r="S1288">
        <v>2.9235843862046899E-4</v>
      </c>
      <c r="T1288">
        <v>2.0808506730069198</v>
      </c>
      <c r="U1288">
        <v>2.0808506730069198</v>
      </c>
      <c r="V1288">
        <v>2.0091938995702798</v>
      </c>
      <c r="W1288">
        <v>9.85</v>
      </c>
      <c r="X1288">
        <v>13.79</v>
      </c>
      <c r="Y1288">
        <v>247560</v>
      </c>
      <c r="Z1288">
        <v>24756</v>
      </c>
      <c r="AA1288">
        <v>1.53</v>
      </c>
      <c r="AB1288">
        <v>10</v>
      </c>
      <c r="AC1288">
        <v>7</v>
      </c>
      <c r="AD1288">
        <v>3</v>
      </c>
      <c r="AE1288">
        <v>70</v>
      </c>
      <c r="AF1288">
        <v>20</v>
      </c>
      <c r="AG1288">
        <v>2</v>
      </c>
      <c r="AH1288">
        <v>0</v>
      </c>
      <c r="AI1288">
        <v>8</v>
      </c>
      <c r="AJ1288" s="301">
        <v>43919</v>
      </c>
      <c r="AK1288">
        <v>5426</v>
      </c>
      <c r="AL1288">
        <v>1758</v>
      </c>
      <c r="AM1288" s="301">
        <v>43828</v>
      </c>
      <c r="AN1288">
        <v>6767</v>
      </c>
      <c r="AO1288">
        <v>2271</v>
      </c>
      <c r="AP1288" s="301">
        <v>43645</v>
      </c>
      <c r="AQ1288">
        <v>6315</v>
      </c>
      <c r="AR1288">
        <v>2091</v>
      </c>
      <c r="AS1288" s="301">
        <v>43280</v>
      </c>
      <c r="AT1288">
        <v>5472</v>
      </c>
      <c r="AU1288">
        <v>2171</v>
      </c>
    </row>
    <row r="1289" spans="1:47" x14ac:dyDescent="0.2">
      <c r="A1289" s="102">
        <v>3034</v>
      </c>
      <c r="B1289">
        <v>4183</v>
      </c>
      <c r="C1289" t="s">
        <v>1028</v>
      </c>
      <c r="D1289" t="s">
        <v>920</v>
      </c>
      <c r="E1289">
        <v>2221</v>
      </c>
      <c r="F1289">
        <v>2197</v>
      </c>
      <c r="G1289">
        <v>500</v>
      </c>
      <c r="H1289" t="s">
        <v>901</v>
      </c>
      <c r="I1289">
        <v>9613</v>
      </c>
      <c r="J1289" t="s">
        <v>1183</v>
      </c>
      <c r="K1289" t="s">
        <v>900</v>
      </c>
      <c r="L1289">
        <v>1203</v>
      </c>
      <c r="M1289">
        <v>1177</v>
      </c>
      <c r="N1289">
        <v>900</v>
      </c>
      <c r="O1289" t="s">
        <v>898</v>
      </c>
      <c r="P1289">
        <v>0.85291710006468202</v>
      </c>
      <c r="Q1289">
        <v>0.89590186798083105</v>
      </c>
      <c r="R1289">
        <v>0.49844731794004299</v>
      </c>
      <c r="S1289">
        <v>4.6106937842913802E-2</v>
      </c>
      <c r="T1289">
        <v>-3.6199204277463003E-2</v>
      </c>
      <c r="U1289">
        <v>3.6199204277463003E-2</v>
      </c>
      <c r="V1289">
        <v>9.3642250519140699E-2</v>
      </c>
      <c r="W1289">
        <v>-0.25</v>
      </c>
      <c r="X1289">
        <v>3.57</v>
      </c>
      <c r="Y1289">
        <v>247373</v>
      </c>
      <c r="Z1289">
        <v>19029</v>
      </c>
      <c r="AA1289">
        <v>1.07</v>
      </c>
      <c r="AB1289">
        <v>13</v>
      </c>
      <c r="AC1289">
        <v>7</v>
      </c>
      <c r="AD1289">
        <v>6</v>
      </c>
      <c r="AE1289">
        <v>53.85</v>
      </c>
      <c r="AF1289">
        <v>15</v>
      </c>
      <c r="AG1289">
        <v>5</v>
      </c>
      <c r="AH1289">
        <v>2</v>
      </c>
      <c r="AI1289">
        <v>6</v>
      </c>
      <c r="AJ1289" s="301">
        <v>43919</v>
      </c>
      <c r="AK1289">
        <v>2105</v>
      </c>
      <c r="AL1289">
        <v>1043</v>
      </c>
      <c r="AM1289" s="301">
        <v>43828</v>
      </c>
      <c r="AN1289">
        <v>2680</v>
      </c>
      <c r="AO1289">
        <v>1467</v>
      </c>
      <c r="AP1289" s="301">
        <v>43645</v>
      </c>
      <c r="AQ1289">
        <v>2728</v>
      </c>
      <c r="AR1289">
        <v>1461</v>
      </c>
      <c r="AS1289" s="301">
        <v>43280</v>
      </c>
      <c r="AT1289">
        <v>2913</v>
      </c>
      <c r="AU1289">
        <v>1251</v>
      </c>
    </row>
    <row r="1290" spans="1:47" x14ac:dyDescent="0.2">
      <c r="A1290" s="102">
        <v>2660</v>
      </c>
      <c r="B1290">
        <v>6506</v>
      </c>
      <c r="C1290" t="s">
        <v>1005</v>
      </c>
      <c r="D1290" t="s">
        <v>903</v>
      </c>
      <c r="E1290">
        <v>3665</v>
      </c>
      <c r="F1290">
        <v>3675</v>
      </c>
      <c r="G1290">
        <v>200</v>
      </c>
      <c r="H1290" t="s">
        <v>898</v>
      </c>
      <c r="I1290">
        <v>6963</v>
      </c>
      <c r="J1290" t="s">
        <v>1347</v>
      </c>
      <c r="K1290" t="s">
        <v>903</v>
      </c>
      <c r="L1290">
        <v>7110</v>
      </c>
      <c r="M1290">
        <v>7010</v>
      </c>
      <c r="N1290">
        <v>100</v>
      </c>
      <c r="O1290" t="s">
        <v>901</v>
      </c>
      <c r="P1290">
        <v>0.95168784780849103</v>
      </c>
      <c r="Q1290">
        <v>0.90700381555562304</v>
      </c>
      <c r="R1290">
        <v>5.5412020656415303E-2</v>
      </c>
      <c r="S1290" s="15">
        <v>8.81841682811004E-2</v>
      </c>
      <c r="T1290">
        <v>1.0888603298789099</v>
      </c>
      <c r="U1290">
        <v>1.0888603298789099</v>
      </c>
      <c r="V1290">
        <v>0.774676980302209</v>
      </c>
      <c r="W1290">
        <v>5.41</v>
      </c>
      <c r="X1290">
        <v>4.8499999999999996</v>
      </c>
      <c r="Y1290">
        <v>247047</v>
      </c>
      <c r="Z1290">
        <v>35292</v>
      </c>
      <c r="AA1290">
        <v>1.85</v>
      </c>
      <c r="AB1290">
        <v>7</v>
      </c>
      <c r="AC1290">
        <v>5</v>
      </c>
      <c r="AD1290">
        <v>2</v>
      </c>
      <c r="AE1290">
        <v>71.430000000000007</v>
      </c>
      <c r="AF1290">
        <v>19</v>
      </c>
      <c r="AG1290">
        <v>2</v>
      </c>
      <c r="AH1290">
        <v>0</v>
      </c>
      <c r="AI1290">
        <v>5</v>
      </c>
      <c r="AJ1290" s="301">
        <v>43919</v>
      </c>
      <c r="AK1290">
        <v>3010</v>
      </c>
      <c r="AL1290">
        <v>6200</v>
      </c>
      <c r="AM1290" s="301">
        <v>43828</v>
      </c>
      <c r="AN1290">
        <v>4170</v>
      </c>
      <c r="AO1290">
        <v>8780</v>
      </c>
      <c r="AP1290" s="301">
        <v>43645</v>
      </c>
      <c r="AQ1290">
        <v>3855</v>
      </c>
      <c r="AR1290">
        <v>7600</v>
      </c>
      <c r="AS1290" s="301">
        <v>43280</v>
      </c>
      <c r="AT1290">
        <v>3920</v>
      </c>
      <c r="AU1290">
        <v>9300</v>
      </c>
    </row>
    <row r="1291" spans="1:47" x14ac:dyDescent="0.2">
      <c r="A1291" s="102">
        <v>3816</v>
      </c>
      <c r="B1291">
        <v>3563</v>
      </c>
      <c r="C1291" t="s">
        <v>1035</v>
      </c>
      <c r="D1291" t="s">
        <v>921</v>
      </c>
      <c r="E1291">
        <v>2360</v>
      </c>
      <c r="F1291">
        <v>2387</v>
      </c>
      <c r="G1291">
        <v>400</v>
      </c>
      <c r="H1291" t="s">
        <v>898</v>
      </c>
      <c r="I1291">
        <v>4182</v>
      </c>
      <c r="J1291" t="s">
        <v>44</v>
      </c>
      <c r="K1291" t="s">
        <v>920</v>
      </c>
      <c r="L1291">
        <v>1590</v>
      </c>
      <c r="M1291">
        <v>1589</v>
      </c>
      <c r="N1291">
        <v>600</v>
      </c>
      <c r="O1291" t="s">
        <v>901</v>
      </c>
      <c r="P1291">
        <v>0.96413519285708904</v>
      </c>
      <c r="Q1291">
        <v>0.86445983165473606</v>
      </c>
      <c r="R1291">
        <v>1.6837400626052299E-4</v>
      </c>
      <c r="S1291">
        <v>4.8641888416307698E-2</v>
      </c>
      <c r="T1291">
        <v>1.3117646745129099</v>
      </c>
      <c r="U1291">
        <v>1.3117646745129099</v>
      </c>
      <c r="V1291">
        <v>1.25376481654414</v>
      </c>
      <c r="W1291">
        <v>8.81</v>
      </c>
      <c r="X1291">
        <v>0.15</v>
      </c>
      <c r="Y1291">
        <v>247037</v>
      </c>
      <c r="Z1291">
        <v>11229</v>
      </c>
      <c r="AA1291">
        <v>0.45</v>
      </c>
      <c r="AB1291">
        <v>22</v>
      </c>
      <c r="AC1291">
        <v>13</v>
      </c>
      <c r="AD1291">
        <v>9</v>
      </c>
      <c r="AE1291">
        <v>59.09</v>
      </c>
      <c r="AF1291">
        <v>15</v>
      </c>
      <c r="AG1291">
        <v>7</v>
      </c>
      <c r="AH1291">
        <v>5</v>
      </c>
      <c r="AI1291">
        <v>10</v>
      </c>
      <c r="AJ1291" s="301">
        <v>43919</v>
      </c>
      <c r="AK1291">
        <v>1537</v>
      </c>
      <c r="AL1291">
        <v>1189</v>
      </c>
      <c r="AM1291" s="301">
        <v>43828</v>
      </c>
      <c r="AN1291">
        <v>2343</v>
      </c>
      <c r="AO1291">
        <v>1674</v>
      </c>
      <c r="AP1291" s="301">
        <v>43645</v>
      </c>
      <c r="AQ1291">
        <v>1593</v>
      </c>
      <c r="AR1291">
        <v>1496</v>
      </c>
      <c r="AS1291" s="301">
        <v>43280</v>
      </c>
      <c r="AT1291">
        <v>1600</v>
      </c>
      <c r="AU1291">
        <v>2458</v>
      </c>
    </row>
    <row r="1292" spans="1:47" x14ac:dyDescent="0.2">
      <c r="A1292" s="102">
        <v>3820</v>
      </c>
      <c r="B1292">
        <v>2587</v>
      </c>
      <c r="C1292" t="s">
        <v>1233</v>
      </c>
      <c r="D1292" t="s">
        <v>923</v>
      </c>
      <c r="E1292">
        <v>4200</v>
      </c>
      <c r="F1292">
        <v>4180</v>
      </c>
      <c r="G1292">
        <v>200</v>
      </c>
      <c r="H1292" t="s">
        <v>901</v>
      </c>
      <c r="I1292">
        <v>5444</v>
      </c>
      <c r="J1292" t="s">
        <v>1201</v>
      </c>
      <c r="K1292" t="s">
        <v>939</v>
      </c>
      <c r="L1292">
        <v>2190</v>
      </c>
      <c r="M1292">
        <v>2156</v>
      </c>
      <c r="N1292">
        <v>400</v>
      </c>
      <c r="O1292" t="s">
        <v>898</v>
      </c>
      <c r="P1292">
        <v>0.73439101921786598</v>
      </c>
      <c r="Q1292">
        <v>0.86431228217616696</v>
      </c>
      <c r="R1292">
        <v>0.25004017300162701</v>
      </c>
      <c r="S1292">
        <v>8.1034696231400805E-2</v>
      </c>
      <c r="T1292">
        <v>-0.58305760842806098</v>
      </c>
      <c r="U1292">
        <v>0.58305760842806098</v>
      </c>
      <c r="V1292">
        <v>0.93840658056433901</v>
      </c>
      <c r="W1292">
        <v>-3.13</v>
      </c>
      <c r="X1292">
        <v>3.16</v>
      </c>
      <c r="Y1292">
        <v>246924</v>
      </c>
      <c r="Z1292">
        <v>20577</v>
      </c>
      <c r="AA1292">
        <v>1.07</v>
      </c>
      <c r="AB1292">
        <v>12</v>
      </c>
      <c r="AC1292">
        <v>8</v>
      </c>
      <c r="AD1292">
        <v>4</v>
      </c>
      <c r="AE1292">
        <v>66.67</v>
      </c>
      <c r="AF1292">
        <v>18</v>
      </c>
      <c r="AG1292">
        <v>2</v>
      </c>
      <c r="AH1292">
        <v>1</v>
      </c>
      <c r="AI1292">
        <v>9</v>
      </c>
      <c r="AJ1292" s="301">
        <v>43919</v>
      </c>
      <c r="AK1292">
        <v>4260</v>
      </c>
      <c r="AL1292">
        <v>1864</v>
      </c>
      <c r="AM1292" s="301">
        <v>43828</v>
      </c>
      <c r="AN1292">
        <v>4545</v>
      </c>
      <c r="AO1292">
        <v>2742</v>
      </c>
      <c r="AP1292" s="301">
        <v>43645</v>
      </c>
      <c r="AQ1292">
        <v>4710</v>
      </c>
      <c r="AR1292">
        <v>3230</v>
      </c>
      <c r="AS1292" s="301">
        <v>43280</v>
      </c>
      <c r="AT1292">
        <v>4670</v>
      </c>
      <c r="AU1292">
        <v>3295</v>
      </c>
    </row>
    <row r="1293" spans="1:47" x14ac:dyDescent="0.2">
      <c r="A1293" s="102">
        <v>1524</v>
      </c>
      <c r="B1293">
        <v>4091</v>
      </c>
      <c r="C1293" t="s">
        <v>1334</v>
      </c>
      <c r="D1293" t="s">
        <v>920</v>
      </c>
      <c r="E1293">
        <v>1721</v>
      </c>
      <c r="F1293">
        <v>1751</v>
      </c>
      <c r="G1293">
        <v>600</v>
      </c>
      <c r="H1293" t="s">
        <v>901</v>
      </c>
      <c r="I1293">
        <v>9613</v>
      </c>
      <c r="J1293" t="s">
        <v>1183</v>
      </c>
      <c r="K1293" t="s">
        <v>900</v>
      </c>
      <c r="L1293">
        <v>1203</v>
      </c>
      <c r="M1293">
        <v>1177</v>
      </c>
      <c r="N1293">
        <v>900</v>
      </c>
      <c r="O1293" t="s">
        <v>898</v>
      </c>
      <c r="P1293">
        <v>0.91802431911231697</v>
      </c>
      <c r="Q1293">
        <v>0.936202885026445</v>
      </c>
      <c r="R1293">
        <v>9.6827524853402896E-4</v>
      </c>
      <c r="S1293">
        <v>6.6669283647767294E-2</v>
      </c>
      <c r="T1293">
        <v>-0.35180231938357698</v>
      </c>
      <c r="U1293">
        <v>0.35180231938357698</v>
      </c>
      <c r="V1293">
        <v>1.0835761484490001</v>
      </c>
      <c r="W1293">
        <v>-1.47</v>
      </c>
      <c r="X1293">
        <v>0.83</v>
      </c>
      <c r="Y1293">
        <v>246797</v>
      </c>
      <c r="Z1293">
        <v>18984</v>
      </c>
      <c r="AA1293">
        <v>0.84</v>
      </c>
      <c r="AB1293">
        <v>13</v>
      </c>
      <c r="AC1293">
        <v>5</v>
      </c>
      <c r="AD1293">
        <v>8</v>
      </c>
      <c r="AE1293">
        <v>38.46</v>
      </c>
      <c r="AF1293">
        <v>18</v>
      </c>
      <c r="AG1293">
        <v>3</v>
      </c>
      <c r="AH1293">
        <v>0</v>
      </c>
      <c r="AI1293">
        <v>10</v>
      </c>
      <c r="AJ1293" s="301">
        <v>43919</v>
      </c>
      <c r="AK1293">
        <v>1662</v>
      </c>
      <c r="AL1293">
        <v>1043</v>
      </c>
      <c r="AM1293" s="301">
        <v>43828</v>
      </c>
      <c r="AN1293">
        <v>2428</v>
      </c>
      <c r="AO1293">
        <v>1467</v>
      </c>
      <c r="AP1293" s="301">
        <v>43645</v>
      </c>
      <c r="AQ1293">
        <v>2285</v>
      </c>
      <c r="AR1293">
        <v>1461</v>
      </c>
      <c r="AS1293" s="301">
        <v>43280</v>
      </c>
      <c r="AT1293">
        <v>1526</v>
      </c>
      <c r="AU1293">
        <v>1251</v>
      </c>
    </row>
    <row r="1294" spans="1:47" x14ac:dyDescent="0.2">
      <c r="A1294" s="102">
        <v>3068</v>
      </c>
      <c r="B1294">
        <v>1417</v>
      </c>
      <c r="C1294" t="s">
        <v>1462</v>
      </c>
      <c r="D1294" t="s">
        <v>907</v>
      </c>
      <c r="E1294">
        <v>1611</v>
      </c>
      <c r="F1294">
        <v>1595</v>
      </c>
      <c r="G1294">
        <v>600</v>
      </c>
      <c r="H1294" t="s">
        <v>898</v>
      </c>
      <c r="I1294">
        <v>4045</v>
      </c>
      <c r="J1294" t="s">
        <v>1127</v>
      </c>
      <c r="K1294" t="s">
        <v>920</v>
      </c>
      <c r="L1294">
        <v>1030</v>
      </c>
      <c r="M1294">
        <v>1022</v>
      </c>
      <c r="N1294">
        <v>900</v>
      </c>
      <c r="O1294" t="s">
        <v>901</v>
      </c>
      <c r="P1294">
        <v>0.93099260427998498</v>
      </c>
      <c r="Q1294">
        <v>0.89469132658956196</v>
      </c>
      <c r="R1294">
        <v>0.35450276130420799</v>
      </c>
      <c r="S1294">
        <v>7.9462090177779596E-2</v>
      </c>
      <c r="T1294">
        <v>2.3663152154638301</v>
      </c>
      <c r="U1294">
        <v>2.3663152154638301</v>
      </c>
      <c r="V1294">
        <v>1.6397128808439301</v>
      </c>
      <c r="W1294">
        <v>7.5</v>
      </c>
      <c r="X1294">
        <v>3.89</v>
      </c>
      <c r="Y1294">
        <v>246771</v>
      </c>
      <c r="Z1294">
        <v>15423</v>
      </c>
      <c r="AA1294">
        <v>0.85</v>
      </c>
      <c r="AB1294">
        <v>16</v>
      </c>
      <c r="AC1294">
        <v>11</v>
      </c>
      <c r="AD1294">
        <v>5</v>
      </c>
      <c r="AE1294">
        <v>68.75</v>
      </c>
      <c r="AF1294">
        <v>20</v>
      </c>
      <c r="AG1294">
        <v>3</v>
      </c>
      <c r="AH1294">
        <v>1</v>
      </c>
      <c r="AI1294">
        <v>12</v>
      </c>
      <c r="AJ1294" s="301">
        <v>43919</v>
      </c>
      <c r="AK1294">
        <v>1375</v>
      </c>
      <c r="AL1294">
        <v>978</v>
      </c>
      <c r="AM1294" s="301">
        <v>43828</v>
      </c>
      <c r="AN1294">
        <v>1651</v>
      </c>
      <c r="AO1294">
        <v>1270</v>
      </c>
      <c r="AP1294" s="301">
        <v>43645</v>
      </c>
      <c r="AQ1294">
        <v>1652</v>
      </c>
      <c r="AR1294">
        <v>1161</v>
      </c>
      <c r="AS1294" s="301">
        <v>43280</v>
      </c>
      <c r="AT1294">
        <v>1687</v>
      </c>
      <c r="AU1294">
        <v>1247</v>
      </c>
    </row>
    <row r="1295" spans="1:47" x14ac:dyDescent="0.2">
      <c r="A1295" s="102">
        <v>220</v>
      </c>
      <c r="B1295">
        <v>8309</v>
      </c>
      <c r="C1295" t="s">
        <v>641</v>
      </c>
      <c r="D1295" t="s">
        <v>940</v>
      </c>
      <c r="E1295">
        <v>2949.5</v>
      </c>
      <c r="F1295">
        <v>2928.5</v>
      </c>
      <c r="G1295">
        <v>300</v>
      </c>
      <c r="H1295" t="s">
        <v>901</v>
      </c>
      <c r="I1295">
        <v>9810</v>
      </c>
      <c r="J1295" t="s">
        <v>865</v>
      </c>
      <c r="K1295" t="s">
        <v>905</v>
      </c>
      <c r="L1295">
        <v>3400</v>
      </c>
      <c r="M1295">
        <v>3370</v>
      </c>
      <c r="N1295">
        <v>300</v>
      </c>
      <c r="O1295" t="s">
        <v>898</v>
      </c>
      <c r="P1295">
        <v>0.61176868255167605</v>
      </c>
      <c r="Q1295">
        <v>0.96653969294165798</v>
      </c>
      <c r="R1295">
        <v>0.14221652950187599</v>
      </c>
      <c r="S1295" s="15">
        <v>3.6648466807797299E-2</v>
      </c>
      <c r="T1295">
        <v>-0.43104333417820001</v>
      </c>
      <c r="U1295">
        <v>0.43104333417820001</v>
      </c>
      <c r="V1295">
        <v>0.56664976759717001</v>
      </c>
      <c r="W1295">
        <v>-2.2200000000000002</v>
      </c>
      <c r="X1295">
        <v>13.1</v>
      </c>
      <c r="Y1295">
        <v>246571</v>
      </c>
      <c r="Z1295">
        <v>49314</v>
      </c>
      <c r="AA1295">
        <v>2.4700000000000002</v>
      </c>
      <c r="AB1295">
        <v>5</v>
      </c>
      <c r="AC1295">
        <v>4</v>
      </c>
      <c r="AD1295">
        <v>1</v>
      </c>
      <c r="AE1295">
        <v>80</v>
      </c>
      <c r="AF1295">
        <v>18</v>
      </c>
      <c r="AG1295">
        <v>1</v>
      </c>
      <c r="AH1295">
        <v>0</v>
      </c>
      <c r="AI1295">
        <v>4</v>
      </c>
      <c r="AJ1295" s="301">
        <v>43919</v>
      </c>
      <c r="AK1295">
        <v>3284</v>
      </c>
      <c r="AL1295">
        <v>3685</v>
      </c>
      <c r="AM1295" s="301">
        <v>43828</v>
      </c>
      <c r="AN1295">
        <v>4337</v>
      </c>
      <c r="AO1295">
        <v>5290</v>
      </c>
      <c r="AP1295" s="301">
        <v>43645</v>
      </c>
      <c r="AQ1295">
        <v>3991</v>
      </c>
      <c r="AR1295">
        <v>4565</v>
      </c>
      <c r="AS1295" s="301">
        <v>43280</v>
      </c>
      <c r="AT1295">
        <v>4318</v>
      </c>
      <c r="AU1295">
        <v>5480</v>
      </c>
    </row>
    <row r="1296" spans="1:47" x14ac:dyDescent="0.2">
      <c r="A1296" s="102">
        <v>2739</v>
      </c>
      <c r="B1296">
        <v>2531</v>
      </c>
      <c r="C1296" t="s">
        <v>922</v>
      </c>
      <c r="D1296" t="s">
        <v>923</v>
      </c>
      <c r="E1296">
        <v>952</v>
      </c>
      <c r="F1296">
        <v>951</v>
      </c>
      <c r="G1296">
        <v>1100</v>
      </c>
      <c r="H1296" t="s">
        <v>898</v>
      </c>
      <c r="I1296">
        <v>6269</v>
      </c>
      <c r="J1296" t="s">
        <v>1176</v>
      </c>
      <c r="K1296" t="s">
        <v>909</v>
      </c>
      <c r="L1296">
        <v>1470</v>
      </c>
      <c r="M1296">
        <v>1434</v>
      </c>
      <c r="N1296">
        <v>700</v>
      </c>
      <c r="O1296" t="s">
        <v>901</v>
      </c>
      <c r="P1296">
        <v>0.71703409757098602</v>
      </c>
      <c r="Q1296">
        <v>0.904998318101225</v>
      </c>
      <c r="R1296">
        <v>0.22050330920741101</v>
      </c>
      <c r="S1296">
        <v>1.19609714793049E-2</v>
      </c>
      <c r="T1296">
        <v>2.26172187455116</v>
      </c>
      <c r="U1296">
        <v>2.26172187455116</v>
      </c>
      <c r="V1296">
        <v>1.77557691726006</v>
      </c>
      <c r="W1296">
        <v>14.84</v>
      </c>
      <c r="X1296">
        <v>4.21</v>
      </c>
      <c r="Y1296">
        <v>246474</v>
      </c>
      <c r="Z1296">
        <v>16432</v>
      </c>
      <c r="AA1296">
        <v>0.96</v>
      </c>
      <c r="AB1296">
        <v>15</v>
      </c>
      <c r="AC1296">
        <v>9</v>
      </c>
      <c r="AD1296">
        <v>6</v>
      </c>
      <c r="AE1296">
        <v>60</v>
      </c>
      <c r="AF1296">
        <v>15</v>
      </c>
      <c r="AG1296">
        <v>4</v>
      </c>
      <c r="AH1296">
        <v>3</v>
      </c>
      <c r="AI1296">
        <v>8</v>
      </c>
      <c r="AJ1296" s="301">
        <v>43919</v>
      </c>
      <c r="AK1296">
        <v>819</v>
      </c>
      <c r="AL1296">
        <v>1331</v>
      </c>
      <c r="AM1296" s="301">
        <v>43828</v>
      </c>
      <c r="AN1296">
        <v>1005</v>
      </c>
      <c r="AO1296">
        <v>2665</v>
      </c>
      <c r="AP1296" s="301">
        <v>43645</v>
      </c>
      <c r="AQ1296">
        <v>1134</v>
      </c>
      <c r="AR1296">
        <v>3090</v>
      </c>
      <c r="AS1296" s="301">
        <v>43280</v>
      </c>
      <c r="AT1296">
        <v>1400</v>
      </c>
      <c r="AU1296">
        <v>3045</v>
      </c>
    </row>
    <row r="1297" spans="1:47" x14ac:dyDescent="0.2">
      <c r="A1297" s="102">
        <v>53</v>
      </c>
      <c r="B1297">
        <v>6902</v>
      </c>
      <c r="C1297" t="s">
        <v>588</v>
      </c>
      <c r="D1297" t="s">
        <v>913</v>
      </c>
      <c r="E1297">
        <v>4170</v>
      </c>
      <c r="F1297">
        <v>4151</v>
      </c>
      <c r="G1297">
        <v>200</v>
      </c>
      <c r="H1297" t="s">
        <v>898</v>
      </c>
      <c r="I1297">
        <v>9101</v>
      </c>
      <c r="J1297" t="s">
        <v>682</v>
      </c>
      <c r="K1297" t="s">
        <v>1071</v>
      </c>
      <c r="L1297">
        <v>1484</v>
      </c>
      <c r="M1297">
        <v>1493</v>
      </c>
      <c r="N1297">
        <v>600</v>
      </c>
      <c r="O1297" t="s">
        <v>901</v>
      </c>
      <c r="P1297">
        <v>0.92426412451431805</v>
      </c>
      <c r="Q1297">
        <v>0.97626518601645795</v>
      </c>
      <c r="R1297" s="15">
        <v>6.8747218778521399E-2</v>
      </c>
      <c r="S1297" s="15">
        <v>6.8259494505565793E-5</v>
      </c>
      <c r="T1297">
        <v>1.16914074207362</v>
      </c>
      <c r="U1297">
        <v>1.16914074207362</v>
      </c>
      <c r="V1297">
        <v>1.5793978262459401</v>
      </c>
      <c r="W1297">
        <v>3.88</v>
      </c>
      <c r="X1297">
        <v>7.9</v>
      </c>
      <c r="Y1297">
        <v>246201</v>
      </c>
      <c r="Z1297">
        <v>27356</v>
      </c>
      <c r="AA1297">
        <v>1.69</v>
      </c>
      <c r="AB1297">
        <v>9</v>
      </c>
      <c r="AC1297">
        <v>6</v>
      </c>
      <c r="AD1297">
        <v>3</v>
      </c>
      <c r="AE1297">
        <v>66.67</v>
      </c>
      <c r="AF1297">
        <v>19</v>
      </c>
      <c r="AG1297">
        <v>2</v>
      </c>
      <c r="AH1297">
        <v>0</v>
      </c>
      <c r="AI1297">
        <v>7</v>
      </c>
      <c r="AJ1297" s="301">
        <v>43919</v>
      </c>
      <c r="AK1297">
        <v>3590</v>
      </c>
      <c r="AL1297">
        <v>1336</v>
      </c>
      <c r="AM1297" s="301">
        <v>43828</v>
      </c>
      <c r="AN1297">
        <v>4966</v>
      </c>
      <c r="AO1297">
        <v>1981</v>
      </c>
      <c r="AP1297" s="301">
        <v>43645</v>
      </c>
      <c r="AQ1297">
        <v>4642</v>
      </c>
      <c r="AR1297">
        <v>1776</v>
      </c>
      <c r="AS1297" s="301">
        <v>43280</v>
      </c>
      <c r="AT1297">
        <v>5245</v>
      </c>
      <c r="AU1297">
        <v>2162</v>
      </c>
    </row>
    <row r="1298" spans="1:47" x14ac:dyDescent="0.2">
      <c r="A1298" s="102">
        <v>628</v>
      </c>
      <c r="B1298">
        <v>4045</v>
      </c>
      <c r="C1298" t="s">
        <v>1127</v>
      </c>
      <c r="D1298" t="s">
        <v>920</v>
      </c>
      <c r="E1298">
        <v>1030</v>
      </c>
      <c r="F1298">
        <v>1022</v>
      </c>
      <c r="G1298">
        <v>1100</v>
      </c>
      <c r="H1298" t="s">
        <v>901</v>
      </c>
      <c r="I1298">
        <v>8850</v>
      </c>
      <c r="J1298" t="s">
        <v>1345</v>
      </c>
      <c r="K1298" t="s">
        <v>917</v>
      </c>
      <c r="L1298">
        <v>2237</v>
      </c>
      <c r="M1298">
        <v>2184</v>
      </c>
      <c r="N1298">
        <v>500</v>
      </c>
      <c r="O1298" t="s">
        <v>898</v>
      </c>
      <c r="P1298">
        <v>0.921159844142312</v>
      </c>
      <c r="Q1298">
        <v>0.95483527651108502</v>
      </c>
      <c r="R1298" s="15">
        <v>3.0700659469306099E-2</v>
      </c>
      <c r="S1298" s="15">
        <v>1.74644146108505E-2</v>
      </c>
      <c r="T1298">
        <v>-0.43057870825406103</v>
      </c>
      <c r="U1298">
        <v>0.43057870825406103</v>
      </c>
      <c r="V1298">
        <v>0.18106968235145701</v>
      </c>
      <c r="W1298">
        <v>-1.03</v>
      </c>
      <c r="X1298">
        <v>2.95</v>
      </c>
      <c r="Y1298">
        <v>246098</v>
      </c>
      <c r="Z1298">
        <v>13672</v>
      </c>
      <c r="AA1298">
        <v>0.71</v>
      </c>
      <c r="AB1298">
        <v>18</v>
      </c>
      <c r="AC1298">
        <v>10</v>
      </c>
      <c r="AD1298">
        <v>8</v>
      </c>
      <c r="AE1298">
        <v>55.56</v>
      </c>
      <c r="AF1298">
        <v>19</v>
      </c>
      <c r="AG1298">
        <v>4</v>
      </c>
      <c r="AH1298">
        <v>1</v>
      </c>
      <c r="AI1298">
        <v>13</v>
      </c>
      <c r="AJ1298" s="301">
        <v>43919</v>
      </c>
      <c r="AK1298">
        <v>978</v>
      </c>
      <c r="AL1298">
        <v>2067</v>
      </c>
      <c r="AM1298" s="301">
        <v>43828</v>
      </c>
      <c r="AN1298">
        <v>1270</v>
      </c>
      <c r="AO1298">
        <v>2785</v>
      </c>
      <c r="AP1298" s="301">
        <v>43645</v>
      </c>
      <c r="AQ1298">
        <v>1161</v>
      </c>
      <c r="AR1298">
        <v>2621</v>
      </c>
      <c r="AS1298" s="301">
        <v>43280</v>
      </c>
      <c r="AT1298">
        <v>1247</v>
      </c>
      <c r="AU1298">
        <v>2610</v>
      </c>
    </row>
    <row r="1299" spans="1:47" x14ac:dyDescent="0.2">
      <c r="A1299" s="102">
        <v>2753</v>
      </c>
      <c r="B1299">
        <v>6395</v>
      </c>
      <c r="C1299" t="s">
        <v>1004</v>
      </c>
      <c r="D1299" t="s">
        <v>909</v>
      </c>
      <c r="E1299">
        <v>890</v>
      </c>
      <c r="F1299">
        <v>892</v>
      </c>
      <c r="G1299">
        <v>1200</v>
      </c>
      <c r="H1299" t="s">
        <v>898</v>
      </c>
      <c r="I1299">
        <v>7261</v>
      </c>
      <c r="J1299" t="s">
        <v>1153</v>
      </c>
      <c r="K1299" t="s">
        <v>913</v>
      </c>
      <c r="L1299">
        <v>616</v>
      </c>
      <c r="M1299">
        <v>623</v>
      </c>
      <c r="N1299">
        <v>1700</v>
      </c>
      <c r="O1299" t="s">
        <v>901</v>
      </c>
      <c r="P1299">
        <v>0.89306018087709305</v>
      </c>
      <c r="Q1299">
        <v>0.90471181037610104</v>
      </c>
      <c r="R1299">
        <v>4.1579565338691803E-2</v>
      </c>
      <c r="S1299" s="15">
        <v>5.4364072659858001E-2</v>
      </c>
      <c r="T1299">
        <v>1.5570698379183401</v>
      </c>
      <c r="U1299">
        <v>1.5570698379183401</v>
      </c>
      <c r="V1299">
        <v>1.42413415697458</v>
      </c>
      <c r="W1299">
        <v>9.99</v>
      </c>
      <c r="X1299">
        <v>1.06</v>
      </c>
      <c r="Y1299">
        <v>245953</v>
      </c>
      <c r="Z1299">
        <v>15372</v>
      </c>
      <c r="AA1299">
        <v>0.74</v>
      </c>
      <c r="AB1299">
        <v>16</v>
      </c>
      <c r="AC1299">
        <v>8</v>
      </c>
      <c r="AD1299">
        <v>8</v>
      </c>
      <c r="AE1299">
        <v>50</v>
      </c>
      <c r="AF1299">
        <v>18</v>
      </c>
      <c r="AG1299">
        <v>5</v>
      </c>
      <c r="AH1299">
        <v>1</v>
      </c>
      <c r="AI1299">
        <v>10</v>
      </c>
      <c r="AJ1299" s="301">
        <v>43919</v>
      </c>
      <c r="AK1299">
        <v>796</v>
      </c>
      <c r="AL1299">
        <v>606</v>
      </c>
      <c r="AM1299" s="301">
        <v>43828</v>
      </c>
      <c r="AN1299">
        <v>1001</v>
      </c>
      <c r="AO1299">
        <v>938</v>
      </c>
      <c r="AP1299" s="301">
        <v>43645</v>
      </c>
      <c r="AQ1299">
        <v>1155</v>
      </c>
      <c r="AR1299">
        <v>1146</v>
      </c>
      <c r="AS1299" s="301">
        <v>43280</v>
      </c>
      <c r="AT1299">
        <v>1330</v>
      </c>
      <c r="AU1299">
        <v>1344</v>
      </c>
    </row>
    <row r="1300" spans="1:47" x14ac:dyDescent="0.2">
      <c r="A1300" s="102">
        <v>2547</v>
      </c>
      <c r="B1300">
        <v>1941</v>
      </c>
      <c r="C1300" t="s">
        <v>1159</v>
      </c>
      <c r="D1300" t="s">
        <v>907</v>
      </c>
      <c r="E1300">
        <v>2302</v>
      </c>
      <c r="F1300">
        <v>2285</v>
      </c>
      <c r="G1300">
        <v>400</v>
      </c>
      <c r="H1300" t="s">
        <v>898</v>
      </c>
      <c r="I1300">
        <v>6457</v>
      </c>
      <c r="J1300" t="s">
        <v>1130</v>
      </c>
      <c r="K1300" t="s">
        <v>909</v>
      </c>
      <c r="L1300">
        <v>2420</v>
      </c>
      <c r="M1300">
        <v>2390</v>
      </c>
      <c r="N1300">
        <v>400</v>
      </c>
      <c r="O1300" t="s">
        <v>901</v>
      </c>
      <c r="P1300">
        <v>0.85427178009037097</v>
      </c>
      <c r="Q1300">
        <v>0.90981747784905798</v>
      </c>
      <c r="R1300">
        <v>1.03972408760087E-2</v>
      </c>
      <c r="S1300">
        <v>1.94362010470897E-2</v>
      </c>
      <c r="T1300">
        <v>2.2586396442951999</v>
      </c>
      <c r="U1300">
        <v>2.2586396442951999</v>
      </c>
      <c r="V1300">
        <v>1.1347460033325301</v>
      </c>
      <c r="W1300">
        <v>5.57</v>
      </c>
      <c r="X1300">
        <v>4.3899999999999997</v>
      </c>
      <c r="Y1300">
        <v>245875</v>
      </c>
      <c r="Z1300">
        <v>30734</v>
      </c>
      <c r="AA1300">
        <v>1.76</v>
      </c>
      <c r="AB1300">
        <v>8</v>
      </c>
      <c r="AC1300">
        <v>7</v>
      </c>
      <c r="AD1300">
        <v>1</v>
      </c>
      <c r="AE1300">
        <v>87.5</v>
      </c>
      <c r="AF1300">
        <v>19</v>
      </c>
      <c r="AG1300">
        <v>2</v>
      </c>
      <c r="AH1300">
        <v>1</v>
      </c>
      <c r="AI1300">
        <v>5</v>
      </c>
      <c r="AJ1300" s="301">
        <v>43919</v>
      </c>
      <c r="AK1300">
        <v>2248</v>
      </c>
      <c r="AL1300">
        <v>2605</v>
      </c>
      <c r="AM1300" s="301">
        <v>43828</v>
      </c>
      <c r="AN1300">
        <v>2532</v>
      </c>
      <c r="AO1300">
        <v>3310</v>
      </c>
      <c r="AP1300" s="301">
        <v>43645</v>
      </c>
      <c r="AQ1300">
        <v>2296</v>
      </c>
      <c r="AR1300">
        <v>2914</v>
      </c>
      <c r="AS1300" s="301">
        <v>43280</v>
      </c>
      <c r="AT1300">
        <v>2698</v>
      </c>
      <c r="AU1300">
        <v>3075</v>
      </c>
    </row>
    <row r="1301" spans="1:47" x14ac:dyDescent="0.2">
      <c r="A1301" s="102">
        <v>2631</v>
      </c>
      <c r="B1301">
        <v>7164</v>
      </c>
      <c r="C1301" t="s">
        <v>1042</v>
      </c>
      <c r="D1301" t="s">
        <v>904</v>
      </c>
      <c r="E1301">
        <v>4080</v>
      </c>
      <c r="F1301">
        <v>4095</v>
      </c>
      <c r="G1301">
        <v>200</v>
      </c>
      <c r="H1301" t="s">
        <v>898</v>
      </c>
      <c r="I1301">
        <v>8905</v>
      </c>
      <c r="J1301" t="s">
        <v>1095</v>
      </c>
      <c r="K1301" t="s">
        <v>917</v>
      </c>
      <c r="L1301">
        <v>1389</v>
      </c>
      <c r="M1301">
        <v>1390</v>
      </c>
      <c r="N1301">
        <v>600</v>
      </c>
      <c r="O1301" t="s">
        <v>901</v>
      </c>
      <c r="P1301">
        <v>0.85327081991050202</v>
      </c>
      <c r="Q1301">
        <v>0.90759204045233499</v>
      </c>
      <c r="R1301">
        <v>0.33993811773710803</v>
      </c>
      <c r="S1301" s="15">
        <v>5.7919931943139297E-2</v>
      </c>
      <c r="T1301">
        <v>1.91011633005542</v>
      </c>
      <c r="U1301">
        <v>1.91011633005542</v>
      </c>
      <c r="V1301">
        <v>1.9625930092633299</v>
      </c>
      <c r="W1301">
        <v>14.65</v>
      </c>
      <c r="X1301">
        <v>1.83</v>
      </c>
      <c r="Y1301">
        <v>245638</v>
      </c>
      <c r="Z1301">
        <v>20470</v>
      </c>
      <c r="AA1301">
        <v>1.1100000000000001</v>
      </c>
      <c r="AB1301">
        <v>12</v>
      </c>
      <c r="AC1301">
        <v>7</v>
      </c>
      <c r="AD1301">
        <v>5</v>
      </c>
      <c r="AE1301">
        <v>58.33</v>
      </c>
      <c r="AF1301">
        <v>19</v>
      </c>
      <c r="AG1301">
        <v>3</v>
      </c>
      <c r="AH1301">
        <v>1</v>
      </c>
      <c r="AI1301">
        <v>8</v>
      </c>
      <c r="AJ1301" s="301">
        <v>43919</v>
      </c>
      <c r="AK1301">
        <v>3525</v>
      </c>
      <c r="AL1301">
        <v>1404</v>
      </c>
      <c r="AM1301" s="301">
        <v>43828</v>
      </c>
      <c r="AN1301">
        <v>4650</v>
      </c>
      <c r="AO1301">
        <v>1938</v>
      </c>
      <c r="AP1301" s="301">
        <v>43645</v>
      </c>
      <c r="AQ1301">
        <v>4210</v>
      </c>
      <c r="AR1301">
        <v>1653</v>
      </c>
      <c r="AS1301" s="301">
        <v>43280</v>
      </c>
      <c r="AT1301">
        <v>4985</v>
      </c>
      <c r="AU1301">
        <v>1950</v>
      </c>
    </row>
    <row r="1302" spans="1:47" x14ac:dyDescent="0.2">
      <c r="A1302" s="102">
        <v>402</v>
      </c>
      <c r="B1302">
        <v>6457</v>
      </c>
      <c r="C1302" t="s">
        <v>1130</v>
      </c>
      <c r="D1302" t="s">
        <v>909</v>
      </c>
      <c r="E1302">
        <v>2420</v>
      </c>
      <c r="F1302">
        <v>2390</v>
      </c>
      <c r="G1302">
        <v>400</v>
      </c>
      <c r="H1302" t="s">
        <v>898</v>
      </c>
      <c r="I1302">
        <v>7458</v>
      </c>
      <c r="J1302" t="s">
        <v>1193</v>
      </c>
      <c r="K1302" t="s">
        <v>905</v>
      </c>
      <c r="L1302">
        <v>3225</v>
      </c>
      <c r="M1302">
        <v>3135</v>
      </c>
      <c r="N1302">
        <v>300</v>
      </c>
      <c r="O1302" t="s">
        <v>901</v>
      </c>
      <c r="P1302">
        <v>0.72292356026733895</v>
      </c>
      <c r="Q1302">
        <v>0.96053731160764699</v>
      </c>
      <c r="R1302">
        <v>6.04266231211701E-2</v>
      </c>
      <c r="S1302">
        <v>2.3997160425997199E-2</v>
      </c>
      <c r="T1302">
        <v>0.33166002172639197</v>
      </c>
      <c r="U1302">
        <v>0.33166002172639197</v>
      </c>
      <c r="V1302">
        <v>0.25412895045280998</v>
      </c>
      <c r="W1302">
        <v>3.08</v>
      </c>
      <c r="X1302">
        <v>1.65</v>
      </c>
      <c r="Y1302">
        <v>245558</v>
      </c>
      <c r="Z1302">
        <v>22323</v>
      </c>
      <c r="AA1302">
        <v>0.96</v>
      </c>
      <c r="AB1302">
        <v>11</v>
      </c>
      <c r="AC1302">
        <v>7</v>
      </c>
      <c r="AD1302">
        <v>4</v>
      </c>
      <c r="AE1302">
        <v>63.64</v>
      </c>
      <c r="AF1302">
        <v>20</v>
      </c>
      <c r="AG1302">
        <v>1</v>
      </c>
      <c r="AH1302">
        <v>1</v>
      </c>
      <c r="AI1302">
        <v>9</v>
      </c>
      <c r="AJ1302" s="301">
        <v>43919</v>
      </c>
      <c r="AK1302">
        <v>2605</v>
      </c>
      <c r="AL1302">
        <v>2991</v>
      </c>
      <c r="AM1302" s="301">
        <v>43828</v>
      </c>
      <c r="AN1302">
        <v>3310</v>
      </c>
      <c r="AO1302">
        <v>5730</v>
      </c>
      <c r="AP1302" s="301">
        <v>43645</v>
      </c>
      <c r="AQ1302">
        <v>2914</v>
      </c>
      <c r="AR1302">
        <v>5030</v>
      </c>
      <c r="AS1302" s="301">
        <v>43280</v>
      </c>
      <c r="AT1302">
        <v>3075</v>
      </c>
      <c r="AU1302">
        <v>5190</v>
      </c>
    </row>
    <row r="1303" spans="1:47" x14ac:dyDescent="0.2">
      <c r="A1303" s="102">
        <v>3066</v>
      </c>
      <c r="B1303">
        <v>1893</v>
      </c>
      <c r="C1303" t="s">
        <v>1173</v>
      </c>
      <c r="D1303" t="s">
        <v>907</v>
      </c>
      <c r="E1303">
        <v>568</v>
      </c>
      <c r="F1303">
        <v>564</v>
      </c>
      <c r="G1303">
        <v>1900</v>
      </c>
      <c r="H1303" t="s">
        <v>898</v>
      </c>
      <c r="I1303">
        <v>1911</v>
      </c>
      <c r="J1303" t="s">
        <v>49</v>
      </c>
      <c r="K1303" t="s">
        <v>907</v>
      </c>
      <c r="L1303">
        <v>1322</v>
      </c>
      <c r="M1303">
        <v>1322</v>
      </c>
      <c r="N1303">
        <v>800</v>
      </c>
      <c r="O1303" t="s">
        <v>901</v>
      </c>
      <c r="P1303">
        <v>0.62145557250785899</v>
      </c>
      <c r="Q1303">
        <v>0.89489821944058401</v>
      </c>
      <c r="R1303">
        <v>0.40082013707948899</v>
      </c>
      <c r="S1303">
        <v>6.0609826456996502E-2</v>
      </c>
      <c r="T1303">
        <v>0.38850667817880602</v>
      </c>
      <c r="U1303">
        <v>0.38850667817880602</v>
      </c>
      <c r="V1303">
        <v>0.47025036107590401</v>
      </c>
      <c r="W1303">
        <v>2.02</v>
      </c>
      <c r="X1303">
        <v>1.32</v>
      </c>
      <c r="Y1303">
        <v>245545</v>
      </c>
      <c r="Z1303">
        <v>14444</v>
      </c>
      <c r="AA1303">
        <v>0.69</v>
      </c>
      <c r="AB1303">
        <v>17</v>
      </c>
      <c r="AC1303">
        <v>9</v>
      </c>
      <c r="AD1303">
        <v>8</v>
      </c>
      <c r="AE1303">
        <v>52.94</v>
      </c>
      <c r="AF1303">
        <v>20</v>
      </c>
      <c r="AG1303">
        <v>4</v>
      </c>
      <c r="AH1303">
        <v>1</v>
      </c>
      <c r="AI1303">
        <v>12</v>
      </c>
      <c r="AJ1303" s="301">
        <v>43919</v>
      </c>
      <c r="AK1303">
        <v>583</v>
      </c>
      <c r="AL1303">
        <v>1442</v>
      </c>
      <c r="AM1303" s="301">
        <v>43828</v>
      </c>
      <c r="AN1303">
        <v>677</v>
      </c>
      <c r="AO1303">
        <v>1615</v>
      </c>
      <c r="AP1303" s="301">
        <v>43645</v>
      </c>
      <c r="AQ1303">
        <v>534</v>
      </c>
      <c r="AR1303">
        <v>1325</v>
      </c>
      <c r="AS1303" s="301">
        <v>43280</v>
      </c>
      <c r="AT1303">
        <v>710</v>
      </c>
      <c r="AU1303">
        <v>1620</v>
      </c>
    </row>
    <row r="1304" spans="1:47" x14ac:dyDescent="0.2">
      <c r="A1304" s="102">
        <v>832</v>
      </c>
      <c r="B1304">
        <v>1812</v>
      </c>
      <c r="C1304" t="s">
        <v>961</v>
      </c>
      <c r="D1304" t="s">
        <v>907</v>
      </c>
      <c r="E1304">
        <v>1231</v>
      </c>
      <c r="F1304">
        <v>1252</v>
      </c>
      <c r="G1304">
        <v>800</v>
      </c>
      <c r="H1304" t="s">
        <v>901</v>
      </c>
      <c r="I1304">
        <v>6141</v>
      </c>
      <c r="J1304" t="s">
        <v>1069</v>
      </c>
      <c r="K1304" t="s">
        <v>909</v>
      </c>
      <c r="L1304">
        <v>1254</v>
      </c>
      <c r="M1304">
        <v>1256</v>
      </c>
      <c r="N1304">
        <v>800</v>
      </c>
      <c r="O1304" t="s">
        <v>898</v>
      </c>
      <c r="P1304">
        <v>0.94345202955650798</v>
      </c>
      <c r="Q1304">
        <v>0.95056031855772805</v>
      </c>
      <c r="R1304">
        <v>0.18263297144434401</v>
      </c>
      <c r="S1304" s="15">
        <v>1.2879831702512799E-2</v>
      </c>
      <c r="T1304">
        <v>-0.39566173459342102</v>
      </c>
      <c r="U1304">
        <v>0.39566173459342102</v>
      </c>
      <c r="V1304">
        <v>0.61269204604528005</v>
      </c>
      <c r="W1304">
        <v>-4.62</v>
      </c>
      <c r="X1304">
        <v>0.32</v>
      </c>
      <c r="Y1304">
        <v>245444</v>
      </c>
      <c r="Z1304">
        <v>18880</v>
      </c>
      <c r="AA1304">
        <v>0.92</v>
      </c>
      <c r="AB1304">
        <v>13</v>
      </c>
      <c r="AC1304">
        <v>8</v>
      </c>
      <c r="AD1304">
        <v>5</v>
      </c>
      <c r="AE1304">
        <v>61.54</v>
      </c>
      <c r="AF1304">
        <v>18</v>
      </c>
      <c r="AG1304">
        <v>4</v>
      </c>
      <c r="AH1304">
        <v>3</v>
      </c>
      <c r="AI1304">
        <v>6</v>
      </c>
      <c r="AJ1304" s="301">
        <v>43919</v>
      </c>
      <c r="AK1304">
        <v>1155</v>
      </c>
      <c r="AL1304">
        <v>906</v>
      </c>
      <c r="AM1304" s="301">
        <v>43828</v>
      </c>
      <c r="AN1304">
        <v>1458</v>
      </c>
      <c r="AO1304">
        <v>1690</v>
      </c>
      <c r="AP1304" s="301">
        <v>43645</v>
      </c>
      <c r="AQ1304">
        <v>1510</v>
      </c>
      <c r="AR1304">
        <v>1836</v>
      </c>
      <c r="AS1304" s="301">
        <v>43280</v>
      </c>
      <c r="AT1304">
        <v>1646</v>
      </c>
      <c r="AU1304">
        <v>1514</v>
      </c>
    </row>
    <row r="1305" spans="1:47" x14ac:dyDescent="0.2">
      <c r="A1305" s="102">
        <v>1608</v>
      </c>
      <c r="B1305">
        <v>7278</v>
      </c>
      <c r="C1305" t="s">
        <v>42</v>
      </c>
      <c r="D1305" t="s">
        <v>913</v>
      </c>
      <c r="E1305">
        <v>1620</v>
      </c>
      <c r="F1305">
        <v>1574</v>
      </c>
      <c r="G1305">
        <v>600</v>
      </c>
      <c r="H1305" t="s">
        <v>901</v>
      </c>
      <c r="I1305">
        <v>9678</v>
      </c>
      <c r="J1305" t="s">
        <v>1453</v>
      </c>
      <c r="K1305" t="s">
        <v>910</v>
      </c>
      <c r="L1305">
        <v>2297</v>
      </c>
      <c r="M1305">
        <v>2316</v>
      </c>
      <c r="N1305">
        <v>400</v>
      </c>
      <c r="O1305" t="s">
        <v>898</v>
      </c>
      <c r="P1305">
        <v>0.76464774254325696</v>
      </c>
      <c r="Q1305">
        <v>0.93438110117072404</v>
      </c>
      <c r="R1305">
        <v>9.1622009339941995E-2</v>
      </c>
      <c r="S1305">
        <v>3.3073830671789303E-2</v>
      </c>
      <c r="T1305">
        <v>-1.7346125971580999</v>
      </c>
      <c r="U1305">
        <v>1.7346125971580999</v>
      </c>
      <c r="V1305">
        <v>1.04932473501463</v>
      </c>
      <c r="W1305">
        <v>-11.86</v>
      </c>
      <c r="X1305">
        <v>1.94</v>
      </c>
      <c r="Y1305">
        <v>244713</v>
      </c>
      <c r="Z1305">
        <v>40786</v>
      </c>
      <c r="AA1305">
        <v>1.98</v>
      </c>
      <c r="AB1305">
        <v>6</v>
      </c>
      <c r="AC1305">
        <v>5</v>
      </c>
      <c r="AD1305">
        <v>1</v>
      </c>
      <c r="AE1305">
        <v>83.33</v>
      </c>
      <c r="AF1305">
        <v>18</v>
      </c>
      <c r="AG1305">
        <v>1</v>
      </c>
      <c r="AH1305">
        <v>0</v>
      </c>
      <c r="AI1305">
        <v>5</v>
      </c>
      <c r="AJ1305" s="301">
        <v>43919</v>
      </c>
      <c r="AK1305">
        <v>1672</v>
      </c>
      <c r="AL1305">
        <v>2133</v>
      </c>
      <c r="AM1305" s="301">
        <v>43828</v>
      </c>
      <c r="AN1305">
        <v>2485</v>
      </c>
      <c r="AO1305">
        <v>2821</v>
      </c>
      <c r="AP1305" s="301">
        <v>43645</v>
      </c>
      <c r="AQ1305">
        <v>2323</v>
      </c>
      <c r="AR1305">
        <v>2838</v>
      </c>
      <c r="AS1305" s="301">
        <v>43280</v>
      </c>
      <c r="AT1305">
        <v>3370</v>
      </c>
      <c r="AU1305">
        <v>3470</v>
      </c>
    </row>
    <row r="1306" spans="1:47" x14ac:dyDescent="0.2">
      <c r="A1306" s="102">
        <v>3064</v>
      </c>
      <c r="B1306">
        <v>1801</v>
      </c>
      <c r="C1306" t="s">
        <v>1352</v>
      </c>
      <c r="D1306" t="s">
        <v>907</v>
      </c>
      <c r="E1306">
        <v>3845</v>
      </c>
      <c r="F1306">
        <v>3905</v>
      </c>
      <c r="G1306">
        <v>200</v>
      </c>
      <c r="H1306" t="s">
        <v>898</v>
      </c>
      <c r="I1306">
        <v>6592</v>
      </c>
      <c r="J1306" t="s">
        <v>1059</v>
      </c>
      <c r="K1306" t="s">
        <v>903</v>
      </c>
      <c r="L1306">
        <v>3415</v>
      </c>
      <c r="M1306">
        <v>3380</v>
      </c>
      <c r="N1306">
        <v>200</v>
      </c>
      <c r="O1306" t="s">
        <v>901</v>
      </c>
      <c r="P1306">
        <v>0.84579735379587395</v>
      </c>
      <c r="Q1306">
        <v>0.89494534334079201</v>
      </c>
      <c r="R1306">
        <v>0.28458496171285103</v>
      </c>
      <c r="S1306" s="15">
        <v>6.1344346554912201E-2</v>
      </c>
      <c r="T1306">
        <v>1.6812223946927201</v>
      </c>
      <c r="U1306">
        <v>1.6812223946927201</v>
      </c>
      <c r="V1306">
        <v>0.99602966876577803</v>
      </c>
      <c r="W1306">
        <v>8.5</v>
      </c>
      <c r="X1306">
        <v>13.44</v>
      </c>
      <c r="Y1306">
        <v>244681</v>
      </c>
      <c r="Z1306">
        <v>34954</v>
      </c>
      <c r="AA1306">
        <v>1.39</v>
      </c>
      <c r="AB1306">
        <v>7</v>
      </c>
      <c r="AC1306">
        <v>4</v>
      </c>
      <c r="AD1306">
        <v>3</v>
      </c>
      <c r="AE1306">
        <v>57.14</v>
      </c>
      <c r="AF1306">
        <v>16</v>
      </c>
      <c r="AG1306">
        <v>3</v>
      </c>
      <c r="AH1306">
        <v>0</v>
      </c>
      <c r="AI1306">
        <v>4</v>
      </c>
      <c r="AJ1306" s="301">
        <v>43919</v>
      </c>
      <c r="AK1306">
        <v>3355</v>
      </c>
      <c r="AL1306">
        <v>3360</v>
      </c>
      <c r="AM1306" s="301">
        <v>43828</v>
      </c>
      <c r="AN1306">
        <v>4545</v>
      </c>
      <c r="AO1306">
        <v>4150</v>
      </c>
      <c r="AP1306" s="301">
        <v>43645</v>
      </c>
      <c r="AQ1306">
        <v>3990</v>
      </c>
      <c r="AR1306">
        <v>3850</v>
      </c>
      <c r="AS1306" s="301">
        <v>43280</v>
      </c>
      <c r="AT1306">
        <v>5980</v>
      </c>
      <c r="AU1306">
        <v>5180</v>
      </c>
    </row>
    <row r="1307" spans="1:47" x14ac:dyDescent="0.2">
      <c r="A1307" s="102">
        <v>1205</v>
      </c>
      <c r="B1307">
        <v>3387</v>
      </c>
      <c r="C1307" t="s">
        <v>514</v>
      </c>
      <c r="D1307" t="s">
        <v>921</v>
      </c>
      <c r="E1307">
        <v>711</v>
      </c>
      <c r="F1307">
        <v>711</v>
      </c>
      <c r="G1307">
        <v>1500</v>
      </c>
      <c r="H1307" t="s">
        <v>901</v>
      </c>
      <c r="I1307">
        <v>8806</v>
      </c>
      <c r="J1307" t="s">
        <v>1030</v>
      </c>
      <c r="K1307" t="s">
        <v>917</v>
      </c>
      <c r="L1307">
        <v>1003</v>
      </c>
      <c r="M1307">
        <v>988</v>
      </c>
      <c r="N1307">
        <v>1100</v>
      </c>
      <c r="O1307" t="s">
        <v>898</v>
      </c>
      <c r="P1307">
        <v>0.91672515308193003</v>
      </c>
      <c r="Q1307">
        <v>0.94354239203085299</v>
      </c>
      <c r="R1307">
        <v>0.44588673041655502</v>
      </c>
      <c r="S1307" s="15">
        <v>4.3526162676024499E-3</v>
      </c>
      <c r="T1307">
        <v>-4.3872665654639799E-2</v>
      </c>
      <c r="U1307">
        <v>4.3872665654639799E-2</v>
      </c>
      <c r="V1307">
        <v>4.8468026007947002E-2</v>
      </c>
      <c r="W1307">
        <v>-0.39</v>
      </c>
      <c r="X1307">
        <v>1.87</v>
      </c>
      <c r="Y1307">
        <v>244562</v>
      </c>
      <c r="Z1307">
        <v>14386</v>
      </c>
      <c r="AA1307">
        <v>0.72</v>
      </c>
      <c r="AB1307">
        <v>17</v>
      </c>
      <c r="AC1307">
        <v>7</v>
      </c>
      <c r="AD1307">
        <v>10</v>
      </c>
      <c r="AE1307">
        <v>41.18</v>
      </c>
      <c r="AF1307">
        <v>19</v>
      </c>
      <c r="AG1307">
        <v>6</v>
      </c>
      <c r="AH1307">
        <v>1</v>
      </c>
      <c r="AI1307">
        <v>10</v>
      </c>
      <c r="AJ1307" s="301">
        <v>43919</v>
      </c>
      <c r="AK1307">
        <v>648</v>
      </c>
      <c r="AL1307">
        <v>904</v>
      </c>
      <c r="AM1307" s="301">
        <v>43828</v>
      </c>
      <c r="AN1307">
        <v>937</v>
      </c>
      <c r="AO1307">
        <v>1313</v>
      </c>
      <c r="AP1307" s="301">
        <v>43645</v>
      </c>
      <c r="AQ1307">
        <v>691</v>
      </c>
      <c r="AR1307">
        <v>1006</v>
      </c>
      <c r="AS1307" s="301">
        <v>43280</v>
      </c>
      <c r="AT1307">
        <v>785</v>
      </c>
      <c r="AU1307">
        <v>1096</v>
      </c>
    </row>
    <row r="1308" spans="1:47" x14ac:dyDescent="0.2">
      <c r="A1308" s="102">
        <v>170</v>
      </c>
      <c r="B1308">
        <v>3087</v>
      </c>
      <c r="C1308" t="s">
        <v>1094</v>
      </c>
      <c r="D1308" t="s">
        <v>921</v>
      </c>
      <c r="E1308">
        <v>1721</v>
      </c>
      <c r="F1308">
        <v>1719</v>
      </c>
      <c r="G1308">
        <v>600</v>
      </c>
      <c r="H1308" t="s">
        <v>898</v>
      </c>
      <c r="I1308">
        <v>9024</v>
      </c>
      <c r="J1308" t="s">
        <v>1463</v>
      </c>
      <c r="K1308" t="s">
        <v>976</v>
      </c>
      <c r="L1308">
        <v>1199</v>
      </c>
      <c r="M1308">
        <v>1180</v>
      </c>
      <c r="N1308">
        <v>900</v>
      </c>
      <c r="O1308" t="s">
        <v>901</v>
      </c>
      <c r="P1308">
        <v>0.83176097211363997</v>
      </c>
      <c r="Q1308">
        <v>0.96916110800575095</v>
      </c>
      <c r="R1308">
        <v>0.119906154496186</v>
      </c>
      <c r="S1308" s="15">
        <v>2.7233893104306201E-3</v>
      </c>
      <c r="T1308">
        <v>2.8890033222128202</v>
      </c>
      <c r="U1308">
        <v>2.8890033222128202</v>
      </c>
      <c r="V1308">
        <v>1.8912588777255199</v>
      </c>
      <c r="W1308">
        <v>9.66</v>
      </c>
      <c r="X1308">
        <v>2.97</v>
      </c>
      <c r="Y1308">
        <v>244544</v>
      </c>
      <c r="Z1308">
        <v>17467</v>
      </c>
      <c r="AA1308">
        <v>0.91</v>
      </c>
      <c r="AB1308">
        <v>14</v>
      </c>
      <c r="AC1308">
        <v>8</v>
      </c>
      <c r="AD1308">
        <v>6</v>
      </c>
      <c r="AE1308">
        <v>57.14</v>
      </c>
      <c r="AF1308">
        <v>20</v>
      </c>
      <c r="AG1308">
        <v>2</v>
      </c>
      <c r="AH1308">
        <v>0</v>
      </c>
      <c r="AI1308">
        <v>12</v>
      </c>
      <c r="AJ1308" s="301">
        <v>43919</v>
      </c>
      <c r="AK1308">
        <v>1657</v>
      </c>
      <c r="AL1308">
        <v>1249</v>
      </c>
      <c r="AM1308" s="301">
        <v>43828</v>
      </c>
      <c r="AN1308">
        <v>2166</v>
      </c>
      <c r="AO1308">
        <v>1795</v>
      </c>
      <c r="AP1308" s="301">
        <v>43645</v>
      </c>
      <c r="AQ1308">
        <v>2077</v>
      </c>
      <c r="AR1308">
        <v>1826</v>
      </c>
      <c r="AS1308" s="301">
        <v>43280</v>
      </c>
      <c r="AT1308">
        <v>2140</v>
      </c>
      <c r="AU1308">
        <v>1837</v>
      </c>
    </row>
    <row r="1309" spans="1:47" x14ac:dyDescent="0.2">
      <c r="A1309" s="102">
        <v>3620</v>
      </c>
      <c r="B1309">
        <v>3291</v>
      </c>
      <c r="C1309" t="s">
        <v>55</v>
      </c>
      <c r="D1309" t="s">
        <v>917</v>
      </c>
      <c r="E1309">
        <v>1661</v>
      </c>
      <c r="F1309">
        <v>1643</v>
      </c>
      <c r="G1309">
        <v>600</v>
      </c>
      <c r="H1309" t="s">
        <v>898</v>
      </c>
      <c r="I1309">
        <v>6592</v>
      </c>
      <c r="J1309" t="s">
        <v>1059</v>
      </c>
      <c r="K1309" t="s">
        <v>903</v>
      </c>
      <c r="L1309">
        <v>3415</v>
      </c>
      <c r="M1309">
        <v>3380</v>
      </c>
      <c r="N1309">
        <v>300</v>
      </c>
      <c r="O1309" t="s">
        <v>901</v>
      </c>
      <c r="P1309">
        <v>0.88194526740895896</v>
      </c>
      <c r="Q1309">
        <v>0.87270082618357703</v>
      </c>
      <c r="R1309">
        <v>0.10425833452173</v>
      </c>
      <c r="S1309" s="15">
        <v>9.0763288833359906E-2</v>
      </c>
      <c r="T1309">
        <v>1.4237596258462699</v>
      </c>
      <c r="U1309">
        <v>1.4237596258462699</v>
      </c>
      <c r="V1309">
        <v>1.1715811564119301</v>
      </c>
      <c r="W1309">
        <v>6.88</v>
      </c>
      <c r="X1309">
        <v>2.78</v>
      </c>
      <c r="Y1309">
        <v>244090</v>
      </c>
      <c r="Z1309">
        <v>17435</v>
      </c>
      <c r="AA1309">
        <v>1.08</v>
      </c>
      <c r="AB1309">
        <v>14</v>
      </c>
      <c r="AC1309">
        <v>9</v>
      </c>
      <c r="AD1309">
        <v>5</v>
      </c>
      <c r="AE1309">
        <v>64.290000000000006</v>
      </c>
      <c r="AF1309">
        <v>20</v>
      </c>
      <c r="AG1309">
        <v>4</v>
      </c>
      <c r="AH1309">
        <v>0</v>
      </c>
      <c r="AI1309">
        <v>10</v>
      </c>
      <c r="AJ1309" s="301">
        <v>43919</v>
      </c>
      <c r="AK1309">
        <v>1545</v>
      </c>
      <c r="AL1309">
        <v>3360</v>
      </c>
      <c r="AM1309" s="301">
        <v>43828</v>
      </c>
      <c r="AN1309">
        <v>1919</v>
      </c>
      <c r="AO1309">
        <v>4150</v>
      </c>
      <c r="AP1309" s="301">
        <v>43645</v>
      </c>
      <c r="AQ1309">
        <v>1803</v>
      </c>
      <c r="AR1309">
        <v>3850</v>
      </c>
      <c r="AS1309" s="301">
        <v>43280</v>
      </c>
      <c r="AT1309">
        <v>2103</v>
      </c>
      <c r="AU1309">
        <v>5180</v>
      </c>
    </row>
    <row r="1310" spans="1:47" x14ac:dyDescent="0.2">
      <c r="A1310" s="102">
        <v>276</v>
      </c>
      <c r="B1310">
        <v>6135</v>
      </c>
      <c r="C1310" t="s">
        <v>1452</v>
      </c>
      <c r="D1310" t="s">
        <v>909</v>
      </c>
      <c r="E1310">
        <v>3260</v>
      </c>
      <c r="F1310">
        <v>3240</v>
      </c>
      <c r="G1310">
        <v>300</v>
      </c>
      <c r="H1310" t="s">
        <v>901</v>
      </c>
      <c r="I1310">
        <v>9101</v>
      </c>
      <c r="J1310" t="s">
        <v>682</v>
      </c>
      <c r="K1310" t="s">
        <v>1071</v>
      </c>
      <c r="L1310">
        <v>1484</v>
      </c>
      <c r="M1310">
        <v>1493</v>
      </c>
      <c r="N1310">
        <v>700</v>
      </c>
      <c r="O1310" t="s">
        <v>898</v>
      </c>
      <c r="P1310">
        <v>0.92505626190882795</v>
      </c>
      <c r="Q1310">
        <v>0.96431061154538</v>
      </c>
      <c r="R1310">
        <v>4.8297579376625002E-3</v>
      </c>
      <c r="S1310">
        <v>1.5601561295528499E-2</v>
      </c>
      <c r="T1310">
        <v>-9.3543831344961095E-2</v>
      </c>
      <c r="U1310">
        <v>9.3543831344961095E-2</v>
      </c>
      <c r="V1310">
        <v>7.6006004363337695E-2</v>
      </c>
      <c r="W1310">
        <v>-0.43</v>
      </c>
      <c r="X1310">
        <v>7.52</v>
      </c>
      <c r="Y1310">
        <v>244089</v>
      </c>
      <c r="Z1310">
        <v>17435</v>
      </c>
      <c r="AA1310">
        <v>0.85</v>
      </c>
      <c r="AB1310">
        <v>14</v>
      </c>
      <c r="AC1310">
        <v>8</v>
      </c>
      <c r="AD1310">
        <v>6</v>
      </c>
      <c r="AE1310">
        <v>57.14</v>
      </c>
      <c r="AF1310">
        <v>20</v>
      </c>
      <c r="AG1310">
        <v>3</v>
      </c>
      <c r="AH1310">
        <v>0</v>
      </c>
      <c r="AI1310">
        <v>11</v>
      </c>
      <c r="AJ1310" s="301">
        <v>43919</v>
      </c>
      <c r="AK1310">
        <v>2794</v>
      </c>
      <c r="AL1310">
        <v>1336</v>
      </c>
      <c r="AM1310" s="301">
        <v>43828</v>
      </c>
      <c r="AN1310">
        <v>5020</v>
      </c>
      <c r="AO1310">
        <v>1981</v>
      </c>
      <c r="AP1310" s="301">
        <v>43645</v>
      </c>
      <c r="AQ1310">
        <v>4630</v>
      </c>
      <c r="AR1310">
        <v>1776</v>
      </c>
      <c r="AS1310" s="301">
        <v>43280</v>
      </c>
      <c r="AT1310">
        <v>4185</v>
      </c>
      <c r="AU1310">
        <v>2162</v>
      </c>
    </row>
    <row r="1311" spans="1:47" x14ac:dyDescent="0.2">
      <c r="A1311" s="102">
        <v>1076</v>
      </c>
      <c r="B1311">
        <v>3099</v>
      </c>
      <c r="C1311" t="s">
        <v>33</v>
      </c>
      <c r="D1311" t="s">
        <v>921</v>
      </c>
      <c r="E1311">
        <v>635</v>
      </c>
      <c r="F1311">
        <v>623</v>
      </c>
      <c r="G1311">
        <v>1700</v>
      </c>
      <c r="H1311" t="s">
        <v>901</v>
      </c>
      <c r="I1311">
        <v>7453</v>
      </c>
      <c r="J1311" t="s">
        <v>50</v>
      </c>
      <c r="K1311" t="s">
        <v>921</v>
      </c>
      <c r="L1311">
        <v>1533</v>
      </c>
      <c r="M1311">
        <v>1495</v>
      </c>
      <c r="N1311">
        <v>700</v>
      </c>
      <c r="O1311" t="s">
        <v>898</v>
      </c>
      <c r="P1311">
        <v>0.86790978052079504</v>
      </c>
      <c r="Q1311">
        <v>0.94594234539458399</v>
      </c>
      <c r="R1311">
        <v>3.4140935012901802E-2</v>
      </c>
      <c r="S1311" s="15">
        <v>1.61338444309447E-3</v>
      </c>
      <c r="T1311">
        <v>-1.40041225342541</v>
      </c>
      <c r="U1311">
        <v>1.40041225342541</v>
      </c>
      <c r="V1311">
        <v>1.3970135364198</v>
      </c>
      <c r="W1311">
        <v>-19.21</v>
      </c>
      <c r="X1311">
        <v>1.2</v>
      </c>
      <c r="Y1311">
        <v>243982</v>
      </c>
      <c r="Z1311">
        <v>18768</v>
      </c>
      <c r="AA1311">
        <v>0.86</v>
      </c>
      <c r="AB1311">
        <v>13</v>
      </c>
      <c r="AC1311">
        <v>9</v>
      </c>
      <c r="AD1311">
        <v>4</v>
      </c>
      <c r="AE1311">
        <v>69.23</v>
      </c>
      <c r="AF1311">
        <v>15</v>
      </c>
      <c r="AG1311">
        <v>5</v>
      </c>
      <c r="AH1311">
        <v>2</v>
      </c>
      <c r="AI1311">
        <v>6</v>
      </c>
      <c r="AJ1311" s="301">
        <v>43919</v>
      </c>
      <c r="AK1311">
        <v>641</v>
      </c>
      <c r="AL1311">
        <v>1204</v>
      </c>
      <c r="AM1311" s="301">
        <v>43828</v>
      </c>
      <c r="AN1311">
        <v>984</v>
      </c>
      <c r="AO1311">
        <v>2556</v>
      </c>
      <c r="AP1311" s="301">
        <v>43645</v>
      </c>
      <c r="AQ1311">
        <v>899</v>
      </c>
      <c r="AR1311">
        <v>1959</v>
      </c>
      <c r="AS1311" s="301">
        <v>43280</v>
      </c>
      <c r="AT1311">
        <v>1344</v>
      </c>
      <c r="AU1311">
        <v>3775</v>
      </c>
    </row>
    <row r="1312" spans="1:47" x14ac:dyDescent="0.2">
      <c r="A1312" s="102">
        <v>3751</v>
      </c>
      <c r="B1312">
        <v>3101</v>
      </c>
      <c r="C1312" t="s">
        <v>1106</v>
      </c>
      <c r="D1312" t="s">
        <v>1100</v>
      </c>
      <c r="E1312">
        <v>1478</v>
      </c>
      <c r="F1312">
        <v>1480</v>
      </c>
      <c r="G1312">
        <v>700</v>
      </c>
      <c r="H1312" t="s">
        <v>898</v>
      </c>
      <c r="I1312">
        <v>6268</v>
      </c>
      <c r="J1312" t="s">
        <v>1181</v>
      </c>
      <c r="K1312" t="s">
        <v>909</v>
      </c>
      <c r="L1312">
        <v>3215</v>
      </c>
      <c r="M1312">
        <v>3220</v>
      </c>
      <c r="N1312">
        <v>300</v>
      </c>
      <c r="O1312" t="s">
        <v>901</v>
      </c>
      <c r="P1312">
        <v>0.94292037785375704</v>
      </c>
      <c r="Q1312">
        <v>0.86731887679502295</v>
      </c>
      <c r="R1312">
        <v>0.194199002045019</v>
      </c>
      <c r="S1312">
        <v>4.9958214426657203E-2</v>
      </c>
      <c r="T1312">
        <v>0.80099839840383702</v>
      </c>
      <c r="U1312">
        <v>0.80099839840383702</v>
      </c>
      <c r="V1312">
        <v>0.37541728523805601</v>
      </c>
      <c r="W1312">
        <v>3.98</v>
      </c>
      <c r="X1312">
        <v>7.25</v>
      </c>
      <c r="Y1312">
        <v>243627</v>
      </c>
      <c r="Z1312">
        <v>17402</v>
      </c>
      <c r="AA1312">
        <v>0.74</v>
      </c>
      <c r="AB1312">
        <v>14</v>
      </c>
      <c r="AC1312">
        <v>7</v>
      </c>
      <c r="AD1312">
        <v>7</v>
      </c>
      <c r="AE1312">
        <v>50</v>
      </c>
      <c r="AF1312">
        <v>17</v>
      </c>
      <c r="AG1312">
        <v>3</v>
      </c>
      <c r="AH1312">
        <v>2</v>
      </c>
      <c r="AI1312">
        <v>9</v>
      </c>
      <c r="AJ1312" s="301">
        <v>43919</v>
      </c>
      <c r="AK1312">
        <v>1140</v>
      </c>
      <c r="AL1312">
        <v>2432</v>
      </c>
      <c r="AM1312" s="301">
        <v>43828</v>
      </c>
      <c r="AN1312">
        <v>1666</v>
      </c>
      <c r="AO1312">
        <v>3265</v>
      </c>
      <c r="AP1312" s="301">
        <v>43645</v>
      </c>
      <c r="AQ1312">
        <v>1349</v>
      </c>
      <c r="AR1312">
        <v>3140</v>
      </c>
      <c r="AS1312" s="301">
        <v>43280</v>
      </c>
      <c r="AT1312">
        <v>1787</v>
      </c>
      <c r="AU1312">
        <v>3380</v>
      </c>
    </row>
    <row r="1313" spans="1:47" x14ac:dyDescent="0.2">
      <c r="A1313" s="102">
        <v>3413</v>
      </c>
      <c r="B1313">
        <v>3632</v>
      </c>
      <c r="C1313" t="s">
        <v>1451</v>
      </c>
      <c r="D1313" t="s">
        <v>900</v>
      </c>
      <c r="E1313">
        <v>486</v>
      </c>
      <c r="F1313">
        <v>469</v>
      </c>
      <c r="G1313">
        <v>2200</v>
      </c>
      <c r="H1313" t="s">
        <v>898</v>
      </c>
      <c r="I1313">
        <v>5929</v>
      </c>
      <c r="J1313" t="s">
        <v>1207</v>
      </c>
      <c r="K1313" t="s">
        <v>1032</v>
      </c>
      <c r="L1313">
        <v>942</v>
      </c>
      <c r="M1313">
        <v>939</v>
      </c>
      <c r="N1313">
        <v>1100</v>
      </c>
      <c r="O1313" t="s">
        <v>901</v>
      </c>
      <c r="P1313">
        <v>0.78942235958706397</v>
      </c>
      <c r="Q1313">
        <v>0.88105679666325498</v>
      </c>
      <c r="R1313">
        <v>0.44173044122486699</v>
      </c>
      <c r="S1313">
        <v>5.0519877922370698E-2</v>
      </c>
      <c r="T1313">
        <v>0.186598686372281</v>
      </c>
      <c r="U1313">
        <v>0.186598686372281</v>
      </c>
      <c r="V1313">
        <v>0.54091569542804296</v>
      </c>
      <c r="W1313">
        <v>1.02</v>
      </c>
      <c r="X1313">
        <v>0.11</v>
      </c>
      <c r="Y1313">
        <v>242829</v>
      </c>
      <c r="Z1313">
        <v>20236</v>
      </c>
      <c r="AA1313">
        <v>0.92</v>
      </c>
      <c r="AB1313">
        <v>12</v>
      </c>
      <c r="AC1313">
        <v>8</v>
      </c>
      <c r="AD1313">
        <v>4</v>
      </c>
      <c r="AE1313">
        <v>66.67</v>
      </c>
      <c r="AF1313">
        <v>19</v>
      </c>
      <c r="AG1313">
        <v>3</v>
      </c>
      <c r="AH1313">
        <v>3</v>
      </c>
      <c r="AI1313">
        <v>6</v>
      </c>
      <c r="AJ1313" s="301">
        <v>43919</v>
      </c>
      <c r="AK1313">
        <v>404</v>
      </c>
      <c r="AL1313">
        <v>857</v>
      </c>
      <c r="AM1313" s="301">
        <v>43828</v>
      </c>
      <c r="AN1313">
        <v>493</v>
      </c>
      <c r="AO1313">
        <v>1229</v>
      </c>
      <c r="AP1313" s="301">
        <v>43645</v>
      </c>
      <c r="AQ1313">
        <v>510</v>
      </c>
      <c r="AR1313">
        <v>1181</v>
      </c>
      <c r="AS1313" s="301">
        <v>43280</v>
      </c>
      <c r="AT1313">
        <v>587</v>
      </c>
      <c r="AU1313">
        <v>1159</v>
      </c>
    </row>
    <row r="1314" spans="1:47" s="141" customFormat="1" x14ac:dyDescent="0.2">
      <c r="A1314" s="375">
        <v>2863</v>
      </c>
      <c r="B1314" s="141">
        <v>8113</v>
      </c>
      <c r="C1314" s="141" t="s">
        <v>1144</v>
      </c>
      <c r="D1314" s="141" t="s">
        <v>920</v>
      </c>
      <c r="E1314" s="141">
        <v>4403</v>
      </c>
      <c r="F1314" s="141">
        <v>4416</v>
      </c>
      <c r="G1314" s="141">
        <v>200</v>
      </c>
      <c r="H1314" s="141" t="s">
        <v>901</v>
      </c>
      <c r="I1314" s="141">
        <v>8697</v>
      </c>
      <c r="J1314" s="141" t="s">
        <v>666</v>
      </c>
      <c r="K1314" s="141" t="s">
        <v>904</v>
      </c>
      <c r="L1314" s="141">
        <v>2490</v>
      </c>
      <c r="M1314" s="141">
        <v>2498</v>
      </c>
      <c r="N1314" s="141">
        <v>400</v>
      </c>
      <c r="O1314" s="141" t="s">
        <v>898</v>
      </c>
      <c r="P1314" s="141">
        <v>0.54990479402412495</v>
      </c>
      <c r="Q1314" s="141">
        <v>0.90184972676794695</v>
      </c>
      <c r="R1314" s="141">
        <v>0.190043868462071</v>
      </c>
      <c r="S1314" s="376">
        <v>3.6387903721505903E-2</v>
      </c>
      <c r="T1314" s="141">
        <v>-0.84338333824644596</v>
      </c>
      <c r="U1314" s="141">
        <v>0.84338333824644596</v>
      </c>
      <c r="V1314" s="141">
        <v>0.88205968542802204</v>
      </c>
      <c r="W1314" s="141">
        <v>-5.98</v>
      </c>
      <c r="X1314" s="141">
        <v>13.13</v>
      </c>
      <c r="Y1314" s="141">
        <v>242826</v>
      </c>
      <c r="Z1314" s="141">
        <v>20236</v>
      </c>
      <c r="AA1314" s="141">
        <v>1.01</v>
      </c>
      <c r="AB1314" s="141">
        <v>12</v>
      </c>
      <c r="AC1314" s="141">
        <v>9</v>
      </c>
      <c r="AD1314" s="141">
        <v>3</v>
      </c>
      <c r="AE1314" s="141">
        <v>75</v>
      </c>
      <c r="AF1314" s="141">
        <v>20</v>
      </c>
      <c r="AG1314" s="141">
        <v>1</v>
      </c>
      <c r="AH1314" s="141">
        <v>1</v>
      </c>
      <c r="AI1314" s="141">
        <v>10</v>
      </c>
      <c r="AJ1314" s="377">
        <v>43919</v>
      </c>
      <c r="AK1314" s="141">
        <v>4047</v>
      </c>
      <c r="AL1314" s="141">
        <v>1916</v>
      </c>
      <c r="AM1314" s="377">
        <v>43828</v>
      </c>
      <c r="AN1314" s="141">
        <v>3700</v>
      </c>
      <c r="AO1314" s="141">
        <v>1930</v>
      </c>
      <c r="AP1314" s="377">
        <v>43645</v>
      </c>
      <c r="AQ1314" s="141">
        <v>3316</v>
      </c>
      <c r="AR1314" s="141">
        <v>1748</v>
      </c>
      <c r="AS1314" s="377">
        <v>43280</v>
      </c>
      <c r="AT1314" s="141">
        <v>3260</v>
      </c>
      <c r="AU1314" s="141">
        <v>2030</v>
      </c>
    </row>
    <row r="1315" spans="1:47" x14ac:dyDescent="0.2">
      <c r="A1315" s="102">
        <v>3319</v>
      </c>
      <c r="B1315">
        <v>1417</v>
      </c>
      <c r="C1315" t="s">
        <v>1462</v>
      </c>
      <c r="D1315" t="s">
        <v>907</v>
      </c>
      <c r="E1315">
        <v>1611</v>
      </c>
      <c r="F1315">
        <v>1595</v>
      </c>
      <c r="G1315">
        <v>600</v>
      </c>
      <c r="H1315" t="s">
        <v>898</v>
      </c>
      <c r="I1315">
        <v>6395</v>
      </c>
      <c r="J1315" t="s">
        <v>1004</v>
      </c>
      <c r="K1315" t="s">
        <v>909</v>
      </c>
      <c r="L1315">
        <v>890</v>
      </c>
      <c r="M1315">
        <v>892</v>
      </c>
      <c r="N1315">
        <v>1100</v>
      </c>
      <c r="O1315" t="s">
        <v>901</v>
      </c>
      <c r="P1315">
        <v>0.89888699553388796</v>
      </c>
      <c r="Q1315">
        <v>0.88512319810649798</v>
      </c>
      <c r="R1315">
        <v>0.194806226876338</v>
      </c>
      <c r="S1315" s="15">
        <v>3.1562949398634597E-2</v>
      </c>
      <c r="T1315">
        <v>0.85759281829759604</v>
      </c>
      <c r="U1315">
        <v>0.85759281829759604</v>
      </c>
      <c r="V1315">
        <v>1.0649036711598701</v>
      </c>
      <c r="W1315">
        <v>2.71</v>
      </c>
      <c r="X1315">
        <v>2.5299999999999998</v>
      </c>
      <c r="Y1315">
        <v>242802</v>
      </c>
      <c r="Z1315">
        <v>17343</v>
      </c>
      <c r="AA1315">
        <v>0.86</v>
      </c>
      <c r="AB1315">
        <v>14</v>
      </c>
      <c r="AC1315">
        <v>8</v>
      </c>
      <c r="AD1315">
        <v>6</v>
      </c>
      <c r="AE1315">
        <v>57.14</v>
      </c>
      <c r="AF1315">
        <v>18</v>
      </c>
      <c r="AG1315">
        <v>4</v>
      </c>
      <c r="AH1315">
        <v>1</v>
      </c>
      <c r="AI1315">
        <v>9</v>
      </c>
      <c r="AJ1315" s="301">
        <v>43919</v>
      </c>
      <c r="AK1315">
        <v>1375</v>
      </c>
      <c r="AL1315">
        <v>796</v>
      </c>
      <c r="AM1315" s="301">
        <v>43828</v>
      </c>
      <c r="AN1315">
        <v>1651</v>
      </c>
      <c r="AO1315">
        <v>1001</v>
      </c>
      <c r="AP1315" s="301">
        <v>43645</v>
      </c>
      <c r="AQ1315">
        <v>1652</v>
      </c>
      <c r="AR1315">
        <v>1155</v>
      </c>
      <c r="AS1315" s="301">
        <v>43280</v>
      </c>
      <c r="AT1315">
        <v>1687</v>
      </c>
      <c r="AU1315">
        <v>1330</v>
      </c>
    </row>
    <row r="1316" spans="1:47" x14ac:dyDescent="0.2">
      <c r="A1316" s="102">
        <v>2431</v>
      </c>
      <c r="B1316">
        <v>6592</v>
      </c>
      <c r="C1316" t="s">
        <v>1059</v>
      </c>
      <c r="D1316" t="s">
        <v>903</v>
      </c>
      <c r="E1316">
        <v>3415</v>
      </c>
      <c r="F1316">
        <v>3380</v>
      </c>
      <c r="G1316">
        <v>300</v>
      </c>
      <c r="H1316" t="s">
        <v>898</v>
      </c>
      <c r="I1316">
        <v>8801</v>
      </c>
      <c r="J1316" t="s">
        <v>1458</v>
      </c>
      <c r="K1316" t="s">
        <v>917</v>
      </c>
      <c r="L1316">
        <v>1870</v>
      </c>
      <c r="M1316">
        <v>1885.5</v>
      </c>
      <c r="N1316">
        <v>500</v>
      </c>
      <c r="O1316" t="s">
        <v>901</v>
      </c>
      <c r="P1316">
        <v>0.85577619225512802</v>
      </c>
      <c r="Q1316">
        <v>0.91305544277541595</v>
      </c>
      <c r="R1316">
        <v>8.8585823727403007E-2</v>
      </c>
      <c r="S1316" s="15">
        <v>8.1704990523778998E-2</v>
      </c>
      <c r="T1316">
        <v>1.6011574050445501</v>
      </c>
      <c r="U1316">
        <v>1.6011574050445501</v>
      </c>
      <c r="V1316">
        <v>2.13451468584551</v>
      </c>
      <c r="W1316">
        <v>5.71</v>
      </c>
      <c r="X1316">
        <v>7.03</v>
      </c>
      <c r="Y1316">
        <v>242625</v>
      </c>
      <c r="Z1316">
        <v>30328</v>
      </c>
      <c r="AA1316">
        <v>1.62</v>
      </c>
      <c r="AB1316">
        <v>8</v>
      </c>
      <c r="AC1316">
        <v>7</v>
      </c>
      <c r="AD1316">
        <v>1</v>
      </c>
      <c r="AE1316">
        <v>87.5</v>
      </c>
      <c r="AF1316">
        <v>21</v>
      </c>
      <c r="AG1316">
        <v>1</v>
      </c>
      <c r="AH1316">
        <v>0</v>
      </c>
      <c r="AI1316">
        <v>7</v>
      </c>
      <c r="AJ1316" s="301">
        <v>43919</v>
      </c>
      <c r="AK1316">
        <v>3360</v>
      </c>
      <c r="AL1316">
        <v>1862.5</v>
      </c>
      <c r="AM1316" s="301">
        <v>43828</v>
      </c>
      <c r="AN1316">
        <v>4150</v>
      </c>
      <c r="AO1316">
        <v>2672</v>
      </c>
      <c r="AP1316" s="301">
        <v>43645</v>
      </c>
      <c r="AQ1316">
        <v>3850</v>
      </c>
      <c r="AR1316">
        <v>2641</v>
      </c>
      <c r="AS1316" s="301">
        <v>43280</v>
      </c>
      <c r="AT1316">
        <v>5180</v>
      </c>
      <c r="AU1316">
        <v>2645.5</v>
      </c>
    </row>
    <row r="1317" spans="1:47" x14ac:dyDescent="0.2">
      <c r="A1317" s="102">
        <v>1969</v>
      </c>
      <c r="B1317">
        <v>1942</v>
      </c>
      <c r="C1317" t="s">
        <v>1188</v>
      </c>
      <c r="D1317" t="s">
        <v>907</v>
      </c>
      <c r="E1317">
        <v>909</v>
      </c>
      <c r="F1317">
        <v>903</v>
      </c>
      <c r="G1317">
        <v>1200</v>
      </c>
      <c r="H1317" t="s">
        <v>901</v>
      </c>
      <c r="I1317">
        <v>7267</v>
      </c>
      <c r="J1317" t="s">
        <v>57</v>
      </c>
      <c r="K1317" t="s">
        <v>913</v>
      </c>
      <c r="L1317">
        <v>2745</v>
      </c>
      <c r="M1317">
        <v>2708.5</v>
      </c>
      <c r="N1317">
        <v>400</v>
      </c>
      <c r="O1317" t="s">
        <v>898</v>
      </c>
      <c r="P1317">
        <v>0.86701102872915203</v>
      </c>
      <c r="Q1317">
        <v>0.92585122996304303</v>
      </c>
      <c r="R1317">
        <v>0.46228273200950598</v>
      </c>
      <c r="S1317" s="15">
        <v>7.4431218761531096E-2</v>
      </c>
      <c r="T1317">
        <v>-0.99185882226893096</v>
      </c>
      <c r="U1317">
        <v>0.99185882226893096</v>
      </c>
      <c r="V1317">
        <v>1.06187247001472</v>
      </c>
      <c r="W1317">
        <v>-4.63</v>
      </c>
      <c r="X1317">
        <v>0.02</v>
      </c>
      <c r="Y1317">
        <v>242619</v>
      </c>
      <c r="Z1317">
        <v>18663</v>
      </c>
      <c r="AA1317">
        <v>1.03</v>
      </c>
      <c r="AB1317">
        <v>13</v>
      </c>
      <c r="AC1317">
        <v>8</v>
      </c>
      <c r="AD1317">
        <v>5</v>
      </c>
      <c r="AE1317">
        <v>61.54</v>
      </c>
      <c r="AF1317">
        <v>20</v>
      </c>
      <c r="AG1317">
        <v>2</v>
      </c>
      <c r="AH1317">
        <v>0</v>
      </c>
      <c r="AI1317">
        <v>11</v>
      </c>
      <c r="AJ1317" s="301">
        <v>43919</v>
      </c>
      <c r="AK1317">
        <v>873</v>
      </c>
      <c r="AL1317">
        <v>2541</v>
      </c>
      <c r="AM1317" s="301">
        <v>43828</v>
      </c>
      <c r="AN1317">
        <v>1049</v>
      </c>
      <c r="AO1317">
        <v>3099</v>
      </c>
      <c r="AP1317" s="301">
        <v>43645</v>
      </c>
      <c r="AQ1317">
        <v>926</v>
      </c>
      <c r="AR1317">
        <v>2845</v>
      </c>
      <c r="AS1317" s="301">
        <v>43280</v>
      </c>
      <c r="AT1317">
        <v>1186</v>
      </c>
      <c r="AU1317">
        <v>3194</v>
      </c>
    </row>
    <row r="1318" spans="1:47" x14ac:dyDescent="0.2">
      <c r="A1318" s="102">
        <v>1007</v>
      </c>
      <c r="B1318">
        <v>5711</v>
      </c>
      <c r="C1318" t="s">
        <v>1266</v>
      </c>
      <c r="D1318" t="s">
        <v>911</v>
      </c>
      <c r="E1318">
        <v>2266</v>
      </c>
      <c r="F1318">
        <v>2250</v>
      </c>
      <c r="G1318">
        <v>400</v>
      </c>
      <c r="H1318" t="s">
        <v>901</v>
      </c>
      <c r="I1318">
        <v>6301</v>
      </c>
      <c r="J1318" t="s">
        <v>52</v>
      </c>
      <c r="K1318" t="s">
        <v>909</v>
      </c>
      <c r="L1318">
        <v>2125</v>
      </c>
      <c r="M1318">
        <v>2153</v>
      </c>
      <c r="N1318">
        <v>400</v>
      </c>
      <c r="O1318" t="s">
        <v>898</v>
      </c>
      <c r="P1318">
        <v>0.87428524753329595</v>
      </c>
      <c r="Q1318">
        <v>0.94724437985584997</v>
      </c>
      <c r="R1318">
        <v>0.27239194232417402</v>
      </c>
      <c r="S1318">
        <v>7.5589513889782203E-2</v>
      </c>
      <c r="T1318">
        <v>-1.2129867311707001</v>
      </c>
      <c r="U1318">
        <v>1.2129867311707001</v>
      </c>
      <c r="V1318">
        <v>0.75778887963383501</v>
      </c>
      <c r="W1318">
        <v>-7.12</v>
      </c>
      <c r="X1318">
        <v>4.3099999999999996</v>
      </c>
      <c r="Y1318">
        <v>241461</v>
      </c>
      <c r="Z1318">
        <v>30183</v>
      </c>
      <c r="AA1318">
        <v>1.36</v>
      </c>
      <c r="AB1318">
        <v>8</v>
      </c>
      <c r="AC1318">
        <v>5</v>
      </c>
      <c r="AD1318">
        <v>3</v>
      </c>
      <c r="AE1318">
        <v>62.5</v>
      </c>
      <c r="AF1318">
        <v>16</v>
      </c>
      <c r="AG1318">
        <v>2</v>
      </c>
      <c r="AH1318">
        <v>1</v>
      </c>
      <c r="AI1318">
        <v>5</v>
      </c>
      <c r="AJ1318" s="301">
        <v>43919</v>
      </c>
      <c r="AK1318">
        <v>2207</v>
      </c>
      <c r="AL1318">
        <v>1877.5</v>
      </c>
      <c r="AM1318" s="301">
        <v>43828</v>
      </c>
      <c r="AN1318">
        <v>2977</v>
      </c>
      <c r="AO1318">
        <v>2642</v>
      </c>
      <c r="AP1318" s="301">
        <v>43645</v>
      </c>
      <c r="AQ1318">
        <v>3125</v>
      </c>
      <c r="AR1318">
        <v>2658</v>
      </c>
      <c r="AS1318" s="301">
        <v>43280</v>
      </c>
      <c r="AT1318">
        <v>2976</v>
      </c>
      <c r="AU1318">
        <v>3122</v>
      </c>
    </row>
    <row r="1319" spans="1:47" x14ac:dyDescent="0.2">
      <c r="A1319" s="102">
        <v>2511</v>
      </c>
      <c r="B1319">
        <v>2810</v>
      </c>
      <c r="C1319" t="s">
        <v>1092</v>
      </c>
      <c r="D1319" t="s">
        <v>923</v>
      </c>
      <c r="E1319">
        <v>3475</v>
      </c>
      <c r="F1319">
        <v>3455</v>
      </c>
      <c r="G1319">
        <v>200</v>
      </c>
      <c r="H1319" t="s">
        <v>901</v>
      </c>
      <c r="I1319">
        <v>9602</v>
      </c>
      <c r="J1319" t="s">
        <v>1469</v>
      </c>
      <c r="K1319" t="s">
        <v>900</v>
      </c>
      <c r="L1319">
        <v>3800</v>
      </c>
      <c r="M1319">
        <v>3790</v>
      </c>
      <c r="N1319">
        <v>200</v>
      </c>
      <c r="O1319" t="s">
        <v>898</v>
      </c>
      <c r="P1319">
        <v>0.751261443339581</v>
      </c>
      <c r="Q1319">
        <v>0.91093548035062699</v>
      </c>
      <c r="R1319">
        <v>0.39344051881213798</v>
      </c>
      <c r="S1319" s="15">
        <v>1.1517898364003999E-2</v>
      </c>
      <c r="T1319">
        <v>-0.82521766990893497</v>
      </c>
      <c r="U1319">
        <v>0.82521766990893497</v>
      </c>
      <c r="V1319">
        <v>0.74511751041943197</v>
      </c>
      <c r="W1319">
        <v>-4.79</v>
      </c>
      <c r="X1319">
        <v>8.84</v>
      </c>
      <c r="Y1319">
        <v>241263</v>
      </c>
      <c r="Z1319">
        <v>40210</v>
      </c>
      <c r="AA1319">
        <v>1.97</v>
      </c>
      <c r="AB1319">
        <v>6</v>
      </c>
      <c r="AC1319">
        <v>3</v>
      </c>
      <c r="AD1319">
        <v>3</v>
      </c>
      <c r="AE1319">
        <v>50</v>
      </c>
      <c r="AF1319">
        <v>21</v>
      </c>
      <c r="AG1319">
        <v>3</v>
      </c>
      <c r="AH1319">
        <v>0</v>
      </c>
      <c r="AI1319">
        <v>3</v>
      </c>
      <c r="AJ1319" s="301">
        <v>43919</v>
      </c>
      <c r="AK1319">
        <v>3665</v>
      </c>
      <c r="AL1319">
        <v>3285</v>
      </c>
      <c r="AM1319" s="301">
        <v>43828</v>
      </c>
      <c r="AN1319">
        <v>3730</v>
      </c>
      <c r="AO1319">
        <v>4545</v>
      </c>
      <c r="AP1319" s="301">
        <v>43645</v>
      </c>
      <c r="AQ1319">
        <v>4145</v>
      </c>
      <c r="AR1319">
        <v>4680</v>
      </c>
      <c r="AS1319" s="301">
        <v>43280</v>
      </c>
      <c r="AT1319">
        <v>3780</v>
      </c>
      <c r="AU1319">
        <v>3575</v>
      </c>
    </row>
    <row r="1320" spans="1:47" x14ac:dyDescent="0.2">
      <c r="A1320" s="102">
        <v>33</v>
      </c>
      <c r="B1320">
        <v>4203</v>
      </c>
      <c r="C1320" t="s">
        <v>533</v>
      </c>
      <c r="D1320" t="s">
        <v>920</v>
      </c>
      <c r="E1320">
        <v>2945</v>
      </c>
      <c r="F1320">
        <v>2890</v>
      </c>
      <c r="G1320">
        <v>300</v>
      </c>
      <c r="H1320" t="s">
        <v>901</v>
      </c>
      <c r="I1320">
        <v>4205</v>
      </c>
      <c r="J1320" t="s">
        <v>998</v>
      </c>
      <c r="K1320" t="s">
        <v>920</v>
      </c>
      <c r="L1320">
        <v>988</v>
      </c>
      <c r="M1320">
        <v>968</v>
      </c>
      <c r="N1320">
        <v>900</v>
      </c>
      <c r="O1320" t="s">
        <v>898</v>
      </c>
      <c r="P1320">
        <v>0.96955458848218601</v>
      </c>
      <c r="Q1320">
        <v>0.97882635709781896</v>
      </c>
      <c r="R1320">
        <v>0.32939649486422401</v>
      </c>
      <c r="S1320">
        <v>1.04785479705668E-3</v>
      </c>
      <c r="T1320">
        <v>-4.8884363517195203E-2</v>
      </c>
      <c r="U1320">
        <v>4.8884363517195203E-2</v>
      </c>
      <c r="V1320">
        <v>0.89723212153065901</v>
      </c>
      <c r="W1320">
        <v>-0.17</v>
      </c>
      <c r="X1320">
        <v>0.48</v>
      </c>
      <c r="Y1320">
        <v>240900</v>
      </c>
      <c r="Z1320">
        <v>18531</v>
      </c>
      <c r="AA1320">
        <v>1.08</v>
      </c>
      <c r="AB1320">
        <v>13</v>
      </c>
      <c r="AC1320">
        <v>6</v>
      </c>
      <c r="AD1320">
        <v>7</v>
      </c>
      <c r="AE1320">
        <v>46.15</v>
      </c>
      <c r="AF1320">
        <v>18</v>
      </c>
      <c r="AG1320">
        <v>4</v>
      </c>
      <c r="AH1320">
        <v>1</v>
      </c>
      <c r="AI1320">
        <v>8</v>
      </c>
      <c r="AJ1320" s="301">
        <v>43919</v>
      </c>
      <c r="AK1320">
        <v>2277</v>
      </c>
      <c r="AL1320">
        <v>851</v>
      </c>
      <c r="AM1320" s="301">
        <v>43828</v>
      </c>
      <c r="AN1320">
        <v>4115</v>
      </c>
      <c r="AO1320">
        <v>1366</v>
      </c>
      <c r="AP1320" s="301">
        <v>43645</v>
      </c>
      <c r="AQ1320">
        <v>3905</v>
      </c>
      <c r="AR1320">
        <v>1217</v>
      </c>
      <c r="AS1320" s="301">
        <v>43280</v>
      </c>
      <c r="AT1320">
        <v>5305</v>
      </c>
      <c r="AU1320">
        <v>1272</v>
      </c>
    </row>
    <row r="1321" spans="1:47" x14ac:dyDescent="0.2">
      <c r="A1321" s="102">
        <v>3833</v>
      </c>
      <c r="B1321">
        <v>2412</v>
      </c>
      <c r="C1321" t="s">
        <v>1403</v>
      </c>
      <c r="D1321" t="s">
        <v>910</v>
      </c>
      <c r="E1321">
        <v>2149</v>
      </c>
      <c r="F1321">
        <v>2198</v>
      </c>
      <c r="G1321">
        <v>500</v>
      </c>
      <c r="H1321" t="s">
        <v>898</v>
      </c>
      <c r="I1321">
        <v>3101</v>
      </c>
      <c r="J1321" t="s">
        <v>1106</v>
      </c>
      <c r="K1321" t="s">
        <v>1100</v>
      </c>
      <c r="L1321">
        <v>1478</v>
      </c>
      <c r="M1321">
        <v>1480</v>
      </c>
      <c r="N1321">
        <v>700</v>
      </c>
      <c r="O1321" t="s">
        <v>901</v>
      </c>
      <c r="P1321">
        <v>0.90622234082265696</v>
      </c>
      <c r="Q1321">
        <v>0.86344870926680595</v>
      </c>
      <c r="R1321">
        <v>0.37662997152935701</v>
      </c>
      <c r="S1321">
        <v>3.4191714921930398E-2</v>
      </c>
      <c r="T1321">
        <v>0.36907410286817299</v>
      </c>
      <c r="U1321">
        <v>0.36907410286817299</v>
      </c>
      <c r="V1321">
        <v>0.31223227767385497</v>
      </c>
      <c r="W1321">
        <v>3.54</v>
      </c>
      <c r="X1321">
        <v>5.73</v>
      </c>
      <c r="Y1321">
        <v>240217</v>
      </c>
      <c r="Z1321">
        <v>12643</v>
      </c>
      <c r="AA1321">
        <v>0.6</v>
      </c>
      <c r="AB1321">
        <v>19</v>
      </c>
      <c r="AC1321">
        <v>12</v>
      </c>
      <c r="AD1321">
        <v>7</v>
      </c>
      <c r="AE1321">
        <v>63.16</v>
      </c>
      <c r="AF1321">
        <v>18</v>
      </c>
      <c r="AG1321">
        <v>5</v>
      </c>
      <c r="AH1321">
        <v>3</v>
      </c>
      <c r="AI1321">
        <v>11</v>
      </c>
      <c r="AJ1321" s="301">
        <v>43919</v>
      </c>
      <c r="AK1321">
        <v>1420</v>
      </c>
      <c r="AL1321">
        <v>1140</v>
      </c>
      <c r="AM1321" s="301">
        <v>43828</v>
      </c>
      <c r="AN1321">
        <v>2261</v>
      </c>
      <c r="AO1321">
        <v>1666</v>
      </c>
      <c r="AP1321" s="301">
        <v>43645</v>
      </c>
      <c r="AQ1321">
        <v>1911</v>
      </c>
      <c r="AR1321">
        <v>1349</v>
      </c>
      <c r="AS1321" s="301">
        <v>43280</v>
      </c>
      <c r="AT1321">
        <v>1513</v>
      </c>
      <c r="AU1321">
        <v>1787</v>
      </c>
    </row>
    <row r="1322" spans="1:47" x14ac:dyDescent="0.2">
      <c r="A1322" s="102">
        <v>4026</v>
      </c>
      <c r="B1322">
        <v>5463</v>
      </c>
      <c r="C1322" t="s">
        <v>63</v>
      </c>
      <c r="D1322" t="s">
        <v>939</v>
      </c>
      <c r="E1322">
        <v>2643</v>
      </c>
      <c r="F1322">
        <v>2662</v>
      </c>
      <c r="G1322">
        <v>400</v>
      </c>
      <c r="H1322" t="s">
        <v>901</v>
      </c>
      <c r="I1322">
        <v>8850</v>
      </c>
      <c r="J1322" t="s">
        <v>1345</v>
      </c>
      <c r="K1322" t="s">
        <v>917</v>
      </c>
      <c r="L1322">
        <v>2237</v>
      </c>
      <c r="M1322">
        <v>2184</v>
      </c>
      <c r="N1322">
        <v>500</v>
      </c>
      <c r="O1322" t="s">
        <v>898</v>
      </c>
      <c r="P1322">
        <v>0.82330175304192099</v>
      </c>
      <c r="Q1322">
        <v>0.85472402541654502</v>
      </c>
      <c r="R1322">
        <v>0.33673850132399702</v>
      </c>
      <c r="S1322" s="15">
        <v>2.7226261009855399E-2</v>
      </c>
      <c r="T1322">
        <v>-0.49189224787714397</v>
      </c>
      <c r="U1322">
        <v>0.49189224787714397</v>
      </c>
      <c r="V1322">
        <v>0.72662551394158403</v>
      </c>
      <c r="W1322">
        <v>-2.74</v>
      </c>
      <c r="X1322">
        <v>2.5499999999999998</v>
      </c>
      <c r="Y1322">
        <v>240125</v>
      </c>
      <c r="Z1322">
        <v>20010</v>
      </c>
      <c r="AA1322">
        <v>0.89</v>
      </c>
      <c r="AB1322">
        <v>12</v>
      </c>
      <c r="AC1322">
        <v>9</v>
      </c>
      <c r="AD1322">
        <v>3</v>
      </c>
      <c r="AE1322">
        <v>75</v>
      </c>
      <c r="AF1322">
        <v>18</v>
      </c>
      <c r="AG1322">
        <v>2</v>
      </c>
      <c r="AH1322">
        <v>2</v>
      </c>
      <c r="AI1322">
        <v>8</v>
      </c>
      <c r="AJ1322" s="301">
        <v>43919</v>
      </c>
      <c r="AK1322">
        <v>2771</v>
      </c>
      <c r="AL1322">
        <v>2067</v>
      </c>
      <c r="AM1322" s="301">
        <v>43828</v>
      </c>
      <c r="AN1322">
        <v>3080</v>
      </c>
      <c r="AO1322">
        <v>2785</v>
      </c>
      <c r="AP1322" s="301">
        <v>43645</v>
      </c>
      <c r="AQ1322">
        <v>3030</v>
      </c>
      <c r="AR1322">
        <v>2621</v>
      </c>
      <c r="AS1322" s="301">
        <v>43280</v>
      </c>
      <c r="AT1322">
        <v>3660</v>
      </c>
      <c r="AU1322">
        <v>2610</v>
      </c>
    </row>
    <row r="1323" spans="1:47" x14ac:dyDescent="0.2">
      <c r="A1323" s="102">
        <v>3260</v>
      </c>
      <c r="B1323">
        <v>1417</v>
      </c>
      <c r="C1323" t="s">
        <v>1462</v>
      </c>
      <c r="D1323" t="s">
        <v>907</v>
      </c>
      <c r="E1323">
        <v>1611</v>
      </c>
      <c r="F1323">
        <v>1595</v>
      </c>
      <c r="G1323">
        <v>700</v>
      </c>
      <c r="H1323" t="s">
        <v>898</v>
      </c>
      <c r="I1323">
        <v>4091</v>
      </c>
      <c r="J1323" t="s">
        <v>1334</v>
      </c>
      <c r="K1323" t="s">
        <v>920</v>
      </c>
      <c r="L1323">
        <v>1721</v>
      </c>
      <c r="M1323">
        <v>1751</v>
      </c>
      <c r="N1323">
        <v>600</v>
      </c>
      <c r="O1323" t="s">
        <v>901</v>
      </c>
      <c r="P1323">
        <v>0.80788449494722103</v>
      </c>
      <c r="Q1323">
        <v>0.88752089925650202</v>
      </c>
      <c r="R1323" s="15">
        <v>6.9319142687485E-2</v>
      </c>
      <c r="S1323" s="15">
        <v>3.4210577654300099E-2</v>
      </c>
      <c r="T1323">
        <v>1.3862217115045199</v>
      </c>
      <c r="U1323">
        <v>1.3862217115045199</v>
      </c>
      <c r="V1323">
        <v>1.67799003912506</v>
      </c>
      <c r="W1323">
        <v>8.89</v>
      </c>
      <c r="X1323">
        <v>6.27</v>
      </c>
      <c r="Y1323">
        <v>239951</v>
      </c>
      <c r="Z1323">
        <v>17139</v>
      </c>
      <c r="AA1323">
        <v>0.82</v>
      </c>
      <c r="AB1323">
        <v>14</v>
      </c>
      <c r="AC1323">
        <v>8</v>
      </c>
      <c r="AD1323">
        <v>6</v>
      </c>
      <c r="AE1323">
        <v>57.14</v>
      </c>
      <c r="AF1323">
        <v>18</v>
      </c>
      <c r="AG1323">
        <v>3</v>
      </c>
      <c r="AH1323">
        <v>2</v>
      </c>
      <c r="AI1323">
        <v>9</v>
      </c>
      <c r="AJ1323" s="301">
        <v>43919</v>
      </c>
      <c r="AK1323">
        <v>1375</v>
      </c>
      <c r="AL1323">
        <v>1662</v>
      </c>
      <c r="AM1323" s="301">
        <v>43828</v>
      </c>
      <c r="AN1323">
        <v>1651</v>
      </c>
      <c r="AO1323">
        <v>2428</v>
      </c>
      <c r="AP1323" s="301">
        <v>43645</v>
      </c>
      <c r="AQ1323">
        <v>1652</v>
      </c>
      <c r="AR1323">
        <v>2285</v>
      </c>
      <c r="AS1323" s="301">
        <v>43280</v>
      </c>
      <c r="AT1323">
        <v>1687</v>
      </c>
      <c r="AU1323">
        <v>1526</v>
      </c>
    </row>
    <row r="1324" spans="1:47" x14ac:dyDescent="0.2">
      <c r="A1324" s="102">
        <v>3420</v>
      </c>
      <c r="B1324">
        <v>5463</v>
      </c>
      <c r="C1324" t="s">
        <v>63</v>
      </c>
      <c r="D1324" t="s">
        <v>939</v>
      </c>
      <c r="E1324">
        <v>2643</v>
      </c>
      <c r="F1324">
        <v>2662</v>
      </c>
      <c r="G1324">
        <v>400</v>
      </c>
      <c r="H1324" t="s">
        <v>901</v>
      </c>
      <c r="I1324">
        <v>9303</v>
      </c>
      <c r="J1324" t="s">
        <v>1166</v>
      </c>
      <c r="K1324" t="s">
        <v>1184</v>
      </c>
      <c r="L1324">
        <v>1276</v>
      </c>
      <c r="M1324">
        <v>1286</v>
      </c>
      <c r="N1324">
        <v>800</v>
      </c>
      <c r="O1324" t="s">
        <v>898</v>
      </c>
      <c r="P1324">
        <v>0.86116685973170903</v>
      </c>
      <c r="Q1324">
        <v>0.88070815070790298</v>
      </c>
      <c r="R1324">
        <v>0.42893640068010003</v>
      </c>
      <c r="S1324">
        <v>1.689291626811E-2</v>
      </c>
      <c r="T1324">
        <v>-0.14829621075751201</v>
      </c>
      <c r="U1324">
        <v>0.14829621075751201</v>
      </c>
      <c r="V1324">
        <v>8.7943087086298097E-2</v>
      </c>
      <c r="W1324">
        <v>-0.77</v>
      </c>
      <c r="X1324">
        <v>3.38</v>
      </c>
      <c r="Y1324">
        <v>239693</v>
      </c>
      <c r="Z1324">
        <v>17121</v>
      </c>
      <c r="AA1324">
        <v>0.89</v>
      </c>
      <c r="AB1324">
        <v>14</v>
      </c>
      <c r="AC1324">
        <v>7</v>
      </c>
      <c r="AD1324">
        <v>7</v>
      </c>
      <c r="AE1324">
        <v>50</v>
      </c>
      <c r="AF1324">
        <v>19</v>
      </c>
      <c r="AG1324">
        <v>2</v>
      </c>
      <c r="AH1324">
        <v>1</v>
      </c>
      <c r="AI1324">
        <v>11</v>
      </c>
      <c r="AJ1324" s="301">
        <v>43919</v>
      </c>
      <c r="AK1324">
        <v>2771</v>
      </c>
      <c r="AL1324">
        <v>1217</v>
      </c>
      <c r="AM1324" s="301">
        <v>43828</v>
      </c>
      <c r="AN1324">
        <v>3080</v>
      </c>
      <c r="AO1324">
        <v>1471</v>
      </c>
      <c r="AP1324" s="301">
        <v>43645</v>
      </c>
      <c r="AQ1324">
        <v>3030</v>
      </c>
      <c r="AR1324">
        <v>1417</v>
      </c>
      <c r="AS1324" s="301">
        <v>43280</v>
      </c>
      <c r="AT1324">
        <v>3660</v>
      </c>
      <c r="AU1324">
        <v>1330</v>
      </c>
    </row>
    <row r="1325" spans="1:47" x14ac:dyDescent="0.2">
      <c r="A1325" s="102">
        <v>1814</v>
      </c>
      <c r="B1325">
        <v>7270</v>
      </c>
      <c r="C1325" t="s">
        <v>1455</v>
      </c>
      <c r="D1325" t="s">
        <v>913</v>
      </c>
      <c r="E1325">
        <v>2231</v>
      </c>
      <c r="F1325">
        <v>2210</v>
      </c>
      <c r="G1325">
        <v>400</v>
      </c>
      <c r="H1325" t="s">
        <v>901</v>
      </c>
      <c r="I1325">
        <v>8078</v>
      </c>
      <c r="J1325" t="s">
        <v>1192</v>
      </c>
      <c r="K1325" t="s">
        <v>905</v>
      </c>
      <c r="L1325">
        <v>1940</v>
      </c>
      <c r="M1325">
        <v>1940</v>
      </c>
      <c r="N1325">
        <v>500</v>
      </c>
      <c r="O1325" t="s">
        <v>898</v>
      </c>
      <c r="P1325">
        <v>0.95011548438101801</v>
      </c>
      <c r="Q1325">
        <v>0.92957866077824902</v>
      </c>
      <c r="R1325">
        <v>3.1623450438304203E-2</v>
      </c>
      <c r="S1325">
        <v>4.2175791104023197E-2</v>
      </c>
      <c r="T1325">
        <v>-2.6595558241666799</v>
      </c>
      <c r="U1325">
        <v>2.6595558241666799</v>
      </c>
      <c r="V1325">
        <v>2.2503930179387299</v>
      </c>
      <c r="W1325">
        <v>-8.82</v>
      </c>
      <c r="X1325">
        <v>9.73</v>
      </c>
      <c r="Y1325">
        <v>239600</v>
      </c>
      <c r="Z1325">
        <v>26622</v>
      </c>
      <c r="AA1325">
        <v>1.6</v>
      </c>
      <c r="AB1325">
        <v>9</v>
      </c>
      <c r="AC1325">
        <v>6</v>
      </c>
      <c r="AD1325">
        <v>3</v>
      </c>
      <c r="AE1325">
        <v>66.67</v>
      </c>
      <c r="AF1325">
        <v>20</v>
      </c>
      <c r="AG1325">
        <v>1</v>
      </c>
      <c r="AH1325">
        <v>0</v>
      </c>
      <c r="AI1325">
        <v>8</v>
      </c>
      <c r="AJ1325" s="301">
        <v>43919</v>
      </c>
      <c r="AK1325">
        <v>2180</v>
      </c>
      <c r="AL1325">
        <v>1737</v>
      </c>
      <c r="AM1325" s="301">
        <v>43828</v>
      </c>
      <c r="AN1325">
        <v>2713.5</v>
      </c>
      <c r="AO1325">
        <v>2877</v>
      </c>
      <c r="AP1325" s="301">
        <v>43645</v>
      </c>
      <c r="AQ1325">
        <v>2733.5</v>
      </c>
      <c r="AR1325">
        <v>2987</v>
      </c>
      <c r="AS1325" s="301">
        <v>43280</v>
      </c>
      <c r="AT1325">
        <v>3169</v>
      </c>
      <c r="AU1325">
        <v>4185</v>
      </c>
    </row>
    <row r="1326" spans="1:47" x14ac:dyDescent="0.2">
      <c r="A1326" s="102">
        <v>3025</v>
      </c>
      <c r="B1326">
        <v>3197</v>
      </c>
      <c r="C1326" t="s">
        <v>508</v>
      </c>
      <c r="D1326" t="s">
        <v>921</v>
      </c>
      <c r="E1326">
        <v>1738</v>
      </c>
      <c r="F1326">
        <v>1715</v>
      </c>
      <c r="G1326">
        <v>400</v>
      </c>
      <c r="H1326" t="s">
        <v>901</v>
      </c>
      <c r="I1326">
        <v>6963</v>
      </c>
      <c r="J1326" t="s">
        <v>1347</v>
      </c>
      <c r="K1326" t="s">
        <v>903</v>
      </c>
      <c r="L1326">
        <v>7110</v>
      </c>
      <c r="M1326">
        <v>7010</v>
      </c>
      <c r="N1326">
        <v>100</v>
      </c>
      <c r="O1326" t="s">
        <v>898</v>
      </c>
      <c r="P1326">
        <v>0.92241291446475604</v>
      </c>
      <c r="Q1326">
        <v>0.896213598305869</v>
      </c>
      <c r="R1326">
        <v>3.4957516214870102E-2</v>
      </c>
      <c r="S1326" s="15">
        <v>1.23103023917663E-2</v>
      </c>
      <c r="T1326">
        <v>-0.18625791411504999</v>
      </c>
      <c r="U1326">
        <v>0.18625791411504999</v>
      </c>
      <c r="V1326">
        <v>5.3587641301332999E-2</v>
      </c>
      <c r="W1326">
        <v>-1.53</v>
      </c>
      <c r="X1326">
        <v>2.14</v>
      </c>
      <c r="Y1326">
        <v>239583</v>
      </c>
      <c r="Z1326">
        <v>21780</v>
      </c>
      <c r="AA1326">
        <v>1.01</v>
      </c>
      <c r="AB1326">
        <v>11</v>
      </c>
      <c r="AC1326">
        <v>7</v>
      </c>
      <c r="AD1326">
        <v>4</v>
      </c>
      <c r="AE1326">
        <v>63.64</v>
      </c>
      <c r="AF1326">
        <v>14</v>
      </c>
      <c r="AG1326">
        <v>3</v>
      </c>
      <c r="AH1326">
        <v>3</v>
      </c>
      <c r="AI1326">
        <v>5</v>
      </c>
      <c r="AJ1326" s="301">
        <v>43919</v>
      </c>
      <c r="AK1326">
        <v>1614</v>
      </c>
      <c r="AL1326">
        <v>6200</v>
      </c>
      <c r="AM1326" s="301">
        <v>43828</v>
      </c>
      <c r="AN1326">
        <v>2135</v>
      </c>
      <c r="AO1326">
        <v>8780</v>
      </c>
      <c r="AP1326" s="301">
        <v>43645</v>
      </c>
      <c r="AQ1326">
        <v>1873</v>
      </c>
      <c r="AR1326">
        <v>7600</v>
      </c>
      <c r="AS1326" s="301">
        <v>43280</v>
      </c>
      <c r="AT1326">
        <v>1626</v>
      </c>
      <c r="AU1326">
        <v>9300</v>
      </c>
    </row>
    <row r="1327" spans="1:47" x14ac:dyDescent="0.2">
      <c r="A1327" s="102">
        <v>2902</v>
      </c>
      <c r="B1327">
        <v>3405</v>
      </c>
      <c r="C1327" t="s">
        <v>1265</v>
      </c>
      <c r="D1327" t="s">
        <v>920</v>
      </c>
      <c r="E1327">
        <v>1120</v>
      </c>
      <c r="F1327">
        <v>1104</v>
      </c>
      <c r="G1327">
        <v>900</v>
      </c>
      <c r="H1327" t="s">
        <v>901</v>
      </c>
      <c r="I1327">
        <v>7013</v>
      </c>
      <c r="J1327" t="s">
        <v>1477</v>
      </c>
      <c r="K1327" t="s">
        <v>909</v>
      </c>
      <c r="L1327">
        <v>1500</v>
      </c>
      <c r="M1327">
        <v>1480</v>
      </c>
      <c r="N1327">
        <v>700</v>
      </c>
      <c r="O1327" t="s">
        <v>898</v>
      </c>
      <c r="P1327">
        <v>0.95230823828439903</v>
      </c>
      <c r="Q1327">
        <v>0.90065855510438797</v>
      </c>
      <c r="R1327">
        <v>2.0013755161927101E-2</v>
      </c>
      <c r="S1327" s="15">
        <v>6.4103315666535293E-2</v>
      </c>
      <c r="T1327">
        <v>-0.56657866752383501</v>
      </c>
      <c r="U1327">
        <v>0.56657866752383501</v>
      </c>
      <c r="V1327">
        <v>0.43181578673295101</v>
      </c>
      <c r="W1327">
        <v>-5.82</v>
      </c>
      <c r="X1327">
        <v>4.09</v>
      </c>
      <c r="Y1327">
        <v>239578</v>
      </c>
      <c r="Z1327">
        <v>14093</v>
      </c>
      <c r="AA1327">
        <v>0.73</v>
      </c>
      <c r="AB1327">
        <v>17</v>
      </c>
      <c r="AC1327">
        <v>9</v>
      </c>
      <c r="AD1327">
        <v>8</v>
      </c>
      <c r="AE1327">
        <v>52.94</v>
      </c>
      <c r="AF1327">
        <v>15</v>
      </c>
      <c r="AG1327">
        <v>3</v>
      </c>
      <c r="AH1327">
        <v>4</v>
      </c>
      <c r="AI1327">
        <v>10</v>
      </c>
      <c r="AJ1327" s="301">
        <v>43919</v>
      </c>
      <c r="AK1327">
        <v>1129</v>
      </c>
      <c r="AL1327">
        <v>1316</v>
      </c>
      <c r="AM1327" s="301">
        <v>43828</v>
      </c>
      <c r="AN1327">
        <v>1331</v>
      </c>
      <c r="AO1327">
        <v>2574</v>
      </c>
      <c r="AP1327" s="301">
        <v>43645</v>
      </c>
      <c r="AQ1327">
        <v>1308</v>
      </c>
      <c r="AR1327">
        <v>2600</v>
      </c>
      <c r="AS1327" s="301">
        <v>43280</v>
      </c>
      <c r="AT1327">
        <v>1497</v>
      </c>
      <c r="AU1327">
        <v>3790</v>
      </c>
    </row>
    <row r="1328" spans="1:47" x14ac:dyDescent="0.2">
      <c r="A1328" s="102">
        <v>1756</v>
      </c>
      <c r="B1328">
        <v>1662</v>
      </c>
      <c r="C1328" t="s">
        <v>463</v>
      </c>
      <c r="D1328" t="s">
        <v>1045</v>
      </c>
      <c r="E1328">
        <v>1807</v>
      </c>
      <c r="F1328">
        <v>1788</v>
      </c>
      <c r="G1328">
        <v>600</v>
      </c>
      <c r="H1328" t="s">
        <v>901</v>
      </c>
      <c r="I1328">
        <v>4681</v>
      </c>
      <c r="J1328" t="s">
        <v>774</v>
      </c>
      <c r="K1328" t="s">
        <v>910</v>
      </c>
      <c r="L1328">
        <v>1414</v>
      </c>
      <c r="M1328">
        <v>1389</v>
      </c>
      <c r="N1328">
        <v>800</v>
      </c>
      <c r="O1328" t="s">
        <v>898</v>
      </c>
      <c r="P1328">
        <v>0.53661256691039405</v>
      </c>
      <c r="Q1328">
        <v>0.931272541867735</v>
      </c>
      <c r="R1328">
        <v>0.227725911206029</v>
      </c>
      <c r="S1328" s="15">
        <v>2.2915883000318899E-2</v>
      </c>
      <c r="T1328">
        <v>-1.6866847226467501</v>
      </c>
      <c r="U1328">
        <v>1.6866847226467501</v>
      </c>
      <c r="V1328">
        <v>1.85356815547729</v>
      </c>
      <c r="W1328">
        <v>-23.69</v>
      </c>
      <c r="X1328">
        <v>3.58</v>
      </c>
      <c r="Y1328">
        <v>239570</v>
      </c>
      <c r="Z1328">
        <v>18428</v>
      </c>
      <c r="AA1328">
        <v>1.1000000000000001</v>
      </c>
      <c r="AB1328">
        <v>13</v>
      </c>
      <c r="AC1328">
        <v>10</v>
      </c>
      <c r="AD1328">
        <v>3</v>
      </c>
      <c r="AE1328">
        <v>76.92</v>
      </c>
      <c r="AF1328">
        <v>18</v>
      </c>
      <c r="AG1328">
        <v>4</v>
      </c>
      <c r="AH1328">
        <v>2</v>
      </c>
      <c r="AI1328">
        <v>7</v>
      </c>
      <c r="AJ1328" s="301">
        <v>43919</v>
      </c>
      <c r="AK1328">
        <v>1789</v>
      </c>
      <c r="AL1328">
        <v>1086</v>
      </c>
      <c r="AM1328" s="301">
        <v>43828</v>
      </c>
      <c r="AN1328">
        <v>2955</v>
      </c>
      <c r="AO1328">
        <v>1855</v>
      </c>
      <c r="AP1328" s="301">
        <v>43645</v>
      </c>
      <c r="AQ1328">
        <v>2554</v>
      </c>
      <c r="AR1328">
        <v>1659</v>
      </c>
      <c r="AS1328" s="301">
        <v>43280</v>
      </c>
      <c r="AT1328">
        <v>2896</v>
      </c>
      <c r="AU1328">
        <v>1889</v>
      </c>
    </row>
    <row r="1329" spans="1:47" x14ac:dyDescent="0.2">
      <c r="A1329" s="102">
        <v>71</v>
      </c>
      <c r="B1329">
        <v>5334</v>
      </c>
      <c r="C1329" t="s">
        <v>1074</v>
      </c>
      <c r="D1329" t="s">
        <v>897</v>
      </c>
      <c r="E1329">
        <v>1533</v>
      </c>
      <c r="F1329">
        <v>1527</v>
      </c>
      <c r="G1329">
        <v>700</v>
      </c>
      <c r="H1329" t="s">
        <v>901</v>
      </c>
      <c r="I1329">
        <v>6472</v>
      </c>
      <c r="J1329" t="s">
        <v>59</v>
      </c>
      <c r="K1329" t="s">
        <v>909</v>
      </c>
      <c r="L1329">
        <v>213</v>
      </c>
      <c r="M1329">
        <v>211</v>
      </c>
      <c r="N1329">
        <v>5100</v>
      </c>
      <c r="O1329" t="s">
        <v>898</v>
      </c>
      <c r="P1329">
        <v>0.89168208414142602</v>
      </c>
      <c r="Q1329">
        <v>0.97443939099884702</v>
      </c>
      <c r="R1329" s="15">
        <v>0.173610308937305</v>
      </c>
      <c r="S1329">
        <v>5.7471293577470899E-3</v>
      </c>
      <c r="T1329">
        <v>-0.96428093039186802</v>
      </c>
      <c r="U1329">
        <v>0.96428093039186802</v>
      </c>
      <c r="V1329">
        <v>0.911688447204414</v>
      </c>
      <c r="W1329">
        <v>-5.53</v>
      </c>
      <c r="X1329">
        <v>0.67</v>
      </c>
      <c r="Y1329">
        <v>239359</v>
      </c>
      <c r="Z1329">
        <v>17097</v>
      </c>
      <c r="AA1329">
        <v>0.77</v>
      </c>
      <c r="AB1329">
        <v>14</v>
      </c>
      <c r="AC1329">
        <v>10</v>
      </c>
      <c r="AD1329">
        <v>4</v>
      </c>
      <c r="AE1329">
        <v>71.430000000000007</v>
      </c>
      <c r="AF1329">
        <v>19</v>
      </c>
      <c r="AG1329">
        <v>1</v>
      </c>
      <c r="AH1329">
        <v>1</v>
      </c>
      <c r="AI1329">
        <v>12</v>
      </c>
      <c r="AJ1329" s="301">
        <v>43919</v>
      </c>
      <c r="AK1329">
        <v>1608</v>
      </c>
      <c r="AL1329">
        <v>196</v>
      </c>
      <c r="AM1329" s="301">
        <v>43828</v>
      </c>
      <c r="AN1329">
        <v>2134</v>
      </c>
      <c r="AO1329">
        <v>345</v>
      </c>
      <c r="AP1329" s="301">
        <v>43645</v>
      </c>
      <c r="AQ1329">
        <v>2076</v>
      </c>
      <c r="AR1329">
        <v>334</v>
      </c>
      <c r="AS1329" s="301">
        <v>43280</v>
      </c>
      <c r="AT1329">
        <v>3025</v>
      </c>
      <c r="AU1329">
        <v>456</v>
      </c>
    </row>
    <row r="1330" spans="1:47" x14ac:dyDescent="0.2">
      <c r="A1330" s="102">
        <v>4084</v>
      </c>
      <c r="B1330">
        <v>1860</v>
      </c>
      <c r="C1330" t="s">
        <v>53</v>
      </c>
      <c r="D1330" t="s">
        <v>907</v>
      </c>
      <c r="E1330">
        <v>672</v>
      </c>
      <c r="F1330">
        <v>683</v>
      </c>
      <c r="G1330">
        <v>1000</v>
      </c>
      <c r="H1330" t="s">
        <v>901</v>
      </c>
      <c r="I1330">
        <v>3046</v>
      </c>
      <c r="J1330" t="s">
        <v>500</v>
      </c>
      <c r="K1330" t="s">
        <v>921</v>
      </c>
      <c r="L1330">
        <v>6700</v>
      </c>
      <c r="M1330">
        <v>6590</v>
      </c>
      <c r="N1330">
        <v>100</v>
      </c>
      <c r="O1330" t="s">
        <v>898</v>
      </c>
      <c r="P1330">
        <v>0.76202598268184596</v>
      </c>
      <c r="Q1330">
        <v>0.85103620697084903</v>
      </c>
      <c r="R1330">
        <v>0.349950936254385</v>
      </c>
      <c r="S1330">
        <v>3.3658138499848902E-2</v>
      </c>
      <c r="T1330">
        <v>-9.77041613530822E-2</v>
      </c>
      <c r="U1330">
        <v>9.77041613530822E-2</v>
      </c>
      <c r="V1330">
        <v>0.34152840324039802</v>
      </c>
      <c r="W1330">
        <v>-0.73</v>
      </c>
      <c r="X1330">
        <v>3.64</v>
      </c>
      <c r="Y1330">
        <v>239156</v>
      </c>
      <c r="Z1330">
        <v>15944</v>
      </c>
      <c r="AA1330">
        <v>0.75</v>
      </c>
      <c r="AB1330">
        <v>15</v>
      </c>
      <c r="AC1330">
        <v>11</v>
      </c>
      <c r="AD1330">
        <v>4</v>
      </c>
      <c r="AE1330">
        <v>73.33</v>
      </c>
      <c r="AF1330">
        <v>19</v>
      </c>
      <c r="AG1330">
        <v>3</v>
      </c>
      <c r="AH1330">
        <v>3</v>
      </c>
      <c r="AI1330">
        <v>9</v>
      </c>
      <c r="AJ1330" s="301">
        <v>43919</v>
      </c>
      <c r="AK1330">
        <v>641</v>
      </c>
      <c r="AL1330">
        <v>6090</v>
      </c>
      <c r="AM1330" s="301">
        <v>43828</v>
      </c>
      <c r="AN1330">
        <v>726</v>
      </c>
      <c r="AO1330">
        <v>7380</v>
      </c>
      <c r="AP1330" s="301">
        <v>43645</v>
      </c>
      <c r="AQ1330">
        <v>622</v>
      </c>
      <c r="AR1330">
        <v>6050</v>
      </c>
      <c r="AS1330" s="301">
        <v>43280</v>
      </c>
      <c r="AT1330">
        <v>936</v>
      </c>
      <c r="AU1330">
        <v>6070</v>
      </c>
    </row>
    <row r="1331" spans="1:47" x14ac:dyDescent="0.2">
      <c r="A1331" s="102">
        <v>2686</v>
      </c>
      <c r="B1331">
        <v>1824</v>
      </c>
      <c r="C1331" t="s">
        <v>221</v>
      </c>
      <c r="D1331" t="s">
        <v>907</v>
      </c>
      <c r="E1331">
        <v>803</v>
      </c>
      <c r="F1331">
        <v>799</v>
      </c>
      <c r="G1331">
        <v>1200</v>
      </c>
      <c r="H1331" t="s">
        <v>901</v>
      </c>
      <c r="I1331">
        <v>8253</v>
      </c>
      <c r="J1331" t="s">
        <v>429</v>
      </c>
      <c r="K1331" t="s">
        <v>904</v>
      </c>
      <c r="L1331">
        <v>1254</v>
      </c>
      <c r="M1331">
        <v>1231</v>
      </c>
      <c r="N1331">
        <v>800</v>
      </c>
      <c r="O1331" t="s">
        <v>898</v>
      </c>
      <c r="P1331">
        <v>0.57419299879725005</v>
      </c>
      <c r="Q1331">
        <v>0.90639457820900005</v>
      </c>
      <c r="R1331">
        <v>0.26297398010988199</v>
      </c>
      <c r="S1331">
        <v>1.94513887131849E-2</v>
      </c>
      <c r="T1331">
        <v>-0.42155921403082802</v>
      </c>
      <c r="U1331">
        <v>0.42155921403082802</v>
      </c>
      <c r="V1331">
        <v>0.60978624903314504</v>
      </c>
      <c r="W1331">
        <v>-3.75</v>
      </c>
      <c r="X1331">
        <v>2.64</v>
      </c>
      <c r="Y1331">
        <v>238733</v>
      </c>
      <c r="Z1331">
        <v>17052</v>
      </c>
      <c r="AA1331">
        <v>0.78</v>
      </c>
      <c r="AB1331">
        <v>14</v>
      </c>
      <c r="AC1331">
        <v>9</v>
      </c>
      <c r="AD1331">
        <v>5</v>
      </c>
      <c r="AE1331">
        <v>64.290000000000006</v>
      </c>
      <c r="AF1331">
        <v>17</v>
      </c>
      <c r="AG1331">
        <v>2</v>
      </c>
      <c r="AH1331">
        <v>2</v>
      </c>
      <c r="AI1331">
        <v>10</v>
      </c>
      <c r="AJ1331" s="301">
        <v>43919</v>
      </c>
      <c r="AK1331">
        <v>779</v>
      </c>
      <c r="AL1331">
        <v>1288</v>
      </c>
      <c r="AM1331" s="301">
        <v>43828</v>
      </c>
      <c r="AN1331">
        <v>1069</v>
      </c>
      <c r="AO1331">
        <v>1901</v>
      </c>
      <c r="AP1331" s="301">
        <v>43645</v>
      </c>
      <c r="AQ1331">
        <v>904</v>
      </c>
      <c r="AR1331">
        <v>1283</v>
      </c>
      <c r="AS1331" s="301">
        <v>43280</v>
      </c>
      <c r="AT1331">
        <v>1235</v>
      </c>
      <c r="AU1331">
        <v>1698</v>
      </c>
    </row>
    <row r="1332" spans="1:47" x14ac:dyDescent="0.2">
      <c r="A1332" s="102">
        <v>3970</v>
      </c>
      <c r="B1332">
        <v>4536</v>
      </c>
      <c r="C1332" t="s">
        <v>1107</v>
      </c>
      <c r="D1332" t="s">
        <v>918</v>
      </c>
      <c r="E1332">
        <v>2022</v>
      </c>
      <c r="F1332">
        <v>2037</v>
      </c>
      <c r="G1332">
        <v>500</v>
      </c>
      <c r="H1332" t="s">
        <v>898</v>
      </c>
      <c r="I1332">
        <v>7729</v>
      </c>
      <c r="J1332" t="s">
        <v>446</v>
      </c>
      <c r="K1332" t="s">
        <v>906</v>
      </c>
      <c r="L1332">
        <v>3430</v>
      </c>
      <c r="M1332">
        <v>3420</v>
      </c>
      <c r="N1332">
        <v>300</v>
      </c>
      <c r="O1332" t="s">
        <v>901</v>
      </c>
      <c r="P1332">
        <v>0.61420058268433397</v>
      </c>
      <c r="Q1332">
        <v>0.85754324679207306</v>
      </c>
      <c r="R1332">
        <v>0.197109623153606</v>
      </c>
      <c r="S1332">
        <v>2.2775733379189101E-3</v>
      </c>
      <c r="T1332">
        <v>0.56250581812987899</v>
      </c>
      <c r="U1332">
        <v>0.56250581812987899</v>
      </c>
      <c r="V1332">
        <v>0.21519074301492799</v>
      </c>
      <c r="W1332">
        <v>3.57</v>
      </c>
      <c r="X1332">
        <v>0.73</v>
      </c>
      <c r="Y1332">
        <v>238581</v>
      </c>
      <c r="Z1332">
        <v>14911</v>
      </c>
      <c r="AA1332">
        <v>0.49</v>
      </c>
      <c r="AB1332">
        <v>16</v>
      </c>
      <c r="AC1332">
        <v>8</v>
      </c>
      <c r="AD1332">
        <v>8</v>
      </c>
      <c r="AE1332">
        <v>50</v>
      </c>
      <c r="AF1332">
        <v>14</v>
      </c>
      <c r="AG1332">
        <v>8</v>
      </c>
      <c r="AH1332">
        <v>4</v>
      </c>
      <c r="AI1332">
        <v>4</v>
      </c>
      <c r="AJ1332" s="301">
        <v>43919</v>
      </c>
      <c r="AK1332">
        <v>1912</v>
      </c>
      <c r="AL1332">
        <v>2946</v>
      </c>
      <c r="AM1332" s="301">
        <v>43828</v>
      </c>
      <c r="AN1332">
        <v>2086</v>
      </c>
      <c r="AO1332">
        <v>4260</v>
      </c>
      <c r="AP1332" s="301">
        <v>43645</v>
      </c>
      <c r="AQ1332">
        <v>1810</v>
      </c>
      <c r="AR1332">
        <v>2914</v>
      </c>
      <c r="AS1332" s="301">
        <v>43280</v>
      </c>
      <c r="AT1332">
        <v>1887</v>
      </c>
      <c r="AU1332">
        <v>3655</v>
      </c>
    </row>
    <row r="1333" spans="1:47" x14ac:dyDescent="0.2">
      <c r="A1333" s="102">
        <v>1599</v>
      </c>
      <c r="B1333">
        <v>1719</v>
      </c>
      <c r="C1333" t="s">
        <v>447</v>
      </c>
      <c r="D1333" t="s">
        <v>907</v>
      </c>
      <c r="E1333">
        <v>609</v>
      </c>
      <c r="F1333">
        <v>604</v>
      </c>
      <c r="G1333">
        <v>900</v>
      </c>
      <c r="H1333" t="s">
        <v>901</v>
      </c>
      <c r="I1333">
        <v>6856</v>
      </c>
      <c r="J1333" t="s">
        <v>230</v>
      </c>
      <c r="K1333" t="s">
        <v>903</v>
      </c>
      <c r="L1333">
        <v>5570</v>
      </c>
      <c r="M1333">
        <v>5590</v>
      </c>
      <c r="N1333">
        <v>100</v>
      </c>
      <c r="O1333" t="s">
        <v>898</v>
      </c>
      <c r="P1333">
        <v>0.59525361382380804</v>
      </c>
      <c r="Q1333">
        <v>0.93452042746852804</v>
      </c>
      <c r="R1333">
        <v>4.51547379707282E-2</v>
      </c>
      <c r="S1333">
        <v>2.12436626029903E-2</v>
      </c>
      <c r="T1333">
        <v>-1.8789874158286499</v>
      </c>
      <c r="U1333">
        <v>1.8789874158286499</v>
      </c>
      <c r="V1333">
        <v>1.7982820102155399</v>
      </c>
      <c r="W1333">
        <v>-12.95</v>
      </c>
      <c r="X1333">
        <v>2.75</v>
      </c>
      <c r="Y1333">
        <v>238463</v>
      </c>
      <c r="Z1333">
        <v>17033</v>
      </c>
      <c r="AA1333">
        <v>1.0900000000000001</v>
      </c>
      <c r="AB1333">
        <v>14</v>
      </c>
      <c r="AC1333">
        <v>8</v>
      </c>
      <c r="AD1333">
        <v>6</v>
      </c>
      <c r="AE1333">
        <v>57.14</v>
      </c>
      <c r="AF1333">
        <v>18</v>
      </c>
      <c r="AG1333">
        <v>4</v>
      </c>
      <c r="AH1333">
        <v>2</v>
      </c>
      <c r="AI1333">
        <v>8</v>
      </c>
      <c r="AJ1333" s="301">
        <v>43919</v>
      </c>
      <c r="AK1333">
        <v>687</v>
      </c>
      <c r="AL1333">
        <v>5480</v>
      </c>
      <c r="AM1333" s="301">
        <v>43828</v>
      </c>
      <c r="AN1333">
        <v>952</v>
      </c>
      <c r="AO1333">
        <v>7330</v>
      </c>
      <c r="AP1333" s="301">
        <v>43645</v>
      </c>
      <c r="AQ1333">
        <v>748</v>
      </c>
      <c r="AR1333">
        <v>5780</v>
      </c>
      <c r="AS1333" s="301">
        <v>43280</v>
      </c>
      <c r="AT1333">
        <v>970</v>
      </c>
      <c r="AU1333">
        <v>7730</v>
      </c>
    </row>
    <row r="1334" spans="1:47" x14ac:dyDescent="0.2">
      <c r="A1334" s="102">
        <v>52</v>
      </c>
      <c r="B1334">
        <v>6472</v>
      </c>
      <c r="C1334" t="s">
        <v>59</v>
      </c>
      <c r="D1334" t="s">
        <v>909</v>
      </c>
      <c r="E1334">
        <v>213</v>
      </c>
      <c r="F1334">
        <v>211</v>
      </c>
      <c r="G1334">
        <v>5000</v>
      </c>
      <c r="H1334" t="s">
        <v>901</v>
      </c>
      <c r="I1334">
        <v>9101</v>
      </c>
      <c r="J1334" t="s">
        <v>682</v>
      </c>
      <c r="K1334" t="s">
        <v>1071</v>
      </c>
      <c r="L1334">
        <v>1484</v>
      </c>
      <c r="M1334">
        <v>1493</v>
      </c>
      <c r="N1334">
        <v>700</v>
      </c>
      <c r="O1334" t="s">
        <v>898</v>
      </c>
      <c r="P1334">
        <v>0.94146983892592995</v>
      </c>
      <c r="Q1334">
        <v>0.97631471642690504</v>
      </c>
      <c r="R1334">
        <v>2.1684895665616401E-2</v>
      </c>
      <c r="S1334" s="15">
        <v>5.2764038584887998E-3</v>
      </c>
      <c r="T1334">
        <v>-0.53292031493823799</v>
      </c>
      <c r="U1334">
        <v>0.53292031493823799</v>
      </c>
      <c r="V1334">
        <v>0.34488111236935198</v>
      </c>
      <c r="W1334">
        <v>-2.68</v>
      </c>
      <c r="X1334">
        <v>0.95</v>
      </c>
      <c r="Y1334">
        <v>238449</v>
      </c>
      <c r="Z1334">
        <v>14026</v>
      </c>
      <c r="AA1334">
        <v>0.73</v>
      </c>
      <c r="AB1334">
        <v>17</v>
      </c>
      <c r="AC1334">
        <v>11</v>
      </c>
      <c r="AD1334">
        <v>6</v>
      </c>
      <c r="AE1334">
        <v>64.709999999999994</v>
      </c>
      <c r="AF1334">
        <v>18</v>
      </c>
      <c r="AG1334">
        <v>3</v>
      </c>
      <c r="AH1334">
        <v>2</v>
      </c>
      <c r="AI1334">
        <v>12</v>
      </c>
      <c r="AJ1334" s="301">
        <v>43919</v>
      </c>
      <c r="AK1334">
        <v>196</v>
      </c>
      <c r="AL1334">
        <v>1336</v>
      </c>
      <c r="AM1334" s="301">
        <v>43828</v>
      </c>
      <c r="AN1334">
        <v>345</v>
      </c>
      <c r="AO1334">
        <v>1981</v>
      </c>
      <c r="AP1334" s="301">
        <v>43645</v>
      </c>
      <c r="AQ1334">
        <v>334</v>
      </c>
      <c r="AR1334">
        <v>1776</v>
      </c>
      <c r="AS1334" s="301">
        <v>43280</v>
      </c>
      <c r="AT1334">
        <v>456</v>
      </c>
      <c r="AU1334">
        <v>2162</v>
      </c>
    </row>
    <row r="1335" spans="1:47" x14ac:dyDescent="0.2">
      <c r="A1335" s="102">
        <v>522</v>
      </c>
      <c r="B1335">
        <v>7272</v>
      </c>
      <c r="C1335" t="s">
        <v>1039</v>
      </c>
      <c r="D1335" t="s">
        <v>913</v>
      </c>
      <c r="E1335">
        <v>1670</v>
      </c>
      <c r="F1335">
        <v>1639</v>
      </c>
      <c r="G1335">
        <v>600</v>
      </c>
      <c r="H1335" t="s">
        <v>898</v>
      </c>
      <c r="I1335">
        <v>7278</v>
      </c>
      <c r="J1335" t="s">
        <v>42</v>
      </c>
      <c r="K1335" t="s">
        <v>913</v>
      </c>
      <c r="L1335">
        <v>1620</v>
      </c>
      <c r="M1335">
        <v>1574</v>
      </c>
      <c r="N1335">
        <v>600</v>
      </c>
      <c r="O1335" t="s">
        <v>901</v>
      </c>
      <c r="P1335">
        <v>0.74831900040761701</v>
      </c>
      <c r="Q1335">
        <v>0.95752607020937097</v>
      </c>
      <c r="R1335">
        <v>0.456436946173917</v>
      </c>
      <c r="S1335">
        <v>2.1453471722097502E-2</v>
      </c>
      <c r="T1335">
        <v>2.1797101849093798</v>
      </c>
      <c r="U1335">
        <v>2.1797101849093798</v>
      </c>
      <c r="V1335">
        <v>2.3289578405669098</v>
      </c>
      <c r="W1335">
        <v>16.28</v>
      </c>
      <c r="X1335">
        <v>3.97</v>
      </c>
      <c r="Y1335">
        <v>238351</v>
      </c>
      <c r="Z1335">
        <v>21668</v>
      </c>
      <c r="AA1335">
        <v>1.1399999999999999</v>
      </c>
      <c r="AB1335">
        <v>11</v>
      </c>
      <c r="AC1335">
        <v>6</v>
      </c>
      <c r="AD1335">
        <v>5</v>
      </c>
      <c r="AE1335">
        <v>54.55</v>
      </c>
      <c r="AF1335">
        <v>19</v>
      </c>
      <c r="AG1335">
        <v>3</v>
      </c>
      <c r="AH1335">
        <v>1</v>
      </c>
      <c r="AI1335">
        <v>7</v>
      </c>
      <c r="AJ1335" s="301">
        <v>43919</v>
      </c>
      <c r="AK1335">
        <v>1350</v>
      </c>
      <c r="AL1335">
        <v>1672</v>
      </c>
      <c r="AM1335" s="301">
        <v>43828</v>
      </c>
      <c r="AN1335">
        <v>2203</v>
      </c>
      <c r="AO1335">
        <v>2485</v>
      </c>
      <c r="AP1335" s="301">
        <v>43645</v>
      </c>
      <c r="AQ1335">
        <v>1960</v>
      </c>
      <c r="AR1335">
        <v>2323</v>
      </c>
      <c r="AS1335" s="301">
        <v>43280</v>
      </c>
      <c r="AT1335">
        <v>2795</v>
      </c>
      <c r="AU1335">
        <v>3370</v>
      </c>
    </row>
    <row r="1336" spans="1:47" x14ac:dyDescent="0.2">
      <c r="A1336" s="102">
        <v>3035</v>
      </c>
      <c r="B1336">
        <v>6460</v>
      </c>
      <c r="C1336" t="s">
        <v>1101</v>
      </c>
      <c r="D1336" t="s">
        <v>909</v>
      </c>
      <c r="E1336">
        <v>1298</v>
      </c>
      <c r="F1336">
        <v>1287</v>
      </c>
      <c r="G1336">
        <v>400</v>
      </c>
      <c r="H1336" t="s">
        <v>901</v>
      </c>
      <c r="I1336">
        <v>6856</v>
      </c>
      <c r="J1336" t="s">
        <v>230</v>
      </c>
      <c r="K1336" t="s">
        <v>903</v>
      </c>
      <c r="L1336">
        <v>5570</v>
      </c>
      <c r="M1336">
        <v>5590</v>
      </c>
      <c r="N1336">
        <v>100</v>
      </c>
      <c r="O1336" t="s">
        <v>898</v>
      </c>
      <c r="P1336">
        <v>0.77896409280822698</v>
      </c>
      <c r="Q1336">
        <v>0.89590037949415102</v>
      </c>
      <c r="R1336" s="15">
        <v>1.5906232065276801E-2</v>
      </c>
      <c r="S1336" s="15">
        <v>7.8294752177403403E-3</v>
      </c>
      <c r="T1336">
        <v>-1.2694664387830901</v>
      </c>
      <c r="U1336">
        <v>1.2694664387830901</v>
      </c>
      <c r="V1336">
        <v>1.3603000043383799</v>
      </c>
      <c r="W1336">
        <v>-5.63</v>
      </c>
      <c r="X1336">
        <v>7.91</v>
      </c>
      <c r="Y1336">
        <v>238096</v>
      </c>
      <c r="Z1336">
        <v>19841</v>
      </c>
      <c r="AA1336">
        <v>1.23</v>
      </c>
      <c r="AB1336">
        <v>12</v>
      </c>
      <c r="AC1336">
        <v>8</v>
      </c>
      <c r="AD1336">
        <v>4</v>
      </c>
      <c r="AE1336">
        <v>66.67</v>
      </c>
      <c r="AF1336">
        <v>16</v>
      </c>
      <c r="AG1336">
        <v>5</v>
      </c>
      <c r="AH1336">
        <v>1</v>
      </c>
      <c r="AI1336">
        <v>6</v>
      </c>
      <c r="AJ1336" s="301">
        <v>43919</v>
      </c>
      <c r="AK1336">
        <v>1333</v>
      </c>
      <c r="AL1336">
        <v>5480</v>
      </c>
      <c r="AM1336" s="301">
        <v>43828</v>
      </c>
      <c r="AN1336">
        <v>1583</v>
      </c>
      <c r="AO1336">
        <v>7330</v>
      </c>
      <c r="AP1336" s="301">
        <v>43645</v>
      </c>
      <c r="AQ1336">
        <v>1346</v>
      </c>
      <c r="AR1336">
        <v>5780</v>
      </c>
      <c r="AS1336" s="301">
        <v>43280</v>
      </c>
      <c r="AT1336">
        <v>1839</v>
      </c>
      <c r="AU1336">
        <v>7730</v>
      </c>
    </row>
    <row r="1337" spans="1:47" x14ac:dyDescent="0.2">
      <c r="A1337" s="102">
        <v>2430</v>
      </c>
      <c r="B1337">
        <v>1417</v>
      </c>
      <c r="C1337" t="s">
        <v>1462</v>
      </c>
      <c r="D1337" t="s">
        <v>907</v>
      </c>
      <c r="E1337">
        <v>1611</v>
      </c>
      <c r="F1337">
        <v>1595</v>
      </c>
      <c r="G1337">
        <v>600</v>
      </c>
      <c r="H1337" t="s">
        <v>898</v>
      </c>
      <c r="I1337">
        <v>6995</v>
      </c>
      <c r="J1337" t="s">
        <v>47</v>
      </c>
      <c r="K1337" t="s">
        <v>913</v>
      </c>
      <c r="L1337">
        <v>1553</v>
      </c>
      <c r="M1337">
        <v>1535</v>
      </c>
      <c r="N1337">
        <v>600</v>
      </c>
      <c r="O1337" t="s">
        <v>901</v>
      </c>
      <c r="P1337">
        <v>0.90292966955889398</v>
      </c>
      <c r="Q1337">
        <v>0.91312379771694996</v>
      </c>
      <c r="R1337">
        <v>0.218695532781227</v>
      </c>
      <c r="S1337">
        <v>4.1548765798019201E-2</v>
      </c>
      <c r="T1337">
        <v>1.08294062718656</v>
      </c>
      <c r="U1337">
        <v>1.08294062718656</v>
      </c>
      <c r="V1337">
        <v>0.758128323116532</v>
      </c>
      <c r="W1337">
        <v>4.62</v>
      </c>
      <c r="X1337">
        <v>3.76</v>
      </c>
      <c r="Y1337">
        <v>238087</v>
      </c>
      <c r="Z1337">
        <v>17006</v>
      </c>
      <c r="AA1337">
        <v>0.82</v>
      </c>
      <c r="AB1337">
        <v>14</v>
      </c>
      <c r="AC1337">
        <v>8</v>
      </c>
      <c r="AD1337">
        <v>6</v>
      </c>
      <c r="AE1337">
        <v>57.14</v>
      </c>
      <c r="AF1337">
        <v>19</v>
      </c>
      <c r="AG1337">
        <v>4</v>
      </c>
      <c r="AH1337">
        <v>2</v>
      </c>
      <c r="AI1337">
        <v>8</v>
      </c>
      <c r="AJ1337" s="301">
        <v>43919</v>
      </c>
      <c r="AK1337">
        <v>1375</v>
      </c>
      <c r="AL1337">
        <v>1369</v>
      </c>
      <c r="AM1337" s="301">
        <v>43828</v>
      </c>
      <c r="AN1337">
        <v>1651</v>
      </c>
      <c r="AO1337">
        <v>2147</v>
      </c>
      <c r="AP1337" s="301">
        <v>43645</v>
      </c>
      <c r="AQ1337">
        <v>1652</v>
      </c>
      <c r="AR1337">
        <v>1839</v>
      </c>
      <c r="AS1337" s="301">
        <v>43280</v>
      </c>
      <c r="AT1337">
        <v>1687</v>
      </c>
      <c r="AU1337">
        <v>2026</v>
      </c>
    </row>
    <row r="1338" spans="1:47" x14ac:dyDescent="0.2">
      <c r="A1338" s="102">
        <v>3614</v>
      </c>
      <c r="B1338">
        <v>3382</v>
      </c>
      <c r="C1338" t="s">
        <v>1468</v>
      </c>
      <c r="D1338" t="s">
        <v>921</v>
      </c>
      <c r="E1338">
        <v>3470</v>
      </c>
      <c r="F1338">
        <v>3479</v>
      </c>
      <c r="G1338">
        <v>200</v>
      </c>
      <c r="H1338" t="s">
        <v>901</v>
      </c>
      <c r="I1338">
        <v>6963</v>
      </c>
      <c r="J1338" t="s">
        <v>1347</v>
      </c>
      <c r="K1338" t="s">
        <v>903</v>
      </c>
      <c r="L1338">
        <v>7110</v>
      </c>
      <c r="M1338">
        <v>7010</v>
      </c>
      <c r="N1338">
        <v>100</v>
      </c>
      <c r="O1338" t="s">
        <v>898</v>
      </c>
      <c r="P1338">
        <v>0.54599571759518095</v>
      </c>
      <c r="Q1338">
        <v>0.87287670029111797</v>
      </c>
      <c r="R1338">
        <v>0.21603935137216701</v>
      </c>
      <c r="S1338">
        <v>1.25906064941055E-2</v>
      </c>
      <c r="T1338">
        <v>-0.91537641660987701</v>
      </c>
      <c r="U1338">
        <v>0.91537641660987701</v>
      </c>
      <c r="V1338">
        <v>1.0830560482778699</v>
      </c>
      <c r="W1338">
        <v>-7.75</v>
      </c>
      <c r="X1338">
        <v>0.74</v>
      </c>
      <c r="Y1338">
        <v>237497</v>
      </c>
      <c r="Z1338">
        <v>39583</v>
      </c>
      <c r="AA1338">
        <v>1.79</v>
      </c>
      <c r="AB1338">
        <v>6</v>
      </c>
      <c r="AC1338">
        <v>3</v>
      </c>
      <c r="AD1338">
        <v>3</v>
      </c>
      <c r="AE1338">
        <v>50</v>
      </c>
      <c r="AF1338">
        <v>16</v>
      </c>
      <c r="AG1338">
        <v>2</v>
      </c>
      <c r="AH1338">
        <v>1</v>
      </c>
      <c r="AI1338">
        <v>3</v>
      </c>
      <c r="AJ1338" s="301">
        <v>43919</v>
      </c>
      <c r="AK1338">
        <v>3647</v>
      </c>
      <c r="AL1338">
        <v>6200</v>
      </c>
      <c r="AM1338" s="301">
        <v>43828</v>
      </c>
      <c r="AN1338">
        <v>4003</v>
      </c>
      <c r="AO1338">
        <v>8780</v>
      </c>
      <c r="AP1338" s="301">
        <v>43645</v>
      </c>
      <c r="AQ1338">
        <v>3707</v>
      </c>
      <c r="AR1338">
        <v>7600</v>
      </c>
      <c r="AS1338" s="301">
        <v>43280</v>
      </c>
      <c r="AT1338">
        <v>4686</v>
      </c>
      <c r="AU1338">
        <v>9300</v>
      </c>
    </row>
    <row r="1339" spans="1:47" x14ac:dyDescent="0.2">
      <c r="A1339" s="102">
        <v>2357</v>
      </c>
      <c r="B1339">
        <v>1941</v>
      </c>
      <c r="C1339" t="s">
        <v>1159</v>
      </c>
      <c r="D1339" t="s">
        <v>907</v>
      </c>
      <c r="E1339">
        <v>2302</v>
      </c>
      <c r="F1339">
        <v>2285</v>
      </c>
      <c r="G1339">
        <v>400</v>
      </c>
      <c r="H1339" t="s">
        <v>898</v>
      </c>
      <c r="I1339">
        <v>5803</v>
      </c>
      <c r="J1339" t="s">
        <v>23</v>
      </c>
      <c r="K1339" t="s">
        <v>911</v>
      </c>
      <c r="L1339">
        <v>312</v>
      </c>
      <c r="M1339">
        <v>308</v>
      </c>
      <c r="N1339">
        <v>3000</v>
      </c>
      <c r="O1339" t="s">
        <v>901</v>
      </c>
      <c r="P1339">
        <v>0.81322948900657099</v>
      </c>
      <c r="Q1339">
        <v>0.91527083259900499</v>
      </c>
      <c r="R1339">
        <v>1.0616304696987699E-3</v>
      </c>
      <c r="S1339" s="15">
        <v>5.2207876650967504E-3</v>
      </c>
      <c r="T1339">
        <v>0.73777533266567796</v>
      </c>
      <c r="U1339">
        <v>0.73777533266567796</v>
      </c>
      <c r="V1339">
        <v>0.72325492245802503</v>
      </c>
      <c r="W1339">
        <v>3.1</v>
      </c>
      <c r="X1339">
        <v>1.0900000000000001</v>
      </c>
      <c r="Y1339">
        <v>236904</v>
      </c>
      <c r="Z1339">
        <v>14806</v>
      </c>
      <c r="AA1339">
        <v>0.67</v>
      </c>
      <c r="AB1339">
        <v>16</v>
      </c>
      <c r="AC1339">
        <v>10</v>
      </c>
      <c r="AD1339">
        <v>6</v>
      </c>
      <c r="AE1339">
        <v>62.5</v>
      </c>
      <c r="AF1339">
        <v>19</v>
      </c>
      <c r="AG1339">
        <v>4</v>
      </c>
      <c r="AH1339">
        <v>3</v>
      </c>
      <c r="AI1339">
        <v>9</v>
      </c>
      <c r="AJ1339" s="301">
        <v>43919</v>
      </c>
      <c r="AK1339">
        <v>2248</v>
      </c>
      <c r="AL1339">
        <v>317</v>
      </c>
      <c r="AM1339" s="301">
        <v>43828</v>
      </c>
      <c r="AN1339">
        <v>2532</v>
      </c>
      <c r="AO1339">
        <v>452</v>
      </c>
      <c r="AP1339" s="301">
        <v>43645</v>
      </c>
      <c r="AQ1339">
        <v>2296</v>
      </c>
      <c r="AR1339">
        <v>421</v>
      </c>
      <c r="AS1339" s="301">
        <v>43280</v>
      </c>
      <c r="AT1339">
        <v>2698</v>
      </c>
      <c r="AU1339">
        <v>689</v>
      </c>
    </row>
    <row r="1340" spans="1:47" x14ac:dyDescent="0.2">
      <c r="A1340" s="102">
        <v>3663</v>
      </c>
      <c r="B1340">
        <v>4061</v>
      </c>
      <c r="C1340" t="s">
        <v>1067</v>
      </c>
      <c r="D1340" t="s">
        <v>920</v>
      </c>
      <c r="E1340">
        <v>2593</v>
      </c>
      <c r="F1340">
        <v>2591</v>
      </c>
      <c r="G1340">
        <v>400</v>
      </c>
      <c r="H1340" t="s">
        <v>901</v>
      </c>
      <c r="I1340">
        <v>9613</v>
      </c>
      <c r="J1340" t="s">
        <v>1183</v>
      </c>
      <c r="K1340" t="s">
        <v>900</v>
      </c>
      <c r="L1340">
        <v>1203</v>
      </c>
      <c r="M1340">
        <v>1177</v>
      </c>
      <c r="N1340">
        <v>900</v>
      </c>
      <c r="O1340" t="s">
        <v>898</v>
      </c>
      <c r="P1340">
        <v>0.51965407079266102</v>
      </c>
      <c r="Q1340">
        <v>0.87093796879555796</v>
      </c>
      <c r="R1340">
        <v>1.9801432240668001E-4</v>
      </c>
      <c r="S1340">
        <v>5.4773694134993299E-2</v>
      </c>
      <c r="T1340">
        <v>-0.29610525894103301</v>
      </c>
      <c r="U1340">
        <v>0.29610525894103301</v>
      </c>
      <c r="V1340">
        <v>0.412873406567561</v>
      </c>
      <c r="W1340">
        <v>-2.66</v>
      </c>
      <c r="X1340">
        <v>2.21</v>
      </c>
      <c r="Y1340">
        <v>236805</v>
      </c>
      <c r="Z1340">
        <v>15787</v>
      </c>
      <c r="AA1340">
        <v>0.84</v>
      </c>
      <c r="AB1340">
        <v>15</v>
      </c>
      <c r="AC1340">
        <v>11</v>
      </c>
      <c r="AD1340">
        <v>4</v>
      </c>
      <c r="AE1340">
        <v>73.33</v>
      </c>
      <c r="AF1340">
        <v>20</v>
      </c>
      <c r="AG1340">
        <v>2</v>
      </c>
      <c r="AH1340">
        <v>1</v>
      </c>
      <c r="AI1340">
        <v>12</v>
      </c>
      <c r="AJ1340" s="301">
        <v>43919</v>
      </c>
      <c r="AK1340">
        <v>2346</v>
      </c>
      <c r="AL1340">
        <v>1043</v>
      </c>
      <c r="AM1340" s="301">
        <v>43828</v>
      </c>
      <c r="AN1340">
        <v>3270</v>
      </c>
      <c r="AO1340">
        <v>1467</v>
      </c>
      <c r="AP1340" s="301">
        <v>43645</v>
      </c>
      <c r="AQ1340">
        <v>3320</v>
      </c>
      <c r="AR1340">
        <v>1461</v>
      </c>
      <c r="AS1340" s="301">
        <v>43280</v>
      </c>
      <c r="AT1340">
        <v>3615</v>
      </c>
      <c r="AU1340">
        <v>1251</v>
      </c>
    </row>
    <row r="1341" spans="1:47" x14ac:dyDescent="0.2">
      <c r="A1341" s="102">
        <v>2350</v>
      </c>
      <c r="B1341">
        <v>3632</v>
      </c>
      <c r="C1341" t="s">
        <v>1451</v>
      </c>
      <c r="D1341" t="s">
        <v>900</v>
      </c>
      <c r="E1341">
        <v>486</v>
      </c>
      <c r="F1341">
        <v>469</v>
      </c>
      <c r="G1341">
        <v>2000</v>
      </c>
      <c r="H1341" t="s">
        <v>898</v>
      </c>
      <c r="I1341">
        <v>6302</v>
      </c>
      <c r="J1341" t="s">
        <v>1085</v>
      </c>
      <c r="K1341" t="s">
        <v>909</v>
      </c>
      <c r="L1341">
        <v>2323</v>
      </c>
      <c r="M1341">
        <v>2311</v>
      </c>
      <c r="N1341">
        <v>400</v>
      </c>
      <c r="O1341" t="s">
        <v>901</v>
      </c>
      <c r="P1341">
        <v>0.75814724360006602</v>
      </c>
      <c r="Q1341">
        <v>0.91550125691920903</v>
      </c>
      <c r="R1341">
        <v>0.15458340655236799</v>
      </c>
      <c r="S1341" s="15">
        <v>4.9120639819259099E-3</v>
      </c>
      <c r="T1341">
        <v>0.99818728898764597</v>
      </c>
      <c r="U1341">
        <v>0.99818728898764597</v>
      </c>
      <c r="V1341">
        <v>1.4432334320582101</v>
      </c>
      <c r="W1341">
        <v>5.6</v>
      </c>
      <c r="X1341">
        <v>1.47</v>
      </c>
      <c r="Y1341">
        <v>236662</v>
      </c>
      <c r="Z1341">
        <v>19722</v>
      </c>
      <c r="AA1341">
        <v>1.2</v>
      </c>
      <c r="AB1341">
        <v>12</v>
      </c>
      <c r="AC1341">
        <v>7</v>
      </c>
      <c r="AD1341">
        <v>5</v>
      </c>
      <c r="AE1341">
        <v>58.33</v>
      </c>
      <c r="AF1341">
        <v>19</v>
      </c>
      <c r="AG1341">
        <v>5</v>
      </c>
      <c r="AH1341">
        <v>1</v>
      </c>
      <c r="AI1341">
        <v>6</v>
      </c>
      <c r="AJ1341" s="301">
        <v>43919</v>
      </c>
      <c r="AK1341">
        <v>404</v>
      </c>
      <c r="AL1341">
        <v>2016</v>
      </c>
      <c r="AM1341" s="301">
        <v>43828</v>
      </c>
      <c r="AN1341">
        <v>493</v>
      </c>
      <c r="AO1341">
        <v>3130</v>
      </c>
      <c r="AP1341" s="301">
        <v>43645</v>
      </c>
      <c r="AQ1341">
        <v>510</v>
      </c>
      <c r="AR1341">
        <v>3800</v>
      </c>
      <c r="AS1341" s="301">
        <v>43280</v>
      </c>
      <c r="AT1341">
        <v>587</v>
      </c>
      <c r="AU1341">
        <v>3695</v>
      </c>
    </row>
    <row r="1342" spans="1:47" x14ac:dyDescent="0.2">
      <c r="A1342" s="102">
        <v>362</v>
      </c>
      <c r="B1342">
        <v>1812</v>
      </c>
      <c r="C1342" t="s">
        <v>961</v>
      </c>
      <c r="D1342" t="s">
        <v>907</v>
      </c>
      <c r="E1342">
        <v>1231</v>
      </c>
      <c r="F1342">
        <v>1252</v>
      </c>
      <c r="G1342">
        <v>800</v>
      </c>
      <c r="H1342" t="s">
        <v>898</v>
      </c>
      <c r="I1342">
        <v>9101</v>
      </c>
      <c r="J1342" t="s">
        <v>682</v>
      </c>
      <c r="K1342" t="s">
        <v>1071</v>
      </c>
      <c r="L1342">
        <v>1484</v>
      </c>
      <c r="M1342">
        <v>1493</v>
      </c>
      <c r="N1342">
        <v>700</v>
      </c>
      <c r="O1342" t="s">
        <v>901</v>
      </c>
      <c r="P1342">
        <v>0.92949644996843706</v>
      </c>
      <c r="Q1342">
        <v>0.96156632316106605</v>
      </c>
      <c r="R1342">
        <v>8.1530719446583799E-2</v>
      </c>
      <c r="S1342" s="15">
        <v>2.40231503590429E-2</v>
      </c>
      <c r="T1342">
        <v>1.2309435648046001</v>
      </c>
      <c r="U1342">
        <v>1.2309435648046001</v>
      </c>
      <c r="V1342">
        <v>0.70060629095856797</v>
      </c>
      <c r="W1342">
        <v>3.77</v>
      </c>
      <c r="X1342">
        <v>4.16</v>
      </c>
      <c r="Y1342">
        <v>236639</v>
      </c>
      <c r="Z1342">
        <v>13920</v>
      </c>
      <c r="AA1342">
        <v>0.74</v>
      </c>
      <c r="AB1342">
        <v>17</v>
      </c>
      <c r="AC1342">
        <v>13</v>
      </c>
      <c r="AD1342">
        <v>4</v>
      </c>
      <c r="AE1342">
        <v>76.47</v>
      </c>
      <c r="AF1342">
        <v>21</v>
      </c>
      <c r="AG1342">
        <v>1</v>
      </c>
      <c r="AH1342">
        <v>1</v>
      </c>
      <c r="AI1342">
        <v>15</v>
      </c>
      <c r="AJ1342" s="301">
        <v>43919</v>
      </c>
      <c r="AK1342">
        <v>1155</v>
      </c>
      <c r="AL1342">
        <v>1336</v>
      </c>
      <c r="AM1342" s="301">
        <v>43828</v>
      </c>
      <c r="AN1342">
        <v>1458</v>
      </c>
      <c r="AO1342">
        <v>1981</v>
      </c>
      <c r="AP1342" s="301">
        <v>43645</v>
      </c>
      <c r="AQ1342">
        <v>1510</v>
      </c>
      <c r="AR1342">
        <v>1776</v>
      </c>
      <c r="AS1342" s="301">
        <v>43280</v>
      </c>
      <c r="AT1342">
        <v>1646</v>
      </c>
      <c r="AU1342">
        <v>2162</v>
      </c>
    </row>
    <row r="1343" spans="1:47" x14ac:dyDescent="0.2">
      <c r="A1343" s="102">
        <v>39</v>
      </c>
      <c r="B1343">
        <v>6136</v>
      </c>
      <c r="C1343" t="s">
        <v>1400</v>
      </c>
      <c r="D1343" t="s">
        <v>909</v>
      </c>
      <c r="E1343">
        <v>1750</v>
      </c>
      <c r="F1343">
        <v>1664</v>
      </c>
      <c r="G1343">
        <v>600</v>
      </c>
      <c r="H1343" t="s">
        <v>898</v>
      </c>
      <c r="I1343">
        <v>6908</v>
      </c>
      <c r="J1343" t="s">
        <v>1404</v>
      </c>
      <c r="K1343" t="s">
        <v>903</v>
      </c>
      <c r="L1343">
        <v>3555</v>
      </c>
      <c r="M1343">
        <v>3525</v>
      </c>
      <c r="N1343">
        <v>300</v>
      </c>
      <c r="O1343" t="s">
        <v>901</v>
      </c>
      <c r="P1343">
        <v>0.94353577037438296</v>
      </c>
      <c r="Q1343">
        <v>0.97791219022027498</v>
      </c>
      <c r="R1343">
        <v>2.9153391551679501E-2</v>
      </c>
      <c r="S1343" s="15">
        <v>4.4734086823487902E-3</v>
      </c>
      <c r="T1343">
        <v>1.1669155812204901</v>
      </c>
      <c r="U1343">
        <v>1.1669155812204901</v>
      </c>
      <c r="V1343">
        <v>7.6585355561812701E-2</v>
      </c>
      <c r="W1343">
        <v>4.47</v>
      </c>
      <c r="X1343">
        <v>5.59</v>
      </c>
      <c r="Y1343">
        <v>236336</v>
      </c>
      <c r="Z1343">
        <v>29542</v>
      </c>
      <c r="AA1343">
        <v>1.58</v>
      </c>
      <c r="AB1343">
        <v>8</v>
      </c>
      <c r="AC1343">
        <v>5</v>
      </c>
      <c r="AD1343">
        <v>3</v>
      </c>
      <c r="AE1343">
        <v>62.5</v>
      </c>
      <c r="AF1343">
        <v>18</v>
      </c>
      <c r="AG1343">
        <v>2</v>
      </c>
      <c r="AH1343">
        <v>0</v>
      </c>
      <c r="AI1343">
        <v>6</v>
      </c>
      <c r="AJ1343" s="301">
        <v>43919</v>
      </c>
      <c r="AK1343">
        <v>1466</v>
      </c>
      <c r="AL1343">
        <v>3090</v>
      </c>
      <c r="AM1343" s="301">
        <v>43828</v>
      </c>
      <c r="AN1343">
        <v>2090</v>
      </c>
      <c r="AO1343">
        <v>4840</v>
      </c>
      <c r="AP1343" s="301">
        <v>43645</v>
      </c>
      <c r="AQ1343">
        <v>2199</v>
      </c>
      <c r="AR1343">
        <v>5630</v>
      </c>
      <c r="AS1343" s="301">
        <v>43280</v>
      </c>
      <c r="AT1343">
        <v>2236</v>
      </c>
      <c r="AU1343">
        <v>6680</v>
      </c>
    </row>
    <row r="1344" spans="1:47" x14ac:dyDescent="0.2">
      <c r="A1344" s="102">
        <v>3007</v>
      </c>
      <c r="B1344">
        <v>3632</v>
      </c>
      <c r="C1344" t="s">
        <v>1451</v>
      </c>
      <c r="D1344" t="s">
        <v>900</v>
      </c>
      <c r="E1344">
        <v>486</v>
      </c>
      <c r="F1344">
        <v>469</v>
      </c>
      <c r="G1344">
        <v>2200</v>
      </c>
      <c r="H1344" t="s">
        <v>898</v>
      </c>
      <c r="I1344">
        <v>6113</v>
      </c>
      <c r="J1344" t="s">
        <v>1129</v>
      </c>
      <c r="K1344" t="s">
        <v>909</v>
      </c>
      <c r="L1344">
        <v>862</v>
      </c>
      <c r="M1344">
        <v>859</v>
      </c>
      <c r="N1344">
        <v>1200</v>
      </c>
      <c r="O1344" t="s">
        <v>901</v>
      </c>
      <c r="P1344">
        <v>0.54832228872201605</v>
      </c>
      <c r="Q1344">
        <v>0.89685972764896704</v>
      </c>
      <c r="R1344" s="15">
        <v>2.8978030489111298E-2</v>
      </c>
      <c r="S1344">
        <v>7.6995833974908905E-4</v>
      </c>
      <c r="T1344">
        <v>2.9969634786390502</v>
      </c>
      <c r="U1344">
        <v>2.9969634786390502</v>
      </c>
      <c r="V1344">
        <v>3.66260727977363</v>
      </c>
      <c r="W1344">
        <v>13.79</v>
      </c>
      <c r="X1344">
        <v>0.1</v>
      </c>
      <c r="Y1344">
        <v>236093</v>
      </c>
      <c r="Z1344">
        <v>16864</v>
      </c>
      <c r="AA1344">
        <v>0.81</v>
      </c>
      <c r="AB1344">
        <v>14</v>
      </c>
      <c r="AC1344">
        <v>7</v>
      </c>
      <c r="AD1344">
        <v>7</v>
      </c>
      <c r="AE1344">
        <v>50</v>
      </c>
      <c r="AF1344">
        <v>19</v>
      </c>
      <c r="AG1344">
        <v>3</v>
      </c>
      <c r="AH1344">
        <v>3</v>
      </c>
      <c r="AI1344">
        <v>8</v>
      </c>
      <c r="AJ1344" s="301">
        <v>43919</v>
      </c>
      <c r="AK1344">
        <v>404</v>
      </c>
      <c r="AL1344">
        <v>872</v>
      </c>
      <c r="AM1344" s="301">
        <v>43828</v>
      </c>
      <c r="AN1344">
        <v>493</v>
      </c>
      <c r="AO1344">
        <v>1250</v>
      </c>
      <c r="AP1344" s="301">
        <v>43645</v>
      </c>
      <c r="AQ1344">
        <v>510</v>
      </c>
      <c r="AR1344">
        <v>1246</v>
      </c>
      <c r="AS1344" s="301">
        <v>43280</v>
      </c>
      <c r="AT1344">
        <v>587</v>
      </c>
      <c r="AU1344">
        <v>1059</v>
      </c>
    </row>
    <row r="1345" spans="1:47" x14ac:dyDescent="0.2">
      <c r="A1345" s="102">
        <v>1050</v>
      </c>
      <c r="B1345">
        <v>8425</v>
      </c>
      <c r="C1345" t="s">
        <v>1016</v>
      </c>
      <c r="D1345" t="s">
        <v>904</v>
      </c>
      <c r="E1345">
        <v>2378</v>
      </c>
      <c r="F1345">
        <v>2356</v>
      </c>
      <c r="G1345">
        <v>400</v>
      </c>
      <c r="H1345" t="s">
        <v>898</v>
      </c>
      <c r="I1345">
        <v>8601</v>
      </c>
      <c r="J1345" t="s">
        <v>22</v>
      </c>
      <c r="K1345" t="s">
        <v>1025</v>
      </c>
      <c r="L1345">
        <v>454.2</v>
      </c>
      <c r="M1345">
        <v>454</v>
      </c>
      <c r="N1345">
        <v>2100</v>
      </c>
      <c r="O1345" t="s">
        <v>901</v>
      </c>
      <c r="P1345">
        <v>0.79047939022539904</v>
      </c>
      <c r="Q1345">
        <v>0.94641568977704404</v>
      </c>
      <c r="R1345">
        <v>0.29621450658436999</v>
      </c>
      <c r="S1345">
        <v>9.7408942929761103E-3</v>
      </c>
      <c r="T1345">
        <v>0.42811490293025101</v>
      </c>
      <c r="U1345">
        <v>0.42811490293025101</v>
      </c>
      <c r="V1345">
        <v>0.49888688248847102</v>
      </c>
      <c r="W1345">
        <v>2.5499999999999998</v>
      </c>
      <c r="X1345">
        <v>1.17</v>
      </c>
      <c r="Y1345">
        <v>235754</v>
      </c>
      <c r="Z1345">
        <v>14735</v>
      </c>
      <c r="AA1345">
        <v>0.85</v>
      </c>
      <c r="AB1345">
        <v>16</v>
      </c>
      <c r="AC1345">
        <v>10</v>
      </c>
      <c r="AD1345">
        <v>6</v>
      </c>
      <c r="AE1345">
        <v>62.5</v>
      </c>
      <c r="AF1345">
        <v>19</v>
      </c>
      <c r="AG1345">
        <v>2</v>
      </c>
      <c r="AH1345">
        <v>1</v>
      </c>
      <c r="AI1345">
        <v>13</v>
      </c>
      <c r="AJ1345" s="301">
        <v>43919</v>
      </c>
      <c r="AK1345">
        <v>2183</v>
      </c>
      <c r="AL1345">
        <v>434.4</v>
      </c>
      <c r="AM1345" s="301">
        <v>43828</v>
      </c>
      <c r="AN1345">
        <v>3425</v>
      </c>
      <c r="AO1345">
        <v>553</v>
      </c>
      <c r="AP1345" s="301">
        <v>43645</v>
      </c>
      <c r="AQ1345">
        <v>2692</v>
      </c>
      <c r="AR1345">
        <v>490.5</v>
      </c>
      <c r="AS1345" s="301">
        <v>43280</v>
      </c>
      <c r="AT1345">
        <v>2815</v>
      </c>
      <c r="AU1345">
        <v>633.4</v>
      </c>
    </row>
    <row r="1346" spans="1:47" x14ac:dyDescent="0.2">
      <c r="A1346" s="102">
        <v>2112</v>
      </c>
      <c r="B1346">
        <v>2327</v>
      </c>
      <c r="C1346" t="s">
        <v>1171</v>
      </c>
      <c r="D1346" t="s">
        <v>900</v>
      </c>
      <c r="E1346">
        <v>2942</v>
      </c>
      <c r="F1346">
        <v>2914</v>
      </c>
      <c r="G1346">
        <v>300</v>
      </c>
      <c r="H1346" t="s">
        <v>898</v>
      </c>
      <c r="I1346">
        <v>2337</v>
      </c>
      <c r="J1346" t="s">
        <v>1172</v>
      </c>
      <c r="K1346" t="s">
        <v>917</v>
      </c>
      <c r="L1346">
        <v>267</v>
      </c>
      <c r="M1346">
        <v>265</v>
      </c>
      <c r="N1346">
        <v>3300</v>
      </c>
      <c r="O1346" t="s">
        <v>901</v>
      </c>
      <c r="P1346">
        <v>0.73485057329311698</v>
      </c>
      <c r="Q1346">
        <v>0.92189209802981098</v>
      </c>
      <c r="R1346" s="15">
        <v>0.22660521706807699</v>
      </c>
      <c r="S1346">
        <v>9.6569608428426601E-2</v>
      </c>
      <c r="T1346">
        <v>1.10650542800967</v>
      </c>
      <c r="U1346">
        <v>1.10650542800967</v>
      </c>
      <c r="V1346">
        <v>0.82562100168924701</v>
      </c>
      <c r="W1346">
        <v>7.05</v>
      </c>
      <c r="X1346">
        <v>0.03</v>
      </c>
      <c r="Y1346">
        <v>235682</v>
      </c>
      <c r="Z1346">
        <v>16834</v>
      </c>
      <c r="AA1346">
        <v>0.77</v>
      </c>
      <c r="AB1346">
        <v>14</v>
      </c>
      <c r="AC1346">
        <v>8</v>
      </c>
      <c r="AD1346">
        <v>6</v>
      </c>
      <c r="AE1346">
        <v>57.14</v>
      </c>
      <c r="AF1346">
        <v>18</v>
      </c>
      <c r="AG1346">
        <v>5</v>
      </c>
      <c r="AH1346">
        <v>2</v>
      </c>
      <c r="AI1346">
        <v>7</v>
      </c>
      <c r="AJ1346" s="301">
        <v>43919</v>
      </c>
      <c r="AK1346">
        <v>2686</v>
      </c>
      <c r="AL1346">
        <v>256</v>
      </c>
      <c r="AM1346" s="301">
        <v>43828</v>
      </c>
      <c r="AN1346">
        <v>3600</v>
      </c>
      <c r="AO1346">
        <v>461</v>
      </c>
      <c r="AP1346" s="301">
        <v>43645</v>
      </c>
      <c r="AQ1346">
        <v>3515</v>
      </c>
      <c r="AR1346">
        <v>326</v>
      </c>
      <c r="AS1346" s="301">
        <v>43280</v>
      </c>
      <c r="AT1346">
        <v>2762</v>
      </c>
      <c r="AU1346">
        <v>508</v>
      </c>
    </row>
    <row r="1347" spans="1:47" x14ac:dyDescent="0.2">
      <c r="A1347" s="102">
        <v>3122</v>
      </c>
      <c r="B1347">
        <v>1605</v>
      </c>
      <c r="C1347" t="s">
        <v>1062</v>
      </c>
      <c r="D1347" t="s">
        <v>1045</v>
      </c>
      <c r="E1347">
        <v>672.9</v>
      </c>
      <c r="F1347">
        <v>659.6</v>
      </c>
      <c r="G1347">
        <v>1500</v>
      </c>
      <c r="H1347" t="s">
        <v>901</v>
      </c>
      <c r="I1347">
        <v>6925</v>
      </c>
      <c r="J1347" t="s">
        <v>1177</v>
      </c>
      <c r="K1347" t="s">
        <v>903</v>
      </c>
      <c r="L1347">
        <v>1339</v>
      </c>
      <c r="M1347">
        <v>1427</v>
      </c>
      <c r="N1347">
        <v>700</v>
      </c>
      <c r="O1347" t="s">
        <v>898</v>
      </c>
      <c r="P1347">
        <v>0.771376698303193</v>
      </c>
      <c r="Q1347">
        <v>0.89255113677839404</v>
      </c>
      <c r="R1347">
        <v>0.18876112398737799</v>
      </c>
      <c r="S1347" s="15">
        <v>1.57430888879459E-2</v>
      </c>
      <c r="T1347">
        <v>-2.0630594192003402</v>
      </c>
      <c r="U1347">
        <v>2.0630594192003402</v>
      </c>
      <c r="V1347">
        <v>1.30145470217287</v>
      </c>
      <c r="W1347">
        <v>-24.63</v>
      </c>
      <c r="X1347">
        <v>0.95</v>
      </c>
      <c r="Y1347">
        <v>235414</v>
      </c>
      <c r="Z1347">
        <v>12390</v>
      </c>
      <c r="AA1347">
        <v>0.53</v>
      </c>
      <c r="AB1347">
        <v>19</v>
      </c>
      <c r="AC1347">
        <v>9</v>
      </c>
      <c r="AD1347">
        <v>10</v>
      </c>
      <c r="AE1347">
        <v>47.37</v>
      </c>
      <c r="AF1347">
        <v>18</v>
      </c>
      <c r="AG1347">
        <v>4</v>
      </c>
      <c r="AH1347">
        <v>1</v>
      </c>
      <c r="AI1347">
        <v>14</v>
      </c>
      <c r="AJ1347" s="301">
        <v>43919</v>
      </c>
      <c r="AK1347">
        <v>599.20000000000005</v>
      </c>
      <c r="AL1347">
        <v>1060</v>
      </c>
      <c r="AM1347" s="301">
        <v>43828</v>
      </c>
      <c r="AN1347">
        <v>1136.5</v>
      </c>
      <c r="AO1347">
        <v>1624</v>
      </c>
      <c r="AP1347" s="301">
        <v>43645</v>
      </c>
      <c r="AQ1347">
        <v>992.9</v>
      </c>
      <c r="AR1347">
        <v>1435</v>
      </c>
      <c r="AS1347" s="301">
        <v>43280</v>
      </c>
      <c r="AT1347">
        <v>1132.5</v>
      </c>
      <c r="AU1347">
        <v>1385</v>
      </c>
    </row>
    <row r="1348" spans="1:47" x14ac:dyDescent="0.2">
      <c r="A1348" s="102">
        <v>3446</v>
      </c>
      <c r="B1348">
        <v>2730</v>
      </c>
      <c r="C1348" t="s">
        <v>489</v>
      </c>
      <c r="D1348" t="s">
        <v>921</v>
      </c>
      <c r="E1348">
        <v>1094</v>
      </c>
      <c r="F1348">
        <v>1074</v>
      </c>
      <c r="G1348">
        <v>900</v>
      </c>
      <c r="H1348" t="s">
        <v>898</v>
      </c>
      <c r="I1348">
        <v>6448</v>
      </c>
      <c r="J1348" t="s">
        <v>364</v>
      </c>
      <c r="K1348" t="s">
        <v>903</v>
      </c>
      <c r="L1348">
        <v>1953</v>
      </c>
      <c r="M1348">
        <v>1894</v>
      </c>
      <c r="N1348">
        <v>500</v>
      </c>
      <c r="O1348" t="s">
        <v>901</v>
      </c>
      <c r="P1348">
        <v>0.81862122353153899</v>
      </c>
      <c r="Q1348">
        <v>0.87961090564590105</v>
      </c>
      <c r="R1348">
        <v>1.41411705413662E-4</v>
      </c>
      <c r="S1348">
        <v>9.7701995994319002E-2</v>
      </c>
      <c r="T1348">
        <v>1.5357258527917801</v>
      </c>
      <c r="U1348">
        <v>1.5357258527917801</v>
      </c>
      <c r="V1348">
        <v>1.3272910880327899</v>
      </c>
      <c r="W1348">
        <v>8.0299999999999994</v>
      </c>
      <c r="X1348">
        <v>2.0699999999999998</v>
      </c>
      <c r="Y1348">
        <v>235391</v>
      </c>
      <c r="Z1348">
        <v>15693</v>
      </c>
      <c r="AA1348">
        <v>0.73</v>
      </c>
      <c r="AB1348">
        <v>15</v>
      </c>
      <c r="AC1348">
        <v>9</v>
      </c>
      <c r="AD1348">
        <v>6</v>
      </c>
      <c r="AE1348">
        <v>60</v>
      </c>
      <c r="AF1348">
        <v>18</v>
      </c>
      <c r="AG1348">
        <v>4</v>
      </c>
      <c r="AH1348">
        <v>3</v>
      </c>
      <c r="AI1348">
        <v>8</v>
      </c>
      <c r="AJ1348" s="301">
        <v>43919</v>
      </c>
      <c r="AK1348">
        <v>905</v>
      </c>
      <c r="AL1348">
        <v>1758</v>
      </c>
      <c r="AM1348" s="301">
        <v>43828</v>
      </c>
      <c r="AN1348">
        <v>1213</v>
      </c>
      <c r="AO1348">
        <v>2271</v>
      </c>
      <c r="AP1348" s="301">
        <v>43645</v>
      </c>
      <c r="AQ1348">
        <v>1021</v>
      </c>
      <c r="AR1348">
        <v>2091</v>
      </c>
      <c r="AS1348" s="301">
        <v>43280</v>
      </c>
      <c r="AT1348">
        <v>1075</v>
      </c>
      <c r="AU1348">
        <v>2171</v>
      </c>
    </row>
    <row r="1349" spans="1:47" x14ac:dyDescent="0.2">
      <c r="A1349" s="102">
        <v>439</v>
      </c>
      <c r="B1349">
        <v>5334</v>
      </c>
      <c r="C1349" t="s">
        <v>1074</v>
      </c>
      <c r="D1349" t="s">
        <v>897</v>
      </c>
      <c r="E1349">
        <v>1533</v>
      </c>
      <c r="F1349">
        <v>1527</v>
      </c>
      <c r="G1349">
        <v>700</v>
      </c>
      <c r="H1349" t="s">
        <v>901</v>
      </c>
      <c r="I1349">
        <v>8308</v>
      </c>
      <c r="J1349" t="s">
        <v>48</v>
      </c>
      <c r="K1349" t="s">
        <v>940</v>
      </c>
      <c r="L1349">
        <v>366</v>
      </c>
      <c r="M1349">
        <v>368</v>
      </c>
      <c r="N1349">
        <v>2900</v>
      </c>
      <c r="O1349" t="s">
        <v>898</v>
      </c>
      <c r="P1349">
        <v>0.77261721048235799</v>
      </c>
      <c r="Q1349">
        <v>0.95966848148611505</v>
      </c>
      <c r="R1349">
        <v>0.33910361486056301</v>
      </c>
      <c r="S1349">
        <v>1.55820609239203E-2</v>
      </c>
      <c r="T1349">
        <v>-1.6106544313814199</v>
      </c>
      <c r="U1349">
        <v>1.6106544313814199</v>
      </c>
      <c r="V1349">
        <v>1.33017118189382</v>
      </c>
      <c r="W1349">
        <v>-8.92</v>
      </c>
      <c r="X1349">
        <v>0.16</v>
      </c>
      <c r="Y1349">
        <v>235338</v>
      </c>
      <c r="Z1349">
        <v>16810</v>
      </c>
      <c r="AA1349">
        <v>0.82</v>
      </c>
      <c r="AB1349">
        <v>14</v>
      </c>
      <c r="AC1349">
        <v>10</v>
      </c>
      <c r="AD1349">
        <v>4</v>
      </c>
      <c r="AE1349">
        <v>71.430000000000007</v>
      </c>
      <c r="AF1349">
        <v>18</v>
      </c>
      <c r="AG1349">
        <v>4</v>
      </c>
      <c r="AH1349">
        <v>1</v>
      </c>
      <c r="AI1349">
        <v>9</v>
      </c>
      <c r="AJ1349" s="301">
        <v>43919</v>
      </c>
      <c r="AK1349">
        <v>1608</v>
      </c>
      <c r="AL1349">
        <v>344</v>
      </c>
      <c r="AM1349" s="301">
        <v>43828</v>
      </c>
      <c r="AN1349">
        <v>2134</v>
      </c>
      <c r="AO1349">
        <v>479</v>
      </c>
      <c r="AP1349" s="301">
        <v>43645</v>
      </c>
      <c r="AQ1349">
        <v>2076</v>
      </c>
      <c r="AR1349">
        <v>453.5</v>
      </c>
      <c r="AS1349" s="301">
        <v>43280</v>
      </c>
      <c r="AT1349">
        <v>3025</v>
      </c>
      <c r="AU1349">
        <v>582.29999999999995</v>
      </c>
    </row>
    <row r="1350" spans="1:47" x14ac:dyDescent="0.2">
      <c r="A1350" s="102">
        <v>2344</v>
      </c>
      <c r="B1350">
        <v>5333</v>
      </c>
      <c r="C1350" t="s">
        <v>232</v>
      </c>
      <c r="D1350" t="s">
        <v>897</v>
      </c>
      <c r="E1350">
        <v>1467</v>
      </c>
      <c r="F1350">
        <v>1459</v>
      </c>
      <c r="G1350">
        <v>700</v>
      </c>
      <c r="H1350" t="s">
        <v>898</v>
      </c>
      <c r="I1350">
        <v>9412</v>
      </c>
      <c r="J1350" t="s">
        <v>452</v>
      </c>
      <c r="K1350" t="s">
        <v>900</v>
      </c>
      <c r="L1350">
        <v>402</v>
      </c>
      <c r="M1350">
        <v>391</v>
      </c>
      <c r="N1350">
        <v>2600</v>
      </c>
      <c r="O1350" t="s">
        <v>901</v>
      </c>
      <c r="P1350">
        <v>0.876851416558876</v>
      </c>
      <c r="Q1350">
        <v>0.91558340127600102</v>
      </c>
      <c r="R1350">
        <v>0.15754913575915</v>
      </c>
      <c r="S1350" s="15">
        <v>1.85712571291435E-3</v>
      </c>
      <c r="T1350">
        <v>1.47151181089199</v>
      </c>
      <c r="U1350">
        <v>1.47151181089199</v>
      </c>
      <c r="V1350">
        <v>0.16173188447801201</v>
      </c>
      <c r="W1350">
        <v>6.98</v>
      </c>
      <c r="X1350">
        <v>0.46</v>
      </c>
      <c r="Y1350">
        <v>235331</v>
      </c>
      <c r="Z1350">
        <v>15689</v>
      </c>
      <c r="AA1350">
        <v>0.76</v>
      </c>
      <c r="AB1350">
        <v>15</v>
      </c>
      <c r="AC1350">
        <v>9</v>
      </c>
      <c r="AD1350">
        <v>6</v>
      </c>
      <c r="AE1350">
        <v>60</v>
      </c>
      <c r="AF1350">
        <v>20</v>
      </c>
      <c r="AG1350">
        <v>2</v>
      </c>
      <c r="AH1350">
        <v>0</v>
      </c>
      <c r="AI1350">
        <v>13</v>
      </c>
      <c r="AJ1350" s="301">
        <v>43919</v>
      </c>
      <c r="AK1350">
        <v>1452</v>
      </c>
      <c r="AL1350">
        <v>393</v>
      </c>
      <c r="AM1350" s="301">
        <v>43828</v>
      </c>
      <c r="AN1350">
        <v>1904</v>
      </c>
      <c r="AO1350">
        <v>485</v>
      </c>
      <c r="AP1350" s="301">
        <v>43645</v>
      </c>
      <c r="AQ1350">
        <v>1607</v>
      </c>
      <c r="AR1350">
        <v>438</v>
      </c>
      <c r="AS1350" s="301">
        <v>43280</v>
      </c>
      <c r="AT1350">
        <v>1926</v>
      </c>
      <c r="AU1350">
        <v>538</v>
      </c>
    </row>
    <row r="1351" spans="1:47" x14ac:dyDescent="0.2">
      <c r="A1351" s="102">
        <v>2081</v>
      </c>
      <c r="B1351">
        <v>1824</v>
      </c>
      <c r="C1351" t="s">
        <v>221</v>
      </c>
      <c r="D1351" t="s">
        <v>907</v>
      </c>
      <c r="E1351">
        <v>803</v>
      </c>
      <c r="F1351">
        <v>799</v>
      </c>
      <c r="G1351">
        <v>1200</v>
      </c>
      <c r="H1351" t="s">
        <v>901</v>
      </c>
      <c r="I1351">
        <v>6807</v>
      </c>
      <c r="J1351" t="s">
        <v>233</v>
      </c>
      <c r="K1351" t="s">
        <v>903</v>
      </c>
      <c r="L1351">
        <v>1440</v>
      </c>
      <c r="M1351">
        <v>1398</v>
      </c>
      <c r="N1351">
        <v>700</v>
      </c>
      <c r="O1351" t="s">
        <v>898</v>
      </c>
      <c r="P1351">
        <v>0.71923649674363099</v>
      </c>
      <c r="Q1351">
        <v>0.92269636251874798</v>
      </c>
      <c r="R1351">
        <v>5.22650685416121E-2</v>
      </c>
      <c r="S1351">
        <v>5.9251806200494299E-2</v>
      </c>
      <c r="T1351">
        <v>-0.64156100444547304</v>
      </c>
      <c r="U1351">
        <v>0.64156100444547304</v>
      </c>
      <c r="V1351">
        <v>0.94044459773490197</v>
      </c>
      <c r="W1351">
        <v>-4.66</v>
      </c>
      <c r="X1351">
        <v>2.02</v>
      </c>
      <c r="Y1351">
        <v>235190</v>
      </c>
      <c r="Z1351">
        <v>13066</v>
      </c>
      <c r="AA1351">
        <v>0.64</v>
      </c>
      <c r="AB1351">
        <v>18</v>
      </c>
      <c r="AC1351">
        <v>11</v>
      </c>
      <c r="AD1351">
        <v>7</v>
      </c>
      <c r="AE1351">
        <v>61.11</v>
      </c>
      <c r="AF1351">
        <v>17</v>
      </c>
      <c r="AG1351">
        <v>5</v>
      </c>
      <c r="AH1351">
        <v>2</v>
      </c>
      <c r="AI1351">
        <v>11</v>
      </c>
      <c r="AJ1351" s="301">
        <v>43919</v>
      </c>
      <c r="AK1351">
        <v>779</v>
      </c>
      <c r="AL1351">
        <v>1341</v>
      </c>
      <c r="AM1351" s="301">
        <v>43828</v>
      </c>
      <c r="AN1351">
        <v>1069</v>
      </c>
      <c r="AO1351">
        <v>2218</v>
      </c>
      <c r="AP1351" s="301">
        <v>43645</v>
      </c>
      <c r="AQ1351">
        <v>904</v>
      </c>
      <c r="AR1351">
        <v>1645</v>
      </c>
      <c r="AS1351" s="301">
        <v>43280</v>
      </c>
      <c r="AT1351">
        <v>1235</v>
      </c>
      <c r="AU1351">
        <v>1764</v>
      </c>
    </row>
    <row r="1352" spans="1:47" x14ac:dyDescent="0.2">
      <c r="A1352" s="102">
        <v>2395</v>
      </c>
      <c r="B1352">
        <v>1941</v>
      </c>
      <c r="C1352" t="s">
        <v>1159</v>
      </c>
      <c r="D1352" t="s">
        <v>907</v>
      </c>
      <c r="E1352">
        <v>2302</v>
      </c>
      <c r="F1352">
        <v>2285</v>
      </c>
      <c r="G1352">
        <v>400</v>
      </c>
      <c r="H1352" t="s">
        <v>901</v>
      </c>
      <c r="I1352">
        <v>6471</v>
      </c>
      <c r="J1352" t="s">
        <v>805</v>
      </c>
      <c r="K1352" t="s">
        <v>909</v>
      </c>
      <c r="L1352">
        <v>782</v>
      </c>
      <c r="M1352">
        <v>777</v>
      </c>
      <c r="N1352">
        <v>1200</v>
      </c>
      <c r="O1352" t="s">
        <v>898</v>
      </c>
      <c r="P1352">
        <v>0.88159438688764102</v>
      </c>
      <c r="Q1352">
        <v>0.91434374767317195</v>
      </c>
      <c r="R1352">
        <v>1.01737015103222E-2</v>
      </c>
      <c r="S1352">
        <v>9.8928012878626903E-2</v>
      </c>
      <c r="T1352">
        <v>-0.25571585760559401</v>
      </c>
      <c r="U1352">
        <v>0.25571585760559401</v>
      </c>
      <c r="V1352">
        <v>0.38777505864748701</v>
      </c>
      <c r="W1352">
        <v>-2.0699999999999998</v>
      </c>
      <c r="X1352">
        <v>2.0099999999999998</v>
      </c>
      <c r="Y1352">
        <v>235130</v>
      </c>
      <c r="Z1352">
        <v>13831</v>
      </c>
      <c r="AA1352">
        <v>0.67</v>
      </c>
      <c r="AB1352">
        <v>17</v>
      </c>
      <c r="AC1352">
        <v>9</v>
      </c>
      <c r="AD1352">
        <v>8</v>
      </c>
      <c r="AE1352">
        <v>52.94</v>
      </c>
      <c r="AF1352">
        <v>19</v>
      </c>
      <c r="AG1352">
        <v>4</v>
      </c>
      <c r="AH1352">
        <v>1</v>
      </c>
      <c r="AI1352">
        <v>12</v>
      </c>
      <c r="AJ1352" s="301">
        <v>43919</v>
      </c>
      <c r="AK1352">
        <v>2248</v>
      </c>
      <c r="AL1352">
        <v>711</v>
      </c>
      <c r="AM1352" s="301">
        <v>43828</v>
      </c>
      <c r="AN1352">
        <v>2532</v>
      </c>
      <c r="AO1352">
        <v>1041</v>
      </c>
      <c r="AP1352" s="301">
        <v>43645</v>
      </c>
      <c r="AQ1352">
        <v>2296</v>
      </c>
      <c r="AR1352">
        <v>996</v>
      </c>
      <c r="AS1352" s="301">
        <v>43280</v>
      </c>
      <c r="AT1352">
        <v>2698</v>
      </c>
      <c r="AU1352">
        <v>1135</v>
      </c>
    </row>
    <row r="1353" spans="1:47" x14ac:dyDescent="0.2">
      <c r="A1353" s="102">
        <v>61</v>
      </c>
      <c r="B1353">
        <v>2502</v>
      </c>
      <c r="C1353" t="s">
        <v>1457</v>
      </c>
      <c r="D1353" t="s">
        <v>923</v>
      </c>
      <c r="E1353">
        <v>3706</v>
      </c>
      <c r="F1353">
        <v>3701</v>
      </c>
      <c r="G1353">
        <v>200</v>
      </c>
      <c r="H1353" t="s">
        <v>901</v>
      </c>
      <c r="I1353">
        <v>5929</v>
      </c>
      <c r="J1353" t="s">
        <v>1207</v>
      </c>
      <c r="K1353" t="s">
        <v>1032</v>
      </c>
      <c r="L1353">
        <v>942</v>
      </c>
      <c r="M1353">
        <v>939</v>
      </c>
      <c r="N1353">
        <v>800</v>
      </c>
      <c r="O1353" t="s">
        <v>898</v>
      </c>
      <c r="P1353">
        <v>0.88803632576451497</v>
      </c>
      <c r="Q1353">
        <v>0.97528246663476104</v>
      </c>
      <c r="R1353">
        <v>0.10715185947412401</v>
      </c>
      <c r="S1353">
        <v>2.2773229049234499E-4</v>
      </c>
      <c r="T1353">
        <v>-2.03241289777334</v>
      </c>
      <c r="U1353">
        <v>2.03241289777334</v>
      </c>
      <c r="V1353">
        <v>2.0125067668605801</v>
      </c>
      <c r="W1353">
        <v>-10.039999999999999</v>
      </c>
      <c r="X1353">
        <v>1.49</v>
      </c>
      <c r="Y1353">
        <v>235013</v>
      </c>
      <c r="Z1353">
        <v>15668</v>
      </c>
      <c r="AA1353">
        <v>0.81</v>
      </c>
      <c r="AB1353">
        <v>15</v>
      </c>
      <c r="AC1353">
        <v>10</v>
      </c>
      <c r="AD1353">
        <v>5</v>
      </c>
      <c r="AE1353">
        <v>66.67</v>
      </c>
      <c r="AF1353">
        <v>19</v>
      </c>
      <c r="AG1353">
        <v>1</v>
      </c>
      <c r="AH1353">
        <v>1</v>
      </c>
      <c r="AI1353">
        <v>13</v>
      </c>
      <c r="AJ1353" s="301">
        <v>43919</v>
      </c>
      <c r="AK1353">
        <v>3661</v>
      </c>
      <c r="AL1353">
        <v>857</v>
      </c>
      <c r="AM1353" s="301">
        <v>43828</v>
      </c>
      <c r="AN1353">
        <v>4983</v>
      </c>
      <c r="AO1353">
        <v>1229</v>
      </c>
      <c r="AP1353" s="301">
        <v>43645</v>
      </c>
      <c r="AQ1353">
        <v>4869</v>
      </c>
      <c r="AR1353">
        <v>1181</v>
      </c>
      <c r="AS1353" s="301">
        <v>43280</v>
      </c>
      <c r="AT1353">
        <v>5466</v>
      </c>
      <c r="AU1353">
        <v>1159</v>
      </c>
    </row>
    <row r="1354" spans="1:47" x14ac:dyDescent="0.2">
      <c r="A1354" s="102">
        <v>391</v>
      </c>
      <c r="B1354">
        <v>2327</v>
      </c>
      <c r="C1354" t="s">
        <v>1171</v>
      </c>
      <c r="D1354" t="s">
        <v>900</v>
      </c>
      <c r="E1354">
        <v>2942</v>
      </c>
      <c r="F1354">
        <v>2914</v>
      </c>
      <c r="G1354">
        <v>300</v>
      </c>
      <c r="H1354" t="s">
        <v>898</v>
      </c>
      <c r="I1354">
        <v>6703</v>
      </c>
      <c r="J1354" t="s">
        <v>1080</v>
      </c>
      <c r="K1354" t="s">
        <v>903</v>
      </c>
      <c r="L1354">
        <v>1028</v>
      </c>
      <c r="M1354">
        <v>1023</v>
      </c>
      <c r="N1354">
        <v>900</v>
      </c>
      <c r="O1354" t="s">
        <v>901</v>
      </c>
      <c r="P1354">
        <v>0.73970609612410099</v>
      </c>
      <c r="Q1354">
        <v>0.96080967713404197</v>
      </c>
      <c r="R1354">
        <v>0.33636342163118499</v>
      </c>
      <c r="S1354">
        <v>2.57269401676304E-4</v>
      </c>
      <c r="T1354">
        <v>1.4160174607412499</v>
      </c>
      <c r="U1354">
        <v>1.4160174607412499</v>
      </c>
      <c r="V1354">
        <v>1.1797421743932099</v>
      </c>
      <c r="W1354">
        <v>5.96</v>
      </c>
      <c r="X1354">
        <v>5.32</v>
      </c>
      <c r="Y1354">
        <v>234774</v>
      </c>
      <c r="Z1354">
        <v>13043</v>
      </c>
      <c r="AA1354">
        <v>0.64</v>
      </c>
      <c r="AB1354">
        <v>18</v>
      </c>
      <c r="AC1354">
        <v>11</v>
      </c>
      <c r="AD1354">
        <v>7</v>
      </c>
      <c r="AE1354">
        <v>61.11</v>
      </c>
      <c r="AF1354">
        <v>19</v>
      </c>
      <c r="AG1354">
        <v>5</v>
      </c>
      <c r="AH1354">
        <v>1</v>
      </c>
      <c r="AI1354">
        <v>12</v>
      </c>
      <c r="AJ1354" s="301">
        <v>43919</v>
      </c>
      <c r="AK1354">
        <v>2686</v>
      </c>
      <c r="AL1354">
        <v>1024</v>
      </c>
      <c r="AM1354" s="301">
        <v>43828</v>
      </c>
      <c r="AN1354">
        <v>3600</v>
      </c>
      <c r="AO1354">
        <v>1519</v>
      </c>
      <c r="AP1354" s="301">
        <v>43645</v>
      </c>
      <c r="AQ1354">
        <v>3515</v>
      </c>
      <c r="AR1354">
        <v>1357</v>
      </c>
      <c r="AS1354" s="301">
        <v>43280</v>
      </c>
      <c r="AT1354">
        <v>2762</v>
      </c>
      <c r="AU1354">
        <v>1231</v>
      </c>
    </row>
    <row r="1355" spans="1:47" x14ac:dyDescent="0.2">
      <c r="A1355" s="102">
        <v>1792</v>
      </c>
      <c r="B1355">
        <v>4666</v>
      </c>
      <c r="C1355" t="s">
        <v>1342</v>
      </c>
      <c r="D1355" t="s">
        <v>917</v>
      </c>
      <c r="E1355">
        <v>1805</v>
      </c>
      <c r="F1355">
        <v>1797</v>
      </c>
      <c r="G1355">
        <v>600</v>
      </c>
      <c r="H1355" t="s">
        <v>901</v>
      </c>
      <c r="I1355">
        <v>7269</v>
      </c>
      <c r="J1355" t="s">
        <v>836</v>
      </c>
      <c r="K1355" t="s">
        <v>913</v>
      </c>
      <c r="L1355">
        <v>3732</v>
      </c>
      <c r="M1355">
        <v>3583</v>
      </c>
      <c r="N1355">
        <v>300</v>
      </c>
      <c r="O1355" t="s">
        <v>898</v>
      </c>
      <c r="P1355">
        <v>0.88449817295239896</v>
      </c>
      <c r="Q1355">
        <v>0.93035392947718598</v>
      </c>
      <c r="R1355" s="15">
        <v>6.7511289632593799E-2</v>
      </c>
      <c r="S1355">
        <v>3.8386468123246802E-2</v>
      </c>
      <c r="T1355">
        <v>-0.67139445481700799</v>
      </c>
      <c r="U1355">
        <v>0.67139445481700799</v>
      </c>
      <c r="V1355">
        <v>1.20117401625269</v>
      </c>
      <c r="W1355">
        <v>-6</v>
      </c>
      <c r="X1355">
        <v>0.31</v>
      </c>
      <c r="Y1355">
        <v>234398</v>
      </c>
      <c r="Z1355">
        <v>29300</v>
      </c>
      <c r="AA1355">
        <v>1.34</v>
      </c>
      <c r="AB1355">
        <v>8</v>
      </c>
      <c r="AC1355">
        <v>5</v>
      </c>
      <c r="AD1355">
        <v>3</v>
      </c>
      <c r="AE1355">
        <v>62.5</v>
      </c>
      <c r="AF1355">
        <v>17</v>
      </c>
      <c r="AG1355">
        <v>3</v>
      </c>
      <c r="AH1355">
        <v>1</v>
      </c>
      <c r="AI1355">
        <v>4</v>
      </c>
      <c r="AJ1355" s="301">
        <v>43919</v>
      </c>
      <c r="AK1355">
        <v>1620</v>
      </c>
      <c r="AL1355">
        <v>2800</v>
      </c>
      <c r="AM1355" s="301">
        <v>43828</v>
      </c>
      <c r="AN1355">
        <v>2669</v>
      </c>
      <c r="AO1355">
        <v>4567</v>
      </c>
      <c r="AP1355" s="301">
        <v>43645</v>
      </c>
      <c r="AQ1355">
        <v>2515</v>
      </c>
      <c r="AR1355">
        <v>5141</v>
      </c>
      <c r="AS1355" s="301">
        <v>43280</v>
      </c>
      <c r="AT1355">
        <v>2910</v>
      </c>
      <c r="AU1355">
        <v>6048</v>
      </c>
    </row>
    <row r="1356" spans="1:47" x14ac:dyDescent="0.2">
      <c r="A1356" s="102">
        <v>248</v>
      </c>
      <c r="B1356">
        <v>7278</v>
      </c>
      <c r="C1356" t="s">
        <v>42</v>
      </c>
      <c r="D1356" t="s">
        <v>913</v>
      </c>
      <c r="E1356">
        <v>1620</v>
      </c>
      <c r="F1356">
        <v>1574</v>
      </c>
      <c r="G1356">
        <v>600</v>
      </c>
      <c r="H1356" t="s">
        <v>901</v>
      </c>
      <c r="I1356">
        <v>8316</v>
      </c>
      <c r="J1356" t="s">
        <v>1051</v>
      </c>
      <c r="K1356" t="s">
        <v>940</v>
      </c>
      <c r="L1356">
        <v>3001</v>
      </c>
      <c r="M1356">
        <v>3011</v>
      </c>
      <c r="N1356">
        <v>300</v>
      </c>
      <c r="O1356" t="s">
        <v>898</v>
      </c>
      <c r="P1356">
        <v>0.81163547714536999</v>
      </c>
      <c r="Q1356">
        <v>0.96552283085122803</v>
      </c>
      <c r="R1356" s="15">
        <v>0.16426116753730199</v>
      </c>
      <c r="S1356">
        <v>1.81465195149744E-2</v>
      </c>
      <c r="T1356">
        <v>-1.5780849729095301</v>
      </c>
      <c r="U1356">
        <v>1.5780849729095301</v>
      </c>
      <c r="V1356">
        <v>1.2237131329215301</v>
      </c>
      <c r="W1356">
        <v>-8.59</v>
      </c>
      <c r="X1356">
        <v>4.55</v>
      </c>
      <c r="Y1356">
        <v>234007</v>
      </c>
      <c r="Z1356">
        <v>39001</v>
      </c>
      <c r="AA1356">
        <v>2.09</v>
      </c>
      <c r="AB1356">
        <v>6</v>
      </c>
      <c r="AC1356">
        <v>5</v>
      </c>
      <c r="AD1356">
        <v>1</v>
      </c>
      <c r="AE1356">
        <v>83.33</v>
      </c>
      <c r="AF1356">
        <v>21</v>
      </c>
      <c r="AG1356">
        <v>1</v>
      </c>
      <c r="AH1356">
        <v>0</v>
      </c>
      <c r="AI1356">
        <v>5</v>
      </c>
      <c r="AJ1356" s="301">
        <v>43919</v>
      </c>
      <c r="AK1356">
        <v>1672</v>
      </c>
      <c r="AL1356">
        <v>2750.5</v>
      </c>
      <c r="AM1356" s="301">
        <v>43828</v>
      </c>
      <c r="AN1356">
        <v>2485</v>
      </c>
      <c r="AO1356">
        <v>4038</v>
      </c>
      <c r="AP1356" s="301">
        <v>43645</v>
      </c>
      <c r="AQ1356">
        <v>2323</v>
      </c>
      <c r="AR1356">
        <v>3843</v>
      </c>
      <c r="AS1356" s="301">
        <v>43280</v>
      </c>
      <c r="AT1356">
        <v>3370</v>
      </c>
      <c r="AU1356">
        <v>4233</v>
      </c>
    </row>
    <row r="1357" spans="1:47" x14ac:dyDescent="0.2">
      <c r="A1357" s="102">
        <v>3677</v>
      </c>
      <c r="B1357">
        <v>2337</v>
      </c>
      <c r="C1357" t="s">
        <v>1172</v>
      </c>
      <c r="D1357" t="s">
        <v>917</v>
      </c>
      <c r="E1357">
        <v>267</v>
      </c>
      <c r="F1357">
        <v>265</v>
      </c>
      <c r="G1357">
        <v>3800</v>
      </c>
      <c r="H1357" t="s">
        <v>901</v>
      </c>
      <c r="I1357">
        <v>6925</v>
      </c>
      <c r="J1357" t="s">
        <v>1177</v>
      </c>
      <c r="K1357" t="s">
        <v>903</v>
      </c>
      <c r="L1357">
        <v>1339</v>
      </c>
      <c r="M1357">
        <v>1427</v>
      </c>
      <c r="N1357">
        <v>700</v>
      </c>
      <c r="O1357" t="s">
        <v>898</v>
      </c>
      <c r="P1357">
        <v>0.74720348065458098</v>
      </c>
      <c r="Q1357">
        <v>0.87028988330617396</v>
      </c>
      <c r="R1357">
        <v>0.163516680161614</v>
      </c>
      <c r="S1357" s="15">
        <v>6.1167811467477601E-2</v>
      </c>
      <c r="T1357">
        <v>-2.1370126688661499</v>
      </c>
      <c r="U1357">
        <v>2.1370126688661499</v>
      </c>
      <c r="V1357">
        <v>1.3295867875443199</v>
      </c>
      <c r="W1357">
        <v>-23.96</v>
      </c>
      <c r="X1357">
        <v>0.81</v>
      </c>
      <c r="Y1357">
        <v>233673</v>
      </c>
      <c r="Z1357">
        <v>14605</v>
      </c>
      <c r="AA1357">
        <v>0.68</v>
      </c>
      <c r="AB1357">
        <v>16</v>
      </c>
      <c r="AC1357">
        <v>10</v>
      </c>
      <c r="AD1357">
        <v>6</v>
      </c>
      <c r="AE1357">
        <v>62.5</v>
      </c>
      <c r="AF1357">
        <v>18</v>
      </c>
      <c r="AG1357">
        <v>4</v>
      </c>
      <c r="AH1357">
        <v>3</v>
      </c>
      <c r="AI1357">
        <v>9</v>
      </c>
      <c r="AJ1357" s="301">
        <v>43919</v>
      </c>
      <c r="AK1357">
        <v>256</v>
      </c>
      <c r="AL1357">
        <v>1060</v>
      </c>
      <c r="AM1357" s="301">
        <v>43828</v>
      </c>
      <c r="AN1357">
        <v>461</v>
      </c>
      <c r="AO1357">
        <v>1624</v>
      </c>
      <c r="AP1357" s="301">
        <v>43645</v>
      </c>
      <c r="AQ1357">
        <v>326</v>
      </c>
      <c r="AR1357">
        <v>1435</v>
      </c>
      <c r="AS1357" s="301">
        <v>43280</v>
      </c>
      <c r="AT1357">
        <v>508</v>
      </c>
      <c r="AU1357">
        <v>1385</v>
      </c>
    </row>
    <row r="1358" spans="1:47" x14ac:dyDescent="0.2">
      <c r="A1358" s="102">
        <v>1348</v>
      </c>
      <c r="B1358">
        <v>1941</v>
      </c>
      <c r="C1358" t="s">
        <v>1159</v>
      </c>
      <c r="D1358" t="s">
        <v>907</v>
      </c>
      <c r="E1358">
        <v>2302</v>
      </c>
      <c r="F1358">
        <v>2285</v>
      </c>
      <c r="G1358">
        <v>400</v>
      </c>
      <c r="H1358" t="s">
        <v>901</v>
      </c>
      <c r="I1358">
        <v>7186</v>
      </c>
      <c r="J1358" t="s">
        <v>445</v>
      </c>
      <c r="K1358" t="s">
        <v>940</v>
      </c>
      <c r="L1358">
        <v>353</v>
      </c>
      <c r="M1358">
        <v>347</v>
      </c>
      <c r="N1358">
        <v>2600</v>
      </c>
      <c r="O1358" t="s">
        <v>898</v>
      </c>
      <c r="P1358">
        <v>0.85964474958594095</v>
      </c>
      <c r="Q1358">
        <v>0.94031689534556995</v>
      </c>
      <c r="R1358">
        <v>6.8224334471232606E-2</v>
      </c>
      <c r="S1358" s="15">
        <v>5.2871589605701701E-2</v>
      </c>
      <c r="T1358">
        <v>-0.56754644257120401</v>
      </c>
      <c r="U1358">
        <v>0.56754644257120401</v>
      </c>
      <c r="V1358">
        <v>0.79359539605262597</v>
      </c>
      <c r="W1358">
        <v>-2.8</v>
      </c>
      <c r="X1358">
        <v>1.29</v>
      </c>
      <c r="Y1358">
        <v>233221</v>
      </c>
      <c r="Z1358">
        <v>15548</v>
      </c>
      <c r="AA1358">
        <v>0.78</v>
      </c>
      <c r="AB1358">
        <v>15</v>
      </c>
      <c r="AC1358">
        <v>10</v>
      </c>
      <c r="AD1358">
        <v>5</v>
      </c>
      <c r="AE1358">
        <v>66.67</v>
      </c>
      <c r="AF1358">
        <v>19</v>
      </c>
      <c r="AG1358">
        <v>2</v>
      </c>
      <c r="AH1358">
        <v>2</v>
      </c>
      <c r="AI1358">
        <v>11</v>
      </c>
      <c r="AJ1358" s="301">
        <v>43919</v>
      </c>
      <c r="AK1358">
        <v>2248</v>
      </c>
      <c r="AL1358">
        <v>340</v>
      </c>
      <c r="AM1358" s="301">
        <v>43828</v>
      </c>
      <c r="AN1358">
        <v>2532</v>
      </c>
      <c r="AO1358">
        <v>452</v>
      </c>
      <c r="AP1358" s="301">
        <v>43645</v>
      </c>
      <c r="AQ1358">
        <v>2296</v>
      </c>
      <c r="AR1358">
        <v>412</v>
      </c>
      <c r="AS1358" s="301">
        <v>43280</v>
      </c>
      <c r="AT1358">
        <v>2698</v>
      </c>
      <c r="AU1358">
        <v>553</v>
      </c>
    </row>
    <row r="1359" spans="1:47" x14ac:dyDescent="0.2">
      <c r="A1359" s="102">
        <v>947</v>
      </c>
      <c r="B1359">
        <v>5334</v>
      </c>
      <c r="C1359" t="s">
        <v>1074</v>
      </c>
      <c r="D1359" t="s">
        <v>897</v>
      </c>
      <c r="E1359">
        <v>1533</v>
      </c>
      <c r="F1359">
        <v>1527</v>
      </c>
      <c r="G1359">
        <v>700</v>
      </c>
      <c r="H1359" t="s">
        <v>901</v>
      </c>
      <c r="I1359">
        <v>5938</v>
      </c>
      <c r="J1359" t="s">
        <v>1395</v>
      </c>
      <c r="K1359" t="s">
        <v>1032</v>
      </c>
      <c r="L1359">
        <v>1514</v>
      </c>
      <c r="M1359">
        <v>1480</v>
      </c>
      <c r="N1359">
        <v>700</v>
      </c>
      <c r="O1359" t="s">
        <v>898</v>
      </c>
      <c r="P1359">
        <v>0.77745246302647897</v>
      </c>
      <c r="Q1359">
        <v>0.94860084922199295</v>
      </c>
      <c r="R1359" s="15">
        <v>0.263159697503977</v>
      </c>
      <c r="S1359">
        <v>2.17221667413297E-2</v>
      </c>
      <c r="T1359">
        <v>-1.44740205001334</v>
      </c>
      <c r="U1359">
        <v>1.44740205001334</v>
      </c>
      <c r="V1359">
        <v>1.6115551185822099</v>
      </c>
      <c r="W1359">
        <v>-10.34</v>
      </c>
      <c r="X1359">
        <v>3.08</v>
      </c>
      <c r="Y1359">
        <v>233214</v>
      </c>
      <c r="Z1359">
        <v>17940</v>
      </c>
      <c r="AA1359">
        <v>0.74</v>
      </c>
      <c r="AB1359">
        <v>13</v>
      </c>
      <c r="AC1359">
        <v>7</v>
      </c>
      <c r="AD1359">
        <v>6</v>
      </c>
      <c r="AE1359">
        <v>53.85</v>
      </c>
      <c r="AF1359">
        <v>18</v>
      </c>
      <c r="AG1359">
        <v>2</v>
      </c>
      <c r="AH1359">
        <v>2</v>
      </c>
      <c r="AI1359">
        <v>9</v>
      </c>
      <c r="AJ1359" s="301">
        <v>43919</v>
      </c>
      <c r="AK1359">
        <v>1608</v>
      </c>
      <c r="AL1359">
        <v>1332</v>
      </c>
      <c r="AM1359" s="301">
        <v>43828</v>
      </c>
      <c r="AN1359">
        <v>2134</v>
      </c>
      <c r="AO1359">
        <v>1889</v>
      </c>
      <c r="AP1359" s="301">
        <v>43645</v>
      </c>
      <c r="AQ1359">
        <v>2076</v>
      </c>
      <c r="AR1359">
        <v>1774</v>
      </c>
      <c r="AS1359" s="301">
        <v>43280</v>
      </c>
      <c r="AT1359">
        <v>3025</v>
      </c>
      <c r="AU1359">
        <v>2190</v>
      </c>
    </row>
    <row r="1360" spans="1:47" x14ac:dyDescent="0.2">
      <c r="A1360" s="102">
        <v>3911</v>
      </c>
      <c r="B1360">
        <v>6744</v>
      </c>
      <c r="C1360" t="s">
        <v>1194</v>
      </c>
      <c r="D1360" t="s">
        <v>903</v>
      </c>
      <c r="E1360">
        <v>2094</v>
      </c>
      <c r="F1360">
        <v>2055</v>
      </c>
      <c r="G1360">
        <v>500</v>
      </c>
      <c r="H1360" t="s">
        <v>898</v>
      </c>
      <c r="I1360">
        <v>8795</v>
      </c>
      <c r="J1360" t="s">
        <v>1083</v>
      </c>
      <c r="K1360" t="s">
        <v>1018</v>
      </c>
      <c r="L1360">
        <v>922</v>
      </c>
      <c r="M1360">
        <v>907</v>
      </c>
      <c r="N1360">
        <v>1100</v>
      </c>
      <c r="O1360" t="s">
        <v>901</v>
      </c>
      <c r="P1360">
        <v>0.51582639377175099</v>
      </c>
      <c r="Q1360">
        <v>0.85994434476788895</v>
      </c>
      <c r="R1360">
        <v>6.5051508116565404E-2</v>
      </c>
      <c r="S1360">
        <v>2.2264615617795198E-2</v>
      </c>
      <c r="T1360">
        <v>0.60370698909706899</v>
      </c>
      <c r="U1360">
        <v>0.60370698909706899</v>
      </c>
      <c r="V1360">
        <v>0.32590320867892503</v>
      </c>
      <c r="W1360">
        <v>3.43</v>
      </c>
      <c r="X1360">
        <v>2.9</v>
      </c>
      <c r="Y1360">
        <v>233051</v>
      </c>
      <c r="Z1360">
        <v>14566</v>
      </c>
      <c r="AA1360">
        <v>0.66</v>
      </c>
      <c r="AB1360">
        <v>16</v>
      </c>
      <c r="AC1360">
        <v>9</v>
      </c>
      <c r="AD1360">
        <v>7</v>
      </c>
      <c r="AE1360">
        <v>56.25</v>
      </c>
      <c r="AF1360">
        <v>17</v>
      </c>
      <c r="AG1360">
        <v>4</v>
      </c>
      <c r="AH1360">
        <v>1</v>
      </c>
      <c r="AI1360">
        <v>11</v>
      </c>
      <c r="AJ1360" s="301">
        <v>43919</v>
      </c>
      <c r="AK1360">
        <v>2092</v>
      </c>
      <c r="AL1360">
        <v>890</v>
      </c>
      <c r="AM1360" s="301">
        <v>43828</v>
      </c>
      <c r="AN1360">
        <v>2458</v>
      </c>
      <c r="AO1360">
        <v>1395</v>
      </c>
      <c r="AP1360" s="301">
        <v>43645</v>
      </c>
      <c r="AQ1360">
        <v>2359</v>
      </c>
      <c r="AR1360">
        <v>1202</v>
      </c>
      <c r="AS1360" s="301">
        <v>43280</v>
      </c>
      <c r="AT1360">
        <v>2252</v>
      </c>
      <c r="AU1360">
        <v>1622</v>
      </c>
    </row>
    <row r="1361" spans="1:47" x14ac:dyDescent="0.2">
      <c r="A1361" s="102">
        <v>2278</v>
      </c>
      <c r="B1361">
        <v>3099</v>
      </c>
      <c r="C1361" t="s">
        <v>33</v>
      </c>
      <c r="D1361" t="s">
        <v>921</v>
      </c>
      <c r="E1361">
        <v>635</v>
      </c>
      <c r="F1361">
        <v>623</v>
      </c>
      <c r="G1361">
        <v>1700</v>
      </c>
      <c r="H1361" t="s">
        <v>901</v>
      </c>
      <c r="I1361">
        <v>9303</v>
      </c>
      <c r="J1361" t="s">
        <v>1166</v>
      </c>
      <c r="K1361" t="s">
        <v>1184</v>
      </c>
      <c r="L1361">
        <v>1276</v>
      </c>
      <c r="M1361">
        <v>1286</v>
      </c>
      <c r="N1361">
        <v>800</v>
      </c>
      <c r="O1361" t="s">
        <v>898</v>
      </c>
      <c r="P1361">
        <v>0.93032734329112998</v>
      </c>
      <c r="Q1361">
        <v>0.91732868225156305</v>
      </c>
      <c r="R1361">
        <v>1.47478257480692E-4</v>
      </c>
      <c r="S1361">
        <v>2.63570889152752E-2</v>
      </c>
      <c r="T1361">
        <v>-1.61369713639656</v>
      </c>
      <c r="U1361">
        <v>1.61369713639656</v>
      </c>
      <c r="V1361">
        <v>1.1041120972004399</v>
      </c>
      <c r="W1361">
        <v>-9.24</v>
      </c>
      <c r="X1361">
        <v>2.95</v>
      </c>
      <c r="Y1361">
        <v>232863</v>
      </c>
      <c r="Z1361">
        <v>12256</v>
      </c>
      <c r="AA1361">
        <v>0.59</v>
      </c>
      <c r="AB1361">
        <v>19</v>
      </c>
      <c r="AC1361">
        <v>11</v>
      </c>
      <c r="AD1361">
        <v>8</v>
      </c>
      <c r="AE1361">
        <v>57.89</v>
      </c>
      <c r="AF1361">
        <v>20</v>
      </c>
      <c r="AG1361">
        <v>2</v>
      </c>
      <c r="AH1361">
        <v>1</v>
      </c>
      <c r="AI1361">
        <v>16</v>
      </c>
      <c r="AJ1361" s="301">
        <v>43919</v>
      </c>
      <c r="AK1361">
        <v>641</v>
      </c>
      <c r="AL1361">
        <v>1217</v>
      </c>
      <c r="AM1361" s="301">
        <v>43828</v>
      </c>
      <c r="AN1361">
        <v>984</v>
      </c>
      <c r="AO1361">
        <v>1471</v>
      </c>
      <c r="AP1361" s="301">
        <v>43645</v>
      </c>
      <c r="AQ1361">
        <v>899</v>
      </c>
      <c r="AR1361">
        <v>1417</v>
      </c>
      <c r="AS1361" s="301">
        <v>43280</v>
      </c>
      <c r="AT1361">
        <v>1344</v>
      </c>
      <c r="AU1361">
        <v>1330</v>
      </c>
    </row>
    <row r="1362" spans="1:47" x14ac:dyDescent="0.2">
      <c r="A1362" s="102">
        <v>225</v>
      </c>
      <c r="B1362">
        <v>4204</v>
      </c>
      <c r="C1362" t="s">
        <v>226</v>
      </c>
      <c r="D1362" t="s">
        <v>920</v>
      </c>
      <c r="E1362">
        <v>1489</v>
      </c>
      <c r="F1362">
        <v>1494</v>
      </c>
      <c r="G1362">
        <v>700</v>
      </c>
      <c r="H1362" t="s">
        <v>901</v>
      </c>
      <c r="I1362">
        <v>5802</v>
      </c>
      <c r="J1362" t="s">
        <v>1056</v>
      </c>
      <c r="K1362" t="s">
        <v>911</v>
      </c>
      <c r="L1362">
        <v>1238.5</v>
      </c>
      <c r="M1362">
        <v>1214.5</v>
      </c>
      <c r="N1362">
        <v>900</v>
      </c>
      <c r="O1362" t="s">
        <v>898</v>
      </c>
      <c r="P1362">
        <v>0.94888453093391001</v>
      </c>
      <c r="Q1362">
        <v>0.96639567326863496</v>
      </c>
      <c r="R1362" s="15">
        <v>3.1533662724115001E-2</v>
      </c>
      <c r="S1362">
        <v>2.9407479994496801E-2</v>
      </c>
      <c r="T1362">
        <v>-9.61590169631001E-2</v>
      </c>
      <c r="U1362">
        <v>9.61590169631001E-2</v>
      </c>
      <c r="V1362">
        <v>0.510969569142115</v>
      </c>
      <c r="W1362">
        <v>-0.37</v>
      </c>
      <c r="X1362">
        <v>4.5199999999999996</v>
      </c>
      <c r="Y1362">
        <v>232766</v>
      </c>
      <c r="Z1362">
        <v>21161</v>
      </c>
      <c r="AA1362">
        <v>1.07</v>
      </c>
      <c r="AB1362">
        <v>11</v>
      </c>
      <c r="AC1362">
        <v>7</v>
      </c>
      <c r="AD1362">
        <v>4</v>
      </c>
      <c r="AE1362">
        <v>63.64</v>
      </c>
      <c r="AF1362">
        <v>20</v>
      </c>
      <c r="AG1362">
        <v>1</v>
      </c>
      <c r="AH1362">
        <v>0</v>
      </c>
      <c r="AI1362">
        <v>10</v>
      </c>
      <c r="AJ1362" s="301">
        <v>43919</v>
      </c>
      <c r="AK1362">
        <v>1479</v>
      </c>
      <c r="AL1362">
        <v>1166.5</v>
      </c>
      <c r="AM1362" s="301">
        <v>43828</v>
      </c>
      <c r="AN1362">
        <v>1904</v>
      </c>
      <c r="AO1362">
        <v>1652</v>
      </c>
      <c r="AP1362" s="301">
        <v>43645</v>
      </c>
      <c r="AQ1362">
        <v>1665</v>
      </c>
      <c r="AR1362">
        <v>1442</v>
      </c>
      <c r="AS1362" s="301">
        <v>43280</v>
      </c>
      <c r="AT1362">
        <v>1855</v>
      </c>
      <c r="AU1362">
        <v>1616.5</v>
      </c>
    </row>
    <row r="1363" spans="1:47" x14ac:dyDescent="0.2">
      <c r="A1363" s="102">
        <v>633</v>
      </c>
      <c r="B1363">
        <v>3087</v>
      </c>
      <c r="C1363" t="s">
        <v>1094</v>
      </c>
      <c r="D1363" t="s">
        <v>921</v>
      </c>
      <c r="E1363">
        <v>1721</v>
      </c>
      <c r="F1363">
        <v>1719</v>
      </c>
      <c r="G1363">
        <v>400</v>
      </c>
      <c r="H1363" t="s">
        <v>901</v>
      </c>
      <c r="I1363">
        <v>5232</v>
      </c>
      <c r="J1363" t="s">
        <v>1433</v>
      </c>
      <c r="K1363" t="s">
        <v>897</v>
      </c>
      <c r="L1363">
        <v>3765</v>
      </c>
      <c r="M1363">
        <v>3805</v>
      </c>
      <c r="N1363">
        <v>200</v>
      </c>
      <c r="O1363" t="s">
        <v>898</v>
      </c>
      <c r="P1363">
        <v>0.85547964074536698</v>
      </c>
      <c r="Q1363">
        <v>0.95466034730044602</v>
      </c>
      <c r="R1363" s="15">
        <v>6.3815267753780602E-2</v>
      </c>
      <c r="S1363" s="15">
        <v>1.64019103999292E-2</v>
      </c>
      <c r="T1363">
        <v>-1.44528860219196</v>
      </c>
      <c r="U1363">
        <v>1.44528860219196</v>
      </c>
      <c r="V1363">
        <v>1.3293142333088199</v>
      </c>
      <c r="W1363">
        <v>-6.05</v>
      </c>
      <c r="X1363">
        <v>9.65</v>
      </c>
      <c r="Y1363">
        <v>231995</v>
      </c>
      <c r="Z1363">
        <v>17846</v>
      </c>
      <c r="AA1363">
        <v>1.01</v>
      </c>
      <c r="AB1363">
        <v>13</v>
      </c>
      <c r="AC1363">
        <v>7</v>
      </c>
      <c r="AD1363">
        <v>6</v>
      </c>
      <c r="AE1363">
        <v>53.85</v>
      </c>
      <c r="AF1363">
        <v>19</v>
      </c>
      <c r="AG1363">
        <v>2</v>
      </c>
      <c r="AH1363">
        <v>0</v>
      </c>
      <c r="AI1363">
        <v>11</v>
      </c>
      <c r="AJ1363" s="301">
        <v>43919</v>
      </c>
      <c r="AK1363">
        <v>1657</v>
      </c>
      <c r="AL1363">
        <v>3370</v>
      </c>
      <c r="AM1363" s="301">
        <v>43828</v>
      </c>
      <c r="AN1363">
        <v>2166</v>
      </c>
      <c r="AO1363">
        <v>4775</v>
      </c>
      <c r="AP1363" s="301">
        <v>43645</v>
      </c>
      <c r="AQ1363">
        <v>2077</v>
      </c>
      <c r="AR1363">
        <v>4390</v>
      </c>
      <c r="AS1363" s="301">
        <v>43280</v>
      </c>
      <c r="AT1363">
        <v>2140</v>
      </c>
      <c r="AU1363">
        <v>5150</v>
      </c>
    </row>
    <row r="1364" spans="1:47" x14ac:dyDescent="0.2">
      <c r="A1364" s="102">
        <v>409</v>
      </c>
      <c r="B1364">
        <v>5110</v>
      </c>
      <c r="C1364" t="s">
        <v>808</v>
      </c>
      <c r="D1364" t="s">
        <v>984</v>
      </c>
      <c r="E1364">
        <v>1053</v>
      </c>
      <c r="F1364">
        <v>1049</v>
      </c>
      <c r="G1364">
        <v>1000</v>
      </c>
      <c r="H1364" t="s">
        <v>901</v>
      </c>
      <c r="I1364">
        <v>7453</v>
      </c>
      <c r="J1364" t="s">
        <v>50</v>
      </c>
      <c r="K1364" t="s">
        <v>921</v>
      </c>
      <c r="L1364">
        <v>1533</v>
      </c>
      <c r="M1364">
        <v>1495</v>
      </c>
      <c r="N1364">
        <v>700</v>
      </c>
      <c r="O1364" t="s">
        <v>898</v>
      </c>
      <c r="P1364">
        <v>0.84489259686087603</v>
      </c>
      <c r="Q1364">
        <v>0.96037347720631705</v>
      </c>
      <c r="R1364">
        <v>0.190800881237433</v>
      </c>
      <c r="S1364" s="15">
        <v>1.3091771798392901E-3</v>
      </c>
      <c r="T1364">
        <v>-1.03575027082492</v>
      </c>
      <c r="U1364">
        <v>1.03575027082492</v>
      </c>
      <c r="V1364">
        <v>1.14312727574054</v>
      </c>
      <c r="W1364">
        <v>-12.36</v>
      </c>
      <c r="X1364">
        <v>0.24</v>
      </c>
      <c r="Y1364">
        <v>230739</v>
      </c>
      <c r="Z1364">
        <v>16481</v>
      </c>
      <c r="AA1364">
        <v>0.76</v>
      </c>
      <c r="AB1364">
        <v>14</v>
      </c>
      <c r="AC1364">
        <v>7</v>
      </c>
      <c r="AD1364">
        <v>7</v>
      </c>
      <c r="AE1364">
        <v>50</v>
      </c>
      <c r="AF1364">
        <v>18</v>
      </c>
      <c r="AG1364">
        <v>3</v>
      </c>
      <c r="AH1364">
        <v>2</v>
      </c>
      <c r="AI1364">
        <v>9</v>
      </c>
      <c r="AJ1364" s="301">
        <v>43919</v>
      </c>
      <c r="AK1364">
        <v>1069</v>
      </c>
      <c r="AL1364">
        <v>1204</v>
      </c>
      <c r="AM1364" s="301">
        <v>43828</v>
      </c>
      <c r="AN1364">
        <v>1337</v>
      </c>
      <c r="AO1364">
        <v>2556</v>
      </c>
      <c r="AP1364" s="301">
        <v>43645</v>
      </c>
      <c r="AQ1364">
        <v>1263</v>
      </c>
      <c r="AR1364">
        <v>1959</v>
      </c>
      <c r="AS1364" s="301">
        <v>43280</v>
      </c>
      <c r="AT1364">
        <v>1711</v>
      </c>
      <c r="AU1364">
        <v>3775</v>
      </c>
    </row>
    <row r="1365" spans="1:47" x14ac:dyDescent="0.2">
      <c r="A1365" s="102">
        <v>3700</v>
      </c>
      <c r="B1365">
        <v>1969</v>
      </c>
      <c r="C1365" t="s">
        <v>1146</v>
      </c>
      <c r="D1365" t="s">
        <v>907</v>
      </c>
      <c r="E1365">
        <v>1570</v>
      </c>
      <c r="F1365">
        <v>1559</v>
      </c>
      <c r="G1365">
        <v>700</v>
      </c>
      <c r="H1365" t="s">
        <v>901</v>
      </c>
      <c r="I1365">
        <v>6995</v>
      </c>
      <c r="J1365" t="s">
        <v>47</v>
      </c>
      <c r="K1365" t="s">
        <v>913</v>
      </c>
      <c r="L1365">
        <v>1553</v>
      </c>
      <c r="M1365">
        <v>1535</v>
      </c>
      <c r="N1365">
        <v>700</v>
      </c>
      <c r="O1365" t="s">
        <v>898</v>
      </c>
      <c r="P1365">
        <v>0.68377285513883801</v>
      </c>
      <c r="Q1365">
        <v>0.869597256858618</v>
      </c>
      <c r="R1365">
        <v>2.1186835037758998E-2</v>
      </c>
      <c r="S1365" s="15">
        <v>3.4426553012363602E-2</v>
      </c>
      <c r="T1365">
        <v>-1.91508665700286</v>
      </c>
      <c r="U1365">
        <v>1.91508665700286</v>
      </c>
      <c r="V1365">
        <v>1.95461009102629</v>
      </c>
      <c r="W1365">
        <v>-16.63</v>
      </c>
      <c r="X1365">
        <v>1.54</v>
      </c>
      <c r="Y1365">
        <v>230464</v>
      </c>
      <c r="Z1365">
        <v>16462</v>
      </c>
      <c r="AA1365">
        <v>0.84</v>
      </c>
      <c r="AB1365">
        <v>14</v>
      </c>
      <c r="AC1365">
        <v>7</v>
      </c>
      <c r="AD1365">
        <v>7</v>
      </c>
      <c r="AE1365">
        <v>50</v>
      </c>
      <c r="AF1365">
        <v>19</v>
      </c>
      <c r="AG1365">
        <v>2</v>
      </c>
      <c r="AH1365">
        <v>1</v>
      </c>
      <c r="AI1365">
        <v>11</v>
      </c>
      <c r="AJ1365" s="301">
        <v>43919</v>
      </c>
      <c r="AK1365">
        <v>1711</v>
      </c>
      <c r="AL1365">
        <v>1369</v>
      </c>
      <c r="AM1365" s="301">
        <v>43828</v>
      </c>
      <c r="AN1365">
        <v>1960</v>
      </c>
      <c r="AO1365">
        <v>2147</v>
      </c>
      <c r="AP1365" s="301">
        <v>43645</v>
      </c>
      <c r="AQ1365">
        <v>1826</v>
      </c>
      <c r="AR1365">
        <v>1839</v>
      </c>
      <c r="AS1365" s="301">
        <v>43280</v>
      </c>
      <c r="AT1365">
        <v>1993</v>
      </c>
      <c r="AU1365">
        <v>2026</v>
      </c>
    </row>
    <row r="1366" spans="1:47" x14ac:dyDescent="0.2">
      <c r="A1366" s="102">
        <v>1109</v>
      </c>
      <c r="B1366">
        <v>6395</v>
      </c>
      <c r="C1366" t="s">
        <v>1004</v>
      </c>
      <c r="D1366" t="s">
        <v>909</v>
      </c>
      <c r="E1366">
        <v>890</v>
      </c>
      <c r="F1366">
        <v>892</v>
      </c>
      <c r="G1366">
        <v>1200</v>
      </c>
      <c r="H1366" t="s">
        <v>898</v>
      </c>
      <c r="I1366">
        <v>7240</v>
      </c>
      <c r="J1366" t="s">
        <v>599</v>
      </c>
      <c r="K1366" t="s">
        <v>913</v>
      </c>
      <c r="L1366">
        <v>1315</v>
      </c>
      <c r="M1366">
        <v>1294</v>
      </c>
      <c r="N1366">
        <v>800</v>
      </c>
      <c r="O1366" t="s">
        <v>901</v>
      </c>
      <c r="P1366">
        <v>0.94282941432261202</v>
      </c>
      <c r="Q1366">
        <v>0.94543131231432898</v>
      </c>
      <c r="R1366">
        <v>0.25653764757230302</v>
      </c>
      <c r="S1366">
        <v>7.6845502957027301E-2</v>
      </c>
      <c r="T1366">
        <v>0.94872681714246498</v>
      </c>
      <c r="U1366">
        <v>0.94872681714246498</v>
      </c>
      <c r="V1366">
        <v>0.319672616728223</v>
      </c>
      <c r="W1366">
        <v>3.98</v>
      </c>
      <c r="X1366">
        <v>3.4</v>
      </c>
      <c r="Y1366">
        <v>230253</v>
      </c>
      <c r="Z1366">
        <v>14391</v>
      </c>
      <c r="AA1366">
        <v>0.69</v>
      </c>
      <c r="AB1366">
        <v>16</v>
      </c>
      <c r="AC1366">
        <v>11</v>
      </c>
      <c r="AD1366">
        <v>5</v>
      </c>
      <c r="AE1366">
        <v>68.75</v>
      </c>
      <c r="AF1366">
        <v>20</v>
      </c>
      <c r="AG1366">
        <v>2</v>
      </c>
      <c r="AH1366">
        <v>0</v>
      </c>
      <c r="AI1366">
        <v>14</v>
      </c>
      <c r="AJ1366" s="301">
        <v>43919</v>
      </c>
      <c r="AK1366">
        <v>796</v>
      </c>
      <c r="AL1366">
        <v>1212</v>
      </c>
      <c r="AM1366" s="301">
        <v>43828</v>
      </c>
      <c r="AN1366">
        <v>1001</v>
      </c>
      <c r="AO1366">
        <v>1641</v>
      </c>
      <c r="AP1366" s="301">
        <v>43645</v>
      </c>
      <c r="AQ1366">
        <v>1155</v>
      </c>
      <c r="AR1366">
        <v>1653</v>
      </c>
      <c r="AS1366" s="301">
        <v>43280</v>
      </c>
      <c r="AT1366">
        <v>1330</v>
      </c>
      <c r="AU1366">
        <v>2099</v>
      </c>
    </row>
    <row r="1367" spans="1:47" x14ac:dyDescent="0.2">
      <c r="A1367" s="102">
        <v>3119</v>
      </c>
      <c r="B1367">
        <v>4631</v>
      </c>
      <c r="C1367" t="s">
        <v>1088</v>
      </c>
      <c r="D1367" t="s">
        <v>920</v>
      </c>
      <c r="E1367">
        <v>2685</v>
      </c>
      <c r="F1367">
        <v>2636</v>
      </c>
      <c r="G1367">
        <v>400</v>
      </c>
      <c r="H1367" t="s">
        <v>901</v>
      </c>
      <c r="I1367">
        <v>6925</v>
      </c>
      <c r="J1367" t="s">
        <v>1177</v>
      </c>
      <c r="K1367" t="s">
        <v>903</v>
      </c>
      <c r="L1367">
        <v>1339</v>
      </c>
      <c r="M1367">
        <v>1427</v>
      </c>
      <c r="N1367">
        <v>700</v>
      </c>
      <c r="O1367" t="s">
        <v>898</v>
      </c>
      <c r="P1367">
        <v>0.89582590506088899</v>
      </c>
      <c r="Q1367">
        <v>0.89268078410250495</v>
      </c>
      <c r="R1367">
        <v>6.0498305144401701E-2</v>
      </c>
      <c r="S1367" s="15">
        <v>2.1327714363367899E-2</v>
      </c>
      <c r="T1367">
        <v>-1.41963528830282</v>
      </c>
      <c r="U1367">
        <v>1.41963528830282</v>
      </c>
      <c r="V1367">
        <v>0.46387988363328397</v>
      </c>
      <c r="W1367">
        <v>-14.51</v>
      </c>
      <c r="X1367">
        <v>5.26</v>
      </c>
      <c r="Y1367">
        <v>230235</v>
      </c>
      <c r="Z1367">
        <v>17710</v>
      </c>
      <c r="AA1367">
        <v>0.93</v>
      </c>
      <c r="AB1367">
        <v>13</v>
      </c>
      <c r="AC1367">
        <v>8</v>
      </c>
      <c r="AD1367">
        <v>5</v>
      </c>
      <c r="AE1367">
        <v>61.54</v>
      </c>
      <c r="AF1367">
        <v>18</v>
      </c>
      <c r="AG1367">
        <v>2</v>
      </c>
      <c r="AH1367">
        <v>1</v>
      </c>
      <c r="AI1367">
        <v>10</v>
      </c>
      <c r="AJ1367" s="301">
        <v>43919</v>
      </c>
      <c r="AK1367">
        <v>2479</v>
      </c>
      <c r="AL1367">
        <v>1060</v>
      </c>
      <c r="AM1367" s="301">
        <v>43828</v>
      </c>
      <c r="AN1367">
        <v>3035</v>
      </c>
      <c r="AO1367">
        <v>1624</v>
      </c>
      <c r="AP1367" s="301">
        <v>43645</v>
      </c>
      <c r="AQ1367">
        <v>2906</v>
      </c>
      <c r="AR1367">
        <v>1435</v>
      </c>
      <c r="AS1367" s="301">
        <v>43280</v>
      </c>
      <c r="AT1367">
        <v>3450</v>
      </c>
      <c r="AU1367">
        <v>1385</v>
      </c>
    </row>
    <row r="1368" spans="1:47" x14ac:dyDescent="0.2">
      <c r="A1368" s="102">
        <v>1845</v>
      </c>
      <c r="B1368">
        <v>1801</v>
      </c>
      <c r="C1368" t="s">
        <v>1352</v>
      </c>
      <c r="D1368" t="s">
        <v>907</v>
      </c>
      <c r="E1368">
        <v>3845</v>
      </c>
      <c r="F1368">
        <v>3905</v>
      </c>
      <c r="G1368">
        <v>200</v>
      </c>
      <c r="H1368" t="s">
        <v>898</v>
      </c>
      <c r="I1368">
        <v>6448</v>
      </c>
      <c r="J1368" t="s">
        <v>364</v>
      </c>
      <c r="K1368" t="s">
        <v>903</v>
      </c>
      <c r="L1368">
        <v>1953</v>
      </c>
      <c r="M1368">
        <v>1894</v>
      </c>
      <c r="N1368">
        <v>400</v>
      </c>
      <c r="O1368" t="s">
        <v>901</v>
      </c>
      <c r="P1368">
        <v>0.93862244683954399</v>
      </c>
      <c r="Q1368">
        <v>0.92867896070501399</v>
      </c>
      <c r="R1368">
        <v>0.24445487538208599</v>
      </c>
      <c r="S1368">
        <v>8.5492330222405002E-2</v>
      </c>
      <c r="T1368">
        <v>2.1795343954316202</v>
      </c>
      <c r="U1368">
        <v>2.1795343954316202</v>
      </c>
      <c r="V1368">
        <v>0.92947194316085102</v>
      </c>
      <c r="W1368">
        <v>7.1</v>
      </c>
      <c r="X1368">
        <v>3</v>
      </c>
      <c r="Y1368">
        <v>230008</v>
      </c>
      <c r="Z1368">
        <v>32858</v>
      </c>
      <c r="AA1368">
        <v>1.81</v>
      </c>
      <c r="AB1368">
        <v>7</v>
      </c>
      <c r="AC1368">
        <v>6</v>
      </c>
      <c r="AD1368">
        <v>1</v>
      </c>
      <c r="AE1368">
        <v>85.71</v>
      </c>
      <c r="AF1368">
        <v>19</v>
      </c>
      <c r="AG1368">
        <v>1</v>
      </c>
      <c r="AH1368">
        <v>0</v>
      </c>
      <c r="AI1368">
        <v>6</v>
      </c>
      <c r="AJ1368" s="301">
        <v>43919</v>
      </c>
      <c r="AK1368">
        <v>3355</v>
      </c>
      <c r="AL1368">
        <v>1758</v>
      </c>
      <c r="AM1368" s="301">
        <v>43828</v>
      </c>
      <c r="AN1368">
        <v>4545</v>
      </c>
      <c r="AO1368">
        <v>2271</v>
      </c>
      <c r="AP1368" s="301">
        <v>43645</v>
      </c>
      <c r="AQ1368">
        <v>3990</v>
      </c>
      <c r="AR1368">
        <v>2091</v>
      </c>
      <c r="AS1368" s="301">
        <v>43280</v>
      </c>
      <c r="AT1368">
        <v>5980</v>
      </c>
      <c r="AU1368">
        <v>2171</v>
      </c>
    </row>
    <row r="1369" spans="1:47" x14ac:dyDescent="0.2">
      <c r="A1369" s="102">
        <v>1808</v>
      </c>
      <c r="B1369">
        <v>4917</v>
      </c>
      <c r="C1369" t="s">
        <v>1137</v>
      </c>
      <c r="D1369" t="s">
        <v>920</v>
      </c>
      <c r="E1369">
        <v>1980</v>
      </c>
      <c r="F1369">
        <v>1989</v>
      </c>
      <c r="G1369">
        <v>400</v>
      </c>
      <c r="H1369" t="s">
        <v>901</v>
      </c>
      <c r="I1369">
        <v>5232</v>
      </c>
      <c r="J1369" t="s">
        <v>1433</v>
      </c>
      <c r="K1369" t="s">
        <v>897</v>
      </c>
      <c r="L1369">
        <v>3765</v>
      </c>
      <c r="M1369">
        <v>3805</v>
      </c>
      <c r="N1369">
        <v>200</v>
      </c>
      <c r="O1369" t="s">
        <v>898</v>
      </c>
      <c r="P1369">
        <v>0.57253275938136095</v>
      </c>
      <c r="Q1369">
        <v>0.92979247384272601</v>
      </c>
      <c r="R1369" s="15">
        <v>0.122676732668693</v>
      </c>
      <c r="S1369">
        <v>2.65618041573682E-2</v>
      </c>
      <c r="T1369">
        <v>-1.9247457130050201</v>
      </c>
      <c r="U1369">
        <v>1.9247457130050201</v>
      </c>
      <c r="V1369">
        <v>1.8324986155140299</v>
      </c>
      <c r="W1369">
        <v>-12.55</v>
      </c>
      <c r="X1369">
        <v>4.55</v>
      </c>
      <c r="Y1369">
        <v>229572</v>
      </c>
      <c r="Z1369">
        <v>20870</v>
      </c>
      <c r="AA1369">
        <v>1.17</v>
      </c>
      <c r="AB1369">
        <v>11</v>
      </c>
      <c r="AC1369">
        <v>7</v>
      </c>
      <c r="AD1369">
        <v>4</v>
      </c>
      <c r="AE1369">
        <v>63.64</v>
      </c>
      <c r="AF1369">
        <v>18</v>
      </c>
      <c r="AG1369">
        <v>3</v>
      </c>
      <c r="AH1369">
        <v>0</v>
      </c>
      <c r="AI1369">
        <v>8</v>
      </c>
      <c r="AJ1369" s="301">
        <v>43919</v>
      </c>
      <c r="AK1369">
        <v>2119</v>
      </c>
      <c r="AL1369">
        <v>3370</v>
      </c>
      <c r="AM1369" s="301">
        <v>43828</v>
      </c>
      <c r="AN1369">
        <v>3000</v>
      </c>
      <c r="AO1369">
        <v>4775</v>
      </c>
      <c r="AP1369" s="301">
        <v>43645</v>
      </c>
      <c r="AQ1369">
        <v>2663</v>
      </c>
      <c r="AR1369">
        <v>4390</v>
      </c>
      <c r="AS1369" s="301">
        <v>43280</v>
      </c>
      <c r="AT1369">
        <v>3335</v>
      </c>
      <c r="AU1369">
        <v>5150</v>
      </c>
    </row>
    <row r="1370" spans="1:47" x14ac:dyDescent="0.2">
      <c r="A1370" s="102">
        <v>2707</v>
      </c>
      <c r="B1370">
        <v>2587</v>
      </c>
      <c r="C1370" t="s">
        <v>1233</v>
      </c>
      <c r="D1370" t="s">
        <v>923</v>
      </c>
      <c r="E1370">
        <v>4200</v>
      </c>
      <c r="F1370">
        <v>4180</v>
      </c>
      <c r="G1370">
        <v>200</v>
      </c>
      <c r="H1370" t="s">
        <v>901</v>
      </c>
      <c r="I1370">
        <v>5108</v>
      </c>
      <c r="J1370" t="s">
        <v>1467</v>
      </c>
      <c r="K1370" t="s">
        <v>984</v>
      </c>
      <c r="L1370">
        <v>3450</v>
      </c>
      <c r="M1370">
        <v>3455</v>
      </c>
      <c r="N1370">
        <v>200</v>
      </c>
      <c r="O1370" t="s">
        <v>898</v>
      </c>
      <c r="P1370">
        <v>0.88119054085691795</v>
      </c>
      <c r="Q1370">
        <v>0.90595461201363403</v>
      </c>
      <c r="R1370" s="15">
        <v>1.5131320889860899E-3</v>
      </c>
      <c r="S1370" s="15">
        <v>3.5315678300004601E-3</v>
      </c>
      <c r="T1370">
        <v>-0.82204478056587604</v>
      </c>
      <c r="U1370">
        <v>0.82204478056587604</v>
      </c>
      <c r="V1370">
        <v>0.77301621400239795</v>
      </c>
      <c r="W1370">
        <v>-2.14</v>
      </c>
      <c r="X1370">
        <v>17.34</v>
      </c>
      <c r="Y1370">
        <v>229156</v>
      </c>
      <c r="Z1370">
        <v>38193</v>
      </c>
      <c r="AA1370">
        <v>2.2000000000000002</v>
      </c>
      <c r="AB1370">
        <v>6</v>
      </c>
      <c r="AC1370">
        <v>4</v>
      </c>
      <c r="AD1370">
        <v>2</v>
      </c>
      <c r="AE1370">
        <v>66.67</v>
      </c>
      <c r="AF1370">
        <v>21</v>
      </c>
      <c r="AG1370">
        <v>1</v>
      </c>
      <c r="AH1370">
        <v>0</v>
      </c>
      <c r="AI1370">
        <v>5</v>
      </c>
      <c r="AJ1370" s="301">
        <v>43919</v>
      </c>
      <c r="AK1370">
        <v>4260</v>
      </c>
      <c r="AL1370">
        <v>3409</v>
      </c>
      <c r="AM1370" s="301">
        <v>43828</v>
      </c>
      <c r="AN1370">
        <v>4545</v>
      </c>
      <c r="AO1370">
        <v>4070</v>
      </c>
      <c r="AP1370" s="301">
        <v>43645</v>
      </c>
      <c r="AQ1370">
        <v>4710</v>
      </c>
      <c r="AR1370">
        <v>4310</v>
      </c>
      <c r="AS1370" s="301">
        <v>43280</v>
      </c>
      <c r="AT1370">
        <v>4670</v>
      </c>
      <c r="AU1370">
        <v>4164</v>
      </c>
    </row>
    <row r="1371" spans="1:47" x14ac:dyDescent="0.2">
      <c r="A1371" s="102">
        <v>949</v>
      </c>
      <c r="B1371">
        <v>1963</v>
      </c>
      <c r="C1371" t="s">
        <v>1077</v>
      </c>
      <c r="D1371" t="s">
        <v>907</v>
      </c>
      <c r="E1371">
        <v>1107</v>
      </c>
      <c r="F1371">
        <v>1093</v>
      </c>
      <c r="G1371">
        <v>1000</v>
      </c>
      <c r="H1371" t="s">
        <v>898</v>
      </c>
      <c r="I1371">
        <v>6471</v>
      </c>
      <c r="J1371" t="s">
        <v>805</v>
      </c>
      <c r="K1371" t="s">
        <v>909</v>
      </c>
      <c r="L1371">
        <v>782</v>
      </c>
      <c r="M1371">
        <v>777</v>
      </c>
      <c r="N1371">
        <v>1400</v>
      </c>
      <c r="O1371" t="s">
        <v>901</v>
      </c>
      <c r="P1371">
        <v>0.934106234324798</v>
      </c>
      <c r="Q1371">
        <v>0.94850577937950398</v>
      </c>
      <c r="R1371">
        <v>0.10392613984445</v>
      </c>
      <c r="S1371">
        <v>1.59135669408139E-2</v>
      </c>
      <c r="T1371">
        <v>5.4058258080882202E-2</v>
      </c>
      <c r="U1371">
        <v>5.4058258080882202E-2</v>
      </c>
      <c r="V1371">
        <v>0.28554234735050898</v>
      </c>
      <c r="W1371">
        <v>0.33</v>
      </c>
      <c r="X1371">
        <v>0.48</v>
      </c>
      <c r="Y1371">
        <v>228930</v>
      </c>
      <c r="Z1371">
        <v>12049</v>
      </c>
      <c r="AA1371">
        <v>0.59</v>
      </c>
      <c r="AB1371">
        <v>19</v>
      </c>
      <c r="AC1371">
        <v>9</v>
      </c>
      <c r="AD1371">
        <v>10</v>
      </c>
      <c r="AE1371">
        <v>47.37</v>
      </c>
      <c r="AF1371">
        <v>18</v>
      </c>
      <c r="AG1371">
        <v>6</v>
      </c>
      <c r="AH1371">
        <v>2</v>
      </c>
      <c r="AI1371">
        <v>11</v>
      </c>
      <c r="AJ1371" s="301">
        <v>43919</v>
      </c>
      <c r="AK1371">
        <v>872</v>
      </c>
      <c r="AL1371">
        <v>711</v>
      </c>
      <c r="AM1371" s="301">
        <v>43828</v>
      </c>
      <c r="AN1371">
        <v>1755</v>
      </c>
      <c r="AO1371">
        <v>1041</v>
      </c>
      <c r="AP1371" s="301">
        <v>43645</v>
      </c>
      <c r="AQ1371">
        <v>1497</v>
      </c>
      <c r="AR1371">
        <v>996</v>
      </c>
      <c r="AS1371" s="301">
        <v>43280</v>
      </c>
      <c r="AT1371">
        <v>2136</v>
      </c>
      <c r="AU1371">
        <v>1135</v>
      </c>
    </row>
    <row r="1372" spans="1:47" x14ac:dyDescent="0.2">
      <c r="A1372" s="102">
        <v>1023</v>
      </c>
      <c r="B1372">
        <v>6501</v>
      </c>
      <c r="C1372" t="s">
        <v>1022</v>
      </c>
      <c r="D1372" t="s">
        <v>903</v>
      </c>
      <c r="E1372">
        <v>3390</v>
      </c>
      <c r="F1372">
        <v>3395</v>
      </c>
      <c r="G1372">
        <v>300</v>
      </c>
      <c r="H1372" t="s">
        <v>901</v>
      </c>
      <c r="I1372">
        <v>8850</v>
      </c>
      <c r="J1372" t="s">
        <v>1345</v>
      </c>
      <c r="K1372" t="s">
        <v>917</v>
      </c>
      <c r="L1372">
        <v>2237</v>
      </c>
      <c r="M1372">
        <v>2184</v>
      </c>
      <c r="N1372">
        <v>500</v>
      </c>
      <c r="O1372" t="s">
        <v>898</v>
      </c>
      <c r="P1372">
        <v>0.849757729769828</v>
      </c>
      <c r="Q1372">
        <v>0.94687156285815699</v>
      </c>
      <c r="R1372" s="15">
        <v>0.27207206915634802</v>
      </c>
      <c r="S1372" s="15">
        <v>1.5708908331851699E-2</v>
      </c>
      <c r="T1372">
        <v>-0.12892041859572001</v>
      </c>
      <c r="U1372">
        <v>0.12892041859572001</v>
      </c>
      <c r="V1372">
        <v>0.61619958385529205</v>
      </c>
      <c r="W1372">
        <v>-0.53</v>
      </c>
      <c r="X1372">
        <v>7.22</v>
      </c>
      <c r="Y1372">
        <v>228693</v>
      </c>
      <c r="Z1372">
        <v>20790</v>
      </c>
      <c r="AA1372">
        <v>1.21</v>
      </c>
      <c r="AB1372">
        <v>11</v>
      </c>
      <c r="AC1372">
        <v>9</v>
      </c>
      <c r="AD1372">
        <v>2</v>
      </c>
      <c r="AE1372">
        <v>81.819999999999993</v>
      </c>
      <c r="AF1372">
        <v>18</v>
      </c>
      <c r="AG1372">
        <v>2</v>
      </c>
      <c r="AH1372">
        <v>1</v>
      </c>
      <c r="AI1372">
        <v>8</v>
      </c>
      <c r="AJ1372" s="301">
        <v>43919</v>
      </c>
      <c r="AK1372">
        <v>3109</v>
      </c>
      <c r="AL1372">
        <v>2067</v>
      </c>
      <c r="AM1372" s="301">
        <v>43828</v>
      </c>
      <c r="AN1372">
        <v>4626</v>
      </c>
      <c r="AO1372">
        <v>2785</v>
      </c>
      <c r="AP1372" s="301">
        <v>43645</v>
      </c>
      <c r="AQ1372">
        <v>4045</v>
      </c>
      <c r="AR1372">
        <v>2621</v>
      </c>
      <c r="AS1372" s="301">
        <v>43280</v>
      </c>
      <c r="AT1372">
        <v>3840.5</v>
      </c>
      <c r="AU1372">
        <v>2610</v>
      </c>
    </row>
    <row r="1373" spans="1:47" x14ac:dyDescent="0.2">
      <c r="A1373" s="102">
        <v>2766</v>
      </c>
      <c r="B1373">
        <v>4114</v>
      </c>
      <c r="C1373" t="s">
        <v>997</v>
      </c>
      <c r="D1373" t="s">
        <v>920</v>
      </c>
      <c r="E1373">
        <v>5560</v>
      </c>
      <c r="F1373">
        <v>5590</v>
      </c>
      <c r="G1373">
        <v>100</v>
      </c>
      <c r="H1373" t="s">
        <v>901</v>
      </c>
      <c r="I1373">
        <v>6395</v>
      </c>
      <c r="J1373" t="s">
        <v>1004</v>
      </c>
      <c r="K1373" t="s">
        <v>909</v>
      </c>
      <c r="L1373">
        <v>890</v>
      </c>
      <c r="M1373">
        <v>892</v>
      </c>
      <c r="N1373">
        <v>600</v>
      </c>
      <c r="O1373" t="s">
        <v>898</v>
      </c>
      <c r="P1373">
        <v>0.89539472455256297</v>
      </c>
      <c r="Q1373">
        <v>0.90450802077552594</v>
      </c>
      <c r="R1373">
        <v>9.49199819816514E-2</v>
      </c>
      <c r="S1373">
        <v>2.9941139421663002E-2</v>
      </c>
      <c r="T1373">
        <v>-1.2854260017679899</v>
      </c>
      <c r="U1373">
        <v>1.2854260017679899</v>
      </c>
      <c r="V1373">
        <v>1.4486692921544699</v>
      </c>
      <c r="W1373">
        <v>-4.99</v>
      </c>
      <c r="X1373">
        <v>4.26</v>
      </c>
      <c r="Y1373">
        <v>228641</v>
      </c>
      <c r="Z1373">
        <v>14290</v>
      </c>
      <c r="AA1373">
        <v>1.1200000000000001</v>
      </c>
      <c r="AB1373">
        <v>16</v>
      </c>
      <c r="AC1373">
        <v>10</v>
      </c>
      <c r="AD1373">
        <v>6</v>
      </c>
      <c r="AE1373">
        <v>62.5</v>
      </c>
      <c r="AF1373">
        <v>18</v>
      </c>
      <c r="AG1373">
        <v>4</v>
      </c>
      <c r="AH1373">
        <v>2</v>
      </c>
      <c r="AI1373">
        <v>10</v>
      </c>
      <c r="AJ1373" s="301">
        <v>43919</v>
      </c>
      <c r="AK1373">
        <v>5180</v>
      </c>
      <c r="AL1373">
        <v>796</v>
      </c>
      <c r="AM1373" s="301">
        <v>43828</v>
      </c>
      <c r="AN1373">
        <v>6790</v>
      </c>
      <c r="AO1373">
        <v>1001</v>
      </c>
      <c r="AP1373" s="301">
        <v>43645</v>
      </c>
      <c r="AQ1373">
        <v>7230</v>
      </c>
      <c r="AR1373">
        <v>1155</v>
      </c>
      <c r="AS1373" s="301">
        <v>43280</v>
      </c>
      <c r="AT1373">
        <v>7900</v>
      </c>
      <c r="AU1373">
        <v>1330</v>
      </c>
    </row>
    <row r="1374" spans="1:47" x14ac:dyDescent="0.2">
      <c r="A1374" s="102">
        <v>3092</v>
      </c>
      <c r="B1374">
        <v>1801</v>
      </c>
      <c r="C1374" t="s">
        <v>1352</v>
      </c>
      <c r="D1374" t="s">
        <v>907</v>
      </c>
      <c r="E1374">
        <v>3845</v>
      </c>
      <c r="F1374">
        <v>3905</v>
      </c>
      <c r="G1374">
        <v>200</v>
      </c>
      <c r="H1374" t="s">
        <v>898</v>
      </c>
      <c r="I1374">
        <v>8905</v>
      </c>
      <c r="J1374" t="s">
        <v>1095</v>
      </c>
      <c r="K1374" t="s">
        <v>917</v>
      </c>
      <c r="L1374">
        <v>1389</v>
      </c>
      <c r="M1374">
        <v>1390</v>
      </c>
      <c r="N1374">
        <v>600</v>
      </c>
      <c r="O1374" t="s">
        <v>901</v>
      </c>
      <c r="P1374">
        <v>0.83310681981906998</v>
      </c>
      <c r="Q1374">
        <v>0.89374111351933305</v>
      </c>
      <c r="R1374">
        <v>0.427343989145203</v>
      </c>
      <c r="S1374" s="15">
        <v>3.5180839190474898E-2</v>
      </c>
      <c r="T1374">
        <v>2.0770867254933001</v>
      </c>
      <c r="U1374">
        <v>2.0770867254933001</v>
      </c>
      <c r="V1374">
        <v>1.8947136400759601</v>
      </c>
      <c r="W1374">
        <v>11.39</v>
      </c>
      <c r="X1374">
        <v>6.79</v>
      </c>
      <c r="Y1374">
        <v>228151</v>
      </c>
      <c r="Z1374">
        <v>28519</v>
      </c>
      <c r="AA1374">
        <v>1.38</v>
      </c>
      <c r="AB1374">
        <v>8</v>
      </c>
      <c r="AC1374">
        <v>5</v>
      </c>
      <c r="AD1374">
        <v>3</v>
      </c>
      <c r="AE1374">
        <v>62.5</v>
      </c>
      <c r="AF1374">
        <v>19</v>
      </c>
      <c r="AG1374">
        <v>1</v>
      </c>
      <c r="AH1374">
        <v>0</v>
      </c>
      <c r="AI1374">
        <v>7</v>
      </c>
      <c r="AJ1374" s="301">
        <v>43919</v>
      </c>
      <c r="AK1374">
        <v>3355</v>
      </c>
      <c r="AL1374">
        <v>1404</v>
      </c>
      <c r="AM1374" s="301">
        <v>43828</v>
      </c>
      <c r="AN1374">
        <v>4545</v>
      </c>
      <c r="AO1374">
        <v>1938</v>
      </c>
      <c r="AP1374" s="301">
        <v>43645</v>
      </c>
      <c r="AQ1374">
        <v>3990</v>
      </c>
      <c r="AR1374">
        <v>1653</v>
      </c>
      <c r="AS1374" s="301">
        <v>43280</v>
      </c>
      <c r="AT1374">
        <v>5980</v>
      </c>
      <c r="AU1374">
        <v>1950</v>
      </c>
    </row>
    <row r="1375" spans="1:47" x14ac:dyDescent="0.2">
      <c r="A1375" s="102">
        <v>2243</v>
      </c>
      <c r="B1375">
        <v>2897</v>
      </c>
      <c r="C1375" t="s">
        <v>494</v>
      </c>
      <c r="D1375" t="s">
        <v>923</v>
      </c>
      <c r="E1375">
        <v>9390</v>
      </c>
      <c r="F1375">
        <v>9500</v>
      </c>
      <c r="G1375">
        <v>100</v>
      </c>
      <c r="H1375" t="s">
        <v>901</v>
      </c>
      <c r="I1375">
        <v>8113</v>
      </c>
      <c r="J1375" t="s">
        <v>1144</v>
      </c>
      <c r="K1375" t="s">
        <v>920</v>
      </c>
      <c r="L1375">
        <v>4403</v>
      </c>
      <c r="M1375">
        <v>4416</v>
      </c>
      <c r="N1375">
        <v>200</v>
      </c>
      <c r="O1375" t="s">
        <v>898</v>
      </c>
      <c r="P1375">
        <v>0.58058505645366398</v>
      </c>
      <c r="Q1375">
        <v>0.91836590879670399</v>
      </c>
      <c r="R1375" s="15">
        <v>0.12412161537694399</v>
      </c>
      <c r="S1375">
        <v>1.07085282755583E-2</v>
      </c>
      <c r="T1375">
        <v>-1.1770351115036899</v>
      </c>
      <c r="U1375">
        <v>1.1770351115036899</v>
      </c>
      <c r="V1375">
        <v>1.6527937817285401</v>
      </c>
      <c r="W1375">
        <v>-3.65</v>
      </c>
      <c r="X1375">
        <v>7.03</v>
      </c>
      <c r="Y1375">
        <v>228145</v>
      </c>
      <c r="Z1375">
        <v>45629</v>
      </c>
      <c r="AA1375">
        <v>3.02</v>
      </c>
      <c r="AB1375">
        <v>5</v>
      </c>
      <c r="AC1375">
        <v>5</v>
      </c>
      <c r="AD1375">
        <v>0</v>
      </c>
      <c r="AE1375">
        <v>100</v>
      </c>
      <c r="AF1375">
        <v>21</v>
      </c>
      <c r="AG1375">
        <v>1</v>
      </c>
      <c r="AH1375">
        <v>0</v>
      </c>
      <c r="AI1375">
        <v>4</v>
      </c>
      <c r="AJ1375" s="301">
        <v>43919</v>
      </c>
      <c r="AK1375">
        <v>9380</v>
      </c>
      <c r="AL1375">
        <v>4047</v>
      </c>
      <c r="AM1375" s="301">
        <v>43828</v>
      </c>
      <c r="AN1375">
        <v>8120</v>
      </c>
      <c r="AO1375">
        <v>3700</v>
      </c>
      <c r="AP1375" s="301">
        <v>43645</v>
      </c>
      <c r="AQ1375">
        <v>6960</v>
      </c>
      <c r="AR1375">
        <v>3316</v>
      </c>
      <c r="AS1375" s="301">
        <v>43280</v>
      </c>
      <c r="AT1375">
        <v>7730</v>
      </c>
      <c r="AU1375">
        <v>3260</v>
      </c>
    </row>
    <row r="1376" spans="1:47" x14ac:dyDescent="0.2">
      <c r="A1376" s="102">
        <v>2</v>
      </c>
      <c r="B1376">
        <v>6135</v>
      </c>
      <c r="C1376" t="s">
        <v>1452</v>
      </c>
      <c r="D1376" t="s">
        <v>909</v>
      </c>
      <c r="E1376">
        <v>3260</v>
      </c>
      <c r="F1376">
        <v>3240</v>
      </c>
      <c r="G1376">
        <v>300</v>
      </c>
      <c r="H1376" t="s">
        <v>901</v>
      </c>
      <c r="I1376">
        <v>6474</v>
      </c>
      <c r="J1376" t="s">
        <v>1401</v>
      </c>
      <c r="K1376" t="s">
        <v>909</v>
      </c>
      <c r="L1376">
        <v>3350</v>
      </c>
      <c r="M1376">
        <v>3370</v>
      </c>
      <c r="N1376">
        <v>300</v>
      </c>
      <c r="O1376" t="s">
        <v>898</v>
      </c>
      <c r="P1376">
        <v>0.96974320705769002</v>
      </c>
      <c r="Q1376">
        <v>0.98880425456045595</v>
      </c>
      <c r="R1376" s="15">
        <v>0.24261174741226599</v>
      </c>
      <c r="S1376" s="15">
        <v>7.1614015415235294E-2</v>
      </c>
      <c r="T1376">
        <v>-0.96895035020319897</v>
      </c>
      <c r="U1376">
        <v>0.96895035020319897</v>
      </c>
      <c r="V1376">
        <v>0.376946640336704</v>
      </c>
      <c r="W1376">
        <v>-3.4</v>
      </c>
      <c r="X1376">
        <v>3.86</v>
      </c>
      <c r="Y1376">
        <v>227822</v>
      </c>
      <c r="Z1376">
        <v>32546</v>
      </c>
      <c r="AA1376">
        <v>1.86</v>
      </c>
      <c r="AB1376">
        <v>7</v>
      </c>
      <c r="AC1376">
        <v>6</v>
      </c>
      <c r="AD1376">
        <v>1</v>
      </c>
      <c r="AE1376">
        <v>85.71</v>
      </c>
      <c r="AF1376">
        <v>19</v>
      </c>
      <c r="AG1376">
        <v>1</v>
      </c>
      <c r="AH1376">
        <v>0</v>
      </c>
      <c r="AI1376">
        <v>6</v>
      </c>
      <c r="AJ1376" s="301">
        <v>43919</v>
      </c>
      <c r="AK1376">
        <v>2794</v>
      </c>
      <c r="AL1376">
        <v>3005</v>
      </c>
      <c r="AM1376" s="301">
        <v>43828</v>
      </c>
      <c r="AN1376">
        <v>5020</v>
      </c>
      <c r="AO1376">
        <v>4815</v>
      </c>
      <c r="AP1376" s="301">
        <v>43645</v>
      </c>
      <c r="AQ1376">
        <v>4630</v>
      </c>
      <c r="AR1376">
        <v>4660</v>
      </c>
      <c r="AS1376" s="301">
        <v>43280</v>
      </c>
      <c r="AT1376">
        <v>4185</v>
      </c>
      <c r="AU1376">
        <v>5050</v>
      </c>
    </row>
    <row r="1377" spans="1:47" x14ac:dyDescent="0.2">
      <c r="A1377" s="102">
        <v>1248</v>
      </c>
      <c r="B1377">
        <v>1812</v>
      </c>
      <c r="C1377" t="s">
        <v>961</v>
      </c>
      <c r="D1377" t="s">
        <v>907</v>
      </c>
      <c r="E1377">
        <v>1231</v>
      </c>
      <c r="F1377">
        <v>1252</v>
      </c>
      <c r="G1377">
        <v>800</v>
      </c>
      <c r="H1377" t="s">
        <v>898</v>
      </c>
      <c r="I1377">
        <v>7012</v>
      </c>
      <c r="J1377" t="s">
        <v>1054</v>
      </c>
      <c r="K1377" t="s">
        <v>913</v>
      </c>
      <c r="L1377">
        <v>1524</v>
      </c>
      <c r="M1377">
        <v>1487</v>
      </c>
      <c r="N1377">
        <v>700</v>
      </c>
      <c r="O1377" t="s">
        <v>901</v>
      </c>
      <c r="P1377">
        <v>0.86453797121777898</v>
      </c>
      <c r="Q1377">
        <v>0.94256119237440605</v>
      </c>
      <c r="R1377">
        <v>1.28534400532124E-2</v>
      </c>
      <c r="S1377">
        <v>1.1852663595460101E-2</v>
      </c>
      <c r="T1377">
        <v>3.1940039058049301</v>
      </c>
      <c r="U1377">
        <v>3.1940039058049301</v>
      </c>
      <c r="V1377">
        <v>2.4018344301358101</v>
      </c>
      <c r="W1377">
        <v>14.83</v>
      </c>
      <c r="X1377">
        <v>3.78</v>
      </c>
      <c r="Y1377">
        <v>227508</v>
      </c>
      <c r="Z1377">
        <v>16251</v>
      </c>
      <c r="AA1377">
        <v>0.84</v>
      </c>
      <c r="AB1377">
        <v>14</v>
      </c>
      <c r="AC1377">
        <v>9</v>
      </c>
      <c r="AD1377">
        <v>5</v>
      </c>
      <c r="AE1377">
        <v>64.290000000000006</v>
      </c>
      <c r="AF1377">
        <v>20</v>
      </c>
      <c r="AG1377">
        <v>2</v>
      </c>
      <c r="AH1377">
        <v>2</v>
      </c>
      <c r="AI1377">
        <v>10</v>
      </c>
      <c r="AJ1377" s="301">
        <v>43919</v>
      </c>
      <c r="AK1377">
        <v>1155</v>
      </c>
      <c r="AL1377">
        <v>1613</v>
      </c>
      <c r="AM1377" s="301">
        <v>43828</v>
      </c>
      <c r="AN1377">
        <v>1458</v>
      </c>
      <c r="AO1377">
        <v>2408</v>
      </c>
      <c r="AP1377" s="301">
        <v>43645</v>
      </c>
      <c r="AQ1377">
        <v>1510</v>
      </c>
      <c r="AR1377">
        <v>2584</v>
      </c>
      <c r="AS1377" s="301">
        <v>43280</v>
      </c>
      <c r="AT1377">
        <v>1646</v>
      </c>
      <c r="AU1377">
        <v>3200</v>
      </c>
    </row>
    <row r="1378" spans="1:47" x14ac:dyDescent="0.2">
      <c r="A1378" s="102">
        <v>1125</v>
      </c>
      <c r="B1378">
        <v>3099</v>
      </c>
      <c r="C1378" t="s">
        <v>33</v>
      </c>
      <c r="D1378" t="s">
        <v>921</v>
      </c>
      <c r="E1378">
        <v>635</v>
      </c>
      <c r="F1378">
        <v>623</v>
      </c>
      <c r="G1378">
        <v>1700</v>
      </c>
      <c r="H1378" t="s">
        <v>901</v>
      </c>
      <c r="I1378">
        <v>7186</v>
      </c>
      <c r="J1378" t="s">
        <v>445</v>
      </c>
      <c r="K1378" t="s">
        <v>940</v>
      </c>
      <c r="L1378">
        <v>353</v>
      </c>
      <c r="M1378">
        <v>347</v>
      </c>
      <c r="N1378">
        <v>3100</v>
      </c>
      <c r="O1378" t="s">
        <v>898</v>
      </c>
      <c r="P1378">
        <v>0.81739195293808697</v>
      </c>
      <c r="Q1378">
        <v>0.94509376172742798</v>
      </c>
      <c r="R1378">
        <v>0.12914897038251399</v>
      </c>
      <c r="S1378" s="15">
        <v>1.8682959447782602E-2</v>
      </c>
      <c r="T1378">
        <v>-2.27909878163014</v>
      </c>
      <c r="U1378">
        <v>2.27909878163014</v>
      </c>
      <c r="V1378">
        <v>1.8978361254435501</v>
      </c>
      <c r="W1378">
        <v>-12.53</v>
      </c>
      <c r="X1378">
        <v>1.57</v>
      </c>
      <c r="Y1378">
        <v>227422</v>
      </c>
      <c r="Z1378">
        <v>13378</v>
      </c>
      <c r="AA1378">
        <v>0.63</v>
      </c>
      <c r="AB1378">
        <v>17</v>
      </c>
      <c r="AC1378">
        <v>9</v>
      </c>
      <c r="AD1378">
        <v>8</v>
      </c>
      <c r="AE1378">
        <v>52.94</v>
      </c>
      <c r="AF1378">
        <v>19</v>
      </c>
      <c r="AG1378">
        <v>4</v>
      </c>
      <c r="AH1378">
        <v>2</v>
      </c>
      <c r="AI1378">
        <v>11</v>
      </c>
      <c r="AJ1378" s="301">
        <v>43919</v>
      </c>
      <c r="AK1378">
        <v>641</v>
      </c>
      <c r="AL1378">
        <v>340</v>
      </c>
      <c r="AM1378" s="301">
        <v>43828</v>
      </c>
      <c r="AN1378">
        <v>984</v>
      </c>
      <c r="AO1378">
        <v>452</v>
      </c>
      <c r="AP1378" s="301">
        <v>43645</v>
      </c>
      <c r="AQ1378">
        <v>899</v>
      </c>
      <c r="AR1378">
        <v>412</v>
      </c>
      <c r="AS1378" s="301">
        <v>43280</v>
      </c>
      <c r="AT1378">
        <v>1344</v>
      </c>
      <c r="AU1378">
        <v>553</v>
      </c>
    </row>
    <row r="1379" spans="1:47" x14ac:dyDescent="0.2">
      <c r="A1379" s="102">
        <v>2004</v>
      </c>
      <c r="B1379">
        <v>3116</v>
      </c>
      <c r="C1379" t="s">
        <v>1023</v>
      </c>
      <c r="D1379" t="s">
        <v>913</v>
      </c>
      <c r="E1379">
        <v>1433</v>
      </c>
      <c r="F1379">
        <v>1455</v>
      </c>
      <c r="G1379">
        <v>700</v>
      </c>
      <c r="H1379" t="s">
        <v>901</v>
      </c>
      <c r="I1379">
        <v>9715</v>
      </c>
      <c r="J1379" t="s">
        <v>1135</v>
      </c>
      <c r="K1379" t="s">
        <v>910</v>
      </c>
      <c r="L1379">
        <v>2544</v>
      </c>
      <c r="M1379">
        <v>2541</v>
      </c>
      <c r="N1379">
        <v>400</v>
      </c>
      <c r="O1379" t="s">
        <v>898</v>
      </c>
      <c r="P1379">
        <v>0.916187852127748</v>
      </c>
      <c r="Q1379">
        <v>0.92468054131329602</v>
      </c>
      <c r="R1379">
        <v>0.29441372222624501</v>
      </c>
      <c r="S1379" s="15">
        <v>2.6458572956739399E-2</v>
      </c>
      <c r="T1379">
        <v>-1.1899504174620299</v>
      </c>
      <c r="U1379">
        <v>1.1899504174620299</v>
      </c>
      <c r="V1379">
        <v>1.1200535392920701</v>
      </c>
      <c r="W1379">
        <v>-10.15</v>
      </c>
      <c r="X1379">
        <v>0.21</v>
      </c>
      <c r="Y1379">
        <v>227145</v>
      </c>
      <c r="Z1379">
        <v>13361</v>
      </c>
      <c r="AA1379">
        <v>0.68</v>
      </c>
      <c r="AB1379">
        <v>17</v>
      </c>
      <c r="AC1379">
        <v>10</v>
      </c>
      <c r="AD1379">
        <v>7</v>
      </c>
      <c r="AE1379">
        <v>58.82</v>
      </c>
      <c r="AF1379">
        <v>17</v>
      </c>
      <c r="AG1379">
        <v>4</v>
      </c>
      <c r="AH1379">
        <v>2</v>
      </c>
      <c r="AI1379">
        <v>11</v>
      </c>
      <c r="AJ1379" s="301">
        <v>43919</v>
      </c>
      <c r="AK1379">
        <v>1315</v>
      </c>
      <c r="AL1379">
        <v>1916</v>
      </c>
      <c r="AM1379" s="301">
        <v>43828</v>
      </c>
      <c r="AN1379">
        <v>1765</v>
      </c>
      <c r="AO1379">
        <v>2968</v>
      </c>
      <c r="AP1379" s="301">
        <v>43645</v>
      </c>
      <c r="AQ1379">
        <v>1448</v>
      </c>
      <c r="AR1379">
        <v>2456</v>
      </c>
      <c r="AS1379" s="301">
        <v>43280</v>
      </c>
      <c r="AT1379">
        <v>2005</v>
      </c>
      <c r="AU1379">
        <v>2590</v>
      </c>
    </row>
    <row r="1380" spans="1:47" x14ac:dyDescent="0.2">
      <c r="A1380" s="102">
        <v>1852</v>
      </c>
      <c r="B1380">
        <v>6326</v>
      </c>
      <c r="C1380" t="s">
        <v>1450</v>
      </c>
      <c r="D1380" t="s">
        <v>909</v>
      </c>
      <c r="E1380">
        <v>1614.5</v>
      </c>
      <c r="F1380">
        <v>1599</v>
      </c>
      <c r="G1380">
        <v>600</v>
      </c>
      <c r="H1380" t="s">
        <v>898</v>
      </c>
      <c r="I1380">
        <v>8316</v>
      </c>
      <c r="J1380" t="s">
        <v>1051</v>
      </c>
      <c r="K1380" t="s">
        <v>940</v>
      </c>
      <c r="L1380">
        <v>3001</v>
      </c>
      <c r="M1380">
        <v>3011</v>
      </c>
      <c r="N1380">
        <v>300</v>
      </c>
      <c r="O1380" t="s">
        <v>901</v>
      </c>
      <c r="P1380">
        <v>0.89273269751733897</v>
      </c>
      <c r="Q1380">
        <v>0.92847176079744098</v>
      </c>
      <c r="R1380">
        <v>0.22893882543461999</v>
      </c>
      <c r="S1380">
        <v>3.9839943598435297E-2</v>
      </c>
      <c r="T1380">
        <v>1.99262175452228</v>
      </c>
      <c r="U1380">
        <v>1.99262175452228</v>
      </c>
      <c r="V1380">
        <v>2.0260740765145102</v>
      </c>
      <c r="W1380">
        <v>8.94</v>
      </c>
      <c r="X1380">
        <v>6.21</v>
      </c>
      <c r="Y1380">
        <v>226998</v>
      </c>
      <c r="Z1380">
        <v>18916</v>
      </c>
      <c r="AA1380">
        <v>1.06</v>
      </c>
      <c r="AB1380">
        <v>12</v>
      </c>
      <c r="AC1380">
        <v>9</v>
      </c>
      <c r="AD1380">
        <v>3</v>
      </c>
      <c r="AE1380">
        <v>75</v>
      </c>
      <c r="AF1380">
        <v>20</v>
      </c>
      <c r="AG1380">
        <v>2</v>
      </c>
      <c r="AH1380">
        <v>1</v>
      </c>
      <c r="AI1380">
        <v>9</v>
      </c>
      <c r="AJ1380" s="301">
        <v>43919</v>
      </c>
      <c r="AK1380">
        <v>1398.5</v>
      </c>
      <c r="AL1380">
        <v>2750.5</v>
      </c>
      <c r="AM1380" s="301">
        <v>43828</v>
      </c>
      <c r="AN1380">
        <v>1726</v>
      </c>
      <c r="AO1380">
        <v>4038</v>
      </c>
      <c r="AP1380" s="301">
        <v>43645</v>
      </c>
      <c r="AQ1380">
        <v>1813</v>
      </c>
      <c r="AR1380">
        <v>3843</v>
      </c>
      <c r="AS1380" s="301">
        <v>43280</v>
      </c>
      <c r="AT1380">
        <v>1732</v>
      </c>
      <c r="AU1380">
        <v>4233</v>
      </c>
    </row>
    <row r="1381" spans="1:47" x14ac:dyDescent="0.2">
      <c r="A1381" s="102">
        <v>1532</v>
      </c>
      <c r="B1381">
        <v>6361</v>
      </c>
      <c r="C1381" t="s">
        <v>576</v>
      </c>
      <c r="D1381" t="s">
        <v>909</v>
      </c>
      <c r="E1381">
        <v>2492</v>
      </c>
      <c r="F1381">
        <v>2484</v>
      </c>
      <c r="G1381">
        <v>400</v>
      </c>
      <c r="H1381" t="s">
        <v>898</v>
      </c>
      <c r="I1381">
        <v>9303</v>
      </c>
      <c r="J1381" t="s">
        <v>1166</v>
      </c>
      <c r="K1381" t="s">
        <v>1184</v>
      </c>
      <c r="L1381">
        <v>1276</v>
      </c>
      <c r="M1381">
        <v>1286</v>
      </c>
      <c r="N1381">
        <v>800</v>
      </c>
      <c r="O1381" t="s">
        <v>901</v>
      </c>
      <c r="P1381">
        <v>0.95663476082517396</v>
      </c>
      <c r="Q1381">
        <v>0.93600754945821796</v>
      </c>
      <c r="R1381" s="15">
        <v>7.3506784424676397E-2</v>
      </c>
      <c r="S1381">
        <v>2.6223253801325602E-2</v>
      </c>
      <c r="T1381">
        <v>0.85801238203553198</v>
      </c>
      <c r="U1381">
        <v>0.85801238203553198</v>
      </c>
      <c r="V1381">
        <v>1.14577905426271</v>
      </c>
      <c r="W1381">
        <v>3.98</v>
      </c>
      <c r="X1381">
        <v>3.54</v>
      </c>
      <c r="Y1381">
        <v>226020</v>
      </c>
      <c r="Z1381">
        <v>17386</v>
      </c>
      <c r="AA1381">
        <v>0.86</v>
      </c>
      <c r="AB1381">
        <v>13</v>
      </c>
      <c r="AC1381">
        <v>8</v>
      </c>
      <c r="AD1381">
        <v>5</v>
      </c>
      <c r="AE1381">
        <v>61.54</v>
      </c>
      <c r="AF1381">
        <v>17</v>
      </c>
      <c r="AG1381">
        <v>3</v>
      </c>
      <c r="AH1381">
        <v>2</v>
      </c>
      <c r="AI1381">
        <v>8</v>
      </c>
      <c r="AJ1381" s="301">
        <v>43919</v>
      </c>
      <c r="AK1381">
        <v>2060</v>
      </c>
      <c r="AL1381">
        <v>1217</v>
      </c>
      <c r="AM1381" s="301">
        <v>43828</v>
      </c>
      <c r="AN1381">
        <v>3325</v>
      </c>
      <c r="AO1381">
        <v>1471</v>
      </c>
      <c r="AP1381" s="301">
        <v>43645</v>
      </c>
      <c r="AQ1381">
        <v>3015</v>
      </c>
      <c r="AR1381">
        <v>1417</v>
      </c>
      <c r="AS1381" s="301">
        <v>43280</v>
      </c>
      <c r="AT1381">
        <v>3385</v>
      </c>
      <c r="AU1381">
        <v>1330</v>
      </c>
    </row>
    <row r="1382" spans="1:47" x14ac:dyDescent="0.2">
      <c r="A1382" s="102">
        <v>1306</v>
      </c>
      <c r="B1382">
        <v>6136</v>
      </c>
      <c r="C1382" t="s">
        <v>1400</v>
      </c>
      <c r="D1382" t="s">
        <v>909</v>
      </c>
      <c r="E1382">
        <v>1750</v>
      </c>
      <c r="F1382">
        <v>1664</v>
      </c>
      <c r="G1382">
        <v>600</v>
      </c>
      <c r="H1382" t="s">
        <v>898</v>
      </c>
      <c r="I1382">
        <v>7240</v>
      </c>
      <c r="J1382" t="s">
        <v>599</v>
      </c>
      <c r="K1382" t="s">
        <v>913</v>
      </c>
      <c r="L1382">
        <v>1315</v>
      </c>
      <c r="M1382">
        <v>1294</v>
      </c>
      <c r="N1382">
        <v>800</v>
      </c>
      <c r="O1382" t="s">
        <v>901</v>
      </c>
      <c r="P1382">
        <v>0.93349689914763101</v>
      </c>
      <c r="Q1382">
        <v>0.94147709675212998</v>
      </c>
      <c r="R1382">
        <v>4.8042033860628497E-2</v>
      </c>
      <c r="S1382" s="15">
        <v>6.2519355109176999E-2</v>
      </c>
      <c r="T1382">
        <v>1.39469889278021</v>
      </c>
      <c r="U1382">
        <v>1.39469889278021</v>
      </c>
      <c r="V1382">
        <v>4.68072838790504E-2</v>
      </c>
      <c r="W1382">
        <v>7.83</v>
      </c>
      <c r="X1382">
        <v>3.69</v>
      </c>
      <c r="Y1382">
        <v>225920</v>
      </c>
      <c r="Z1382">
        <v>16137</v>
      </c>
      <c r="AA1382">
        <v>0.85</v>
      </c>
      <c r="AB1382">
        <v>14</v>
      </c>
      <c r="AC1382">
        <v>8</v>
      </c>
      <c r="AD1382">
        <v>6</v>
      </c>
      <c r="AE1382">
        <v>57.14</v>
      </c>
      <c r="AF1382">
        <v>20</v>
      </c>
      <c r="AG1382">
        <v>2</v>
      </c>
      <c r="AH1382">
        <v>1</v>
      </c>
      <c r="AI1382">
        <v>11</v>
      </c>
      <c r="AJ1382" s="301">
        <v>43919</v>
      </c>
      <c r="AK1382">
        <v>1466</v>
      </c>
      <c r="AL1382">
        <v>1212</v>
      </c>
      <c r="AM1382" s="301">
        <v>43828</v>
      </c>
      <c r="AN1382">
        <v>2090</v>
      </c>
      <c r="AO1382">
        <v>1641</v>
      </c>
      <c r="AP1382" s="301">
        <v>43645</v>
      </c>
      <c r="AQ1382">
        <v>2199</v>
      </c>
      <c r="AR1382">
        <v>1653</v>
      </c>
      <c r="AS1382" s="301">
        <v>43280</v>
      </c>
      <c r="AT1382">
        <v>2236</v>
      </c>
      <c r="AU1382">
        <v>2099</v>
      </c>
    </row>
    <row r="1383" spans="1:47" x14ac:dyDescent="0.2">
      <c r="A1383" s="102">
        <v>1947</v>
      </c>
      <c r="B1383">
        <v>6841</v>
      </c>
      <c r="C1383" t="s">
        <v>1162</v>
      </c>
      <c r="D1383" t="s">
        <v>903</v>
      </c>
      <c r="E1383">
        <v>1630</v>
      </c>
      <c r="F1383">
        <v>1601</v>
      </c>
      <c r="G1383">
        <v>600</v>
      </c>
      <c r="H1383" t="s">
        <v>898</v>
      </c>
      <c r="I1383">
        <v>8078</v>
      </c>
      <c r="J1383" t="s">
        <v>1192</v>
      </c>
      <c r="K1383" t="s">
        <v>905</v>
      </c>
      <c r="L1383">
        <v>1940</v>
      </c>
      <c r="M1383">
        <v>1940</v>
      </c>
      <c r="N1383">
        <v>500</v>
      </c>
      <c r="O1383" t="s">
        <v>901</v>
      </c>
      <c r="P1383">
        <v>0.92816648291185899</v>
      </c>
      <c r="Q1383">
        <v>0.92635368480301705</v>
      </c>
      <c r="R1383">
        <v>0.453528547296081</v>
      </c>
      <c r="S1383" s="15">
        <v>9.0343449351008701E-2</v>
      </c>
      <c r="T1383">
        <v>0.21259062661428599</v>
      </c>
      <c r="U1383">
        <v>0.21259062661428599</v>
      </c>
      <c r="V1383">
        <v>0.68091104167633998</v>
      </c>
      <c r="W1383">
        <v>1.39</v>
      </c>
      <c r="X1383">
        <v>0.97</v>
      </c>
      <c r="Y1383">
        <v>225823</v>
      </c>
      <c r="Z1383">
        <v>14114</v>
      </c>
      <c r="AA1383">
        <v>0.79</v>
      </c>
      <c r="AB1383">
        <v>16</v>
      </c>
      <c r="AC1383">
        <v>10</v>
      </c>
      <c r="AD1383">
        <v>6</v>
      </c>
      <c r="AE1383">
        <v>62.5</v>
      </c>
      <c r="AF1383">
        <v>18</v>
      </c>
      <c r="AG1383">
        <v>4</v>
      </c>
      <c r="AH1383">
        <v>1</v>
      </c>
      <c r="AI1383">
        <v>11</v>
      </c>
      <c r="AJ1383" s="301">
        <v>43919</v>
      </c>
      <c r="AK1383">
        <v>1322</v>
      </c>
      <c r="AL1383">
        <v>1737</v>
      </c>
      <c r="AM1383" s="301">
        <v>43828</v>
      </c>
      <c r="AN1383">
        <v>1929</v>
      </c>
      <c r="AO1383">
        <v>2877</v>
      </c>
      <c r="AP1383" s="301">
        <v>43645</v>
      </c>
      <c r="AQ1383">
        <v>2173</v>
      </c>
      <c r="AR1383">
        <v>2987</v>
      </c>
      <c r="AS1383" s="301">
        <v>43280</v>
      </c>
      <c r="AT1383">
        <v>1917</v>
      </c>
      <c r="AU1383">
        <v>4185</v>
      </c>
    </row>
    <row r="1384" spans="1:47" x14ac:dyDescent="0.2">
      <c r="A1384" s="102">
        <v>1798</v>
      </c>
      <c r="B1384">
        <v>1941</v>
      </c>
      <c r="C1384" t="s">
        <v>1159</v>
      </c>
      <c r="D1384" t="s">
        <v>907</v>
      </c>
      <c r="E1384">
        <v>2302</v>
      </c>
      <c r="F1384">
        <v>2285</v>
      </c>
      <c r="G1384">
        <v>300</v>
      </c>
      <c r="H1384" t="s">
        <v>898</v>
      </c>
      <c r="I1384">
        <v>7203</v>
      </c>
      <c r="J1384" t="s">
        <v>1355</v>
      </c>
      <c r="K1384" t="s">
        <v>913</v>
      </c>
      <c r="L1384">
        <v>6780</v>
      </c>
      <c r="M1384">
        <v>6759</v>
      </c>
      <c r="N1384">
        <v>100</v>
      </c>
      <c r="O1384" t="s">
        <v>901</v>
      </c>
      <c r="P1384">
        <v>0.61921134356676999</v>
      </c>
      <c r="Q1384">
        <v>0.93013007159604499</v>
      </c>
      <c r="R1384">
        <v>0.46980311367778999</v>
      </c>
      <c r="S1384">
        <v>4.4231138945892201E-2</v>
      </c>
      <c r="T1384">
        <v>0.59543981403037305</v>
      </c>
      <c r="U1384">
        <v>0.59543981403037305</v>
      </c>
      <c r="V1384">
        <v>0.49403301441349101</v>
      </c>
      <c r="W1384">
        <v>1.87</v>
      </c>
      <c r="X1384">
        <v>1.42</v>
      </c>
      <c r="Y1384">
        <v>225688</v>
      </c>
      <c r="Z1384">
        <v>20517</v>
      </c>
      <c r="AA1384">
        <v>1.52</v>
      </c>
      <c r="AB1384">
        <v>11</v>
      </c>
      <c r="AC1384">
        <v>10</v>
      </c>
      <c r="AD1384">
        <v>1</v>
      </c>
      <c r="AE1384">
        <v>90.91</v>
      </c>
      <c r="AF1384">
        <v>20</v>
      </c>
      <c r="AG1384">
        <v>1</v>
      </c>
      <c r="AH1384">
        <v>0</v>
      </c>
      <c r="AI1384">
        <v>10</v>
      </c>
      <c r="AJ1384" s="301">
        <v>43919</v>
      </c>
      <c r="AK1384">
        <v>2248</v>
      </c>
      <c r="AL1384">
        <v>6797</v>
      </c>
      <c r="AM1384" s="301">
        <v>43828</v>
      </c>
      <c r="AN1384">
        <v>2532</v>
      </c>
      <c r="AO1384">
        <v>7714</v>
      </c>
      <c r="AP1384" s="301">
        <v>43645</v>
      </c>
      <c r="AQ1384">
        <v>2296</v>
      </c>
      <c r="AR1384">
        <v>6874</v>
      </c>
      <c r="AS1384" s="301">
        <v>43280</v>
      </c>
      <c r="AT1384">
        <v>2698</v>
      </c>
      <c r="AU1384">
        <v>7068</v>
      </c>
    </row>
    <row r="1385" spans="1:47" s="141" customFormat="1" x14ac:dyDescent="0.2">
      <c r="A1385" s="375">
        <v>2291</v>
      </c>
      <c r="B1385" s="141">
        <v>6326</v>
      </c>
      <c r="C1385" s="141" t="s">
        <v>1450</v>
      </c>
      <c r="D1385" s="141" t="s">
        <v>909</v>
      </c>
      <c r="E1385" s="141">
        <v>1614.5</v>
      </c>
      <c r="F1385" s="141">
        <v>1599</v>
      </c>
      <c r="G1385" s="141">
        <v>600</v>
      </c>
      <c r="H1385" s="141" t="s">
        <v>898</v>
      </c>
      <c r="I1385" s="141">
        <v>9613</v>
      </c>
      <c r="J1385" s="141" t="s">
        <v>1183</v>
      </c>
      <c r="K1385" s="141" t="s">
        <v>900</v>
      </c>
      <c r="L1385" s="141">
        <v>1203</v>
      </c>
      <c r="M1385" s="141">
        <v>1177</v>
      </c>
      <c r="N1385" s="141">
        <v>800</v>
      </c>
      <c r="O1385" s="141" t="s">
        <v>901</v>
      </c>
      <c r="P1385" s="141">
        <v>0.87705631390346805</v>
      </c>
      <c r="Q1385" s="141">
        <v>0.91709778714511803</v>
      </c>
      <c r="R1385" s="141">
        <v>0.45032736086068298</v>
      </c>
      <c r="S1385" s="376">
        <v>1.19971219012213E-3</v>
      </c>
      <c r="T1385" s="141">
        <v>1.7230194486977599</v>
      </c>
      <c r="U1385" s="141">
        <v>1.7230194486977599</v>
      </c>
      <c r="V1385" s="141">
        <v>1.55661521598415</v>
      </c>
      <c r="W1385" s="141">
        <v>9.0299999999999994</v>
      </c>
      <c r="X1385" s="141">
        <v>1.86</v>
      </c>
      <c r="Y1385" s="141">
        <v>225420</v>
      </c>
      <c r="Z1385" s="141">
        <v>16101</v>
      </c>
      <c r="AA1385" s="141">
        <v>0.76</v>
      </c>
      <c r="AB1385" s="141">
        <v>14</v>
      </c>
      <c r="AC1385" s="141">
        <v>9</v>
      </c>
      <c r="AD1385" s="141">
        <v>5</v>
      </c>
      <c r="AE1385" s="141">
        <v>64.290000000000006</v>
      </c>
      <c r="AF1385" s="141">
        <v>19</v>
      </c>
      <c r="AG1385" s="141">
        <v>3</v>
      </c>
      <c r="AH1385" s="141">
        <v>1</v>
      </c>
      <c r="AI1385" s="141">
        <v>10</v>
      </c>
      <c r="AJ1385" s="377">
        <v>43919</v>
      </c>
      <c r="AK1385" s="141">
        <v>1398.5</v>
      </c>
      <c r="AL1385" s="141">
        <v>1043</v>
      </c>
      <c r="AM1385" s="377">
        <v>43828</v>
      </c>
      <c r="AN1385" s="141">
        <v>1726</v>
      </c>
      <c r="AO1385" s="141">
        <v>1467</v>
      </c>
      <c r="AP1385" s="377">
        <v>43645</v>
      </c>
      <c r="AQ1385" s="141">
        <v>1813</v>
      </c>
      <c r="AR1385" s="141">
        <v>1461</v>
      </c>
      <c r="AS1385" s="377">
        <v>43280</v>
      </c>
      <c r="AT1385" s="141">
        <v>1732</v>
      </c>
      <c r="AU1385" s="141">
        <v>1251</v>
      </c>
    </row>
    <row r="1386" spans="1:47" x14ac:dyDescent="0.2">
      <c r="A1386" s="102">
        <v>1378</v>
      </c>
      <c r="B1386">
        <v>2502</v>
      </c>
      <c r="C1386" t="s">
        <v>1457</v>
      </c>
      <c r="D1386" t="s">
        <v>923</v>
      </c>
      <c r="E1386">
        <v>3706</v>
      </c>
      <c r="F1386">
        <v>3701</v>
      </c>
      <c r="G1386">
        <v>200</v>
      </c>
      <c r="H1386" t="s">
        <v>901</v>
      </c>
      <c r="I1386">
        <v>6135</v>
      </c>
      <c r="J1386" t="s">
        <v>1452</v>
      </c>
      <c r="K1386" t="s">
        <v>909</v>
      </c>
      <c r="L1386">
        <v>3260</v>
      </c>
      <c r="M1386">
        <v>3240</v>
      </c>
      <c r="N1386">
        <v>200</v>
      </c>
      <c r="O1386" t="s">
        <v>898</v>
      </c>
      <c r="P1386">
        <v>0.926863973165719</v>
      </c>
      <c r="Q1386">
        <v>0.93963907696113402</v>
      </c>
      <c r="R1386">
        <v>9.6862449323224603E-2</v>
      </c>
      <c r="S1386" s="15">
        <v>5.8295536423656001E-2</v>
      </c>
      <c r="T1386">
        <v>-1.4285197449433</v>
      </c>
      <c r="U1386">
        <v>1.4285197449433</v>
      </c>
      <c r="V1386">
        <v>1.2741436645920701</v>
      </c>
      <c r="W1386">
        <v>-6.23</v>
      </c>
      <c r="X1386">
        <v>12.46</v>
      </c>
      <c r="Y1386">
        <v>225322</v>
      </c>
      <c r="Z1386">
        <v>45064</v>
      </c>
      <c r="AA1386">
        <v>2.38</v>
      </c>
      <c r="AB1386">
        <v>5</v>
      </c>
      <c r="AC1386">
        <v>3</v>
      </c>
      <c r="AD1386">
        <v>2</v>
      </c>
      <c r="AE1386">
        <v>60</v>
      </c>
      <c r="AF1386">
        <v>20</v>
      </c>
      <c r="AG1386">
        <v>2</v>
      </c>
      <c r="AH1386">
        <v>0</v>
      </c>
      <c r="AI1386">
        <v>3</v>
      </c>
      <c r="AJ1386" s="301">
        <v>43919</v>
      </c>
      <c r="AK1386">
        <v>3661</v>
      </c>
      <c r="AL1386">
        <v>2794</v>
      </c>
      <c r="AM1386" s="301">
        <v>43828</v>
      </c>
      <c r="AN1386">
        <v>4983</v>
      </c>
      <c r="AO1386">
        <v>5020</v>
      </c>
      <c r="AP1386" s="301">
        <v>43645</v>
      </c>
      <c r="AQ1386">
        <v>4869</v>
      </c>
      <c r="AR1386">
        <v>4630</v>
      </c>
      <c r="AS1386" s="301">
        <v>43280</v>
      </c>
      <c r="AT1386">
        <v>5466</v>
      </c>
      <c r="AU1386">
        <v>4185</v>
      </c>
    </row>
    <row r="1387" spans="1:47" x14ac:dyDescent="0.2">
      <c r="A1387" s="102">
        <v>2327</v>
      </c>
      <c r="B1387">
        <v>8242</v>
      </c>
      <c r="C1387" t="s">
        <v>636</v>
      </c>
      <c r="D1387" t="s">
        <v>921</v>
      </c>
      <c r="E1387">
        <v>745</v>
      </c>
      <c r="F1387">
        <v>727</v>
      </c>
      <c r="G1387">
        <v>1400</v>
      </c>
      <c r="H1387" t="s">
        <v>901</v>
      </c>
      <c r="I1387">
        <v>9766</v>
      </c>
      <c r="J1387" t="s">
        <v>1449</v>
      </c>
      <c r="K1387" t="s">
        <v>900</v>
      </c>
      <c r="L1387">
        <v>3635</v>
      </c>
      <c r="M1387">
        <v>3510</v>
      </c>
      <c r="N1387">
        <v>300</v>
      </c>
      <c r="O1387" t="s">
        <v>898</v>
      </c>
      <c r="P1387">
        <v>0.56340315521075301</v>
      </c>
      <c r="Q1387">
        <v>0.91609804171628495</v>
      </c>
      <c r="R1387">
        <v>1.27647272329021E-2</v>
      </c>
      <c r="S1387" s="15">
        <v>8.8191924731706395E-2</v>
      </c>
      <c r="T1387">
        <v>-1.56932311054619</v>
      </c>
      <c r="U1387">
        <v>1.56932311054619</v>
      </c>
      <c r="V1387">
        <v>1.70920790295165</v>
      </c>
      <c r="W1387">
        <v>-14.34</v>
      </c>
      <c r="X1387">
        <v>3.34</v>
      </c>
      <c r="Y1387">
        <v>225041</v>
      </c>
      <c r="Z1387">
        <v>14065</v>
      </c>
      <c r="AA1387">
        <v>0.72</v>
      </c>
      <c r="AB1387">
        <v>16</v>
      </c>
      <c r="AC1387">
        <v>9</v>
      </c>
      <c r="AD1387">
        <v>7</v>
      </c>
      <c r="AE1387">
        <v>56.25</v>
      </c>
      <c r="AF1387">
        <v>18</v>
      </c>
      <c r="AG1387">
        <v>4</v>
      </c>
      <c r="AH1387">
        <v>2</v>
      </c>
      <c r="AI1387">
        <v>10</v>
      </c>
      <c r="AJ1387" s="301">
        <v>43919</v>
      </c>
      <c r="AK1387">
        <v>785</v>
      </c>
      <c r="AL1387">
        <v>3305</v>
      </c>
      <c r="AM1387" s="301">
        <v>43828</v>
      </c>
      <c r="AN1387">
        <v>1227</v>
      </c>
      <c r="AO1387">
        <v>4485</v>
      </c>
      <c r="AP1387" s="301">
        <v>43645</v>
      </c>
      <c r="AQ1387">
        <v>1271</v>
      </c>
      <c r="AR1387">
        <v>5130</v>
      </c>
      <c r="AS1387" s="301">
        <v>43280</v>
      </c>
      <c r="AT1387">
        <v>1697</v>
      </c>
      <c r="AU1387">
        <v>5400</v>
      </c>
    </row>
    <row r="1388" spans="1:47" x14ac:dyDescent="0.2">
      <c r="A1388" s="102">
        <v>2714</v>
      </c>
      <c r="B1388">
        <v>1925</v>
      </c>
      <c r="C1388" t="s">
        <v>1459</v>
      </c>
      <c r="D1388" t="s">
        <v>907</v>
      </c>
      <c r="E1388">
        <v>2497.5</v>
      </c>
      <c r="F1388">
        <v>2510.5</v>
      </c>
      <c r="G1388">
        <v>400</v>
      </c>
      <c r="H1388" t="s">
        <v>901</v>
      </c>
      <c r="I1388">
        <v>3405</v>
      </c>
      <c r="J1388" t="s">
        <v>1265</v>
      </c>
      <c r="K1388" t="s">
        <v>920</v>
      </c>
      <c r="L1388">
        <v>1120</v>
      </c>
      <c r="M1388">
        <v>1104</v>
      </c>
      <c r="N1388">
        <v>900</v>
      </c>
      <c r="O1388" t="s">
        <v>898</v>
      </c>
      <c r="P1388">
        <v>0.65075901396132596</v>
      </c>
      <c r="Q1388">
        <v>0.90574948532833899</v>
      </c>
      <c r="R1388" s="15">
        <v>7.0054125711359203E-2</v>
      </c>
      <c r="S1388" s="15">
        <v>6.7626159735987096E-2</v>
      </c>
      <c r="T1388">
        <v>-1.10856698534887</v>
      </c>
      <c r="U1388">
        <v>1.10856698534887</v>
      </c>
      <c r="V1388">
        <v>1.53783555967603</v>
      </c>
      <c r="W1388">
        <v>-5.97</v>
      </c>
      <c r="X1388">
        <v>1.06</v>
      </c>
      <c r="Y1388">
        <v>224971</v>
      </c>
      <c r="Z1388">
        <v>16069</v>
      </c>
      <c r="AA1388">
        <v>0.78</v>
      </c>
      <c r="AB1388">
        <v>14</v>
      </c>
      <c r="AC1388">
        <v>8</v>
      </c>
      <c r="AD1388">
        <v>6</v>
      </c>
      <c r="AE1388">
        <v>57.14</v>
      </c>
      <c r="AF1388">
        <v>20</v>
      </c>
      <c r="AG1388">
        <v>3</v>
      </c>
      <c r="AH1388">
        <v>0</v>
      </c>
      <c r="AI1388">
        <v>11</v>
      </c>
      <c r="AJ1388" s="301">
        <v>43919</v>
      </c>
      <c r="AK1388">
        <v>2718.5</v>
      </c>
      <c r="AL1388">
        <v>1129</v>
      </c>
      <c r="AM1388" s="301">
        <v>43828</v>
      </c>
      <c r="AN1388">
        <v>3390</v>
      </c>
      <c r="AO1388">
        <v>1331</v>
      </c>
      <c r="AP1388" s="301">
        <v>43645</v>
      </c>
      <c r="AQ1388">
        <v>3283</v>
      </c>
      <c r="AR1388">
        <v>1308</v>
      </c>
      <c r="AS1388" s="301">
        <v>43280</v>
      </c>
      <c r="AT1388">
        <v>3742</v>
      </c>
      <c r="AU1388">
        <v>1497</v>
      </c>
    </row>
    <row r="1389" spans="1:47" x14ac:dyDescent="0.2">
      <c r="A1389" s="102">
        <v>2984</v>
      </c>
      <c r="B1389">
        <v>2587</v>
      </c>
      <c r="C1389" t="s">
        <v>1233</v>
      </c>
      <c r="D1389" t="s">
        <v>923</v>
      </c>
      <c r="E1389">
        <v>4200</v>
      </c>
      <c r="F1389">
        <v>4180</v>
      </c>
      <c r="G1389">
        <v>200</v>
      </c>
      <c r="H1389" t="s">
        <v>901</v>
      </c>
      <c r="I1389">
        <v>9766</v>
      </c>
      <c r="J1389" t="s">
        <v>1449</v>
      </c>
      <c r="K1389" t="s">
        <v>900</v>
      </c>
      <c r="L1389">
        <v>3635</v>
      </c>
      <c r="M1389">
        <v>3510</v>
      </c>
      <c r="N1389">
        <v>200</v>
      </c>
      <c r="O1389" t="s">
        <v>898</v>
      </c>
      <c r="P1389">
        <v>0.85319221996283101</v>
      </c>
      <c r="Q1389">
        <v>0.89742385387814205</v>
      </c>
      <c r="R1389" s="15">
        <v>4.18612040889179E-3</v>
      </c>
      <c r="S1389" s="15">
        <v>7.8446782497550896E-2</v>
      </c>
      <c r="T1389">
        <v>-0.33139556380173801</v>
      </c>
      <c r="U1389">
        <v>0.33139556380173801</v>
      </c>
      <c r="V1389">
        <v>0.71289940988228295</v>
      </c>
      <c r="W1389">
        <v>-2.02</v>
      </c>
      <c r="X1389">
        <v>16.03</v>
      </c>
      <c r="Y1389">
        <v>224749</v>
      </c>
      <c r="Z1389">
        <v>24972</v>
      </c>
      <c r="AA1389">
        <v>1.69</v>
      </c>
      <c r="AB1389">
        <v>9</v>
      </c>
      <c r="AC1389">
        <v>5</v>
      </c>
      <c r="AD1389">
        <v>4</v>
      </c>
      <c r="AE1389">
        <v>55.56</v>
      </c>
      <c r="AF1389">
        <v>17</v>
      </c>
      <c r="AG1389">
        <v>2</v>
      </c>
      <c r="AH1389">
        <v>1</v>
      </c>
      <c r="AI1389">
        <v>6</v>
      </c>
      <c r="AJ1389" s="301">
        <v>43919</v>
      </c>
      <c r="AK1389">
        <v>4260</v>
      </c>
      <c r="AL1389">
        <v>3305</v>
      </c>
      <c r="AM1389" s="301">
        <v>43828</v>
      </c>
      <c r="AN1389">
        <v>4545</v>
      </c>
      <c r="AO1389">
        <v>4485</v>
      </c>
      <c r="AP1389" s="301">
        <v>43645</v>
      </c>
      <c r="AQ1389">
        <v>4710</v>
      </c>
      <c r="AR1389">
        <v>5130</v>
      </c>
      <c r="AS1389" s="301">
        <v>43280</v>
      </c>
      <c r="AT1389">
        <v>4670</v>
      </c>
      <c r="AU1389">
        <v>5400</v>
      </c>
    </row>
    <row r="1390" spans="1:47" x14ac:dyDescent="0.2">
      <c r="A1390" s="102">
        <v>372</v>
      </c>
      <c r="B1390">
        <v>3099</v>
      </c>
      <c r="C1390" t="s">
        <v>33</v>
      </c>
      <c r="D1390" t="s">
        <v>921</v>
      </c>
      <c r="E1390">
        <v>635</v>
      </c>
      <c r="F1390">
        <v>623</v>
      </c>
      <c r="G1390">
        <v>1600</v>
      </c>
      <c r="H1390" t="s">
        <v>901</v>
      </c>
      <c r="I1390">
        <v>3407</v>
      </c>
      <c r="J1390" t="s">
        <v>983</v>
      </c>
      <c r="K1390" t="s">
        <v>920</v>
      </c>
      <c r="L1390">
        <v>846.6</v>
      </c>
      <c r="M1390">
        <v>855.5</v>
      </c>
      <c r="N1390">
        <v>1200</v>
      </c>
      <c r="O1390" t="s">
        <v>898</v>
      </c>
      <c r="P1390">
        <v>0.83154128849614894</v>
      </c>
      <c r="Q1390">
        <v>0.96133948077272802</v>
      </c>
      <c r="R1390" s="15">
        <v>0.108777366834899</v>
      </c>
      <c r="S1390" s="15">
        <v>2.5053824787200701E-4</v>
      </c>
      <c r="T1390">
        <v>-1.77761424657503</v>
      </c>
      <c r="U1390">
        <v>1.77761424657503</v>
      </c>
      <c r="V1390">
        <v>1.4431609025016401</v>
      </c>
      <c r="W1390">
        <v>-15.75</v>
      </c>
      <c r="X1390">
        <v>2.9</v>
      </c>
      <c r="Y1390">
        <v>224726</v>
      </c>
      <c r="Z1390">
        <v>14982</v>
      </c>
      <c r="AA1390">
        <v>0.68</v>
      </c>
      <c r="AB1390">
        <v>15</v>
      </c>
      <c r="AC1390">
        <v>8</v>
      </c>
      <c r="AD1390">
        <v>7</v>
      </c>
      <c r="AE1390">
        <v>53.33</v>
      </c>
      <c r="AF1390">
        <v>16</v>
      </c>
      <c r="AG1390">
        <v>4</v>
      </c>
      <c r="AH1390">
        <v>2</v>
      </c>
      <c r="AI1390">
        <v>9</v>
      </c>
      <c r="AJ1390" s="301">
        <v>43919</v>
      </c>
      <c r="AK1390">
        <v>641</v>
      </c>
      <c r="AL1390">
        <v>822.3</v>
      </c>
      <c r="AM1390" s="301">
        <v>43828</v>
      </c>
      <c r="AN1390">
        <v>984</v>
      </c>
      <c r="AO1390">
        <v>1234</v>
      </c>
      <c r="AP1390" s="301">
        <v>43645</v>
      </c>
      <c r="AQ1390">
        <v>899</v>
      </c>
      <c r="AR1390">
        <v>1194.5</v>
      </c>
      <c r="AS1390" s="301">
        <v>43280</v>
      </c>
      <c r="AT1390">
        <v>1344</v>
      </c>
      <c r="AU1390">
        <v>1398</v>
      </c>
    </row>
    <row r="1391" spans="1:47" x14ac:dyDescent="0.2">
      <c r="A1391" s="102">
        <v>1641</v>
      </c>
      <c r="B1391">
        <v>3086</v>
      </c>
      <c r="C1391" t="s">
        <v>503</v>
      </c>
      <c r="D1391" t="s">
        <v>921</v>
      </c>
      <c r="E1391">
        <v>795</v>
      </c>
      <c r="F1391">
        <v>758</v>
      </c>
      <c r="G1391">
        <v>1300</v>
      </c>
      <c r="H1391" t="s">
        <v>901</v>
      </c>
      <c r="I1391">
        <v>6501</v>
      </c>
      <c r="J1391" t="s">
        <v>1022</v>
      </c>
      <c r="K1391" t="s">
        <v>903</v>
      </c>
      <c r="L1391">
        <v>3390</v>
      </c>
      <c r="M1391">
        <v>3395</v>
      </c>
      <c r="N1391">
        <v>300</v>
      </c>
      <c r="O1391" t="s">
        <v>898</v>
      </c>
      <c r="P1391">
        <v>0.68935848453433402</v>
      </c>
      <c r="Q1391">
        <v>0.93361274991424203</v>
      </c>
      <c r="R1391">
        <v>0.18954921171747199</v>
      </c>
      <c r="S1391">
        <v>1.68134010362384E-2</v>
      </c>
      <c r="T1391">
        <v>-2.0524418566117602</v>
      </c>
      <c r="U1391">
        <v>2.0524418566117602</v>
      </c>
      <c r="V1391">
        <v>1.66184125121001</v>
      </c>
      <c r="W1391">
        <v>-20.73</v>
      </c>
      <c r="X1391">
        <v>3.25</v>
      </c>
      <c r="Y1391">
        <v>224693</v>
      </c>
      <c r="Z1391">
        <v>13217</v>
      </c>
      <c r="AA1391">
        <v>0.8</v>
      </c>
      <c r="AB1391">
        <v>17</v>
      </c>
      <c r="AC1391">
        <v>10</v>
      </c>
      <c r="AD1391">
        <v>7</v>
      </c>
      <c r="AE1391">
        <v>58.82</v>
      </c>
      <c r="AF1391">
        <v>19</v>
      </c>
      <c r="AG1391">
        <v>3</v>
      </c>
      <c r="AH1391">
        <v>2</v>
      </c>
      <c r="AI1391">
        <v>12</v>
      </c>
      <c r="AJ1391" s="301">
        <v>43919</v>
      </c>
      <c r="AK1391">
        <v>907</v>
      </c>
      <c r="AL1391">
        <v>3109</v>
      </c>
      <c r="AM1391" s="301">
        <v>43828</v>
      </c>
      <c r="AN1391">
        <v>1530</v>
      </c>
      <c r="AO1391">
        <v>4626</v>
      </c>
      <c r="AP1391" s="301">
        <v>43645</v>
      </c>
      <c r="AQ1391">
        <v>1244</v>
      </c>
      <c r="AR1391">
        <v>4045</v>
      </c>
      <c r="AS1391" s="301">
        <v>43280</v>
      </c>
      <c r="AT1391">
        <v>1630</v>
      </c>
      <c r="AU1391">
        <v>3840.5</v>
      </c>
    </row>
    <row r="1392" spans="1:47" x14ac:dyDescent="0.2">
      <c r="A1392" s="102">
        <v>308</v>
      </c>
      <c r="B1392">
        <v>4005</v>
      </c>
      <c r="C1392" t="s">
        <v>1072</v>
      </c>
      <c r="D1392" t="s">
        <v>920</v>
      </c>
      <c r="E1392">
        <v>313</v>
      </c>
      <c r="F1392">
        <v>312</v>
      </c>
      <c r="G1392">
        <v>3200</v>
      </c>
      <c r="H1392" t="s">
        <v>901</v>
      </c>
      <c r="I1392">
        <v>6269</v>
      </c>
      <c r="J1392" t="s">
        <v>1176</v>
      </c>
      <c r="K1392" t="s">
        <v>909</v>
      </c>
      <c r="L1392">
        <v>1470</v>
      </c>
      <c r="M1392">
        <v>1434</v>
      </c>
      <c r="N1392">
        <v>700</v>
      </c>
      <c r="O1392" t="s">
        <v>898</v>
      </c>
      <c r="P1392">
        <v>0.85531407571936902</v>
      </c>
      <c r="Q1392">
        <v>0.963464072810994</v>
      </c>
      <c r="R1392" s="15">
        <v>1.19405129148946E-3</v>
      </c>
      <c r="S1392" s="15">
        <v>8.3947711809693702E-3</v>
      </c>
      <c r="T1392">
        <v>-0.30641371701185199</v>
      </c>
      <c r="U1392">
        <v>0.30641371701185199</v>
      </c>
      <c r="V1392">
        <v>0.89067510927149596</v>
      </c>
      <c r="W1392">
        <v>-2.11</v>
      </c>
      <c r="X1392">
        <v>0.54</v>
      </c>
      <c r="Y1392">
        <v>224643</v>
      </c>
      <c r="Z1392">
        <v>14040</v>
      </c>
      <c r="AA1392">
        <v>0.9</v>
      </c>
      <c r="AB1392">
        <v>16</v>
      </c>
      <c r="AC1392">
        <v>11</v>
      </c>
      <c r="AD1392">
        <v>5</v>
      </c>
      <c r="AE1392">
        <v>68.75</v>
      </c>
      <c r="AF1392">
        <v>18</v>
      </c>
      <c r="AG1392">
        <v>3</v>
      </c>
      <c r="AH1392">
        <v>2</v>
      </c>
      <c r="AI1392">
        <v>11</v>
      </c>
      <c r="AJ1392" s="301">
        <v>43919</v>
      </c>
      <c r="AK1392">
        <v>329</v>
      </c>
      <c r="AL1392">
        <v>1331</v>
      </c>
      <c r="AM1392" s="301">
        <v>43828</v>
      </c>
      <c r="AN1392">
        <v>498</v>
      </c>
      <c r="AO1392">
        <v>2665</v>
      </c>
      <c r="AP1392" s="301">
        <v>43645</v>
      </c>
      <c r="AQ1392">
        <v>515</v>
      </c>
      <c r="AR1392">
        <v>3090</v>
      </c>
      <c r="AS1392" s="301">
        <v>43280</v>
      </c>
      <c r="AT1392">
        <v>623</v>
      </c>
      <c r="AU1392">
        <v>3045</v>
      </c>
    </row>
    <row r="1393" spans="1:47" x14ac:dyDescent="0.2">
      <c r="A1393" s="102">
        <v>99</v>
      </c>
      <c r="B1393">
        <v>4634</v>
      </c>
      <c r="C1393" t="s">
        <v>62</v>
      </c>
      <c r="D1393" t="s">
        <v>920</v>
      </c>
      <c r="E1393">
        <v>1984</v>
      </c>
      <c r="F1393">
        <v>2000</v>
      </c>
      <c r="G1393">
        <v>500</v>
      </c>
      <c r="H1393" t="s">
        <v>898</v>
      </c>
      <c r="I1393">
        <v>5471</v>
      </c>
      <c r="J1393" t="s">
        <v>1052</v>
      </c>
      <c r="K1393" t="s">
        <v>939</v>
      </c>
      <c r="L1393">
        <v>3290</v>
      </c>
      <c r="M1393">
        <v>3280</v>
      </c>
      <c r="N1393">
        <v>300</v>
      </c>
      <c r="O1393" t="s">
        <v>901</v>
      </c>
      <c r="P1393">
        <v>0.78618857000202802</v>
      </c>
      <c r="Q1393">
        <v>0.97282080412940597</v>
      </c>
      <c r="R1393" s="15">
        <v>3.57370873550701E-3</v>
      </c>
      <c r="S1393" s="15">
        <v>7.3866263497793E-4</v>
      </c>
      <c r="T1393">
        <v>1.4686510661633401</v>
      </c>
      <c r="U1393">
        <v>1.4686510661633401</v>
      </c>
      <c r="V1393">
        <v>1.2034486392786099</v>
      </c>
      <c r="W1393">
        <v>4.67</v>
      </c>
      <c r="X1393">
        <v>1.63</v>
      </c>
      <c r="Y1393">
        <v>224388</v>
      </c>
      <c r="Z1393">
        <v>37398</v>
      </c>
      <c r="AA1393">
        <v>1.75</v>
      </c>
      <c r="AB1393">
        <v>6</v>
      </c>
      <c r="AC1393">
        <v>5</v>
      </c>
      <c r="AD1393">
        <v>1</v>
      </c>
      <c r="AE1393">
        <v>83.33</v>
      </c>
      <c r="AF1393">
        <v>18</v>
      </c>
      <c r="AG1393">
        <v>1</v>
      </c>
      <c r="AH1393">
        <v>0</v>
      </c>
      <c r="AI1393">
        <v>5</v>
      </c>
      <c r="AJ1393" s="301">
        <v>43919</v>
      </c>
      <c r="AK1393">
        <v>2221</v>
      </c>
      <c r="AL1393">
        <v>3655</v>
      </c>
      <c r="AM1393" s="301">
        <v>43828</v>
      </c>
      <c r="AN1393">
        <v>2667</v>
      </c>
      <c r="AO1393">
        <v>4805</v>
      </c>
      <c r="AP1393" s="301">
        <v>43645</v>
      </c>
      <c r="AQ1393">
        <v>2387</v>
      </c>
      <c r="AR1393">
        <v>4155</v>
      </c>
      <c r="AS1393" s="301">
        <v>43280</v>
      </c>
      <c r="AT1393">
        <v>2796</v>
      </c>
      <c r="AU1393">
        <v>4995</v>
      </c>
    </row>
    <row r="1394" spans="1:47" x14ac:dyDescent="0.2">
      <c r="A1394" s="102">
        <v>2475</v>
      </c>
      <c r="B1394">
        <v>4676</v>
      </c>
      <c r="C1394" t="s">
        <v>1206</v>
      </c>
      <c r="D1394" t="s">
        <v>900</v>
      </c>
      <c r="E1394">
        <v>1044</v>
      </c>
      <c r="F1394">
        <v>1031</v>
      </c>
      <c r="G1394">
        <v>1000</v>
      </c>
      <c r="H1394" t="s">
        <v>901</v>
      </c>
      <c r="I1394">
        <v>8377</v>
      </c>
      <c r="J1394" t="s">
        <v>977</v>
      </c>
      <c r="K1394" t="s">
        <v>940</v>
      </c>
      <c r="L1394">
        <v>893</v>
      </c>
      <c r="M1394">
        <v>896</v>
      </c>
      <c r="N1394">
        <v>1200</v>
      </c>
      <c r="O1394" t="s">
        <v>898</v>
      </c>
      <c r="P1394">
        <v>0.75225920967960902</v>
      </c>
      <c r="Q1394">
        <v>0.91200367441631203</v>
      </c>
      <c r="R1394">
        <v>2.92097370734936E-2</v>
      </c>
      <c r="S1394">
        <v>5.9871197273855398E-2</v>
      </c>
      <c r="T1394">
        <v>-0.897826725252452</v>
      </c>
      <c r="U1394">
        <v>0.897826725252452</v>
      </c>
      <c r="V1394">
        <v>0.62477223037638596</v>
      </c>
      <c r="W1394">
        <v>-5.73</v>
      </c>
      <c r="X1394">
        <v>4.29</v>
      </c>
      <c r="Y1394">
        <v>224351</v>
      </c>
      <c r="Z1394">
        <v>17258</v>
      </c>
      <c r="AA1394">
        <v>0.83</v>
      </c>
      <c r="AB1394">
        <v>13</v>
      </c>
      <c r="AC1394">
        <v>9</v>
      </c>
      <c r="AD1394">
        <v>4</v>
      </c>
      <c r="AE1394">
        <v>69.23</v>
      </c>
      <c r="AF1394">
        <v>17</v>
      </c>
      <c r="AG1394">
        <v>3</v>
      </c>
      <c r="AH1394">
        <v>2</v>
      </c>
      <c r="AI1394">
        <v>8</v>
      </c>
      <c r="AJ1394" s="301">
        <v>43919</v>
      </c>
      <c r="AK1394">
        <v>1109</v>
      </c>
      <c r="AL1394">
        <v>1005</v>
      </c>
      <c r="AM1394" s="301">
        <v>43828</v>
      </c>
      <c r="AN1394">
        <v>1556</v>
      </c>
      <c r="AO1394">
        <v>1152</v>
      </c>
      <c r="AP1394" s="301">
        <v>43645</v>
      </c>
      <c r="AQ1394">
        <v>1537</v>
      </c>
      <c r="AR1394">
        <v>1151</v>
      </c>
      <c r="AS1394" s="301">
        <v>43280</v>
      </c>
      <c r="AT1394">
        <v>1857</v>
      </c>
      <c r="AU1394">
        <v>1452</v>
      </c>
    </row>
    <row r="1395" spans="1:47" x14ac:dyDescent="0.2">
      <c r="A1395" s="102">
        <v>3372</v>
      </c>
      <c r="B1395">
        <v>1417</v>
      </c>
      <c r="C1395" t="s">
        <v>1462</v>
      </c>
      <c r="D1395" t="s">
        <v>907</v>
      </c>
      <c r="E1395">
        <v>1611</v>
      </c>
      <c r="F1395">
        <v>1595</v>
      </c>
      <c r="G1395">
        <v>600</v>
      </c>
      <c r="H1395" t="s">
        <v>898</v>
      </c>
      <c r="I1395">
        <v>6501</v>
      </c>
      <c r="J1395" t="s">
        <v>1022</v>
      </c>
      <c r="K1395" t="s">
        <v>903</v>
      </c>
      <c r="L1395">
        <v>3390</v>
      </c>
      <c r="M1395">
        <v>3395</v>
      </c>
      <c r="N1395">
        <v>300</v>
      </c>
      <c r="O1395" t="s">
        <v>901</v>
      </c>
      <c r="P1395">
        <v>0.79504106739107805</v>
      </c>
      <c r="Q1395">
        <v>0.88290222136988294</v>
      </c>
      <c r="R1395">
        <v>0.35841369369965598</v>
      </c>
      <c r="S1395">
        <v>3.3968523321335799E-2</v>
      </c>
      <c r="T1395">
        <v>1.4094317209035301</v>
      </c>
      <c r="U1395">
        <v>1.4094317209035301</v>
      </c>
      <c r="V1395">
        <v>1.4288693611187699</v>
      </c>
      <c r="W1395">
        <v>6.91</v>
      </c>
      <c r="X1395">
        <v>6.04</v>
      </c>
      <c r="Y1395">
        <v>224158</v>
      </c>
      <c r="Z1395">
        <v>16011</v>
      </c>
      <c r="AA1395">
        <v>0.85</v>
      </c>
      <c r="AB1395">
        <v>14</v>
      </c>
      <c r="AC1395">
        <v>7</v>
      </c>
      <c r="AD1395">
        <v>7</v>
      </c>
      <c r="AE1395">
        <v>50</v>
      </c>
      <c r="AF1395">
        <v>18</v>
      </c>
      <c r="AG1395">
        <v>2</v>
      </c>
      <c r="AH1395">
        <v>1</v>
      </c>
      <c r="AI1395">
        <v>11</v>
      </c>
      <c r="AJ1395" s="301">
        <v>43919</v>
      </c>
      <c r="AK1395">
        <v>1375</v>
      </c>
      <c r="AL1395">
        <v>3109</v>
      </c>
      <c r="AM1395" s="301">
        <v>43828</v>
      </c>
      <c r="AN1395">
        <v>1651</v>
      </c>
      <c r="AO1395">
        <v>4626</v>
      </c>
      <c r="AP1395" s="301">
        <v>43645</v>
      </c>
      <c r="AQ1395">
        <v>1652</v>
      </c>
      <c r="AR1395">
        <v>4045</v>
      </c>
      <c r="AS1395" s="301">
        <v>43280</v>
      </c>
      <c r="AT1395">
        <v>1687</v>
      </c>
      <c r="AU1395">
        <v>3840.5</v>
      </c>
    </row>
    <row r="1396" spans="1:47" x14ac:dyDescent="0.2">
      <c r="A1396" s="102">
        <v>3616</v>
      </c>
      <c r="B1396">
        <v>8595</v>
      </c>
      <c r="C1396" t="s">
        <v>1010</v>
      </c>
      <c r="D1396" t="s">
        <v>1025</v>
      </c>
      <c r="E1396">
        <v>3580</v>
      </c>
      <c r="F1396">
        <v>3575</v>
      </c>
      <c r="G1396">
        <v>300</v>
      </c>
      <c r="H1396" t="s">
        <v>898</v>
      </c>
      <c r="I1396">
        <v>9401</v>
      </c>
      <c r="J1396" t="s">
        <v>685</v>
      </c>
      <c r="K1396" t="s">
        <v>900</v>
      </c>
      <c r="L1396">
        <v>1732</v>
      </c>
      <c r="M1396">
        <v>1715</v>
      </c>
      <c r="N1396">
        <v>600</v>
      </c>
      <c r="O1396" t="s">
        <v>901</v>
      </c>
      <c r="P1396">
        <v>0.89489380401601704</v>
      </c>
      <c r="Q1396">
        <v>0.87283870332841396</v>
      </c>
      <c r="R1396">
        <v>0.19203196867709199</v>
      </c>
      <c r="S1396" s="15">
        <v>5.9527022800662403E-2</v>
      </c>
      <c r="T1396">
        <v>0.51528578615153997</v>
      </c>
      <c r="U1396">
        <v>0.51528578615153997</v>
      </c>
      <c r="V1396">
        <v>0.30906862020449999</v>
      </c>
      <c r="W1396">
        <v>2.44</v>
      </c>
      <c r="X1396">
        <v>4.0599999999999996</v>
      </c>
      <c r="Y1396">
        <v>224152</v>
      </c>
      <c r="Z1396">
        <v>17242</v>
      </c>
      <c r="AA1396">
        <v>1.07</v>
      </c>
      <c r="AB1396">
        <v>13</v>
      </c>
      <c r="AC1396">
        <v>10</v>
      </c>
      <c r="AD1396">
        <v>3</v>
      </c>
      <c r="AE1396">
        <v>76.92</v>
      </c>
      <c r="AF1396">
        <v>19</v>
      </c>
      <c r="AG1396">
        <v>2</v>
      </c>
      <c r="AH1396">
        <v>1</v>
      </c>
      <c r="AI1396">
        <v>10</v>
      </c>
      <c r="AJ1396" s="301">
        <v>43919</v>
      </c>
      <c r="AK1396">
        <v>2979</v>
      </c>
      <c r="AL1396">
        <v>1625</v>
      </c>
      <c r="AM1396" s="301">
        <v>43828</v>
      </c>
      <c r="AN1396">
        <v>4300</v>
      </c>
      <c r="AO1396">
        <v>1866</v>
      </c>
      <c r="AP1396" s="301">
        <v>43645</v>
      </c>
      <c r="AQ1396">
        <v>4030</v>
      </c>
      <c r="AR1396">
        <v>1884</v>
      </c>
      <c r="AS1396" s="301">
        <v>43280</v>
      </c>
      <c r="AT1396">
        <v>4360</v>
      </c>
      <c r="AU1396">
        <v>2423</v>
      </c>
    </row>
    <row r="1397" spans="1:47" x14ac:dyDescent="0.2">
      <c r="A1397" s="102">
        <v>3044</v>
      </c>
      <c r="B1397">
        <v>3632</v>
      </c>
      <c r="C1397" t="s">
        <v>1451</v>
      </c>
      <c r="D1397" t="s">
        <v>900</v>
      </c>
      <c r="E1397">
        <v>486</v>
      </c>
      <c r="F1397">
        <v>469</v>
      </c>
      <c r="G1397">
        <v>2300</v>
      </c>
      <c r="H1397" t="s">
        <v>898</v>
      </c>
      <c r="I1397">
        <v>4208</v>
      </c>
      <c r="J1397" t="s">
        <v>1026</v>
      </c>
      <c r="K1397" t="s">
        <v>920</v>
      </c>
      <c r="L1397">
        <v>1810</v>
      </c>
      <c r="M1397">
        <v>1797</v>
      </c>
      <c r="N1397">
        <v>600</v>
      </c>
      <c r="O1397" t="s">
        <v>901</v>
      </c>
      <c r="P1397">
        <v>0.71720167380410205</v>
      </c>
      <c r="Q1397">
        <v>0.89566061536788899</v>
      </c>
      <c r="R1397">
        <v>0.24420447396286399</v>
      </c>
      <c r="S1397">
        <v>7.7384032670170097E-3</v>
      </c>
      <c r="T1397">
        <v>1.6945082178125801</v>
      </c>
      <c r="U1397">
        <v>1.6945082178125801</v>
      </c>
      <c r="V1397">
        <v>2.4416905270649401</v>
      </c>
      <c r="W1397">
        <v>7.13</v>
      </c>
      <c r="X1397">
        <v>0.05</v>
      </c>
      <c r="Y1397">
        <v>223779</v>
      </c>
      <c r="Z1397">
        <v>15984</v>
      </c>
      <c r="AA1397">
        <v>0.83</v>
      </c>
      <c r="AB1397">
        <v>14</v>
      </c>
      <c r="AC1397">
        <v>9</v>
      </c>
      <c r="AD1397">
        <v>5</v>
      </c>
      <c r="AE1397">
        <v>64.290000000000006</v>
      </c>
      <c r="AF1397">
        <v>20</v>
      </c>
      <c r="AG1397">
        <v>3</v>
      </c>
      <c r="AH1397">
        <v>1</v>
      </c>
      <c r="AI1397">
        <v>10</v>
      </c>
      <c r="AJ1397" s="301">
        <v>43919</v>
      </c>
      <c r="AK1397">
        <v>404</v>
      </c>
      <c r="AL1397">
        <v>1691</v>
      </c>
      <c r="AM1397" s="301">
        <v>43828</v>
      </c>
      <c r="AN1397">
        <v>493</v>
      </c>
      <c r="AO1397">
        <v>2379</v>
      </c>
      <c r="AP1397" s="301">
        <v>43645</v>
      </c>
      <c r="AQ1397">
        <v>510</v>
      </c>
      <c r="AR1397">
        <v>2298</v>
      </c>
      <c r="AS1397" s="301">
        <v>43280</v>
      </c>
      <c r="AT1397">
        <v>587</v>
      </c>
      <c r="AU1397">
        <v>2821</v>
      </c>
    </row>
    <row r="1398" spans="1:47" x14ac:dyDescent="0.2">
      <c r="A1398" s="102">
        <v>3920</v>
      </c>
      <c r="B1398">
        <v>8056</v>
      </c>
      <c r="C1398" t="s">
        <v>1745</v>
      </c>
      <c r="D1398" t="s">
        <v>900</v>
      </c>
      <c r="E1398">
        <v>3390</v>
      </c>
      <c r="F1398">
        <v>3330</v>
      </c>
      <c r="G1398">
        <v>300</v>
      </c>
      <c r="H1398" t="s">
        <v>898</v>
      </c>
      <c r="I1398">
        <v>9613</v>
      </c>
      <c r="J1398" t="s">
        <v>1183</v>
      </c>
      <c r="K1398" t="s">
        <v>900</v>
      </c>
      <c r="L1398">
        <v>1203</v>
      </c>
      <c r="M1398">
        <v>1177</v>
      </c>
      <c r="N1398">
        <v>800</v>
      </c>
      <c r="O1398" t="s">
        <v>901</v>
      </c>
      <c r="P1398">
        <v>0.91038336810280795</v>
      </c>
      <c r="Q1398">
        <v>0.85935308711888603</v>
      </c>
      <c r="R1398">
        <v>9.9234869684409199E-2</v>
      </c>
      <c r="S1398" s="15">
        <v>1.16168150051168E-2</v>
      </c>
      <c r="T1398">
        <v>0.84011424078964902</v>
      </c>
      <c r="U1398">
        <v>0.84011424078964902</v>
      </c>
      <c r="V1398">
        <v>1.05612482656173</v>
      </c>
      <c r="W1398">
        <v>3.93</v>
      </c>
      <c r="X1398">
        <v>5.75</v>
      </c>
      <c r="Y1398">
        <v>223723</v>
      </c>
      <c r="Z1398">
        <v>13983</v>
      </c>
      <c r="AA1398">
        <v>0.76</v>
      </c>
      <c r="AB1398">
        <v>16</v>
      </c>
      <c r="AC1398">
        <v>7</v>
      </c>
      <c r="AD1398">
        <v>9</v>
      </c>
      <c r="AE1398">
        <v>43.75</v>
      </c>
      <c r="AF1398">
        <v>19</v>
      </c>
      <c r="AG1398">
        <v>2</v>
      </c>
      <c r="AH1398">
        <v>0</v>
      </c>
      <c r="AI1398">
        <v>14</v>
      </c>
      <c r="AJ1398" s="301">
        <v>43919</v>
      </c>
      <c r="AK1398">
        <v>2910</v>
      </c>
      <c r="AL1398">
        <v>1043</v>
      </c>
      <c r="AM1398" s="301">
        <v>43828</v>
      </c>
      <c r="AN1398">
        <v>3425</v>
      </c>
      <c r="AO1398">
        <v>1467</v>
      </c>
      <c r="AP1398" s="301">
        <v>43645</v>
      </c>
      <c r="AQ1398">
        <v>3630</v>
      </c>
      <c r="AR1398">
        <v>1461</v>
      </c>
      <c r="AS1398" s="301">
        <v>43280</v>
      </c>
      <c r="AT1398">
        <v>2784</v>
      </c>
      <c r="AU1398">
        <v>1251</v>
      </c>
    </row>
    <row r="1399" spans="1:47" x14ac:dyDescent="0.2">
      <c r="A1399" s="102">
        <v>931</v>
      </c>
      <c r="B1399">
        <v>1812</v>
      </c>
      <c r="C1399" t="s">
        <v>961</v>
      </c>
      <c r="D1399" t="s">
        <v>907</v>
      </c>
      <c r="E1399">
        <v>1231</v>
      </c>
      <c r="F1399">
        <v>1252</v>
      </c>
      <c r="G1399">
        <v>800</v>
      </c>
      <c r="H1399" t="s">
        <v>898</v>
      </c>
      <c r="I1399">
        <v>6113</v>
      </c>
      <c r="J1399" t="s">
        <v>1129</v>
      </c>
      <c r="K1399" t="s">
        <v>909</v>
      </c>
      <c r="L1399">
        <v>862</v>
      </c>
      <c r="M1399">
        <v>859</v>
      </c>
      <c r="N1399">
        <v>1200</v>
      </c>
      <c r="O1399" t="s">
        <v>901</v>
      </c>
      <c r="P1399">
        <v>0.67295791489674806</v>
      </c>
      <c r="Q1399">
        <v>0.94880758724334102</v>
      </c>
      <c r="R1399">
        <v>0.35074835641844798</v>
      </c>
      <c r="S1399">
        <v>4.6712722757106598E-3</v>
      </c>
      <c r="T1399">
        <v>2.8501821170353501</v>
      </c>
      <c r="U1399">
        <v>2.8501821170353501</v>
      </c>
      <c r="V1399">
        <v>2.39114597889118</v>
      </c>
      <c r="W1399">
        <v>13.38</v>
      </c>
      <c r="X1399">
        <v>2.92</v>
      </c>
      <c r="Y1399">
        <v>223720</v>
      </c>
      <c r="Z1399">
        <v>13982</v>
      </c>
      <c r="AA1399">
        <v>0.66</v>
      </c>
      <c r="AB1399">
        <v>16</v>
      </c>
      <c r="AC1399">
        <v>8</v>
      </c>
      <c r="AD1399">
        <v>8</v>
      </c>
      <c r="AE1399">
        <v>50</v>
      </c>
      <c r="AF1399">
        <v>22</v>
      </c>
      <c r="AG1399">
        <v>2</v>
      </c>
      <c r="AH1399">
        <v>0</v>
      </c>
      <c r="AI1399">
        <v>14</v>
      </c>
      <c r="AJ1399" s="301">
        <v>43919</v>
      </c>
      <c r="AK1399">
        <v>1155</v>
      </c>
      <c r="AL1399">
        <v>872</v>
      </c>
      <c r="AM1399" s="301">
        <v>43828</v>
      </c>
      <c r="AN1399">
        <v>1458</v>
      </c>
      <c r="AO1399">
        <v>1250</v>
      </c>
      <c r="AP1399" s="301">
        <v>43645</v>
      </c>
      <c r="AQ1399">
        <v>1510</v>
      </c>
      <c r="AR1399">
        <v>1246</v>
      </c>
      <c r="AS1399" s="301">
        <v>43280</v>
      </c>
      <c r="AT1399">
        <v>1646</v>
      </c>
      <c r="AU1399">
        <v>1059</v>
      </c>
    </row>
    <row r="1400" spans="1:47" x14ac:dyDescent="0.2">
      <c r="A1400" s="102">
        <v>1818</v>
      </c>
      <c r="B1400">
        <v>1605</v>
      </c>
      <c r="C1400" t="s">
        <v>1062</v>
      </c>
      <c r="D1400" t="s">
        <v>1045</v>
      </c>
      <c r="E1400">
        <v>672.9</v>
      </c>
      <c r="F1400">
        <v>659.6</v>
      </c>
      <c r="G1400">
        <v>1600</v>
      </c>
      <c r="H1400" t="s">
        <v>901</v>
      </c>
      <c r="I1400">
        <v>4666</v>
      </c>
      <c r="J1400" t="s">
        <v>1342</v>
      </c>
      <c r="K1400" t="s">
        <v>917</v>
      </c>
      <c r="L1400">
        <v>1805</v>
      </c>
      <c r="M1400">
        <v>1797</v>
      </c>
      <c r="N1400">
        <v>600</v>
      </c>
      <c r="O1400" t="s">
        <v>898</v>
      </c>
      <c r="P1400">
        <v>0.88361483400315499</v>
      </c>
      <c r="Q1400">
        <v>0.92938455951055898</v>
      </c>
      <c r="R1400">
        <v>5.1368327215425197E-2</v>
      </c>
      <c r="S1400">
        <v>6.9042579084120495E-2</v>
      </c>
      <c r="T1400">
        <v>-0.48802259494960498</v>
      </c>
      <c r="U1400">
        <v>0.48802259494960498</v>
      </c>
      <c r="V1400">
        <v>0.211463730867579</v>
      </c>
      <c r="W1400">
        <v>-5.17</v>
      </c>
      <c r="X1400">
        <v>2.12</v>
      </c>
      <c r="Y1400">
        <v>223635</v>
      </c>
      <c r="Z1400">
        <v>15974</v>
      </c>
      <c r="AA1400">
        <v>0.8</v>
      </c>
      <c r="AB1400">
        <v>14</v>
      </c>
      <c r="AC1400">
        <v>8</v>
      </c>
      <c r="AD1400">
        <v>6</v>
      </c>
      <c r="AE1400">
        <v>57.14</v>
      </c>
      <c r="AF1400">
        <v>17</v>
      </c>
      <c r="AG1400">
        <v>4</v>
      </c>
      <c r="AH1400">
        <v>2</v>
      </c>
      <c r="AI1400">
        <v>8</v>
      </c>
      <c r="AJ1400" s="301">
        <v>43919</v>
      </c>
      <c r="AK1400">
        <v>599.20000000000005</v>
      </c>
      <c r="AL1400">
        <v>1620</v>
      </c>
      <c r="AM1400" s="301">
        <v>43828</v>
      </c>
      <c r="AN1400">
        <v>1136.5</v>
      </c>
      <c r="AO1400">
        <v>2669</v>
      </c>
      <c r="AP1400" s="301">
        <v>43645</v>
      </c>
      <c r="AQ1400">
        <v>992.9</v>
      </c>
      <c r="AR1400">
        <v>2515</v>
      </c>
      <c r="AS1400" s="301">
        <v>43280</v>
      </c>
      <c r="AT1400">
        <v>1132.5</v>
      </c>
      <c r="AU1400">
        <v>2910</v>
      </c>
    </row>
    <row r="1401" spans="1:47" x14ac:dyDescent="0.2">
      <c r="A1401" s="102">
        <v>55</v>
      </c>
      <c r="B1401">
        <v>4023</v>
      </c>
      <c r="C1401" t="s">
        <v>1461</v>
      </c>
      <c r="D1401" t="s">
        <v>920</v>
      </c>
      <c r="E1401">
        <v>4750</v>
      </c>
      <c r="F1401">
        <v>4715</v>
      </c>
      <c r="G1401">
        <v>200</v>
      </c>
      <c r="H1401" t="s">
        <v>898</v>
      </c>
      <c r="I1401">
        <v>5020</v>
      </c>
      <c r="J1401" t="s">
        <v>1138</v>
      </c>
      <c r="K1401" t="s">
        <v>1090</v>
      </c>
      <c r="L1401">
        <v>379.7</v>
      </c>
      <c r="M1401">
        <v>378.3</v>
      </c>
      <c r="N1401">
        <v>2500</v>
      </c>
      <c r="O1401" t="s">
        <v>901</v>
      </c>
      <c r="P1401">
        <v>0.83873361095639198</v>
      </c>
      <c r="Q1401">
        <v>0.97614801001885898</v>
      </c>
      <c r="R1401">
        <v>0.20289109671143399</v>
      </c>
      <c r="S1401">
        <v>1.52514982150908E-2</v>
      </c>
      <c r="T1401">
        <v>1.50090166746575</v>
      </c>
      <c r="U1401">
        <v>1.50090166746575</v>
      </c>
      <c r="V1401">
        <v>1.9344725415739299</v>
      </c>
      <c r="W1401">
        <v>5.99</v>
      </c>
      <c r="X1401">
        <v>0.28999999999999998</v>
      </c>
      <c r="Y1401">
        <v>223343</v>
      </c>
      <c r="Z1401">
        <v>12408</v>
      </c>
      <c r="AA1401">
        <v>0.98</v>
      </c>
      <c r="AB1401">
        <v>18</v>
      </c>
      <c r="AC1401">
        <v>11</v>
      </c>
      <c r="AD1401">
        <v>7</v>
      </c>
      <c r="AE1401">
        <v>61.11</v>
      </c>
      <c r="AF1401">
        <v>18</v>
      </c>
      <c r="AG1401">
        <v>3</v>
      </c>
      <c r="AH1401">
        <v>1</v>
      </c>
      <c r="AI1401">
        <v>14</v>
      </c>
      <c r="AJ1401" s="301">
        <v>43919</v>
      </c>
      <c r="AK1401">
        <v>4470</v>
      </c>
      <c r="AL1401">
        <v>367.8</v>
      </c>
      <c r="AM1401" s="301">
        <v>43828</v>
      </c>
      <c r="AN1401">
        <v>6580</v>
      </c>
      <c r="AO1401">
        <v>497.9</v>
      </c>
      <c r="AP1401" s="301">
        <v>43645</v>
      </c>
      <c r="AQ1401">
        <v>7430</v>
      </c>
      <c r="AR1401">
        <v>545.79999999999995</v>
      </c>
      <c r="AS1401" s="301">
        <v>43280</v>
      </c>
      <c r="AT1401">
        <v>7690</v>
      </c>
      <c r="AU1401">
        <v>757.9</v>
      </c>
    </row>
    <row r="1402" spans="1:47" x14ac:dyDescent="0.2">
      <c r="A1402" s="102">
        <v>1299</v>
      </c>
      <c r="B1402">
        <v>3291</v>
      </c>
      <c r="C1402" t="s">
        <v>55</v>
      </c>
      <c r="D1402" t="s">
        <v>917</v>
      </c>
      <c r="E1402">
        <v>1661</v>
      </c>
      <c r="F1402">
        <v>1643</v>
      </c>
      <c r="G1402">
        <v>600</v>
      </c>
      <c r="H1402" t="s">
        <v>898</v>
      </c>
      <c r="I1402">
        <v>3407</v>
      </c>
      <c r="J1402" t="s">
        <v>983</v>
      </c>
      <c r="K1402" t="s">
        <v>920</v>
      </c>
      <c r="L1402">
        <v>846.6</v>
      </c>
      <c r="M1402">
        <v>855.5</v>
      </c>
      <c r="N1402">
        <v>1200</v>
      </c>
      <c r="O1402" t="s">
        <v>901</v>
      </c>
      <c r="P1402">
        <v>0.95349936414244596</v>
      </c>
      <c r="Q1402">
        <v>0.94163394291874902</v>
      </c>
      <c r="R1402">
        <v>1.7294087649649698E-2</v>
      </c>
      <c r="S1402">
        <v>7.1357231572907699E-3</v>
      </c>
      <c r="T1402">
        <v>8.6824142613431396E-2</v>
      </c>
      <c r="U1402">
        <v>8.6824142613431396E-2</v>
      </c>
      <c r="V1402">
        <v>0.19770242525926701</v>
      </c>
      <c r="W1402">
        <v>0.41</v>
      </c>
      <c r="X1402">
        <v>4.1399999999999997</v>
      </c>
      <c r="Y1402">
        <v>223253</v>
      </c>
      <c r="Z1402">
        <v>14884</v>
      </c>
      <c r="AA1402">
        <v>0.78</v>
      </c>
      <c r="AB1402">
        <v>15</v>
      </c>
      <c r="AC1402">
        <v>8</v>
      </c>
      <c r="AD1402">
        <v>7</v>
      </c>
      <c r="AE1402">
        <v>53.33</v>
      </c>
      <c r="AF1402">
        <v>19</v>
      </c>
      <c r="AG1402">
        <v>3</v>
      </c>
      <c r="AH1402">
        <v>1</v>
      </c>
      <c r="AI1402">
        <v>11</v>
      </c>
      <c r="AJ1402" s="301">
        <v>43919</v>
      </c>
      <c r="AK1402">
        <v>1545</v>
      </c>
      <c r="AL1402">
        <v>822.3</v>
      </c>
      <c r="AM1402" s="301">
        <v>43828</v>
      </c>
      <c r="AN1402">
        <v>1919</v>
      </c>
      <c r="AO1402">
        <v>1234</v>
      </c>
      <c r="AP1402" s="301">
        <v>43645</v>
      </c>
      <c r="AQ1402">
        <v>1803</v>
      </c>
      <c r="AR1402">
        <v>1194.5</v>
      </c>
      <c r="AS1402" s="301">
        <v>43280</v>
      </c>
      <c r="AT1402">
        <v>2103</v>
      </c>
      <c r="AU1402">
        <v>1398</v>
      </c>
    </row>
    <row r="1403" spans="1:47" x14ac:dyDescent="0.2">
      <c r="A1403" s="102">
        <v>2047</v>
      </c>
      <c r="B1403">
        <v>5803</v>
      </c>
      <c r="C1403" t="s">
        <v>23</v>
      </c>
      <c r="D1403" t="s">
        <v>911</v>
      </c>
      <c r="E1403">
        <v>312</v>
      </c>
      <c r="F1403">
        <v>308</v>
      </c>
      <c r="G1403">
        <v>2700</v>
      </c>
      <c r="H1403" t="s">
        <v>901</v>
      </c>
      <c r="I1403">
        <v>6902</v>
      </c>
      <c r="J1403" t="s">
        <v>588</v>
      </c>
      <c r="K1403" t="s">
        <v>913</v>
      </c>
      <c r="L1403">
        <v>4170</v>
      </c>
      <c r="M1403">
        <v>4151</v>
      </c>
      <c r="N1403">
        <v>200</v>
      </c>
      <c r="O1403" t="s">
        <v>898</v>
      </c>
      <c r="P1403">
        <v>0.74262482169618704</v>
      </c>
      <c r="Q1403">
        <v>0.92349970380275304</v>
      </c>
      <c r="R1403">
        <v>0.19455339102264599</v>
      </c>
      <c r="S1403">
        <v>3.2752680881217001E-2</v>
      </c>
      <c r="T1403">
        <v>-1.47046263616663</v>
      </c>
      <c r="U1403">
        <v>1.47046263616663</v>
      </c>
      <c r="V1403">
        <v>1.7703829697295701</v>
      </c>
      <c r="W1403">
        <v>-9.33</v>
      </c>
      <c r="X1403">
        <v>0.17</v>
      </c>
      <c r="Y1403">
        <v>223088</v>
      </c>
      <c r="Z1403">
        <v>15935</v>
      </c>
      <c r="AA1403">
        <v>0.9</v>
      </c>
      <c r="AB1403">
        <v>14</v>
      </c>
      <c r="AC1403">
        <v>6</v>
      </c>
      <c r="AD1403">
        <v>8</v>
      </c>
      <c r="AE1403">
        <v>42.86</v>
      </c>
      <c r="AF1403">
        <v>19</v>
      </c>
      <c r="AG1403">
        <v>4</v>
      </c>
      <c r="AH1403">
        <v>0</v>
      </c>
      <c r="AI1403">
        <v>10</v>
      </c>
      <c r="AJ1403" s="301">
        <v>43919</v>
      </c>
      <c r="AK1403">
        <v>317</v>
      </c>
      <c r="AL1403">
        <v>3590</v>
      </c>
      <c r="AM1403" s="301">
        <v>43828</v>
      </c>
      <c r="AN1403">
        <v>452</v>
      </c>
      <c r="AO1403">
        <v>4966</v>
      </c>
      <c r="AP1403" s="301">
        <v>43645</v>
      </c>
      <c r="AQ1403">
        <v>421</v>
      </c>
      <c r="AR1403">
        <v>4642</v>
      </c>
      <c r="AS1403" s="301">
        <v>43280</v>
      </c>
      <c r="AT1403">
        <v>689</v>
      </c>
      <c r="AU1403">
        <v>5245</v>
      </c>
    </row>
    <row r="1404" spans="1:47" x14ac:dyDescent="0.2">
      <c r="A1404" s="102">
        <v>3756</v>
      </c>
      <c r="B1404">
        <v>2815</v>
      </c>
      <c r="C1404" t="s">
        <v>1243</v>
      </c>
      <c r="D1404" t="s">
        <v>923</v>
      </c>
      <c r="E1404">
        <v>6710</v>
      </c>
      <c r="F1404">
        <v>6680</v>
      </c>
      <c r="G1404">
        <v>100</v>
      </c>
      <c r="H1404" t="s">
        <v>901</v>
      </c>
      <c r="I1404">
        <v>5232</v>
      </c>
      <c r="J1404" t="s">
        <v>1433</v>
      </c>
      <c r="K1404" t="s">
        <v>897</v>
      </c>
      <c r="L1404">
        <v>3765</v>
      </c>
      <c r="M1404">
        <v>3805</v>
      </c>
      <c r="N1404">
        <v>200</v>
      </c>
      <c r="O1404" t="s">
        <v>898</v>
      </c>
      <c r="P1404">
        <v>0.70415132225119403</v>
      </c>
      <c r="Q1404">
        <v>0.86721108827648796</v>
      </c>
      <c r="R1404" s="15">
        <v>0.352256313833541</v>
      </c>
      <c r="S1404" s="15">
        <v>1.8295856070936201E-2</v>
      </c>
      <c r="T1404">
        <v>-1.3449819628384401</v>
      </c>
      <c r="U1404">
        <v>1.3449819628384401</v>
      </c>
      <c r="V1404">
        <v>0.680236991829964</v>
      </c>
      <c r="W1404">
        <v>-7.76</v>
      </c>
      <c r="X1404">
        <v>13.92</v>
      </c>
      <c r="Y1404">
        <v>222837</v>
      </c>
      <c r="Z1404">
        <v>27855</v>
      </c>
      <c r="AA1404">
        <v>2.0099999999999998</v>
      </c>
      <c r="AB1404">
        <v>8</v>
      </c>
      <c r="AC1404">
        <v>6</v>
      </c>
      <c r="AD1404">
        <v>2</v>
      </c>
      <c r="AE1404">
        <v>75</v>
      </c>
      <c r="AF1404">
        <v>17</v>
      </c>
      <c r="AG1404">
        <v>3</v>
      </c>
      <c r="AH1404">
        <v>1</v>
      </c>
      <c r="AI1404">
        <v>4</v>
      </c>
      <c r="AJ1404" s="301">
        <v>43919</v>
      </c>
      <c r="AK1404">
        <v>6970</v>
      </c>
      <c r="AL1404">
        <v>3370</v>
      </c>
      <c r="AM1404" s="301">
        <v>43828</v>
      </c>
      <c r="AN1404">
        <v>8130</v>
      </c>
      <c r="AO1404">
        <v>4775</v>
      </c>
      <c r="AP1404" s="301">
        <v>43645</v>
      </c>
      <c r="AQ1404">
        <v>7160</v>
      </c>
      <c r="AR1404">
        <v>4390</v>
      </c>
      <c r="AS1404" s="301">
        <v>43280</v>
      </c>
      <c r="AT1404">
        <v>9020</v>
      </c>
      <c r="AU1404">
        <v>5150</v>
      </c>
    </row>
    <row r="1405" spans="1:47" x14ac:dyDescent="0.2">
      <c r="A1405" s="102">
        <v>2959</v>
      </c>
      <c r="B1405">
        <v>3291</v>
      </c>
      <c r="C1405" t="s">
        <v>55</v>
      </c>
      <c r="D1405" t="s">
        <v>917</v>
      </c>
      <c r="E1405">
        <v>1661</v>
      </c>
      <c r="F1405">
        <v>1643</v>
      </c>
      <c r="G1405">
        <v>600</v>
      </c>
      <c r="H1405" t="s">
        <v>898</v>
      </c>
      <c r="I1405">
        <v>4634</v>
      </c>
      <c r="J1405" t="s">
        <v>62</v>
      </c>
      <c r="K1405" t="s">
        <v>920</v>
      </c>
      <c r="L1405">
        <v>1984</v>
      </c>
      <c r="M1405">
        <v>2000</v>
      </c>
      <c r="N1405">
        <v>500</v>
      </c>
      <c r="O1405" t="s">
        <v>901</v>
      </c>
      <c r="P1405">
        <v>0.68302814390550903</v>
      </c>
      <c r="Q1405">
        <v>0.89831211857316395</v>
      </c>
      <c r="R1405">
        <v>0.42824940625289998</v>
      </c>
      <c r="S1405">
        <v>8.4393860076167504E-2</v>
      </c>
      <c r="T1405">
        <v>1.5748083628188001</v>
      </c>
      <c r="U1405">
        <v>1.5748083628188001</v>
      </c>
      <c r="V1405">
        <v>1.47044778594364</v>
      </c>
      <c r="W1405">
        <v>9.2899999999999991</v>
      </c>
      <c r="X1405">
        <v>1.42</v>
      </c>
      <c r="Y1405">
        <v>222660</v>
      </c>
      <c r="Z1405">
        <v>20242</v>
      </c>
      <c r="AA1405">
        <v>1.1000000000000001</v>
      </c>
      <c r="AB1405">
        <v>11</v>
      </c>
      <c r="AC1405">
        <v>7</v>
      </c>
      <c r="AD1405">
        <v>4</v>
      </c>
      <c r="AE1405">
        <v>63.64</v>
      </c>
      <c r="AF1405">
        <v>21</v>
      </c>
      <c r="AG1405">
        <v>2</v>
      </c>
      <c r="AH1405">
        <v>0</v>
      </c>
      <c r="AI1405">
        <v>9</v>
      </c>
      <c r="AJ1405" s="301">
        <v>43919</v>
      </c>
      <c r="AK1405">
        <v>1545</v>
      </c>
      <c r="AL1405">
        <v>2221</v>
      </c>
      <c r="AM1405" s="301">
        <v>43828</v>
      </c>
      <c r="AN1405">
        <v>1919</v>
      </c>
      <c r="AO1405">
        <v>2667</v>
      </c>
      <c r="AP1405" s="301">
        <v>43645</v>
      </c>
      <c r="AQ1405">
        <v>1803</v>
      </c>
      <c r="AR1405">
        <v>2387</v>
      </c>
      <c r="AS1405" s="301">
        <v>43280</v>
      </c>
      <c r="AT1405">
        <v>2103</v>
      </c>
      <c r="AU1405">
        <v>2796</v>
      </c>
    </row>
    <row r="1406" spans="1:47" x14ac:dyDescent="0.2">
      <c r="A1406" s="102">
        <v>4055</v>
      </c>
      <c r="B1406">
        <v>1417</v>
      </c>
      <c r="C1406" t="s">
        <v>1462</v>
      </c>
      <c r="D1406" t="s">
        <v>907</v>
      </c>
      <c r="E1406">
        <v>1611</v>
      </c>
      <c r="F1406">
        <v>1595</v>
      </c>
      <c r="G1406">
        <v>600</v>
      </c>
      <c r="H1406" t="s">
        <v>898</v>
      </c>
      <c r="I1406">
        <v>7867</v>
      </c>
      <c r="J1406" t="s">
        <v>1178</v>
      </c>
      <c r="K1406" t="s">
        <v>919</v>
      </c>
      <c r="L1406">
        <v>863</v>
      </c>
      <c r="M1406">
        <v>837</v>
      </c>
      <c r="N1406">
        <v>1100</v>
      </c>
      <c r="O1406" t="s">
        <v>901</v>
      </c>
      <c r="P1406">
        <v>0.77756942580592303</v>
      </c>
      <c r="Q1406">
        <v>0.85265502848519803</v>
      </c>
      <c r="R1406">
        <v>0.150765202790378</v>
      </c>
      <c r="S1406">
        <v>3.9075464846083999E-2</v>
      </c>
      <c r="T1406">
        <v>3.0117261244865499</v>
      </c>
      <c r="U1406">
        <v>3.0117261244865499</v>
      </c>
      <c r="V1406">
        <v>2.8555978326302101</v>
      </c>
      <c r="W1406">
        <v>12.41</v>
      </c>
      <c r="X1406">
        <v>3.79</v>
      </c>
      <c r="Y1406">
        <v>222553</v>
      </c>
      <c r="Z1406">
        <v>11713</v>
      </c>
      <c r="AA1406">
        <v>0.56999999999999995</v>
      </c>
      <c r="AB1406">
        <v>19</v>
      </c>
      <c r="AC1406">
        <v>12</v>
      </c>
      <c r="AD1406">
        <v>7</v>
      </c>
      <c r="AE1406">
        <v>63.16</v>
      </c>
      <c r="AF1406">
        <v>17</v>
      </c>
      <c r="AG1406">
        <v>7</v>
      </c>
      <c r="AH1406">
        <v>6</v>
      </c>
      <c r="AI1406">
        <v>6</v>
      </c>
      <c r="AJ1406" s="301">
        <v>43919</v>
      </c>
      <c r="AK1406">
        <v>1375</v>
      </c>
      <c r="AL1406">
        <v>782</v>
      </c>
      <c r="AM1406" s="301">
        <v>43828</v>
      </c>
      <c r="AN1406">
        <v>1651</v>
      </c>
      <c r="AO1406">
        <v>1417</v>
      </c>
      <c r="AP1406" s="301">
        <v>43645</v>
      </c>
      <c r="AQ1406">
        <v>1652</v>
      </c>
      <c r="AR1406">
        <v>1307</v>
      </c>
      <c r="AS1406" s="301">
        <v>43280</v>
      </c>
      <c r="AT1406">
        <v>1687</v>
      </c>
      <c r="AU1406">
        <v>887</v>
      </c>
    </row>
    <row r="1407" spans="1:47" x14ac:dyDescent="0.2">
      <c r="A1407" s="102">
        <v>881</v>
      </c>
      <c r="B1407">
        <v>5713</v>
      </c>
      <c r="C1407" t="s">
        <v>1099</v>
      </c>
      <c r="D1407" t="s">
        <v>911</v>
      </c>
      <c r="E1407">
        <v>2937</v>
      </c>
      <c r="F1407">
        <v>2957.5</v>
      </c>
      <c r="G1407">
        <v>300</v>
      </c>
      <c r="H1407" t="s">
        <v>898</v>
      </c>
      <c r="I1407">
        <v>6301</v>
      </c>
      <c r="J1407" t="s">
        <v>52</v>
      </c>
      <c r="K1407" t="s">
        <v>909</v>
      </c>
      <c r="L1407">
        <v>2125</v>
      </c>
      <c r="M1407">
        <v>2153</v>
      </c>
      <c r="N1407">
        <v>400</v>
      </c>
      <c r="O1407" t="s">
        <v>901</v>
      </c>
      <c r="P1407">
        <v>0.98043907680373699</v>
      </c>
      <c r="Q1407">
        <v>0.94955279762271905</v>
      </c>
      <c r="R1407">
        <v>1.31454649841048E-2</v>
      </c>
      <c r="S1407">
        <v>9.6941547084768598E-2</v>
      </c>
      <c r="T1407">
        <v>1.0067768525297101</v>
      </c>
      <c r="U1407">
        <v>1.0067768525297101</v>
      </c>
      <c r="V1407">
        <v>1.5858764419506399</v>
      </c>
      <c r="W1407">
        <v>3.89</v>
      </c>
      <c r="X1407">
        <v>2.94</v>
      </c>
      <c r="Y1407">
        <v>222469</v>
      </c>
      <c r="Z1407">
        <v>27809</v>
      </c>
      <c r="AA1407">
        <v>1.35</v>
      </c>
      <c r="AB1407">
        <v>8</v>
      </c>
      <c r="AC1407">
        <v>7</v>
      </c>
      <c r="AD1407">
        <v>1</v>
      </c>
      <c r="AE1407">
        <v>87.5</v>
      </c>
      <c r="AF1407">
        <v>21</v>
      </c>
      <c r="AG1407">
        <v>1</v>
      </c>
      <c r="AH1407">
        <v>0</v>
      </c>
      <c r="AI1407">
        <v>7</v>
      </c>
      <c r="AJ1407" s="301">
        <v>43919</v>
      </c>
      <c r="AK1407">
        <v>2311.5</v>
      </c>
      <c r="AL1407">
        <v>1877.5</v>
      </c>
      <c r="AM1407" s="301">
        <v>43828</v>
      </c>
      <c r="AN1407">
        <v>3544</v>
      </c>
      <c r="AO1407">
        <v>2642</v>
      </c>
      <c r="AP1407" s="301">
        <v>43645</v>
      </c>
      <c r="AQ1407">
        <v>3244</v>
      </c>
      <c r="AR1407">
        <v>2658</v>
      </c>
      <c r="AS1407" s="301">
        <v>43280</v>
      </c>
      <c r="AT1407">
        <v>4145</v>
      </c>
      <c r="AU1407">
        <v>3122</v>
      </c>
    </row>
    <row r="1408" spans="1:47" x14ac:dyDescent="0.2">
      <c r="A1408" s="102">
        <v>2059</v>
      </c>
      <c r="B1408">
        <v>3405</v>
      </c>
      <c r="C1408" t="s">
        <v>1265</v>
      </c>
      <c r="D1408" t="s">
        <v>920</v>
      </c>
      <c r="E1408">
        <v>1120</v>
      </c>
      <c r="F1408">
        <v>1104</v>
      </c>
      <c r="G1408">
        <v>900</v>
      </c>
      <c r="H1408" t="s">
        <v>901</v>
      </c>
      <c r="I1408">
        <v>5110</v>
      </c>
      <c r="J1408" t="s">
        <v>808</v>
      </c>
      <c r="K1408" t="s">
        <v>984</v>
      </c>
      <c r="L1408">
        <v>1053</v>
      </c>
      <c r="M1408">
        <v>1049</v>
      </c>
      <c r="N1408">
        <v>900</v>
      </c>
      <c r="O1408" t="s">
        <v>898</v>
      </c>
      <c r="P1408">
        <v>0.93797719675970903</v>
      </c>
      <c r="Q1408">
        <v>0.923156779199519</v>
      </c>
      <c r="R1408">
        <v>0.105529048820367</v>
      </c>
      <c r="S1408">
        <v>4.2049925082642998E-2</v>
      </c>
      <c r="T1408">
        <v>-7.4075942823481705E-2</v>
      </c>
      <c r="U1408">
        <v>7.4075942823481705E-2</v>
      </c>
      <c r="V1408">
        <v>0.42985681657070401</v>
      </c>
      <c r="W1408">
        <v>-0.2</v>
      </c>
      <c r="X1408">
        <v>4.9800000000000004</v>
      </c>
      <c r="Y1408">
        <v>222142</v>
      </c>
      <c r="Z1408">
        <v>18512</v>
      </c>
      <c r="AA1408">
        <v>1.02</v>
      </c>
      <c r="AB1408">
        <v>12</v>
      </c>
      <c r="AC1408">
        <v>8</v>
      </c>
      <c r="AD1408">
        <v>4</v>
      </c>
      <c r="AE1408">
        <v>66.67</v>
      </c>
      <c r="AF1408">
        <v>18</v>
      </c>
      <c r="AG1408">
        <v>3</v>
      </c>
      <c r="AH1408">
        <v>1</v>
      </c>
      <c r="AI1408">
        <v>8</v>
      </c>
      <c r="AJ1408" s="301">
        <v>43919</v>
      </c>
      <c r="AK1408">
        <v>1129</v>
      </c>
      <c r="AL1408">
        <v>1069</v>
      </c>
      <c r="AM1408" s="301">
        <v>43828</v>
      </c>
      <c r="AN1408">
        <v>1331</v>
      </c>
      <c r="AO1408">
        <v>1337</v>
      </c>
      <c r="AP1408" s="301">
        <v>43645</v>
      </c>
      <c r="AQ1408">
        <v>1308</v>
      </c>
      <c r="AR1408">
        <v>1263</v>
      </c>
      <c r="AS1408" s="301">
        <v>43280</v>
      </c>
      <c r="AT1408">
        <v>1497</v>
      </c>
      <c r="AU1408">
        <v>1711</v>
      </c>
    </row>
    <row r="1409" spans="1:47" x14ac:dyDescent="0.2">
      <c r="A1409" s="102">
        <v>2463</v>
      </c>
      <c r="B1409">
        <v>9101</v>
      </c>
      <c r="C1409" t="s">
        <v>682</v>
      </c>
      <c r="D1409" t="s">
        <v>1071</v>
      </c>
      <c r="E1409">
        <v>1484</v>
      </c>
      <c r="F1409">
        <v>1493</v>
      </c>
      <c r="G1409">
        <v>700</v>
      </c>
      <c r="H1409" t="s">
        <v>898</v>
      </c>
      <c r="I1409">
        <v>9613</v>
      </c>
      <c r="J1409" t="s">
        <v>1183</v>
      </c>
      <c r="K1409" t="s">
        <v>900</v>
      </c>
      <c r="L1409">
        <v>1203</v>
      </c>
      <c r="M1409">
        <v>1177</v>
      </c>
      <c r="N1409">
        <v>900</v>
      </c>
      <c r="O1409" t="s">
        <v>901</v>
      </c>
      <c r="P1409">
        <v>0.93682288274731795</v>
      </c>
      <c r="Q1409">
        <v>0.91222577874802901</v>
      </c>
      <c r="R1409">
        <v>1.21532651638567E-3</v>
      </c>
      <c r="S1409" s="15">
        <v>9.2304590948325799E-2</v>
      </c>
      <c r="T1409">
        <v>0.240796449959924</v>
      </c>
      <c r="U1409">
        <v>0.240796449959924</v>
      </c>
      <c r="V1409">
        <v>1.8574030595625401E-2</v>
      </c>
      <c r="W1409">
        <v>1.1299999999999999</v>
      </c>
      <c r="X1409">
        <v>1.36</v>
      </c>
      <c r="Y1409">
        <v>222097</v>
      </c>
      <c r="Z1409">
        <v>13881</v>
      </c>
      <c r="AA1409">
        <v>0.74</v>
      </c>
      <c r="AB1409">
        <v>16</v>
      </c>
      <c r="AC1409">
        <v>10</v>
      </c>
      <c r="AD1409">
        <v>6</v>
      </c>
      <c r="AE1409">
        <v>62.5</v>
      </c>
      <c r="AF1409">
        <v>18</v>
      </c>
      <c r="AG1409">
        <v>4</v>
      </c>
      <c r="AH1409">
        <v>0</v>
      </c>
      <c r="AI1409">
        <v>12</v>
      </c>
      <c r="AJ1409" s="301">
        <v>43919</v>
      </c>
      <c r="AK1409">
        <v>1336</v>
      </c>
      <c r="AL1409">
        <v>1043</v>
      </c>
      <c r="AM1409" s="301">
        <v>43828</v>
      </c>
      <c r="AN1409">
        <v>1981</v>
      </c>
      <c r="AO1409">
        <v>1467</v>
      </c>
      <c r="AP1409" s="301">
        <v>43645</v>
      </c>
      <c r="AQ1409">
        <v>1776</v>
      </c>
      <c r="AR1409">
        <v>1461</v>
      </c>
      <c r="AS1409" s="301">
        <v>43280</v>
      </c>
      <c r="AT1409">
        <v>2162</v>
      </c>
      <c r="AU1409">
        <v>1251</v>
      </c>
    </row>
    <row r="1410" spans="1:47" x14ac:dyDescent="0.2">
      <c r="A1410" s="102">
        <v>1072</v>
      </c>
      <c r="B1410">
        <v>6183</v>
      </c>
      <c r="C1410" t="s">
        <v>1060</v>
      </c>
      <c r="D1410" t="s">
        <v>910</v>
      </c>
      <c r="E1410">
        <v>1372</v>
      </c>
      <c r="F1410">
        <v>1371</v>
      </c>
      <c r="G1410">
        <v>800</v>
      </c>
      <c r="H1410" t="s">
        <v>898</v>
      </c>
      <c r="I1410">
        <v>7240</v>
      </c>
      <c r="J1410" t="s">
        <v>599</v>
      </c>
      <c r="K1410" t="s">
        <v>913</v>
      </c>
      <c r="L1410">
        <v>1315</v>
      </c>
      <c r="M1410">
        <v>1294</v>
      </c>
      <c r="N1410">
        <v>800</v>
      </c>
      <c r="O1410" t="s">
        <v>901</v>
      </c>
      <c r="P1410">
        <v>0.92733044494670602</v>
      </c>
      <c r="Q1410">
        <v>0.94601069385585801</v>
      </c>
      <c r="R1410">
        <v>8.3608785294692706E-2</v>
      </c>
      <c r="S1410">
        <v>2.70611133717786E-3</v>
      </c>
      <c r="T1410">
        <v>1.4031710475978101</v>
      </c>
      <c r="U1410">
        <v>1.4031710475978101</v>
      </c>
      <c r="V1410">
        <v>0.80292748726312102</v>
      </c>
      <c r="W1410">
        <v>6.31</v>
      </c>
      <c r="X1410">
        <v>5.62</v>
      </c>
      <c r="Y1410">
        <v>221965</v>
      </c>
      <c r="Z1410">
        <v>13057</v>
      </c>
      <c r="AA1410">
        <v>0.68</v>
      </c>
      <c r="AB1410">
        <v>17</v>
      </c>
      <c r="AC1410">
        <v>10</v>
      </c>
      <c r="AD1410">
        <v>7</v>
      </c>
      <c r="AE1410">
        <v>58.82</v>
      </c>
      <c r="AF1410">
        <v>17</v>
      </c>
      <c r="AG1410">
        <v>5</v>
      </c>
      <c r="AH1410">
        <v>3</v>
      </c>
      <c r="AI1410">
        <v>9</v>
      </c>
      <c r="AJ1410" s="301">
        <v>43919</v>
      </c>
      <c r="AK1410">
        <v>1152</v>
      </c>
      <c r="AL1410">
        <v>1212</v>
      </c>
      <c r="AM1410" s="301">
        <v>43828</v>
      </c>
      <c r="AN1410">
        <v>1720</v>
      </c>
      <c r="AO1410">
        <v>1641</v>
      </c>
      <c r="AP1410" s="301">
        <v>43645</v>
      </c>
      <c r="AQ1410">
        <v>1520</v>
      </c>
      <c r="AR1410">
        <v>1653</v>
      </c>
      <c r="AS1410" s="301">
        <v>43280</v>
      </c>
      <c r="AT1410">
        <v>1850</v>
      </c>
      <c r="AU1410">
        <v>2099</v>
      </c>
    </row>
    <row r="1411" spans="1:47" x14ac:dyDescent="0.2">
      <c r="A1411" s="102">
        <v>1186</v>
      </c>
      <c r="B1411">
        <v>2914</v>
      </c>
      <c r="C1411" t="s">
        <v>994</v>
      </c>
      <c r="D1411" t="s">
        <v>923</v>
      </c>
      <c r="E1411">
        <v>1998.5</v>
      </c>
      <c r="F1411">
        <v>1997</v>
      </c>
      <c r="G1411">
        <v>500</v>
      </c>
      <c r="H1411" t="s">
        <v>901</v>
      </c>
      <c r="I1411">
        <v>9716</v>
      </c>
      <c r="J1411" t="s">
        <v>1034</v>
      </c>
      <c r="K1411" t="s">
        <v>910</v>
      </c>
      <c r="L1411">
        <v>907</v>
      </c>
      <c r="M1411">
        <v>891</v>
      </c>
      <c r="N1411">
        <v>1100</v>
      </c>
      <c r="O1411" t="s">
        <v>898</v>
      </c>
      <c r="P1411">
        <v>0.86665301531327199</v>
      </c>
      <c r="Q1411">
        <v>0.94390988708699997</v>
      </c>
      <c r="R1411">
        <v>0.120487278744782</v>
      </c>
      <c r="S1411" s="15">
        <v>4.41803990000844E-2</v>
      </c>
      <c r="T1411">
        <v>-0.90384037224929303</v>
      </c>
      <c r="U1411">
        <v>0.90384037224929303</v>
      </c>
      <c r="V1411">
        <v>0.58947719230784401</v>
      </c>
      <c r="W1411">
        <v>-7.11</v>
      </c>
      <c r="X1411">
        <v>1.84</v>
      </c>
      <c r="Y1411">
        <v>221892</v>
      </c>
      <c r="Z1411">
        <v>15849</v>
      </c>
      <c r="AA1411">
        <v>0.91</v>
      </c>
      <c r="AB1411">
        <v>14</v>
      </c>
      <c r="AC1411">
        <v>9</v>
      </c>
      <c r="AD1411">
        <v>5</v>
      </c>
      <c r="AE1411">
        <v>64.290000000000006</v>
      </c>
      <c r="AF1411">
        <v>18</v>
      </c>
      <c r="AG1411">
        <v>1</v>
      </c>
      <c r="AH1411">
        <v>2</v>
      </c>
      <c r="AI1411">
        <v>11</v>
      </c>
      <c r="AJ1411" s="301">
        <v>43919</v>
      </c>
      <c r="AK1411">
        <v>2053.5</v>
      </c>
      <c r="AL1411">
        <v>839</v>
      </c>
      <c r="AM1411" s="301">
        <v>43828</v>
      </c>
      <c r="AN1411">
        <v>2432.5</v>
      </c>
      <c r="AO1411">
        <v>1455</v>
      </c>
      <c r="AP1411" s="301">
        <v>43645</v>
      </c>
      <c r="AQ1411">
        <v>2401</v>
      </c>
      <c r="AR1411">
        <v>1376</v>
      </c>
      <c r="AS1411" s="301">
        <v>43280</v>
      </c>
      <c r="AT1411">
        <v>3013</v>
      </c>
      <c r="AU1411">
        <v>1186</v>
      </c>
    </row>
    <row r="1412" spans="1:47" x14ac:dyDescent="0.2">
      <c r="A1412" s="102">
        <v>32</v>
      </c>
      <c r="B1412">
        <v>5802</v>
      </c>
      <c r="C1412" t="s">
        <v>1056</v>
      </c>
      <c r="D1412" t="s">
        <v>911</v>
      </c>
      <c r="E1412">
        <v>1238.5</v>
      </c>
      <c r="F1412">
        <v>1214.5</v>
      </c>
      <c r="G1412">
        <v>900</v>
      </c>
      <c r="H1412" t="s">
        <v>901</v>
      </c>
      <c r="I1412">
        <v>6995</v>
      </c>
      <c r="J1412" t="s">
        <v>47</v>
      </c>
      <c r="K1412" t="s">
        <v>913</v>
      </c>
      <c r="L1412">
        <v>1553</v>
      </c>
      <c r="M1412">
        <v>1535</v>
      </c>
      <c r="N1412">
        <v>700</v>
      </c>
      <c r="O1412" t="s">
        <v>898</v>
      </c>
      <c r="P1412">
        <v>0.97343552006094602</v>
      </c>
      <c r="Q1412">
        <v>0.97885312367763</v>
      </c>
      <c r="R1412">
        <v>0.21666555130763199</v>
      </c>
      <c r="S1412" s="15">
        <v>5.4897219809859898E-2</v>
      </c>
      <c r="T1412">
        <v>-0.74456796082634602</v>
      </c>
      <c r="U1412">
        <v>0.74456796082634602</v>
      </c>
      <c r="V1412">
        <v>0.65514302893551901</v>
      </c>
      <c r="W1412">
        <v>-2.0299999999999998</v>
      </c>
      <c r="X1412">
        <v>1.73</v>
      </c>
      <c r="Y1412">
        <v>221640</v>
      </c>
      <c r="Z1412">
        <v>14776</v>
      </c>
      <c r="AA1412">
        <v>0.75</v>
      </c>
      <c r="AB1412">
        <v>15</v>
      </c>
      <c r="AC1412">
        <v>9</v>
      </c>
      <c r="AD1412">
        <v>6</v>
      </c>
      <c r="AE1412">
        <v>60</v>
      </c>
      <c r="AF1412">
        <v>21</v>
      </c>
      <c r="AG1412">
        <v>1</v>
      </c>
      <c r="AH1412">
        <v>0</v>
      </c>
      <c r="AI1412">
        <v>14</v>
      </c>
      <c r="AJ1412" s="301">
        <v>43919</v>
      </c>
      <c r="AK1412">
        <v>1166.5</v>
      </c>
      <c r="AL1412">
        <v>1369</v>
      </c>
      <c r="AM1412" s="301">
        <v>43828</v>
      </c>
      <c r="AN1412">
        <v>1652</v>
      </c>
      <c r="AO1412">
        <v>2147</v>
      </c>
      <c r="AP1412" s="301">
        <v>43645</v>
      </c>
      <c r="AQ1412">
        <v>1442</v>
      </c>
      <c r="AR1412">
        <v>1839</v>
      </c>
      <c r="AS1412" s="301">
        <v>43280</v>
      </c>
      <c r="AT1412">
        <v>1616.5</v>
      </c>
      <c r="AU1412">
        <v>2026</v>
      </c>
    </row>
    <row r="1413" spans="1:47" x14ac:dyDescent="0.2">
      <c r="A1413" s="102">
        <v>1448</v>
      </c>
      <c r="B1413">
        <v>8593</v>
      </c>
      <c r="C1413" t="s">
        <v>220</v>
      </c>
      <c r="D1413" t="s">
        <v>904</v>
      </c>
      <c r="E1413">
        <v>506</v>
      </c>
      <c r="F1413">
        <v>504</v>
      </c>
      <c r="G1413">
        <v>2100</v>
      </c>
      <c r="H1413" t="s">
        <v>901</v>
      </c>
      <c r="I1413">
        <v>8601</v>
      </c>
      <c r="J1413" t="s">
        <v>22</v>
      </c>
      <c r="K1413" t="s">
        <v>1025</v>
      </c>
      <c r="L1413">
        <v>454.2</v>
      </c>
      <c r="M1413">
        <v>454</v>
      </c>
      <c r="N1413">
        <v>2300</v>
      </c>
      <c r="O1413" t="s">
        <v>898</v>
      </c>
      <c r="P1413">
        <v>0.72433911889326297</v>
      </c>
      <c r="Q1413">
        <v>0.93795087314894099</v>
      </c>
      <c r="R1413">
        <v>5.9846017922409997E-2</v>
      </c>
      <c r="S1413" s="15">
        <v>9.1790159592685799E-2</v>
      </c>
      <c r="T1413">
        <v>-1.4637696126247901</v>
      </c>
      <c r="U1413">
        <v>1.4637696126247901</v>
      </c>
      <c r="V1413">
        <v>0.96856515117598996</v>
      </c>
      <c r="W1413">
        <v>-7.03</v>
      </c>
      <c r="X1413">
        <v>1.34</v>
      </c>
      <c r="Y1413">
        <v>221500</v>
      </c>
      <c r="Z1413">
        <v>13029</v>
      </c>
      <c r="AA1413">
        <v>0.63</v>
      </c>
      <c r="AB1413">
        <v>17</v>
      </c>
      <c r="AC1413">
        <v>12</v>
      </c>
      <c r="AD1413">
        <v>5</v>
      </c>
      <c r="AE1413">
        <v>70.59</v>
      </c>
      <c r="AF1413">
        <v>20</v>
      </c>
      <c r="AG1413">
        <v>3</v>
      </c>
      <c r="AH1413">
        <v>2</v>
      </c>
      <c r="AI1413">
        <v>12</v>
      </c>
      <c r="AJ1413" s="301">
        <v>43919</v>
      </c>
      <c r="AK1413">
        <v>562</v>
      </c>
      <c r="AL1413">
        <v>434.4</v>
      </c>
      <c r="AM1413" s="301">
        <v>43828</v>
      </c>
      <c r="AN1413">
        <v>706</v>
      </c>
      <c r="AO1413">
        <v>553</v>
      </c>
      <c r="AP1413" s="301">
        <v>43645</v>
      </c>
      <c r="AQ1413">
        <v>580</v>
      </c>
      <c r="AR1413">
        <v>490.5</v>
      </c>
      <c r="AS1413" s="301">
        <v>43280</v>
      </c>
      <c r="AT1413">
        <v>666</v>
      </c>
      <c r="AU1413">
        <v>633.4</v>
      </c>
    </row>
    <row r="1414" spans="1:47" x14ac:dyDescent="0.2">
      <c r="A1414" s="102">
        <v>2779</v>
      </c>
      <c r="B1414">
        <v>3863</v>
      </c>
      <c r="C1414" t="s">
        <v>1050</v>
      </c>
      <c r="D1414" t="s">
        <v>1049</v>
      </c>
      <c r="E1414">
        <v>1536</v>
      </c>
      <c r="F1414">
        <v>1503</v>
      </c>
      <c r="G1414">
        <v>600</v>
      </c>
      <c r="H1414" t="s">
        <v>901</v>
      </c>
      <c r="I1414">
        <v>6103</v>
      </c>
      <c r="J1414" t="s">
        <v>1464</v>
      </c>
      <c r="K1414" t="s">
        <v>909</v>
      </c>
      <c r="L1414">
        <v>4470</v>
      </c>
      <c r="M1414">
        <v>4435</v>
      </c>
      <c r="N1414">
        <v>200</v>
      </c>
      <c r="O1414" t="s">
        <v>898</v>
      </c>
      <c r="P1414">
        <v>0.70326046685571098</v>
      </c>
      <c r="Q1414">
        <v>0.90411063879325404</v>
      </c>
      <c r="R1414">
        <v>3.9756251810257999E-2</v>
      </c>
      <c r="S1414">
        <v>6.6580387024565493E-2</v>
      </c>
      <c r="T1414">
        <v>-0.94382990619074403</v>
      </c>
      <c r="U1414">
        <v>0.94382990619074403</v>
      </c>
      <c r="V1414">
        <v>0.90660581533282303</v>
      </c>
      <c r="W1414">
        <v>-15.28</v>
      </c>
      <c r="X1414">
        <v>1.67</v>
      </c>
      <c r="Y1414">
        <v>220960</v>
      </c>
      <c r="Z1414">
        <v>15783</v>
      </c>
      <c r="AA1414">
        <v>0.7</v>
      </c>
      <c r="AB1414">
        <v>14</v>
      </c>
      <c r="AC1414">
        <v>8</v>
      </c>
      <c r="AD1414">
        <v>6</v>
      </c>
      <c r="AE1414">
        <v>57.14</v>
      </c>
      <c r="AF1414">
        <v>17</v>
      </c>
      <c r="AG1414">
        <v>4</v>
      </c>
      <c r="AH1414">
        <v>1</v>
      </c>
      <c r="AI1414">
        <v>9</v>
      </c>
      <c r="AJ1414" s="301">
        <v>43919</v>
      </c>
      <c r="AK1414">
        <v>1583</v>
      </c>
      <c r="AL1414">
        <v>3465</v>
      </c>
      <c r="AM1414" s="301">
        <v>43828</v>
      </c>
      <c r="AN1414">
        <v>1848</v>
      </c>
      <c r="AO1414">
        <v>5800</v>
      </c>
      <c r="AP1414" s="301">
        <v>43645</v>
      </c>
      <c r="AQ1414">
        <v>1925</v>
      </c>
      <c r="AR1414">
        <v>5900</v>
      </c>
      <c r="AS1414" s="301">
        <v>43280</v>
      </c>
      <c r="AT1414">
        <v>1732</v>
      </c>
      <c r="AU1414">
        <v>5660</v>
      </c>
    </row>
    <row r="1415" spans="1:47" x14ac:dyDescent="0.2">
      <c r="A1415" s="102">
        <v>3398</v>
      </c>
      <c r="B1415">
        <v>8031</v>
      </c>
      <c r="C1415" t="s">
        <v>618</v>
      </c>
      <c r="D1415" t="s">
        <v>905</v>
      </c>
      <c r="E1415">
        <v>1600.5</v>
      </c>
      <c r="F1415">
        <v>1596</v>
      </c>
      <c r="G1415">
        <v>600</v>
      </c>
      <c r="H1415" t="s">
        <v>901</v>
      </c>
      <c r="I1415">
        <v>9715</v>
      </c>
      <c r="J1415" t="s">
        <v>1135</v>
      </c>
      <c r="K1415" t="s">
        <v>910</v>
      </c>
      <c r="L1415">
        <v>2544</v>
      </c>
      <c r="M1415">
        <v>2541</v>
      </c>
      <c r="N1415">
        <v>400</v>
      </c>
      <c r="O1415" t="s">
        <v>898</v>
      </c>
      <c r="P1415">
        <v>0.82087198076649903</v>
      </c>
      <c r="Q1415">
        <v>0.88175447112773897</v>
      </c>
      <c r="R1415">
        <v>0.29618910711188101</v>
      </c>
      <c r="S1415">
        <v>3.0807658932038798E-2</v>
      </c>
      <c r="T1415">
        <v>-1.4354741766572301</v>
      </c>
      <c r="U1415">
        <v>1.4354741766572301</v>
      </c>
      <c r="V1415">
        <v>1.3687933925095901</v>
      </c>
      <c r="W1415">
        <v>-18.27</v>
      </c>
      <c r="X1415">
        <v>5.79</v>
      </c>
      <c r="Y1415">
        <v>220818</v>
      </c>
      <c r="Z1415">
        <v>18402</v>
      </c>
      <c r="AA1415">
        <v>0.68</v>
      </c>
      <c r="AB1415">
        <v>12</v>
      </c>
      <c r="AC1415">
        <v>6</v>
      </c>
      <c r="AD1415">
        <v>6</v>
      </c>
      <c r="AE1415">
        <v>50</v>
      </c>
      <c r="AF1415">
        <v>18</v>
      </c>
      <c r="AG1415">
        <v>2</v>
      </c>
      <c r="AH1415">
        <v>2</v>
      </c>
      <c r="AI1415">
        <v>8</v>
      </c>
      <c r="AJ1415" s="301">
        <v>43919</v>
      </c>
      <c r="AK1415">
        <v>1570</v>
      </c>
      <c r="AL1415">
        <v>1916</v>
      </c>
      <c r="AM1415" s="301">
        <v>43828</v>
      </c>
      <c r="AN1415">
        <v>1946</v>
      </c>
      <c r="AO1415">
        <v>2968</v>
      </c>
      <c r="AP1415" s="301">
        <v>43645</v>
      </c>
      <c r="AQ1415">
        <v>1798</v>
      </c>
      <c r="AR1415">
        <v>2456</v>
      </c>
      <c r="AS1415" s="301">
        <v>43280</v>
      </c>
      <c r="AT1415">
        <v>1828</v>
      </c>
      <c r="AU1415">
        <v>2590</v>
      </c>
    </row>
    <row r="1416" spans="1:47" x14ac:dyDescent="0.2">
      <c r="A1416" s="102">
        <v>3842</v>
      </c>
      <c r="B1416">
        <v>2593</v>
      </c>
      <c r="C1416" t="s">
        <v>481</v>
      </c>
      <c r="D1416" t="s">
        <v>923</v>
      </c>
      <c r="E1416">
        <v>6170</v>
      </c>
      <c r="F1416">
        <v>6230</v>
      </c>
      <c r="G1416">
        <v>100</v>
      </c>
      <c r="H1416" t="s">
        <v>901</v>
      </c>
      <c r="I1416">
        <v>9449</v>
      </c>
      <c r="J1416" t="s">
        <v>1394</v>
      </c>
      <c r="K1416" t="s">
        <v>900</v>
      </c>
      <c r="L1416">
        <v>3140</v>
      </c>
      <c r="M1416">
        <v>3050</v>
      </c>
      <c r="N1416">
        <v>200</v>
      </c>
      <c r="O1416" t="s">
        <v>898</v>
      </c>
      <c r="P1416">
        <v>0.63906036863931703</v>
      </c>
      <c r="Q1416">
        <v>0.86313178158403403</v>
      </c>
      <c r="R1416" s="15">
        <v>0.10843065190817899</v>
      </c>
      <c r="S1416" s="15">
        <v>5.9359037148221001E-2</v>
      </c>
      <c r="T1416">
        <v>-1.4774300460041401</v>
      </c>
      <c r="U1416">
        <v>1.4774300460041401</v>
      </c>
      <c r="V1416">
        <v>1.7226923945252499</v>
      </c>
      <c r="W1416">
        <v>-23.94</v>
      </c>
      <c r="X1416">
        <v>2.09</v>
      </c>
      <c r="Y1416">
        <v>220574</v>
      </c>
      <c r="Z1416">
        <v>13786</v>
      </c>
      <c r="AA1416">
        <v>0.52</v>
      </c>
      <c r="AB1416">
        <v>16</v>
      </c>
      <c r="AC1416">
        <v>12</v>
      </c>
      <c r="AD1416">
        <v>4</v>
      </c>
      <c r="AE1416">
        <v>75</v>
      </c>
      <c r="AF1416">
        <v>17</v>
      </c>
      <c r="AG1416">
        <v>4</v>
      </c>
      <c r="AH1416">
        <v>3</v>
      </c>
      <c r="AI1416">
        <v>9</v>
      </c>
      <c r="AJ1416" s="301">
        <v>43919</v>
      </c>
      <c r="AK1416">
        <v>5850</v>
      </c>
      <c r="AL1416">
        <v>1811</v>
      </c>
      <c r="AM1416" s="301">
        <v>43828</v>
      </c>
      <c r="AN1416">
        <v>5480</v>
      </c>
      <c r="AO1416">
        <v>2075</v>
      </c>
      <c r="AP1416" s="301">
        <v>43645</v>
      </c>
      <c r="AQ1416">
        <v>5110</v>
      </c>
      <c r="AR1416">
        <v>1921</v>
      </c>
      <c r="AS1416" s="301">
        <v>43280</v>
      </c>
      <c r="AT1416">
        <v>5010</v>
      </c>
      <c r="AU1416">
        <v>2528</v>
      </c>
    </row>
    <row r="1417" spans="1:47" x14ac:dyDescent="0.2">
      <c r="A1417" s="102">
        <v>573</v>
      </c>
      <c r="B1417">
        <v>3076</v>
      </c>
      <c r="C1417" t="s">
        <v>1126</v>
      </c>
      <c r="D1417" t="s">
        <v>905</v>
      </c>
      <c r="E1417">
        <v>1560</v>
      </c>
      <c r="F1417">
        <v>1532</v>
      </c>
      <c r="G1417">
        <v>700</v>
      </c>
      <c r="H1417" t="s">
        <v>898</v>
      </c>
      <c r="I1417">
        <v>6472</v>
      </c>
      <c r="J1417" t="s">
        <v>59</v>
      </c>
      <c r="K1417" t="s">
        <v>909</v>
      </c>
      <c r="L1417">
        <v>213</v>
      </c>
      <c r="M1417">
        <v>211</v>
      </c>
      <c r="N1417">
        <v>5100</v>
      </c>
      <c r="O1417" t="s">
        <v>901</v>
      </c>
      <c r="P1417">
        <v>0.79915460943479</v>
      </c>
      <c r="Q1417">
        <v>0.95620449074668501</v>
      </c>
      <c r="R1417">
        <v>0.366706716126735</v>
      </c>
      <c r="S1417" s="15">
        <v>3.5031314890561299E-2</v>
      </c>
      <c r="T1417">
        <v>1.19613283075901</v>
      </c>
      <c r="U1417">
        <v>1.19613283075901</v>
      </c>
      <c r="V1417">
        <v>1.47869076208835</v>
      </c>
      <c r="W1417">
        <v>7.5</v>
      </c>
      <c r="X1417">
        <v>0.35</v>
      </c>
      <c r="Y1417">
        <v>220162</v>
      </c>
      <c r="Z1417">
        <v>14677</v>
      </c>
      <c r="AA1417">
        <v>0.67</v>
      </c>
      <c r="AB1417">
        <v>15</v>
      </c>
      <c r="AC1417">
        <v>9</v>
      </c>
      <c r="AD1417">
        <v>6</v>
      </c>
      <c r="AE1417">
        <v>60</v>
      </c>
      <c r="AF1417">
        <v>17</v>
      </c>
      <c r="AG1417">
        <v>5</v>
      </c>
      <c r="AH1417">
        <v>4</v>
      </c>
      <c r="AI1417">
        <v>6</v>
      </c>
      <c r="AJ1417" s="301">
        <v>43919</v>
      </c>
      <c r="AK1417">
        <v>1344</v>
      </c>
      <c r="AL1417">
        <v>196</v>
      </c>
      <c r="AM1417" s="301">
        <v>43828</v>
      </c>
      <c r="AN1417">
        <v>1947</v>
      </c>
      <c r="AO1417">
        <v>345</v>
      </c>
      <c r="AP1417" s="301">
        <v>43645</v>
      </c>
      <c r="AQ1417">
        <v>1791</v>
      </c>
      <c r="AR1417">
        <v>334</v>
      </c>
      <c r="AS1417" s="301">
        <v>43280</v>
      </c>
      <c r="AT1417">
        <v>2309</v>
      </c>
      <c r="AU1417">
        <v>456</v>
      </c>
    </row>
    <row r="1418" spans="1:47" x14ac:dyDescent="0.2">
      <c r="A1418" s="102">
        <v>1989</v>
      </c>
      <c r="B1418">
        <v>3099</v>
      </c>
      <c r="C1418" t="s">
        <v>33</v>
      </c>
      <c r="D1418" t="s">
        <v>921</v>
      </c>
      <c r="E1418">
        <v>635</v>
      </c>
      <c r="F1418">
        <v>623</v>
      </c>
      <c r="G1418">
        <v>1600</v>
      </c>
      <c r="H1418" t="s">
        <v>901</v>
      </c>
      <c r="I1418">
        <v>4681</v>
      </c>
      <c r="J1418" t="s">
        <v>774</v>
      </c>
      <c r="K1418" t="s">
        <v>910</v>
      </c>
      <c r="L1418">
        <v>1414</v>
      </c>
      <c r="M1418">
        <v>1389</v>
      </c>
      <c r="N1418">
        <v>700</v>
      </c>
      <c r="O1418" t="s">
        <v>898</v>
      </c>
      <c r="P1418">
        <v>0.837978823732348</v>
      </c>
      <c r="Q1418">
        <v>0.925287805349429</v>
      </c>
      <c r="R1418" s="15">
        <v>5.7712655025762102E-2</v>
      </c>
      <c r="S1418" s="15">
        <v>4.9787284061785897E-2</v>
      </c>
      <c r="T1418">
        <v>-1.92297389960267</v>
      </c>
      <c r="U1418">
        <v>1.92297389960267</v>
      </c>
      <c r="V1418">
        <v>1.8183464998308601</v>
      </c>
      <c r="W1418">
        <v>-22.48</v>
      </c>
      <c r="X1418">
        <v>2.52</v>
      </c>
      <c r="Y1418">
        <v>219916</v>
      </c>
      <c r="Z1418">
        <v>15708</v>
      </c>
      <c r="AA1418">
        <v>0.77</v>
      </c>
      <c r="AB1418">
        <v>14</v>
      </c>
      <c r="AC1418">
        <v>9</v>
      </c>
      <c r="AD1418">
        <v>5</v>
      </c>
      <c r="AE1418">
        <v>64.290000000000006</v>
      </c>
      <c r="AF1418">
        <v>18</v>
      </c>
      <c r="AG1418">
        <v>3</v>
      </c>
      <c r="AH1418">
        <v>2</v>
      </c>
      <c r="AI1418">
        <v>9</v>
      </c>
      <c r="AJ1418" s="301">
        <v>43919</v>
      </c>
      <c r="AK1418">
        <v>641</v>
      </c>
      <c r="AL1418">
        <v>1086</v>
      </c>
      <c r="AM1418" s="301">
        <v>43828</v>
      </c>
      <c r="AN1418">
        <v>984</v>
      </c>
      <c r="AO1418">
        <v>1855</v>
      </c>
      <c r="AP1418" s="301">
        <v>43645</v>
      </c>
      <c r="AQ1418">
        <v>899</v>
      </c>
      <c r="AR1418">
        <v>1659</v>
      </c>
      <c r="AS1418" s="301">
        <v>43280</v>
      </c>
      <c r="AT1418">
        <v>1344</v>
      </c>
      <c r="AU1418">
        <v>1889</v>
      </c>
    </row>
    <row r="1419" spans="1:47" x14ac:dyDescent="0.2">
      <c r="A1419" s="102">
        <v>1176</v>
      </c>
      <c r="B1419">
        <v>1959</v>
      </c>
      <c r="C1419" t="s">
        <v>1446</v>
      </c>
      <c r="D1419" t="s">
        <v>907</v>
      </c>
      <c r="E1419">
        <v>3135</v>
      </c>
      <c r="F1419">
        <v>3115</v>
      </c>
      <c r="G1419">
        <v>300</v>
      </c>
      <c r="H1419" t="s">
        <v>901</v>
      </c>
      <c r="I1419">
        <v>6103</v>
      </c>
      <c r="J1419" t="s">
        <v>1464</v>
      </c>
      <c r="K1419" t="s">
        <v>909</v>
      </c>
      <c r="L1419">
        <v>4470</v>
      </c>
      <c r="M1419">
        <v>4435</v>
      </c>
      <c r="N1419">
        <v>200</v>
      </c>
      <c r="O1419" t="s">
        <v>898</v>
      </c>
      <c r="P1419">
        <v>0.813123001574522</v>
      </c>
      <c r="Q1419">
        <v>0.944165643867794</v>
      </c>
      <c r="R1419">
        <v>5.5048801709811801E-2</v>
      </c>
      <c r="S1419" s="15">
        <v>9.3994944466926598E-3</v>
      </c>
      <c r="T1419">
        <v>-0.26733665647349197</v>
      </c>
      <c r="U1419">
        <v>0.26733665647349197</v>
      </c>
      <c r="V1419">
        <v>0.392420320869874</v>
      </c>
      <c r="W1419">
        <v>-3.3</v>
      </c>
      <c r="X1419">
        <v>5.36</v>
      </c>
      <c r="Y1419">
        <v>219887</v>
      </c>
      <c r="Z1419">
        <v>43977</v>
      </c>
      <c r="AA1419">
        <v>2.2200000000000002</v>
      </c>
      <c r="AB1419">
        <v>5</v>
      </c>
      <c r="AC1419">
        <v>3</v>
      </c>
      <c r="AD1419">
        <v>2</v>
      </c>
      <c r="AE1419">
        <v>60</v>
      </c>
      <c r="AF1419">
        <v>13</v>
      </c>
      <c r="AG1419">
        <v>2</v>
      </c>
      <c r="AH1419">
        <v>1</v>
      </c>
      <c r="AI1419">
        <v>2</v>
      </c>
      <c r="AJ1419" s="301">
        <v>43919</v>
      </c>
      <c r="AK1419">
        <v>3070</v>
      </c>
      <c r="AL1419">
        <v>3465</v>
      </c>
      <c r="AM1419" s="301">
        <v>43828</v>
      </c>
      <c r="AN1419">
        <v>3235</v>
      </c>
      <c r="AO1419">
        <v>5800</v>
      </c>
      <c r="AP1419" s="301">
        <v>43645</v>
      </c>
      <c r="AQ1419">
        <v>3325</v>
      </c>
      <c r="AR1419">
        <v>5900</v>
      </c>
      <c r="AS1419" s="301">
        <v>43280</v>
      </c>
      <c r="AT1419">
        <v>5210</v>
      </c>
      <c r="AU1419">
        <v>5660</v>
      </c>
    </row>
    <row r="1420" spans="1:47" x14ac:dyDescent="0.2">
      <c r="A1420" s="102">
        <v>3102</v>
      </c>
      <c r="B1420">
        <v>1911</v>
      </c>
      <c r="C1420" t="s">
        <v>49</v>
      </c>
      <c r="D1420" t="s">
        <v>907</v>
      </c>
      <c r="E1420">
        <v>1322</v>
      </c>
      <c r="F1420">
        <v>1322</v>
      </c>
      <c r="G1420">
        <v>800</v>
      </c>
      <c r="H1420" t="s">
        <v>898</v>
      </c>
      <c r="I1420">
        <v>8585</v>
      </c>
      <c r="J1420" t="s">
        <v>1199</v>
      </c>
      <c r="K1420" t="s">
        <v>904</v>
      </c>
      <c r="L1420">
        <v>121</v>
      </c>
      <c r="M1420">
        <v>118</v>
      </c>
      <c r="N1420">
        <v>9000</v>
      </c>
      <c r="O1420" t="s">
        <v>901</v>
      </c>
      <c r="P1420">
        <v>0.60377465212113501</v>
      </c>
      <c r="Q1420">
        <v>0.89336590542841898</v>
      </c>
      <c r="R1420">
        <v>0.13813047912312701</v>
      </c>
      <c r="S1420" s="15">
        <v>5.7076244265191499E-2</v>
      </c>
      <c r="T1420">
        <v>0.90276772346482204</v>
      </c>
      <c r="U1420">
        <v>0.90276772346482204</v>
      </c>
      <c r="V1420">
        <v>0.26079589452738</v>
      </c>
      <c r="W1420">
        <v>4.07</v>
      </c>
      <c r="X1420">
        <v>0.42</v>
      </c>
      <c r="Y1420">
        <v>219835</v>
      </c>
      <c r="Z1420">
        <v>12931</v>
      </c>
      <c r="AA1420">
        <v>0.6</v>
      </c>
      <c r="AB1420">
        <v>17</v>
      </c>
      <c r="AC1420">
        <v>10</v>
      </c>
      <c r="AD1420">
        <v>7</v>
      </c>
      <c r="AE1420">
        <v>58.82</v>
      </c>
      <c r="AF1420">
        <v>18</v>
      </c>
      <c r="AG1420">
        <v>4</v>
      </c>
      <c r="AH1420">
        <v>2</v>
      </c>
      <c r="AI1420">
        <v>11</v>
      </c>
      <c r="AJ1420" s="301">
        <v>43919</v>
      </c>
      <c r="AK1420">
        <v>1442</v>
      </c>
      <c r="AL1420">
        <v>123</v>
      </c>
      <c r="AM1420" s="301">
        <v>43828</v>
      </c>
      <c r="AN1420">
        <v>1615</v>
      </c>
      <c r="AO1420">
        <v>165</v>
      </c>
      <c r="AP1420" s="301">
        <v>43645</v>
      </c>
      <c r="AQ1420">
        <v>1325</v>
      </c>
      <c r="AR1420">
        <v>119</v>
      </c>
      <c r="AS1420" s="301">
        <v>43280</v>
      </c>
      <c r="AT1420">
        <v>1620</v>
      </c>
      <c r="AU1420">
        <v>147</v>
      </c>
    </row>
    <row r="1421" spans="1:47" x14ac:dyDescent="0.2">
      <c r="A1421" s="102">
        <v>1073</v>
      </c>
      <c r="B1421">
        <v>8012</v>
      </c>
      <c r="C1421" t="s">
        <v>1055</v>
      </c>
      <c r="D1421" t="s">
        <v>905</v>
      </c>
      <c r="E1421">
        <v>1330</v>
      </c>
      <c r="F1421">
        <v>1330</v>
      </c>
      <c r="G1421">
        <v>700</v>
      </c>
      <c r="H1421" t="s">
        <v>901</v>
      </c>
      <c r="I1421">
        <v>8136</v>
      </c>
      <c r="J1421" t="s">
        <v>965</v>
      </c>
      <c r="K1421" t="s">
        <v>905</v>
      </c>
      <c r="L1421">
        <v>1682</v>
      </c>
      <c r="M1421">
        <v>1655</v>
      </c>
      <c r="N1421">
        <v>600</v>
      </c>
      <c r="O1421" t="s">
        <v>898</v>
      </c>
      <c r="P1421">
        <v>0.80506226813081105</v>
      </c>
      <c r="Q1421">
        <v>0.94599764901445704</v>
      </c>
      <c r="R1421" s="15">
        <v>7.7296701737146597E-4</v>
      </c>
      <c r="S1421" s="15">
        <v>8.9883093161777797E-2</v>
      </c>
      <c r="T1421">
        <v>-0.101191507110607</v>
      </c>
      <c r="U1421">
        <v>0.101191507110607</v>
      </c>
      <c r="V1421">
        <v>0.49392125275453003</v>
      </c>
      <c r="W1421">
        <v>-0.74</v>
      </c>
      <c r="X1421">
        <v>6.24</v>
      </c>
      <c r="Y1421">
        <v>219715</v>
      </c>
      <c r="Z1421">
        <v>14648</v>
      </c>
      <c r="AA1421">
        <v>0.63</v>
      </c>
      <c r="AB1421">
        <v>15</v>
      </c>
      <c r="AC1421">
        <v>10</v>
      </c>
      <c r="AD1421">
        <v>5</v>
      </c>
      <c r="AE1421">
        <v>66.67</v>
      </c>
      <c r="AF1421">
        <v>19</v>
      </c>
      <c r="AG1421">
        <v>4</v>
      </c>
      <c r="AH1421">
        <v>2</v>
      </c>
      <c r="AI1421">
        <v>9</v>
      </c>
      <c r="AJ1421" s="301">
        <v>43919</v>
      </c>
      <c r="AK1421">
        <v>1347</v>
      </c>
      <c r="AL1421">
        <v>1476</v>
      </c>
      <c r="AM1421" s="301">
        <v>43828</v>
      </c>
      <c r="AN1421">
        <v>1630</v>
      </c>
      <c r="AO1421">
        <v>2149</v>
      </c>
      <c r="AP1421" s="301">
        <v>43645</v>
      </c>
      <c r="AQ1421">
        <v>1650</v>
      </c>
      <c r="AR1421">
        <v>2424</v>
      </c>
      <c r="AS1421" s="301">
        <v>43280</v>
      </c>
      <c r="AT1421">
        <v>1691</v>
      </c>
      <c r="AU1421">
        <v>2070</v>
      </c>
    </row>
    <row r="1422" spans="1:47" x14ac:dyDescent="0.2">
      <c r="A1422" s="102">
        <v>2946</v>
      </c>
      <c r="B1422">
        <v>1833</v>
      </c>
      <c r="C1422" t="s">
        <v>1197</v>
      </c>
      <c r="D1422" t="s">
        <v>907</v>
      </c>
      <c r="E1422">
        <v>2457</v>
      </c>
      <c r="F1422">
        <v>2481</v>
      </c>
      <c r="G1422">
        <v>400</v>
      </c>
      <c r="H1422" t="s">
        <v>901</v>
      </c>
      <c r="I1422">
        <v>6326</v>
      </c>
      <c r="J1422" t="s">
        <v>1450</v>
      </c>
      <c r="K1422" t="s">
        <v>909</v>
      </c>
      <c r="L1422">
        <v>1614.5</v>
      </c>
      <c r="M1422">
        <v>1599</v>
      </c>
      <c r="N1422">
        <v>600</v>
      </c>
      <c r="O1422" t="s">
        <v>898</v>
      </c>
      <c r="P1422">
        <v>0.78805287279241099</v>
      </c>
      <c r="Q1422">
        <v>0.89879287059743096</v>
      </c>
      <c r="R1422">
        <v>0.341795357940125</v>
      </c>
      <c r="S1422" s="15">
        <v>8.98539527996422E-2</v>
      </c>
      <c r="T1422">
        <v>-1.6191431221244801</v>
      </c>
      <c r="U1422">
        <v>1.6191431221244801</v>
      </c>
      <c r="V1422">
        <v>1.9694308782147401</v>
      </c>
      <c r="W1422">
        <v>-9.83</v>
      </c>
      <c r="X1422">
        <v>3.33</v>
      </c>
      <c r="Y1422">
        <v>219542</v>
      </c>
      <c r="Z1422">
        <v>18295</v>
      </c>
      <c r="AA1422">
        <v>1.02</v>
      </c>
      <c r="AB1422">
        <v>12</v>
      </c>
      <c r="AC1422">
        <v>8</v>
      </c>
      <c r="AD1422">
        <v>4</v>
      </c>
      <c r="AE1422">
        <v>66.67</v>
      </c>
      <c r="AF1422">
        <v>19</v>
      </c>
      <c r="AG1422">
        <v>2</v>
      </c>
      <c r="AH1422">
        <v>0</v>
      </c>
      <c r="AI1422">
        <v>10</v>
      </c>
      <c r="AJ1422" s="301">
        <v>43919</v>
      </c>
      <c r="AK1422">
        <v>2274</v>
      </c>
      <c r="AL1422">
        <v>1398.5</v>
      </c>
      <c r="AM1422" s="301">
        <v>43828</v>
      </c>
      <c r="AN1422">
        <v>3010</v>
      </c>
      <c r="AO1422">
        <v>1726</v>
      </c>
      <c r="AP1422" s="301">
        <v>43645</v>
      </c>
      <c r="AQ1422">
        <v>3380</v>
      </c>
      <c r="AR1422">
        <v>1813</v>
      </c>
      <c r="AS1422" s="301">
        <v>43280</v>
      </c>
      <c r="AT1422">
        <v>3465</v>
      </c>
      <c r="AU1422">
        <v>1732</v>
      </c>
    </row>
    <row r="1423" spans="1:47" x14ac:dyDescent="0.2">
      <c r="A1423" s="102">
        <v>3929</v>
      </c>
      <c r="B1423">
        <v>4544</v>
      </c>
      <c r="C1423" t="s">
        <v>1189</v>
      </c>
      <c r="D1423" t="s">
        <v>910</v>
      </c>
      <c r="E1423">
        <v>2588</v>
      </c>
      <c r="F1423">
        <v>2585</v>
      </c>
      <c r="G1423">
        <v>300</v>
      </c>
      <c r="H1423" t="s">
        <v>901</v>
      </c>
      <c r="I1423">
        <v>6370</v>
      </c>
      <c r="J1423" t="s">
        <v>1073</v>
      </c>
      <c r="K1423" t="s">
        <v>909</v>
      </c>
      <c r="L1423">
        <v>2982</v>
      </c>
      <c r="M1423">
        <v>2985</v>
      </c>
      <c r="N1423">
        <v>300</v>
      </c>
      <c r="O1423" t="s">
        <v>898</v>
      </c>
      <c r="P1423">
        <v>0.85661802089556105</v>
      </c>
      <c r="Q1423">
        <v>0.859111470282098</v>
      </c>
      <c r="R1423" s="15">
        <v>5.4668796419782596E-3</v>
      </c>
      <c r="S1423">
        <v>2.3922164975339901E-3</v>
      </c>
      <c r="T1423">
        <v>-0.35033770698097899</v>
      </c>
      <c r="U1423">
        <v>0.35033770698097899</v>
      </c>
      <c r="V1423">
        <v>0.77140827821255398</v>
      </c>
      <c r="W1423">
        <v>-1.77</v>
      </c>
      <c r="X1423">
        <v>13.4</v>
      </c>
      <c r="Y1423">
        <v>219463</v>
      </c>
      <c r="Z1423">
        <v>31352</v>
      </c>
      <c r="AA1423">
        <v>1.72</v>
      </c>
      <c r="AB1423">
        <v>7</v>
      </c>
      <c r="AC1423">
        <v>4</v>
      </c>
      <c r="AD1423">
        <v>3</v>
      </c>
      <c r="AE1423">
        <v>57.14</v>
      </c>
      <c r="AF1423">
        <v>19</v>
      </c>
      <c r="AG1423">
        <v>2</v>
      </c>
      <c r="AH1423">
        <v>0</v>
      </c>
      <c r="AI1423">
        <v>5</v>
      </c>
      <c r="AJ1423" s="301">
        <v>43919</v>
      </c>
      <c r="AK1423">
        <v>2375</v>
      </c>
      <c r="AL1423">
        <v>2594</v>
      </c>
      <c r="AM1423" s="301">
        <v>43828</v>
      </c>
      <c r="AN1423">
        <v>2683</v>
      </c>
      <c r="AO1423">
        <v>3255</v>
      </c>
      <c r="AP1423" s="301">
        <v>43645</v>
      </c>
      <c r="AQ1423">
        <v>2530</v>
      </c>
      <c r="AR1423">
        <v>2745</v>
      </c>
      <c r="AS1423" s="301">
        <v>43280</v>
      </c>
      <c r="AT1423">
        <v>3230</v>
      </c>
      <c r="AU1423">
        <v>3100</v>
      </c>
    </row>
    <row r="1424" spans="1:47" x14ac:dyDescent="0.2">
      <c r="A1424" s="102">
        <v>2867</v>
      </c>
      <c r="B1424">
        <v>3632</v>
      </c>
      <c r="C1424" t="s">
        <v>1451</v>
      </c>
      <c r="D1424" t="s">
        <v>900</v>
      </c>
      <c r="E1424">
        <v>486</v>
      </c>
      <c r="F1424">
        <v>469</v>
      </c>
      <c r="G1424">
        <v>1900</v>
      </c>
      <c r="H1424" t="s">
        <v>901</v>
      </c>
      <c r="I1424">
        <v>6504</v>
      </c>
      <c r="J1424" t="s">
        <v>1444</v>
      </c>
      <c r="K1424" t="s">
        <v>903</v>
      </c>
      <c r="L1424">
        <v>2911</v>
      </c>
      <c r="M1424">
        <v>2906</v>
      </c>
      <c r="N1424">
        <v>300</v>
      </c>
      <c r="O1424" t="s">
        <v>898</v>
      </c>
      <c r="P1424">
        <v>0.85389351672153302</v>
      </c>
      <c r="Q1424">
        <v>0.90176288597933596</v>
      </c>
      <c r="R1424">
        <v>0.136073474845016</v>
      </c>
      <c r="S1424">
        <v>1.5675090647676099E-2</v>
      </c>
      <c r="T1424">
        <v>-0.24301500486487401</v>
      </c>
      <c r="U1424">
        <v>0.24301500486487401</v>
      </c>
      <c r="V1424">
        <v>0.46437017855207902</v>
      </c>
      <c r="W1424">
        <v>-1.34</v>
      </c>
      <c r="X1424">
        <v>2.21</v>
      </c>
      <c r="Y1424">
        <v>219381</v>
      </c>
      <c r="Z1424">
        <v>15670</v>
      </c>
      <c r="AA1424">
        <v>0.71</v>
      </c>
      <c r="AB1424">
        <v>14</v>
      </c>
      <c r="AC1424">
        <v>8</v>
      </c>
      <c r="AD1424">
        <v>6</v>
      </c>
      <c r="AE1424">
        <v>57.14</v>
      </c>
      <c r="AF1424">
        <v>15</v>
      </c>
      <c r="AG1424">
        <v>5</v>
      </c>
      <c r="AH1424">
        <v>5</v>
      </c>
      <c r="AI1424">
        <v>4</v>
      </c>
      <c r="AJ1424" s="301">
        <v>43919</v>
      </c>
      <c r="AK1424">
        <v>404</v>
      </c>
      <c r="AL1424">
        <v>2429</v>
      </c>
      <c r="AM1424" s="301">
        <v>43828</v>
      </c>
      <c r="AN1424">
        <v>493</v>
      </c>
      <c r="AO1424">
        <v>3345</v>
      </c>
      <c r="AP1424" s="301">
        <v>43645</v>
      </c>
      <c r="AQ1424">
        <v>510</v>
      </c>
      <c r="AR1424">
        <v>3865</v>
      </c>
      <c r="AS1424" s="301">
        <v>43280</v>
      </c>
      <c r="AT1424">
        <v>587</v>
      </c>
      <c r="AU1424">
        <v>4155</v>
      </c>
    </row>
    <row r="1425" spans="1:47" s="141" customFormat="1" x14ac:dyDescent="0.2">
      <c r="A1425" s="375">
        <v>1177</v>
      </c>
      <c r="B1425" s="141">
        <v>7976</v>
      </c>
      <c r="C1425" s="141" t="s">
        <v>936</v>
      </c>
      <c r="D1425" s="141" t="s">
        <v>919</v>
      </c>
      <c r="E1425" s="141">
        <v>1351</v>
      </c>
      <c r="F1425" s="141">
        <v>1370</v>
      </c>
      <c r="G1425" s="141">
        <v>800</v>
      </c>
      <c r="H1425" s="141" t="s">
        <v>901</v>
      </c>
      <c r="I1425" s="141">
        <v>9766</v>
      </c>
      <c r="J1425" s="141" t="s">
        <v>1449</v>
      </c>
      <c r="K1425" s="141" t="s">
        <v>900</v>
      </c>
      <c r="L1425" s="141">
        <v>3635</v>
      </c>
      <c r="M1425" s="141">
        <v>3510</v>
      </c>
      <c r="N1425" s="141">
        <v>300</v>
      </c>
      <c r="O1425" s="141" t="s">
        <v>898</v>
      </c>
      <c r="P1425" s="141">
        <v>0.67240268743417797</v>
      </c>
      <c r="Q1425" s="141">
        <v>0.94416237909084599</v>
      </c>
      <c r="R1425" s="376">
        <v>0.128095075461894</v>
      </c>
      <c r="S1425" s="376">
        <v>5.54737911131973E-5</v>
      </c>
      <c r="T1425" s="141">
        <v>-0.41078761672475</v>
      </c>
      <c r="U1425" s="141">
        <v>0.41078761672475</v>
      </c>
      <c r="V1425" s="141">
        <v>1.33860274605534</v>
      </c>
      <c r="W1425" s="141">
        <v>-2.37</v>
      </c>
      <c r="X1425" s="141">
        <v>4.08</v>
      </c>
      <c r="Y1425" s="141">
        <v>219240</v>
      </c>
      <c r="Z1425" s="141">
        <v>16865</v>
      </c>
      <c r="AA1425" s="141">
        <v>0.86</v>
      </c>
      <c r="AB1425" s="141">
        <v>13</v>
      </c>
      <c r="AC1425" s="141">
        <v>9</v>
      </c>
      <c r="AD1425" s="141">
        <v>4</v>
      </c>
      <c r="AE1425" s="141">
        <v>69.23</v>
      </c>
      <c r="AF1425" s="141">
        <v>15</v>
      </c>
      <c r="AG1425" s="141">
        <v>5</v>
      </c>
      <c r="AH1425" s="141">
        <v>3</v>
      </c>
      <c r="AI1425" s="141">
        <v>5</v>
      </c>
      <c r="AJ1425" s="377">
        <v>43919</v>
      </c>
      <c r="AK1425" s="141">
        <v>1547</v>
      </c>
      <c r="AL1425" s="141">
        <v>3305</v>
      </c>
      <c r="AM1425" s="377">
        <v>43828</v>
      </c>
      <c r="AN1425" s="141">
        <v>1638</v>
      </c>
      <c r="AO1425" s="141">
        <v>4485</v>
      </c>
      <c r="AP1425" s="377">
        <v>43645</v>
      </c>
      <c r="AQ1425" s="141">
        <v>1770</v>
      </c>
      <c r="AR1425" s="141">
        <v>5130</v>
      </c>
      <c r="AS1425" s="377">
        <v>43280</v>
      </c>
      <c r="AT1425" s="141">
        <v>2244</v>
      </c>
      <c r="AU1425" s="141">
        <v>5400</v>
      </c>
    </row>
    <row r="1426" spans="1:47" x14ac:dyDescent="0.2">
      <c r="A1426" s="102">
        <v>2175</v>
      </c>
      <c r="B1426">
        <v>7278</v>
      </c>
      <c r="C1426" t="s">
        <v>42</v>
      </c>
      <c r="D1426" t="s">
        <v>913</v>
      </c>
      <c r="E1426">
        <v>1620</v>
      </c>
      <c r="F1426">
        <v>1574</v>
      </c>
      <c r="G1426">
        <v>600</v>
      </c>
      <c r="H1426" t="s">
        <v>901</v>
      </c>
      <c r="I1426">
        <v>7453</v>
      </c>
      <c r="J1426" t="s">
        <v>50</v>
      </c>
      <c r="K1426" t="s">
        <v>921</v>
      </c>
      <c r="L1426">
        <v>1533</v>
      </c>
      <c r="M1426">
        <v>1495</v>
      </c>
      <c r="N1426">
        <v>600</v>
      </c>
      <c r="O1426" t="s">
        <v>898</v>
      </c>
      <c r="P1426">
        <v>0.75320749502638895</v>
      </c>
      <c r="Q1426">
        <v>0.92032502128736704</v>
      </c>
      <c r="R1426">
        <v>0.101189030647012</v>
      </c>
      <c r="S1426">
        <v>6.3799544777807707E-2</v>
      </c>
      <c r="T1426">
        <v>-1.25801027293057</v>
      </c>
      <c r="U1426">
        <v>1.25801027293057</v>
      </c>
      <c r="V1426">
        <v>1.31398933765841</v>
      </c>
      <c r="W1426">
        <v>-17.739999999999998</v>
      </c>
      <c r="X1426">
        <v>5.0199999999999996</v>
      </c>
      <c r="Y1426">
        <v>219167</v>
      </c>
      <c r="Z1426">
        <v>15655</v>
      </c>
      <c r="AA1426">
        <v>0.94</v>
      </c>
      <c r="AB1426">
        <v>14</v>
      </c>
      <c r="AC1426">
        <v>9</v>
      </c>
      <c r="AD1426">
        <v>5</v>
      </c>
      <c r="AE1426">
        <v>64.290000000000006</v>
      </c>
      <c r="AF1426">
        <v>18</v>
      </c>
      <c r="AG1426">
        <v>4</v>
      </c>
      <c r="AH1426">
        <v>1</v>
      </c>
      <c r="AI1426">
        <v>9</v>
      </c>
      <c r="AJ1426" s="301">
        <v>43919</v>
      </c>
      <c r="AK1426">
        <v>1672</v>
      </c>
      <c r="AL1426">
        <v>1204</v>
      </c>
      <c r="AM1426" s="301">
        <v>43828</v>
      </c>
      <c r="AN1426">
        <v>2485</v>
      </c>
      <c r="AO1426">
        <v>2556</v>
      </c>
      <c r="AP1426" s="301">
        <v>43645</v>
      </c>
      <c r="AQ1426">
        <v>2323</v>
      </c>
      <c r="AR1426">
        <v>1959</v>
      </c>
      <c r="AS1426" s="301">
        <v>43280</v>
      </c>
      <c r="AT1426">
        <v>3370</v>
      </c>
      <c r="AU1426">
        <v>3775</v>
      </c>
    </row>
    <row r="1427" spans="1:47" x14ac:dyDescent="0.2">
      <c r="A1427" s="102">
        <v>3457</v>
      </c>
      <c r="B1427">
        <v>4186</v>
      </c>
      <c r="C1427" t="s">
        <v>532</v>
      </c>
      <c r="D1427" t="s">
        <v>920</v>
      </c>
      <c r="E1427">
        <v>5360</v>
      </c>
      <c r="F1427">
        <v>5360</v>
      </c>
      <c r="G1427">
        <v>200</v>
      </c>
      <c r="H1427" t="s">
        <v>901</v>
      </c>
      <c r="I1427">
        <v>4739</v>
      </c>
      <c r="J1427" t="s">
        <v>938</v>
      </c>
      <c r="K1427" t="s">
        <v>900</v>
      </c>
      <c r="L1427">
        <v>4060</v>
      </c>
      <c r="M1427">
        <v>4035</v>
      </c>
      <c r="N1427">
        <v>300</v>
      </c>
      <c r="O1427" t="s">
        <v>898</v>
      </c>
      <c r="P1427">
        <v>0.90090455382300705</v>
      </c>
      <c r="Q1427">
        <v>0.87882416551579901</v>
      </c>
      <c r="R1427">
        <v>0.181846242840038</v>
      </c>
      <c r="S1427">
        <v>7.2078878114656006E-2</v>
      </c>
      <c r="T1427">
        <v>-0.152202167368823</v>
      </c>
      <c r="U1427">
        <v>0.152202167368823</v>
      </c>
      <c r="V1427">
        <v>0.152718034699662</v>
      </c>
      <c r="W1427">
        <v>-0.65</v>
      </c>
      <c r="X1427">
        <v>12.92</v>
      </c>
      <c r="Y1427">
        <v>219153</v>
      </c>
      <c r="Z1427">
        <v>24350</v>
      </c>
      <c r="AA1427">
        <v>1.53</v>
      </c>
      <c r="AB1427">
        <v>9</v>
      </c>
      <c r="AC1427">
        <v>6</v>
      </c>
      <c r="AD1427">
        <v>3</v>
      </c>
      <c r="AE1427">
        <v>66.67</v>
      </c>
      <c r="AF1427">
        <v>15</v>
      </c>
      <c r="AG1427">
        <v>4</v>
      </c>
      <c r="AH1427">
        <v>2</v>
      </c>
      <c r="AI1427">
        <v>3</v>
      </c>
      <c r="AJ1427" s="301">
        <v>43919</v>
      </c>
      <c r="AK1427">
        <v>4175</v>
      </c>
      <c r="AL1427">
        <v>3150</v>
      </c>
      <c r="AM1427" s="301">
        <v>43828</v>
      </c>
      <c r="AN1427">
        <v>4280</v>
      </c>
      <c r="AO1427">
        <v>3075</v>
      </c>
      <c r="AP1427" s="301">
        <v>43645</v>
      </c>
      <c r="AQ1427">
        <v>3440</v>
      </c>
      <c r="AR1427">
        <v>2826</v>
      </c>
      <c r="AS1427" s="301">
        <v>43280</v>
      </c>
      <c r="AT1427">
        <v>4250</v>
      </c>
      <c r="AU1427">
        <v>1889</v>
      </c>
    </row>
    <row r="1428" spans="1:47" x14ac:dyDescent="0.2">
      <c r="A1428" s="102">
        <v>2657</v>
      </c>
      <c r="B1428">
        <v>3632</v>
      </c>
      <c r="C1428" t="s">
        <v>1451</v>
      </c>
      <c r="D1428" t="s">
        <v>900</v>
      </c>
      <c r="E1428">
        <v>486</v>
      </c>
      <c r="F1428">
        <v>469</v>
      </c>
      <c r="G1428">
        <v>2000</v>
      </c>
      <c r="H1428" t="s">
        <v>898</v>
      </c>
      <c r="I1428">
        <v>4023</v>
      </c>
      <c r="J1428" t="s">
        <v>1461</v>
      </c>
      <c r="K1428" t="s">
        <v>920</v>
      </c>
      <c r="L1428">
        <v>4750</v>
      </c>
      <c r="M1428">
        <v>4715</v>
      </c>
      <c r="N1428">
        <v>200</v>
      </c>
      <c r="O1428" t="s">
        <v>901</v>
      </c>
      <c r="P1428">
        <v>0.69848157653187704</v>
      </c>
      <c r="Q1428">
        <v>0.90705470193041804</v>
      </c>
      <c r="R1428">
        <v>0.47817298315735302</v>
      </c>
      <c r="S1428" s="15">
        <v>6.5381677696921001E-3</v>
      </c>
      <c r="T1428">
        <v>0.92308640111183704</v>
      </c>
      <c r="U1428">
        <v>0.92308640111183704</v>
      </c>
      <c r="V1428">
        <v>1.3550091335680701</v>
      </c>
      <c r="W1428">
        <v>4.46</v>
      </c>
      <c r="X1428">
        <v>0.53</v>
      </c>
      <c r="Y1428">
        <v>219061</v>
      </c>
      <c r="Z1428">
        <v>13691</v>
      </c>
      <c r="AA1428">
        <v>1.25</v>
      </c>
      <c r="AB1428">
        <v>16</v>
      </c>
      <c r="AC1428">
        <v>10</v>
      </c>
      <c r="AD1428">
        <v>6</v>
      </c>
      <c r="AE1428">
        <v>62.5</v>
      </c>
      <c r="AF1428">
        <v>18</v>
      </c>
      <c r="AG1428">
        <v>4</v>
      </c>
      <c r="AH1428">
        <v>2</v>
      </c>
      <c r="AI1428">
        <v>10</v>
      </c>
      <c r="AJ1428" s="301">
        <v>43919</v>
      </c>
      <c r="AK1428">
        <v>404</v>
      </c>
      <c r="AL1428">
        <v>4470</v>
      </c>
      <c r="AM1428" s="301">
        <v>43828</v>
      </c>
      <c r="AN1428">
        <v>493</v>
      </c>
      <c r="AO1428">
        <v>6580</v>
      </c>
      <c r="AP1428" s="301">
        <v>43645</v>
      </c>
      <c r="AQ1428">
        <v>510</v>
      </c>
      <c r="AR1428">
        <v>7430</v>
      </c>
      <c r="AS1428" s="301">
        <v>43280</v>
      </c>
      <c r="AT1428">
        <v>587</v>
      </c>
      <c r="AU1428">
        <v>7690</v>
      </c>
    </row>
    <row r="1429" spans="1:47" x14ac:dyDescent="0.2">
      <c r="A1429" s="102">
        <v>3382</v>
      </c>
      <c r="B1429">
        <v>1417</v>
      </c>
      <c r="C1429" t="s">
        <v>1462</v>
      </c>
      <c r="D1429" t="s">
        <v>907</v>
      </c>
      <c r="E1429">
        <v>1611</v>
      </c>
      <c r="F1429">
        <v>1595</v>
      </c>
      <c r="G1429">
        <v>500</v>
      </c>
      <c r="H1429" t="s">
        <v>898</v>
      </c>
      <c r="I1429">
        <v>2502</v>
      </c>
      <c r="J1429" t="s">
        <v>1457</v>
      </c>
      <c r="K1429" t="s">
        <v>923</v>
      </c>
      <c r="L1429">
        <v>3706</v>
      </c>
      <c r="M1429">
        <v>3701</v>
      </c>
      <c r="N1429">
        <v>200</v>
      </c>
      <c r="O1429" t="s">
        <v>901</v>
      </c>
      <c r="P1429">
        <v>0.78483947310573199</v>
      </c>
      <c r="Q1429">
        <v>0.88225503803761496</v>
      </c>
      <c r="R1429" s="15">
        <v>0.13347430841893199</v>
      </c>
      <c r="S1429">
        <v>1.1559486956961899E-2</v>
      </c>
      <c r="T1429">
        <v>2.82655912202882</v>
      </c>
      <c r="U1429">
        <v>2.82655912202882</v>
      </c>
      <c r="V1429">
        <v>2.5472877040892499</v>
      </c>
      <c r="W1429">
        <v>12.27</v>
      </c>
      <c r="X1429">
        <v>7.74</v>
      </c>
      <c r="Y1429">
        <v>219013</v>
      </c>
      <c r="Z1429">
        <v>18251</v>
      </c>
      <c r="AA1429">
        <v>0.81</v>
      </c>
      <c r="AB1429">
        <v>12</v>
      </c>
      <c r="AC1429">
        <v>7</v>
      </c>
      <c r="AD1429">
        <v>5</v>
      </c>
      <c r="AE1429">
        <v>58.33</v>
      </c>
      <c r="AF1429">
        <v>19</v>
      </c>
      <c r="AG1429">
        <v>2</v>
      </c>
      <c r="AH1429">
        <v>1</v>
      </c>
      <c r="AI1429">
        <v>9</v>
      </c>
      <c r="AJ1429" s="301">
        <v>43919</v>
      </c>
      <c r="AK1429">
        <v>1375</v>
      </c>
      <c r="AL1429">
        <v>3661</v>
      </c>
      <c r="AM1429" s="301">
        <v>43828</v>
      </c>
      <c r="AN1429">
        <v>1651</v>
      </c>
      <c r="AO1429">
        <v>4983</v>
      </c>
      <c r="AP1429" s="301">
        <v>43645</v>
      </c>
      <c r="AQ1429">
        <v>1652</v>
      </c>
      <c r="AR1429">
        <v>4869</v>
      </c>
      <c r="AS1429" s="301">
        <v>43280</v>
      </c>
      <c r="AT1429">
        <v>1687</v>
      </c>
      <c r="AU1429">
        <v>5466</v>
      </c>
    </row>
    <row r="1430" spans="1:47" x14ac:dyDescent="0.2">
      <c r="A1430" s="102">
        <v>3094</v>
      </c>
      <c r="B1430">
        <v>3405</v>
      </c>
      <c r="C1430" t="s">
        <v>1265</v>
      </c>
      <c r="D1430" t="s">
        <v>920</v>
      </c>
      <c r="E1430">
        <v>1120</v>
      </c>
      <c r="F1430">
        <v>1104</v>
      </c>
      <c r="G1430">
        <v>900</v>
      </c>
      <c r="H1430" t="s">
        <v>901</v>
      </c>
      <c r="I1430">
        <v>5301</v>
      </c>
      <c r="J1430" t="s">
        <v>553</v>
      </c>
      <c r="K1430" t="s">
        <v>897</v>
      </c>
      <c r="L1430">
        <v>1010</v>
      </c>
      <c r="M1430">
        <v>1001</v>
      </c>
      <c r="N1430">
        <v>1000</v>
      </c>
      <c r="O1430" t="s">
        <v>898</v>
      </c>
      <c r="P1430">
        <v>0.88877771065431799</v>
      </c>
      <c r="Q1430">
        <v>0.89367112642565705</v>
      </c>
      <c r="R1430">
        <v>5.5107239527274497E-2</v>
      </c>
      <c r="S1430" s="15">
        <v>1.6875027390945999E-2</v>
      </c>
      <c r="T1430">
        <v>-1.5606922475929099</v>
      </c>
      <c r="U1430">
        <v>1.5606922475929099</v>
      </c>
      <c r="V1430">
        <v>1.5389680534636401</v>
      </c>
      <c r="W1430">
        <v>-7.86</v>
      </c>
      <c r="X1430">
        <v>0.74</v>
      </c>
      <c r="Y1430">
        <v>219007</v>
      </c>
      <c r="Z1430">
        <v>14600</v>
      </c>
      <c r="AA1430">
        <v>0.71</v>
      </c>
      <c r="AB1430">
        <v>15</v>
      </c>
      <c r="AC1430">
        <v>9</v>
      </c>
      <c r="AD1430">
        <v>6</v>
      </c>
      <c r="AE1430">
        <v>60</v>
      </c>
      <c r="AF1430">
        <v>17</v>
      </c>
      <c r="AG1430">
        <v>4</v>
      </c>
      <c r="AH1430">
        <v>2</v>
      </c>
      <c r="AI1430">
        <v>9</v>
      </c>
      <c r="AJ1430" s="301">
        <v>43919</v>
      </c>
      <c r="AK1430">
        <v>1129</v>
      </c>
      <c r="AL1430">
        <v>903</v>
      </c>
      <c r="AM1430" s="301">
        <v>43828</v>
      </c>
      <c r="AN1430">
        <v>1331</v>
      </c>
      <c r="AO1430">
        <v>1095</v>
      </c>
      <c r="AP1430" s="301">
        <v>43645</v>
      </c>
      <c r="AQ1430">
        <v>1308</v>
      </c>
      <c r="AR1430">
        <v>1140</v>
      </c>
      <c r="AS1430" s="301">
        <v>43280</v>
      </c>
      <c r="AT1430">
        <v>1497</v>
      </c>
      <c r="AU1430">
        <v>1975</v>
      </c>
    </row>
    <row r="1431" spans="1:47" x14ac:dyDescent="0.2">
      <c r="A1431" s="102">
        <v>657</v>
      </c>
      <c r="B1431">
        <v>3231</v>
      </c>
      <c r="C1431" t="s">
        <v>365</v>
      </c>
      <c r="D1431" t="s">
        <v>917</v>
      </c>
      <c r="E1431">
        <v>1918</v>
      </c>
      <c r="F1431">
        <v>1914</v>
      </c>
      <c r="G1431">
        <v>500</v>
      </c>
      <c r="H1431" t="s">
        <v>898</v>
      </c>
      <c r="I1431">
        <v>7752</v>
      </c>
      <c r="J1431" t="s">
        <v>2641</v>
      </c>
      <c r="K1431" t="s">
        <v>903</v>
      </c>
      <c r="L1431">
        <v>767</v>
      </c>
      <c r="M1431">
        <v>749</v>
      </c>
      <c r="N1431">
        <v>1300</v>
      </c>
      <c r="O1431" t="s">
        <v>901</v>
      </c>
      <c r="P1431">
        <v>0.93151800837952103</v>
      </c>
      <c r="Q1431">
        <v>0.95419246255984003</v>
      </c>
      <c r="R1431">
        <v>7.2576416632358295E-2</v>
      </c>
      <c r="S1431">
        <v>7.0795613617374797E-2</v>
      </c>
      <c r="T1431">
        <v>1.51634413545286</v>
      </c>
      <c r="U1431">
        <v>1.51634413545286</v>
      </c>
      <c r="V1431">
        <v>0.74967843738618301</v>
      </c>
      <c r="W1431">
        <v>6.23</v>
      </c>
      <c r="X1431">
        <v>1.75</v>
      </c>
      <c r="Y1431">
        <v>218773</v>
      </c>
      <c r="Z1431">
        <v>18231</v>
      </c>
      <c r="AA1431">
        <v>0.85</v>
      </c>
      <c r="AB1431">
        <v>12</v>
      </c>
      <c r="AC1431">
        <v>6</v>
      </c>
      <c r="AD1431">
        <v>6</v>
      </c>
      <c r="AE1431">
        <v>50</v>
      </c>
      <c r="AF1431">
        <v>21</v>
      </c>
      <c r="AG1431">
        <v>2</v>
      </c>
      <c r="AH1431">
        <v>0</v>
      </c>
      <c r="AI1431">
        <v>10</v>
      </c>
      <c r="AJ1431" s="301">
        <v>43919</v>
      </c>
      <c r="AK1431">
        <v>1783</v>
      </c>
      <c r="AL1431">
        <v>780</v>
      </c>
      <c r="AM1431" s="301">
        <v>43828</v>
      </c>
      <c r="AN1431">
        <v>2620</v>
      </c>
      <c r="AO1431">
        <v>1192</v>
      </c>
      <c r="AP1431" s="301">
        <v>43645</v>
      </c>
      <c r="AQ1431">
        <v>2371</v>
      </c>
      <c r="AR1431">
        <v>1073</v>
      </c>
      <c r="AS1431" s="301">
        <v>43280</v>
      </c>
      <c r="AT1431">
        <v>2431</v>
      </c>
      <c r="AU1431">
        <v>999</v>
      </c>
    </row>
    <row r="1432" spans="1:47" x14ac:dyDescent="0.2">
      <c r="A1432" s="102">
        <v>1767</v>
      </c>
      <c r="B1432">
        <v>3291</v>
      </c>
      <c r="C1432" t="s">
        <v>55</v>
      </c>
      <c r="D1432" t="s">
        <v>917</v>
      </c>
      <c r="E1432">
        <v>1661</v>
      </c>
      <c r="F1432">
        <v>1643</v>
      </c>
      <c r="G1432">
        <v>600</v>
      </c>
      <c r="H1432" t="s">
        <v>898</v>
      </c>
      <c r="I1432">
        <v>7186</v>
      </c>
      <c r="J1432" t="s">
        <v>445</v>
      </c>
      <c r="K1432" t="s">
        <v>940</v>
      </c>
      <c r="L1432">
        <v>353</v>
      </c>
      <c r="M1432">
        <v>347</v>
      </c>
      <c r="N1432">
        <v>2800</v>
      </c>
      <c r="O1432" t="s">
        <v>901</v>
      </c>
      <c r="P1432">
        <v>0.95851171087781795</v>
      </c>
      <c r="Q1432">
        <v>0.93096535682756199</v>
      </c>
      <c r="R1432">
        <v>0.124260047372521</v>
      </c>
      <c r="S1432">
        <v>8.6711522669305097E-2</v>
      </c>
      <c r="T1432">
        <v>0.94424532366407898</v>
      </c>
      <c r="U1432">
        <v>0.94424532366407898</v>
      </c>
      <c r="V1432">
        <v>0.92675437760709201</v>
      </c>
      <c r="W1432">
        <v>3.07</v>
      </c>
      <c r="X1432">
        <v>1.44</v>
      </c>
      <c r="Y1432">
        <v>218402</v>
      </c>
      <c r="Z1432">
        <v>15600</v>
      </c>
      <c r="AA1432">
        <v>0.73</v>
      </c>
      <c r="AB1432">
        <v>14</v>
      </c>
      <c r="AC1432">
        <v>9</v>
      </c>
      <c r="AD1432">
        <v>5</v>
      </c>
      <c r="AE1432">
        <v>64.290000000000006</v>
      </c>
      <c r="AF1432">
        <v>20</v>
      </c>
      <c r="AG1432">
        <v>3</v>
      </c>
      <c r="AH1432">
        <v>1</v>
      </c>
      <c r="AI1432">
        <v>10</v>
      </c>
      <c r="AJ1432" s="301">
        <v>43919</v>
      </c>
      <c r="AK1432">
        <v>1545</v>
      </c>
      <c r="AL1432">
        <v>340</v>
      </c>
      <c r="AM1432" s="301">
        <v>43828</v>
      </c>
      <c r="AN1432">
        <v>1919</v>
      </c>
      <c r="AO1432">
        <v>452</v>
      </c>
      <c r="AP1432" s="301">
        <v>43645</v>
      </c>
      <c r="AQ1432">
        <v>1803</v>
      </c>
      <c r="AR1432">
        <v>412</v>
      </c>
      <c r="AS1432" s="301">
        <v>43280</v>
      </c>
      <c r="AT1432">
        <v>2103</v>
      </c>
      <c r="AU1432">
        <v>553</v>
      </c>
    </row>
    <row r="1433" spans="1:47" x14ac:dyDescent="0.2">
      <c r="A1433" s="102">
        <v>3468</v>
      </c>
      <c r="B1433">
        <v>2587</v>
      </c>
      <c r="C1433" t="s">
        <v>1233</v>
      </c>
      <c r="D1433" t="s">
        <v>923</v>
      </c>
      <c r="E1433">
        <v>4200</v>
      </c>
      <c r="F1433">
        <v>4180</v>
      </c>
      <c r="G1433">
        <v>200</v>
      </c>
      <c r="H1433" t="s">
        <v>901</v>
      </c>
      <c r="I1433">
        <v>6103</v>
      </c>
      <c r="J1433" t="s">
        <v>1464</v>
      </c>
      <c r="K1433" t="s">
        <v>909</v>
      </c>
      <c r="L1433">
        <v>4470</v>
      </c>
      <c r="M1433">
        <v>4435</v>
      </c>
      <c r="N1433">
        <v>200</v>
      </c>
      <c r="O1433" t="s">
        <v>898</v>
      </c>
      <c r="P1433">
        <v>0.76878051888265497</v>
      </c>
      <c r="Q1433">
        <v>0.87835603831599895</v>
      </c>
      <c r="R1433">
        <v>4.2873344758667602E-2</v>
      </c>
      <c r="S1433">
        <v>4.9750111748521797E-4</v>
      </c>
      <c r="T1433">
        <v>-0.78212731639371302</v>
      </c>
      <c r="U1433">
        <v>0.78212731639371302</v>
      </c>
      <c r="V1433">
        <v>0.842471316641207</v>
      </c>
      <c r="W1433">
        <v>-11.81</v>
      </c>
      <c r="X1433">
        <v>5.75</v>
      </c>
      <c r="Y1433">
        <v>218300</v>
      </c>
      <c r="Z1433">
        <v>43660</v>
      </c>
      <c r="AA1433">
        <v>3.05</v>
      </c>
      <c r="AB1433">
        <v>5</v>
      </c>
      <c r="AC1433">
        <v>2</v>
      </c>
      <c r="AD1433">
        <v>3</v>
      </c>
      <c r="AE1433">
        <v>40</v>
      </c>
      <c r="AF1433">
        <v>14</v>
      </c>
      <c r="AG1433">
        <v>2</v>
      </c>
      <c r="AH1433">
        <v>1</v>
      </c>
      <c r="AI1433">
        <v>2</v>
      </c>
      <c r="AJ1433" s="301">
        <v>43919</v>
      </c>
      <c r="AK1433">
        <v>4260</v>
      </c>
      <c r="AL1433">
        <v>3465</v>
      </c>
      <c r="AM1433" s="301">
        <v>43828</v>
      </c>
      <c r="AN1433">
        <v>4545</v>
      </c>
      <c r="AO1433">
        <v>5800</v>
      </c>
      <c r="AP1433" s="301">
        <v>43645</v>
      </c>
      <c r="AQ1433">
        <v>4710</v>
      </c>
      <c r="AR1433">
        <v>5900</v>
      </c>
      <c r="AS1433" s="301">
        <v>43280</v>
      </c>
      <c r="AT1433">
        <v>4670</v>
      </c>
      <c r="AU1433">
        <v>5660</v>
      </c>
    </row>
    <row r="1434" spans="1:47" x14ac:dyDescent="0.2">
      <c r="A1434" s="102">
        <v>850</v>
      </c>
      <c r="B1434">
        <v>8750</v>
      </c>
      <c r="C1434" t="s">
        <v>27</v>
      </c>
      <c r="D1434" t="s">
        <v>1018</v>
      </c>
      <c r="E1434">
        <v>1277.5</v>
      </c>
      <c r="F1434">
        <v>1283</v>
      </c>
      <c r="G1434">
        <v>800</v>
      </c>
      <c r="H1434" t="s">
        <v>901</v>
      </c>
      <c r="I1434">
        <v>9072</v>
      </c>
      <c r="J1434" t="s">
        <v>975</v>
      </c>
      <c r="K1434" t="s">
        <v>976</v>
      </c>
      <c r="L1434">
        <v>2118</v>
      </c>
      <c r="M1434">
        <v>2146</v>
      </c>
      <c r="N1434">
        <v>500</v>
      </c>
      <c r="O1434" t="s">
        <v>898</v>
      </c>
      <c r="P1434">
        <v>0.79866711940580704</v>
      </c>
      <c r="Q1434">
        <v>0.95033746655770801</v>
      </c>
      <c r="R1434">
        <v>0.32862964170638298</v>
      </c>
      <c r="S1434" s="15">
        <v>1.1821565234877301E-2</v>
      </c>
      <c r="T1434">
        <v>-1.35807159343451</v>
      </c>
      <c r="U1434">
        <v>1.35807159343451</v>
      </c>
      <c r="V1434">
        <v>0.74460721635468397</v>
      </c>
      <c r="W1434">
        <v>-5.6</v>
      </c>
      <c r="X1434">
        <v>4.34</v>
      </c>
      <c r="Y1434">
        <v>218269</v>
      </c>
      <c r="Z1434">
        <v>15591</v>
      </c>
      <c r="AA1434">
        <v>0.64</v>
      </c>
      <c r="AB1434">
        <v>14</v>
      </c>
      <c r="AC1434">
        <v>7</v>
      </c>
      <c r="AD1434">
        <v>7</v>
      </c>
      <c r="AE1434">
        <v>50</v>
      </c>
      <c r="AF1434">
        <v>21</v>
      </c>
      <c r="AG1434">
        <v>0</v>
      </c>
      <c r="AH1434">
        <v>0</v>
      </c>
      <c r="AI1434">
        <v>14</v>
      </c>
      <c r="AJ1434" s="301">
        <v>43919</v>
      </c>
      <c r="AK1434">
        <v>1305</v>
      </c>
      <c r="AL1434">
        <v>2172</v>
      </c>
      <c r="AM1434" s="301">
        <v>43828</v>
      </c>
      <c r="AN1434">
        <v>1816.5</v>
      </c>
      <c r="AO1434">
        <v>2746</v>
      </c>
      <c r="AP1434" s="301">
        <v>43645</v>
      </c>
      <c r="AQ1434">
        <v>1656</v>
      </c>
      <c r="AR1434">
        <v>2562</v>
      </c>
      <c r="AS1434" s="301">
        <v>43280</v>
      </c>
      <c r="AT1434">
        <v>1954.5</v>
      </c>
      <c r="AU1434">
        <v>2840</v>
      </c>
    </row>
    <row r="1435" spans="1:47" x14ac:dyDescent="0.2">
      <c r="A1435" s="102">
        <v>1251</v>
      </c>
      <c r="B1435">
        <v>5803</v>
      </c>
      <c r="C1435" t="s">
        <v>23</v>
      </c>
      <c r="D1435" t="s">
        <v>911</v>
      </c>
      <c r="E1435">
        <v>312</v>
      </c>
      <c r="F1435">
        <v>308</v>
      </c>
      <c r="G1435">
        <v>3400</v>
      </c>
      <c r="H1435" t="s">
        <v>901</v>
      </c>
      <c r="I1435">
        <v>7453</v>
      </c>
      <c r="J1435" t="s">
        <v>50</v>
      </c>
      <c r="K1435" t="s">
        <v>921</v>
      </c>
      <c r="L1435">
        <v>1533</v>
      </c>
      <c r="M1435">
        <v>1495</v>
      </c>
      <c r="N1435">
        <v>700</v>
      </c>
      <c r="O1435" t="s">
        <v>898</v>
      </c>
      <c r="P1435">
        <v>0.80208277104451398</v>
      </c>
      <c r="Q1435">
        <v>0.94249066223506694</v>
      </c>
      <c r="R1435" s="15">
        <v>9.6068527341349602E-3</v>
      </c>
      <c r="S1435">
        <v>2.3607336615550999E-2</v>
      </c>
      <c r="T1435">
        <v>-0.96251863948962701</v>
      </c>
      <c r="U1435">
        <v>0.96251863948962701</v>
      </c>
      <c r="V1435">
        <v>1.2112785098138801</v>
      </c>
      <c r="W1435">
        <v>-12.51</v>
      </c>
      <c r="X1435">
        <v>7.0000000000000007E-2</v>
      </c>
      <c r="Y1435">
        <v>217570</v>
      </c>
      <c r="Z1435">
        <v>16736</v>
      </c>
      <c r="AA1435">
        <v>0.95</v>
      </c>
      <c r="AB1435">
        <v>13</v>
      </c>
      <c r="AC1435">
        <v>7</v>
      </c>
      <c r="AD1435">
        <v>6</v>
      </c>
      <c r="AE1435">
        <v>53.85</v>
      </c>
      <c r="AF1435">
        <v>17</v>
      </c>
      <c r="AG1435">
        <v>4</v>
      </c>
      <c r="AH1435">
        <v>3</v>
      </c>
      <c r="AI1435">
        <v>6</v>
      </c>
      <c r="AJ1435" s="301">
        <v>43919</v>
      </c>
      <c r="AK1435">
        <v>317</v>
      </c>
      <c r="AL1435">
        <v>1204</v>
      </c>
      <c r="AM1435" s="301">
        <v>43828</v>
      </c>
      <c r="AN1435">
        <v>452</v>
      </c>
      <c r="AO1435">
        <v>2556</v>
      </c>
      <c r="AP1435" s="301">
        <v>43645</v>
      </c>
      <c r="AQ1435">
        <v>421</v>
      </c>
      <c r="AR1435">
        <v>1959</v>
      </c>
      <c r="AS1435" s="301">
        <v>43280</v>
      </c>
      <c r="AT1435">
        <v>689</v>
      </c>
      <c r="AU1435">
        <v>3775</v>
      </c>
    </row>
    <row r="1436" spans="1:47" x14ac:dyDescent="0.2">
      <c r="A1436" s="102">
        <v>2465</v>
      </c>
      <c r="B1436">
        <v>7167</v>
      </c>
      <c r="C1436" t="s">
        <v>957</v>
      </c>
      <c r="D1436" t="s">
        <v>940</v>
      </c>
      <c r="E1436">
        <v>250</v>
      </c>
      <c r="F1436">
        <v>252</v>
      </c>
      <c r="G1436">
        <v>3400</v>
      </c>
      <c r="H1436" t="s">
        <v>898</v>
      </c>
      <c r="I1436">
        <v>7276</v>
      </c>
      <c r="J1436" t="s">
        <v>937</v>
      </c>
      <c r="K1436" t="s">
        <v>903</v>
      </c>
      <c r="L1436">
        <v>4275</v>
      </c>
      <c r="M1436">
        <v>4255</v>
      </c>
      <c r="N1436">
        <v>200</v>
      </c>
      <c r="O1436" t="s">
        <v>901</v>
      </c>
      <c r="P1436">
        <v>0.84657216637140797</v>
      </c>
      <c r="Q1436">
        <v>0.91217427208833102</v>
      </c>
      <c r="R1436">
        <v>0.19219938143475801</v>
      </c>
      <c r="S1436" s="15">
        <v>1.8731710393173302E-2</v>
      </c>
      <c r="T1436">
        <v>0.546885736979278</v>
      </c>
      <c r="U1436">
        <v>0.546885736979278</v>
      </c>
      <c r="V1436">
        <v>0.39860273848420702</v>
      </c>
      <c r="W1436">
        <v>4.16</v>
      </c>
      <c r="X1436">
        <v>0.68</v>
      </c>
      <c r="Y1436">
        <v>217363</v>
      </c>
      <c r="Z1436">
        <v>15526</v>
      </c>
      <c r="AA1436">
        <v>0.63</v>
      </c>
      <c r="AB1436">
        <v>14</v>
      </c>
      <c r="AC1436">
        <v>7</v>
      </c>
      <c r="AD1436">
        <v>7</v>
      </c>
      <c r="AE1436">
        <v>50</v>
      </c>
      <c r="AF1436">
        <v>17</v>
      </c>
      <c r="AG1436">
        <v>3</v>
      </c>
      <c r="AH1436">
        <v>1</v>
      </c>
      <c r="AI1436">
        <v>10</v>
      </c>
      <c r="AJ1436" s="301">
        <v>43919</v>
      </c>
      <c r="AK1436">
        <v>230</v>
      </c>
      <c r="AL1436">
        <v>3710</v>
      </c>
      <c r="AM1436" s="301">
        <v>43828</v>
      </c>
      <c r="AN1436">
        <v>280</v>
      </c>
      <c r="AO1436">
        <v>5100</v>
      </c>
      <c r="AP1436" s="301">
        <v>43645</v>
      </c>
      <c r="AQ1436">
        <v>290</v>
      </c>
      <c r="AR1436">
        <v>5880</v>
      </c>
      <c r="AS1436" s="301">
        <v>43280</v>
      </c>
      <c r="AT1436">
        <v>366</v>
      </c>
      <c r="AU1436">
        <v>7150</v>
      </c>
    </row>
    <row r="1437" spans="1:47" x14ac:dyDescent="0.2">
      <c r="A1437" s="102">
        <v>1146</v>
      </c>
      <c r="B1437">
        <v>1812</v>
      </c>
      <c r="C1437" t="s">
        <v>961</v>
      </c>
      <c r="D1437" t="s">
        <v>907</v>
      </c>
      <c r="E1437">
        <v>1231</v>
      </c>
      <c r="F1437">
        <v>1252</v>
      </c>
      <c r="G1437">
        <v>800</v>
      </c>
      <c r="H1437" t="s">
        <v>898</v>
      </c>
      <c r="I1437">
        <v>3405</v>
      </c>
      <c r="J1437" t="s">
        <v>1265</v>
      </c>
      <c r="K1437" t="s">
        <v>920</v>
      </c>
      <c r="L1437">
        <v>1120</v>
      </c>
      <c r="M1437">
        <v>1104</v>
      </c>
      <c r="N1437">
        <v>900</v>
      </c>
      <c r="O1437" t="s">
        <v>901</v>
      </c>
      <c r="P1437">
        <v>0.89979652087309403</v>
      </c>
      <c r="Q1437">
        <v>0.94472784840454505</v>
      </c>
      <c r="R1437">
        <v>5.4120277937760503E-2</v>
      </c>
      <c r="S1437">
        <v>3.8003707612215498E-2</v>
      </c>
      <c r="T1437">
        <v>2.2396248009174902</v>
      </c>
      <c r="U1437">
        <v>2.2396248009174902</v>
      </c>
      <c r="V1437">
        <v>1.09907427155551</v>
      </c>
      <c r="W1437">
        <v>8.31</v>
      </c>
      <c r="X1437">
        <v>0.8</v>
      </c>
      <c r="Y1437">
        <v>216935</v>
      </c>
      <c r="Z1437">
        <v>18078</v>
      </c>
      <c r="AA1437">
        <v>0.84</v>
      </c>
      <c r="AB1437">
        <v>12</v>
      </c>
      <c r="AC1437">
        <v>8</v>
      </c>
      <c r="AD1437">
        <v>4</v>
      </c>
      <c r="AE1437">
        <v>66.67</v>
      </c>
      <c r="AF1437">
        <v>20</v>
      </c>
      <c r="AG1437">
        <v>2</v>
      </c>
      <c r="AH1437">
        <v>1</v>
      </c>
      <c r="AI1437">
        <v>9</v>
      </c>
      <c r="AJ1437" s="301">
        <v>43919</v>
      </c>
      <c r="AK1437">
        <v>1155</v>
      </c>
      <c r="AL1437">
        <v>1129</v>
      </c>
      <c r="AM1437" s="301">
        <v>43828</v>
      </c>
      <c r="AN1437">
        <v>1458</v>
      </c>
      <c r="AO1437">
        <v>1331</v>
      </c>
      <c r="AP1437" s="301">
        <v>43645</v>
      </c>
      <c r="AQ1437">
        <v>1510</v>
      </c>
      <c r="AR1437">
        <v>1308</v>
      </c>
      <c r="AS1437" s="301">
        <v>43280</v>
      </c>
      <c r="AT1437">
        <v>1646</v>
      </c>
      <c r="AU1437">
        <v>1497</v>
      </c>
    </row>
    <row r="1438" spans="1:47" x14ac:dyDescent="0.2">
      <c r="A1438" s="102">
        <v>864</v>
      </c>
      <c r="B1438">
        <v>5214</v>
      </c>
      <c r="C1438" t="s">
        <v>1103</v>
      </c>
      <c r="D1438" t="s">
        <v>897</v>
      </c>
      <c r="E1438">
        <v>1704</v>
      </c>
      <c r="F1438">
        <v>1665</v>
      </c>
      <c r="G1438">
        <v>600</v>
      </c>
      <c r="H1438" t="s">
        <v>898</v>
      </c>
      <c r="I1438">
        <v>8179</v>
      </c>
      <c r="J1438" t="s">
        <v>630</v>
      </c>
      <c r="K1438" t="s">
        <v>921</v>
      </c>
      <c r="L1438">
        <v>1937</v>
      </c>
      <c r="M1438">
        <v>1890</v>
      </c>
      <c r="N1438">
        <v>500</v>
      </c>
      <c r="O1438" t="s">
        <v>901</v>
      </c>
      <c r="P1438">
        <v>0.91630094587978395</v>
      </c>
      <c r="Q1438">
        <v>0.95000580306897298</v>
      </c>
      <c r="R1438" s="15">
        <v>3.2736108269857601E-2</v>
      </c>
      <c r="S1438">
        <v>7.5818078036207895E-2</v>
      </c>
      <c r="T1438">
        <v>0.27820472605409702</v>
      </c>
      <c r="U1438">
        <v>0.27820472605409702</v>
      </c>
      <c r="V1438">
        <v>0.70313839108634901</v>
      </c>
      <c r="W1438">
        <v>1.64</v>
      </c>
      <c r="X1438">
        <v>5.71</v>
      </c>
      <c r="Y1438">
        <v>216850</v>
      </c>
      <c r="Z1438">
        <v>18071</v>
      </c>
      <c r="AA1438">
        <v>1.1200000000000001</v>
      </c>
      <c r="AB1438">
        <v>12</v>
      </c>
      <c r="AC1438">
        <v>8</v>
      </c>
      <c r="AD1438">
        <v>4</v>
      </c>
      <c r="AE1438">
        <v>66.67</v>
      </c>
      <c r="AF1438">
        <v>16</v>
      </c>
      <c r="AG1438">
        <v>5</v>
      </c>
      <c r="AH1438">
        <v>2</v>
      </c>
      <c r="AI1438">
        <v>5</v>
      </c>
      <c r="AJ1438" s="301">
        <v>43919</v>
      </c>
      <c r="AK1438">
        <v>1498</v>
      </c>
      <c r="AL1438">
        <v>1788</v>
      </c>
      <c r="AM1438" s="301">
        <v>43828</v>
      </c>
      <c r="AN1438">
        <v>2441</v>
      </c>
      <c r="AO1438">
        <v>2472</v>
      </c>
      <c r="AP1438" s="301">
        <v>43645</v>
      </c>
      <c r="AQ1438">
        <v>2786</v>
      </c>
      <c r="AR1438">
        <v>2689</v>
      </c>
      <c r="AS1438" s="301">
        <v>43280</v>
      </c>
      <c r="AT1438">
        <v>2998</v>
      </c>
      <c r="AU1438">
        <v>2903</v>
      </c>
    </row>
    <row r="1439" spans="1:47" x14ac:dyDescent="0.2">
      <c r="A1439" s="102">
        <v>1633</v>
      </c>
      <c r="B1439">
        <v>4004</v>
      </c>
      <c r="C1439" t="s">
        <v>1027</v>
      </c>
      <c r="D1439" t="s">
        <v>920</v>
      </c>
      <c r="E1439">
        <v>2393</v>
      </c>
      <c r="F1439">
        <v>2398</v>
      </c>
      <c r="G1439">
        <v>400</v>
      </c>
      <c r="H1439" t="s">
        <v>901</v>
      </c>
      <c r="I1439">
        <v>8273</v>
      </c>
      <c r="J1439" t="s">
        <v>978</v>
      </c>
      <c r="K1439" t="s">
        <v>921</v>
      </c>
      <c r="L1439">
        <v>3425</v>
      </c>
      <c r="M1439">
        <v>3365</v>
      </c>
      <c r="N1439">
        <v>300</v>
      </c>
      <c r="O1439" t="s">
        <v>898</v>
      </c>
      <c r="P1439">
        <v>0.83021314186918604</v>
      </c>
      <c r="Q1439">
        <v>0.93385870929431503</v>
      </c>
      <c r="R1439">
        <v>0.31058702748919198</v>
      </c>
      <c r="S1439" s="15">
        <v>2.2291221572969599E-2</v>
      </c>
      <c r="T1439">
        <v>-1.19101001072039</v>
      </c>
      <c r="U1439">
        <v>1.19101001072039</v>
      </c>
      <c r="V1439">
        <v>1.04111223242381</v>
      </c>
      <c r="W1439">
        <v>-6.49</v>
      </c>
      <c r="X1439">
        <v>4.9800000000000004</v>
      </c>
      <c r="Y1439">
        <v>216828</v>
      </c>
      <c r="Z1439">
        <v>43366</v>
      </c>
      <c r="AA1439">
        <v>2.84</v>
      </c>
      <c r="AB1439">
        <v>5</v>
      </c>
      <c r="AC1439">
        <v>5</v>
      </c>
      <c r="AD1439">
        <v>0</v>
      </c>
      <c r="AE1439">
        <v>100</v>
      </c>
      <c r="AF1439">
        <v>17</v>
      </c>
      <c r="AG1439">
        <v>2</v>
      </c>
      <c r="AH1439">
        <v>0</v>
      </c>
      <c r="AI1439">
        <v>3</v>
      </c>
      <c r="AJ1439" s="301">
        <v>43919</v>
      </c>
      <c r="AK1439">
        <v>2311</v>
      </c>
      <c r="AL1439">
        <v>3060</v>
      </c>
      <c r="AM1439" s="301">
        <v>43828</v>
      </c>
      <c r="AN1439">
        <v>2899</v>
      </c>
      <c r="AO1439">
        <v>3935</v>
      </c>
      <c r="AP1439" s="301">
        <v>43645</v>
      </c>
      <c r="AQ1439">
        <v>3200</v>
      </c>
      <c r="AR1439">
        <v>4415</v>
      </c>
      <c r="AS1439" s="301">
        <v>43280</v>
      </c>
      <c r="AT1439">
        <v>4840</v>
      </c>
      <c r="AU1439">
        <v>6530</v>
      </c>
    </row>
    <row r="1440" spans="1:47" x14ac:dyDescent="0.2">
      <c r="A1440" s="102">
        <v>3629</v>
      </c>
      <c r="B1440">
        <v>3382</v>
      </c>
      <c r="C1440" t="s">
        <v>1468</v>
      </c>
      <c r="D1440" t="s">
        <v>921</v>
      </c>
      <c r="E1440">
        <v>3470</v>
      </c>
      <c r="F1440">
        <v>3479</v>
      </c>
      <c r="G1440">
        <v>300</v>
      </c>
      <c r="H1440" t="s">
        <v>901</v>
      </c>
      <c r="I1440">
        <v>4188</v>
      </c>
      <c r="J1440" t="s">
        <v>1048</v>
      </c>
      <c r="K1440" t="s">
        <v>920</v>
      </c>
      <c r="L1440">
        <v>617.20000000000005</v>
      </c>
      <c r="M1440">
        <v>611.6</v>
      </c>
      <c r="N1440">
        <v>1700</v>
      </c>
      <c r="O1440" t="s">
        <v>898</v>
      </c>
      <c r="P1440">
        <v>0.74916063828354995</v>
      </c>
      <c r="Q1440">
        <v>0.87223492977162598</v>
      </c>
      <c r="R1440">
        <v>0.138337492306189</v>
      </c>
      <c r="S1440" s="15">
        <v>1.4278270242402099E-2</v>
      </c>
      <c r="T1440">
        <v>-0.15996526713561901</v>
      </c>
      <c r="U1440">
        <v>0.15996526713561901</v>
      </c>
      <c r="V1440">
        <v>0.41607047688573801</v>
      </c>
      <c r="W1440">
        <v>-0.57999999999999996</v>
      </c>
      <c r="X1440">
        <v>0.38</v>
      </c>
      <c r="Y1440">
        <v>216742</v>
      </c>
      <c r="Z1440">
        <v>15482</v>
      </c>
      <c r="AA1440">
        <v>0.92</v>
      </c>
      <c r="AB1440">
        <v>14</v>
      </c>
      <c r="AC1440">
        <v>10</v>
      </c>
      <c r="AD1440">
        <v>4</v>
      </c>
      <c r="AE1440">
        <v>71.430000000000007</v>
      </c>
      <c r="AF1440">
        <v>21</v>
      </c>
      <c r="AG1440">
        <v>1</v>
      </c>
      <c r="AH1440">
        <v>0</v>
      </c>
      <c r="AI1440">
        <v>13</v>
      </c>
      <c r="AJ1440" s="301">
        <v>43919</v>
      </c>
      <c r="AK1440">
        <v>3647</v>
      </c>
      <c r="AL1440">
        <v>668</v>
      </c>
      <c r="AM1440" s="301">
        <v>43828</v>
      </c>
      <c r="AN1440">
        <v>4003</v>
      </c>
      <c r="AO1440">
        <v>817.5</v>
      </c>
      <c r="AP1440" s="301">
        <v>43645</v>
      </c>
      <c r="AQ1440">
        <v>3707</v>
      </c>
      <c r="AR1440">
        <v>777.9</v>
      </c>
      <c r="AS1440" s="301">
        <v>43280</v>
      </c>
      <c r="AT1440">
        <v>4686</v>
      </c>
      <c r="AU1440">
        <v>916.1</v>
      </c>
    </row>
    <row r="1441" spans="1:47" x14ac:dyDescent="0.2">
      <c r="A1441" s="102">
        <v>4042</v>
      </c>
      <c r="B1441">
        <v>6503</v>
      </c>
      <c r="C1441" t="s">
        <v>856</v>
      </c>
      <c r="D1441" t="s">
        <v>903</v>
      </c>
      <c r="E1441">
        <v>1372.5</v>
      </c>
      <c r="F1441">
        <v>1368</v>
      </c>
      <c r="G1441">
        <v>700</v>
      </c>
      <c r="H1441" t="s">
        <v>901</v>
      </c>
      <c r="I1441">
        <v>7282</v>
      </c>
      <c r="J1441" t="s">
        <v>1079</v>
      </c>
      <c r="K1441" t="s">
        <v>913</v>
      </c>
      <c r="L1441">
        <v>2248</v>
      </c>
      <c r="M1441">
        <v>2231</v>
      </c>
      <c r="N1441">
        <v>400</v>
      </c>
      <c r="O1441" t="s">
        <v>898</v>
      </c>
      <c r="P1441">
        <v>0.89497134096144304</v>
      </c>
      <c r="Q1441">
        <v>0.85334858067982999</v>
      </c>
      <c r="R1441">
        <v>0.161106063402182</v>
      </c>
      <c r="S1441">
        <v>1.7720424603887099E-2</v>
      </c>
      <c r="T1441">
        <v>-0.93278303165965304</v>
      </c>
      <c r="U1441">
        <v>0.93278303165965304</v>
      </c>
      <c r="V1441">
        <v>1.0262447880704599</v>
      </c>
      <c r="W1441">
        <v>-7.33</v>
      </c>
      <c r="X1441">
        <v>7.31</v>
      </c>
      <c r="Y1441">
        <v>216627</v>
      </c>
      <c r="Z1441">
        <v>16664</v>
      </c>
      <c r="AA1441">
        <v>0.72</v>
      </c>
      <c r="AB1441">
        <v>13</v>
      </c>
      <c r="AC1441">
        <v>5</v>
      </c>
      <c r="AD1441">
        <v>8</v>
      </c>
      <c r="AE1441">
        <v>38.46</v>
      </c>
      <c r="AF1441">
        <v>18</v>
      </c>
      <c r="AG1441">
        <v>3</v>
      </c>
      <c r="AH1441">
        <v>0</v>
      </c>
      <c r="AI1441">
        <v>10</v>
      </c>
      <c r="AJ1441" s="301">
        <v>43919</v>
      </c>
      <c r="AK1441">
        <v>1354.5</v>
      </c>
      <c r="AL1441">
        <v>1934</v>
      </c>
      <c r="AM1441" s="301">
        <v>43828</v>
      </c>
      <c r="AN1441">
        <v>1498.5</v>
      </c>
      <c r="AO1441">
        <v>2745</v>
      </c>
      <c r="AP1441" s="301">
        <v>43645</v>
      </c>
      <c r="AQ1441">
        <v>1478</v>
      </c>
      <c r="AR1441">
        <v>2157</v>
      </c>
      <c r="AS1441" s="301">
        <v>43280</v>
      </c>
      <c r="AT1441">
        <v>1424.5</v>
      </c>
      <c r="AU1441">
        <v>2716</v>
      </c>
    </row>
    <row r="1442" spans="1:47" x14ac:dyDescent="0.2">
      <c r="A1442" s="102">
        <v>576</v>
      </c>
      <c r="B1442">
        <v>3116</v>
      </c>
      <c r="C1442" t="s">
        <v>1023</v>
      </c>
      <c r="D1442" t="s">
        <v>913</v>
      </c>
      <c r="E1442">
        <v>1433</v>
      </c>
      <c r="F1442">
        <v>1455</v>
      </c>
      <c r="G1442">
        <v>700</v>
      </c>
      <c r="H1442" t="s">
        <v>898</v>
      </c>
      <c r="I1442">
        <v>5714</v>
      </c>
      <c r="J1442" t="s">
        <v>559</v>
      </c>
      <c r="K1442" t="s">
        <v>911</v>
      </c>
      <c r="L1442">
        <v>3280</v>
      </c>
      <c r="M1442">
        <v>3235</v>
      </c>
      <c r="N1442">
        <v>300</v>
      </c>
      <c r="O1442" t="s">
        <v>901</v>
      </c>
      <c r="P1442">
        <v>0.95689444274165103</v>
      </c>
      <c r="Q1442">
        <v>0.95613156251195497</v>
      </c>
      <c r="R1442">
        <v>9.4874053330057204E-2</v>
      </c>
      <c r="S1442" s="15">
        <v>4.2506170768471198E-3</v>
      </c>
      <c r="T1442">
        <v>0.55251106207127298</v>
      </c>
      <c r="U1442">
        <v>0.55251106207127298</v>
      </c>
      <c r="V1442">
        <v>0.197502670556784</v>
      </c>
      <c r="W1442">
        <v>2.12</v>
      </c>
      <c r="X1442">
        <v>4.95</v>
      </c>
      <c r="Y1442">
        <v>216545</v>
      </c>
      <c r="Z1442">
        <v>16657</v>
      </c>
      <c r="AA1442">
        <v>0.95</v>
      </c>
      <c r="AB1442">
        <v>13</v>
      </c>
      <c r="AC1442">
        <v>9</v>
      </c>
      <c r="AD1442">
        <v>4</v>
      </c>
      <c r="AE1442">
        <v>69.23</v>
      </c>
      <c r="AF1442">
        <v>18</v>
      </c>
      <c r="AG1442">
        <v>2</v>
      </c>
      <c r="AH1442">
        <v>2</v>
      </c>
      <c r="AI1442">
        <v>9</v>
      </c>
      <c r="AJ1442" s="301">
        <v>43919</v>
      </c>
      <c r="AK1442">
        <v>1315</v>
      </c>
      <c r="AL1442">
        <v>2786</v>
      </c>
      <c r="AM1442" s="301">
        <v>43828</v>
      </c>
      <c r="AN1442">
        <v>1765</v>
      </c>
      <c r="AO1442">
        <v>4075</v>
      </c>
      <c r="AP1442" s="301">
        <v>43645</v>
      </c>
      <c r="AQ1442">
        <v>1448</v>
      </c>
      <c r="AR1442">
        <v>3525</v>
      </c>
      <c r="AS1442" s="301">
        <v>43280</v>
      </c>
      <c r="AT1442">
        <v>2005</v>
      </c>
      <c r="AU1442">
        <v>3350</v>
      </c>
    </row>
    <row r="1443" spans="1:47" x14ac:dyDescent="0.2">
      <c r="A1443" s="102">
        <v>3348</v>
      </c>
      <c r="B1443">
        <v>3197</v>
      </c>
      <c r="C1443" t="s">
        <v>508</v>
      </c>
      <c r="D1443" t="s">
        <v>921</v>
      </c>
      <c r="E1443">
        <v>1738</v>
      </c>
      <c r="F1443">
        <v>1715</v>
      </c>
      <c r="G1443">
        <v>600</v>
      </c>
      <c r="H1443" t="s">
        <v>901</v>
      </c>
      <c r="I1443">
        <v>8308</v>
      </c>
      <c r="J1443" t="s">
        <v>48</v>
      </c>
      <c r="K1443" t="s">
        <v>940</v>
      </c>
      <c r="L1443">
        <v>366</v>
      </c>
      <c r="M1443">
        <v>368</v>
      </c>
      <c r="N1443">
        <v>2800</v>
      </c>
      <c r="O1443" t="s">
        <v>898</v>
      </c>
      <c r="P1443">
        <v>0.82680205119205397</v>
      </c>
      <c r="Q1443">
        <v>0.88408296735397396</v>
      </c>
      <c r="R1443">
        <v>0.19494126361480699</v>
      </c>
      <c r="S1443">
        <v>6.1609747259534803E-2</v>
      </c>
      <c r="T1443">
        <v>-0.57498117773966195</v>
      </c>
      <c r="U1443">
        <v>0.57498117773966195</v>
      </c>
      <c r="V1443">
        <v>0.186717047698779</v>
      </c>
      <c r="W1443">
        <v>-3.46</v>
      </c>
      <c r="X1443">
        <v>0.14000000000000001</v>
      </c>
      <c r="Y1443">
        <v>216534</v>
      </c>
      <c r="Z1443">
        <v>12030</v>
      </c>
      <c r="AA1443">
        <v>0.6</v>
      </c>
      <c r="AB1443">
        <v>18</v>
      </c>
      <c r="AC1443">
        <v>10</v>
      </c>
      <c r="AD1443">
        <v>8</v>
      </c>
      <c r="AE1443">
        <v>55.56</v>
      </c>
      <c r="AF1443">
        <v>17</v>
      </c>
      <c r="AG1443">
        <v>3</v>
      </c>
      <c r="AH1443">
        <v>2</v>
      </c>
      <c r="AI1443">
        <v>13</v>
      </c>
      <c r="AJ1443" s="301">
        <v>43919</v>
      </c>
      <c r="AK1443">
        <v>1614</v>
      </c>
      <c r="AL1443">
        <v>344</v>
      </c>
      <c r="AM1443" s="301">
        <v>43828</v>
      </c>
      <c r="AN1443">
        <v>2135</v>
      </c>
      <c r="AO1443">
        <v>479</v>
      </c>
      <c r="AP1443" s="301">
        <v>43645</v>
      </c>
      <c r="AQ1443">
        <v>1873</v>
      </c>
      <c r="AR1443">
        <v>453.5</v>
      </c>
      <c r="AS1443" s="301">
        <v>43280</v>
      </c>
      <c r="AT1443">
        <v>1626</v>
      </c>
      <c r="AU1443">
        <v>582.29999999999995</v>
      </c>
    </row>
    <row r="1444" spans="1:47" x14ac:dyDescent="0.2">
      <c r="A1444" s="102">
        <v>2746</v>
      </c>
      <c r="B1444">
        <v>6326</v>
      </c>
      <c r="C1444" t="s">
        <v>1450</v>
      </c>
      <c r="D1444" t="s">
        <v>909</v>
      </c>
      <c r="E1444">
        <v>1614.5</v>
      </c>
      <c r="F1444">
        <v>1599</v>
      </c>
      <c r="G1444">
        <v>600</v>
      </c>
      <c r="H1444" t="s">
        <v>898</v>
      </c>
      <c r="I1444">
        <v>8012</v>
      </c>
      <c r="J1444" t="s">
        <v>1055</v>
      </c>
      <c r="K1444" t="s">
        <v>905</v>
      </c>
      <c r="L1444">
        <v>1330</v>
      </c>
      <c r="M1444">
        <v>1330</v>
      </c>
      <c r="N1444">
        <v>700</v>
      </c>
      <c r="O1444" t="s">
        <v>901</v>
      </c>
      <c r="P1444">
        <v>0.72706854850137403</v>
      </c>
      <c r="Q1444">
        <v>0.90485573933774499</v>
      </c>
      <c r="R1444">
        <v>0.207970317461836</v>
      </c>
      <c r="S1444" s="15">
        <v>5.59225642905972E-2</v>
      </c>
      <c r="T1444">
        <v>1.4992385110676301</v>
      </c>
      <c r="U1444">
        <v>1.4992385110676301</v>
      </c>
      <c r="V1444">
        <v>1.6856702186771699</v>
      </c>
      <c r="W1444">
        <v>9.59</v>
      </c>
      <c r="X1444">
        <v>2.96</v>
      </c>
      <c r="Y1444">
        <v>216519</v>
      </c>
      <c r="Z1444">
        <v>14435</v>
      </c>
      <c r="AA1444">
        <v>0.78</v>
      </c>
      <c r="AB1444">
        <v>15</v>
      </c>
      <c r="AC1444">
        <v>11</v>
      </c>
      <c r="AD1444">
        <v>4</v>
      </c>
      <c r="AE1444">
        <v>73.33</v>
      </c>
      <c r="AF1444">
        <v>19</v>
      </c>
      <c r="AG1444">
        <v>2</v>
      </c>
      <c r="AH1444">
        <v>1</v>
      </c>
      <c r="AI1444">
        <v>12</v>
      </c>
      <c r="AJ1444" s="301">
        <v>43919</v>
      </c>
      <c r="AK1444">
        <v>1398.5</v>
      </c>
      <c r="AL1444">
        <v>1347</v>
      </c>
      <c r="AM1444" s="301">
        <v>43828</v>
      </c>
      <c r="AN1444">
        <v>1726</v>
      </c>
      <c r="AO1444">
        <v>1630</v>
      </c>
      <c r="AP1444" s="301">
        <v>43645</v>
      </c>
      <c r="AQ1444">
        <v>1813</v>
      </c>
      <c r="AR1444">
        <v>1650</v>
      </c>
      <c r="AS1444" s="301">
        <v>43280</v>
      </c>
      <c r="AT1444">
        <v>1732</v>
      </c>
      <c r="AU1444">
        <v>1691</v>
      </c>
    </row>
    <row r="1445" spans="1:47" x14ac:dyDescent="0.2">
      <c r="A1445" s="102">
        <v>649</v>
      </c>
      <c r="B1445">
        <v>6113</v>
      </c>
      <c r="C1445" t="s">
        <v>1129</v>
      </c>
      <c r="D1445" t="s">
        <v>909</v>
      </c>
      <c r="E1445">
        <v>862</v>
      </c>
      <c r="F1445">
        <v>859</v>
      </c>
      <c r="G1445">
        <v>1300</v>
      </c>
      <c r="H1445" t="s">
        <v>901</v>
      </c>
      <c r="I1445">
        <v>8850</v>
      </c>
      <c r="J1445" t="s">
        <v>1345</v>
      </c>
      <c r="K1445" t="s">
        <v>917</v>
      </c>
      <c r="L1445">
        <v>2237</v>
      </c>
      <c r="M1445">
        <v>2184</v>
      </c>
      <c r="N1445">
        <v>500</v>
      </c>
      <c r="O1445" t="s">
        <v>898</v>
      </c>
      <c r="P1445">
        <v>0.66798307134544099</v>
      </c>
      <c r="Q1445">
        <v>0.95436793798283304</v>
      </c>
      <c r="R1445">
        <v>0.47070933577886498</v>
      </c>
      <c r="S1445">
        <v>9.7019543011576791E-3</v>
      </c>
      <c r="T1445">
        <v>-2.2291975198528799</v>
      </c>
      <c r="U1445">
        <v>2.2291975198528799</v>
      </c>
      <c r="V1445">
        <v>2.44832332240783</v>
      </c>
      <c r="W1445">
        <v>-11.4</v>
      </c>
      <c r="X1445">
        <v>2.2599999999999998</v>
      </c>
      <c r="Y1445">
        <v>215707</v>
      </c>
      <c r="Z1445">
        <v>14380</v>
      </c>
      <c r="AA1445">
        <v>0.66</v>
      </c>
      <c r="AB1445">
        <v>15</v>
      </c>
      <c r="AC1445">
        <v>9</v>
      </c>
      <c r="AD1445">
        <v>6</v>
      </c>
      <c r="AE1445">
        <v>60</v>
      </c>
      <c r="AF1445">
        <v>19</v>
      </c>
      <c r="AG1445">
        <v>3</v>
      </c>
      <c r="AH1445">
        <v>1</v>
      </c>
      <c r="AI1445">
        <v>11</v>
      </c>
      <c r="AJ1445" s="301">
        <v>43919</v>
      </c>
      <c r="AK1445">
        <v>872</v>
      </c>
      <c r="AL1445">
        <v>2067</v>
      </c>
      <c r="AM1445" s="301">
        <v>43828</v>
      </c>
      <c r="AN1445">
        <v>1250</v>
      </c>
      <c r="AO1445">
        <v>2785</v>
      </c>
      <c r="AP1445" s="301">
        <v>43645</v>
      </c>
      <c r="AQ1445">
        <v>1246</v>
      </c>
      <c r="AR1445">
        <v>2621</v>
      </c>
      <c r="AS1445" s="301">
        <v>43280</v>
      </c>
      <c r="AT1445">
        <v>1059</v>
      </c>
      <c r="AU1445">
        <v>2610</v>
      </c>
    </row>
    <row r="1446" spans="1:47" x14ac:dyDescent="0.2">
      <c r="A1446" s="102">
        <v>272</v>
      </c>
      <c r="B1446">
        <v>4676</v>
      </c>
      <c r="C1446" t="s">
        <v>1206</v>
      </c>
      <c r="D1446" t="s">
        <v>900</v>
      </c>
      <c r="E1446">
        <v>1044</v>
      </c>
      <c r="F1446">
        <v>1031</v>
      </c>
      <c r="G1446">
        <v>1000</v>
      </c>
      <c r="H1446" t="s">
        <v>898</v>
      </c>
      <c r="I1446">
        <v>7762</v>
      </c>
      <c r="J1446" t="s">
        <v>1040</v>
      </c>
      <c r="K1446" t="s">
        <v>906</v>
      </c>
      <c r="L1446">
        <v>350</v>
      </c>
      <c r="M1446">
        <v>343</v>
      </c>
      <c r="N1446">
        <v>3000</v>
      </c>
      <c r="O1446" t="s">
        <v>901</v>
      </c>
      <c r="P1446">
        <v>0.84789115635094703</v>
      </c>
      <c r="Q1446">
        <v>0.96447991217085305</v>
      </c>
      <c r="R1446">
        <v>2.2779492871682098E-3</v>
      </c>
      <c r="S1446">
        <v>7.1362369849008997E-2</v>
      </c>
      <c r="T1446">
        <v>0.87236130732406802</v>
      </c>
      <c r="U1446">
        <v>0.87236130732406802</v>
      </c>
      <c r="V1446">
        <v>0.52298230918959698</v>
      </c>
      <c r="W1446">
        <v>3.78</v>
      </c>
      <c r="X1446">
        <v>0.19</v>
      </c>
      <c r="Y1446">
        <v>215364</v>
      </c>
      <c r="Z1446">
        <v>14358</v>
      </c>
      <c r="AA1446">
        <v>0.7</v>
      </c>
      <c r="AB1446">
        <v>15</v>
      </c>
      <c r="AC1446">
        <v>7</v>
      </c>
      <c r="AD1446">
        <v>8</v>
      </c>
      <c r="AE1446">
        <v>46.67</v>
      </c>
      <c r="AF1446">
        <v>20</v>
      </c>
      <c r="AG1446">
        <v>2</v>
      </c>
      <c r="AH1446">
        <v>0</v>
      </c>
      <c r="AI1446">
        <v>13</v>
      </c>
      <c r="AJ1446" s="301">
        <v>43919</v>
      </c>
      <c r="AK1446">
        <v>1109</v>
      </c>
      <c r="AL1446">
        <v>386</v>
      </c>
      <c r="AM1446" s="301">
        <v>43828</v>
      </c>
      <c r="AN1446">
        <v>1556</v>
      </c>
      <c r="AO1446">
        <v>597</v>
      </c>
      <c r="AP1446" s="301">
        <v>43645</v>
      </c>
      <c r="AQ1446">
        <v>1537</v>
      </c>
      <c r="AR1446">
        <v>565</v>
      </c>
      <c r="AS1446" s="301">
        <v>43280</v>
      </c>
      <c r="AT1446">
        <v>1857</v>
      </c>
      <c r="AU1446">
        <v>709</v>
      </c>
    </row>
    <row r="1447" spans="1:47" x14ac:dyDescent="0.2">
      <c r="A1447" s="102">
        <v>2533</v>
      </c>
      <c r="B1447">
        <v>5110</v>
      </c>
      <c r="C1447" t="s">
        <v>808</v>
      </c>
      <c r="D1447" t="s">
        <v>984</v>
      </c>
      <c r="E1447">
        <v>1053</v>
      </c>
      <c r="F1447">
        <v>1049</v>
      </c>
      <c r="G1447">
        <v>1000</v>
      </c>
      <c r="H1447" t="s">
        <v>901</v>
      </c>
      <c r="I1447">
        <v>6925</v>
      </c>
      <c r="J1447" t="s">
        <v>1177</v>
      </c>
      <c r="K1447" t="s">
        <v>903</v>
      </c>
      <c r="L1447">
        <v>1339</v>
      </c>
      <c r="M1447">
        <v>1427</v>
      </c>
      <c r="N1447">
        <v>700</v>
      </c>
      <c r="O1447" t="s">
        <v>898</v>
      </c>
      <c r="P1447">
        <v>0.90775343672443898</v>
      </c>
      <c r="Q1447">
        <v>0.91021928589275702</v>
      </c>
      <c r="R1447">
        <v>1.85054689953667E-3</v>
      </c>
      <c r="S1447" s="15">
        <v>1.53543951437653E-2</v>
      </c>
      <c r="T1447">
        <v>-2.0871154001819101</v>
      </c>
      <c r="U1447">
        <v>2.0871154001819101</v>
      </c>
      <c r="V1447">
        <v>1.15870654595898</v>
      </c>
      <c r="W1447">
        <v>-20.48</v>
      </c>
      <c r="X1447">
        <v>5.0199999999999996</v>
      </c>
      <c r="Y1447">
        <v>215119</v>
      </c>
      <c r="Z1447">
        <v>14341</v>
      </c>
      <c r="AA1447">
        <v>0.66</v>
      </c>
      <c r="AB1447">
        <v>15</v>
      </c>
      <c r="AC1447">
        <v>9</v>
      </c>
      <c r="AD1447">
        <v>6</v>
      </c>
      <c r="AE1447">
        <v>60</v>
      </c>
      <c r="AF1447">
        <v>19</v>
      </c>
      <c r="AG1447">
        <v>1</v>
      </c>
      <c r="AH1447">
        <v>1</v>
      </c>
      <c r="AI1447">
        <v>13</v>
      </c>
      <c r="AJ1447" s="301">
        <v>43919</v>
      </c>
      <c r="AK1447">
        <v>1069</v>
      </c>
      <c r="AL1447">
        <v>1060</v>
      </c>
      <c r="AM1447" s="301">
        <v>43828</v>
      </c>
      <c r="AN1447">
        <v>1337</v>
      </c>
      <c r="AO1447">
        <v>1624</v>
      </c>
      <c r="AP1447" s="301">
        <v>43645</v>
      </c>
      <c r="AQ1447">
        <v>1263</v>
      </c>
      <c r="AR1447">
        <v>1435</v>
      </c>
      <c r="AS1447" s="301">
        <v>43280</v>
      </c>
      <c r="AT1447">
        <v>1711</v>
      </c>
      <c r="AU1447">
        <v>1385</v>
      </c>
    </row>
    <row r="1448" spans="1:47" x14ac:dyDescent="0.2">
      <c r="A1448" s="102">
        <v>3941</v>
      </c>
      <c r="B1448">
        <v>2815</v>
      </c>
      <c r="C1448" t="s">
        <v>1243</v>
      </c>
      <c r="D1448" t="s">
        <v>923</v>
      </c>
      <c r="E1448">
        <v>6710</v>
      </c>
      <c r="F1448">
        <v>6680</v>
      </c>
      <c r="G1448">
        <v>100</v>
      </c>
      <c r="H1448" t="s">
        <v>901</v>
      </c>
      <c r="I1448">
        <v>7270</v>
      </c>
      <c r="J1448" t="s">
        <v>1455</v>
      </c>
      <c r="K1448" t="s">
        <v>913</v>
      </c>
      <c r="L1448">
        <v>2231</v>
      </c>
      <c r="M1448">
        <v>2210</v>
      </c>
      <c r="N1448">
        <v>300</v>
      </c>
      <c r="O1448" t="s">
        <v>898</v>
      </c>
      <c r="P1448">
        <v>0.68609456812292202</v>
      </c>
      <c r="Q1448">
        <v>0.85874206699943101</v>
      </c>
      <c r="R1448" s="15">
        <v>0.2258240816247</v>
      </c>
      <c r="S1448">
        <v>2.7627406757973701E-2</v>
      </c>
      <c r="T1448">
        <v>-0.224573784837685</v>
      </c>
      <c r="U1448">
        <v>0.224573784837685</v>
      </c>
      <c r="V1448">
        <v>0.133458557891249</v>
      </c>
      <c r="W1448">
        <v>-1.56</v>
      </c>
      <c r="X1448">
        <v>0.75</v>
      </c>
      <c r="Y1448">
        <v>215105</v>
      </c>
      <c r="Z1448">
        <v>19555</v>
      </c>
      <c r="AA1448">
        <v>1.05</v>
      </c>
      <c r="AB1448">
        <v>11</v>
      </c>
      <c r="AC1448">
        <v>6</v>
      </c>
      <c r="AD1448">
        <v>5</v>
      </c>
      <c r="AE1448">
        <v>54.55</v>
      </c>
      <c r="AF1448">
        <v>17</v>
      </c>
      <c r="AG1448">
        <v>4</v>
      </c>
      <c r="AH1448">
        <v>2</v>
      </c>
      <c r="AI1448">
        <v>5</v>
      </c>
      <c r="AJ1448" s="301">
        <v>43919</v>
      </c>
      <c r="AK1448">
        <v>6970</v>
      </c>
      <c r="AL1448">
        <v>2180</v>
      </c>
      <c r="AM1448" s="301">
        <v>43828</v>
      </c>
      <c r="AN1448">
        <v>8130</v>
      </c>
      <c r="AO1448">
        <v>2713.5</v>
      </c>
      <c r="AP1448" s="301">
        <v>43645</v>
      </c>
      <c r="AQ1448">
        <v>7160</v>
      </c>
      <c r="AR1448">
        <v>2733.5</v>
      </c>
      <c r="AS1448" s="301">
        <v>43280</v>
      </c>
      <c r="AT1448">
        <v>9020</v>
      </c>
      <c r="AU1448">
        <v>3169</v>
      </c>
    </row>
    <row r="1449" spans="1:47" x14ac:dyDescent="0.2">
      <c r="A1449" s="102">
        <v>3788</v>
      </c>
      <c r="B1449">
        <v>4503</v>
      </c>
      <c r="C1449" t="s">
        <v>537</v>
      </c>
      <c r="D1449" t="s">
        <v>918</v>
      </c>
      <c r="E1449">
        <v>1826</v>
      </c>
      <c r="F1449">
        <v>1813.5</v>
      </c>
      <c r="G1449">
        <v>500</v>
      </c>
      <c r="H1449" t="s">
        <v>901</v>
      </c>
      <c r="I1449">
        <v>6588</v>
      </c>
      <c r="J1449" t="s">
        <v>361</v>
      </c>
      <c r="K1449" t="s">
        <v>903</v>
      </c>
      <c r="L1449">
        <v>4080</v>
      </c>
      <c r="M1449">
        <v>4100</v>
      </c>
      <c r="N1449">
        <v>200</v>
      </c>
      <c r="O1449" t="s">
        <v>898</v>
      </c>
      <c r="P1449">
        <v>0.59581973050263104</v>
      </c>
      <c r="Q1449">
        <v>0.86581560872505503</v>
      </c>
      <c r="R1449">
        <v>0.12708429259821299</v>
      </c>
      <c r="S1449" s="15">
        <v>5.3762824283967503E-2</v>
      </c>
      <c r="T1449">
        <v>-1.2392536243394201</v>
      </c>
      <c r="U1449">
        <v>1.2392536243394201</v>
      </c>
      <c r="V1449">
        <v>0.993703879343381</v>
      </c>
      <c r="W1449">
        <v>-8.6300000000000008</v>
      </c>
      <c r="X1449">
        <v>10.58</v>
      </c>
      <c r="Y1449">
        <v>215068</v>
      </c>
      <c r="Z1449">
        <v>13442</v>
      </c>
      <c r="AA1449">
        <v>0.68</v>
      </c>
      <c r="AB1449">
        <v>16</v>
      </c>
      <c r="AC1449">
        <v>7</v>
      </c>
      <c r="AD1449">
        <v>9</v>
      </c>
      <c r="AE1449">
        <v>43.75</v>
      </c>
      <c r="AF1449">
        <v>20</v>
      </c>
      <c r="AG1449">
        <v>3</v>
      </c>
      <c r="AH1449">
        <v>1</v>
      </c>
      <c r="AI1449">
        <v>12</v>
      </c>
      <c r="AJ1449" s="301">
        <v>43919</v>
      </c>
      <c r="AK1449">
        <v>1722</v>
      </c>
      <c r="AL1449">
        <v>3485</v>
      </c>
      <c r="AM1449" s="301">
        <v>43828</v>
      </c>
      <c r="AN1449">
        <v>1870</v>
      </c>
      <c r="AO1449">
        <v>4520</v>
      </c>
      <c r="AP1449" s="301">
        <v>43645</v>
      </c>
      <c r="AQ1449">
        <v>1561.5</v>
      </c>
      <c r="AR1449">
        <v>3005</v>
      </c>
      <c r="AS1449" s="301">
        <v>43280</v>
      </c>
      <c r="AT1449">
        <v>1689</v>
      </c>
      <c r="AU1449">
        <v>3330</v>
      </c>
    </row>
    <row r="1450" spans="1:47" x14ac:dyDescent="0.2">
      <c r="A1450" s="102">
        <v>473</v>
      </c>
      <c r="B1450">
        <v>6371</v>
      </c>
      <c r="C1450" t="s">
        <v>1003</v>
      </c>
      <c r="D1450" t="s">
        <v>909</v>
      </c>
      <c r="E1450">
        <v>2599</v>
      </c>
      <c r="F1450">
        <v>2563</v>
      </c>
      <c r="G1450">
        <v>400</v>
      </c>
      <c r="H1450" t="s">
        <v>901</v>
      </c>
      <c r="I1450">
        <v>9678</v>
      </c>
      <c r="J1450" t="s">
        <v>1453</v>
      </c>
      <c r="K1450" t="s">
        <v>910</v>
      </c>
      <c r="L1450">
        <v>2297</v>
      </c>
      <c r="M1450">
        <v>2316</v>
      </c>
      <c r="N1450">
        <v>400</v>
      </c>
      <c r="O1450" t="s">
        <v>898</v>
      </c>
      <c r="P1450">
        <v>0.92003507758763003</v>
      </c>
      <c r="Q1450">
        <v>0.959013736552769</v>
      </c>
      <c r="R1450">
        <v>0.18833197028913301</v>
      </c>
      <c r="S1450">
        <v>1.2818937514385301E-2</v>
      </c>
      <c r="T1450">
        <v>-1.7294367538851101</v>
      </c>
      <c r="U1450">
        <v>1.7294367538851101</v>
      </c>
      <c r="V1450">
        <v>0.87032519611121295</v>
      </c>
      <c r="W1450">
        <v>-6.75</v>
      </c>
      <c r="X1450">
        <v>9.64</v>
      </c>
      <c r="Y1450">
        <v>214823</v>
      </c>
      <c r="Z1450">
        <v>35804</v>
      </c>
      <c r="AA1450">
        <v>2.06</v>
      </c>
      <c r="AB1450">
        <v>6</v>
      </c>
      <c r="AC1450">
        <v>6</v>
      </c>
      <c r="AD1450">
        <v>0</v>
      </c>
      <c r="AE1450">
        <v>100</v>
      </c>
      <c r="AF1450">
        <v>17</v>
      </c>
      <c r="AG1450">
        <v>2</v>
      </c>
      <c r="AH1450">
        <v>0</v>
      </c>
      <c r="AI1450">
        <v>4</v>
      </c>
      <c r="AJ1450" s="301">
        <v>43919</v>
      </c>
      <c r="AK1450">
        <v>2608</v>
      </c>
      <c r="AL1450">
        <v>2133</v>
      </c>
      <c r="AM1450" s="301">
        <v>43828</v>
      </c>
      <c r="AN1450">
        <v>3865</v>
      </c>
      <c r="AO1450">
        <v>2821</v>
      </c>
      <c r="AP1450" s="301">
        <v>43645</v>
      </c>
      <c r="AQ1450">
        <v>3630</v>
      </c>
      <c r="AR1450">
        <v>2838</v>
      </c>
      <c r="AS1450" s="301">
        <v>43280</v>
      </c>
      <c r="AT1450">
        <v>4390</v>
      </c>
      <c r="AU1450">
        <v>3470</v>
      </c>
    </row>
    <row r="1451" spans="1:47" x14ac:dyDescent="0.2">
      <c r="A1451" s="102">
        <v>383</v>
      </c>
      <c r="B1451">
        <v>1833</v>
      </c>
      <c r="C1451" t="s">
        <v>1197</v>
      </c>
      <c r="D1451" t="s">
        <v>907</v>
      </c>
      <c r="E1451">
        <v>2457</v>
      </c>
      <c r="F1451">
        <v>2481</v>
      </c>
      <c r="G1451">
        <v>400</v>
      </c>
      <c r="H1451" t="s">
        <v>898</v>
      </c>
      <c r="I1451">
        <v>8136</v>
      </c>
      <c r="J1451" t="s">
        <v>965</v>
      </c>
      <c r="K1451" t="s">
        <v>905</v>
      </c>
      <c r="L1451">
        <v>1682</v>
      </c>
      <c r="M1451">
        <v>1655</v>
      </c>
      <c r="N1451">
        <v>600</v>
      </c>
      <c r="O1451" t="s">
        <v>901</v>
      </c>
      <c r="P1451">
        <v>0.92136922198052795</v>
      </c>
      <c r="Q1451">
        <v>0.96113792915489604</v>
      </c>
      <c r="R1451">
        <v>4.8070814651160997E-2</v>
      </c>
      <c r="S1451" s="15">
        <v>1.0528572914266601E-3</v>
      </c>
      <c r="T1451">
        <v>7.4177771082936397E-2</v>
      </c>
      <c r="U1451">
        <v>7.4177771082936397E-2</v>
      </c>
      <c r="V1451">
        <v>0.52379222630147504</v>
      </c>
      <c r="W1451">
        <v>0.45</v>
      </c>
      <c r="X1451">
        <v>0.06</v>
      </c>
      <c r="Y1451">
        <v>214807</v>
      </c>
      <c r="Z1451">
        <v>19528</v>
      </c>
      <c r="AA1451">
        <v>1.01</v>
      </c>
      <c r="AB1451">
        <v>11</v>
      </c>
      <c r="AC1451">
        <v>6</v>
      </c>
      <c r="AD1451">
        <v>5</v>
      </c>
      <c r="AE1451">
        <v>54.55</v>
      </c>
      <c r="AF1451">
        <v>18</v>
      </c>
      <c r="AG1451">
        <v>2</v>
      </c>
      <c r="AH1451">
        <v>2</v>
      </c>
      <c r="AI1451">
        <v>7</v>
      </c>
      <c r="AJ1451" s="301">
        <v>43919</v>
      </c>
      <c r="AK1451">
        <v>2274</v>
      </c>
      <c r="AL1451">
        <v>1476</v>
      </c>
      <c r="AM1451" s="301">
        <v>43828</v>
      </c>
      <c r="AN1451">
        <v>3010</v>
      </c>
      <c r="AO1451">
        <v>2149</v>
      </c>
      <c r="AP1451" s="301">
        <v>43645</v>
      </c>
      <c r="AQ1451">
        <v>3380</v>
      </c>
      <c r="AR1451">
        <v>2424</v>
      </c>
      <c r="AS1451" s="301">
        <v>43280</v>
      </c>
      <c r="AT1451">
        <v>3465</v>
      </c>
      <c r="AU1451">
        <v>2070</v>
      </c>
    </row>
    <row r="1452" spans="1:47" x14ac:dyDescent="0.2">
      <c r="A1452" s="102">
        <v>2320</v>
      </c>
      <c r="B1452">
        <v>4631</v>
      </c>
      <c r="C1452" t="s">
        <v>1088</v>
      </c>
      <c r="D1452" t="s">
        <v>920</v>
      </c>
      <c r="E1452">
        <v>2685</v>
      </c>
      <c r="F1452">
        <v>2636</v>
      </c>
      <c r="G1452">
        <v>400</v>
      </c>
      <c r="H1452" t="s">
        <v>901</v>
      </c>
      <c r="I1452">
        <v>8308</v>
      </c>
      <c r="J1452" t="s">
        <v>48</v>
      </c>
      <c r="K1452" t="s">
        <v>940</v>
      </c>
      <c r="L1452">
        <v>366</v>
      </c>
      <c r="M1452">
        <v>368</v>
      </c>
      <c r="N1452">
        <v>2900</v>
      </c>
      <c r="O1452" t="s">
        <v>898</v>
      </c>
      <c r="P1452">
        <v>0.92382982201792896</v>
      </c>
      <c r="Q1452">
        <v>0.91636193359268403</v>
      </c>
      <c r="R1452">
        <v>0.24254049811022199</v>
      </c>
      <c r="S1452">
        <v>5.9094537129317497E-2</v>
      </c>
      <c r="T1452">
        <v>-6.6938143397941796E-2</v>
      </c>
      <c r="U1452">
        <v>6.6938143397941796E-2</v>
      </c>
      <c r="V1452">
        <v>0.34826603938384099</v>
      </c>
      <c r="W1452">
        <v>-0.39</v>
      </c>
      <c r="X1452">
        <v>1.21</v>
      </c>
      <c r="Y1452">
        <v>214560</v>
      </c>
      <c r="Z1452">
        <v>10728</v>
      </c>
      <c r="AA1452">
        <v>0.55000000000000004</v>
      </c>
      <c r="AB1452">
        <v>20</v>
      </c>
      <c r="AC1452">
        <v>12</v>
      </c>
      <c r="AD1452">
        <v>8</v>
      </c>
      <c r="AE1452">
        <v>60</v>
      </c>
      <c r="AF1452">
        <v>20</v>
      </c>
      <c r="AG1452">
        <v>3</v>
      </c>
      <c r="AH1452">
        <v>0</v>
      </c>
      <c r="AI1452">
        <v>17</v>
      </c>
      <c r="AJ1452" s="301">
        <v>43919</v>
      </c>
      <c r="AK1452">
        <v>2479</v>
      </c>
      <c r="AL1452">
        <v>344</v>
      </c>
      <c r="AM1452" s="301">
        <v>43828</v>
      </c>
      <c r="AN1452">
        <v>3035</v>
      </c>
      <c r="AO1452">
        <v>479</v>
      </c>
      <c r="AP1452" s="301">
        <v>43645</v>
      </c>
      <c r="AQ1452">
        <v>2906</v>
      </c>
      <c r="AR1452">
        <v>453.5</v>
      </c>
      <c r="AS1452" s="301">
        <v>43280</v>
      </c>
      <c r="AT1452">
        <v>3450</v>
      </c>
      <c r="AU1452">
        <v>582.29999999999995</v>
      </c>
    </row>
    <row r="1453" spans="1:47" x14ac:dyDescent="0.2">
      <c r="A1453" s="102">
        <v>992</v>
      </c>
      <c r="B1453">
        <v>6305</v>
      </c>
      <c r="C1453" t="s">
        <v>28</v>
      </c>
      <c r="D1453" t="s">
        <v>909</v>
      </c>
      <c r="E1453">
        <v>2950</v>
      </c>
      <c r="F1453">
        <v>2939</v>
      </c>
      <c r="G1453">
        <v>300</v>
      </c>
      <c r="H1453" t="s">
        <v>898</v>
      </c>
      <c r="I1453">
        <v>6479</v>
      </c>
      <c r="J1453" t="s">
        <v>449</v>
      </c>
      <c r="K1453" t="s">
        <v>903</v>
      </c>
      <c r="L1453">
        <v>1925</v>
      </c>
      <c r="M1453">
        <v>1922</v>
      </c>
      <c r="N1453">
        <v>500</v>
      </c>
      <c r="O1453" t="s">
        <v>901</v>
      </c>
      <c r="P1453">
        <v>0.951370676763304</v>
      </c>
      <c r="Q1453">
        <v>0.94751248193626703</v>
      </c>
      <c r="R1453">
        <v>0.28655564843972497</v>
      </c>
      <c r="S1453" s="15">
        <v>5.0853837005053498E-2</v>
      </c>
      <c r="T1453">
        <v>1.48457849528785</v>
      </c>
      <c r="U1453">
        <v>1.48457849528785</v>
      </c>
      <c r="V1453">
        <v>0.92834000877942402</v>
      </c>
      <c r="W1453">
        <v>4.71</v>
      </c>
      <c r="X1453">
        <v>8.99</v>
      </c>
      <c r="Y1453">
        <v>214539</v>
      </c>
      <c r="Z1453">
        <v>21454</v>
      </c>
      <c r="AA1453">
        <v>1.17</v>
      </c>
      <c r="AB1453">
        <v>10</v>
      </c>
      <c r="AC1453">
        <v>7</v>
      </c>
      <c r="AD1453">
        <v>3</v>
      </c>
      <c r="AE1453">
        <v>70</v>
      </c>
      <c r="AF1453">
        <v>21</v>
      </c>
      <c r="AG1453">
        <v>1</v>
      </c>
      <c r="AH1453">
        <v>0</v>
      </c>
      <c r="AI1453">
        <v>9</v>
      </c>
      <c r="AJ1453" s="301">
        <v>43919</v>
      </c>
      <c r="AK1453">
        <v>2230</v>
      </c>
      <c r="AL1453">
        <v>1613</v>
      </c>
      <c r="AM1453" s="301">
        <v>43828</v>
      </c>
      <c r="AN1453">
        <v>3285</v>
      </c>
      <c r="AO1453">
        <v>2277</v>
      </c>
      <c r="AP1453" s="301">
        <v>43645</v>
      </c>
      <c r="AQ1453">
        <v>2898</v>
      </c>
      <c r="AR1453">
        <v>1891</v>
      </c>
      <c r="AS1453" s="301">
        <v>43280</v>
      </c>
      <c r="AT1453">
        <v>3490</v>
      </c>
      <c r="AU1453">
        <v>1845</v>
      </c>
    </row>
    <row r="1454" spans="1:47" x14ac:dyDescent="0.2">
      <c r="A1454" s="102">
        <v>3343</v>
      </c>
      <c r="B1454">
        <v>3099</v>
      </c>
      <c r="C1454" t="s">
        <v>33</v>
      </c>
      <c r="D1454" t="s">
        <v>921</v>
      </c>
      <c r="E1454">
        <v>635</v>
      </c>
      <c r="F1454">
        <v>623</v>
      </c>
      <c r="G1454">
        <v>900</v>
      </c>
      <c r="H1454" t="s">
        <v>901</v>
      </c>
      <c r="I1454">
        <v>6201</v>
      </c>
      <c r="J1454" t="s">
        <v>1150</v>
      </c>
      <c r="K1454" t="s">
        <v>913</v>
      </c>
      <c r="L1454">
        <v>5750</v>
      </c>
      <c r="M1454">
        <v>5650</v>
      </c>
      <c r="N1454">
        <v>100</v>
      </c>
      <c r="O1454" t="s">
        <v>898</v>
      </c>
      <c r="P1454">
        <v>0.80916574474213598</v>
      </c>
      <c r="Q1454">
        <v>0.88435655441430905</v>
      </c>
      <c r="R1454">
        <v>0.25901797883274102</v>
      </c>
      <c r="S1454" s="15">
        <v>3.8020519561827198E-2</v>
      </c>
      <c r="T1454">
        <v>-1.78427279449681</v>
      </c>
      <c r="U1454">
        <v>1.78427279449681</v>
      </c>
      <c r="V1454">
        <v>1.46068315715977</v>
      </c>
      <c r="W1454">
        <v>-11.83</v>
      </c>
      <c r="X1454">
        <v>0.76</v>
      </c>
      <c r="Y1454">
        <v>214519</v>
      </c>
      <c r="Z1454">
        <v>19502</v>
      </c>
      <c r="AA1454">
        <v>1.02</v>
      </c>
      <c r="AB1454">
        <v>11</v>
      </c>
      <c r="AC1454">
        <v>7</v>
      </c>
      <c r="AD1454">
        <v>4</v>
      </c>
      <c r="AE1454">
        <v>63.64</v>
      </c>
      <c r="AF1454">
        <v>19</v>
      </c>
      <c r="AG1454">
        <v>3</v>
      </c>
      <c r="AH1454">
        <v>0</v>
      </c>
      <c r="AI1454">
        <v>8</v>
      </c>
      <c r="AJ1454" s="301">
        <v>43919</v>
      </c>
      <c r="AK1454">
        <v>641</v>
      </c>
      <c r="AL1454">
        <v>5370</v>
      </c>
      <c r="AM1454" s="301">
        <v>43828</v>
      </c>
      <c r="AN1454">
        <v>984</v>
      </c>
      <c r="AO1454">
        <v>6330</v>
      </c>
      <c r="AP1454" s="301">
        <v>43645</v>
      </c>
      <c r="AQ1454">
        <v>899</v>
      </c>
      <c r="AR1454">
        <v>6040</v>
      </c>
      <c r="AS1454" s="301">
        <v>43280</v>
      </c>
      <c r="AT1454">
        <v>1344</v>
      </c>
      <c r="AU1454">
        <v>6010</v>
      </c>
    </row>
    <row r="1455" spans="1:47" x14ac:dyDescent="0.2">
      <c r="A1455" s="102">
        <v>343</v>
      </c>
      <c r="B1455">
        <v>6473</v>
      </c>
      <c r="C1455" t="s">
        <v>806</v>
      </c>
      <c r="D1455" t="s">
        <v>909</v>
      </c>
      <c r="E1455">
        <v>816</v>
      </c>
      <c r="F1455">
        <v>805</v>
      </c>
      <c r="G1455">
        <v>1200</v>
      </c>
      <c r="H1455" t="s">
        <v>901</v>
      </c>
      <c r="I1455">
        <v>9678</v>
      </c>
      <c r="J1455" t="s">
        <v>1453</v>
      </c>
      <c r="K1455" t="s">
        <v>910</v>
      </c>
      <c r="L1455">
        <v>2297</v>
      </c>
      <c r="M1455">
        <v>2316</v>
      </c>
      <c r="N1455">
        <v>400</v>
      </c>
      <c r="O1455" t="s">
        <v>898</v>
      </c>
      <c r="P1455">
        <v>0.90870808467698105</v>
      </c>
      <c r="Q1455">
        <v>0.96192192692509104</v>
      </c>
      <c r="R1455">
        <v>7.4463860157392994E-2</v>
      </c>
      <c r="S1455">
        <v>5.8076044721083103E-2</v>
      </c>
      <c r="T1455">
        <v>-0.83084538902612604</v>
      </c>
      <c r="U1455">
        <v>0.83084538902612604</v>
      </c>
      <c r="V1455">
        <v>0.25957663511565698</v>
      </c>
      <c r="W1455">
        <v>-5.34</v>
      </c>
      <c r="X1455">
        <v>4.2699999999999996</v>
      </c>
      <c r="Y1455">
        <v>214440</v>
      </c>
      <c r="Z1455">
        <v>16495</v>
      </c>
      <c r="AA1455">
        <v>0.83</v>
      </c>
      <c r="AB1455">
        <v>13</v>
      </c>
      <c r="AC1455">
        <v>8</v>
      </c>
      <c r="AD1455">
        <v>5</v>
      </c>
      <c r="AE1455">
        <v>61.54</v>
      </c>
      <c r="AF1455">
        <v>18</v>
      </c>
      <c r="AG1455">
        <v>2</v>
      </c>
      <c r="AH1455">
        <v>2</v>
      </c>
      <c r="AI1455">
        <v>9</v>
      </c>
      <c r="AJ1455" s="301">
        <v>43919</v>
      </c>
      <c r="AK1455">
        <v>755</v>
      </c>
      <c r="AL1455">
        <v>2133</v>
      </c>
      <c r="AM1455" s="301">
        <v>43828</v>
      </c>
      <c r="AN1455">
        <v>1301</v>
      </c>
      <c r="AO1455">
        <v>2821</v>
      </c>
      <c r="AP1455" s="301">
        <v>43645</v>
      </c>
      <c r="AQ1455">
        <v>1355</v>
      </c>
      <c r="AR1455">
        <v>2838</v>
      </c>
      <c r="AS1455" s="301">
        <v>43280</v>
      </c>
      <c r="AT1455">
        <v>1484</v>
      </c>
      <c r="AU1455">
        <v>3470</v>
      </c>
    </row>
    <row r="1456" spans="1:47" x14ac:dyDescent="0.2">
      <c r="A1456" s="102">
        <v>413</v>
      </c>
      <c r="B1456">
        <v>2914</v>
      </c>
      <c r="C1456" t="s">
        <v>994</v>
      </c>
      <c r="D1456" t="s">
        <v>923</v>
      </c>
      <c r="E1456">
        <v>1998.5</v>
      </c>
      <c r="F1456">
        <v>1997</v>
      </c>
      <c r="G1456">
        <v>500</v>
      </c>
      <c r="H1456" t="s">
        <v>901</v>
      </c>
      <c r="I1456">
        <v>9678</v>
      </c>
      <c r="J1456" t="s">
        <v>1453</v>
      </c>
      <c r="K1456" t="s">
        <v>910</v>
      </c>
      <c r="L1456">
        <v>2297</v>
      </c>
      <c r="M1456">
        <v>2316</v>
      </c>
      <c r="N1456">
        <v>400</v>
      </c>
      <c r="O1456" t="s">
        <v>898</v>
      </c>
      <c r="P1456">
        <v>0.87981701737242302</v>
      </c>
      <c r="Q1456">
        <v>0.96020553155488297</v>
      </c>
      <c r="R1456">
        <v>0.11360094972623901</v>
      </c>
      <c r="S1456" s="15">
        <v>2.5096891080240099E-2</v>
      </c>
      <c r="T1456">
        <v>-2.1848176134055701</v>
      </c>
      <c r="U1456">
        <v>2.1848176134055701</v>
      </c>
      <c r="V1456">
        <v>0.94317050394396096</v>
      </c>
      <c r="W1456">
        <v>-10.02</v>
      </c>
      <c r="X1456">
        <v>7.78</v>
      </c>
      <c r="Y1456">
        <v>214216</v>
      </c>
      <c r="Z1456">
        <v>23802</v>
      </c>
      <c r="AA1456">
        <v>1.1599999999999999</v>
      </c>
      <c r="AB1456">
        <v>9</v>
      </c>
      <c r="AC1456">
        <v>6</v>
      </c>
      <c r="AD1456">
        <v>3</v>
      </c>
      <c r="AE1456">
        <v>66.67</v>
      </c>
      <c r="AF1456">
        <v>16</v>
      </c>
      <c r="AG1456">
        <v>3</v>
      </c>
      <c r="AH1456">
        <v>2</v>
      </c>
      <c r="AI1456">
        <v>4</v>
      </c>
      <c r="AJ1456" s="301">
        <v>43919</v>
      </c>
      <c r="AK1456">
        <v>2053.5</v>
      </c>
      <c r="AL1456">
        <v>2133</v>
      </c>
      <c r="AM1456" s="301">
        <v>43828</v>
      </c>
      <c r="AN1456">
        <v>2432.5</v>
      </c>
      <c r="AO1456">
        <v>2821</v>
      </c>
      <c r="AP1456" s="301">
        <v>43645</v>
      </c>
      <c r="AQ1456">
        <v>2401</v>
      </c>
      <c r="AR1456">
        <v>2838</v>
      </c>
      <c r="AS1456" s="301">
        <v>43280</v>
      </c>
      <c r="AT1456">
        <v>3013</v>
      </c>
      <c r="AU1456">
        <v>3470</v>
      </c>
    </row>
    <row r="1457" spans="1:47" x14ac:dyDescent="0.2">
      <c r="A1457" s="102">
        <v>151</v>
      </c>
      <c r="B1457">
        <v>1963</v>
      </c>
      <c r="C1457" t="s">
        <v>1077</v>
      </c>
      <c r="D1457" t="s">
        <v>907</v>
      </c>
      <c r="E1457">
        <v>1107</v>
      </c>
      <c r="F1457">
        <v>1093</v>
      </c>
      <c r="G1457">
        <v>1000</v>
      </c>
      <c r="H1457" t="s">
        <v>901</v>
      </c>
      <c r="I1457">
        <v>6995</v>
      </c>
      <c r="J1457" t="s">
        <v>47</v>
      </c>
      <c r="K1457" t="s">
        <v>913</v>
      </c>
      <c r="L1457">
        <v>1553</v>
      </c>
      <c r="M1457">
        <v>1535</v>
      </c>
      <c r="N1457">
        <v>700</v>
      </c>
      <c r="O1457" t="s">
        <v>898</v>
      </c>
      <c r="P1457">
        <v>0.94810006097011201</v>
      </c>
      <c r="Q1457">
        <v>0.97008999902886495</v>
      </c>
      <c r="R1457">
        <v>3.8517532880918498E-2</v>
      </c>
      <c r="S1457" s="15">
        <v>1.00591929919439E-2</v>
      </c>
      <c r="T1457">
        <v>-0.28224189832567498</v>
      </c>
      <c r="U1457">
        <v>0.28224189832567498</v>
      </c>
      <c r="V1457">
        <v>0.148875980876326</v>
      </c>
      <c r="W1457">
        <v>-1.51</v>
      </c>
      <c r="X1457">
        <v>1.72</v>
      </c>
      <c r="Y1457">
        <v>214198</v>
      </c>
      <c r="Z1457">
        <v>14280</v>
      </c>
      <c r="AA1457">
        <v>0.71</v>
      </c>
      <c r="AB1457">
        <v>15</v>
      </c>
      <c r="AC1457">
        <v>8</v>
      </c>
      <c r="AD1457">
        <v>7</v>
      </c>
      <c r="AE1457">
        <v>53.33</v>
      </c>
      <c r="AF1457">
        <v>17</v>
      </c>
      <c r="AG1457">
        <v>3</v>
      </c>
      <c r="AH1457">
        <v>2</v>
      </c>
      <c r="AI1457">
        <v>10</v>
      </c>
      <c r="AJ1457" s="301">
        <v>43919</v>
      </c>
      <c r="AK1457">
        <v>872</v>
      </c>
      <c r="AL1457">
        <v>1369</v>
      </c>
      <c r="AM1457" s="301">
        <v>43828</v>
      </c>
      <c r="AN1457">
        <v>1755</v>
      </c>
      <c r="AO1457">
        <v>2147</v>
      </c>
      <c r="AP1457" s="301">
        <v>43645</v>
      </c>
      <c r="AQ1457">
        <v>1497</v>
      </c>
      <c r="AR1457">
        <v>1839</v>
      </c>
      <c r="AS1457" s="301">
        <v>43280</v>
      </c>
      <c r="AT1457">
        <v>2136</v>
      </c>
      <c r="AU1457">
        <v>2026</v>
      </c>
    </row>
    <row r="1458" spans="1:47" x14ac:dyDescent="0.2">
      <c r="A1458" s="102">
        <v>2743</v>
      </c>
      <c r="B1458">
        <v>1812</v>
      </c>
      <c r="C1458" t="s">
        <v>961</v>
      </c>
      <c r="D1458" t="s">
        <v>907</v>
      </c>
      <c r="E1458">
        <v>1231</v>
      </c>
      <c r="F1458">
        <v>1252</v>
      </c>
      <c r="G1458">
        <v>800</v>
      </c>
      <c r="H1458" t="s">
        <v>898</v>
      </c>
      <c r="I1458">
        <v>7867</v>
      </c>
      <c r="J1458" t="s">
        <v>1178</v>
      </c>
      <c r="K1458" t="s">
        <v>919</v>
      </c>
      <c r="L1458">
        <v>863</v>
      </c>
      <c r="M1458">
        <v>837</v>
      </c>
      <c r="N1458">
        <v>1200</v>
      </c>
      <c r="O1458" t="s">
        <v>901</v>
      </c>
      <c r="P1458">
        <v>0.77719171362003203</v>
      </c>
      <c r="Q1458">
        <v>0.90495734727060395</v>
      </c>
      <c r="R1458">
        <v>0.41372556092396501</v>
      </c>
      <c r="S1458">
        <v>5.65369905617224E-2</v>
      </c>
      <c r="T1458">
        <v>2.3732671027051602</v>
      </c>
      <c r="U1458">
        <v>2.3732671027051602</v>
      </c>
      <c r="V1458">
        <v>1.75492971055901</v>
      </c>
      <c r="W1458">
        <v>9.7100000000000009</v>
      </c>
      <c r="X1458">
        <v>0.28000000000000003</v>
      </c>
      <c r="Y1458">
        <v>214196</v>
      </c>
      <c r="Z1458">
        <v>16477</v>
      </c>
      <c r="AA1458">
        <v>0.83</v>
      </c>
      <c r="AB1458">
        <v>13</v>
      </c>
      <c r="AC1458">
        <v>6</v>
      </c>
      <c r="AD1458">
        <v>7</v>
      </c>
      <c r="AE1458">
        <v>46.15</v>
      </c>
      <c r="AF1458">
        <v>18</v>
      </c>
      <c r="AG1458">
        <v>5</v>
      </c>
      <c r="AH1458">
        <v>2</v>
      </c>
      <c r="AI1458">
        <v>6</v>
      </c>
      <c r="AJ1458" s="301">
        <v>43919</v>
      </c>
      <c r="AK1458">
        <v>1155</v>
      </c>
      <c r="AL1458">
        <v>782</v>
      </c>
      <c r="AM1458" s="301">
        <v>43828</v>
      </c>
      <c r="AN1458">
        <v>1458</v>
      </c>
      <c r="AO1458">
        <v>1417</v>
      </c>
      <c r="AP1458" s="301">
        <v>43645</v>
      </c>
      <c r="AQ1458">
        <v>1510</v>
      </c>
      <c r="AR1458">
        <v>1307</v>
      </c>
      <c r="AS1458" s="301">
        <v>43280</v>
      </c>
      <c r="AT1458">
        <v>1646</v>
      </c>
      <c r="AU1458">
        <v>887</v>
      </c>
    </row>
    <row r="1459" spans="1:47" x14ac:dyDescent="0.2">
      <c r="A1459" s="102">
        <v>3467</v>
      </c>
      <c r="B1459">
        <v>1959</v>
      </c>
      <c r="C1459" t="s">
        <v>1446</v>
      </c>
      <c r="D1459" t="s">
        <v>907</v>
      </c>
      <c r="E1459">
        <v>3135</v>
      </c>
      <c r="F1459">
        <v>3115</v>
      </c>
      <c r="G1459">
        <v>300</v>
      </c>
      <c r="H1459" t="s">
        <v>898</v>
      </c>
      <c r="I1459">
        <v>2501</v>
      </c>
      <c r="J1459" t="s">
        <v>480</v>
      </c>
      <c r="K1459" t="s">
        <v>923</v>
      </c>
      <c r="L1459">
        <v>2009</v>
      </c>
      <c r="M1459">
        <v>2003</v>
      </c>
      <c r="N1459">
        <v>500</v>
      </c>
      <c r="O1459" t="s">
        <v>901</v>
      </c>
      <c r="P1459">
        <v>0.58961164997302495</v>
      </c>
      <c r="Q1459">
        <v>0.87836581954830695</v>
      </c>
      <c r="R1459">
        <v>0.21934922534681101</v>
      </c>
      <c r="S1459">
        <v>7.2344685208566295E-2</v>
      </c>
      <c r="T1459">
        <v>2.1214686552739099</v>
      </c>
      <c r="U1459">
        <v>2.1214686552739099</v>
      </c>
      <c r="V1459">
        <v>2.1592290654042401</v>
      </c>
      <c r="W1459">
        <v>8.48</v>
      </c>
      <c r="X1459">
        <v>7.17</v>
      </c>
      <c r="Y1459">
        <v>213825</v>
      </c>
      <c r="Z1459">
        <v>23758</v>
      </c>
      <c r="AA1459">
        <v>1.34</v>
      </c>
      <c r="AB1459">
        <v>9</v>
      </c>
      <c r="AC1459">
        <v>6</v>
      </c>
      <c r="AD1459">
        <v>3</v>
      </c>
      <c r="AE1459">
        <v>66.67</v>
      </c>
      <c r="AF1459">
        <v>22</v>
      </c>
      <c r="AG1459">
        <v>1</v>
      </c>
      <c r="AH1459">
        <v>0</v>
      </c>
      <c r="AI1459">
        <v>8</v>
      </c>
      <c r="AJ1459" s="301">
        <v>43919</v>
      </c>
      <c r="AK1459">
        <v>3070</v>
      </c>
      <c r="AL1459">
        <v>2052</v>
      </c>
      <c r="AM1459" s="301">
        <v>43828</v>
      </c>
      <c r="AN1459">
        <v>3235</v>
      </c>
      <c r="AO1459">
        <v>2579</v>
      </c>
      <c r="AP1459" s="301">
        <v>43645</v>
      </c>
      <c r="AQ1459">
        <v>3325</v>
      </c>
      <c r="AR1459">
        <v>2327</v>
      </c>
      <c r="AS1459" s="301">
        <v>43280</v>
      </c>
      <c r="AT1459">
        <v>5210</v>
      </c>
      <c r="AU1459">
        <v>2696</v>
      </c>
    </row>
    <row r="1460" spans="1:47" x14ac:dyDescent="0.2">
      <c r="A1460" s="102">
        <v>1046</v>
      </c>
      <c r="B1460">
        <v>1332</v>
      </c>
      <c r="C1460" t="s">
        <v>1174</v>
      </c>
      <c r="D1460" t="s">
        <v>974</v>
      </c>
      <c r="E1460">
        <v>468</v>
      </c>
      <c r="F1460">
        <v>456</v>
      </c>
      <c r="G1460">
        <v>2400</v>
      </c>
      <c r="H1460" t="s">
        <v>901</v>
      </c>
      <c r="I1460">
        <v>5444</v>
      </c>
      <c r="J1460" t="s">
        <v>1201</v>
      </c>
      <c r="K1460" t="s">
        <v>939</v>
      </c>
      <c r="L1460">
        <v>2190</v>
      </c>
      <c r="M1460">
        <v>2156</v>
      </c>
      <c r="N1460">
        <v>500</v>
      </c>
      <c r="O1460" t="s">
        <v>898</v>
      </c>
      <c r="P1460">
        <v>0.71321768296812904</v>
      </c>
      <c r="Q1460">
        <v>0.94644601581139498</v>
      </c>
      <c r="R1460">
        <v>0.151808051932114</v>
      </c>
      <c r="S1460">
        <v>1.0038739163603301E-2</v>
      </c>
      <c r="T1460">
        <v>-1.20541636175116</v>
      </c>
      <c r="U1460">
        <v>1.20541636175116</v>
      </c>
      <c r="V1460">
        <v>1.2621705900634299</v>
      </c>
      <c r="W1460">
        <v>-8.41</v>
      </c>
      <c r="X1460">
        <v>1.52</v>
      </c>
      <c r="Y1460">
        <v>213664</v>
      </c>
      <c r="Z1460">
        <v>16436</v>
      </c>
      <c r="AA1460">
        <v>0.92</v>
      </c>
      <c r="AB1460">
        <v>13</v>
      </c>
      <c r="AC1460">
        <v>7</v>
      </c>
      <c r="AD1460">
        <v>6</v>
      </c>
      <c r="AE1460">
        <v>53.85</v>
      </c>
      <c r="AF1460">
        <v>19</v>
      </c>
      <c r="AG1460">
        <v>4</v>
      </c>
      <c r="AH1460">
        <v>1</v>
      </c>
      <c r="AI1460">
        <v>8</v>
      </c>
      <c r="AJ1460" s="301">
        <v>43919</v>
      </c>
      <c r="AK1460">
        <v>517</v>
      </c>
      <c r="AL1460">
        <v>1864</v>
      </c>
      <c r="AM1460" s="301">
        <v>43828</v>
      </c>
      <c r="AN1460">
        <v>652</v>
      </c>
      <c r="AO1460">
        <v>2742</v>
      </c>
      <c r="AP1460" s="301">
        <v>43645</v>
      </c>
      <c r="AQ1460">
        <v>674</v>
      </c>
      <c r="AR1460">
        <v>3230</v>
      </c>
      <c r="AS1460" s="301">
        <v>43280</v>
      </c>
      <c r="AT1460">
        <v>537</v>
      </c>
      <c r="AU1460">
        <v>3295</v>
      </c>
    </row>
    <row r="1461" spans="1:47" x14ac:dyDescent="0.2">
      <c r="A1461" s="102">
        <v>2254</v>
      </c>
      <c r="B1461">
        <v>2730</v>
      </c>
      <c r="C1461" t="s">
        <v>489</v>
      </c>
      <c r="D1461" t="s">
        <v>921</v>
      </c>
      <c r="E1461">
        <v>1094</v>
      </c>
      <c r="F1461">
        <v>1074</v>
      </c>
      <c r="G1461">
        <v>1000</v>
      </c>
      <c r="H1461" t="s">
        <v>898</v>
      </c>
      <c r="I1461">
        <v>9107</v>
      </c>
      <c r="J1461" t="s">
        <v>1070</v>
      </c>
      <c r="K1461" t="s">
        <v>1071</v>
      </c>
      <c r="L1461">
        <v>1020</v>
      </c>
      <c r="M1461">
        <v>1010</v>
      </c>
      <c r="N1461">
        <v>1100</v>
      </c>
      <c r="O1461" t="s">
        <v>901</v>
      </c>
      <c r="P1461">
        <v>0.73755203648663503</v>
      </c>
      <c r="Q1461">
        <v>0.91811633223779299</v>
      </c>
      <c r="R1461">
        <v>0.14330976554515101</v>
      </c>
      <c r="S1461">
        <v>9.3940407312901701E-3</v>
      </c>
      <c r="T1461">
        <v>1.2631903300748399</v>
      </c>
      <c r="U1461">
        <v>1.2631903300748399</v>
      </c>
      <c r="V1461">
        <v>1.06089905263915</v>
      </c>
      <c r="W1461">
        <v>10.09</v>
      </c>
      <c r="X1461">
        <v>3.45</v>
      </c>
      <c r="Y1461">
        <v>213587</v>
      </c>
      <c r="Z1461">
        <v>12564</v>
      </c>
      <c r="AA1461">
        <v>0.59</v>
      </c>
      <c r="AB1461">
        <v>17</v>
      </c>
      <c r="AC1461">
        <v>9</v>
      </c>
      <c r="AD1461">
        <v>8</v>
      </c>
      <c r="AE1461">
        <v>52.94</v>
      </c>
      <c r="AF1461">
        <v>13</v>
      </c>
      <c r="AG1461">
        <v>6</v>
      </c>
      <c r="AH1461">
        <v>5</v>
      </c>
      <c r="AI1461">
        <v>6</v>
      </c>
      <c r="AJ1461" s="301">
        <v>43919</v>
      </c>
      <c r="AK1461">
        <v>905</v>
      </c>
      <c r="AL1461">
        <v>844</v>
      </c>
      <c r="AM1461" s="301">
        <v>43828</v>
      </c>
      <c r="AN1461">
        <v>1213</v>
      </c>
      <c r="AO1461">
        <v>1863</v>
      </c>
      <c r="AP1461" s="301">
        <v>43645</v>
      </c>
      <c r="AQ1461">
        <v>1021</v>
      </c>
      <c r="AR1461">
        <v>1372</v>
      </c>
      <c r="AS1461" s="301">
        <v>43280</v>
      </c>
      <c r="AT1461">
        <v>1075</v>
      </c>
      <c r="AU1461">
        <v>2006</v>
      </c>
    </row>
    <row r="1462" spans="1:47" x14ac:dyDescent="0.2">
      <c r="A1462" s="102">
        <v>589</v>
      </c>
      <c r="B1462">
        <v>6457</v>
      </c>
      <c r="C1462" t="s">
        <v>1130</v>
      </c>
      <c r="D1462" t="s">
        <v>909</v>
      </c>
      <c r="E1462">
        <v>2420</v>
      </c>
      <c r="F1462">
        <v>2390</v>
      </c>
      <c r="G1462">
        <v>400</v>
      </c>
      <c r="H1462" t="s">
        <v>901</v>
      </c>
      <c r="I1462">
        <v>6592</v>
      </c>
      <c r="J1462" t="s">
        <v>1059</v>
      </c>
      <c r="K1462" t="s">
        <v>903</v>
      </c>
      <c r="L1462">
        <v>3415</v>
      </c>
      <c r="M1462">
        <v>3380</v>
      </c>
      <c r="N1462">
        <v>300</v>
      </c>
      <c r="O1462" t="s">
        <v>898</v>
      </c>
      <c r="P1462">
        <v>0.84812285880112903</v>
      </c>
      <c r="Q1462">
        <v>0.95585065961364102</v>
      </c>
      <c r="R1462" s="15">
        <v>3.2261925600448903E-2</v>
      </c>
      <c r="S1462" s="15">
        <v>2.7908874719797601E-3</v>
      </c>
      <c r="T1462">
        <v>-1.1901608432787001</v>
      </c>
      <c r="U1462">
        <v>1.1901608432787001</v>
      </c>
      <c r="V1462">
        <v>1.08514492729941</v>
      </c>
      <c r="W1462">
        <v>-4.49</v>
      </c>
      <c r="X1462">
        <v>5.72</v>
      </c>
      <c r="Y1462">
        <v>213235</v>
      </c>
      <c r="Z1462">
        <v>26654</v>
      </c>
      <c r="AA1462">
        <v>1.37</v>
      </c>
      <c r="AB1462">
        <v>8</v>
      </c>
      <c r="AC1462">
        <v>5</v>
      </c>
      <c r="AD1462">
        <v>3</v>
      </c>
      <c r="AE1462">
        <v>62.5</v>
      </c>
      <c r="AF1462">
        <v>18</v>
      </c>
      <c r="AG1462">
        <v>2</v>
      </c>
      <c r="AH1462">
        <v>0</v>
      </c>
      <c r="AI1462">
        <v>6</v>
      </c>
      <c r="AJ1462" s="301">
        <v>43919</v>
      </c>
      <c r="AK1462">
        <v>2605</v>
      </c>
      <c r="AL1462">
        <v>3360</v>
      </c>
      <c r="AM1462" s="301">
        <v>43828</v>
      </c>
      <c r="AN1462">
        <v>3310</v>
      </c>
      <c r="AO1462">
        <v>4150</v>
      </c>
      <c r="AP1462" s="301">
        <v>43645</v>
      </c>
      <c r="AQ1462">
        <v>2914</v>
      </c>
      <c r="AR1462">
        <v>3850</v>
      </c>
      <c r="AS1462" s="301">
        <v>43280</v>
      </c>
      <c r="AT1462">
        <v>3075</v>
      </c>
      <c r="AU1462">
        <v>5180</v>
      </c>
    </row>
    <row r="1463" spans="1:47" x14ac:dyDescent="0.2">
      <c r="A1463" s="102">
        <v>486</v>
      </c>
      <c r="B1463">
        <v>2501</v>
      </c>
      <c r="C1463" t="s">
        <v>480</v>
      </c>
      <c r="D1463" t="s">
        <v>923</v>
      </c>
      <c r="E1463">
        <v>2009</v>
      </c>
      <c r="F1463">
        <v>2003</v>
      </c>
      <c r="G1463">
        <v>500</v>
      </c>
      <c r="H1463" t="s">
        <v>901</v>
      </c>
      <c r="I1463">
        <v>5929</v>
      </c>
      <c r="J1463" t="s">
        <v>1207</v>
      </c>
      <c r="K1463" t="s">
        <v>1032</v>
      </c>
      <c r="L1463">
        <v>942</v>
      </c>
      <c r="M1463">
        <v>939</v>
      </c>
      <c r="N1463">
        <v>1100</v>
      </c>
      <c r="O1463" t="s">
        <v>898</v>
      </c>
      <c r="P1463">
        <v>0.72732831639039697</v>
      </c>
      <c r="Q1463">
        <v>0.95868593966940097</v>
      </c>
      <c r="R1463" s="15">
        <v>0.14595074373381201</v>
      </c>
      <c r="S1463" s="15">
        <v>7.0541244087065594E-2</v>
      </c>
      <c r="T1463">
        <v>-1.40592770953446</v>
      </c>
      <c r="U1463">
        <v>1.40592770953446</v>
      </c>
      <c r="V1463">
        <v>1.70361538857456</v>
      </c>
      <c r="W1463">
        <v>-9.58</v>
      </c>
      <c r="X1463">
        <v>3.14</v>
      </c>
      <c r="Y1463">
        <v>213031</v>
      </c>
      <c r="Z1463">
        <v>13314</v>
      </c>
      <c r="AA1463">
        <v>0.76</v>
      </c>
      <c r="AB1463">
        <v>16</v>
      </c>
      <c r="AC1463">
        <v>10</v>
      </c>
      <c r="AD1463">
        <v>6</v>
      </c>
      <c r="AE1463">
        <v>62.5</v>
      </c>
      <c r="AF1463">
        <v>20</v>
      </c>
      <c r="AG1463">
        <v>1</v>
      </c>
      <c r="AH1463">
        <v>1</v>
      </c>
      <c r="AI1463">
        <v>14</v>
      </c>
      <c r="AJ1463" s="301">
        <v>43919</v>
      </c>
      <c r="AK1463">
        <v>2052</v>
      </c>
      <c r="AL1463">
        <v>857</v>
      </c>
      <c r="AM1463" s="301">
        <v>43828</v>
      </c>
      <c r="AN1463">
        <v>2579</v>
      </c>
      <c r="AO1463">
        <v>1229</v>
      </c>
      <c r="AP1463" s="301">
        <v>43645</v>
      </c>
      <c r="AQ1463">
        <v>2327</v>
      </c>
      <c r="AR1463">
        <v>1181</v>
      </c>
      <c r="AS1463" s="301">
        <v>43280</v>
      </c>
      <c r="AT1463">
        <v>2696</v>
      </c>
      <c r="AU1463">
        <v>1159</v>
      </c>
    </row>
    <row r="1464" spans="1:47" x14ac:dyDescent="0.2">
      <c r="A1464" s="102">
        <v>3062</v>
      </c>
      <c r="B1464">
        <v>1803</v>
      </c>
      <c r="C1464" t="s">
        <v>908</v>
      </c>
      <c r="D1464" t="s">
        <v>907</v>
      </c>
      <c r="E1464">
        <v>872</v>
      </c>
      <c r="F1464">
        <v>871</v>
      </c>
      <c r="G1464">
        <v>1200</v>
      </c>
      <c r="H1464" t="s">
        <v>898</v>
      </c>
      <c r="I1464">
        <v>6460</v>
      </c>
      <c r="J1464" t="s">
        <v>1101</v>
      </c>
      <c r="K1464" t="s">
        <v>909</v>
      </c>
      <c r="L1464">
        <v>1298</v>
      </c>
      <c r="M1464">
        <v>1287</v>
      </c>
      <c r="N1464">
        <v>800</v>
      </c>
      <c r="O1464" t="s">
        <v>901</v>
      </c>
      <c r="P1464">
        <v>0.69572297975245201</v>
      </c>
      <c r="Q1464">
        <v>0.89502027234359405</v>
      </c>
      <c r="R1464">
        <v>0.15715267422342599</v>
      </c>
      <c r="S1464">
        <v>4.5168994270939802E-2</v>
      </c>
      <c r="T1464">
        <v>1.5728821998442899</v>
      </c>
      <c r="U1464">
        <v>1.5728821998442899</v>
      </c>
      <c r="V1464">
        <v>1.6510127356236901</v>
      </c>
      <c r="W1464">
        <v>5.29</v>
      </c>
      <c r="X1464">
        <v>1.52</v>
      </c>
      <c r="Y1464">
        <v>212984</v>
      </c>
      <c r="Z1464">
        <v>13312</v>
      </c>
      <c r="AA1464">
        <v>0.65</v>
      </c>
      <c r="AB1464">
        <v>16</v>
      </c>
      <c r="AC1464">
        <v>10</v>
      </c>
      <c r="AD1464">
        <v>6</v>
      </c>
      <c r="AE1464">
        <v>62.5</v>
      </c>
      <c r="AF1464">
        <v>19</v>
      </c>
      <c r="AG1464">
        <v>3</v>
      </c>
      <c r="AH1464">
        <v>1</v>
      </c>
      <c r="AI1464">
        <v>12</v>
      </c>
      <c r="AJ1464" s="301">
        <v>43919</v>
      </c>
      <c r="AK1464">
        <v>867</v>
      </c>
      <c r="AL1464">
        <v>1333</v>
      </c>
      <c r="AM1464" s="301">
        <v>43828</v>
      </c>
      <c r="AN1464">
        <v>1116</v>
      </c>
      <c r="AO1464">
        <v>1583</v>
      </c>
      <c r="AP1464" s="301">
        <v>43645</v>
      </c>
      <c r="AQ1464">
        <v>906</v>
      </c>
      <c r="AR1464">
        <v>1346</v>
      </c>
      <c r="AS1464" s="301">
        <v>43280</v>
      </c>
      <c r="AT1464">
        <v>1098</v>
      </c>
      <c r="AU1464">
        <v>1839</v>
      </c>
    </row>
    <row r="1465" spans="1:47" x14ac:dyDescent="0.2">
      <c r="A1465" s="102">
        <v>3364</v>
      </c>
      <c r="B1465">
        <v>2587</v>
      </c>
      <c r="C1465" t="s">
        <v>1233</v>
      </c>
      <c r="D1465" t="s">
        <v>923</v>
      </c>
      <c r="E1465">
        <v>4200</v>
      </c>
      <c r="F1465">
        <v>4180</v>
      </c>
      <c r="G1465">
        <v>200</v>
      </c>
      <c r="H1465" t="s">
        <v>901</v>
      </c>
      <c r="I1465">
        <v>8850</v>
      </c>
      <c r="J1465" t="s">
        <v>1345</v>
      </c>
      <c r="K1465" t="s">
        <v>917</v>
      </c>
      <c r="L1465">
        <v>2237</v>
      </c>
      <c r="M1465">
        <v>2184</v>
      </c>
      <c r="N1465">
        <v>400</v>
      </c>
      <c r="O1465" t="s">
        <v>898</v>
      </c>
      <c r="P1465">
        <v>0.77877803689940495</v>
      </c>
      <c r="Q1465">
        <v>0.88347974682241903</v>
      </c>
      <c r="R1465">
        <v>8.6371192730636495E-2</v>
      </c>
      <c r="S1465">
        <v>2.5709182957917398E-3</v>
      </c>
      <c r="T1465">
        <v>-1.10593644539057</v>
      </c>
      <c r="U1465">
        <v>1.10593644539057</v>
      </c>
      <c r="V1465">
        <v>1.52094242564629</v>
      </c>
      <c r="W1465">
        <v>-4.84</v>
      </c>
      <c r="X1465">
        <v>4.5</v>
      </c>
      <c r="Y1465">
        <v>212810</v>
      </c>
      <c r="Z1465">
        <v>21281</v>
      </c>
      <c r="AA1465">
        <v>0.99</v>
      </c>
      <c r="AB1465">
        <v>10</v>
      </c>
      <c r="AC1465">
        <v>7</v>
      </c>
      <c r="AD1465">
        <v>3</v>
      </c>
      <c r="AE1465">
        <v>70</v>
      </c>
      <c r="AF1465">
        <v>19</v>
      </c>
      <c r="AG1465">
        <v>1</v>
      </c>
      <c r="AH1465">
        <v>1</v>
      </c>
      <c r="AI1465">
        <v>8</v>
      </c>
      <c r="AJ1465" s="301">
        <v>43919</v>
      </c>
      <c r="AK1465">
        <v>4260</v>
      </c>
      <c r="AL1465">
        <v>2067</v>
      </c>
      <c r="AM1465" s="301">
        <v>43828</v>
      </c>
      <c r="AN1465">
        <v>4545</v>
      </c>
      <c r="AO1465">
        <v>2785</v>
      </c>
      <c r="AP1465" s="301">
        <v>43645</v>
      </c>
      <c r="AQ1465">
        <v>4710</v>
      </c>
      <c r="AR1465">
        <v>2621</v>
      </c>
      <c r="AS1465" s="301">
        <v>43280</v>
      </c>
      <c r="AT1465">
        <v>4670</v>
      </c>
      <c r="AU1465">
        <v>2610</v>
      </c>
    </row>
    <row r="1466" spans="1:47" x14ac:dyDescent="0.2">
      <c r="A1466" s="102">
        <v>3565</v>
      </c>
      <c r="B1466">
        <v>3197</v>
      </c>
      <c r="C1466" t="s">
        <v>508</v>
      </c>
      <c r="D1466" t="s">
        <v>921</v>
      </c>
      <c r="E1466">
        <v>1738</v>
      </c>
      <c r="F1466">
        <v>1715</v>
      </c>
      <c r="G1466">
        <v>600</v>
      </c>
      <c r="H1466" t="s">
        <v>901</v>
      </c>
      <c r="I1466">
        <v>8850</v>
      </c>
      <c r="J1466" t="s">
        <v>1345</v>
      </c>
      <c r="K1466" t="s">
        <v>917</v>
      </c>
      <c r="L1466">
        <v>2237</v>
      </c>
      <c r="M1466">
        <v>2184</v>
      </c>
      <c r="N1466">
        <v>500</v>
      </c>
      <c r="O1466" t="s">
        <v>898</v>
      </c>
      <c r="P1466">
        <v>0.86286172162679697</v>
      </c>
      <c r="Q1466">
        <v>0.87486200026396599</v>
      </c>
      <c r="R1466">
        <v>9.7241527095514799E-2</v>
      </c>
      <c r="S1466" s="15">
        <v>6.3251643662708995E-2</v>
      </c>
      <c r="T1466">
        <v>-0.42429254758234702</v>
      </c>
      <c r="U1466">
        <v>0.42429254758234702</v>
      </c>
      <c r="V1466">
        <v>0.40576724316650697</v>
      </c>
      <c r="W1466">
        <v>-2.91</v>
      </c>
      <c r="X1466">
        <v>5.77</v>
      </c>
      <c r="Y1466">
        <v>212368</v>
      </c>
      <c r="Z1466">
        <v>17697</v>
      </c>
      <c r="AA1466">
        <v>0.82</v>
      </c>
      <c r="AB1466">
        <v>12</v>
      </c>
      <c r="AC1466">
        <v>9</v>
      </c>
      <c r="AD1466">
        <v>3</v>
      </c>
      <c r="AE1466">
        <v>75</v>
      </c>
      <c r="AF1466">
        <v>18</v>
      </c>
      <c r="AG1466">
        <v>1</v>
      </c>
      <c r="AH1466">
        <v>1</v>
      </c>
      <c r="AI1466">
        <v>10</v>
      </c>
      <c r="AJ1466" s="301">
        <v>43919</v>
      </c>
      <c r="AK1466">
        <v>1614</v>
      </c>
      <c r="AL1466">
        <v>2067</v>
      </c>
      <c r="AM1466" s="301">
        <v>43828</v>
      </c>
      <c r="AN1466">
        <v>2135</v>
      </c>
      <c r="AO1466">
        <v>2785</v>
      </c>
      <c r="AP1466" s="301">
        <v>43645</v>
      </c>
      <c r="AQ1466">
        <v>1873</v>
      </c>
      <c r="AR1466">
        <v>2621</v>
      </c>
      <c r="AS1466" s="301">
        <v>43280</v>
      </c>
      <c r="AT1466">
        <v>1626</v>
      </c>
      <c r="AU1466">
        <v>2610</v>
      </c>
    </row>
    <row r="1467" spans="1:47" x14ac:dyDescent="0.2">
      <c r="A1467" s="102">
        <v>2129</v>
      </c>
      <c r="B1467">
        <v>1941</v>
      </c>
      <c r="C1467" t="s">
        <v>1159</v>
      </c>
      <c r="D1467" t="s">
        <v>907</v>
      </c>
      <c r="E1467">
        <v>2302</v>
      </c>
      <c r="F1467">
        <v>2285</v>
      </c>
      <c r="G1467">
        <v>400</v>
      </c>
      <c r="H1467" t="s">
        <v>901</v>
      </c>
      <c r="I1467">
        <v>6923</v>
      </c>
      <c r="J1467" t="s">
        <v>54</v>
      </c>
      <c r="K1467" t="s">
        <v>903</v>
      </c>
      <c r="L1467">
        <v>2563</v>
      </c>
      <c r="M1467">
        <v>2534</v>
      </c>
      <c r="N1467">
        <v>400</v>
      </c>
      <c r="O1467" t="s">
        <v>898</v>
      </c>
      <c r="P1467">
        <v>0.82861781643172405</v>
      </c>
      <c r="Q1467">
        <v>0.92156197254974004</v>
      </c>
      <c r="R1467">
        <v>9.1825153975999801E-2</v>
      </c>
      <c r="S1467">
        <v>9.4467202792237592E-3</v>
      </c>
      <c r="T1467">
        <v>-0.245091733361713</v>
      </c>
      <c r="U1467">
        <v>0.245091733361713</v>
      </c>
      <c r="V1467">
        <v>0.320232267206633</v>
      </c>
      <c r="W1467">
        <v>-2.13</v>
      </c>
      <c r="X1467">
        <v>9.83</v>
      </c>
      <c r="Y1467">
        <v>212006</v>
      </c>
      <c r="Z1467">
        <v>19273</v>
      </c>
      <c r="AA1467">
        <v>0.98</v>
      </c>
      <c r="AB1467">
        <v>11</v>
      </c>
      <c r="AC1467">
        <v>7</v>
      </c>
      <c r="AD1467">
        <v>4</v>
      </c>
      <c r="AE1467">
        <v>63.64</v>
      </c>
      <c r="AF1467">
        <v>18</v>
      </c>
      <c r="AG1467">
        <v>2</v>
      </c>
      <c r="AH1467">
        <v>1</v>
      </c>
      <c r="AI1467">
        <v>8</v>
      </c>
      <c r="AJ1467" s="301">
        <v>43919</v>
      </c>
      <c r="AK1467">
        <v>2248</v>
      </c>
      <c r="AL1467">
        <v>2175</v>
      </c>
      <c r="AM1467" s="301">
        <v>43828</v>
      </c>
      <c r="AN1467">
        <v>2532</v>
      </c>
      <c r="AO1467">
        <v>3180</v>
      </c>
      <c r="AP1467" s="301">
        <v>43645</v>
      </c>
      <c r="AQ1467">
        <v>2296</v>
      </c>
      <c r="AR1467">
        <v>2743</v>
      </c>
      <c r="AS1467" s="301">
        <v>43280</v>
      </c>
      <c r="AT1467">
        <v>2698</v>
      </c>
      <c r="AU1467">
        <v>3700</v>
      </c>
    </row>
    <row r="1468" spans="1:47" x14ac:dyDescent="0.2">
      <c r="A1468" s="102">
        <v>951</v>
      </c>
      <c r="B1468">
        <v>4188</v>
      </c>
      <c r="C1468" t="s">
        <v>1048</v>
      </c>
      <c r="D1468" t="s">
        <v>920</v>
      </c>
      <c r="E1468">
        <v>617.20000000000005</v>
      </c>
      <c r="F1468">
        <v>611.6</v>
      </c>
      <c r="G1468">
        <v>1700</v>
      </c>
      <c r="H1468" t="s">
        <v>898</v>
      </c>
      <c r="I1468">
        <v>7762</v>
      </c>
      <c r="J1468" t="s">
        <v>1040</v>
      </c>
      <c r="K1468" t="s">
        <v>906</v>
      </c>
      <c r="L1468">
        <v>350</v>
      </c>
      <c r="M1468">
        <v>343</v>
      </c>
      <c r="N1468">
        <v>3000</v>
      </c>
      <c r="O1468" t="s">
        <v>901</v>
      </c>
      <c r="P1468">
        <v>0.78652938534133299</v>
      </c>
      <c r="Q1468">
        <v>0.948471193457331</v>
      </c>
      <c r="R1468">
        <v>8.9088659776099505E-2</v>
      </c>
      <c r="S1468" s="15">
        <v>6.9946530928994596E-2</v>
      </c>
      <c r="T1468">
        <v>1.07941048328641</v>
      </c>
      <c r="U1468">
        <v>1.07941048328641</v>
      </c>
      <c r="V1468">
        <v>0.55739197193749201</v>
      </c>
      <c r="W1468">
        <v>4.25</v>
      </c>
      <c r="X1468">
        <v>1.03</v>
      </c>
      <c r="Y1468">
        <v>211819</v>
      </c>
      <c r="Z1468">
        <v>17652</v>
      </c>
      <c r="AA1468">
        <v>0.85</v>
      </c>
      <c r="AB1468">
        <v>12</v>
      </c>
      <c r="AC1468">
        <v>6</v>
      </c>
      <c r="AD1468">
        <v>6</v>
      </c>
      <c r="AE1468">
        <v>50</v>
      </c>
      <c r="AF1468">
        <v>20</v>
      </c>
      <c r="AG1468">
        <v>3</v>
      </c>
      <c r="AH1468">
        <v>1</v>
      </c>
      <c r="AI1468">
        <v>8</v>
      </c>
      <c r="AJ1468" s="301">
        <v>43919</v>
      </c>
      <c r="AK1468">
        <v>668</v>
      </c>
      <c r="AL1468">
        <v>386</v>
      </c>
      <c r="AM1468" s="301">
        <v>43828</v>
      </c>
      <c r="AN1468">
        <v>817.5</v>
      </c>
      <c r="AO1468">
        <v>597</v>
      </c>
      <c r="AP1468" s="301">
        <v>43645</v>
      </c>
      <c r="AQ1468">
        <v>777.9</v>
      </c>
      <c r="AR1468">
        <v>565</v>
      </c>
      <c r="AS1468" s="301">
        <v>43280</v>
      </c>
      <c r="AT1468">
        <v>916.1</v>
      </c>
      <c r="AU1468">
        <v>709</v>
      </c>
    </row>
    <row r="1469" spans="1:47" x14ac:dyDescent="0.2">
      <c r="A1469" s="102">
        <v>2345</v>
      </c>
      <c r="B1469">
        <v>1662</v>
      </c>
      <c r="C1469" t="s">
        <v>463</v>
      </c>
      <c r="D1469" t="s">
        <v>1045</v>
      </c>
      <c r="E1469">
        <v>1807</v>
      </c>
      <c r="F1469">
        <v>1788</v>
      </c>
      <c r="G1469">
        <v>400</v>
      </c>
      <c r="H1469" t="s">
        <v>901</v>
      </c>
      <c r="I1469">
        <v>6963</v>
      </c>
      <c r="J1469" t="s">
        <v>1347</v>
      </c>
      <c r="K1469" t="s">
        <v>903</v>
      </c>
      <c r="L1469">
        <v>7110</v>
      </c>
      <c r="M1469">
        <v>7010</v>
      </c>
      <c r="N1469">
        <v>100</v>
      </c>
      <c r="O1469" t="s">
        <v>898</v>
      </c>
      <c r="P1469">
        <v>0.65657977053976602</v>
      </c>
      <c r="Q1469">
        <v>0.91556471339672296</v>
      </c>
      <c r="R1469">
        <v>0.119311590469451</v>
      </c>
      <c r="S1469">
        <v>3.7341893505631697E-2</v>
      </c>
      <c r="T1469">
        <v>-1.6090084239534499</v>
      </c>
      <c r="U1469">
        <v>1.6090084239534499</v>
      </c>
      <c r="V1469">
        <v>1.7945535140776401</v>
      </c>
      <c r="W1469">
        <v>-10.7</v>
      </c>
      <c r="X1469">
        <v>2.0299999999999998</v>
      </c>
      <c r="Y1469">
        <v>211795</v>
      </c>
      <c r="Z1469">
        <v>23533</v>
      </c>
      <c r="AA1469">
        <v>1.5</v>
      </c>
      <c r="AB1469">
        <v>9</v>
      </c>
      <c r="AC1469">
        <v>5</v>
      </c>
      <c r="AD1469">
        <v>4</v>
      </c>
      <c r="AE1469">
        <v>55.56</v>
      </c>
      <c r="AF1469">
        <v>13</v>
      </c>
      <c r="AG1469">
        <v>4</v>
      </c>
      <c r="AH1469">
        <v>2</v>
      </c>
      <c r="AI1469">
        <v>3</v>
      </c>
      <c r="AJ1469" s="301">
        <v>43919</v>
      </c>
      <c r="AK1469">
        <v>1789</v>
      </c>
      <c r="AL1469">
        <v>6200</v>
      </c>
      <c r="AM1469" s="301">
        <v>43828</v>
      </c>
      <c r="AN1469">
        <v>2955</v>
      </c>
      <c r="AO1469">
        <v>8780</v>
      </c>
      <c r="AP1469" s="301">
        <v>43645</v>
      </c>
      <c r="AQ1469">
        <v>2554</v>
      </c>
      <c r="AR1469">
        <v>7600</v>
      </c>
      <c r="AS1469" s="301">
        <v>43280</v>
      </c>
      <c r="AT1469">
        <v>2896</v>
      </c>
      <c r="AU1469">
        <v>9300</v>
      </c>
    </row>
    <row r="1470" spans="1:47" x14ac:dyDescent="0.2">
      <c r="A1470" s="102">
        <v>3041</v>
      </c>
      <c r="B1470">
        <v>1860</v>
      </c>
      <c r="C1470" t="s">
        <v>53</v>
      </c>
      <c r="D1470" t="s">
        <v>907</v>
      </c>
      <c r="E1470">
        <v>672</v>
      </c>
      <c r="F1470">
        <v>683</v>
      </c>
      <c r="G1470">
        <v>1400</v>
      </c>
      <c r="H1470" t="s">
        <v>901</v>
      </c>
      <c r="I1470">
        <v>4182</v>
      </c>
      <c r="J1470" t="s">
        <v>44</v>
      </c>
      <c r="K1470" t="s">
        <v>920</v>
      </c>
      <c r="L1470">
        <v>1590</v>
      </c>
      <c r="M1470">
        <v>1589</v>
      </c>
      <c r="N1470">
        <v>600</v>
      </c>
      <c r="O1470" t="s">
        <v>898</v>
      </c>
      <c r="P1470">
        <v>0.90493553097412405</v>
      </c>
      <c r="Q1470">
        <v>0.89574754852468497</v>
      </c>
      <c r="R1470">
        <v>0.123027989267809</v>
      </c>
      <c r="S1470" s="15">
        <v>6.3213597470916594E-2</v>
      </c>
      <c r="T1470">
        <v>-0.77997244604434501</v>
      </c>
      <c r="U1470">
        <v>0.77997244604434501</v>
      </c>
      <c r="V1470">
        <v>0.95821185302536505</v>
      </c>
      <c r="W1470">
        <v>-7.01</v>
      </c>
      <c r="X1470">
        <v>0.28999999999999998</v>
      </c>
      <c r="Y1470">
        <v>211776</v>
      </c>
      <c r="Z1470">
        <v>16290</v>
      </c>
      <c r="AA1470">
        <v>0.8</v>
      </c>
      <c r="AB1470">
        <v>13</v>
      </c>
      <c r="AC1470">
        <v>9</v>
      </c>
      <c r="AD1470">
        <v>4</v>
      </c>
      <c r="AE1470">
        <v>69.23</v>
      </c>
      <c r="AF1470">
        <v>19</v>
      </c>
      <c r="AG1470">
        <v>2</v>
      </c>
      <c r="AH1470">
        <v>1</v>
      </c>
      <c r="AI1470">
        <v>10</v>
      </c>
      <c r="AJ1470" s="301">
        <v>43919</v>
      </c>
      <c r="AK1470">
        <v>641</v>
      </c>
      <c r="AL1470">
        <v>1189</v>
      </c>
      <c r="AM1470" s="301">
        <v>43828</v>
      </c>
      <c r="AN1470">
        <v>726</v>
      </c>
      <c r="AO1470">
        <v>1674</v>
      </c>
      <c r="AP1470" s="301">
        <v>43645</v>
      </c>
      <c r="AQ1470">
        <v>622</v>
      </c>
      <c r="AR1470">
        <v>1496</v>
      </c>
      <c r="AS1470" s="301">
        <v>43280</v>
      </c>
      <c r="AT1470">
        <v>936</v>
      </c>
      <c r="AU1470">
        <v>2458</v>
      </c>
    </row>
    <row r="1471" spans="1:47" x14ac:dyDescent="0.2">
      <c r="A1471" s="102">
        <v>2948</v>
      </c>
      <c r="B1471">
        <v>1941</v>
      </c>
      <c r="C1471" t="s">
        <v>1159</v>
      </c>
      <c r="D1471" t="s">
        <v>907</v>
      </c>
      <c r="E1471">
        <v>2302</v>
      </c>
      <c r="F1471">
        <v>2285</v>
      </c>
      <c r="G1471">
        <v>400</v>
      </c>
      <c r="H1471" t="s">
        <v>898</v>
      </c>
      <c r="I1471">
        <v>9303</v>
      </c>
      <c r="J1471" t="s">
        <v>1166</v>
      </c>
      <c r="K1471" t="s">
        <v>1184</v>
      </c>
      <c r="L1471">
        <v>1276</v>
      </c>
      <c r="M1471">
        <v>1286</v>
      </c>
      <c r="N1471">
        <v>700</v>
      </c>
      <c r="O1471" t="s">
        <v>901</v>
      </c>
      <c r="P1471">
        <v>0.88124828162509605</v>
      </c>
      <c r="Q1471">
        <v>0.89868408023266899</v>
      </c>
      <c r="R1471">
        <v>1.5306930318855201E-2</v>
      </c>
      <c r="S1471">
        <v>7.8888097553463696E-2</v>
      </c>
      <c r="T1471">
        <v>5.5857808262972299E-2</v>
      </c>
      <c r="U1471">
        <v>5.5857808262972299E-2</v>
      </c>
      <c r="V1471">
        <v>7.4955592062940696E-2</v>
      </c>
      <c r="W1471">
        <v>0.24</v>
      </c>
      <c r="X1471">
        <v>1.51</v>
      </c>
      <c r="Y1471">
        <v>211608</v>
      </c>
      <c r="Z1471">
        <v>12448</v>
      </c>
      <c r="AA1471">
        <v>0.66</v>
      </c>
      <c r="AB1471">
        <v>17</v>
      </c>
      <c r="AC1471">
        <v>12</v>
      </c>
      <c r="AD1471">
        <v>5</v>
      </c>
      <c r="AE1471">
        <v>70.59</v>
      </c>
      <c r="AF1471">
        <v>19</v>
      </c>
      <c r="AG1471">
        <v>3</v>
      </c>
      <c r="AH1471">
        <v>1</v>
      </c>
      <c r="AI1471">
        <v>13</v>
      </c>
      <c r="AJ1471" s="301">
        <v>43919</v>
      </c>
      <c r="AK1471">
        <v>2248</v>
      </c>
      <c r="AL1471">
        <v>1217</v>
      </c>
      <c r="AM1471" s="301">
        <v>43828</v>
      </c>
      <c r="AN1471">
        <v>2532</v>
      </c>
      <c r="AO1471">
        <v>1471</v>
      </c>
      <c r="AP1471" s="301">
        <v>43645</v>
      </c>
      <c r="AQ1471">
        <v>2296</v>
      </c>
      <c r="AR1471">
        <v>1417</v>
      </c>
      <c r="AS1471" s="301">
        <v>43280</v>
      </c>
      <c r="AT1471">
        <v>2698</v>
      </c>
      <c r="AU1471">
        <v>1330</v>
      </c>
    </row>
    <row r="1472" spans="1:47" x14ac:dyDescent="0.2">
      <c r="A1472" s="102">
        <v>3354</v>
      </c>
      <c r="B1472">
        <v>1969</v>
      </c>
      <c r="C1472" t="s">
        <v>1146</v>
      </c>
      <c r="D1472" t="s">
        <v>907</v>
      </c>
      <c r="E1472">
        <v>1570</v>
      </c>
      <c r="F1472">
        <v>1559</v>
      </c>
      <c r="G1472">
        <v>700</v>
      </c>
      <c r="H1472" t="s">
        <v>901</v>
      </c>
      <c r="I1472">
        <v>5991</v>
      </c>
      <c r="J1472" t="s">
        <v>789</v>
      </c>
      <c r="K1472" t="s">
        <v>1032</v>
      </c>
      <c r="L1472">
        <v>693</v>
      </c>
      <c r="M1472">
        <v>693</v>
      </c>
      <c r="N1472">
        <v>1600</v>
      </c>
      <c r="O1472" t="s">
        <v>898</v>
      </c>
      <c r="P1472">
        <v>0.83797865062084698</v>
      </c>
      <c r="Q1472">
        <v>0.88386986999736405</v>
      </c>
      <c r="R1472">
        <v>5.7834150651119402E-3</v>
      </c>
      <c r="S1472" s="15">
        <v>4.7665429835759603E-2</v>
      </c>
      <c r="T1472">
        <v>-1.67371782796223</v>
      </c>
      <c r="U1472">
        <v>1.67371782796223</v>
      </c>
      <c r="V1472">
        <v>1.31038812911955</v>
      </c>
      <c r="W1472">
        <v>-5.82</v>
      </c>
      <c r="X1472">
        <v>1.6</v>
      </c>
      <c r="Y1472">
        <v>211574</v>
      </c>
      <c r="Z1472">
        <v>15112</v>
      </c>
      <c r="AA1472">
        <v>0.75</v>
      </c>
      <c r="AB1472">
        <v>14</v>
      </c>
      <c r="AC1472">
        <v>9</v>
      </c>
      <c r="AD1472">
        <v>5</v>
      </c>
      <c r="AE1472">
        <v>64.290000000000006</v>
      </c>
      <c r="AF1472">
        <v>19</v>
      </c>
      <c r="AG1472">
        <v>2</v>
      </c>
      <c r="AH1472">
        <v>1</v>
      </c>
      <c r="AI1472">
        <v>11</v>
      </c>
      <c r="AJ1472" s="301">
        <v>43919</v>
      </c>
      <c r="AK1472">
        <v>1711</v>
      </c>
      <c r="AL1472">
        <v>747</v>
      </c>
      <c r="AM1472" s="301">
        <v>43828</v>
      </c>
      <c r="AN1472">
        <v>1960</v>
      </c>
      <c r="AO1472">
        <v>995</v>
      </c>
      <c r="AP1472" s="301">
        <v>43645</v>
      </c>
      <c r="AQ1472">
        <v>1826</v>
      </c>
      <c r="AR1472">
        <v>857</v>
      </c>
      <c r="AS1472" s="301">
        <v>43280</v>
      </c>
      <c r="AT1472">
        <v>1993</v>
      </c>
      <c r="AU1472">
        <v>1025</v>
      </c>
    </row>
    <row r="1473" spans="1:47" x14ac:dyDescent="0.2">
      <c r="A1473" s="102">
        <v>1093</v>
      </c>
      <c r="B1473">
        <v>3087</v>
      </c>
      <c r="C1473" t="s">
        <v>1094</v>
      </c>
      <c r="D1473" t="s">
        <v>921</v>
      </c>
      <c r="E1473">
        <v>1721</v>
      </c>
      <c r="F1473">
        <v>1719</v>
      </c>
      <c r="G1473">
        <v>600</v>
      </c>
      <c r="H1473" t="s">
        <v>898</v>
      </c>
      <c r="I1473">
        <v>8053</v>
      </c>
      <c r="J1473" t="s">
        <v>1470</v>
      </c>
      <c r="K1473" t="s">
        <v>905</v>
      </c>
      <c r="L1473">
        <v>1233</v>
      </c>
      <c r="M1473">
        <v>1218.5</v>
      </c>
      <c r="N1473">
        <v>800</v>
      </c>
      <c r="O1473" t="s">
        <v>901</v>
      </c>
      <c r="P1473">
        <v>0.82964960291992595</v>
      </c>
      <c r="Q1473">
        <v>0.945690255215209</v>
      </c>
      <c r="R1473">
        <v>0.27453960182921</v>
      </c>
      <c r="S1473" s="15">
        <v>9.3339898227736501E-2</v>
      </c>
      <c r="T1473">
        <v>0.94444688110707398</v>
      </c>
      <c r="U1473">
        <v>0.94444688110707398</v>
      </c>
      <c r="V1473">
        <v>0.292814082216109</v>
      </c>
      <c r="W1473">
        <v>3.35</v>
      </c>
      <c r="X1473">
        <v>5.49</v>
      </c>
      <c r="Y1473">
        <v>211571</v>
      </c>
      <c r="Z1473">
        <v>15112</v>
      </c>
      <c r="AA1473">
        <v>0.69</v>
      </c>
      <c r="AB1473">
        <v>14</v>
      </c>
      <c r="AC1473">
        <v>7</v>
      </c>
      <c r="AD1473">
        <v>7</v>
      </c>
      <c r="AE1473">
        <v>50</v>
      </c>
      <c r="AF1473">
        <v>21</v>
      </c>
      <c r="AG1473">
        <v>1</v>
      </c>
      <c r="AH1473">
        <v>0</v>
      </c>
      <c r="AI1473">
        <v>13</v>
      </c>
      <c r="AJ1473" s="301">
        <v>43919</v>
      </c>
      <c r="AK1473">
        <v>1657</v>
      </c>
      <c r="AL1473">
        <v>1285.5</v>
      </c>
      <c r="AM1473" s="301">
        <v>43828</v>
      </c>
      <c r="AN1473">
        <v>2166</v>
      </c>
      <c r="AO1473">
        <v>1624</v>
      </c>
      <c r="AP1473" s="301">
        <v>43645</v>
      </c>
      <c r="AQ1473">
        <v>2077</v>
      </c>
      <c r="AR1473">
        <v>1660</v>
      </c>
      <c r="AS1473" s="301">
        <v>43280</v>
      </c>
      <c r="AT1473">
        <v>2140</v>
      </c>
      <c r="AU1473">
        <v>1795.5</v>
      </c>
    </row>
    <row r="1474" spans="1:47" x14ac:dyDescent="0.2">
      <c r="A1474" s="102">
        <v>2281</v>
      </c>
      <c r="B1474">
        <v>2337</v>
      </c>
      <c r="C1474" t="s">
        <v>1172</v>
      </c>
      <c r="D1474" t="s">
        <v>917</v>
      </c>
      <c r="E1474">
        <v>267</v>
      </c>
      <c r="F1474">
        <v>265</v>
      </c>
      <c r="G1474">
        <v>3600</v>
      </c>
      <c r="H1474" t="s">
        <v>901</v>
      </c>
      <c r="I1474">
        <v>7735</v>
      </c>
      <c r="J1474" t="s">
        <v>1186</v>
      </c>
      <c r="K1474" t="s">
        <v>903</v>
      </c>
      <c r="L1474">
        <v>4960</v>
      </c>
      <c r="M1474">
        <v>4830</v>
      </c>
      <c r="N1474">
        <v>200</v>
      </c>
      <c r="O1474" t="s">
        <v>898</v>
      </c>
      <c r="P1474">
        <v>0.76028509997444105</v>
      </c>
      <c r="Q1474">
        <v>0.91726605067502498</v>
      </c>
      <c r="R1474">
        <v>0.39750167721556801</v>
      </c>
      <c r="S1474" s="15">
        <v>5.4189146514595998E-2</v>
      </c>
      <c r="T1474">
        <v>-0.79476592729941797</v>
      </c>
      <c r="U1474">
        <v>0.79476592729941797</v>
      </c>
      <c r="V1474">
        <v>0.91112205742072305</v>
      </c>
      <c r="W1474">
        <v>-6.26</v>
      </c>
      <c r="X1474">
        <v>1.24</v>
      </c>
      <c r="Y1474">
        <v>211259</v>
      </c>
      <c r="Z1474">
        <v>12427</v>
      </c>
      <c r="AA1474">
        <v>0.83</v>
      </c>
      <c r="AB1474">
        <v>17</v>
      </c>
      <c r="AC1474">
        <v>11</v>
      </c>
      <c r="AD1474">
        <v>6</v>
      </c>
      <c r="AE1474">
        <v>64.709999999999994</v>
      </c>
      <c r="AF1474">
        <v>16</v>
      </c>
      <c r="AG1474">
        <v>4</v>
      </c>
      <c r="AH1474">
        <v>4</v>
      </c>
      <c r="AI1474">
        <v>9</v>
      </c>
      <c r="AJ1474" s="301">
        <v>43919</v>
      </c>
      <c r="AK1474">
        <v>256</v>
      </c>
      <c r="AL1474">
        <v>3985</v>
      </c>
      <c r="AM1474" s="301">
        <v>43828</v>
      </c>
      <c r="AN1474">
        <v>461</v>
      </c>
      <c r="AO1474">
        <v>7490</v>
      </c>
      <c r="AP1474" s="301">
        <v>43645</v>
      </c>
      <c r="AQ1474">
        <v>326</v>
      </c>
      <c r="AR1474">
        <v>4870</v>
      </c>
      <c r="AS1474" s="301">
        <v>43280</v>
      </c>
      <c r="AT1474">
        <v>508</v>
      </c>
      <c r="AU1474">
        <v>7880</v>
      </c>
    </row>
    <row r="1475" spans="1:47" x14ac:dyDescent="0.2">
      <c r="A1475" s="102">
        <v>1842</v>
      </c>
      <c r="B1475">
        <v>1812</v>
      </c>
      <c r="C1475" t="s">
        <v>961</v>
      </c>
      <c r="D1475" t="s">
        <v>907</v>
      </c>
      <c r="E1475">
        <v>1231</v>
      </c>
      <c r="F1475">
        <v>1252</v>
      </c>
      <c r="G1475">
        <v>800</v>
      </c>
      <c r="H1475" t="s">
        <v>898</v>
      </c>
      <c r="I1475">
        <v>5803</v>
      </c>
      <c r="J1475" t="s">
        <v>23</v>
      </c>
      <c r="K1475" t="s">
        <v>911</v>
      </c>
      <c r="L1475">
        <v>312</v>
      </c>
      <c r="M1475">
        <v>308</v>
      </c>
      <c r="N1475">
        <v>3300</v>
      </c>
      <c r="O1475" t="s">
        <v>901</v>
      </c>
      <c r="P1475">
        <v>0.87050978472488105</v>
      </c>
      <c r="Q1475">
        <v>0.92876190929640001</v>
      </c>
      <c r="R1475">
        <v>3.7232726388783301E-3</v>
      </c>
      <c r="S1475" s="15">
        <v>5.9627112726831001E-2</v>
      </c>
      <c r="T1475">
        <v>2.1979531345548402</v>
      </c>
      <c r="U1475">
        <v>2.1979531345548402</v>
      </c>
      <c r="V1475">
        <v>1.97374554579772</v>
      </c>
      <c r="W1475">
        <v>8.1999999999999993</v>
      </c>
      <c r="X1475">
        <v>1.48</v>
      </c>
      <c r="Y1475">
        <v>211173</v>
      </c>
      <c r="Z1475">
        <v>12422</v>
      </c>
      <c r="AA1475">
        <v>0.65</v>
      </c>
      <c r="AB1475">
        <v>17</v>
      </c>
      <c r="AC1475">
        <v>10</v>
      </c>
      <c r="AD1475">
        <v>7</v>
      </c>
      <c r="AE1475">
        <v>58.82</v>
      </c>
      <c r="AF1475">
        <v>18</v>
      </c>
      <c r="AG1475">
        <v>4</v>
      </c>
      <c r="AH1475">
        <v>2</v>
      </c>
      <c r="AI1475">
        <v>11</v>
      </c>
      <c r="AJ1475" s="301">
        <v>43919</v>
      </c>
      <c r="AK1475">
        <v>1155</v>
      </c>
      <c r="AL1475">
        <v>317</v>
      </c>
      <c r="AM1475" s="301">
        <v>43828</v>
      </c>
      <c r="AN1475">
        <v>1458</v>
      </c>
      <c r="AO1475">
        <v>452</v>
      </c>
      <c r="AP1475" s="301">
        <v>43645</v>
      </c>
      <c r="AQ1475">
        <v>1510</v>
      </c>
      <c r="AR1475">
        <v>421</v>
      </c>
      <c r="AS1475" s="301">
        <v>43280</v>
      </c>
      <c r="AT1475">
        <v>1646</v>
      </c>
      <c r="AU1475">
        <v>689</v>
      </c>
    </row>
    <row r="1476" spans="1:47" x14ac:dyDescent="0.2">
      <c r="A1476" s="102">
        <v>718</v>
      </c>
      <c r="B1476">
        <v>3076</v>
      </c>
      <c r="C1476" t="s">
        <v>1126</v>
      </c>
      <c r="D1476" t="s">
        <v>905</v>
      </c>
      <c r="E1476">
        <v>1560</v>
      </c>
      <c r="F1476">
        <v>1532</v>
      </c>
      <c r="G1476">
        <v>500</v>
      </c>
      <c r="H1476" t="s">
        <v>898</v>
      </c>
      <c r="I1476">
        <v>6902</v>
      </c>
      <c r="J1476" t="s">
        <v>588</v>
      </c>
      <c r="K1476" t="s">
        <v>913</v>
      </c>
      <c r="L1476">
        <v>4170</v>
      </c>
      <c r="M1476">
        <v>4151</v>
      </c>
      <c r="N1476">
        <v>200</v>
      </c>
      <c r="O1476" t="s">
        <v>901</v>
      </c>
      <c r="P1476">
        <v>0.85047040976291099</v>
      </c>
      <c r="Q1476">
        <v>0.95299996963417299</v>
      </c>
      <c r="R1476" s="15">
        <v>0.39724600035839602</v>
      </c>
      <c r="S1476">
        <v>6.2001033180026102E-2</v>
      </c>
      <c r="T1476">
        <v>0.37998008248316001</v>
      </c>
      <c r="U1476">
        <v>0.37998008248316001</v>
      </c>
      <c r="V1476">
        <v>0.73422214682412001</v>
      </c>
      <c r="W1476">
        <v>1.4</v>
      </c>
      <c r="X1476">
        <v>7.73</v>
      </c>
      <c r="Y1476">
        <v>211023</v>
      </c>
      <c r="Z1476">
        <v>19184</v>
      </c>
      <c r="AA1476">
        <v>0.79</v>
      </c>
      <c r="AB1476">
        <v>11</v>
      </c>
      <c r="AC1476">
        <v>6</v>
      </c>
      <c r="AD1476">
        <v>5</v>
      </c>
      <c r="AE1476">
        <v>54.55</v>
      </c>
      <c r="AF1476">
        <v>20</v>
      </c>
      <c r="AG1476">
        <v>1</v>
      </c>
      <c r="AH1476">
        <v>0</v>
      </c>
      <c r="AI1476">
        <v>10</v>
      </c>
      <c r="AJ1476" s="301">
        <v>43919</v>
      </c>
      <c r="AK1476">
        <v>1344</v>
      </c>
      <c r="AL1476">
        <v>3590</v>
      </c>
      <c r="AM1476" s="301">
        <v>43828</v>
      </c>
      <c r="AN1476">
        <v>1947</v>
      </c>
      <c r="AO1476">
        <v>4966</v>
      </c>
      <c r="AP1476" s="301">
        <v>43645</v>
      </c>
      <c r="AQ1476">
        <v>1791</v>
      </c>
      <c r="AR1476">
        <v>4642</v>
      </c>
      <c r="AS1476" s="301">
        <v>43280</v>
      </c>
      <c r="AT1476">
        <v>2309</v>
      </c>
      <c r="AU1476">
        <v>5245</v>
      </c>
    </row>
    <row r="1477" spans="1:47" x14ac:dyDescent="0.2">
      <c r="A1477" s="102">
        <v>2567</v>
      </c>
      <c r="B1477">
        <v>1824</v>
      </c>
      <c r="C1477" t="s">
        <v>221</v>
      </c>
      <c r="D1477" t="s">
        <v>907</v>
      </c>
      <c r="E1477">
        <v>803</v>
      </c>
      <c r="F1477">
        <v>799</v>
      </c>
      <c r="G1477">
        <v>1300</v>
      </c>
      <c r="H1477" t="s">
        <v>901</v>
      </c>
      <c r="I1477">
        <v>3105</v>
      </c>
      <c r="J1477" t="s">
        <v>46</v>
      </c>
      <c r="K1477" t="s">
        <v>903</v>
      </c>
      <c r="L1477">
        <v>781</v>
      </c>
      <c r="M1477">
        <v>776</v>
      </c>
      <c r="N1477">
        <v>1300</v>
      </c>
      <c r="O1477" t="s">
        <v>898</v>
      </c>
      <c r="P1477">
        <v>0.68586596877070505</v>
      </c>
      <c r="Q1477">
        <v>0.90938864065606495</v>
      </c>
      <c r="R1477">
        <v>0.105373256157131</v>
      </c>
      <c r="S1477" s="15">
        <v>5.9971035262478101E-2</v>
      </c>
      <c r="T1477">
        <v>-1.26995659590953</v>
      </c>
      <c r="U1477">
        <v>1.26995659590953</v>
      </c>
      <c r="V1477">
        <v>1.3393152393386401</v>
      </c>
      <c r="W1477">
        <v>-8.44</v>
      </c>
      <c r="X1477">
        <v>2.88</v>
      </c>
      <c r="Y1477">
        <v>210835</v>
      </c>
      <c r="Z1477">
        <v>14056</v>
      </c>
      <c r="AA1477">
        <v>0.68</v>
      </c>
      <c r="AB1477">
        <v>15</v>
      </c>
      <c r="AC1477">
        <v>10</v>
      </c>
      <c r="AD1477">
        <v>5</v>
      </c>
      <c r="AE1477">
        <v>66.67</v>
      </c>
      <c r="AF1477">
        <v>19</v>
      </c>
      <c r="AG1477">
        <v>1</v>
      </c>
      <c r="AH1477">
        <v>2</v>
      </c>
      <c r="AI1477">
        <v>12</v>
      </c>
      <c r="AJ1477" s="301">
        <v>43919</v>
      </c>
      <c r="AK1477">
        <v>779</v>
      </c>
      <c r="AL1477">
        <v>730</v>
      </c>
      <c r="AM1477" s="301">
        <v>43828</v>
      </c>
      <c r="AN1477">
        <v>1069</v>
      </c>
      <c r="AO1477">
        <v>1045</v>
      </c>
      <c r="AP1477" s="301">
        <v>43645</v>
      </c>
      <c r="AQ1477">
        <v>904</v>
      </c>
      <c r="AR1477">
        <v>844</v>
      </c>
      <c r="AS1477" s="301">
        <v>43280</v>
      </c>
      <c r="AT1477">
        <v>1235</v>
      </c>
      <c r="AU1477">
        <v>1164</v>
      </c>
    </row>
    <row r="1478" spans="1:47" x14ac:dyDescent="0.2">
      <c r="A1478" s="102">
        <v>3596</v>
      </c>
      <c r="B1478">
        <v>2501</v>
      </c>
      <c r="C1478" t="s">
        <v>480</v>
      </c>
      <c r="D1478" t="s">
        <v>923</v>
      </c>
      <c r="E1478">
        <v>2009</v>
      </c>
      <c r="F1478">
        <v>2003</v>
      </c>
      <c r="G1478">
        <v>500</v>
      </c>
      <c r="H1478" t="s">
        <v>901</v>
      </c>
      <c r="I1478">
        <v>9715</v>
      </c>
      <c r="J1478" t="s">
        <v>1135</v>
      </c>
      <c r="K1478" t="s">
        <v>910</v>
      </c>
      <c r="L1478">
        <v>2544</v>
      </c>
      <c r="M1478">
        <v>2541</v>
      </c>
      <c r="N1478">
        <v>400</v>
      </c>
      <c r="O1478" t="s">
        <v>898</v>
      </c>
      <c r="P1478">
        <v>0.70387869725963303</v>
      </c>
      <c r="Q1478">
        <v>0.87365268199773505</v>
      </c>
      <c r="R1478" s="15">
        <v>8.2773613125399395E-2</v>
      </c>
      <c r="S1478">
        <v>3.6865732603641399E-2</v>
      </c>
      <c r="T1478">
        <v>-1.7434541257813101</v>
      </c>
      <c r="U1478">
        <v>1.7434541257813101</v>
      </c>
      <c r="V1478">
        <v>1.73242637854976</v>
      </c>
      <c r="W1478">
        <v>-20.440000000000001</v>
      </c>
      <c r="X1478">
        <v>1.47</v>
      </c>
      <c r="Y1478">
        <v>210491</v>
      </c>
      <c r="Z1478">
        <v>16192</v>
      </c>
      <c r="AA1478">
        <v>0.92</v>
      </c>
      <c r="AB1478">
        <v>13</v>
      </c>
      <c r="AC1478">
        <v>7</v>
      </c>
      <c r="AD1478">
        <v>6</v>
      </c>
      <c r="AE1478">
        <v>53.85</v>
      </c>
      <c r="AF1478">
        <v>17</v>
      </c>
      <c r="AG1478">
        <v>4</v>
      </c>
      <c r="AH1478">
        <v>2</v>
      </c>
      <c r="AI1478">
        <v>7</v>
      </c>
      <c r="AJ1478" s="301">
        <v>43919</v>
      </c>
      <c r="AK1478">
        <v>2052</v>
      </c>
      <c r="AL1478">
        <v>1916</v>
      </c>
      <c r="AM1478" s="301">
        <v>43828</v>
      </c>
      <c r="AN1478">
        <v>2579</v>
      </c>
      <c r="AO1478">
        <v>2968</v>
      </c>
      <c r="AP1478" s="301">
        <v>43645</v>
      </c>
      <c r="AQ1478">
        <v>2327</v>
      </c>
      <c r="AR1478">
        <v>2456</v>
      </c>
      <c r="AS1478" s="301">
        <v>43280</v>
      </c>
      <c r="AT1478">
        <v>2696</v>
      </c>
      <c r="AU1478">
        <v>2590</v>
      </c>
    </row>
    <row r="1479" spans="1:47" x14ac:dyDescent="0.2">
      <c r="A1479" s="102">
        <v>3358</v>
      </c>
      <c r="B1479">
        <v>1942</v>
      </c>
      <c r="C1479" t="s">
        <v>1188</v>
      </c>
      <c r="D1479" t="s">
        <v>907</v>
      </c>
      <c r="E1479">
        <v>909</v>
      </c>
      <c r="F1479">
        <v>903</v>
      </c>
      <c r="G1479">
        <v>1200</v>
      </c>
      <c r="H1479" t="s">
        <v>901</v>
      </c>
      <c r="I1479">
        <v>2730</v>
      </c>
      <c r="J1479" t="s">
        <v>489</v>
      </c>
      <c r="K1479" t="s">
        <v>921</v>
      </c>
      <c r="L1479">
        <v>1094</v>
      </c>
      <c r="M1479">
        <v>1074</v>
      </c>
      <c r="N1479">
        <v>1000</v>
      </c>
      <c r="O1479" t="s">
        <v>898</v>
      </c>
      <c r="P1479">
        <v>0.71968449963386605</v>
      </c>
      <c r="Q1479">
        <v>0.88373440872293596</v>
      </c>
      <c r="R1479">
        <v>0.48148364973020602</v>
      </c>
      <c r="S1479">
        <v>5.3963886752493903E-2</v>
      </c>
      <c r="T1479">
        <v>-2.4978708776420402</v>
      </c>
      <c r="U1479">
        <v>2.4978708776420402</v>
      </c>
      <c r="V1479">
        <v>2.7702918624653798</v>
      </c>
      <c r="W1479">
        <v>-12.44</v>
      </c>
      <c r="X1479">
        <v>0.89</v>
      </c>
      <c r="Y1479">
        <v>210312</v>
      </c>
      <c r="Z1479">
        <v>13144</v>
      </c>
      <c r="AA1479">
        <v>0.64</v>
      </c>
      <c r="AB1479">
        <v>16</v>
      </c>
      <c r="AC1479">
        <v>8</v>
      </c>
      <c r="AD1479">
        <v>8</v>
      </c>
      <c r="AE1479">
        <v>50</v>
      </c>
      <c r="AF1479">
        <v>20</v>
      </c>
      <c r="AG1479">
        <v>4</v>
      </c>
      <c r="AH1479">
        <v>1</v>
      </c>
      <c r="AI1479">
        <v>11</v>
      </c>
      <c r="AJ1479" s="301">
        <v>43919</v>
      </c>
      <c r="AK1479">
        <v>873</v>
      </c>
      <c r="AL1479">
        <v>905</v>
      </c>
      <c r="AM1479" s="301">
        <v>43828</v>
      </c>
      <c r="AN1479">
        <v>1049</v>
      </c>
      <c r="AO1479">
        <v>1213</v>
      </c>
      <c r="AP1479" s="301">
        <v>43645</v>
      </c>
      <c r="AQ1479">
        <v>926</v>
      </c>
      <c r="AR1479">
        <v>1021</v>
      </c>
      <c r="AS1479" s="301">
        <v>43280</v>
      </c>
      <c r="AT1479">
        <v>1186</v>
      </c>
      <c r="AU1479">
        <v>1075</v>
      </c>
    </row>
    <row r="1480" spans="1:47" x14ac:dyDescent="0.2">
      <c r="A1480" s="102">
        <v>1412</v>
      </c>
      <c r="B1480">
        <v>3087</v>
      </c>
      <c r="C1480" t="s">
        <v>1094</v>
      </c>
      <c r="D1480" t="s">
        <v>921</v>
      </c>
      <c r="E1480">
        <v>1721</v>
      </c>
      <c r="F1480">
        <v>1719</v>
      </c>
      <c r="G1480">
        <v>600</v>
      </c>
      <c r="H1480" t="s">
        <v>898</v>
      </c>
      <c r="I1480">
        <v>3099</v>
      </c>
      <c r="J1480" t="s">
        <v>33</v>
      </c>
      <c r="K1480" t="s">
        <v>921</v>
      </c>
      <c r="L1480">
        <v>635</v>
      </c>
      <c r="M1480">
        <v>623</v>
      </c>
      <c r="N1480">
        <v>1700</v>
      </c>
      <c r="O1480" t="s">
        <v>901</v>
      </c>
      <c r="P1480">
        <v>0.86714700649165699</v>
      </c>
      <c r="Q1480">
        <v>0.93866837788171298</v>
      </c>
      <c r="R1480">
        <v>3.0151657829074401E-2</v>
      </c>
      <c r="S1480">
        <v>8.1157450161496503E-2</v>
      </c>
      <c r="T1480">
        <v>1.3763735242925701</v>
      </c>
      <c r="U1480">
        <v>1.3763735242925701</v>
      </c>
      <c r="V1480">
        <v>0.33797324243557803</v>
      </c>
      <c r="W1480">
        <v>6.12</v>
      </c>
      <c r="X1480">
        <v>2.69</v>
      </c>
      <c r="Y1480">
        <v>210303</v>
      </c>
      <c r="Z1480">
        <v>14020</v>
      </c>
      <c r="AA1480">
        <v>0.65</v>
      </c>
      <c r="AB1480">
        <v>15</v>
      </c>
      <c r="AC1480">
        <v>8</v>
      </c>
      <c r="AD1480">
        <v>7</v>
      </c>
      <c r="AE1480">
        <v>53.33</v>
      </c>
      <c r="AF1480">
        <v>19</v>
      </c>
      <c r="AG1480">
        <v>3</v>
      </c>
      <c r="AH1480">
        <v>0</v>
      </c>
      <c r="AI1480">
        <v>12</v>
      </c>
      <c r="AJ1480" s="301">
        <v>43919</v>
      </c>
      <c r="AK1480">
        <v>1657</v>
      </c>
      <c r="AL1480">
        <v>641</v>
      </c>
      <c r="AM1480" s="301">
        <v>43828</v>
      </c>
      <c r="AN1480">
        <v>2166</v>
      </c>
      <c r="AO1480">
        <v>984</v>
      </c>
      <c r="AP1480" s="301">
        <v>43645</v>
      </c>
      <c r="AQ1480">
        <v>2077</v>
      </c>
      <c r="AR1480">
        <v>899</v>
      </c>
      <c r="AS1480" s="301">
        <v>43280</v>
      </c>
      <c r="AT1480">
        <v>2140</v>
      </c>
      <c r="AU1480">
        <v>1344</v>
      </c>
    </row>
    <row r="1481" spans="1:47" x14ac:dyDescent="0.2">
      <c r="A1481" s="102">
        <v>2573</v>
      </c>
      <c r="B1481">
        <v>6465</v>
      </c>
      <c r="C1481" t="s">
        <v>360</v>
      </c>
      <c r="D1481" t="s">
        <v>909</v>
      </c>
      <c r="E1481">
        <v>9250</v>
      </c>
      <c r="F1481">
        <v>9100</v>
      </c>
      <c r="G1481">
        <v>100</v>
      </c>
      <c r="H1481" t="s">
        <v>898</v>
      </c>
      <c r="I1481">
        <v>6952</v>
      </c>
      <c r="J1481" t="s">
        <v>362</v>
      </c>
      <c r="K1481" t="s">
        <v>903</v>
      </c>
      <c r="L1481">
        <v>1806</v>
      </c>
      <c r="M1481">
        <v>1783</v>
      </c>
      <c r="N1481">
        <v>500</v>
      </c>
      <c r="O1481" t="s">
        <v>901</v>
      </c>
      <c r="P1481">
        <v>0.86026930702600102</v>
      </c>
      <c r="Q1481">
        <v>0.90921863213481302</v>
      </c>
      <c r="R1481" s="106">
        <v>0.47552084596236299</v>
      </c>
      <c r="S1481">
        <v>9.3165897082052904E-2</v>
      </c>
      <c r="T1481">
        <v>0.26536777798524802</v>
      </c>
      <c r="U1481">
        <v>0.26536777798524802</v>
      </c>
      <c r="V1481">
        <v>0.13201773155270799</v>
      </c>
      <c r="W1481">
        <v>2.0699999999999998</v>
      </c>
      <c r="X1481">
        <v>2.0299999999999998</v>
      </c>
      <c r="Y1481">
        <v>210157</v>
      </c>
      <c r="Z1481">
        <v>19105</v>
      </c>
      <c r="AA1481">
        <v>1.1499999999999999</v>
      </c>
      <c r="AB1481">
        <v>11</v>
      </c>
      <c r="AC1481">
        <v>7</v>
      </c>
      <c r="AD1481">
        <v>4</v>
      </c>
      <c r="AE1481">
        <v>63.64</v>
      </c>
      <c r="AF1481">
        <v>17</v>
      </c>
      <c r="AG1481">
        <v>2</v>
      </c>
      <c r="AH1481">
        <v>2</v>
      </c>
      <c r="AI1481">
        <v>7</v>
      </c>
      <c r="AJ1481" s="301">
        <v>43919</v>
      </c>
      <c r="AK1481">
        <v>8530</v>
      </c>
      <c r="AL1481">
        <v>1512</v>
      </c>
      <c r="AM1481" s="301">
        <v>43828</v>
      </c>
      <c r="AN1481">
        <v>9740</v>
      </c>
      <c r="AO1481">
        <v>2191</v>
      </c>
      <c r="AP1481" s="301">
        <v>43645</v>
      </c>
      <c r="AQ1481">
        <v>8150</v>
      </c>
      <c r="AR1481">
        <v>1365</v>
      </c>
      <c r="AS1481" s="301">
        <v>43280</v>
      </c>
      <c r="AT1481">
        <v>10800</v>
      </c>
      <c r="AU1481">
        <v>1774</v>
      </c>
    </row>
    <row r="1482" spans="1:47" x14ac:dyDescent="0.2">
      <c r="A1482" s="102">
        <v>3547</v>
      </c>
      <c r="B1482">
        <v>2587</v>
      </c>
      <c r="C1482" t="s">
        <v>1233</v>
      </c>
      <c r="D1482" t="s">
        <v>923</v>
      </c>
      <c r="E1482">
        <v>4200</v>
      </c>
      <c r="F1482">
        <v>4180</v>
      </c>
      <c r="G1482">
        <v>200</v>
      </c>
      <c r="H1482" t="s">
        <v>898</v>
      </c>
      <c r="I1482">
        <v>7458</v>
      </c>
      <c r="J1482" t="s">
        <v>1193</v>
      </c>
      <c r="K1482" t="s">
        <v>905</v>
      </c>
      <c r="L1482">
        <v>3225</v>
      </c>
      <c r="M1482">
        <v>3135</v>
      </c>
      <c r="N1482">
        <v>300</v>
      </c>
      <c r="O1482" t="s">
        <v>901</v>
      </c>
      <c r="P1482">
        <v>0.71456420844342605</v>
      </c>
      <c r="Q1482">
        <v>0.87544551969986695</v>
      </c>
      <c r="R1482">
        <v>8.6260346348497205E-2</v>
      </c>
      <c r="S1482">
        <v>1.4924540538104001E-2</v>
      </c>
      <c r="T1482">
        <v>0.58140216369464603</v>
      </c>
      <c r="U1482">
        <v>0.58140216369464603</v>
      </c>
      <c r="V1482">
        <v>0.28059604304310598</v>
      </c>
      <c r="W1482">
        <v>5.61</v>
      </c>
      <c r="X1482">
        <v>12.5</v>
      </c>
      <c r="Y1482">
        <v>210153</v>
      </c>
      <c r="Z1482">
        <v>17513</v>
      </c>
      <c r="AA1482">
        <v>0.96</v>
      </c>
      <c r="AB1482">
        <v>12</v>
      </c>
      <c r="AC1482">
        <v>7</v>
      </c>
      <c r="AD1482">
        <v>5</v>
      </c>
      <c r="AE1482">
        <v>58.33</v>
      </c>
      <c r="AF1482">
        <v>16</v>
      </c>
      <c r="AG1482">
        <v>3</v>
      </c>
      <c r="AH1482">
        <v>3</v>
      </c>
      <c r="AI1482">
        <v>6</v>
      </c>
      <c r="AJ1482" s="301">
        <v>43919</v>
      </c>
      <c r="AK1482">
        <v>4260</v>
      </c>
      <c r="AL1482">
        <v>2991</v>
      </c>
      <c r="AM1482" s="301">
        <v>43828</v>
      </c>
      <c r="AN1482">
        <v>4545</v>
      </c>
      <c r="AO1482">
        <v>5730</v>
      </c>
      <c r="AP1482" s="301">
        <v>43645</v>
      </c>
      <c r="AQ1482">
        <v>4710</v>
      </c>
      <c r="AR1482">
        <v>5030</v>
      </c>
      <c r="AS1482" s="301">
        <v>43280</v>
      </c>
      <c r="AT1482">
        <v>4670</v>
      </c>
      <c r="AU1482">
        <v>5190</v>
      </c>
    </row>
    <row r="1483" spans="1:47" x14ac:dyDescent="0.2">
      <c r="A1483" s="102">
        <v>963</v>
      </c>
      <c r="B1483">
        <v>5631</v>
      </c>
      <c r="C1483" t="s">
        <v>1053</v>
      </c>
      <c r="D1483" t="s">
        <v>909</v>
      </c>
      <c r="E1483">
        <v>1520</v>
      </c>
      <c r="F1483">
        <v>1508</v>
      </c>
      <c r="G1483">
        <v>700</v>
      </c>
      <c r="H1483" t="s">
        <v>898</v>
      </c>
      <c r="I1483">
        <v>6592</v>
      </c>
      <c r="J1483" t="s">
        <v>1059</v>
      </c>
      <c r="K1483" t="s">
        <v>903</v>
      </c>
      <c r="L1483">
        <v>3415</v>
      </c>
      <c r="M1483">
        <v>3380</v>
      </c>
      <c r="N1483">
        <v>300</v>
      </c>
      <c r="O1483" t="s">
        <v>901</v>
      </c>
      <c r="P1483">
        <v>0.92718082996116502</v>
      </c>
      <c r="Q1483">
        <v>0.94815933741313296</v>
      </c>
      <c r="R1483">
        <v>7.4386004714583204E-2</v>
      </c>
      <c r="S1483">
        <v>3.7803057394029099E-3</v>
      </c>
      <c r="T1483">
        <v>1.0085283845261801</v>
      </c>
      <c r="U1483">
        <v>1.0085283845261801</v>
      </c>
      <c r="V1483">
        <v>0.80982575323310801</v>
      </c>
      <c r="W1483">
        <v>7.35</v>
      </c>
      <c r="X1483">
        <v>4.0999999999999996</v>
      </c>
      <c r="Y1483">
        <v>210032</v>
      </c>
      <c r="Z1483">
        <v>30005</v>
      </c>
      <c r="AA1483">
        <v>1.37</v>
      </c>
      <c r="AB1483">
        <v>7</v>
      </c>
      <c r="AC1483">
        <v>5</v>
      </c>
      <c r="AD1483">
        <v>2</v>
      </c>
      <c r="AE1483">
        <v>71.430000000000007</v>
      </c>
      <c r="AF1483">
        <v>18</v>
      </c>
      <c r="AG1483">
        <v>3</v>
      </c>
      <c r="AH1483">
        <v>1</v>
      </c>
      <c r="AI1483">
        <v>3</v>
      </c>
      <c r="AJ1483" s="301">
        <v>43919</v>
      </c>
      <c r="AK1483">
        <v>1267</v>
      </c>
      <c r="AL1483">
        <v>3360</v>
      </c>
      <c r="AM1483" s="301">
        <v>43828</v>
      </c>
      <c r="AN1483">
        <v>2157</v>
      </c>
      <c r="AO1483">
        <v>4150</v>
      </c>
      <c r="AP1483" s="301">
        <v>43645</v>
      </c>
      <c r="AQ1483">
        <v>1903</v>
      </c>
      <c r="AR1483">
        <v>3850</v>
      </c>
      <c r="AS1483" s="301">
        <v>43280</v>
      </c>
      <c r="AT1483">
        <v>2766</v>
      </c>
      <c r="AU1483">
        <v>5180</v>
      </c>
    </row>
    <row r="1484" spans="1:47" x14ac:dyDescent="0.2">
      <c r="A1484" s="102">
        <v>3010</v>
      </c>
      <c r="B1484">
        <v>3086</v>
      </c>
      <c r="C1484" t="s">
        <v>503</v>
      </c>
      <c r="D1484" t="s">
        <v>921</v>
      </c>
      <c r="E1484">
        <v>795</v>
      </c>
      <c r="F1484">
        <v>758</v>
      </c>
      <c r="G1484">
        <v>1300</v>
      </c>
      <c r="H1484" t="s">
        <v>901</v>
      </c>
      <c r="I1484">
        <v>4045</v>
      </c>
      <c r="J1484" t="s">
        <v>1127</v>
      </c>
      <c r="K1484" t="s">
        <v>920</v>
      </c>
      <c r="L1484">
        <v>1030</v>
      </c>
      <c r="M1484">
        <v>1022</v>
      </c>
      <c r="N1484">
        <v>1000</v>
      </c>
      <c r="O1484" t="s">
        <v>898</v>
      </c>
      <c r="P1484">
        <v>0.70131283190722704</v>
      </c>
      <c r="Q1484">
        <v>0.89660884582188105</v>
      </c>
      <c r="R1484">
        <v>9.3198672557636794E-2</v>
      </c>
      <c r="S1484">
        <v>8.4236966542694997E-2</v>
      </c>
      <c r="T1484">
        <v>-1.9530237924871101</v>
      </c>
      <c r="U1484">
        <v>1.9530237924871101</v>
      </c>
      <c r="V1484">
        <v>1.8086394056030299</v>
      </c>
      <c r="W1484">
        <v>-20.079999999999998</v>
      </c>
      <c r="X1484">
        <v>3.58</v>
      </c>
      <c r="Y1484">
        <v>209775</v>
      </c>
      <c r="Z1484">
        <v>12340</v>
      </c>
      <c r="AA1484">
        <v>0.62</v>
      </c>
      <c r="AB1484">
        <v>17</v>
      </c>
      <c r="AC1484">
        <v>11</v>
      </c>
      <c r="AD1484">
        <v>6</v>
      </c>
      <c r="AE1484">
        <v>64.709999999999994</v>
      </c>
      <c r="AF1484">
        <v>20</v>
      </c>
      <c r="AG1484">
        <v>2</v>
      </c>
      <c r="AH1484">
        <v>2</v>
      </c>
      <c r="AI1484">
        <v>13</v>
      </c>
      <c r="AJ1484" s="301">
        <v>43919</v>
      </c>
      <c r="AK1484">
        <v>907</v>
      </c>
      <c r="AL1484">
        <v>978</v>
      </c>
      <c r="AM1484" s="301">
        <v>43828</v>
      </c>
      <c r="AN1484">
        <v>1530</v>
      </c>
      <c r="AO1484">
        <v>1270</v>
      </c>
      <c r="AP1484" s="301">
        <v>43645</v>
      </c>
      <c r="AQ1484">
        <v>1244</v>
      </c>
      <c r="AR1484">
        <v>1161</v>
      </c>
      <c r="AS1484" s="301">
        <v>43280</v>
      </c>
      <c r="AT1484">
        <v>1630</v>
      </c>
      <c r="AU1484">
        <v>1247</v>
      </c>
    </row>
    <row r="1485" spans="1:47" x14ac:dyDescent="0.2">
      <c r="A1485" s="102">
        <v>845</v>
      </c>
      <c r="B1485">
        <v>7012</v>
      </c>
      <c r="C1485" t="s">
        <v>1054</v>
      </c>
      <c r="D1485" t="s">
        <v>913</v>
      </c>
      <c r="E1485">
        <v>1524</v>
      </c>
      <c r="F1485">
        <v>1487</v>
      </c>
      <c r="G1485">
        <v>700</v>
      </c>
      <c r="H1485" t="s">
        <v>901</v>
      </c>
      <c r="I1485">
        <v>8078</v>
      </c>
      <c r="J1485" t="s">
        <v>1192</v>
      </c>
      <c r="K1485" t="s">
        <v>905</v>
      </c>
      <c r="L1485">
        <v>1940</v>
      </c>
      <c r="M1485">
        <v>1940</v>
      </c>
      <c r="N1485">
        <v>500</v>
      </c>
      <c r="O1485" t="s">
        <v>898</v>
      </c>
      <c r="P1485">
        <v>0.88482499370705903</v>
      </c>
      <c r="Q1485">
        <v>0.95041692972237002</v>
      </c>
      <c r="R1485">
        <v>7.6708719494794899E-3</v>
      </c>
      <c r="S1485" s="15">
        <v>5.2567118395229498E-2</v>
      </c>
      <c r="T1485">
        <v>-3.49832446290009</v>
      </c>
      <c r="U1485">
        <v>3.49832446290009</v>
      </c>
      <c r="V1485">
        <v>3.0921838941796902</v>
      </c>
      <c r="W1485">
        <v>-17.899999999999999</v>
      </c>
      <c r="X1485">
        <v>7.31</v>
      </c>
      <c r="Y1485">
        <v>209709</v>
      </c>
      <c r="Z1485">
        <v>34952</v>
      </c>
      <c r="AA1485">
        <v>1.75</v>
      </c>
      <c r="AB1485">
        <v>6</v>
      </c>
      <c r="AC1485">
        <v>5</v>
      </c>
      <c r="AD1485">
        <v>1</v>
      </c>
      <c r="AE1485">
        <v>83.33</v>
      </c>
      <c r="AF1485">
        <v>19</v>
      </c>
      <c r="AG1485">
        <v>2</v>
      </c>
      <c r="AH1485">
        <v>0</v>
      </c>
      <c r="AI1485">
        <v>4</v>
      </c>
      <c r="AJ1485" s="301">
        <v>43919</v>
      </c>
      <c r="AK1485">
        <v>1613</v>
      </c>
      <c r="AL1485">
        <v>1737</v>
      </c>
      <c r="AM1485" s="301">
        <v>43828</v>
      </c>
      <c r="AN1485">
        <v>2408</v>
      </c>
      <c r="AO1485">
        <v>2877</v>
      </c>
      <c r="AP1485" s="301">
        <v>43645</v>
      </c>
      <c r="AQ1485">
        <v>2584</v>
      </c>
      <c r="AR1485">
        <v>2987</v>
      </c>
      <c r="AS1485" s="301">
        <v>43280</v>
      </c>
      <c r="AT1485">
        <v>3200</v>
      </c>
      <c r="AU1485">
        <v>4185</v>
      </c>
    </row>
    <row r="1486" spans="1:47" x14ac:dyDescent="0.2">
      <c r="A1486" s="102">
        <v>2443</v>
      </c>
      <c r="B1486">
        <v>4091</v>
      </c>
      <c r="C1486" t="s">
        <v>1334</v>
      </c>
      <c r="D1486" t="s">
        <v>920</v>
      </c>
      <c r="E1486">
        <v>1721</v>
      </c>
      <c r="F1486">
        <v>1751</v>
      </c>
      <c r="G1486">
        <v>500</v>
      </c>
      <c r="H1486" t="s">
        <v>901</v>
      </c>
      <c r="I1486">
        <v>6103</v>
      </c>
      <c r="J1486" t="s">
        <v>1464</v>
      </c>
      <c r="K1486" t="s">
        <v>909</v>
      </c>
      <c r="L1486">
        <v>4470</v>
      </c>
      <c r="M1486">
        <v>4435</v>
      </c>
      <c r="N1486">
        <v>200</v>
      </c>
      <c r="O1486" t="s">
        <v>898</v>
      </c>
      <c r="P1486">
        <v>0.90294630303122003</v>
      </c>
      <c r="Q1486">
        <v>0.91285269972804495</v>
      </c>
      <c r="R1486">
        <v>4.5718157771203999E-2</v>
      </c>
      <c r="S1486">
        <v>8.3025017802472303E-2</v>
      </c>
      <c r="T1486">
        <v>-0.93034645437044505</v>
      </c>
      <c r="U1486">
        <v>0.93034645437044505</v>
      </c>
      <c r="V1486">
        <v>1.22948678034559</v>
      </c>
      <c r="W1486">
        <v>-9.14</v>
      </c>
      <c r="X1486">
        <v>1.3</v>
      </c>
      <c r="Y1486">
        <v>209639</v>
      </c>
      <c r="Z1486">
        <v>13976</v>
      </c>
      <c r="AA1486">
        <v>0.72</v>
      </c>
      <c r="AB1486">
        <v>15</v>
      </c>
      <c r="AC1486">
        <v>9</v>
      </c>
      <c r="AD1486">
        <v>6</v>
      </c>
      <c r="AE1486">
        <v>60</v>
      </c>
      <c r="AF1486">
        <v>19</v>
      </c>
      <c r="AG1486">
        <v>5</v>
      </c>
      <c r="AH1486">
        <v>2</v>
      </c>
      <c r="AI1486">
        <v>8</v>
      </c>
      <c r="AJ1486" s="301">
        <v>43919</v>
      </c>
      <c r="AK1486">
        <v>1662</v>
      </c>
      <c r="AL1486">
        <v>3465</v>
      </c>
      <c r="AM1486" s="301">
        <v>43828</v>
      </c>
      <c r="AN1486">
        <v>2428</v>
      </c>
      <c r="AO1486">
        <v>5800</v>
      </c>
      <c r="AP1486" s="301">
        <v>43645</v>
      </c>
      <c r="AQ1486">
        <v>2285</v>
      </c>
      <c r="AR1486">
        <v>5900</v>
      </c>
      <c r="AS1486" s="301">
        <v>43280</v>
      </c>
      <c r="AT1486">
        <v>1526</v>
      </c>
      <c r="AU1486">
        <v>5660</v>
      </c>
    </row>
    <row r="1487" spans="1:47" x14ac:dyDescent="0.2">
      <c r="A1487" s="102">
        <v>2704</v>
      </c>
      <c r="B1487">
        <v>2327</v>
      </c>
      <c r="C1487" t="s">
        <v>1171</v>
      </c>
      <c r="D1487" t="s">
        <v>900</v>
      </c>
      <c r="E1487">
        <v>2942</v>
      </c>
      <c r="F1487">
        <v>2914</v>
      </c>
      <c r="G1487">
        <v>300</v>
      </c>
      <c r="H1487" t="s">
        <v>898</v>
      </c>
      <c r="I1487">
        <v>8053</v>
      </c>
      <c r="J1487" t="s">
        <v>1470</v>
      </c>
      <c r="K1487" t="s">
        <v>905</v>
      </c>
      <c r="L1487">
        <v>1233</v>
      </c>
      <c r="M1487">
        <v>1218.5</v>
      </c>
      <c r="N1487">
        <v>700</v>
      </c>
      <c r="O1487" t="s">
        <v>901</v>
      </c>
      <c r="P1487">
        <v>0.71631044623224605</v>
      </c>
      <c r="Q1487">
        <v>0.90600566820133799</v>
      </c>
      <c r="R1487">
        <v>0.49790279346432398</v>
      </c>
      <c r="S1487">
        <v>7.5931054877106802E-2</v>
      </c>
      <c r="T1487">
        <v>1.5549969736565801</v>
      </c>
      <c r="U1487">
        <v>1.5549969736565801</v>
      </c>
      <c r="V1487">
        <v>1.40161820750647</v>
      </c>
      <c r="W1487">
        <v>7.26</v>
      </c>
      <c r="X1487">
        <v>2.4300000000000002</v>
      </c>
      <c r="Y1487">
        <v>209423</v>
      </c>
      <c r="Z1487">
        <v>14959</v>
      </c>
      <c r="AA1487">
        <v>0.72</v>
      </c>
      <c r="AB1487">
        <v>14</v>
      </c>
      <c r="AC1487">
        <v>7</v>
      </c>
      <c r="AD1487">
        <v>7</v>
      </c>
      <c r="AE1487">
        <v>50</v>
      </c>
      <c r="AF1487">
        <v>21</v>
      </c>
      <c r="AG1487">
        <v>2</v>
      </c>
      <c r="AH1487">
        <v>0</v>
      </c>
      <c r="AI1487">
        <v>12</v>
      </c>
      <c r="AJ1487" s="301">
        <v>43919</v>
      </c>
      <c r="AK1487">
        <v>2686</v>
      </c>
      <c r="AL1487">
        <v>1285.5</v>
      </c>
      <c r="AM1487" s="301">
        <v>43828</v>
      </c>
      <c r="AN1487">
        <v>3600</v>
      </c>
      <c r="AO1487">
        <v>1624</v>
      </c>
      <c r="AP1487" s="301">
        <v>43645</v>
      </c>
      <c r="AQ1487">
        <v>3515</v>
      </c>
      <c r="AR1487">
        <v>1660</v>
      </c>
      <c r="AS1487" s="301">
        <v>43280</v>
      </c>
      <c r="AT1487">
        <v>2762</v>
      </c>
      <c r="AU1487">
        <v>1795.5</v>
      </c>
    </row>
    <row r="1488" spans="1:47" x14ac:dyDescent="0.2">
      <c r="A1488" s="102">
        <v>3642</v>
      </c>
      <c r="B1488">
        <v>3197</v>
      </c>
      <c r="C1488" t="s">
        <v>508</v>
      </c>
      <c r="D1488" t="s">
        <v>921</v>
      </c>
      <c r="E1488">
        <v>1738</v>
      </c>
      <c r="F1488">
        <v>1715</v>
      </c>
      <c r="G1488">
        <v>600</v>
      </c>
      <c r="H1488" t="s">
        <v>901</v>
      </c>
      <c r="I1488">
        <v>9715</v>
      </c>
      <c r="J1488" t="s">
        <v>1135</v>
      </c>
      <c r="K1488" t="s">
        <v>910</v>
      </c>
      <c r="L1488">
        <v>2544</v>
      </c>
      <c r="M1488">
        <v>2541</v>
      </c>
      <c r="N1488">
        <v>400</v>
      </c>
      <c r="O1488" t="s">
        <v>898</v>
      </c>
      <c r="P1488">
        <v>0.87852743516677401</v>
      </c>
      <c r="Q1488">
        <v>0.87187019912057795</v>
      </c>
      <c r="R1488">
        <v>8.7045862596904194E-2</v>
      </c>
      <c r="S1488">
        <v>1.7058536702152401E-3</v>
      </c>
      <c r="T1488">
        <v>-1.09943742427895</v>
      </c>
      <c r="U1488">
        <v>1.09943742427895</v>
      </c>
      <c r="V1488">
        <v>0.89376974440206802</v>
      </c>
      <c r="W1488">
        <v>-16.96</v>
      </c>
      <c r="X1488">
        <v>1.24</v>
      </c>
      <c r="Y1488">
        <v>209337</v>
      </c>
      <c r="Z1488">
        <v>13084</v>
      </c>
      <c r="AA1488">
        <v>0.49</v>
      </c>
      <c r="AB1488">
        <v>16</v>
      </c>
      <c r="AC1488">
        <v>9</v>
      </c>
      <c r="AD1488">
        <v>7</v>
      </c>
      <c r="AE1488">
        <v>56.25</v>
      </c>
      <c r="AF1488">
        <v>14</v>
      </c>
      <c r="AG1488">
        <v>5</v>
      </c>
      <c r="AH1488">
        <v>3</v>
      </c>
      <c r="AI1488">
        <v>8</v>
      </c>
      <c r="AJ1488" s="301">
        <v>43919</v>
      </c>
      <c r="AK1488">
        <v>1614</v>
      </c>
      <c r="AL1488">
        <v>1916</v>
      </c>
      <c r="AM1488" s="301">
        <v>43828</v>
      </c>
      <c r="AN1488">
        <v>2135</v>
      </c>
      <c r="AO1488">
        <v>2968</v>
      </c>
      <c r="AP1488" s="301">
        <v>43645</v>
      </c>
      <c r="AQ1488">
        <v>1873</v>
      </c>
      <c r="AR1488">
        <v>2456</v>
      </c>
      <c r="AS1488" s="301">
        <v>43280</v>
      </c>
      <c r="AT1488">
        <v>1626</v>
      </c>
      <c r="AU1488">
        <v>2590</v>
      </c>
    </row>
    <row r="1489" spans="1:47" x14ac:dyDescent="0.2">
      <c r="A1489" s="102">
        <v>3781</v>
      </c>
      <c r="B1489">
        <v>3254</v>
      </c>
      <c r="C1489" t="s">
        <v>1390</v>
      </c>
      <c r="D1489" t="s">
        <v>917</v>
      </c>
      <c r="E1489">
        <v>1188</v>
      </c>
      <c r="F1489">
        <v>1178</v>
      </c>
      <c r="G1489">
        <v>600</v>
      </c>
      <c r="H1489" t="s">
        <v>898</v>
      </c>
      <c r="I1489">
        <v>9602</v>
      </c>
      <c r="J1489" t="s">
        <v>1469</v>
      </c>
      <c r="K1489" t="s">
        <v>900</v>
      </c>
      <c r="L1489">
        <v>3800</v>
      </c>
      <c r="M1489">
        <v>3790</v>
      </c>
      <c r="N1489">
        <v>200</v>
      </c>
      <c r="O1489" t="s">
        <v>901</v>
      </c>
      <c r="P1489">
        <v>0.90684152666483098</v>
      </c>
      <c r="Q1489">
        <v>0.86605222483343502</v>
      </c>
      <c r="R1489">
        <v>0.13379603988567401</v>
      </c>
      <c r="S1489">
        <v>9.1803212780240395E-2</v>
      </c>
      <c r="T1489">
        <v>2.3247335761157301E-2</v>
      </c>
      <c r="U1489">
        <v>2.3247335761157301E-2</v>
      </c>
      <c r="V1489">
        <v>0.16464914721512899</v>
      </c>
      <c r="W1489">
        <v>0.14000000000000001</v>
      </c>
      <c r="X1489">
        <v>6.75</v>
      </c>
      <c r="Y1489">
        <v>209205</v>
      </c>
      <c r="Z1489">
        <v>14943</v>
      </c>
      <c r="AA1489">
        <v>0.99</v>
      </c>
      <c r="AB1489">
        <v>14</v>
      </c>
      <c r="AC1489">
        <v>6</v>
      </c>
      <c r="AD1489">
        <v>8</v>
      </c>
      <c r="AE1489">
        <v>42.86</v>
      </c>
      <c r="AF1489">
        <v>18</v>
      </c>
      <c r="AG1489">
        <v>4</v>
      </c>
      <c r="AH1489">
        <v>1</v>
      </c>
      <c r="AI1489">
        <v>9</v>
      </c>
      <c r="AJ1489" s="301">
        <v>43919</v>
      </c>
      <c r="AK1489">
        <v>983</v>
      </c>
      <c r="AL1489">
        <v>3285</v>
      </c>
      <c r="AM1489" s="301">
        <v>43828</v>
      </c>
      <c r="AN1489">
        <v>1338</v>
      </c>
      <c r="AO1489">
        <v>4545</v>
      </c>
      <c r="AP1489" s="301">
        <v>43645</v>
      </c>
      <c r="AQ1489">
        <v>1520</v>
      </c>
      <c r="AR1489">
        <v>4680</v>
      </c>
      <c r="AS1489" s="301">
        <v>43280</v>
      </c>
      <c r="AT1489">
        <v>1665</v>
      </c>
      <c r="AU1489">
        <v>3575</v>
      </c>
    </row>
    <row r="1490" spans="1:47" x14ac:dyDescent="0.2">
      <c r="A1490" s="102">
        <v>2096</v>
      </c>
      <c r="B1490">
        <v>5110</v>
      </c>
      <c r="C1490" t="s">
        <v>808</v>
      </c>
      <c r="D1490" t="s">
        <v>984</v>
      </c>
      <c r="E1490">
        <v>1053</v>
      </c>
      <c r="F1490">
        <v>1049</v>
      </c>
      <c r="G1490">
        <v>1000</v>
      </c>
      <c r="H1490" t="s">
        <v>901</v>
      </c>
      <c r="I1490">
        <v>6183</v>
      </c>
      <c r="J1490" t="s">
        <v>1060</v>
      </c>
      <c r="K1490" t="s">
        <v>910</v>
      </c>
      <c r="L1490">
        <v>1372</v>
      </c>
      <c r="M1490">
        <v>1371</v>
      </c>
      <c r="N1490">
        <v>800</v>
      </c>
      <c r="O1490" t="s">
        <v>898</v>
      </c>
      <c r="P1490">
        <v>0.86092359617657699</v>
      </c>
      <c r="Q1490">
        <v>0.92232969368314499</v>
      </c>
      <c r="R1490" s="15">
        <v>0.17188171835393001</v>
      </c>
      <c r="S1490">
        <v>3.44194953006235E-2</v>
      </c>
      <c r="T1490">
        <v>-1.38505541176256</v>
      </c>
      <c r="U1490">
        <v>1.38505541176256</v>
      </c>
      <c r="V1490">
        <v>1.1264436418663799</v>
      </c>
      <c r="W1490">
        <v>-12.31</v>
      </c>
      <c r="X1490">
        <v>4.3600000000000003</v>
      </c>
      <c r="Y1490">
        <v>208955</v>
      </c>
      <c r="Z1490">
        <v>13060</v>
      </c>
      <c r="AA1490">
        <v>0.61</v>
      </c>
      <c r="AB1490">
        <v>16</v>
      </c>
      <c r="AC1490">
        <v>9</v>
      </c>
      <c r="AD1490">
        <v>7</v>
      </c>
      <c r="AE1490">
        <v>56.25</v>
      </c>
      <c r="AF1490">
        <v>20</v>
      </c>
      <c r="AG1490">
        <v>4</v>
      </c>
      <c r="AH1490">
        <v>2</v>
      </c>
      <c r="AI1490">
        <v>10</v>
      </c>
      <c r="AJ1490" s="301">
        <v>43919</v>
      </c>
      <c r="AK1490">
        <v>1069</v>
      </c>
      <c r="AL1490">
        <v>1152</v>
      </c>
      <c r="AM1490" s="301">
        <v>43828</v>
      </c>
      <c r="AN1490">
        <v>1337</v>
      </c>
      <c r="AO1490">
        <v>1720</v>
      </c>
      <c r="AP1490" s="301">
        <v>43645</v>
      </c>
      <c r="AQ1490">
        <v>1263</v>
      </c>
      <c r="AR1490">
        <v>1520</v>
      </c>
      <c r="AS1490" s="301">
        <v>43280</v>
      </c>
      <c r="AT1490">
        <v>1711</v>
      </c>
      <c r="AU1490">
        <v>1850</v>
      </c>
    </row>
    <row r="1491" spans="1:47" x14ac:dyDescent="0.2">
      <c r="A1491" s="102">
        <v>2031</v>
      </c>
      <c r="B1491">
        <v>3048</v>
      </c>
      <c r="C1491" t="s">
        <v>1125</v>
      </c>
      <c r="D1491" t="s">
        <v>921</v>
      </c>
      <c r="E1491">
        <v>1155</v>
      </c>
      <c r="F1491">
        <v>1132</v>
      </c>
      <c r="G1491">
        <v>900</v>
      </c>
      <c r="H1491" t="s">
        <v>898</v>
      </c>
      <c r="I1491">
        <v>5714</v>
      </c>
      <c r="J1491" t="s">
        <v>559</v>
      </c>
      <c r="K1491" t="s">
        <v>911</v>
      </c>
      <c r="L1491">
        <v>3280</v>
      </c>
      <c r="M1491">
        <v>3235</v>
      </c>
      <c r="N1491">
        <v>300</v>
      </c>
      <c r="O1491" t="s">
        <v>901</v>
      </c>
      <c r="P1491">
        <v>0.90195413780102396</v>
      </c>
      <c r="Q1491">
        <v>0.92380153979025803</v>
      </c>
      <c r="R1491">
        <v>0.33072631425189902</v>
      </c>
      <c r="S1491">
        <v>1.4154482092590501E-2</v>
      </c>
      <c r="T1491">
        <v>1.4008541086309001</v>
      </c>
      <c r="U1491">
        <v>1.4008541086309001</v>
      </c>
      <c r="V1491">
        <v>1.5719966984870399</v>
      </c>
      <c r="W1491">
        <v>7.45</v>
      </c>
      <c r="X1491">
        <v>4.9800000000000004</v>
      </c>
      <c r="Y1491">
        <v>208933</v>
      </c>
      <c r="Z1491">
        <v>12290</v>
      </c>
      <c r="AA1491">
        <v>0.67</v>
      </c>
      <c r="AB1491">
        <v>17</v>
      </c>
      <c r="AC1491">
        <v>10</v>
      </c>
      <c r="AD1491">
        <v>7</v>
      </c>
      <c r="AE1491">
        <v>58.82</v>
      </c>
      <c r="AF1491">
        <v>20</v>
      </c>
      <c r="AG1491">
        <v>4</v>
      </c>
      <c r="AH1491">
        <v>2</v>
      </c>
      <c r="AI1491">
        <v>11</v>
      </c>
      <c r="AJ1491" s="301">
        <v>43919</v>
      </c>
      <c r="AK1491">
        <v>901</v>
      </c>
      <c r="AL1491">
        <v>2786</v>
      </c>
      <c r="AM1491" s="301">
        <v>43828</v>
      </c>
      <c r="AN1491">
        <v>1246</v>
      </c>
      <c r="AO1491">
        <v>4075</v>
      </c>
      <c r="AP1491" s="301">
        <v>43645</v>
      </c>
      <c r="AQ1491">
        <v>1091</v>
      </c>
      <c r="AR1491">
        <v>3525</v>
      </c>
      <c r="AS1491" s="301">
        <v>43280</v>
      </c>
      <c r="AT1491">
        <v>1656</v>
      </c>
      <c r="AU1491">
        <v>3350</v>
      </c>
    </row>
    <row r="1492" spans="1:47" x14ac:dyDescent="0.2">
      <c r="A1492" s="102">
        <v>1283</v>
      </c>
      <c r="B1492">
        <v>4005</v>
      </c>
      <c r="C1492" t="s">
        <v>1072</v>
      </c>
      <c r="D1492" t="s">
        <v>920</v>
      </c>
      <c r="E1492">
        <v>313</v>
      </c>
      <c r="F1492">
        <v>312</v>
      </c>
      <c r="G1492">
        <v>3000</v>
      </c>
      <c r="H1492" t="s">
        <v>901</v>
      </c>
      <c r="I1492">
        <v>8179</v>
      </c>
      <c r="J1492" t="s">
        <v>630</v>
      </c>
      <c r="K1492" t="s">
        <v>921</v>
      </c>
      <c r="L1492">
        <v>1937</v>
      </c>
      <c r="M1492">
        <v>1890</v>
      </c>
      <c r="N1492">
        <v>500</v>
      </c>
      <c r="O1492" t="s">
        <v>898</v>
      </c>
      <c r="P1492">
        <v>0.81691573976957899</v>
      </c>
      <c r="Q1492">
        <v>0.94184575304449503</v>
      </c>
      <c r="R1492">
        <v>1.0562822422351501E-3</v>
      </c>
      <c r="S1492" s="15">
        <v>8.9078933870166896E-2</v>
      </c>
      <c r="T1492">
        <v>-1.2600561816248801</v>
      </c>
      <c r="U1492">
        <v>1.2600561816248801</v>
      </c>
      <c r="V1492">
        <v>1.5216830467062901</v>
      </c>
      <c r="W1492">
        <v>-8.39</v>
      </c>
      <c r="X1492">
        <v>0.95</v>
      </c>
      <c r="Y1492">
        <v>208921</v>
      </c>
      <c r="Z1492">
        <v>13928</v>
      </c>
      <c r="AA1492">
        <v>0.77</v>
      </c>
      <c r="AB1492">
        <v>15</v>
      </c>
      <c r="AC1492">
        <v>9</v>
      </c>
      <c r="AD1492">
        <v>6</v>
      </c>
      <c r="AE1492">
        <v>60</v>
      </c>
      <c r="AF1492">
        <v>19</v>
      </c>
      <c r="AG1492">
        <v>3</v>
      </c>
      <c r="AH1492">
        <v>1</v>
      </c>
      <c r="AI1492">
        <v>11</v>
      </c>
      <c r="AJ1492" s="301">
        <v>43919</v>
      </c>
      <c r="AK1492">
        <v>329</v>
      </c>
      <c r="AL1492">
        <v>1788</v>
      </c>
      <c r="AM1492" s="301">
        <v>43828</v>
      </c>
      <c r="AN1492">
        <v>498</v>
      </c>
      <c r="AO1492">
        <v>2472</v>
      </c>
      <c r="AP1492" s="301">
        <v>43645</v>
      </c>
      <c r="AQ1492">
        <v>515</v>
      </c>
      <c r="AR1492">
        <v>2689</v>
      </c>
      <c r="AS1492" s="301">
        <v>43280</v>
      </c>
      <c r="AT1492">
        <v>623</v>
      </c>
      <c r="AU1492">
        <v>2903</v>
      </c>
    </row>
    <row r="1493" spans="1:47" x14ac:dyDescent="0.2">
      <c r="A1493" s="102">
        <v>3603</v>
      </c>
      <c r="B1493">
        <v>3382</v>
      </c>
      <c r="C1493" t="s">
        <v>1468</v>
      </c>
      <c r="D1493" t="s">
        <v>921</v>
      </c>
      <c r="E1493">
        <v>3470</v>
      </c>
      <c r="F1493">
        <v>3479</v>
      </c>
      <c r="G1493">
        <v>200</v>
      </c>
      <c r="H1493" t="s">
        <v>901</v>
      </c>
      <c r="I1493">
        <v>6201</v>
      </c>
      <c r="J1493" t="s">
        <v>1150</v>
      </c>
      <c r="K1493" t="s">
        <v>913</v>
      </c>
      <c r="L1493">
        <v>5750</v>
      </c>
      <c r="M1493">
        <v>5650</v>
      </c>
      <c r="N1493">
        <v>100</v>
      </c>
      <c r="O1493" t="s">
        <v>898</v>
      </c>
      <c r="P1493">
        <v>0.65365847079392903</v>
      </c>
      <c r="Q1493">
        <v>0.87322820890741903</v>
      </c>
      <c r="R1493">
        <v>4.5705511392972797E-2</v>
      </c>
      <c r="S1493">
        <v>6.0987921914168403E-3</v>
      </c>
      <c r="T1493">
        <v>-1.7028765913078201</v>
      </c>
      <c r="U1493">
        <v>1.7028765913078201</v>
      </c>
      <c r="V1493">
        <v>1.9468791634659</v>
      </c>
      <c r="W1493">
        <v>-9.5299999999999994</v>
      </c>
      <c r="X1493">
        <v>23.15</v>
      </c>
      <c r="Y1493">
        <v>208847</v>
      </c>
      <c r="Z1493">
        <v>69616</v>
      </c>
      <c r="AA1493">
        <v>3.45</v>
      </c>
      <c r="AB1493">
        <v>3</v>
      </c>
      <c r="AC1493">
        <v>3</v>
      </c>
      <c r="AD1493">
        <v>0</v>
      </c>
      <c r="AE1493">
        <v>100</v>
      </c>
      <c r="AF1493">
        <v>21</v>
      </c>
      <c r="AG1493">
        <v>1</v>
      </c>
      <c r="AH1493">
        <v>0</v>
      </c>
      <c r="AI1493">
        <v>2</v>
      </c>
      <c r="AJ1493" s="301">
        <v>43919</v>
      </c>
      <c r="AK1493">
        <v>3647</v>
      </c>
      <c r="AL1493">
        <v>5370</v>
      </c>
      <c r="AM1493" s="301">
        <v>43828</v>
      </c>
      <c r="AN1493">
        <v>4003</v>
      </c>
      <c r="AO1493">
        <v>6330</v>
      </c>
      <c r="AP1493" s="301">
        <v>43645</v>
      </c>
      <c r="AQ1493">
        <v>3707</v>
      </c>
      <c r="AR1493">
        <v>6040</v>
      </c>
      <c r="AS1493" s="301">
        <v>43280</v>
      </c>
      <c r="AT1493">
        <v>4686</v>
      </c>
      <c r="AU1493">
        <v>6010</v>
      </c>
    </row>
    <row r="1494" spans="1:47" x14ac:dyDescent="0.2">
      <c r="A1494" s="102">
        <v>3753</v>
      </c>
      <c r="B1494">
        <v>1332</v>
      </c>
      <c r="C1494" t="s">
        <v>1174</v>
      </c>
      <c r="D1494" t="s">
        <v>974</v>
      </c>
      <c r="E1494">
        <v>468</v>
      </c>
      <c r="F1494">
        <v>456</v>
      </c>
      <c r="G1494">
        <v>1900</v>
      </c>
      <c r="H1494" t="s">
        <v>901</v>
      </c>
      <c r="I1494">
        <v>9086</v>
      </c>
      <c r="J1494" t="s">
        <v>1475</v>
      </c>
      <c r="K1494" t="s">
        <v>976</v>
      </c>
      <c r="L1494">
        <v>2848</v>
      </c>
      <c r="M1494">
        <v>2853</v>
      </c>
      <c r="N1494">
        <v>300</v>
      </c>
      <c r="O1494" t="s">
        <v>898</v>
      </c>
      <c r="P1494">
        <v>0.72911342217597197</v>
      </c>
      <c r="Q1494">
        <v>0.86728932977236795</v>
      </c>
      <c r="R1494">
        <v>8.0670180270696907E-3</v>
      </c>
      <c r="S1494" s="15">
        <v>7.4069186757566394E-2</v>
      </c>
      <c r="T1494">
        <v>-1.52018852249086</v>
      </c>
      <c r="U1494">
        <v>1.52018852249086</v>
      </c>
      <c r="V1494">
        <v>1.2867472565007201</v>
      </c>
      <c r="W1494">
        <v>-14.16</v>
      </c>
      <c r="X1494">
        <v>1.23</v>
      </c>
      <c r="Y1494">
        <v>208755</v>
      </c>
      <c r="Z1494">
        <v>14911</v>
      </c>
      <c r="AA1494">
        <v>0.85</v>
      </c>
      <c r="AB1494">
        <v>14</v>
      </c>
      <c r="AC1494">
        <v>7</v>
      </c>
      <c r="AD1494">
        <v>7</v>
      </c>
      <c r="AE1494">
        <v>50</v>
      </c>
      <c r="AF1494">
        <v>18</v>
      </c>
      <c r="AG1494">
        <v>5</v>
      </c>
      <c r="AH1494">
        <v>2</v>
      </c>
      <c r="AI1494">
        <v>7</v>
      </c>
      <c r="AJ1494" s="301">
        <v>43919</v>
      </c>
      <c r="AK1494">
        <v>517</v>
      </c>
      <c r="AL1494">
        <v>2405</v>
      </c>
      <c r="AM1494" s="301">
        <v>43828</v>
      </c>
      <c r="AN1494">
        <v>652</v>
      </c>
      <c r="AO1494">
        <v>3075</v>
      </c>
      <c r="AP1494" s="301">
        <v>43645</v>
      </c>
      <c r="AQ1494">
        <v>674</v>
      </c>
      <c r="AR1494">
        <v>3520</v>
      </c>
      <c r="AS1494" s="301">
        <v>43280</v>
      </c>
      <c r="AT1494">
        <v>537</v>
      </c>
      <c r="AU1494">
        <v>2775</v>
      </c>
    </row>
    <row r="1495" spans="1:47" x14ac:dyDescent="0.2">
      <c r="A1495" s="102">
        <v>3790</v>
      </c>
      <c r="B1495">
        <v>2875</v>
      </c>
      <c r="C1495" t="s">
        <v>491</v>
      </c>
      <c r="D1495" t="s">
        <v>923</v>
      </c>
      <c r="E1495">
        <v>5940</v>
      </c>
      <c r="F1495">
        <v>6110</v>
      </c>
      <c r="G1495">
        <v>200</v>
      </c>
      <c r="H1495" t="s">
        <v>901</v>
      </c>
      <c r="I1495">
        <v>6383</v>
      </c>
      <c r="J1495" t="s">
        <v>454</v>
      </c>
      <c r="K1495" t="s">
        <v>909</v>
      </c>
      <c r="L1495">
        <v>9340</v>
      </c>
      <c r="M1495">
        <v>9360</v>
      </c>
      <c r="N1495">
        <v>100</v>
      </c>
      <c r="O1495" t="s">
        <v>898</v>
      </c>
      <c r="P1495">
        <v>0.79743826165191301</v>
      </c>
      <c r="Q1495">
        <v>0.86576507122966495</v>
      </c>
      <c r="R1495" s="15">
        <v>5.0506094378542102E-2</v>
      </c>
      <c r="S1495">
        <v>5.0066663630147598E-2</v>
      </c>
      <c r="T1495">
        <v>-0.93459467647878802</v>
      </c>
      <c r="U1495">
        <v>0.93459467647878802</v>
      </c>
      <c r="V1495">
        <v>1.2039943884752999</v>
      </c>
      <c r="W1495">
        <v>-8.66</v>
      </c>
      <c r="X1495">
        <v>30.56</v>
      </c>
      <c r="Y1495">
        <v>208567</v>
      </c>
      <c r="Z1495">
        <v>104284</v>
      </c>
      <c r="AA1495">
        <v>6.11</v>
      </c>
      <c r="AB1495">
        <v>2</v>
      </c>
      <c r="AC1495">
        <v>2</v>
      </c>
      <c r="AD1495">
        <v>0</v>
      </c>
      <c r="AE1495">
        <v>100</v>
      </c>
      <c r="AF1495">
        <v>12</v>
      </c>
      <c r="AG1495">
        <v>1</v>
      </c>
      <c r="AH1495">
        <v>0</v>
      </c>
      <c r="AI1495">
        <v>1</v>
      </c>
      <c r="AJ1495" s="301">
        <v>43919</v>
      </c>
      <c r="AK1495">
        <v>5700</v>
      </c>
      <c r="AL1495">
        <v>6870</v>
      </c>
      <c r="AM1495" s="301">
        <v>43828</v>
      </c>
      <c r="AN1495">
        <v>4630</v>
      </c>
      <c r="AO1495">
        <v>6660</v>
      </c>
      <c r="AP1495" s="301">
        <v>43645</v>
      </c>
      <c r="AQ1495">
        <v>4460</v>
      </c>
      <c r="AR1495">
        <v>6180</v>
      </c>
      <c r="AS1495" s="301">
        <v>43280</v>
      </c>
      <c r="AT1495">
        <v>3830</v>
      </c>
      <c r="AU1495">
        <v>4780</v>
      </c>
    </row>
    <row r="1496" spans="1:47" x14ac:dyDescent="0.2">
      <c r="A1496" s="102">
        <v>3885</v>
      </c>
      <c r="B1496">
        <v>2587</v>
      </c>
      <c r="C1496" t="s">
        <v>1233</v>
      </c>
      <c r="D1496" t="s">
        <v>923</v>
      </c>
      <c r="E1496">
        <v>4200</v>
      </c>
      <c r="F1496">
        <v>4180</v>
      </c>
      <c r="G1496">
        <v>200</v>
      </c>
      <c r="H1496" t="s">
        <v>901</v>
      </c>
      <c r="I1496">
        <v>6995</v>
      </c>
      <c r="J1496" t="s">
        <v>47</v>
      </c>
      <c r="K1496" t="s">
        <v>913</v>
      </c>
      <c r="L1496">
        <v>1553</v>
      </c>
      <c r="M1496">
        <v>1535</v>
      </c>
      <c r="N1496">
        <v>500</v>
      </c>
      <c r="O1496" t="s">
        <v>898</v>
      </c>
      <c r="P1496">
        <v>0.86449706106549196</v>
      </c>
      <c r="Q1496">
        <v>0.86139427474062003</v>
      </c>
      <c r="R1496">
        <v>2.4605059702001602E-3</v>
      </c>
      <c r="S1496" s="15">
        <v>6.4386116007214805E-2</v>
      </c>
      <c r="T1496">
        <v>-0.94203961758619303</v>
      </c>
      <c r="U1496">
        <v>0.94203961758619303</v>
      </c>
      <c r="V1496">
        <v>1.12042733614233</v>
      </c>
      <c r="W1496">
        <v>-7.15</v>
      </c>
      <c r="X1496">
        <v>8.19</v>
      </c>
      <c r="Y1496">
        <v>208450</v>
      </c>
      <c r="Z1496">
        <v>16035</v>
      </c>
      <c r="AA1496">
        <v>0.89</v>
      </c>
      <c r="AB1496">
        <v>13</v>
      </c>
      <c r="AC1496">
        <v>8</v>
      </c>
      <c r="AD1496">
        <v>5</v>
      </c>
      <c r="AE1496">
        <v>61.54</v>
      </c>
      <c r="AF1496">
        <v>17</v>
      </c>
      <c r="AG1496">
        <v>4</v>
      </c>
      <c r="AH1496">
        <v>2</v>
      </c>
      <c r="AI1496">
        <v>7</v>
      </c>
      <c r="AJ1496" s="301">
        <v>43919</v>
      </c>
      <c r="AK1496">
        <v>4260</v>
      </c>
      <c r="AL1496">
        <v>1369</v>
      </c>
      <c r="AM1496" s="301">
        <v>43828</v>
      </c>
      <c r="AN1496">
        <v>4545</v>
      </c>
      <c r="AO1496">
        <v>2147</v>
      </c>
      <c r="AP1496" s="301">
        <v>43645</v>
      </c>
      <c r="AQ1496">
        <v>4710</v>
      </c>
      <c r="AR1496">
        <v>1839</v>
      </c>
      <c r="AS1496" s="301">
        <v>43280</v>
      </c>
      <c r="AT1496">
        <v>4670</v>
      </c>
      <c r="AU1496">
        <v>2026</v>
      </c>
    </row>
    <row r="1497" spans="1:47" x14ac:dyDescent="0.2">
      <c r="A1497" s="102">
        <v>2835</v>
      </c>
      <c r="B1497">
        <v>3101</v>
      </c>
      <c r="C1497" t="s">
        <v>1106</v>
      </c>
      <c r="D1497" t="s">
        <v>1100</v>
      </c>
      <c r="E1497">
        <v>1478</v>
      </c>
      <c r="F1497">
        <v>1480</v>
      </c>
      <c r="G1497">
        <v>700</v>
      </c>
      <c r="H1497" t="s">
        <v>898</v>
      </c>
      <c r="I1497">
        <v>6923</v>
      </c>
      <c r="J1497" t="s">
        <v>54</v>
      </c>
      <c r="K1497" t="s">
        <v>903</v>
      </c>
      <c r="L1497">
        <v>2563</v>
      </c>
      <c r="M1497">
        <v>2534</v>
      </c>
      <c r="N1497">
        <v>400</v>
      </c>
      <c r="O1497" t="s">
        <v>901</v>
      </c>
      <c r="P1497">
        <v>0.85575561079232598</v>
      </c>
      <c r="Q1497">
        <v>0.90259609335728197</v>
      </c>
      <c r="R1497">
        <v>0.45571996553558197</v>
      </c>
      <c r="S1497">
        <v>4.0778119719936001E-2</v>
      </c>
      <c r="T1497">
        <v>1.2130928304639499</v>
      </c>
      <c r="U1497">
        <v>1.2130928304639499</v>
      </c>
      <c r="V1497">
        <v>0.91081441375022998</v>
      </c>
      <c r="W1497">
        <v>6.94</v>
      </c>
      <c r="X1497">
        <v>2.21</v>
      </c>
      <c r="Y1497">
        <v>208429</v>
      </c>
      <c r="Z1497">
        <v>14888</v>
      </c>
      <c r="AA1497">
        <v>0.74</v>
      </c>
      <c r="AB1497">
        <v>14</v>
      </c>
      <c r="AC1497">
        <v>10</v>
      </c>
      <c r="AD1497">
        <v>4</v>
      </c>
      <c r="AE1497">
        <v>71.430000000000007</v>
      </c>
      <c r="AF1497">
        <v>19</v>
      </c>
      <c r="AG1497">
        <v>3</v>
      </c>
      <c r="AH1497">
        <v>2</v>
      </c>
      <c r="AI1497">
        <v>9</v>
      </c>
      <c r="AJ1497" s="301">
        <v>43919</v>
      </c>
      <c r="AK1497">
        <v>1140</v>
      </c>
      <c r="AL1497">
        <v>2175</v>
      </c>
      <c r="AM1497" s="301">
        <v>43828</v>
      </c>
      <c r="AN1497">
        <v>1666</v>
      </c>
      <c r="AO1497">
        <v>3180</v>
      </c>
      <c r="AP1497" s="301">
        <v>43645</v>
      </c>
      <c r="AQ1497">
        <v>1349</v>
      </c>
      <c r="AR1497">
        <v>2743</v>
      </c>
      <c r="AS1497" s="301">
        <v>43280</v>
      </c>
      <c r="AT1497">
        <v>1787</v>
      </c>
      <c r="AU1497">
        <v>3700</v>
      </c>
    </row>
    <row r="1498" spans="1:47" x14ac:dyDescent="0.2">
      <c r="A1498" s="102">
        <v>408</v>
      </c>
      <c r="B1498">
        <v>2327</v>
      </c>
      <c r="C1498" t="s">
        <v>1171</v>
      </c>
      <c r="D1498" t="s">
        <v>900</v>
      </c>
      <c r="E1498">
        <v>2942</v>
      </c>
      <c r="F1498">
        <v>2914</v>
      </c>
      <c r="G1498">
        <v>300</v>
      </c>
      <c r="H1498" t="s">
        <v>898</v>
      </c>
      <c r="I1498">
        <v>4324</v>
      </c>
      <c r="J1498" t="s">
        <v>1065</v>
      </c>
      <c r="K1498" t="s">
        <v>910</v>
      </c>
      <c r="L1498">
        <v>2495</v>
      </c>
      <c r="M1498">
        <v>2445</v>
      </c>
      <c r="N1498">
        <v>400</v>
      </c>
      <c r="O1498" t="s">
        <v>901</v>
      </c>
      <c r="P1498">
        <v>0.85315000251185302</v>
      </c>
      <c r="Q1498">
        <v>0.96039176596532405</v>
      </c>
      <c r="R1498">
        <v>3.2926438226206702E-2</v>
      </c>
      <c r="S1498" s="15">
        <v>2.44731018073457E-4</v>
      </c>
      <c r="T1498">
        <v>3.2733450451787799E-2</v>
      </c>
      <c r="U1498">
        <v>3.2733450451787799E-2</v>
      </c>
      <c r="V1498">
        <v>0.34288430823809002</v>
      </c>
      <c r="W1498">
        <v>0.34</v>
      </c>
      <c r="X1498">
        <v>11.87</v>
      </c>
      <c r="Y1498">
        <v>208388</v>
      </c>
      <c r="Z1498">
        <v>17366</v>
      </c>
      <c r="AA1498">
        <v>1.02</v>
      </c>
      <c r="AB1498">
        <v>12</v>
      </c>
      <c r="AC1498">
        <v>8</v>
      </c>
      <c r="AD1498">
        <v>4</v>
      </c>
      <c r="AE1498">
        <v>66.67</v>
      </c>
      <c r="AF1498">
        <v>16</v>
      </c>
      <c r="AG1498">
        <v>6</v>
      </c>
      <c r="AH1498">
        <v>3</v>
      </c>
      <c r="AI1498">
        <v>3</v>
      </c>
      <c r="AJ1498" s="301">
        <v>43919</v>
      </c>
      <c r="AK1498">
        <v>2686</v>
      </c>
      <c r="AL1498">
        <v>2119</v>
      </c>
      <c r="AM1498" s="301">
        <v>43828</v>
      </c>
      <c r="AN1498">
        <v>3600</v>
      </c>
      <c r="AO1498">
        <v>3775</v>
      </c>
      <c r="AP1498" s="301">
        <v>43645</v>
      </c>
      <c r="AQ1498">
        <v>3515</v>
      </c>
      <c r="AR1498">
        <v>3810</v>
      </c>
      <c r="AS1498" s="301">
        <v>43280</v>
      </c>
      <c r="AT1498">
        <v>2762</v>
      </c>
      <c r="AU1498">
        <v>5140</v>
      </c>
    </row>
    <row r="1499" spans="1:47" x14ac:dyDescent="0.2">
      <c r="A1499" s="102">
        <v>1985</v>
      </c>
      <c r="B1499">
        <v>1803</v>
      </c>
      <c r="C1499" t="s">
        <v>908</v>
      </c>
      <c r="D1499" t="s">
        <v>907</v>
      </c>
      <c r="E1499">
        <v>872</v>
      </c>
      <c r="F1499">
        <v>871</v>
      </c>
      <c r="G1499">
        <v>1000</v>
      </c>
      <c r="H1499" t="s">
        <v>901</v>
      </c>
      <c r="I1499">
        <v>4613</v>
      </c>
      <c r="J1499" t="s">
        <v>223</v>
      </c>
      <c r="K1499" t="s">
        <v>920</v>
      </c>
      <c r="L1499">
        <v>2240</v>
      </c>
      <c r="M1499">
        <v>2244</v>
      </c>
      <c r="N1499">
        <v>400</v>
      </c>
      <c r="O1499" t="s">
        <v>898</v>
      </c>
      <c r="P1499">
        <v>0.84465912076327099</v>
      </c>
      <c r="Q1499">
        <v>0.92537635107030902</v>
      </c>
      <c r="R1499">
        <v>8.0941297975116497E-2</v>
      </c>
      <c r="S1499">
        <v>4.9535678897230699E-2</v>
      </c>
      <c r="T1499">
        <v>-0.78676404332803596</v>
      </c>
      <c r="U1499">
        <v>0.78676404332803596</v>
      </c>
      <c r="V1499">
        <v>0.57107764320741705</v>
      </c>
      <c r="W1499">
        <v>-3.11</v>
      </c>
      <c r="X1499">
        <v>2.96</v>
      </c>
      <c r="Y1499">
        <v>208334</v>
      </c>
      <c r="Z1499">
        <v>17361</v>
      </c>
      <c r="AA1499">
        <v>0.91</v>
      </c>
      <c r="AB1499">
        <v>12</v>
      </c>
      <c r="AC1499">
        <v>7</v>
      </c>
      <c r="AD1499">
        <v>5</v>
      </c>
      <c r="AE1499">
        <v>58.33</v>
      </c>
      <c r="AF1499">
        <v>19</v>
      </c>
      <c r="AG1499">
        <v>3</v>
      </c>
      <c r="AH1499">
        <v>1</v>
      </c>
      <c r="AI1499">
        <v>8</v>
      </c>
      <c r="AJ1499" s="301">
        <v>43919</v>
      </c>
      <c r="AK1499">
        <v>867</v>
      </c>
      <c r="AL1499">
        <v>2128</v>
      </c>
      <c r="AM1499" s="301">
        <v>43828</v>
      </c>
      <c r="AN1499">
        <v>1116</v>
      </c>
      <c r="AO1499">
        <v>2677</v>
      </c>
      <c r="AP1499" s="301">
        <v>43645</v>
      </c>
      <c r="AQ1499">
        <v>906</v>
      </c>
      <c r="AR1499">
        <v>2286</v>
      </c>
      <c r="AS1499" s="301">
        <v>43280</v>
      </c>
      <c r="AT1499">
        <v>1098</v>
      </c>
      <c r="AU1499">
        <v>2268</v>
      </c>
    </row>
    <row r="1500" spans="1:47" x14ac:dyDescent="0.2">
      <c r="A1500" s="102">
        <v>1024</v>
      </c>
      <c r="B1500">
        <v>3076</v>
      </c>
      <c r="C1500" t="s">
        <v>1126</v>
      </c>
      <c r="D1500" t="s">
        <v>905</v>
      </c>
      <c r="E1500">
        <v>1560</v>
      </c>
      <c r="F1500">
        <v>1532</v>
      </c>
      <c r="G1500">
        <v>700</v>
      </c>
      <c r="H1500" t="s">
        <v>898</v>
      </c>
      <c r="I1500">
        <v>8306</v>
      </c>
      <c r="J1500" t="s">
        <v>1029</v>
      </c>
      <c r="K1500" t="s">
        <v>940</v>
      </c>
      <c r="L1500">
        <v>422</v>
      </c>
      <c r="M1500">
        <v>422.5</v>
      </c>
      <c r="N1500">
        <v>2500</v>
      </c>
      <c r="O1500" t="s">
        <v>901</v>
      </c>
      <c r="P1500">
        <v>0.74466272063981498</v>
      </c>
      <c r="Q1500">
        <v>0.94682370009905203</v>
      </c>
      <c r="R1500">
        <v>0.32887476055910803</v>
      </c>
      <c r="S1500">
        <v>6.6267003301222704E-2</v>
      </c>
      <c r="T1500">
        <v>1.86725477565853</v>
      </c>
      <c r="U1500">
        <v>1.86725477565853</v>
      </c>
      <c r="V1500">
        <v>2.3127756447316701</v>
      </c>
      <c r="W1500">
        <v>10.67</v>
      </c>
      <c r="X1500">
        <v>1.51</v>
      </c>
      <c r="Y1500">
        <v>208319</v>
      </c>
      <c r="Z1500">
        <v>14880</v>
      </c>
      <c r="AA1500">
        <v>0.67</v>
      </c>
      <c r="AB1500">
        <v>14</v>
      </c>
      <c r="AC1500">
        <v>8</v>
      </c>
      <c r="AD1500">
        <v>6</v>
      </c>
      <c r="AE1500">
        <v>57.14</v>
      </c>
      <c r="AF1500">
        <v>19</v>
      </c>
      <c r="AG1500">
        <v>3</v>
      </c>
      <c r="AH1500">
        <v>0</v>
      </c>
      <c r="AI1500">
        <v>11</v>
      </c>
      <c r="AJ1500" s="301">
        <v>43919</v>
      </c>
      <c r="AK1500">
        <v>1344</v>
      </c>
      <c r="AL1500">
        <v>426.1</v>
      </c>
      <c r="AM1500" s="301">
        <v>43828</v>
      </c>
      <c r="AN1500">
        <v>1947</v>
      </c>
      <c r="AO1500">
        <v>593.20000000000005</v>
      </c>
      <c r="AP1500" s="301">
        <v>43645</v>
      </c>
      <c r="AQ1500">
        <v>1791</v>
      </c>
      <c r="AR1500">
        <v>524.29999999999995</v>
      </c>
      <c r="AS1500" s="301">
        <v>43280</v>
      </c>
      <c r="AT1500">
        <v>2309</v>
      </c>
      <c r="AU1500">
        <v>621.6</v>
      </c>
    </row>
    <row r="1501" spans="1:47" x14ac:dyDescent="0.2">
      <c r="A1501" s="102">
        <v>2109</v>
      </c>
      <c r="B1501">
        <v>4768</v>
      </c>
      <c r="C1501" t="s">
        <v>1952</v>
      </c>
      <c r="D1501" t="s">
        <v>900</v>
      </c>
      <c r="E1501">
        <v>5770</v>
      </c>
      <c r="F1501">
        <v>5720</v>
      </c>
      <c r="G1501">
        <v>200</v>
      </c>
      <c r="H1501" t="s">
        <v>901</v>
      </c>
      <c r="I1501">
        <v>6383</v>
      </c>
      <c r="J1501" t="s">
        <v>454</v>
      </c>
      <c r="K1501" t="s">
        <v>909</v>
      </c>
      <c r="L1501">
        <v>9340</v>
      </c>
      <c r="M1501">
        <v>9360</v>
      </c>
      <c r="N1501">
        <v>100</v>
      </c>
      <c r="O1501" t="s">
        <v>898</v>
      </c>
      <c r="P1501">
        <v>0.89072654187747102</v>
      </c>
      <c r="Q1501">
        <v>0.92195886759633805</v>
      </c>
      <c r="R1501">
        <v>0.27049406633029199</v>
      </c>
      <c r="S1501">
        <v>7.3437450687512595E-4</v>
      </c>
      <c r="T1501">
        <v>-0.79789239750763896</v>
      </c>
      <c r="U1501">
        <v>0.79789239750763896</v>
      </c>
      <c r="V1501">
        <v>0.66876145074323901</v>
      </c>
      <c r="W1501">
        <v>-6.9</v>
      </c>
      <c r="X1501">
        <v>22.22</v>
      </c>
      <c r="Y1501">
        <v>207986</v>
      </c>
      <c r="Z1501">
        <v>69329</v>
      </c>
      <c r="AA1501">
        <v>3.82</v>
      </c>
      <c r="AB1501">
        <v>3</v>
      </c>
      <c r="AC1501">
        <v>3</v>
      </c>
      <c r="AD1501">
        <v>0</v>
      </c>
      <c r="AE1501">
        <v>100</v>
      </c>
      <c r="AF1501">
        <v>19</v>
      </c>
      <c r="AG1501">
        <v>1</v>
      </c>
      <c r="AH1501">
        <v>0</v>
      </c>
      <c r="AI1501">
        <v>2</v>
      </c>
      <c r="AJ1501" s="301">
        <v>43919</v>
      </c>
      <c r="AK1501">
        <v>4575</v>
      </c>
      <c r="AL1501">
        <v>6870</v>
      </c>
      <c r="AM1501" s="301">
        <v>43828</v>
      </c>
      <c r="AN1501">
        <v>4375</v>
      </c>
      <c r="AO1501">
        <v>6660</v>
      </c>
      <c r="AP1501" s="301">
        <v>43645</v>
      </c>
      <c r="AQ1501">
        <v>4440</v>
      </c>
      <c r="AR1501">
        <v>6180</v>
      </c>
      <c r="AS1501" s="301">
        <v>43280</v>
      </c>
      <c r="AT1501">
        <v>4265</v>
      </c>
      <c r="AU1501">
        <v>4780</v>
      </c>
    </row>
    <row r="1502" spans="1:47" x14ac:dyDescent="0.2">
      <c r="A1502" s="102">
        <v>126</v>
      </c>
      <c r="B1502">
        <v>5108</v>
      </c>
      <c r="C1502" t="s">
        <v>1467</v>
      </c>
      <c r="D1502" t="s">
        <v>984</v>
      </c>
      <c r="E1502">
        <v>3450</v>
      </c>
      <c r="F1502">
        <v>3455</v>
      </c>
      <c r="G1502">
        <v>300</v>
      </c>
      <c r="H1502" t="s">
        <v>898</v>
      </c>
      <c r="I1502">
        <v>6473</v>
      </c>
      <c r="J1502" t="s">
        <v>806</v>
      </c>
      <c r="K1502" t="s">
        <v>909</v>
      </c>
      <c r="L1502">
        <v>816</v>
      </c>
      <c r="M1502">
        <v>805</v>
      </c>
      <c r="N1502">
        <v>1300</v>
      </c>
      <c r="O1502" t="s">
        <v>901</v>
      </c>
      <c r="P1502">
        <v>0.94886855082817401</v>
      </c>
      <c r="Q1502">
        <v>0.97136179105647802</v>
      </c>
      <c r="R1502">
        <v>0.20281510144912299</v>
      </c>
      <c r="S1502" s="15">
        <v>4.7087703017741102E-2</v>
      </c>
      <c r="T1502">
        <v>8.4687931758401502E-2</v>
      </c>
      <c r="U1502">
        <v>8.4687931758401502E-2</v>
      </c>
      <c r="V1502">
        <v>0.110064843681506</v>
      </c>
      <c r="W1502">
        <v>0.53</v>
      </c>
      <c r="X1502">
        <v>0.96</v>
      </c>
      <c r="Y1502">
        <v>207810</v>
      </c>
      <c r="Z1502">
        <v>13854</v>
      </c>
      <c r="AA1502">
        <v>0.5</v>
      </c>
      <c r="AB1502">
        <v>15</v>
      </c>
      <c r="AC1502">
        <v>9</v>
      </c>
      <c r="AD1502">
        <v>6</v>
      </c>
      <c r="AE1502">
        <v>60</v>
      </c>
      <c r="AF1502">
        <v>17</v>
      </c>
      <c r="AG1502">
        <v>3</v>
      </c>
      <c r="AH1502">
        <v>3</v>
      </c>
      <c r="AI1502">
        <v>9</v>
      </c>
      <c r="AJ1502" s="301">
        <v>43919</v>
      </c>
      <c r="AK1502">
        <v>3409</v>
      </c>
      <c r="AL1502">
        <v>755</v>
      </c>
      <c r="AM1502" s="301">
        <v>43828</v>
      </c>
      <c r="AN1502">
        <v>4070</v>
      </c>
      <c r="AO1502">
        <v>1301</v>
      </c>
      <c r="AP1502" s="301">
        <v>43645</v>
      </c>
      <c r="AQ1502">
        <v>4310</v>
      </c>
      <c r="AR1502">
        <v>1355</v>
      </c>
      <c r="AS1502" s="301">
        <v>43280</v>
      </c>
      <c r="AT1502">
        <v>4164</v>
      </c>
      <c r="AU1502">
        <v>1484</v>
      </c>
    </row>
    <row r="1503" spans="1:47" x14ac:dyDescent="0.2">
      <c r="A1503" s="102">
        <v>3423</v>
      </c>
      <c r="B1503">
        <v>2587</v>
      </c>
      <c r="C1503" t="s">
        <v>1233</v>
      </c>
      <c r="D1503" t="s">
        <v>923</v>
      </c>
      <c r="E1503">
        <v>4200</v>
      </c>
      <c r="F1503">
        <v>4180</v>
      </c>
      <c r="G1503">
        <v>200</v>
      </c>
      <c r="H1503" t="s">
        <v>898</v>
      </c>
      <c r="I1503">
        <v>5110</v>
      </c>
      <c r="J1503" t="s">
        <v>808</v>
      </c>
      <c r="K1503" t="s">
        <v>984</v>
      </c>
      <c r="L1503">
        <v>1053</v>
      </c>
      <c r="M1503">
        <v>1049</v>
      </c>
      <c r="N1503">
        <v>800</v>
      </c>
      <c r="O1503" t="s">
        <v>901</v>
      </c>
      <c r="P1503">
        <v>0.84278181329662805</v>
      </c>
      <c r="Q1503">
        <v>0.88067255792397803</v>
      </c>
      <c r="R1503">
        <v>7.1300530179394797E-3</v>
      </c>
      <c r="S1503" s="15">
        <v>5.1522123403182404E-3</v>
      </c>
      <c r="T1503">
        <v>1.74140665734927E-2</v>
      </c>
      <c r="U1503">
        <v>1.74140665734927E-2</v>
      </c>
      <c r="V1503">
        <v>0.39332260058948898</v>
      </c>
      <c r="W1503">
        <v>7.0000000000000007E-2</v>
      </c>
      <c r="X1503">
        <v>0.38</v>
      </c>
      <c r="Y1503">
        <v>207482</v>
      </c>
      <c r="Z1503">
        <v>15960</v>
      </c>
      <c r="AA1503">
        <v>0.79</v>
      </c>
      <c r="AB1503">
        <v>13</v>
      </c>
      <c r="AC1503">
        <v>8</v>
      </c>
      <c r="AD1503">
        <v>5</v>
      </c>
      <c r="AE1503">
        <v>61.54</v>
      </c>
      <c r="AF1503">
        <v>19</v>
      </c>
      <c r="AG1503">
        <v>3</v>
      </c>
      <c r="AH1503">
        <v>1</v>
      </c>
      <c r="AI1503">
        <v>9</v>
      </c>
      <c r="AJ1503" s="301">
        <v>43919</v>
      </c>
      <c r="AK1503">
        <v>4260</v>
      </c>
      <c r="AL1503">
        <v>1069</v>
      </c>
      <c r="AM1503" s="301">
        <v>43828</v>
      </c>
      <c r="AN1503">
        <v>4545</v>
      </c>
      <c r="AO1503">
        <v>1337</v>
      </c>
      <c r="AP1503" s="301">
        <v>43645</v>
      </c>
      <c r="AQ1503">
        <v>4710</v>
      </c>
      <c r="AR1503">
        <v>1263</v>
      </c>
      <c r="AS1503" s="301">
        <v>43280</v>
      </c>
      <c r="AT1503">
        <v>4670</v>
      </c>
      <c r="AU1503">
        <v>1711</v>
      </c>
    </row>
    <row r="1504" spans="1:47" x14ac:dyDescent="0.2">
      <c r="A1504" s="102">
        <v>1649</v>
      </c>
      <c r="B1504">
        <v>1941</v>
      </c>
      <c r="C1504" t="s">
        <v>1159</v>
      </c>
      <c r="D1504" t="s">
        <v>907</v>
      </c>
      <c r="E1504">
        <v>2302</v>
      </c>
      <c r="F1504">
        <v>2285</v>
      </c>
      <c r="G1504">
        <v>500</v>
      </c>
      <c r="H1504" t="s">
        <v>898</v>
      </c>
      <c r="I1504">
        <v>5463</v>
      </c>
      <c r="J1504" t="s">
        <v>63</v>
      </c>
      <c r="K1504" t="s">
        <v>939</v>
      </c>
      <c r="L1504">
        <v>2643</v>
      </c>
      <c r="M1504">
        <v>2662</v>
      </c>
      <c r="N1504">
        <v>400</v>
      </c>
      <c r="O1504" t="s">
        <v>901</v>
      </c>
      <c r="P1504">
        <v>0.86993402691621702</v>
      </c>
      <c r="Q1504">
        <v>0.93346869300708002</v>
      </c>
      <c r="R1504">
        <v>3.9686842385722402E-3</v>
      </c>
      <c r="S1504">
        <v>3.6293676107582301E-3</v>
      </c>
      <c r="T1504">
        <v>0.19779284367435701</v>
      </c>
      <c r="U1504">
        <v>0.19779284367435701</v>
      </c>
      <c r="V1504">
        <v>1.19803825020138E-3</v>
      </c>
      <c r="W1504">
        <v>0.87</v>
      </c>
      <c r="X1504">
        <v>7.3</v>
      </c>
      <c r="Y1504">
        <v>207354</v>
      </c>
      <c r="Z1504">
        <v>34559</v>
      </c>
      <c r="AA1504">
        <v>1.76</v>
      </c>
      <c r="AB1504">
        <v>6</v>
      </c>
      <c r="AC1504">
        <v>5</v>
      </c>
      <c r="AD1504">
        <v>1</v>
      </c>
      <c r="AE1504">
        <v>83.33</v>
      </c>
      <c r="AF1504">
        <v>19</v>
      </c>
      <c r="AG1504">
        <v>1</v>
      </c>
      <c r="AH1504">
        <v>0</v>
      </c>
      <c r="AI1504">
        <v>5</v>
      </c>
      <c r="AJ1504" s="301">
        <v>43919</v>
      </c>
      <c r="AK1504">
        <v>2248</v>
      </c>
      <c r="AL1504">
        <v>2771</v>
      </c>
      <c r="AM1504" s="301">
        <v>43828</v>
      </c>
      <c r="AN1504">
        <v>2532</v>
      </c>
      <c r="AO1504">
        <v>3080</v>
      </c>
      <c r="AP1504" s="301">
        <v>43645</v>
      </c>
      <c r="AQ1504">
        <v>2296</v>
      </c>
      <c r="AR1504">
        <v>3030</v>
      </c>
      <c r="AS1504" s="301">
        <v>43280</v>
      </c>
      <c r="AT1504">
        <v>2698</v>
      </c>
      <c r="AU1504">
        <v>3660</v>
      </c>
    </row>
    <row r="1505" spans="1:47" x14ac:dyDescent="0.2">
      <c r="A1505" s="102">
        <v>956</v>
      </c>
      <c r="B1505">
        <v>1893</v>
      </c>
      <c r="C1505" t="s">
        <v>1173</v>
      </c>
      <c r="D1505" t="s">
        <v>907</v>
      </c>
      <c r="E1505">
        <v>568</v>
      </c>
      <c r="F1505">
        <v>564</v>
      </c>
      <c r="G1505">
        <v>1800</v>
      </c>
      <c r="H1505" t="s">
        <v>901</v>
      </c>
      <c r="I1505">
        <v>1928</v>
      </c>
      <c r="J1505" t="s">
        <v>216</v>
      </c>
      <c r="K1505" t="s">
        <v>907</v>
      </c>
      <c r="L1505">
        <v>2031</v>
      </c>
      <c r="M1505">
        <v>2015</v>
      </c>
      <c r="N1505">
        <v>500</v>
      </c>
      <c r="O1505" t="s">
        <v>898</v>
      </c>
      <c r="P1505">
        <v>0.85394981238891099</v>
      </c>
      <c r="Q1505">
        <v>0.94838213578087605</v>
      </c>
      <c r="R1505">
        <v>8.18711981880548E-2</v>
      </c>
      <c r="S1505" s="15">
        <v>1.4085786578522899E-2</v>
      </c>
      <c r="T1505">
        <v>-0.56322343241074802</v>
      </c>
      <c r="U1505">
        <v>0.56322343241074802</v>
      </c>
      <c r="V1505" s="15">
        <v>0.60654205736984002</v>
      </c>
      <c r="W1505">
        <v>-2.89</v>
      </c>
      <c r="X1505">
        <v>0.76</v>
      </c>
      <c r="Y1505">
        <v>207247</v>
      </c>
      <c r="Z1505">
        <v>12953</v>
      </c>
      <c r="AA1505">
        <v>0.66</v>
      </c>
      <c r="AB1505">
        <v>16</v>
      </c>
      <c r="AC1505">
        <v>10</v>
      </c>
      <c r="AD1505">
        <v>6</v>
      </c>
      <c r="AE1505">
        <v>62.5</v>
      </c>
      <c r="AF1505">
        <v>20</v>
      </c>
      <c r="AG1505">
        <v>3</v>
      </c>
      <c r="AH1505">
        <v>2</v>
      </c>
      <c r="AI1505">
        <v>11</v>
      </c>
      <c r="AJ1505" s="301">
        <v>43919</v>
      </c>
      <c r="AK1505">
        <v>583</v>
      </c>
      <c r="AL1505">
        <v>1918</v>
      </c>
      <c r="AM1505" s="301">
        <v>43828</v>
      </c>
      <c r="AN1505">
        <v>677</v>
      </c>
      <c r="AO1505">
        <v>2333.5</v>
      </c>
      <c r="AP1505" s="301">
        <v>43645</v>
      </c>
      <c r="AQ1505">
        <v>534</v>
      </c>
      <c r="AR1505">
        <v>1814.5</v>
      </c>
      <c r="AS1505" s="301">
        <v>43280</v>
      </c>
      <c r="AT1505">
        <v>710</v>
      </c>
      <c r="AU1505">
        <v>1930</v>
      </c>
    </row>
    <row r="1506" spans="1:47" x14ac:dyDescent="0.2">
      <c r="A1506" s="102">
        <v>2118</v>
      </c>
      <c r="B1506">
        <v>4183</v>
      </c>
      <c r="C1506" t="s">
        <v>1028</v>
      </c>
      <c r="D1506" t="s">
        <v>920</v>
      </c>
      <c r="E1506">
        <v>2221</v>
      </c>
      <c r="F1506">
        <v>2197</v>
      </c>
      <c r="G1506">
        <v>500</v>
      </c>
      <c r="H1506" t="s">
        <v>901</v>
      </c>
      <c r="I1506">
        <v>6326</v>
      </c>
      <c r="J1506" t="s">
        <v>1450</v>
      </c>
      <c r="K1506" t="s">
        <v>909</v>
      </c>
      <c r="L1506">
        <v>1614.5</v>
      </c>
      <c r="M1506">
        <v>1599</v>
      </c>
      <c r="N1506">
        <v>700</v>
      </c>
      <c r="O1506" t="s">
        <v>898</v>
      </c>
      <c r="P1506">
        <v>0.90128045789576705</v>
      </c>
      <c r="Q1506">
        <v>0.92180524324171598</v>
      </c>
      <c r="R1506">
        <v>0.15563769369750299</v>
      </c>
      <c r="S1506">
        <v>5.7157702959541703E-3</v>
      </c>
      <c r="T1506">
        <v>-1.59574665963337</v>
      </c>
      <c r="U1506">
        <v>1.59574665963337</v>
      </c>
      <c r="V1506">
        <v>1.5299576158838799</v>
      </c>
      <c r="W1506">
        <v>-10.31</v>
      </c>
      <c r="X1506">
        <v>1.89</v>
      </c>
      <c r="Y1506">
        <v>207036</v>
      </c>
      <c r="Z1506">
        <v>15926</v>
      </c>
      <c r="AA1506">
        <v>0.7</v>
      </c>
      <c r="AB1506">
        <v>13</v>
      </c>
      <c r="AC1506">
        <v>7</v>
      </c>
      <c r="AD1506">
        <v>6</v>
      </c>
      <c r="AE1506">
        <v>53.85</v>
      </c>
      <c r="AF1506">
        <v>19</v>
      </c>
      <c r="AG1506">
        <v>2</v>
      </c>
      <c r="AH1506">
        <v>1</v>
      </c>
      <c r="AI1506">
        <v>10</v>
      </c>
      <c r="AJ1506" s="301">
        <v>43919</v>
      </c>
      <c r="AK1506">
        <v>2105</v>
      </c>
      <c r="AL1506">
        <v>1398.5</v>
      </c>
      <c r="AM1506" s="301">
        <v>43828</v>
      </c>
      <c r="AN1506">
        <v>2680</v>
      </c>
      <c r="AO1506">
        <v>1726</v>
      </c>
      <c r="AP1506" s="301">
        <v>43645</v>
      </c>
      <c r="AQ1506">
        <v>2728</v>
      </c>
      <c r="AR1506">
        <v>1813</v>
      </c>
      <c r="AS1506" s="301">
        <v>43280</v>
      </c>
      <c r="AT1506">
        <v>2913</v>
      </c>
      <c r="AU1506">
        <v>1732</v>
      </c>
    </row>
    <row r="1507" spans="1:47" x14ac:dyDescent="0.2">
      <c r="A1507" s="102">
        <v>1228</v>
      </c>
      <c r="B1507">
        <v>1941</v>
      </c>
      <c r="C1507" t="s">
        <v>1159</v>
      </c>
      <c r="D1507" t="s">
        <v>907</v>
      </c>
      <c r="E1507">
        <v>2302</v>
      </c>
      <c r="F1507">
        <v>2285</v>
      </c>
      <c r="G1507">
        <v>400</v>
      </c>
      <c r="H1507" t="s">
        <v>901</v>
      </c>
      <c r="I1507">
        <v>4045</v>
      </c>
      <c r="J1507" t="s">
        <v>1127</v>
      </c>
      <c r="K1507" t="s">
        <v>920</v>
      </c>
      <c r="L1507">
        <v>1030</v>
      </c>
      <c r="M1507">
        <v>1022</v>
      </c>
      <c r="N1507">
        <v>900</v>
      </c>
      <c r="O1507" t="s">
        <v>898</v>
      </c>
      <c r="P1507">
        <v>0.88879321323385396</v>
      </c>
      <c r="Q1507">
        <v>0.94304393688439803</v>
      </c>
      <c r="R1507" s="15">
        <v>9.02758215349794E-2</v>
      </c>
      <c r="S1507">
        <v>7.8279600475472701E-3</v>
      </c>
      <c r="T1507">
        <v>-0.142270853357994</v>
      </c>
      <c r="U1507">
        <v>0.142270853357994</v>
      </c>
      <c r="V1507">
        <v>0.71268541803012597</v>
      </c>
      <c r="W1507">
        <v>-0.7</v>
      </c>
      <c r="X1507">
        <v>0.63</v>
      </c>
      <c r="Y1507">
        <v>206647</v>
      </c>
      <c r="Z1507">
        <v>13776</v>
      </c>
      <c r="AA1507">
        <v>0.69</v>
      </c>
      <c r="AB1507">
        <v>15</v>
      </c>
      <c r="AC1507">
        <v>9</v>
      </c>
      <c r="AD1507">
        <v>6</v>
      </c>
      <c r="AE1507">
        <v>60</v>
      </c>
      <c r="AF1507">
        <v>19</v>
      </c>
      <c r="AG1507">
        <v>1</v>
      </c>
      <c r="AH1507">
        <v>2</v>
      </c>
      <c r="AI1507">
        <v>12</v>
      </c>
      <c r="AJ1507" s="301">
        <v>43919</v>
      </c>
      <c r="AK1507">
        <v>2248</v>
      </c>
      <c r="AL1507">
        <v>978</v>
      </c>
      <c r="AM1507" s="301">
        <v>43828</v>
      </c>
      <c r="AN1507">
        <v>2532</v>
      </c>
      <c r="AO1507">
        <v>1270</v>
      </c>
      <c r="AP1507" s="301">
        <v>43645</v>
      </c>
      <c r="AQ1507">
        <v>2296</v>
      </c>
      <c r="AR1507">
        <v>1161</v>
      </c>
      <c r="AS1507" s="301">
        <v>43280</v>
      </c>
      <c r="AT1507">
        <v>2698</v>
      </c>
      <c r="AU1507">
        <v>1247</v>
      </c>
    </row>
    <row r="1508" spans="1:47" x14ac:dyDescent="0.2">
      <c r="A1508" s="102">
        <v>854</v>
      </c>
      <c r="B1508">
        <v>8233</v>
      </c>
      <c r="C1508" t="s">
        <v>930</v>
      </c>
      <c r="D1508" t="s">
        <v>921</v>
      </c>
      <c r="E1508">
        <v>920</v>
      </c>
      <c r="F1508">
        <v>907</v>
      </c>
      <c r="G1508">
        <v>1200</v>
      </c>
      <c r="H1508" t="s">
        <v>901</v>
      </c>
      <c r="I1508">
        <v>8411</v>
      </c>
      <c r="J1508" t="s">
        <v>979</v>
      </c>
      <c r="K1508" t="s">
        <v>940</v>
      </c>
      <c r="L1508">
        <v>131.69999999999999</v>
      </c>
      <c r="M1508">
        <v>131.9</v>
      </c>
      <c r="N1508">
        <v>8300</v>
      </c>
      <c r="O1508" t="s">
        <v>898</v>
      </c>
      <c r="P1508">
        <v>0.65367043249854995</v>
      </c>
      <c r="Q1508">
        <v>0.95023563530022903</v>
      </c>
      <c r="R1508">
        <v>0.18890482550468901</v>
      </c>
      <c r="S1508">
        <v>1.5513378930259E-2</v>
      </c>
      <c r="T1508">
        <v>-2.2061639820857102</v>
      </c>
      <c r="U1508">
        <v>2.2061639820857102</v>
      </c>
      <c r="V1508">
        <v>1.99452014986529</v>
      </c>
      <c r="W1508">
        <v>-10.9</v>
      </c>
      <c r="X1508">
        <v>0.59</v>
      </c>
      <c r="Y1508">
        <v>206619</v>
      </c>
      <c r="Z1508">
        <v>12914</v>
      </c>
      <c r="AA1508">
        <v>0.62</v>
      </c>
      <c r="AB1508">
        <v>16</v>
      </c>
      <c r="AC1508">
        <v>9</v>
      </c>
      <c r="AD1508">
        <v>7</v>
      </c>
      <c r="AE1508">
        <v>56.25</v>
      </c>
      <c r="AF1508">
        <v>19</v>
      </c>
      <c r="AG1508">
        <v>2</v>
      </c>
      <c r="AH1508">
        <v>1</v>
      </c>
      <c r="AI1508">
        <v>13</v>
      </c>
      <c r="AJ1508" s="301">
        <v>43919</v>
      </c>
      <c r="AK1508">
        <v>1003</v>
      </c>
      <c r="AL1508">
        <v>130</v>
      </c>
      <c r="AM1508" s="301">
        <v>43828</v>
      </c>
      <c r="AN1508">
        <v>1228</v>
      </c>
      <c r="AO1508">
        <v>168.3</v>
      </c>
      <c r="AP1508" s="301">
        <v>43645</v>
      </c>
      <c r="AQ1508">
        <v>1210</v>
      </c>
      <c r="AR1508">
        <v>157.69999999999999</v>
      </c>
      <c r="AS1508" s="301">
        <v>43280</v>
      </c>
      <c r="AT1508">
        <v>1834</v>
      </c>
      <c r="AU1508">
        <v>185.5</v>
      </c>
    </row>
    <row r="1509" spans="1:47" x14ac:dyDescent="0.2">
      <c r="A1509" s="102">
        <v>754</v>
      </c>
      <c r="B1509">
        <v>5332</v>
      </c>
      <c r="C1509" t="s">
        <v>555</v>
      </c>
      <c r="D1509" t="s">
        <v>897</v>
      </c>
      <c r="E1509">
        <v>4150</v>
      </c>
      <c r="F1509">
        <v>4095</v>
      </c>
      <c r="G1509">
        <v>200</v>
      </c>
      <c r="H1509" t="s">
        <v>901</v>
      </c>
      <c r="I1509">
        <v>7951</v>
      </c>
      <c r="J1509" t="s">
        <v>1131</v>
      </c>
      <c r="K1509" t="s">
        <v>919</v>
      </c>
      <c r="L1509">
        <v>5050</v>
      </c>
      <c r="M1509">
        <v>4975</v>
      </c>
      <c r="N1509">
        <v>200</v>
      </c>
      <c r="O1509" t="s">
        <v>898</v>
      </c>
      <c r="P1509">
        <v>0.95744349113723504</v>
      </c>
      <c r="Q1509">
        <v>0.95212832599515296</v>
      </c>
      <c r="R1509" s="15">
        <v>0.33021749378634901</v>
      </c>
      <c r="S1509">
        <v>1.2487115960258701E-2</v>
      </c>
      <c r="T1509">
        <v>-0.335687054295633</v>
      </c>
      <c r="U1509">
        <v>0.335687054295633</v>
      </c>
      <c r="V1509">
        <v>0.44439204119292203</v>
      </c>
      <c r="W1509">
        <v>-1.3</v>
      </c>
      <c r="X1509">
        <v>17.690000000000001</v>
      </c>
      <c r="Y1509">
        <v>206506</v>
      </c>
      <c r="Z1509">
        <v>51626</v>
      </c>
      <c r="AA1509">
        <v>2.34</v>
      </c>
      <c r="AB1509">
        <v>4</v>
      </c>
      <c r="AC1509">
        <v>2</v>
      </c>
      <c r="AD1509">
        <v>2</v>
      </c>
      <c r="AE1509">
        <v>50</v>
      </c>
      <c r="AF1509">
        <v>15</v>
      </c>
      <c r="AG1509">
        <v>2</v>
      </c>
      <c r="AH1509">
        <v>0</v>
      </c>
      <c r="AI1509">
        <v>2</v>
      </c>
      <c r="AJ1509" s="301">
        <v>43919</v>
      </c>
      <c r="AK1509">
        <v>3720</v>
      </c>
      <c r="AL1509">
        <v>4315</v>
      </c>
      <c r="AM1509" s="301">
        <v>43828</v>
      </c>
      <c r="AN1509">
        <v>4640</v>
      </c>
      <c r="AO1509">
        <v>6080</v>
      </c>
      <c r="AP1509" s="301">
        <v>43645</v>
      </c>
      <c r="AQ1509">
        <v>4410</v>
      </c>
      <c r="AR1509">
        <v>5260</v>
      </c>
      <c r="AS1509" s="301">
        <v>43280</v>
      </c>
      <c r="AT1509">
        <v>4930</v>
      </c>
      <c r="AU1509">
        <v>5570</v>
      </c>
    </row>
    <row r="1510" spans="1:47" x14ac:dyDescent="0.2">
      <c r="A1510" s="102">
        <v>3056</v>
      </c>
      <c r="B1510">
        <v>1941</v>
      </c>
      <c r="C1510" t="s">
        <v>1159</v>
      </c>
      <c r="D1510" t="s">
        <v>907</v>
      </c>
      <c r="E1510">
        <v>2302</v>
      </c>
      <c r="F1510">
        <v>2285</v>
      </c>
      <c r="G1510">
        <v>400</v>
      </c>
      <c r="H1510" t="s">
        <v>901</v>
      </c>
      <c r="I1510">
        <v>4043</v>
      </c>
      <c r="J1510" t="s">
        <v>1102</v>
      </c>
      <c r="K1510" t="s">
        <v>920</v>
      </c>
      <c r="L1510">
        <v>2468</v>
      </c>
      <c r="M1510">
        <v>2466</v>
      </c>
      <c r="N1510">
        <v>400</v>
      </c>
      <c r="O1510" t="s">
        <v>898</v>
      </c>
      <c r="P1510">
        <v>0.89127966519541801</v>
      </c>
      <c r="Q1510">
        <v>0.89516023126976796</v>
      </c>
      <c r="R1510">
        <v>1.6486647252105802E-2</v>
      </c>
      <c r="S1510">
        <v>7.3715261285821607E-2</v>
      </c>
      <c r="T1510">
        <v>-0.511192532424674</v>
      </c>
      <c r="U1510">
        <v>0.511192532424674</v>
      </c>
      <c r="V1510">
        <v>0.45210630179622702</v>
      </c>
      <c r="W1510">
        <v>-4.62</v>
      </c>
      <c r="X1510">
        <v>7.34</v>
      </c>
      <c r="Y1510">
        <v>205632</v>
      </c>
      <c r="Z1510">
        <v>22848</v>
      </c>
      <c r="AA1510">
        <v>1.25</v>
      </c>
      <c r="AB1510">
        <v>9</v>
      </c>
      <c r="AC1510">
        <v>6</v>
      </c>
      <c r="AD1510">
        <v>3</v>
      </c>
      <c r="AE1510">
        <v>66.67</v>
      </c>
      <c r="AF1510">
        <v>16</v>
      </c>
      <c r="AG1510">
        <v>3</v>
      </c>
      <c r="AH1510">
        <v>2</v>
      </c>
      <c r="AI1510">
        <v>4</v>
      </c>
      <c r="AJ1510" s="301">
        <v>43919</v>
      </c>
      <c r="AK1510">
        <v>2248</v>
      </c>
      <c r="AL1510">
        <v>2127</v>
      </c>
      <c r="AM1510" s="301">
        <v>43828</v>
      </c>
      <c r="AN1510">
        <v>2532</v>
      </c>
      <c r="AO1510">
        <v>2863</v>
      </c>
      <c r="AP1510" s="301">
        <v>43645</v>
      </c>
      <c r="AQ1510">
        <v>2296</v>
      </c>
      <c r="AR1510">
        <v>3005</v>
      </c>
      <c r="AS1510" s="301">
        <v>43280</v>
      </c>
      <c r="AT1510">
        <v>2698</v>
      </c>
      <c r="AU1510">
        <v>3440</v>
      </c>
    </row>
    <row r="1511" spans="1:47" x14ac:dyDescent="0.2">
      <c r="A1511" s="102">
        <v>948</v>
      </c>
      <c r="B1511">
        <v>6908</v>
      </c>
      <c r="C1511" t="s">
        <v>1404</v>
      </c>
      <c r="D1511" t="s">
        <v>903</v>
      </c>
      <c r="E1511">
        <v>3555</v>
      </c>
      <c r="F1511">
        <v>3525</v>
      </c>
      <c r="G1511">
        <v>300</v>
      </c>
      <c r="H1511" t="s">
        <v>898</v>
      </c>
      <c r="I1511">
        <v>9766</v>
      </c>
      <c r="J1511" t="s">
        <v>1449</v>
      </c>
      <c r="K1511" t="s">
        <v>900</v>
      </c>
      <c r="L1511">
        <v>3635</v>
      </c>
      <c r="M1511">
        <v>3510</v>
      </c>
      <c r="N1511">
        <v>300</v>
      </c>
      <c r="O1511" t="s">
        <v>901</v>
      </c>
      <c r="P1511">
        <v>0.90571949377787497</v>
      </c>
      <c r="Q1511">
        <v>0.94851065391828204</v>
      </c>
      <c r="R1511">
        <v>2.22677325351112E-2</v>
      </c>
      <c r="S1511">
        <v>2.1280575727154399E-2</v>
      </c>
      <c r="T1511">
        <v>0.94008790867552805</v>
      </c>
      <c r="U1511">
        <v>0.94008790867552805</v>
      </c>
      <c r="V1511">
        <v>0.41643897512433298</v>
      </c>
      <c r="W1511">
        <v>5.97</v>
      </c>
      <c r="X1511">
        <v>0.43</v>
      </c>
      <c r="Y1511">
        <v>205579</v>
      </c>
      <c r="Z1511">
        <v>51395</v>
      </c>
      <c r="AA1511">
        <v>2.59</v>
      </c>
      <c r="AB1511">
        <v>4</v>
      </c>
      <c r="AC1511">
        <v>3</v>
      </c>
      <c r="AD1511">
        <v>1</v>
      </c>
      <c r="AE1511">
        <v>75</v>
      </c>
      <c r="AF1511">
        <v>14</v>
      </c>
      <c r="AG1511">
        <v>2</v>
      </c>
      <c r="AH1511">
        <v>1</v>
      </c>
      <c r="AI1511">
        <v>1</v>
      </c>
      <c r="AJ1511" s="301">
        <v>43919</v>
      </c>
      <c r="AK1511">
        <v>3090</v>
      </c>
      <c r="AL1511">
        <v>3305</v>
      </c>
      <c r="AM1511" s="301">
        <v>43828</v>
      </c>
      <c r="AN1511">
        <v>4840</v>
      </c>
      <c r="AO1511">
        <v>4485</v>
      </c>
      <c r="AP1511" s="301">
        <v>43645</v>
      </c>
      <c r="AQ1511">
        <v>5630</v>
      </c>
      <c r="AR1511">
        <v>5130</v>
      </c>
      <c r="AS1511" s="301">
        <v>43280</v>
      </c>
      <c r="AT1511">
        <v>6680</v>
      </c>
      <c r="AU1511">
        <v>5400</v>
      </c>
    </row>
    <row r="1512" spans="1:47" x14ac:dyDescent="0.2">
      <c r="A1512" s="102">
        <v>552</v>
      </c>
      <c r="B1512">
        <v>2327</v>
      </c>
      <c r="C1512" t="s">
        <v>1171</v>
      </c>
      <c r="D1512" t="s">
        <v>900</v>
      </c>
      <c r="E1512">
        <v>2942</v>
      </c>
      <c r="F1512">
        <v>2914</v>
      </c>
      <c r="G1512">
        <v>300</v>
      </c>
      <c r="H1512" t="s">
        <v>901</v>
      </c>
      <c r="I1512">
        <v>5929</v>
      </c>
      <c r="J1512" t="s">
        <v>1207</v>
      </c>
      <c r="K1512" t="s">
        <v>1032</v>
      </c>
      <c r="L1512">
        <v>942</v>
      </c>
      <c r="M1512">
        <v>939</v>
      </c>
      <c r="N1512">
        <v>900</v>
      </c>
      <c r="O1512" t="s">
        <v>898</v>
      </c>
      <c r="P1512">
        <v>0.76584069201935001</v>
      </c>
      <c r="Q1512">
        <v>0.95662331182197602</v>
      </c>
      <c r="R1512" s="15">
        <v>8.8391575264632101E-3</v>
      </c>
      <c r="S1512">
        <v>1.66432135786536E-3</v>
      </c>
      <c r="T1512">
        <v>-0.52056045941514595</v>
      </c>
      <c r="U1512">
        <v>0.52056045941514595</v>
      </c>
      <c r="V1512">
        <v>0.69324738240772898</v>
      </c>
      <c r="W1512">
        <v>-3.36</v>
      </c>
      <c r="X1512">
        <v>3.33</v>
      </c>
      <c r="Y1512">
        <v>205461</v>
      </c>
      <c r="Z1512">
        <v>11414</v>
      </c>
      <c r="AA1512">
        <v>0.53</v>
      </c>
      <c r="AB1512">
        <v>18</v>
      </c>
      <c r="AC1512">
        <v>11</v>
      </c>
      <c r="AD1512">
        <v>7</v>
      </c>
      <c r="AE1512">
        <v>61.11</v>
      </c>
      <c r="AF1512">
        <v>19</v>
      </c>
      <c r="AG1512">
        <v>4</v>
      </c>
      <c r="AH1512">
        <v>3</v>
      </c>
      <c r="AI1512">
        <v>11</v>
      </c>
      <c r="AJ1512" s="301">
        <v>43919</v>
      </c>
      <c r="AK1512">
        <v>2686</v>
      </c>
      <c r="AL1512">
        <v>857</v>
      </c>
      <c r="AM1512" s="301">
        <v>43828</v>
      </c>
      <c r="AN1512">
        <v>3600</v>
      </c>
      <c r="AO1512">
        <v>1229</v>
      </c>
      <c r="AP1512" s="301">
        <v>43645</v>
      </c>
      <c r="AQ1512">
        <v>3515</v>
      </c>
      <c r="AR1512">
        <v>1181</v>
      </c>
      <c r="AS1512" s="301">
        <v>43280</v>
      </c>
      <c r="AT1512">
        <v>2762</v>
      </c>
      <c r="AU1512">
        <v>1159</v>
      </c>
    </row>
    <row r="1513" spans="1:47" x14ac:dyDescent="0.2">
      <c r="A1513" s="102">
        <v>872</v>
      </c>
      <c r="B1513">
        <v>2531</v>
      </c>
      <c r="C1513" t="s">
        <v>922</v>
      </c>
      <c r="D1513" t="s">
        <v>923</v>
      </c>
      <c r="E1513">
        <v>952</v>
      </c>
      <c r="F1513">
        <v>951</v>
      </c>
      <c r="G1513">
        <v>1000</v>
      </c>
      <c r="H1513" t="s">
        <v>898</v>
      </c>
      <c r="I1513">
        <v>6302</v>
      </c>
      <c r="J1513" t="s">
        <v>1085</v>
      </c>
      <c r="K1513" t="s">
        <v>909</v>
      </c>
      <c r="L1513">
        <v>2323</v>
      </c>
      <c r="M1513">
        <v>2311</v>
      </c>
      <c r="N1513">
        <v>400</v>
      </c>
      <c r="O1513" t="s">
        <v>901</v>
      </c>
      <c r="P1513">
        <v>0.82669364803205303</v>
      </c>
      <c r="Q1513">
        <v>0.94985094009242599</v>
      </c>
      <c r="R1513">
        <v>0.47013301458943102</v>
      </c>
      <c r="S1513">
        <v>1.2064323769815999E-3</v>
      </c>
      <c r="T1513">
        <v>1.88286992514895</v>
      </c>
      <c r="U1513">
        <v>1.88286992514895</v>
      </c>
      <c r="V1513">
        <v>1.9466275556749699</v>
      </c>
      <c r="W1513">
        <v>10.41</v>
      </c>
      <c r="X1513">
        <v>2.88</v>
      </c>
      <c r="Y1513">
        <v>205166</v>
      </c>
      <c r="Z1513">
        <v>20517</v>
      </c>
      <c r="AA1513">
        <v>0.77</v>
      </c>
      <c r="AB1513">
        <v>10</v>
      </c>
      <c r="AC1513">
        <v>4</v>
      </c>
      <c r="AD1513">
        <v>6</v>
      </c>
      <c r="AE1513">
        <v>40</v>
      </c>
      <c r="AF1513">
        <v>18</v>
      </c>
      <c r="AG1513">
        <v>3</v>
      </c>
      <c r="AH1513">
        <v>2</v>
      </c>
      <c r="AI1513">
        <v>5</v>
      </c>
      <c r="AJ1513" s="301">
        <v>43919</v>
      </c>
      <c r="AK1513">
        <v>819</v>
      </c>
      <c r="AL1513">
        <v>2016</v>
      </c>
      <c r="AM1513" s="301">
        <v>43828</v>
      </c>
      <c r="AN1513">
        <v>1005</v>
      </c>
      <c r="AO1513">
        <v>3130</v>
      </c>
      <c r="AP1513" s="301">
        <v>43645</v>
      </c>
      <c r="AQ1513">
        <v>1134</v>
      </c>
      <c r="AR1513">
        <v>3800</v>
      </c>
      <c r="AS1513" s="301">
        <v>43280</v>
      </c>
      <c r="AT1513">
        <v>1400</v>
      </c>
      <c r="AU1513">
        <v>3695</v>
      </c>
    </row>
    <row r="1514" spans="1:47" x14ac:dyDescent="0.2">
      <c r="A1514" s="102">
        <v>1883</v>
      </c>
      <c r="B1514">
        <v>6406</v>
      </c>
      <c r="C1514" t="s">
        <v>1349</v>
      </c>
      <c r="D1514" t="s">
        <v>909</v>
      </c>
      <c r="E1514">
        <v>1933</v>
      </c>
      <c r="F1514">
        <v>1973</v>
      </c>
      <c r="G1514">
        <v>300</v>
      </c>
      <c r="H1514" t="s">
        <v>898</v>
      </c>
      <c r="I1514">
        <v>6981</v>
      </c>
      <c r="J1514" t="s">
        <v>1021</v>
      </c>
      <c r="K1514" t="s">
        <v>903</v>
      </c>
      <c r="L1514">
        <v>6379</v>
      </c>
      <c r="M1514">
        <v>6316</v>
      </c>
      <c r="N1514">
        <v>100</v>
      </c>
      <c r="O1514" t="s">
        <v>901</v>
      </c>
      <c r="P1514">
        <v>0.88775275394185504</v>
      </c>
      <c r="Q1514">
        <v>0.92780350923130195</v>
      </c>
      <c r="R1514">
        <v>1.1117263993318201E-2</v>
      </c>
      <c r="S1514" s="15">
        <v>7.3372821427742903E-4</v>
      </c>
      <c r="T1514">
        <v>3.23826349713638</v>
      </c>
      <c r="U1514">
        <v>3.23826349713638</v>
      </c>
      <c r="V1514">
        <v>2.4086471241688998</v>
      </c>
      <c r="W1514">
        <v>14.62</v>
      </c>
      <c r="X1514">
        <v>6.29</v>
      </c>
      <c r="Y1514">
        <v>204718</v>
      </c>
      <c r="Z1514">
        <v>14623</v>
      </c>
      <c r="AA1514">
        <v>1.24</v>
      </c>
      <c r="AB1514">
        <v>14</v>
      </c>
      <c r="AC1514">
        <v>9</v>
      </c>
      <c r="AD1514">
        <v>5</v>
      </c>
      <c r="AE1514">
        <v>64.290000000000006</v>
      </c>
      <c r="AF1514">
        <v>17</v>
      </c>
      <c r="AG1514">
        <v>4</v>
      </c>
      <c r="AH1514">
        <v>2</v>
      </c>
      <c r="AI1514">
        <v>8</v>
      </c>
      <c r="AJ1514" s="301">
        <v>43919</v>
      </c>
      <c r="AK1514">
        <v>1431</v>
      </c>
      <c r="AL1514">
        <v>5453</v>
      </c>
      <c r="AM1514" s="301">
        <v>43828</v>
      </c>
      <c r="AN1514">
        <v>1779</v>
      </c>
      <c r="AO1514">
        <v>6746</v>
      </c>
      <c r="AP1514" s="301">
        <v>43645</v>
      </c>
      <c r="AQ1514">
        <v>1469</v>
      </c>
      <c r="AR1514">
        <v>5080</v>
      </c>
      <c r="AS1514" s="301">
        <v>43280</v>
      </c>
      <c r="AT1514">
        <v>1354</v>
      </c>
      <c r="AU1514">
        <v>6215</v>
      </c>
    </row>
    <row r="1515" spans="1:47" x14ac:dyDescent="0.2">
      <c r="A1515" s="102">
        <v>3098</v>
      </c>
      <c r="B1515">
        <v>6856</v>
      </c>
      <c r="C1515" t="s">
        <v>230</v>
      </c>
      <c r="D1515" t="s">
        <v>903</v>
      </c>
      <c r="E1515">
        <v>5570</v>
      </c>
      <c r="F1515">
        <v>5590</v>
      </c>
      <c r="G1515">
        <v>100</v>
      </c>
      <c r="H1515" t="s">
        <v>901</v>
      </c>
      <c r="I1515">
        <v>7282</v>
      </c>
      <c r="J1515" t="s">
        <v>1079</v>
      </c>
      <c r="K1515" t="s">
        <v>913</v>
      </c>
      <c r="L1515">
        <v>2248</v>
      </c>
      <c r="M1515">
        <v>2231</v>
      </c>
      <c r="N1515">
        <v>300</v>
      </c>
      <c r="O1515" t="s">
        <v>898</v>
      </c>
      <c r="P1515">
        <v>0.76574698008005304</v>
      </c>
      <c r="Q1515">
        <v>0.89347426990062095</v>
      </c>
      <c r="R1515" s="15">
        <v>6.0625700773232802E-2</v>
      </c>
      <c r="S1515">
        <v>6.8183703884868593E-2</v>
      </c>
      <c r="T1515">
        <v>-0.85461029702703495</v>
      </c>
      <c r="U1515">
        <v>0.85461029702703495</v>
      </c>
      <c r="V1515">
        <v>0.887009272928172</v>
      </c>
      <c r="W1515">
        <v>-7.41</v>
      </c>
      <c r="X1515">
        <v>19.73</v>
      </c>
      <c r="Y1515">
        <v>204642</v>
      </c>
      <c r="Z1515">
        <v>20464</v>
      </c>
      <c r="AA1515">
        <v>1.03</v>
      </c>
      <c r="AB1515">
        <v>10</v>
      </c>
      <c r="AC1515">
        <v>5</v>
      </c>
      <c r="AD1515">
        <v>5</v>
      </c>
      <c r="AE1515">
        <v>50</v>
      </c>
      <c r="AF1515">
        <v>19</v>
      </c>
      <c r="AG1515">
        <v>3</v>
      </c>
      <c r="AH1515">
        <v>0</v>
      </c>
      <c r="AI1515">
        <v>7</v>
      </c>
      <c r="AJ1515" s="301">
        <v>43919</v>
      </c>
      <c r="AK1515">
        <v>5480</v>
      </c>
      <c r="AL1515">
        <v>1934</v>
      </c>
      <c r="AM1515" s="301">
        <v>43828</v>
      </c>
      <c r="AN1515">
        <v>7330</v>
      </c>
      <c r="AO1515">
        <v>2745</v>
      </c>
      <c r="AP1515" s="301">
        <v>43645</v>
      </c>
      <c r="AQ1515">
        <v>5780</v>
      </c>
      <c r="AR1515">
        <v>2157</v>
      </c>
      <c r="AS1515" s="301">
        <v>43280</v>
      </c>
      <c r="AT1515">
        <v>7730</v>
      </c>
      <c r="AU1515">
        <v>2716</v>
      </c>
    </row>
    <row r="1516" spans="1:47" x14ac:dyDescent="0.2">
      <c r="A1516" s="102">
        <v>3863</v>
      </c>
      <c r="B1516">
        <v>2784</v>
      </c>
      <c r="C1516" t="s">
        <v>750</v>
      </c>
      <c r="D1516" t="s">
        <v>905</v>
      </c>
      <c r="E1516">
        <v>2228</v>
      </c>
      <c r="F1516">
        <v>2253</v>
      </c>
      <c r="G1516">
        <v>300</v>
      </c>
      <c r="H1516" t="s">
        <v>898</v>
      </c>
      <c r="I1516">
        <v>9008</v>
      </c>
      <c r="J1516" t="s">
        <v>1478</v>
      </c>
      <c r="K1516" t="s">
        <v>976</v>
      </c>
      <c r="L1516">
        <v>6260</v>
      </c>
      <c r="M1516">
        <v>6220</v>
      </c>
      <c r="N1516">
        <v>100</v>
      </c>
      <c r="O1516" t="s">
        <v>901</v>
      </c>
      <c r="P1516">
        <v>0.60436288761884704</v>
      </c>
      <c r="Q1516">
        <v>0.86231962129194795</v>
      </c>
      <c r="R1516">
        <v>0.29960073766419798</v>
      </c>
      <c r="S1516">
        <v>8.0723592222366095E-2</v>
      </c>
      <c r="T1516">
        <v>0.874211992204451</v>
      </c>
      <c r="U1516">
        <v>0.874211992204451</v>
      </c>
      <c r="V1516">
        <v>4.6620821378869998E-2</v>
      </c>
      <c r="W1516">
        <v>3.75</v>
      </c>
      <c r="X1516">
        <v>8.67</v>
      </c>
      <c r="Y1516">
        <v>204632</v>
      </c>
      <c r="Z1516">
        <v>29233</v>
      </c>
      <c r="AA1516">
        <v>1.92</v>
      </c>
      <c r="AB1516">
        <v>7</v>
      </c>
      <c r="AC1516">
        <v>4</v>
      </c>
      <c r="AD1516">
        <v>3</v>
      </c>
      <c r="AE1516">
        <v>57.14</v>
      </c>
      <c r="AF1516">
        <v>21</v>
      </c>
      <c r="AG1516">
        <v>2</v>
      </c>
      <c r="AH1516">
        <v>0</v>
      </c>
      <c r="AI1516">
        <v>5</v>
      </c>
      <c r="AJ1516" s="301">
        <v>43919</v>
      </c>
      <c r="AK1516">
        <v>2241</v>
      </c>
      <c r="AL1516">
        <v>6580</v>
      </c>
      <c r="AM1516" s="301">
        <v>43828</v>
      </c>
      <c r="AN1516">
        <v>2228</v>
      </c>
      <c r="AO1516">
        <v>6610</v>
      </c>
      <c r="AP1516" s="301">
        <v>43645</v>
      </c>
      <c r="AQ1516">
        <v>2736</v>
      </c>
      <c r="AR1516">
        <v>7180</v>
      </c>
      <c r="AS1516" s="301">
        <v>43280</v>
      </c>
      <c r="AT1516">
        <v>2522</v>
      </c>
      <c r="AU1516">
        <v>5200</v>
      </c>
    </row>
    <row r="1517" spans="1:47" x14ac:dyDescent="0.2">
      <c r="A1517" s="102">
        <v>2343</v>
      </c>
      <c r="B1517">
        <v>4631</v>
      </c>
      <c r="C1517" t="s">
        <v>1088</v>
      </c>
      <c r="D1517" t="s">
        <v>920</v>
      </c>
      <c r="E1517">
        <v>2685</v>
      </c>
      <c r="F1517">
        <v>2636</v>
      </c>
      <c r="G1517">
        <v>400</v>
      </c>
      <c r="H1517" t="s">
        <v>901</v>
      </c>
      <c r="I1517">
        <v>6183</v>
      </c>
      <c r="J1517" t="s">
        <v>1060</v>
      </c>
      <c r="K1517" t="s">
        <v>910</v>
      </c>
      <c r="L1517">
        <v>1372</v>
      </c>
      <c r="M1517">
        <v>1371</v>
      </c>
      <c r="N1517">
        <v>800</v>
      </c>
      <c r="O1517" t="s">
        <v>898</v>
      </c>
      <c r="P1517">
        <v>0.928532183243158</v>
      </c>
      <c r="Q1517">
        <v>0.91561459297743797</v>
      </c>
      <c r="R1517">
        <v>0.101654111385306</v>
      </c>
      <c r="S1517" s="15">
        <v>1.99497093429057E-2</v>
      </c>
      <c r="T1517">
        <v>-1.3397421262443201</v>
      </c>
      <c r="U1517">
        <v>1.3397421262443201</v>
      </c>
      <c r="V1517">
        <v>0.75805610122619704</v>
      </c>
      <c r="W1517">
        <v>-6.47</v>
      </c>
      <c r="X1517">
        <v>4.0199999999999996</v>
      </c>
      <c r="Y1517">
        <v>204555</v>
      </c>
      <c r="Z1517">
        <v>13637</v>
      </c>
      <c r="AA1517">
        <v>0.7</v>
      </c>
      <c r="AB1517">
        <v>15</v>
      </c>
      <c r="AC1517">
        <v>9</v>
      </c>
      <c r="AD1517">
        <v>6</v>
      </c>
      <c r="AE1517">
        <v>60</v>
      </c>
      <c r="AF1517">
        <v>19</v>
      </c>
      <c r="AG1517">
        <v>3</v>
      </c>
      <c r="AH1517">
        <v>2</v>
      </c>
      <c r="AI1517">
        <v>10</v>
      </c>
      <c r="AJ1517" s="301">
        <v>43919</v>
      </c>
      <c r="AK1517">
        <v>2479</v>
      </c>
      <c r="AL1517">
        <v>1152</v>
      </c>
      <c r="AM1517" s="301">
        <v>43828</v>
      </c>
      <c r="AN1517">
        <v>3035</v>
      </c>
      <c r="AO1517">
        <v>1720</v>
      </c>
      <c r="AP1517" s="301">
        <v>43645</v>
      </c>
      <c r="AQ1517">
        <v>2906</v>
      </c>
      <c r="AR1517">
        <v>1520</v>
      </c>
      <c r="AS1517" s="301">
        <v>43280</v>
      </c>
      <c r="AT1517">
        <v>3450</v>
      </c>
      <c r="AU1517">
        <v>1850</v>
      </c>
    </row>
    <row r="1518" spans="1:47" x14ac:dyDescent="0.2">
      <c r="A1518" s="102">
        <v>1922</v>
      </c>
      <c r="B1518">
        <v>6465</v>
      </c>
      <c r="C1518" t="s">
        <v>360</v>
      </c>
      <c r="D1518" t="s">
        <v>909</v>
      </c>
      <c r="E1518">
        <v>9250</v>
      </c>
      <c r="F1518">
        <v>9100</v>
      </c>
      <c r="G1518">
        <v>100</v>
      </c>
      <c r="H1518" t="s">
        <v>901</v>
      </c>
      <c r="I1518">
        <v>6588</v>
      </c>
      <c r="J1518" t="s">
        <v>361</v>
      </c>
      <c r="K1518" t="s">
        <v>903</v>
      </c>
      <c r="L1518">
        <v>4080</v>
      </c>
      <c r="M1518">
        <v>4100</v>
      </c>
      <c r="N1518">
        <v>200</v>
      </c>
      <c r="O1518" t="s">
        <v>898</v>
      </c>
      <c r="P1518">
        <v>0.92067509895532695</v>
      </c>
      <c r="Q1518">
        <v>0.92697761501535902</v>
      </c>
      <c r="R1518" s="15">
        <v>3.3199780293161903E-2</v>
      </c>
      <c r="S1518" s="15">
        <v>6.2630208091881495E-2</v>
      </c>
      <c r="T1518">
        <v>-1.04130823162495</v>
      </c>
      <c r="U1518">
        <v>1.04130823162495</v>
      </c>
      <c r="V1518">
        <v>0.45449295742860701</v>
      </c>
      <c r="W1518">
        <v>-4.62</v>
      </c>
      <c r="X1518">
        <v>9.89</v>
      </c>
      <c r="Y1518">
        <v>204453</v>
      </c>
      <c r="Z1518">
        <v>34076</v>
      </c>
      <c r="AA1518">
        <v>2.0099999999999998</v>
      </c>
      <c r="AB1518">
        <v>6</v>
      </c>
      <c r="AC1518">
        <v>5</v>
      </c>
      <c r="AD1518">
        <v>1</v>
      </c>
      <c r="AE1518">
        <v>83.33</v>
      </c>
      <c r="AF1518">
        <v>20</v>
      </c>
      <c r="AG1518">
        <v>1</v>
      </c>
      <c r="AH1518">
        <v>0</v>
      </c>
      <c r="AI1518">
        <v>5</v>
      </c>
      <c r="AJ1518" s="301">
        <v>43919</v>
      </c>
      <c r="AK1518">
        <v>8530</v>
      </c>
      <c r="AL1518">
        <v>3485</v>
      </c>
      <c r="AM1518" s="301">
        <v>43828</v>
      </c>
      <c r="AN1518">
        <v>9740</v>
      </c>
      <c r="AO1518">
        <v>4520</v>
      </c>
      <c r="AP1518" s="301">
        <v>43645</v>
      </c>
      <c r="AQ1518">
        <v>8150</v>
      </c>
      <c r="AR1518">
        <v>3005</v>
      </c>
      <c r="AS1518" s="301">
        <v>43280</v>
      </c>
      <c r="AT1518">
        <v>10800</v>
      </c>
      <c r="AU1518">
        <v>3330</v>
      </c>
    </row>
    <row r="1519" spans="1:47" x14ac:dyDescent="0.2">
      <c r="A1519" s="102">
        <v>1003</v>
      </c>
      <c r="B1519">
        <v>4324</v>
      </c>
      <c r="C1519" t="s">
        <v>1065</v>
      </c>
      <c r="D1519" t="s">
        <v>910</v>
      </c>
      <c r="E1519">
        <v>2495</v>
      </c>
      <c r="F1519">
        <v>2445</v>
      </c>
      <c r="G1519">
        <v>400</v>
      </c>
      <c r="H1519" t="s">
        <v>898</v>
      </c>
      <c r="I1519">
        <v>9766</v>
      </c>
      <c r="J1519" t="s">
        <v>1449</v>
      </c>
      <c r="K1519" t="s">
        <v>900</v>
      </c>
      <c r="L1519">
        <v>3635</v>
      </c>
      <c r="M1519">
        <v>3510</v>
      </c>
      <c r="N1519">
        <v>300</v>
      </c>
      <c r="O1519" t="s">
        <v>901</v>
      </c>
      <c r="P1519">
        <v>0.96071164646305696</v>
      </c>
      <c r="Q1519">
        <v>0.94727702049989404</v>
      </c>
      <c r="R1519">
        <v>2.7617332215974701E-2</v>
      </c>
      <c r="S1519">
        <v>9.7687905929267294E-2</v>
      </c>
      <c r="T1519">
        <v>0.16317916505602301</v>
      </c>
      <c r="U1519">
        <v>0.16317916505602301</v>
      </c>
      <c r="V1519">
        <v>0.34842824970950798</v>
      </c>
      <c r="W1519">
        <v>1.48</v>
      </c>
      <c r="X1519">
        <v>7.12</v>
      </c>
      <c r="Y1519">
        <v>204197</v>
      </c>
      <c r="Z1519">
        <v>29171</v>
      </c>
      <c r="AA1519">
        <v>1.39</v>
      </c>
      <c r="AB1519">
        <v>7</v>
      </c>
      <c r="AC1519">
        <v>5</v>
      </c>
      <c r="AD1519">
        <v>2</v>
      </c>
      <c r="AE1519">
        <v>71.430000000000007</v>
      </c>
      <c r="AF1519">
        <v>19</v>
      </c>
      <c r="AG1519">
        <v>2</v>
      </c>
      <c r="AH1519">
        <v>0</v>
      </c>
      <c r="AI1519">
        <v>5</v>
      </c>
      <c r="AJ1519" s="301">
        <v>43919</v>
      </c>
      <c r="AK1519">
        <v>2119</v>
      </c>
      <c r="AL1519">
        <v>3305</v>
      </c>
      <c r="AM1519" s="301">
        <v>43828</v>
      </c>
      <c r="AN1519">
        <v>3775</v>
      </c>
      <c r="AO1519">
        <v>4485</v>
      </c>
      <c r="AP1519" s="301">
        <v>43645</v>
      </c>
      <c r="AQ1519">
        <v>3810</v>
      </c>
      <c r="AR1519">
        <v>5130</v>
      </c>
      <c r="AS1519" s="301">
        <v>43280</v>
      </c>
      <c r="AT1519">
        <v>5140</v>
      </c>
      <c r="AU1519">
        <v>5400</v>
      </c>
    </row>
    <row r="1520" spans="1:47" x14ac:dyDescent="0.2">
      <c r="A1520" s="102">
        <v>359</v>
      </c>
      <c r="B1520">
        <v>8316</v>
      </c>
      <c r="C1520" t="s">
        <v>1051</v>
      </c>
      <c r="D1520" t="s">
        <v>940</v>
      </c>
      <c r="E1520">
        <v>3001</v>
      </c>
      <c r="F1520">
        <v>3011</v>
      </c>
      <c r="G1520">
        <v>300</v>
      </c>
      <c r="H1520" t="s">
        <v>898</v>
      </c>
      <c r="I1520">
        <v>9613</v>
      </c>
      <c r="J1520" t="s">
        <v>1183</v>
      </c>
      <c r="K1520" t="s">
        <v>900</v>
      </c>
      <c r="L1520">
        <v>1203</v>
      </c>
      <c r="M1520">
        <v>1177</v>
      </c>
      <c r="N1520">
        <v>800</v>
      </c>
      <c r="O1520" t="s">
        <v>901</v>
      </c>
      <c r="P1520">
        <v>0.92413468052622405</v>
      </c>
      <c r="Q1520">
        <v>0.96160527397520301</v>
      </c>
      <c r="R1520">
        <v>8.9975656472306501E-2</v>
      </c>
      <c r="S1520" s="15">
        <v>3.6916659659766799E-3</v>
      </c>
      <c r="T1520">
        <v>8.81773774978231E-3</v>
      </c>
      <c r="U1520">
        <v>8.81773774978231E-3</v>
      </c>
      <c r="V1520">
        <v>0.16852311071729001</v>
      </c>
      <c r="W1520">
        <v>0.04</v>
      </c>
      <c r="X1520">
        <v>4.24</v>
      </c>
      <c r="Y1520">
        <v>204087</v>
      </c>
      <c r="Z1520">
        <v>12755</v>
      </c>
      <c r="AA1520">
        <v>0.72</v>
      </c>
      <c r="AB1520">
        <v>16</v>
      </c>
      <c r="AC1520">
        <v>9</v>
      </c>
      <c r="AD1520">
        <v>7</v>
      </c>
      <c r="AE1520">
        <v>56.25</v>
      </c>
      <c r="AF1520">
        <v>19</v>
      </c>
      <c r="AG1520">
        <v>3</v>
      </c>
      <c r="AH1520">
        <v>1</v>
      </c>
      <c r="AI1520">
        <v>12</v>
      </c>
      <c r="AJ1520" s="301">
        <v>43919</v>
      </c>
      <c r="AK1520">
        <v>2750.5</v>
      </c>
      <c r="AL1520">
        <v>1043</v>
      </c>
      <c r="AM1520" s="301">
        <v>43828</v>
      </c>
      <c r="AN1520">
        <v>4038</v>
      </c>
      <c r="AO1520">
        <v>1467</v>
      </c>
      <c r="AP1520" s="301">
        <v>43645</v>
      </c>
      <c r="AQ1520">
        <v>3843</v>
      </c>
      <c r="AR1520">
        <v>1461</v>
      </c>
      <c r="AS1520" s="301">
        <v>43280</v>
      </c>
      <c r="AT1520">
        <v>4233</v>
      </c>
      <c r="AU1520">
        <v>1251</v>
      </c>
    </row>
    <row r="1521" spans="1:47" x14ac:dyDescent="0.2">
      <c r="A1521" s="102">
        <v>689</v>
      </c>
      <c r="B1521">
        <v>5803</v>
      </c>
      <c r="C1521" t="s">
        <v>23</v>
      </c>
      <c r="D1521" t="s">
        <v>911</v>
      </c>
      <c r="E1521">
        <v>312</v>
      </c>
      <c r="F1521">
        <v>308</v>
      </c>
      <c r="G1521">
        <v>3500</v>
      </c>
      <c r="H1521" t="s">
        <v>901</v>
      </c>
      <c r="I1521">
        <v>7186</v>
      </c>
      <c r="J1521" t="s">
        <v>445</v>
      </c>
      <c r="K1521" t="s">
        <v>940</v>
      </c>
      <c r="L1521">
        <v>353</v>
      </c>
      <c r="M1521">
        <v>347</v>
      </c>
      <c r="N1521">
        <v>3100</v>
      </c>
      <c r="O1521" t="s">
        <v>898</v>
      </c>
      <c r="P1521">
        <v>0.82771702201064801</v>
      </c>
      <c r="Q1521">
        <v>0.95366177709799604</v>
      </c>
      <c r="R1521">
        <v>2.8876409522284801E-2</v>
      </c>
      <c r="S1521">
        <v>2.3498564629380301E-2</v>
      </c>
      <c r="T1521">
        <v>-1.45698512398392</v>
      </c>
      <c r="U1521">
        <v>1.45698512398392</v>
      </c>
      <c r="V1521">
        <v>1.7276789519562901</v>
      </c>
      <c r="W1521">
        <v>-6.14</v>
      </c>
      <c r="X1521">
        <v>0.21</v>
      </c>
      <c r="Y1521">
        <v>203702</v>
      </c>
      <c r="Z1521">
        <v>14550</v>
      </c>
      <c r="AA1521">
        <v>0.62</v>
      </c>
      <c r="AB1521">
        <v>14</v>
      </c>
      <c r="AC1521">
        <v>8</v>
      </c>
      <c r="AD1521">
        <v>6</v>
      </c>
      <c r="AE1521">
        <v>57.14</v>
      </c>
      <c r="AF1521">
        <v>16</v>
      </c>
      <c r="AG1521">
        <v>5</v>
      </c>
      <c r="AH1521">
        <v>3</v>
      </c>
      <c r="AI1521">
        <v>6</v>
      </c>
      <c r="AJ1521" s="301">
        <v>43919</v>
      </c>
      <c r="AK1521">
        <v>317</v>
      </c>
      <c r="AL1521">
        <v>340</v>
      </c>
      <c r="AM1521" s="301">
        <v>43828</v>
      </c>
      <c r="AN1521">
        <v>452</v>
      </c>
      <c r="AO1521">
        <v>452</v>
      </c>
      <c r="AP1521" s="301">
        <v>43645</v>
      </c>
      <c r="AQ1521">
        <v>421</v>
      </c>
      <c r="AR1521">
        <v>412</v>
      </c>
      <c r="AS1521" s="301">
        <v>43280</v>
      </c>
      <c r="AT1521">
        <v>689</v>
      </c>
      <c r="AU1521">
        <v>553</v>
      </c>
    </row>
    <row r="1522" spans="1:47" x14ac:dyDescent="0.2">
      <c r="A1522" s="102">
        <v>792</v>
      </c>
      <c r="B1522">
        <v>5110</v>
      </c>
      <c r="C1522" t="s">
        <v>808</v>
      </c>
      <c r="D1522" t="s">
        <v>984</v>
      </c>
      <c r="E1522">
        <v>1053</v>
      </c>
      <c r="F1522">
        <v>1049</v>
      </c>
      <c r="G1522">
        <v>800</v>
      </c>
      <c r="H1522" t="s">
        <v>901</v>
      </c>
      <c r="I1522">
        <v>6902</v>
      </c>
      <c r="J1522" t="s">
        <v>588</v>
      </c>
      <c r="K1522" t="s">
        <v>913</v>
      </c>
      <c r="L1522">
        <v>4170</v>
      </c>
      <c r="M1522">
        <v>4151</v>
      </c>
      <c r="N1522">
        <v>200</v>
      </c>
      <c r="O1522" t="s">
        <v>898</v>
      </c>
      <c r="P1522">
        <v>0.90024105217436201</v>
      </c>
      <c r="Q1522">
        <v>0.95132555150758502</v>
      </c>
      <c r="R1522" s="15">
        <v>0.36118540672111099</v>
      </c>
      <c r="S1522" s="15">
        <v>5.1919362924187702E-2</v>
      </c>
      <c r="T1522">
        <v>-2.2558141003723602</v>
      </c>
      <c r="U1522">
        <v>2.2558141003723602</v>
      </c>
      <c r="V1522">
        <v>2.2801602529501501</v>
      </c>
      <c r="W1522">
        <v>-9.19</v>
      </c>
      <c r="X1522">
        <v>1.08</v>
      </c>
      <c r="Y1522">
        <v>203616</v>
      </c>
      <c r="Z1522">
        <v>22624</v>
      </c>
      <c r="AA1522">
        <v>1.1599999999999999</v>
      </c>
      <c r="AB1522">
        <v>9</v>
      </c>
      <c r="AC1522">
        <v>6</v>
      </c>
      <c r="AD1522">
        <v>3</v>
      </c>
      <c r="AE1522">
        <v>66.67</v>
      </c>
      <c r="AF1522">
        <v>21</v>
      </c>
      <c r="AG1522">
        <v>1</v>
      </c>
      <c r="AH1522">
        <v>0</v>
      </c>
      <c r="AI1522">
        <v>8</v>
      </c>
      <c r="AJ1522" s="301">
        <v>43919</v>
      </c>
      <c r="AK1522">
        <v>1069</v>
      </c>
      <c r="AL1522">
        <v>3590</v>
      </c>
      <c r="AM1522" s="301">
        <v>43828</v>
      </c>
      <c r="AN1522">
        <v>1337</v>
      </c>
      <c r="AO1522">
        <v>4966</v>
      </c>
      <c r="AP1522" s="301">
        <v>43645</v>
      </c>
      <c r="AQ1522">
        <v>1263</v>
      </c>
      <c r="AR1522">
        <v>4642</v>
      </c>
      <c r="AS1522" s="301">
        <v>43280</v>
      </c>
      <c r="AT1522">
        <v>1711</v>
      </c>
      <c r="AU1522">
        <v>5245</v>
      </c>
    </row>
    <row r="1523" spans="1:47" x14ac:dyDescent="0.2">
      <c r="A1523" s="102">
        <v>3477</v>
      </c>
      <c r="B1523">
        <v>4185</v>
      </c>
      <c r="C1523" t="s">
        <v>1169</v>
      </c>
      <c r="D1523" t="s">
        <v>920</v>
      </c>
      <c r="E1523">
        <v>2019</v>
      </c>
      <c r="F1523">
        <v>2032</v>
      </c>
      <c r="G1523">
        <v>500</v>
      </c>
      <c r="H1523" t="s">
        <v>901</v>
      </c>
      <c r="I1523">
        <v>4626</v>
      </c>
      <c r="J1523" t="s">
        <v>1084</v>
      </c>
      <c r="K1523" t="s">
        <v>920</v>
      </c>
      <c r="L1523">
        <v>4960</v>
      </c>
      <c r="M1523">
        <v>4940</v>
      </c>
      <c r="N1523">
        <v>200</v>
      </c>
      <c r="O1523" t="s">
        <v>898</v>
      </c>
      <c r="P1523">
        <v>0.793747652715869</v>
      </c>
      <c r="Q1523">
        <v>0.87816715185798899</v>
      </c>
      <c r="R1523">
        <v>7.4114122014153896E-3</v>
      </c>
      <c r="S1523">
        <v>6.0973752022003896E-3</v>
      </c>
      <c r="T1523">
        <v>-0.809172605364334</v>
      </c>
      <c r="U1523">
        <v>0.809172605364334</v>
      </c>
      <c r="V1523">
        <v>0.822330237672249</v>
      </c>
      <c r="W1523">
        <v>-6.06</v>
      </c>
      <c r="X1523">
        <v>2.83</v>
      </c>
      <c r="Y1523">
        <v>203434</v>
      </c>
      <c r="Z1523">
        <v>15649</v>
      </c>
      <c r="AA1523">
        <v>1.02</v>
      </c>
      <c r="AB1523">
        <v>13</v>
      </c>
      <c r="AC1523">
        <v>9</v>
      </c>
      <c r="AD1523">
        <v>4</v>
      </c>
      <c r="AE1523">
        <v>69.23</v>
      </c>
      <c r="AF1523">
        <v>19</v>
      </c>
      <c r="AG1523">
        <v>1</v>
      </c>
      <c r="AH1523">
        <v>1</v>
      </c>
      <c r="AI1523">
        <v>11</v>
      </c>
      <c r="AJ1523" s="301">
        <v>43919</v>
      </c>
      <c r="AK1523">
        <v>1845</v>
      </c>
      <c r="AL1523">
        <v>4075</v>
      </c>
      <c r="AM1523" s="301">
        <v>43828</v>
      </c>
      <c r="AN1523">
        <v>2012</v>
      </c>
      <c r="AO1523">
        <v>4455</v>
      </c>
      <c r="AP1523" s="301">
        <v>43645</v>
      </c>
      <c r="AQ1523">
        <v>1667</v>
      </c>
      <c r="AR1523">
        <v>3300</v>
      </c>
      <c r="AS1523" s="301">
        <v>43280</v>
      </c>
      <c r="AT1523">
        <v>1843</v>
      </c>
      <c r="AU1523">
        <v>4465</v>
      </c>
    </row>
    <row r="1524" spans="1:47" x14ac:dyDescent="0.2">
      <c r="A1524" s="102">
        <v>1632</v>
      </c>
      <c r="B1524">
        <v>4091</v>
      </c>
      <c r="C1524" t="s">
        <v>1334</v>
      </c>
      <c r="D1524" t="s">
        <v>920</v>
      </c>
      <c r="E1524">
        <v>1721</v>
      </c>
      <c r="F1524">
        <v>1751</v>
      </c>
      <c r="G1524">
        <v>600</v>
      </c>
      <c r="H1524" t="s">
        <v>898</v>
      </c>
      <c r="I1524">
        <v>9603</v>
      </c>
      <c r="J1524" t="s">
        <v>1013</v>
      </c>
      <c r="K1524" t="s">
        <v>910</v>
      </c>
      <c r="L1524">
        <v>1569</v>
      </c>
      <c r="M1524">
        <v>1540</v>
      </c>
      <c r="N1524">
        <v>700</v>
      </c>
      <c r="O1524" t="s">
        <v>901</v>
      </c>
      <c r="P1524">
        <v>0.86715402560194699</v>
      </c>
      <c r="Q1524">
        <v>0.93387659138425605</v>
      </c>
      <c r="R1524">
        <v>1.0590392066432801E-2</v>
      </c>
      <c r="S1524">
        <v>6.8420581666381701E-3</v>
      </c>
      <c r="T1524">
        <v>0.42207702696563398</v>
      </c>
      <c r="U1524">
        <v>0.42207702696563398</v>
      </c>
      <c r="V1524">
        <v>3.6433807800869002E-2</v>
      </c>
      <c r="W1524">
        <v>4.8899999999999997</v>
      </c>
      <c r="X1524">
        <v>2.61</v>
      </c>
      <c r="Y1524">
        <v>203411</v>
      </c>
      <c r="Z1524">
        <v>11965</v>
      </c>
      <c r="AA1524">
        <v>0.49</v>
      </c>
      <c r="AB1524">
        <v>17</v>
      </c>
      <c r="AC1524">
        <v>8</v>
      </c>
      <c r="AD1524">
        <v>9</v>
      </c>
      <c r="AE1524">
        <v>47.06</v>
      </c>
      <c r="AF1524">
        <v>15</v>
      </c>
      <c r="AG1524">
        <v>5</v>
      </c>
      <c r="AH1524">
        <v>3</v>
      </c>
      <c r="AI1524">
        <v>9</v>
      </c>
      <c r="AJ1524" s="301">
        <v>43919</v>
      </c>
      <c r="AK1524">
        <v>1662</v>
      </c>
      <c r="AL1524">
        <v>1419</v>
      </c>
      <c r="AM1524" s="301">
        <v>43828</v>
      </c>
      <c r="AN1524">
        <v>2428</v>
      </c>
      <c r="AO1524">
        <v>3135</v>
      </c>
      <c r="AP1524" s="301">
        <v>43645</v>
      </c>
      <c r="AQ1524">
        <v>2285</v>
      </c>
      <c r="AR1524">
        <v>2719</v>
      </c>
      <c r="AS1524" s="301">
        <v>43280</v>
      </c>
      <c r="AT1524">
        <v>1526</v>
      </c>
      <c r="AU1524">
        <v>3240</v>
      </c>
    </row>
    <row r="1525" spans="1:47" x14ac:dyDescent="0.2">
      <c r="A1525" s="102">
        <v>3954</v>
      </c>
      <c r="B1525">
        <v>4540</v>
      </c>
      <c r="C1525" t="s">
        <v>1185</v>
      </c>
      <c r="D1525" t="s">
        <v>918</v>
      </c>
      <c r="E1525">
        <v>2850</v>
      </c>
      <c r="F1525">
        <v>2843</v>
      </c>
      <c r="G1525">
        <v>300</v>
      </c>
      <c r="H1525" t="s">
        <v>901</v>
      </c>
      <c r="I1525">
        <v>7189</v>
      </c>
      <c r="J1525" t="s">
        <v>41</v>
      </c>
      <c r="K1525" t="s">
        <v>940</v>
      </c>
      <c r="L1525">
        <v>732</v>
      </c>
      <c r="M1525">
        <v>739</v>
      </c>
      <c r="N1525">
        <v>1200</v>
      </c>
      <c r="O1525" t="s">
        <v>898</v>
      </c>
      <c r="P1525">
        <v>0.52328533281812994</v>
      </c>
      <c r="Q1525">
        <v>0.858285723384836</v>
      </c>
      <c r="R1525" s="15">
        <v>0.46818314299726199</v>
      </c>
      <c r="S1525">
        <v>8.2513866334255698E-2</v>
      </c>
      <c r="T1525">
        <v>-1.4795299158388799</v>
      </c>
      <c r="U1525">
        <v>1.4795299158388799</v>
      </c>
      <c r="V1525">
        <v>1.29237265176945</v>
      </c>
      <c r="W1525">
        <v>-15.04</v>
      </c>
      <c r="X1525">
        <v>3.97</v>
      </c>
      <c r="Y1525">
        <v>203179</v>
      </c>
      <c r="Z1525">
        <v>12699</v>
      </c>
      <c r="AA1525">
        <v>0.68</v>
      </c>
      <c r="AB1525">
        <v>16</v>
      </c>
      <c r="AC1525">
        <v>9</v>
      </c>
      <c r="AD1525">
        <v>7</v>
      </c>
      <c r="AE1525">
        <v>56.25</v>
      </c>
      <c r="AF1525">
        <v>17</v>
      </c>
      <c r="AG1525">
        <v>4</v>
      </c>
      <c r="AH1525">
        <v>2</v>
      </c>
      <c r="AI1525">
        <v>10</v>
      </c>
      <c r="AJ1525" s="301">
        <v>43919</v>
      </c>
      <c r="AK1525">
        <v>2804</v>
      </c>
      <c r="AL1525">
        <v>659</v>
      </c>
      <c r="AM1525" s="301">
        <v>43828</v>
      </c>
      <c r="AN1525">
        <v>3210</v>
      </c>
      <c r="AO1525">
        <v>857</v>
      </c>
      <c r="AP1525" s="301">
        <v>43645</v>
      </c>
      <c r="AQ1525">
        <v>3075</v>
      </c>
      <c r="AR1525">
        <v>801</v>
      </c>
      <c r="AS1525" s="301">
        <v>43280</v>
      </c>
      <c r="AT1525">
        <v>3485</v>
      </c>
      <c r="AU1525">
        <v>1229</v>
      </c>
    </row>
    <row r="1526" spans="1:47" x14ac:dyDescent="0.2">
      <c r="A1526" s="102">
        <v>744</v>
      </c>
      <c r="B1526">
        <v>7272</v>
      </c>
      <c r="C1526" t="s">
        <v>1039</v>
      </c>
      <c r="D1526" t="s">
        <v>913</v>
      </c>
      <c r="E1526">
        <v>1670</v>
      </c>
      <c r="F1526">
        <v>1639</v>
      </c>
      <c r="G1526">
        <v>700</v>
      </c>
      <c r="H1526" t="s">
        <v>898</v>
      </c>
      <c r="I1526">
        <v>8850</v>
      </c>
      <c r="J1526" t="s">
        <v>1345</v>
      </c>
      <c r="K1526" t="s">
        <v>917</v>
      </c>
      <c r="L1526">
        <v>2237</v>
      </c>
      <c r="M1526">
        <v>2184</v>
      </c>
      <c r="N1526">
        <v>500</v>
      </c>
      <c r="O1526" t="s">
        <v>901</v>
      </c>
      <c r="P1526">
        <v>0.86947320163766595</v>
      </c>
      <c r="Q1526">
        <v>0.95241646949216896</v>
      </c>
      <c r="R1526">
        <v>0.27398204053460001</v>
      </c>
      <c r="S1526">
        <v>4.1402731393221898E-2</v>
      </c>
      <c r="T1526">
        <v>1.1871735364192899</v>
      </c>
      <c r="U1526">
        <v>1.1871735364192899</v>
      </c>
      <c r="V1526">
        <v>1.33209766665324</v>
      </c>
      <c r="W1526">
        <v>8.2200000000000006</v>
      </c>
      <c r="X1526">
        <v>5.0599999999999996</v>
      </c>
      <c r="Y1526">
        <v>203104</v>
      </c>
      <c r="Z1526">
        <v>13540</v>
      </c>
      <c r="AA1526">
        <v>0.69</v>
      </c>
      <c r="AB1526">
        <v>15</v>
      </c>
      <c r="AC1526">
        <v>8</v>
      </c>
      <c r="AD1526">
        <v>7</v>
      </c>
      <c r="AE1526">
        <v>53.33</v>
      </c>
      <c r="AF1526">
        <v>19</v>
      </c>
      <c r="AG1526">
        <v>5</v>
      </c>
      <c r="AH1526">
        <v>3</v>
      </c>
      <c r="AI1526">
        <v>7</v>
      </c>
      <c r="AJ1526" s="301">
        <v>43919</v>
      </c>
      <c r="AK1526">
        <v>1350</v>
      </c>
      <c r="AL1526">
        <v>2067</v>
      </c>
      <c r="AM1526" s="301">
        <v>43828</v>
      </c>
      <c r="AN1526">
        <v>2203</v>
      </c>
      <c r="AO1526">
        <v>2785</v>
      </c>
      <c r="AP1526" s="301">
        <v>43645</v>
      </c>
      <c r="AQ1526">
        <v>1960</v>
      </c>
      <c r="AR1526">
        <v>2621</v>
      </c>
      <c r="AS1526" s="301">
        <v>43280</v>
      </c>
      <c r="AT1526">
        <v>2795</v>
      </c>
      <c r="AU1526">
        <v>2610</v>
      </c>
    </row>
    <row r="1527" spans="1:47" x14ac:dyDescent="0.2">
      <c r="A1527" s="102">
        <v>1955</v>
      </c>
      <c r="B1527">
        <v>3291</v>
      </c>
      <c r="C1527" t="s">
        <v>55</v>
      </c>
      <c r="D1527" t="s">
        <v>917</v>
      </c>
      <c r="E1527">
        <v>1661</v>
      </c>
      <c r="F1527">
        <v>1643</v>
      </c>
      <c r="G1527">
        <v>600</v>
      </c>
      <c r="H1527" t="s">
        <v>898</v>
      </c>
      <c r="I1527">
        <v>6501</v>
      </c>
      <c r="J1527" t="s">
        <v>1022</v>
      </c>
      <c r="K1527" t="s">
        <v>903</v>
      </c>
      <c r="L1527">
        <v>3390</v>
      </c>
      <c r="M1527">
        <v>3395</v>
      </c>
      <c r="N1527">
        <v>300</v>
      </c>
      <c r="O1527" t="s">
        <v>901</v>
      </c>
      <c r="P1527">
        <v>0.91259603752406204</v>
      </c>
      <c r="Q1527">
        <v>0.92609524651840502</v>
      </c>
      <c r="R1527">
        <v>0.49061333687053199</v>
      </c>
      <c r="S1527">
        <v>4.3539401581045804E-3</v>
      </c>
      <c r="T1527">
        <v>0.94570016414341096</v>
      </c>
      <c r="U1527">
        <v>0.94570016414341096</v>
      </c>
      <c r="V1527">
        <v>1.1149531261887999</v>
      </c>
      <c r="W1527">
        <v>4.46</v>
      </c>
      <c r="X1527">
        <v>3.21</v>
      </c>
      <c r="Y1527">
        <v>202258</v>
      </c>
      <c r="Z1527">
        <v>20226</v>
      </c>
      <c r="AA1527">
        <v>1.1599999999999999</v>
      </c>
      <c r="AB1527">
        <v>10</v>
      </c>
      <c r="AC1527">
        <v>6</v>
      </c>
      <c r="AD1527">
        <v>4</v>
      </c>
      <c r="AE1527">
        <v>60</v>
      </c>
      <c r="AF1527">
        <v>20</v>
      </c>
      <c r="AG1527">
        <v>2</v>
      </c>
      <c r="AH1527">
        <v>0</v>
      </c>
      <c r="AI1527">
        <v>8</v>
      </c>
      <c r="AJ1527" s="301">
        <v>43919</v>
      </c>
      <c r="AK1527">
        <v>1545</v>
      </c>
      <c r="AL1527">
        <v>3109</v>
      </c>
      <c r="AM1527" s="301">
        <v>43828</v>
      </c>
      <c r="AN1527">
        <v>1919</v>
      </c>
      <c r="AO1527">
        <v>4626</v>
      </c>
      <c r="AP1527" s="301">
        <v>43645</v>
      </c>
      <c r="AQ1527">
        <v>1803</v>
      </c>
      <c r="AR1527">
        <v>4045</v>
      </c>
      <c r="AS1527" s="301">
        <v>43280</v>
      </c>
      <c r="AT1527">
        <v>2103</v>
      </c>
      <c r="AU1527">
        <v>3840.5</v>
      </c>
    </row>
    <row r="1528" spans="1:47" x14ac:dyDescent="0.2">
      <c r="A1528" s="102">
        <v>1781</v>
      </c>
      <c r="B1528">
        <v>7270</v>
      </c>
      <c r="C1528" t="s">
        <v>1455</v>
      </c>
      <c r="D1528" t="s">
        <v>913</v>
      </c>
      <c r="E1528">
        <v>2231</v>
      </c>
      <c r="F1528">
        <v>2210</v>
      </c>
      <c r="G1528">
        <v>500</v>
      </c>
      <c r="H1528" t="s">
        <v>901</v>
      </c>
      <c r="I1528">
        <v>9766</v>
      </c>
      <c r="J1528" t="s">
        <v>1449</v>
      </c>
      <c r="K1528" t="s">
        <v>900</v>
      </c>
      <c r="L1528">
        <v>3635</v>
      </c>
      <c r="M1528">
        <v>3510</v>
      </c>
      <c r="N1528">
        <v>300</v>
      </c>
      <c r="O1528" t="s">
        <v>898</v>
      </c>
      <c r="P1528">
        <v>0.93170783478794705</v>
      </c>
      <c r="Q1528">
        <v>0.93070602029646599</v>
      </c>
      <c r="R1528">
        <v>1.18354136573068E-2</v>
      </c>
      <c r="S1528">
        <v>6.3681561811313001E-2</v>
      </c>
      <c r="T1528">
        <v>-0.31756599419090997</v>
      </c>
      <c r="U1528">
        <v>0.31756599419090997</v>
      </c>
      <c r="V1528">
        <v>0.57173836652528898</v>
      </c>
      <c r="W1528">
        <v>-1.77</v>
      </c>
      <c r="X1528">
        <v>4.9400000000000004</v>
      </c>
      <c r="Y1528">
        <v>201997</v>
      </c>
      <c r="Z1528">
        <v>25250</v>
      </c>
      <c r="AA1528">
        <v>1.36</v>
      </c>
      <c r="AB1528">
        <v>8</v>
      </c>
      <c r="AC1528">
        <v>4</v>
      </c>
      <c r="AD1528">
        <v>4</v>
      </c>
      <c r="AE1528">
        <v>50</v>
      </c>
      <c r="AF1528">
        <v>16</v>
      </c>
      <c r="AG1528">
        <v>2</v>
      </c>
      <c r="AH1528">
        <v>1</v>
      </c>
      <c r="AI1528">
        <v>5</v>
      </c>
      <c r="AJ1528" s="301">
        <v>43919</v>
      </c>
      <c r="AK1528">
        <v>2180</v>
      </c>
      <c r="AL1528">
        <v>3305</v>
      </c>
      <c r="AM1528" s="301">
        <v>43828</v>
      </c>
      <c r="AN1528">
        <v>2713.5</v>
      </c>
      <c r="AO1528">
        <v>4485</v>
      </c>
      <c r="AP1528" s="301">
        <v>43645</v>
      </c>
      <c r="AQ1528">
        <v>2733.5</v>
      </c>
      <c r="AR1528">
        <v>5130</v>
      </c>
      <c r="AS1528" s="301">
        <v>43280</v>
      </c>
      <c r="AT1528">
        <v>3169</v>
      </c>
      <c r="AU1528">
        <v>5400</v>
      </c>
    </row>
    <row r="1529" spans="1:47" x14ac:dyDescent="0.2">
      <c r="A1529" s="102">
        <v>2614</v>
      </c>
      <c r="B1529">
        <v>3635</v>
      </c>
      <c r="C1529" t="s">
        <v>43</v>
      </c>
      <c r="D1529" t="s">
        <v>900</v>
      </c>
      <c r="E1529">
        <v>3570</v>
      </c>
      <c r="F1529">
        <v>3500</v>
      </c>
      <c r="G1529">
        <v>300</v>
      </c>
      <c r="H1529" t="s">
        <v>901</v>
      </c>
      <c r="I1529">
        <v>4689</v>
      </c>
      <c r="J1529" t="s">
        <v>1015</v>
      </c>
      <c r="K1529" t="s">
        <v>900</v>
      </c>
      <c r="L1529">
        <v>526</v>
      </c>
      <c r="M1529">
        <v>524</v>
      </c>
      <c r="N1529">
        <v>2000</v>
      </c>
      <c r="O1529" t="s">
        <v>898</v>
      </c>
      <c r="P1529">
        <v>0.951983532838654</v>
      </c>
      <c r="Q1529">
        <v>0.90816284104218103</v>
      </c>
      <c r="R1529">
        <v>3.8248057441358698E-3</v>
      </c>
      <c r="S1529">
        <v>5.0963491201509302E-2</v>
      </c>
      <c r="T1529">
        <v>-1.0468836363523899</v>
      </c>
      <c r="U1529">
        <v>1.0468836363523899</v>
      </c>
      <c r="V1529">
        <v>1.0907708150728701</v>
      </c>
      <c r="W1529">
        <v>-7.74</v>
      </c>
      <c r="X1529">
        <v>0.19</v>
      </c>
      <c r="Y1529">
        <v>201938</v>
      </c>
      <c r="Z1529">
        <v>13463</v>
      </c>
      <c r="AA1529">
        <v>0.56999999999999995</v>
      </c>
      <c r="AB1529">
        <v>15</v>
      </c>
      <c r="AC1529">
        <v>10</v>
      </c>
      <c r="AD1529">
        <v>5</v>
      </c>
      <c r="AE1529">
        <v>66.67</v>
      </c>
      <c r="AF1529">
        <v>16</v>
      </c>
      <c r="AG1529">
        <v>4</v>
      </c>
      <c r="AH1529">
        <v>3</v>
      </c>
      <c r="AI1529">
        <v>8</v>
      </c>
      <c r="AJ1529" s="301">
        <v>43919</v>
      </c>
      <c r="AK1529">
        <v>2683</v>
      </c>
      <c r="AL1529">
        <v>345</v>
      </c>
      <c r="AM1529" s="301">
        <v>43828</v>
      </c>
      <c r="AN1529">
        <v>2853</v>
      </c>
      <c r="AO1529">
        <v>461</v>
      </c>
      <c r="AP1529" s="301">
        <v>43645</v>
      </c>
      <c r="AQ1529">
        <v>2075</v>
      </c>
      <c r="AR1529">
        <v>317</v>
      </c>
      <c r="AS1529" s="301">
        <v>43280</v>
      </c>
      <c r="AT1529">
        <v>1793</v>
      </c>
      <c r="AU1529">
        <v>362</v>
      </c>
    </row>
    <row r="1530" spans="1:47" x14ac:dyDescent="0.2">
      <c r="A1530" s="102">
        <v>1035</v>
      </c>
      <c r="B1530">
        <v>1941</v>
      </c>
      <c r="C1530" t="s">
        <v>1159</v>
      </c>
      <c r="D1530" t="s">
        <v>907</v>
      </c>
      <c r="E1530">
        <v>2302</v>
      </c>
      <c r="F1530">
        <v>2285</v>
      </c>
      <c r="G1530">
        <v>400</v>
      </c>
      <c r="H1530" t="s">
        <v>898</v>
      </c>
      <c r="I1530">
        <v>6287</v>
      </c>
      <c r="J1530" t="s">
        <v>963</v>
      </c>
      <c r="K1530" t="s">
        <v>909</v>
      </c>
      <c r="L1530">
        <v>2270</v>
      </c>
      <c r="M1530">
        <v>2245</v>
      </c>
      <c r="N1530">
        <v>400</v>
      </c>
      <c r="O1530" t="s">
        <v>901</v>
      </c>
      <c r="P1530">
        <v>0.86552951271839795</v>
      </c>
      <c r="Q1530">
        <v>0.94665988892256603</v>
      </c>
      <c r="R1530">
        <v>1.1362368605294501E-3</v>
      </c>
      <c r="S1530">
        <v>1.0089179447504E-4</v>
      </c>
      <c r="T1530">
        <v>0.42775614377712801</v>
      </c>
      <c r="U1530">
        <v>0.42775614377712801</v>
      </c>
      <c r="V1530">
        <v>0.24469601825500401</v>
      </c>
      <c r="W1530">
        <v>2.73</v>
      </c>
      <c r="X1530">
        <v>1.75</v>
      </c>
      <c r="Y1530">
        <v>201868</v>
      </c>
      <c r="Z1530">
        <v>16822</v>
      </c>
      <c r="AA1530">
        <v>0.72</v>
      </c>
      <c r="AB1530">
        <v>12</v>
      </c>
      <c r="AC1530">
        <v>6</v>
      </c>
      <c r="AD1530">
        <v>6</v>
      </c>
      <c r="AE1530">
        <v>50</v>
      </c>
      <c r="AF1530">
        <v>19</v>
      </c>
      <c r="AG1530">
        <v>2</v>
      </c>
      <c r="AH1530">
        <v>1</v>
      </c>
      <c r="AI1530">
        <v>9</v>
      </c>
      <c r="AJ1530" s="301">
        <v>43919</v>
      </c>
      <c r="AK1530">
        <v>2248</v>
      </c>
      <c r="AL1530">
        <v>2183</v>
      </c>
      <c r="AM1530" s="301">
        <v>43828</v>
      </c>
      <c r="AN1530">
        <v>2532</v>
      </c>
      <c r="AO1530">
        <v>3430</v>
      </c>
      <c r="AP1530" s="301">
        <v>43645</v>
      </c>
      <c r="AQ1530">
        <v>2296</v>
      </c>
      <c r="AR1530">
        <v>2767</v>
      </c>
      <c r="AS1530" s="301">
        <v>43280</v>
      </c>
      <c r="AT1530">
        <v>2698</v>
      </c>
      <c r="AU1530">
        <v>3190</v>
      </c>
    </row>
    <row r="1531" spans="1:47" x14ac:dyDescent="0.2">
      <c r="A1531" s="102">
        <v>1132</v>
      </c>
      <c r="B1531">
        <v>1941</v>
      </c>
      <c r="C1531" t="s">
        <v>1159</v>
      </c>
      <c r="D1531" t="s">
        <v>907</v>
      </c>
      <c r="E1531">
        <v>2302</v>
      </c>
      <c r="F1531">
        <v>2285</v>
      </c>
      <c r="G1531">
        <v>400</v>
      </c>
      <c r="H1531" t="s">
        <v>898</v>
      </c>
      <c r="I1531">
        <v>4634</v>
      </c>
      <c r="J1531" t="s">
        <v>62</v>
      </c>
      <c r="K1531" t="s">
        <v>920</v>
      </c>
      <c r="L1531">
        <v>1984</v>
      </c>
      <c r="M1531">
        <v>2000</v>
      </c>
      <c r="N1531">
        <v>500</v>
      </c>
      <c r="O1531" t="s">
        <v>901</v>
      </c>
      <c r="P1531">
        <v>0.73213726618221497</v>
      </c>
      <c r="Q1531">
        <v>0.94500766120897695</v>
      </c>
      <c r="R1531">
        <v>0.353106199533614</v>
      </c>
      <c r="S1531">
        <v>2.57072951296143E-2</v>
      </c>
      <c r="T1531">
        <v>1.0644966779967699</v>
      </c>
      <c r="U1531">
        <v>1.0644966779967699</v>
      </c>
      <c r="V1531">
        <v>0.59146466171457801</v>
      </c>
      <c r="W1531">
        <v>3.98</v>
      </c>
      <c r="X1531">
        <v>9.41</v>
      </c>
      <c r="Y1531">
        <v>201862</v>
      </c>
      <c r="Z1531">
        <v>15528</v>
      </c>
      <c r="AA1531">
        <v>0.79</v>
      </c>
      <c r="AB1531">
        <v>13</v>
      </c>
      <c r="AC1531">
        <v>9</v>
      </c>
      <c r="AD1531">
        <v>4</v>
      </c>
      <c r="AE1531">
        <v>69.23</v>
      </c>
      <c r="AF1531">
        <v>20</v>
      </c>
      <c r="AG1531">
        <v>2</v>
      </c>
      <c r="AH1531">
        <v>1</v>
      </c>
      <c r="AI1531">
        <v>10</v>
      </c>
      <c r="AJ1531" s="301">
        <v>43919</v>
      </c>
      <c r="AK1531">
        <v>2248</v>
      </c>
      <c r="AL1531">
        <v>2221</v>
      </c>
      <c r="AM1531" s="301">
        <v>43828</v>
      </c>
      <c r="AN1531">
        <v>2532</v>
      </c>
      <c r="AO1531">
        <v>2667</v>
      </c>
      <c r="AP1531" s="301">
        <v>43645</v>
      </c>
      <c r="AQ1531">
        <v>2296</v>
      </c>
      <c r="AR1531">
        <v>2387</v>
      </c>
      <c r="AS1531" s="301">
        <v>43280</v>
      </c>
      <c r="AT1531">
        <v>2698</v>
      </c>
      <c r="AU1531">
        <v>2796</v>
      </c>
    </row>
    <row r="1532" spans="1:47" x14ac:dyDescent="0.2">
      <c r="A1532" s="102">
        <v>1499</v>
      </c>
      <c r="B1532">
        <v>4004</v>
      </c>
      <c r="C1532" t="s">
        <v>1027</v>
      </c>
      <c r="D1532" t="s">
        <v>920</v>
      </c>
      <c r="E1532">
        <v>2393</v>
      </c>
      <c r="F1532">
        <v>2398</v>
      </c>
      <c r="G1532">
        <v>400</v>
      </c>
      <c r="H1532" t="s">
        <v>898</v>
      </c>
      <c r="I1532">
        <v>5711</v>
      </c>
      <c r="J1532" t="s">
        <v>1266</v>
      </c>
      <c r="K1532" t="s">
        <v>911</v>
      </c>
      <c r="L1532">
        <v>2266</v>
      </c>
      <c r="M1532">
        <v>2250</v>
      </c>
      <c r="N1532">
        <v>400</v>
      </c>
      <c r="O1532" t="s">
        <v>901</v>
      </c>
      <c r="P1532">
        <v>0.84791490479814602</v>
      </c>
      <c r="Q1532">
        <v>0.93675247401660999</v>
      </c>
      <c r="R1532">
        <v>0.32158262869429999</v>
      </c>
      <c r="S1532">
        <v>7.2052195399186295E-2</v>
      </c>
      <c r="T1532">
        <v>0.35026439582295299</v>
      </c>
      <c r="U1532">
        <v>0.35026439582295299</v>
      </c>
      <c r="V1532">
        <v>0.48105034708982303</v>
      </c>
      <c r="W1532">
        <v>1.81</v>
      </c>
      <c r="X1532">
        <v>6.17</v>
      </c>
      <c r="Y1532">
        <v>201679</v>
      </c>
      <c r="Z1532">
        <v>22409</v>
      </c>
      <c r="AA1532">
        <v>0.99</v>
      </c>
      <c r="AB1532">
        <v>9</v>
      </c>
      <c r="AC1532">
        <v>5</v>
      </c>
      <c r="AD1532">
        <v>4</v>
      </c>
      <c r="AE1532">
        <v>55.56</v>
      </c>
      <c r="AF1532">
        <v>17</v>
      </c>
      <c r="AG1532">
        <v>2</v>
      </c>
      <c r="AH1532">
        <v>2</v>
      </c>
      <c r="AI1532">
        <v>5</v>
      </c>
      <c r="AJ1532" s="301">
        <v>43919</v>
      </c>
      <c r="AK1532">
        <v>2311</v>
      </c>
      <c r="AL1532">
        <v>2207</v>
      </c>
      <c r="AM1532" s="301">
        <v>43828</v>
      </c>
      <c r="AN1532">
        <v>2899</v>
      </c>
      <c r="AO1532">
        <v>2977</v>
      </c>
      <c r="AP1532" s="301">
        <v>43645</v>
      </c>
      <c r="AQ1532">
        <v>3200</v>
      </c>
      <c r="AR1532">
        <v>3125</v>
      </c>
      <c r="AS1532" s="301">
        <v>43280</v>
      </c>
      <c r="AT1532">
        <v>4840</v>
      </c>
      <c r="AU1532">
        <v>2976</v>
      </c>
    </row>
    <row r="1533" spans="1:47" x14ac:dyDescent="0.2">
      <c r="A1533" s="102">
        <v>2575</v>
      </c>
      <c r="B1533">
        <v>3863</v>
      </c>
      <c r="C1533" t="s">
        <v>1050</v>
      </c>
      <c r="D1533" t="s">
        <v>1049</v>
      </c>
      <c r="E1533">
        <v>1536</v>
      </c>
      <c r="F1533">
        <v>1503</v>
      </c>
      <c r="G1533">
        <v>700</v>
      </c>
      <c r="H1533" t="s">
        <v>901</v>
      </c>
      <c r="I1533">
        <v>9603</v>
      </c>
      <c r="J1533" t="s">
        <v>1013</v>
      </c>
      <c r="K1533" t="s">
        <v>910</v>
      </c>
      <c r="L1533">
        <v>1569</v>
      </c>
      <c r="M1533">
        <v>1540</v>
      </c>
      <c r="N1533">
        <v>700</v>
      </c>
      <c r="O1533" t="s">
        <v>898</v>
      </c>
      <c r="P1533">
        <v>0.71733392706342203</v>
      </c>
      <c r="Q1533">
        <v>0.90916237233063102</v>
      </c>
      <c r="R1533">
        <v>1.2268175896284801E-2</v>
      </c>
      <c r="S1533" s="15">
        <v>8.6312775917903706E-2</v>
      </c>
      <c r="T1533">
        <v>-2.8588074462919801E-2</v>
      </c>
      <c r="U1533">
        <v>2.8588074462919801E-2</v>
      </c>
      <c r="V1533">
        <v>0.14247443367894799</v>
      </c>
      <c r="W1533">
        <v>-0.46</v>
      </c>
      <c r="X1533">
        <v>2.4</v>
      </c>
      <c r="Y1533">
        <v>201490</v>
      </c>
      <c r="Z1533">
        <v>10605</v>
      </c>
      <c r="AA1533">
        <v>0.63</v>
      </c>
      <c r="AB1533">
        <v>19</v>
      </c>
      <c r="AC1533">
        <v>12</v>
      </c>
      <c r="AD1533">
        <v>7</v>
      </c>
      <c r="AE1533">
        <v>63.16</v>
      </c>
      <c r="AF1533">
        <v>18</v>
      </c>
      <c r="AG1533">
        <v>4</v>
      </c>
      <c r="AH1533">
        <v>3</v>
      </c>
      <c r="AI1533">
        <v>12</v>
      </c>
      <c r="AJ1533" s="301">
        <v>43919</v>
      </c>
      <c r="AK1533">
        <v>1583</v>
      </c>
      <c r="AL1533">
        <v>1419</v>
      </c>
      <c r="AM1533" s="301">
        <v>43828</v>
      </c>
      <c r="AN1533">
        <v>1848</v>
      </c>
      <c r="AO1533">
        <v>3135</v>
      </c>
      <c r="AP1533" s="301">
        <v>43645</v>
      </c>
      <c r="AQ1533">
        <v>1925</v>
      </c>
      <c r="AR1533">
        <v>2719</v>
      </c>
      <c r="AS1533" s="301">
        <v>43280</v>
      </c>
      <c r="AT1533">
        <v>1732</v>
      </c>
      <c r="AU1533">
        <v>3240</v>
      </c>
    </row>
    <row r="1534" spans="1:47" x14ac:dyDescent="0.2">
      <c r="A1534" s="102">
        <v>1991</v>
      </c>
      <c r="B1534">
        <v>1802</v>
      </c>
      <c r="C1534" t="s">
        <v>1041</v>
      </c>
      <c r="D1534" t="s">
        <v>907</v>
      </c>
      <c r="E1534">
        <v>979</v>
      </c>
      <c r="F1534">
        <v>983</v>
      </c>
      <c r="G1534">
        <v>1100</v>
      </c>
      <c r="H1534" t="s">
        <v>898</v>
      </c>
      <c r="I1534">
        <v>9412</v>
      </c>
      <c r="J1534" t="s">
        <v>452</v>
      </c>
      <c r="K1534" t="s">
        <v>900</v>
      </c>
      <c r="L1534">
        <v>402</v>
      </c>
      <c r="M1534">
        <v>391</v>
      </c>
      <c r="N1534">
        <v>2800</v>
      </c>
      <c r="O1534" t="s">
        <v>901</v>
      </c>
      <c r="P1534">
        <v>0.85988740683304599</v>
      </c>
      <c r="Q1534">
        <v>0.92521284730056197</v>
      </c>
      <c r="R1534">
        <v>5.2138391359266199E-2</v>
      </c>
      <c r="S1534">
        <v>6.8151774188513299E-3</v>
      </c>
      <c r="T1534">
        <v>2.4414675882038499</v>
      </c>
      <c r="U1534">
        <v>2.4414675882038499</v>
      </c>
      <c r="V1534">
        <v>0.52901635180210504</v>
      </c>
      <c r="W1534">
        <v>7.7</v>
      </c>
      <c r="X1534">
        <v>1.25</v>
      </c>
      <c r="Y1534">
        <v>201314</v>
      </c>
      <c r="Z1534">
        <v>12582</v>
      </c>
      <c r="AA1534">
        <v>0.63</v>
      </c>
      <c r="AB1534">
        <v>16</v>
      </c>
      <c r="AC1534">
        <v>8</v>
      </c>
      <c r="AD1534">
        <v>8</v>
      </c>
      <c r="AE1534">
        <v>50</v>
      </c>
      <c r="AF1534">
        <v>21</v>
      </c>
      <c r="AG1534">
        <v>1</v>
      </c>
      <c r="AH1534">
        <v>1</v>
      </c>
      <c r="AI1534">
        <v>14</v>
      </c>
      <c r="AJ1534" s="301">
        <v>43919</v>
      </c>
      <c r="AK1534">
        <v>956</v>
      </c>
      <c r="AL1534">
        <v>393</v>
      </c>
      <c r="AM1534" s="301">
        <v>43828</v>
      </c>
      <c r="AN1534">
        <v>1217</v>
      </c>
      <c r="AO1534">
        <v>485</v>
      </c>
      <c r="AP1534" s="301">
        <v>43645</v>
      </c>
      <c r="AQ1534">
        <v>1074</v>
      </c>
      <c r="AR1534">
        <v>438</v>
      </c>
      <c r="AS1534" s="301">
        <v>43280</v>
      </c>
      <c r="AT1534">
        <v>1101</v>
      </c>
      <c r="AU1534">
        <v>538</v>
      </c>
    </row>
    <row r="1535" spans="1:47" x14ac:dyDescent="0.2">
      <c r="A1535" s="102">
        <v>485</v>
      </c>
      <c r="B1535">
        <v>1662</v>
      </c>
      <c r="C1535" t="s">
        <v>463</v>
      </c>
      <c r="D1535" t="s">
        <v>1045</v>
      </c>
      <c r="E1535">
        <v>1807</v>
      </c>
      <c r="F1535">
        <v>1788</v>
      </c>
      <c r="G1535">
        <v>500</v>
      </c>
      <c r="H1535" t="s">
        <v>901</v>
      </c>
      <c r="I1535">
        <v>7458</v>
      </c>
      <c r="J1535" t="s">
        <v>1193</v>
      </c>
      <c r="K1535" t="s">
        <v>905</v>
      </c>
      <c r="L1535">
        <v>3225</v>
      </c>
      <c r="M1535">
        <v>3135</v>
      </c>
      <c r="N1535">
        <v>300</v>
      </c>
      <c r="O1535" t="s">
        <v>898</v>
      </c>
      <c r="P1535">
        <v>0.76326008542431201</v>
      </c>
      <c r="Q1535">
        <v>0.95872461252363905</v>
      </c>
      <c r="R1535">
        <v>0.13868479930018099</v>
      </c>
      <c r="S1535">
        <v>1.6379674375007099E-2</v>
      </c>
      <c r="T1535">
        <v>-9.4891112395233596E-2</v>
      </c>
      <c r="U1535">
        <v>9.4891112395233596E-2</v>
      </c>
      <c r="V1535">
        <v>0.43253863974185702</v>
      </c>
      <c r="W1535">
        <v>-0.89</v>
      </c>
      <c r="X1535">
        <v>4.9400000000000004</v>
      </c>
      <c r="Y1535">
        <v>201205</v>
      </c>
      <c r="Z1535">
        <v>16767</v>
      </c>
      <c r="AA1535">
        <v>0.7</v>
      </c>
      <c r="AB1535">
        <v>12</v>
      </c>
      <c r="AC1535">
        <v>7</v>
      </c>
      <c r="AD1535">
        <v>5</v>
      </c>
      <c r="AE1535">
        <v>58.33</v>
      </c>
      <c r="AF1535">
        <v>16</v>
      </c>
      <c r="AG1535">
        <v>3</v>
      </c>
      <c r="AH1535">
        <v>1</v>
      </c>
      <c r="AI1535">
        <v>8</v>
      </c>
      <c r="AJ1535" s="301">
        <v>43919</v>
      </c>
      <c r="AK1535">
        <v>1789</v>
      </c>
      <c r="AL1535">
        <v>2991</v>
      </c>
      <c r="AM1535" s="301">
        <v>43828</v>
      </c>
      <c r="AN1535">
        <v>2955</v>
      </c>
      <c r="AO1535">
        <v>5730</v>
      </c>
      <c r="AP1535" s="301">
        <v>43645</v>
      </c>
      <c r="AQ1535">
        <v>2554</v>
      </c>
      <c r="AR1535">
        <v>5030</v>
      </c>
      <c r="AS1535" s="301">
        <v>43280</v>
      </c>
      <c r="AT1535">
        <v>2896</v>
      </c>
      <c r="AU1535">
        <v>5190</v>
      </c>
    </row>
    <row r="1536" spans="1:47" x14ac:dyDescent="0.2">
      <c r="A1536" s="102">
        <v>747</v>
      </c>
      <c r="B1536">
        <v>4681</v>
      </c>
      <c r="C1536" t="s">
        <v>774</v>
      </c>
      <c r="D1536" t="s">
        <v>910</v>
      </c>
      <c r="E1536">
        <v>1414</v>
      </c>
      <c r="F1536">
        <v>1389</v>
      </c>
      <c r="G1536">
        <v>600</v>
      </c>
      <c r="H1536" t="s">
        <v>898</v>
      </c>
      <c r="I1536">
        <v>6902</v>
      </c>
      <c r="J1536" t="s">
        <v>588</v>
      </c>
      <c r="K1536" t="s">
        <v>913</v>
      </c>
      <c r="L1536">
        <v>4170</v>
      </c>
      <c r="M1536">
        <v>4151</v>
      </c>
      <c r="N1536">
        <v>200</v>
      </c>
      <c r="O1536" t="s">
        <v>901</v>
      </c>
      <c r="P1536">
        <v>0.92247053679689295</v>
      </c>
      <c r="Q1536">
        <v>0.95236663751415895</v>
      </c>
      <c r="R1536" s="15">
        <v>0.24567064947800299</v>
      </c>
      <c r="S1536">
        <v>3.84343837503721E-2</v>
      </c>
      <c r="T1536">
        <v>0.62453939317373897</v>
      </c>
      <c r="U1536">
        <v>0.62453939317373897</v>
      </c>
      <c r="V1536">
        <v>0.63508555937021305</v>
      </c>
      <c r="W1536">
        <v>4.8099999999999996</v>
      </c>
      <c r="X1536">
        <v>0.39</v>
      </c>
      <c r="Y1536">
        <v>201104</v>
      </c>
      <c r="Z1536">
        <v>25138</v>
      </c>
      <c r="AA1536">
        <v>1.44</v>
      </c>
      <c r="AB1536">
        <v>8</v>
      </c>
      <c r="AC1536">
        <v>4</v>
      </c>
      <c r="AD1536">
        <v>4</v>
      </c>
      <c r="AE1536">
        <v>50</v>
      </c>
      <c r="AF1536">
        <v>21</v>
      </c>
      <c r="AG1536">
        <v>2</v>
      </c>
      <c r="AH1536">
        <v>0</v>
      </c>
      <c r="AI1536">
        <v>6</v>
      </c>
      <c r="AJ1536" s="301">
        <v>43919</v>
      </c>
      <c r="AK1536">
        <v>1086</v>
      </c>
      <c r="AL1536">
        <v>3590</v>
      </c>
      <c r="AM1536" s="301">
        <v>43828</v>
      </c>
      <c r="AN1536">
        <v>1855</v>
      </c>
      <c r="AO1536">
        <v>4966</v>
      </c>
      <c r="AP1536" s="301">
        <v>43645</v>
      </c>
      <c r="AQ1536">
        <v>1659</v>
      </c>
      <c r="AR1536">
        <v>4642</v>
      </c>
      <c r="AS1536" s="301">
        <v>43280</v>
      </c>
      <c r="AT1536">
        <v>1889</v>
      </c>
      <c r="AU1536">
        <v>5245</v>
      </c>
    </row>
    <row r="1537" spans="1:47" x14ac:dyDescent="0.2">
      <c r="A1537" s="102">
        <v>2764</v>
      </c>
      <c r="B1537">
        <v>2607</v>
      </c>
      <c r="C1537" t="s">
        <v>924</v>
      </c>
      <c r="D1537" t="s">
        <v>923</v>
      </c>
      <c r="E1537">
        <v>2794</v>
      </c>
      <c r="F1537">
        <v>2778</v>
      </c>
      <c r="G1537">
        <v>300</v>
      </c>
      <c r="H1537" t="s">
        <v>901</v>
      </c>
      <c r="I1537">
        <v>3632</v>
      </c>
      <c r="J1537" t="s">
        <v>1451</v>
      </c>
      <c r="K1537" t="s">
        <v>900</v>
      </c>
      <c r="L1537">
        <v>486</v>
      </c>
      <c r="M1537">
        <v>469</v>
      </c>
      <c r="N1537">
        <v>1800</v>
      </c>
      <c r="O1537" t="s">
        <v>898</v>
      </c>
      <c r="P1537">
        <v>0.74020295532580804</v>
      </c>
      <c r="Q1537">
        <v>0.90452272980326298</v>
      </c>
      <c r="R1537">
        <v>0.372467581185561</v>
      </c>
      <c r="S1537" s="15">
        <v>2.84796252312693E-2</v>
      </c>
      <c r="T1537">
        <v>-1.1631732207396199</v>
      </c>
      <c r="U1537">
        <v>1.1631732207396199</v>
      </c>
      <c r="V1537">
        <v>1.8086697223532799</v>
      </c>
      <c r="W1537">
        <v>-5.21</v>
      </c>
      <c r="X1537">
        <v>1.3</v>
      </c>
      <c r="Y1537">
        <v>201104</v>
      </c>
      <c r="Z1537">
        <v>13407</v>
      </c>
      <c r="AA1537">
        <v>0.78</v>
      </c>
      <c r="AB1537">
        <v>15</v>
      </c>
      <c r="AC1537">
        <v>11</v>
      </c>
      <c r="AD1537">
        <v>4</v>
      </c>
      <c r="AE1537">
        <v>73.33</v>
      </c>
      <c r="AF1537">
        <v>21</v>
      </c>
      <c r="AG1537">
        <v>3</v>
      </c>
      <c r="AH1537">
        <v>1</v>
      </c>
      <c r="AI1537">
        <v>11</v>
      </c>
      <c r="AJ1537" s="301">
        <v>43919</v>
      </c>
      <c r="AK1537">
        <v>2692</v>
      </c>
      <c r="AL1537">
        <v>404</v>
      </c>
      <c r="AM1537" s="301">
        <v>43828</v>
      </c>
      <c r="AN1537">
        <v>2936</v>
      </c>
      <c r="AO1537">
        <v>493</v>
      </c>
      <c r="AP1537" s="301">
        <v>43645</v>
      </c>
      <c r="AQ1537">
        <v>3245</v>
      </c>
      <c r="AR1537">
        <v>510</v>
      </c>
      <c r="AS1537" s="301">
        <v>43280</v>
      </c>
      <c r="AT1537">
        <v>3850</v>
      </c>
      <c r="AU1537">
        <v>587</v>
      </c>
    </row>
    <row r="1538" spans="1:47" x14ac:dyDescent="0.2">
      <c r="A1538" s="102">
        <v>3085</v>
      </c>
      <c r="B1538">
        <v>1824</v>
      </c>
      <c r="C1538" t="s">
        <v>221</v>
      </c>
      <c r="D1538" t="s">
        <v>907</v>
      </c>
      <c r="E1538">
        <v>803</v>
      </c>
      <c r="F1538">
        <v>799</v>
      </c>
      <c r="G1538">
        <v>1300</v>
      </c>
      <c r="H1538" t="s">
        <v>901</v>
      </c>
      <c r="I1538">
        <v>5333</v>
      </c>
      <c r="J1538" t="s">
        <v>232</v>
      </c>
      <c r="K1538" t="s">
        <v>897</v>
      </c>
      <c r="L1538">
        <v>1467</v>
      </c>
      <c r="M1538">
        <v>1459</v>
      </c>
      <c r="N1538">
        <v>700</v>
      </c>
      <c r="O1538" t="s">
        <v>898</v>
      </c>
      <c r="P1538">
        <v>0.61398305825407595</v>
      </c>
      <c r="Q1538">
        <v>0.89387128868270405</v>
      </c>
      <c r="R1538" s="15">
        <v>0.1805723500235</v>
      </c>
      <c r="S1538">
        <v>6.5084823909383097E-2</v>
      </c>
      <c r="T1538">
        <v>-0.73527576997420896</v>
      </c>
      <c r="U1538">
        <v>0.73527576997420896</v>
      </c>
      <c r="V1538">
        <v>0.51408407387598198</v>
      </c>
      <c r="W1538">
        <v>-5.67</v>
      </c>
      <c r="X1538">
        <v>1.7</v>
      </c>
      <c r="Y1538">
        <v>200955</v>
      </c>
      <c r="Z1538">
        <v>13397</v>
      </c>
      <c r="AA1538">
        <v>0.67</v>
      </c>
      <c r="AB1538">
        <v>15</v>
      </c>
      <c r="AC1538">
        <v>8</v>
      </c>
      <c r="AD1538">
        <v>7</v>
      </c>
      <c r="AE1538">
        <v>53.33</v>
      </c>
      <c r="AF1538">
        <v>17</v>
      </c>
      <c r="AG1538">
        <v>3</v>
      </c>
      <c r="AH1538">
        <v>2</v>
      </c>
      <c r="AI1538">
        <v>10</v>
      </c>
      <c r="AJ1538" s="301">
        <v>43919</v>
      </c>
      <c r="AK1538">
        <v>779</v>
      </c>
      <c r="AL1538">
        <v>1452</v>
      </c>
      <c r="AM1538" s="301">
        <v>43828</v>
      </c>
      <c r="AN1538">
        <v>1069</v>
      </c>
      <c r="AO1538">
        <v>1904</v>
      </c>
      <c r="AP1538" s="301">
        <v>43645</v>
      </c>
      <c r="AQ1538">
        <v>904</v>
      </c>
      <c r="AR1538">
        <v>1607</v>
      </c>
      <c r="AS1538" s="301">
        <v>43280</v>
      </c>
      <c r="AT1538">
        <v>1235</v>
      </c>
      <c r="AU1538">
        <v>1926</v>
      </c>
    </row>
    <row r="1539" spans="1:47" x14ac:dyDescent="0.2">
      <c r="A1539" s="102">
        <v>47</v>
      </c>
      <c r="B1539">
        <v>5406</v>
      </c>
      <c r="C1539" t="s">
        <v>1134</v>
      </c>
      <c r="D1539" t="s">
        <v>939</v>
      </c>
      <c r="E1539">
        <v>369</v>
      </c>
      <c r="F1539">
        <v>363</v>
      </c>
      <c r="G1539">
        <v>2500</v>
      </c>
      <c r="H1539" t="s">
        <v>901</v>
      </c>
      <c r="I1539">
        <v>6302</v>
      </c>
      <c r="J1539" t="s">
        <v>1085</v>
      </c>
      <c r="K1539" t="s">
        <v>909</v>
      </c>
      <c r="L1539">
        <v>2323</v>
      </c>
      <c r="M1539">
        <v>2311</v>
      </c>
      <c r="N1539">
        <v>400</v>
      </c>
      <c r="O1539" t="s">
        <v>898</v>
      </c>
      <c r="P1539">
        <v>0.96331590252120602</v>
      </c>
      <c r="Q1539">
        <v>0.97704516410775299</v>
      </c>
      <c r="R1539">
        <v>0.14016996491532199</v>
      </c>
      <c r="S1539">
        <v>8.5573601958503897E-3</v>
      </c>
      <c r="T1539">
        <v>-0.90456735343573602</v>
      </c>
      <c r="U1539">
        <v>0.90456735343573602</v>
      </c>
      <c r="V1539">
        <v>0.66778321282435504</v>
      </c>
      <c r="W1539">
        <v>-5.29</v>
      </c>
      <c r="X1539">
        <v>1.83</v>
      </c>
      <c r="Y1539">
        <v>200604</v>
      </c>
      <c r="Z1539">
        <v>15431</v>
      </c>
      <c r="AA1539">
        <v>0.92</v>
      </c>
      <c r="AB1539">
        <v>13</v>
      </c>
      <c r="AC1539">
        <v>8</v>
      </c>
      <c r="AD1539">
        <v>5</v>
      </c>
      <c r="AE1539">
        <v>61.54</v>
      </c>
      <c r="AF1539">
        <v>17</v>
      </c>
      <c r="AG1539">
        <v>4</v>
      </c>
      <c r="AH1539">
        <v>2</v>
      </c>
      <c r="AI1539">
        <v>7</v>
      </c>
      <c r="AJ1539" s="301">
        <v>43919</v>
      </c>
      <c r="AK1539">
        <v>354</v>
      </c>
      <c r="AL1539">
        <v>2016</v>
      </c>
      <c r="AM1539" s="301">
        <v>43828</v>
      </c>
      <c r="AN1539">
        <v>589</v>
      </c>
      <c r="AO1539">
        <v>3130</v>
      </c>
      <c r="AP1539" s="301">
        <v>43645</v>
      </c>
      <c r="AQ1539">
        <v>718</v>
      </c>
      <c r="AR1539">
        <v>3800</v>
      </c>
      <c r="AS1539" s="301">
        <v>43280</v>
      </c>
      <c r="AT1539">
        <v>994</v>
      </c>
      <c r="AU1539">
        <v>3695</v>
      </c>
    </row>
    <row r="1540" spans="1:47" x14ac:dyDescent="0.2">
      <c r="A1540" s="102">
        <v>4041</v>
      </c>
      <c r="B1540">
        <v>1969</v>
      </c>
      <c r="C1540" t="s">
        <v>1146</v>
      </c>
      <c r="D1540" t="s">
        <v>907</v>
      </c>
      <c r="E1540">
        <v>1570</v>
      </c>
      <c r="F1540">
        <v>1559</v>
      </c>
      <c r="G1540">
        <v>500</v>
      </c>
      <c r="H1540" t="s">
        <v>901</v>
      </c>
      <c r="I1540">
        <v>2282</v>
      </c>
      <c r="J1540" t="s">
        <v>1429</v>
      </c>
      <c r="K1540" t="s">
        <v>923</v>
      </c>
      <c r="L1540">
        <v>4225</v>
      </c>
      <c r="M1540">
        <v>4200</v>
      </c>
      <c r="N1540">
        <v>200</v>
      </c>
      <c r="O1540" t="s">
        <v>898</v>
      </c>
      <c r="P1540">
        <v>0.53905184486138202</v>
      </c>
      <c r="Q1540">
        <v>0.85338660223153695</v>
      </c>
      <c r="R1540">
        <v>5.97683876484712E-2</v>
      </c>
      <c r="S1540">
        <v>9.2274717659829499E-3</v>
      </c>
      <c r="T1540">
        <v>-2.3725579960186098</v>
      </c>
      <c r="U1540">
        <v>2.3725579960186098</v>
      </c>
      <c r="V1540">
        <v>2.3068126894301701</v>
      </c>
      <c r="W1540">
        <v>-20.11</v>
      </c>
      <c r="X1540">
        <v>7.2</v>
      </c>
      <c r="Y1540">
        <v>200298</v>
      </c>
      <c r="Z1540">
        <v>13353</v>
      </c>
      <c r="AA1540">
        <v>0.62</v>
      </c>
      <c r="AB1540">
        <v>15</v>
      </c>
      <c r="AC1540">
        <v>11</v>
      </c>
      <c r="AD1540">
        <v>4</v>
      </c>
      <c r="AE1540">
        <v>73.33</v>
      </c>
      <c r="AF1540">
        <v>18</v>
      </c>
      <c r="AG1540">
        <v>1</v>
      </c>
      <c r="AH1540">
        <v>2</v>
      </c>
      <c r="AI1540">
        <v>12</v>
      </c>
      <c r="AJ1540" s="301">
        <v>43919</v>
      </c>
      <c r="AK1540">
        <v>1711</v>
      </c>
      <c r="AL1540">
        <v>3980</v>
      </c>
      <c r="AM1540" s="301">
        <v>43828</v>
      </c>
      <c r="AN1540">
        <v>1960</v>
      </c>
      <c r="AO1540">
        <v>4510</v>
      </c>
      <c r="AP1540" s="301">
        <v>43645</v>
      </c>
      <c r="AQ1540">
        <v>1826</v>
      </c>
      <c r="AR1540">
        <v>4695</v>
      </c>
      <c r="AS1540" s="301">
        <v>43280</v>
      </c>
      <c r="AT1540">
        <v>1993</v>
      </c>
      <c r="AU1540">
        <v>4325</v>
      </c>
    </row>
    <row r="1541" spans="1:47" x14ac:dyDescent="0.2">
      <c r="A1541" s="102">
        <v>246</v>
      </c>
      <c r="B1541">
        <v>5938</v>
      </c>
      <c r="C1541" t="s">
        <v>1395</v>
      </c>
      <c r="D1541" t="s">
        <v>1032</v>
      </c>
      <c r="E1541">
        <v>1514</v>
      </c>
      <c r="F1541">
        <v>1480</v>
      </c>
      <c r="G1541">
        <v>700</v>
      </c>
      <c r="H1541" t="s">
        <v>898</v>
      </c>
      <c r="I1541">
        <v>8308</v>
      </c>
      <c r="J1541" t="s">
        <v>48</v>
      </c>
      <c r="K1541" t="s">
        <v>940</v>
      </c>
      <c r="L1541">
        <v>366</v>
      </c>
      <c r="M1541">
        <v>368</v>
      </c>
      <c r="N1541">
        <v>2800</v>
      </c>
      <c r="O1541" t="s">
        <v>901</v>
      </c>
      <c r="P1541">
        <v>0.937444594750791</v>
      </c>
      <c r="Q1541">
        <v>0.96560151209228395</v>
      </c>
      <c r="R1541">
        <v>8.6632244828248703E-2</v>
      </c>
      <c r="S1541">
        <v>1.4365220193047E-2</v>
      </c>
      <c r="T1541">
        <v>0.197122774790392</v>
      </c>
      <c r="U1541">
        <v>0.197122774790392</v>
      </c>
      <c r="V1541">
        <v>0.70546111935003997</v>
      </c>
      <c r="W1541">
        <v>1.05</v>
      </c>
      <c r="X1541">
        <v>0.54</v>
      </c>
      <c r="Y1541">
        <v>200184</v>
      </c>
      <c r="Z1541">
        <v>16682</v>
      </c>
      <c r="AA1541">
        <v>0.84</v>
      </c>
      <c r="AB1541">
        <v>12</v>
      </c>
      <c r="AC1541">
        <v>7</v>
      </c>
      <c r="AD1541">
        <v>5</v>
      </c>
      <c r="AE1541">
        <v>58.33</v>
      </c>
      <c r="AF1541">
        <v>20</v>
      </c>
      <c r="AG1541">
        <v>2</v>
      </c>
      <c r="AH1541">
        <v>1</v>
      </c>
      <c r="AI1541">
        <v>9</v>
      </c>
      <c r="AJ1541" s="301">
        <v>43919</v>
      </c>
      <c r="AK1541">
        <v>1332</v>
      </c>
      <c r="AL1541">
        <v>344</v>
      </c>
      <c r="AM1541" s="301">
        <v>43828</v>
      </c>
      <c r="AN1541">
        <v>1889</v>
      </c>
      <c r="AO1541">
        <v>479</v>
      </c>
      <c r="AP1541" s="301">
        <v>43645</v>
      </c>
      <c r="AQ1541">
        <v>1774</v>
      </c>
      <c r="AR1541">
        <v>453.5</v>
      </c>
      <c r="AS1541" s="301">
        <v>43280</v>
      </c>
      <c r="AT1541">
        <v>2190</v>
      </c>
      <c r="AU1541">
        <v>582.29999999999995</v>
      </c>
    </row>
    <row r="1542" spans="1:47" x14ac:dyDescent="0.2">
      <c r="A1542" s="102">
        <v>2510</v>
      </c>
      <c r="B1542">
        <v>2531</v>
      </c>
      <c r="C1542" t="s">
        <v>922</v>
      </c>
      <c r="D1542" t="s">
        <v>923</v>
      </c>
      <c r="E1542">
        <v>952</v>
      </c>
      <c r="F1542">
        <v>951</v>
      </c>
      <c r="G1542">
        <v>1100</v>
      </c>
      <c r="H1542" t="s">
        <v>898</v>
      </c>
      <c r="I1542">
        <v>5108</v>
      </c>
      <c r="J1542" t="s">
        <v>1467</v>
      </c>
      <c r="K1542" t="s">
        <v>984</v>
      </c>
      <c r="L1542">
        <v>3450</v>
      </c>
      <c r="M1542">
        <v>3455</v>
      </c>
      <c r="N1542">
        <v>300</v>
      </c>
      <c r="O1542" t="s">
        <v>901</v>
      </c>
      <c r="P1542">
        <v>0.86212691447321599</v>
      </c>
      <c r="Q1542">
        <v>0.91094615686834901</v>
      </c>
      <c r="R1542">
        <v>0.11798488445871801</v>
      </c>
      <c r="S1542" s="15">
        <v>5.8799592282936797E-2</v>
      </c>
      <c r="T1542">
        <v>1.576844618765</v>
      </c>
      <c r="U1542">
        <v>1.576844618765</v>
      </c>
      <c r="V1542">
        <v>1.7373815163049899</v>
      </c>
      <c r="W1542">
        <v>11.1</v>
      </c>
      <c r="X1542">
        <v>0.93</v>
      </c>
      <c r="Y1542">
        <v>200040</v>
      </c>
      <c r="Z1542">
        <v>14289</v>
      </c>
      <c r="AA1542">
        <v>0.78</v>
      </c>
      <c r="AB1542">
        <v>14</v>
      </c>
      <c r="AC1542">
        <v>8</v>
      </c>
      <c r="AD1542">
        <v>6</v>
      </c>
      <c r="AE1542">
        <v>57.14</v>
      </c>
      <c r="AF1542">
        <v>18</v>
      </c>
      <c r="AG1542">
        <v>3</v>
      </c>
      <c r="AH1542">
        <v>2</v>
      </c>
      <c r="AI1542">
        <v>9</v>
      </c>
      <c r="AJ1542" s="301">
        <v>43919</v>
      </c>
      <c r="AK1542">
        <v>819</v>
      </c>
      <c r="AL1542">
        <v>3409</v>
      </c>
      <c r="AM1542" s="301">
        <v>43828</v>
      </c>
      <c r="AN1542">
        <v>1005</v>
      </c>
      <c r="AO1542">
        <v>4070</v>
      </c>
      <c r="AP1542" s="301">
        <v>43645</v>
      </c>
      <c r="AQ1542">
        <v>1134</v>
      </c>
      <c r="AR1542">
        <v>4310</v>
      </c>
      <c r="AS1542" s="301">
        <v>43280</v>
      </c>
      <c r="AT1542">
        <v>1400</v>
      </c>
      <c r="AU1542">
        <v>4164</v>
      </c>
    </row>
    <row r="1543" spans="1:47" x14ac:dyDescent="0.2">
      <c r="A1543" s="102">
        <v>3953</v>
      </c>
      <c r="B1543">
        <v>4536</v>
      </c>
      <c r="C1543" t="s">
        <v>1107</v>
      </c>
      <c r="D1543" t="s">
        <v>918</v>
      </c>
      <c r="E1543">
        <v>2022</v>
      </c>
      <c r="F1543">
        <v>2037</v>
      </c>
      <c r="G1543">
        <v>500</v>
      </c>
      <c r="H1543" t="s">
        <v>901</v>
      </c>
      <c r="I1543">
        <v>9468</v>
      </c>
      <c r="J1543" t="s">
        <v>899</v>
      </c>
      <c r="K1543" t="s">
        <v>900</v>
      </c>
      <c r="L1543">
        <v>2177</v>
      </c>
      <c r="M1543">
        <v>2155</v>
      </c>
      <c r="N1543">
        <v>500</v>
      </c>
      <c r="O1543" t="s">
        <v>898</v>
      </c>
      <c r="P1543">
        <v>0.749198391994084</v>
      </c>
      <c r="Q1543">
        <v>0.85834643346113004</v>
      </c>
      <c r="R1543">
        <v>6.3343728069225794E-2</v>
      </c>
      <c r="S1543">
        <v>3.1803119761936399E-4</v>
      </c>
      <c r="T1543">
        <v>-1.9809723540414099</v>
      </c>
      <c r="U1543">
        <v>1.9809723540414099</v>
      </c>
      <c r="V1543">
        <v>2.0415309114139601</v>
      </c>
      <c r="W1543">
        <v>-27.72</v>
      </c>
      <c r="X1543">
        <v>5.48</v>
      </c>
      <c r="Y1543">
        <v>199876</v>
      </c>
      <c r="Z1543">
        <v>13325</v>
      </c>
      <c r="AA1543">
        <v>0.65</v>
      </c>
      <c r="AB1543">
        <v>15</v>
      </c>
      <c r="AC1543">
        <v>9</v>
      </c>
      <c r="AD1543">
        <v>6</v>
      </c>
      <c r="AE1543">
        <v>60</v>
      </c>
      <c r="AF1543">
        <v>17</v>
      </c>
      <c r="AG1543">
        <v>6</v>
      </c>
      <c r="AH1543">
        <v>1</v>
      </c>
      <c r="AI1543">
        <v>8</v>
      </c>
      <c r="AJ1543" s="301">
        <v>43919</v>
      </c>
      <c r="AK1543">
        <v>1912</v>
      </c>
      <c r="AL1543">
        <v>1372</v>
      </c>
      <c r="AM1543" s="301">
        <v>43828</v>
      </c>
      <c r="AN1543">
        <v>2086</v>
      </c>
      <c r="AO1543">
        <v>2091</v>
      </c>
      <c r="AP1543" s="301">
        <v>43645</v>
      </c>
      <c r="AQ1543">
        <v>1810</v>
      </c>
      <c r="AR1543">
        <v>1479</v>
      </c>
      <c r="AS1543" s="301">
        <v>43280</v>
      </c>
      <c r="AT1543">
        <v>1887</v>
      </c>
      <c r="AU1543">
        <v>1194</v>
      </c>
    </row>
    <row r="1544" spans="1:47" x14ac:dyDescent="0.2">
      <c r="A1544" s="102">
        <v>2211</v>
      </c>
      <c r="B1544">
        <v>7164</v>
      </c>
      <c r="C1544" t="s">
        <v>1042</v>
      </c>
      <c r="D1544" t="s">
        <v>904</v>
      </c>
      <c r="E1544">
        <v>4080</v>
      </c>
      <c r="F1544">
        <v>4095</v>
      </c>
      <c r="G1544">
        <v>200</v>
      </c>
      <c r="H1544" t="s">
        <v>898</v>
      </c>
      <c r="I1544">
        <v>9613</v>
      </c>
      <c r="J1544" t="s">
        <v>1183</v>
      </c>
      <c r="K1544" t="s">
        <v>900</v>
      </c>
      <c r="L1544">
        <v>1203</v>
      </c>
      <c r="M1544">
        <v>1177</v>
      </c>
      <c r="N1544">
        <v>700</v>
      </c>
      <c r="O1544" t="s">
        <v>901</v>
      </c>
      <c r="P1544">
        <v>0.94529006007615501</v>
      </c>
      <c r="Q1544">
        <v>0.91941989493481502</v>
      </c>
      <c r="R1544" s="15">
        <v>0.480191965734381</v>
      </c>
      <c r="S1544">
        <v>3.1064018286598601E-2</v>
      </c>
      <c r="T1544">
        <v>1.5958390174359101</v>
      </c>
      <c r="U1544">
        <v>1.5958390174359101</v>
      </c>
      <c r="V1544">
        <v>1.3972220915187401</v>
      </c>
      <c r="W1544">
        <v>10.43</v>
      </c>
      <c r="X1544">
        <v>0.6</v>
      </c>
      <c r="Y1544">
        <v>199560</v>
      </c>
      <c r="Z1544">
        <v>16630</v>
      </c>
      <c r="AA1544">
        <v>0.9</v>
      </c>
      <c r="AB1544">
        <v>12</v>
      </c>
      <c r="AC1544">
        <v>6</v>
      </c>
      <c r="AD1544">
        <v>6</v>
      </c>
      <c r="AE1544">
        <v>50</v>
      </c>
      <c r="AF1544">
        <v>21</v>
      </c>
      <c r="AG1544">
        <v>1</v>
      </c>
      <c r="AH1544">
        <v>0</v>
      </c>
      <c r="AI1544">
        <v>11</v>
      </c>
      <c r="AJ1544" s="301">
        <v>43919</v>
      </c>
      <c r="AK1544">
        <v>3525</v>
      </c>
      <c r="AL1544">
        <v>1043</v>
      </c>
      <c r="AM1544" s="301">
        <v>43828</v>
      </c>
      <c r="AN1544">
        <v>4650</v>
      </c>
      <c r="AO1544">
        <v>1467</v>
      </c>
      <c r="AP1544" s="301">
        <v>43645</v>
      </c>
      <c r="AQ1544">
        <v>4210</v>
      </c>
      <c r="AR1544">
        <v>1461</v>
      </c>
      <c r="AS1544" s="301">
        <v>43280</v>
      </c>
      <c r="AT1544">
        <v>4985</v>
      </c>
      <c r="AU1544">
        <v>1251</v>
      </c>
    </row>
    <row r="1545" spans="1:47" x14ac:dyDescent="0.2">
      <c r="A1545" s="102">
        <v>1443</v>
      </c>
      <c r="B1545">
        <v>3087</v>
      </c>
      <c r="C1545" t="s">
        <v>1094</v>
      </c>
      <c r="D1545" t="s">
        <v>921</v>
      </c>
      <c r="E1545">
        <v>1721</v>
      </c>
      <c r="F1545">
        <v>1719</v>
      </c>
      <c r="G1545">
        <v>600</v>
      </c>
      <c r="H1545" t="s">
        <v>901</v>
      </c>
      <c r="I1545">
        <v>5233</v>
      </c>
      <c r="J1545" t="s">
        <v>1033</v>
      </c>
      <c r="K1545" t="s">
        <v>897</v>
      </c>
      <c r="L1545">
        <v>2425</v>
      </c>
      <c r="M1545">
        <v>2448</v>
      </c>
      <c r="N1545">
        <v>400</v>
      </c>
      <c r="O1545" t="s">
        <v>898</v>
      </c>
      <c r="P1545">
        <v>0.87536480045661103</v>
      </c>
      <c r="Q1545">
        <v>0.93798545525315602</v>
      </c>
      <c r="R1545" s="15">
        <v>7.5469644422206106E-2</v>
      </c>
      <c r="S1545">
        <v>5.57137436189779E-2</v>
      </c>
      <c r="T1545">
        <v>-1.00958430394563</v>
      </c>
      <c r="U1545">
        <v>1.00958430394563</v>
      </c>
      <c r="V1545">
        <v>0.98379662510170496</v>
      </c>
      <c r="W1545">
        <v>-10.08</v>
      </c>
      <c r="X1545">
        <v>5.33</v>
      </c>
      <c r="Y1545">
        <v>199506</v>
      </c>
      <c r="Z1545">
        <v>19951</v>
      </c>
      <c r="AA1545">
        <v>1.04</v>
      </c>
      <c r="AB1545">
        <v>10</v>
      </c>
      <c r="AC1545">
        <v>6</v>
      </c>
      <c r="AD1545">
        <v>4</v>
      </c>
      <c r="AE1545">
        <v>60</v>
      </c>
      <c r="AF1545">
        <v>19</v>
      </c>
      <c r="AG1545">
        <v>3</v>
      </c>
      <c r="AH1545">
        <v>1</v>
      </c>
      <c r="AI1545">
        <v>6</v>
      </c>
      <c r="AJ1545" s="301">
        <v>43919</v>
      </c>
      <c r="AK1545">
        <v>1657</v>
      </c>
      <c r="AL1545">
        <v>1935</v>
      </c>
      <c r="AM1545" s="301">
        <v>43828</v>
      </c>
      <c r="AN1545">
        <v>2166</v>
      </c>
      <c r="AO1545">
        <v>3215</v>
      </c>
      <c r="AP1545" s="301">
        <v>43645</v>
      </c>
      <c r="AQ1545">
        <v>2077</v>
      </c>
      <c r="AR1545">
        <v>3290</v>
      </c>
      <c r="AS1545" s="301">
        <v>43280</v>
      </c>
      <c r="AT1545">
        <v>2140</v>
      </c>
      <c r="AU1545">
        <v>3625</v>
      </c>
    </row>
    <row r="1546" spans="1:47" x14ac:dyDescent="0.2">
      <c r="A1546" s="102">
        <v>1565</v>
      </c>
      <c r="B1546">
        <v>8233</v>
      </c>
      <c r="C1546" t="s">
        <v>930</v>
      </c>
      <c r="D1546" t="s">
        <v>921</v>
      </c>
      <c r="E1546">
        <v>920</v>
      </c>
      <c r="F1546">
        <v>907</v>
      </c>
      <c r="G1546">
        <v>1000</v>
      </c>
      <c r="H1546" t="s">
        <v>901</v>
      </c>
      <c r="I1546">
        <v>9678</v>
      </c>
      <c r="J1546" t="s">
        <v>1453</v>
      </c>
      <c r="K1546" t="s">
        <v>910</v>
      </c>
      <c r="L1546">
        <v>2297</v>
      </c>
      <c r="M1546">
        <v>2316</v>
      </c>
      <c r="N1546">
        <v>400</v>
      </c>
      <c r="O1546" t="s">
        <v>898</v>
      </c>
      <c r="P1546">
        <v>0.74371162818286995</v>
      </c>
      <c r="Q1546">
        <v>0.93520719632685001</v>
      </c>
      <c r="R1546">
        <v>6.4281638865763796E-2</v>
      </c>
      <c r="S1546" s="15">
        <v>9.9998184985820304E-3</v>
      </c>
      <c r="T1546">
        <v>-2.2034523567636199</v>
      </c>
      <c r="U1546">
        <v>2.2034523567636199</v>
      </c>
      <c r="V1546">
        <v>1.69514426484882</v>
      </c>
      <c r="W1546">
        <v>-14.65</v>
      </c>
      <c r="X1546">
        <v>2.09</v>
      </c>
      <c r="Y1546">
        <v>199471</v>
      </c>
      <c r="Z1546">
        <v>18134</v>
      </c>
      <c r="AA1546">
        <v>1.0900000000000001</v>
      </c>
      <c r="AB1546">
        <v>11</v>
      </c>
      <c r="AC1546">
        <v>7</v>
      </c>
      <c r="AD1546">
        <v>4</v>
      </c>
      <c r="AE1546">
        <v>63.64</v>
      </c>
      <c r="AF1546">
        <v>19</v>
      </c>
      <c r="AG1546">
        <v>2</v>
      </c>
      <c r="AH1546">
        <v>1</v>
      </c>
      <c r="AI1546">
        <v>8</v>
      </c>
      <c r="AJ1546" s="301">
        <v>43919</v>
      </c>
      <c r="AK1546">
        <v>1003</v>
      </c>
      <c r="AL1546">
        <v>2133</v>
      </c>
      <c r="AM1546" s="301">
        <v>43828</v>
      </c>
      <c r="AN1546">
        <v>1228</v>
      </c>
      <c r="AO1546">
        <v>2821</v>
      </c>
      <c r="AP1546" s="301">
        <v>43645</v>
      </c>
      <c r="AQ1546">
        <v>1210</v>
      </c>
      <c r="AR1546">
        <v>2838</v>
      </c>
      <c r="AS1546" s="301">
        <v>43280</v>
      </c>
      <c r="AT1546">
        <v>1834</v>
      </c>
      <c r="AU1546">
        <v>3470</v>
      </c>
    </row>
    <row r="1547" spans="1:47" x14ac:dyDescent="0.2">
      <c r="A1547" s="102">
        <v>1400</v>
      </c>
      <c r="B1547">
        <v>3405</v>
      </c>
      <c r="C1547" t="s">
        <v>1265</v>
      </c>
      <c r="D1547" t="s">
        <v>920</v>
      </c>
      <c r="E1547">
        <v>1120</v>
      </c>
      <c r="F1547">
        <v>1104</v>
      </c>
      <c r="G1547">
        <v>800</v>
      </c>
      <c r="H1547" t="s">
        <v>901</v>
      </c>
      <c r="I1547">
        <v>5711</v>
      </c>
      <c r="J1547" t="s">
        <v>1266</v>
      </c>
      <c r="K1547" t="s">
        <v>911</v>
      </c>
      <c r="L1547">
        <v>2266</v>
      </c>
      <c r="M1547">
        <v>2250</v>
      </c>
      <c r="N1547">
        <v>400</v>
      </c>
      <c r="O1547" t="s">
        <v>898</v>
      </c>
      <c r="P1547">
        <v>0.85256764230925097</v>
      </c>
      <c r="Q1547">
        <v>0.93901611531044904</v>
      </c>
      <c r="R1547">
        <v>0.49408920872713902</v>
      </c>
      <c r="S1547">
        <v>5.9191745035652298E-2</v>
      </c>
      <c r="T1547">
        <v>-0.156258616456213</v>
      </c>
      <c r="U1547">
        <v>0.156258616456213</v>
      </c>
      <c r="V1547">
        <v>0.39150769488774501</v>
      </c>
      <c r="W1547">
        <v>-0.6</v>
      </c>
      <c r="X1547">
        <v>1.87</v>
      </c>
      <c r="Y1547">
        <v>199411</v>
      </c>
      <c r="Z1547">
        <v>19941</v>
      </c>
      <c r="AA1547">
        <v>1.0900000000000001</v>
      </c>
      <c r="AB1547">
        <v>10</v>
      </c>
      <c r="AC1547">
        <v>8</v>
      </c>
      <c r="AD1547">
        <v>2</v>
      </c>
      <c r="AE1547">
        <v>80</v>
      </c>
      <c r="AF1547">
        <v>21</v>
      </c>
      <c r="AG1547">
        <v>1</v>
      </c>
      <c r="AH1547">
        <v>0</v>
      </c>
      <c r="AI1547">
        <v>9</v>
      </c>
      <c r="AJ1547" s="301">
        <v>43919</v>
      </c>
      <c r="AK1547">
        <v>1129</v>
      </c>
      <c r="AL1547">
        <v>2207</v>
      </c>
      <c r="AM1547" s="301">
        <v>43828</v>
      </c>
      <c r="AN1547">
        <v>1331</v>
      </c>
      <c r="AO1547">
        <v>2977</v>
      </c>
      <c r="AP1547" s="301">
        <v>43645</v>
      </c>
      <c r="AQ1547">
        <v>1308</v>
      </c>
      <c r="AR1547">
        <v>3125</v>
      </c>
      <c r="AS1547" s="301">
        <v>43280</v>
      </c>
      <c r="AT1547">
        <v>1497</v>
      </c>
      <c r="AU1547">
        <v>2976</v>
      </c>
    </row>
    <row r="1548" spans="1:47" x14ac:dyDescent="0.2">
      <c r="A1548" s="102">
        <v>2854</v>
      </c>
      <c r="B1548">
        <v>7943</v>
      </c>
      <c r="C1548" t="s">
        <v>1466</v>
      </c>
      <c r="D1548" t="s">
        <v>897</v>
      </c>
      <c r="E1548">
        <v>2317</v>
      </c>
      <c r="F1548">
        <v>2347</v>
      </c>
      <c r="G1548">
        <v>300</v>
      </c>
      <c r="H1548" t="s">
        <v>898</v>
      </c>
      <c r="I1548">
        <v>9602</v>
      </c>
      <c r="J1548" t="s">
        <v>1469</v>
      </c>
      <c r="K1548" t="s">
        <v>900</v>
      </c>
      <c r="L1548">
        <v>3800</v>
      </c>
      <c r="M1548">
        <v>3790</v>
      </c>
      <c r="N1548">
        <v>200</v>
      </c>
      <c r="O1548" t="s">
        <v>901</v>
      </c>
      <c r="P1548">
        <v>0.92112315863866001</v>
      </c>
      <c r="Q1548">
        <v>0.90212019237769003</v>
      </c>
      <c r="R1548">
        <v>0.47989434846728901</v>
      </c>
      <c r="S1548" s="15">
        <v>8.4129519379780707E-2</v>
      </c>
      <c r="T1548">
        <v>1.3536675259033599</v>
      </c>
      <c r="U1548">
        <v>1.3536675259033599</v>
      </c>
      <c r="V1548">
        <v>0.60609397891431604</v>
      </c>
      <c r="W1548">
        <v>5.45</v>
      </c>
      <c r="X1548">
        <v>7.11</v>
      </c>
      <c r="Y1548">
        <v>199269</v>
      </c>
      <c r="Z1548">
        <v>39854</v>
      </c>
      <c r="AA1548">
        <v>2.1</v>
      </c>
      <c r="AB1548">
        <v>5</v>
      </c>
      <c r="AC1548">
        <v>3</v>
      </c>
      <c r="AD1548">
        <v>2</v>
      </c>
      <c r="AE1548">
        <v>60</v>
      </c>
      <c r="AF1548">
        <v>18</v>
      </c>
      <c r="AG1548">
        <v>2</v>
      </c>
      <c r="AH1548">
        <v>1</v>
      </c>
      <c r="AI1548">
        <v>2</v>
      </c>
      <c r="AJ1548" s="301">
        <v>43919</v>
      </c>
      <c r="AK1548">
        <v>2134</v>
      </c>
      <c r="AL1548">
        <v>3285</v>
      </c>
      <c r="AM1548" s="301">
        <v>43828</v>
      </c>
      <c r="AN1548">
        <v>2684</v>
      </c>
      <c r="AO1548">
        <v>4545</v>
      </c>
      <c r="AP1548" s="301">
        <v>43645</v>
      </c>
      <c r="AQ1548">
        <v>3045</v>
      </c>
      <c r="AR1548">
        <v>4680</v>
      </c>
      <c r="AS1548" s="301">
        <v>43280</v>
      </c>
      <c r="AT1548">
        <v>4045</v>
      </c>
      <c r="AU1548">
        <v>3575</v>
      </c>
    </row>
    <row r="1549" spans="1:47" x14ac:dyDescent="0.2">
      <c r="A1549" s="102">
        <v>4093</v>
      </c>
      <c r="B1549">
        <v>1941</v>
      </c>
      <c r="C1549" t="s">
        <v>1159</v>
      </c>
      <c r="D1549" t="s">
        <v>907</v>
      </c>
      <c r="E1549">
        <v>2302</v>
      </c>
      <c r="F1549">
        <v>2285</v>
      </c>
      <c r="G1549">
        <v>400</v>
      </c>
      <c r="H1549" t="s">
        <v>901</v>
      </c>
      <c r="I1549">
        <v>7735</v>
      </c>
      <c r="J1549" t="s">
        <v>1186</v>
      </c>
      <c r="K1549" t="s">
        <v>903</v>
      </c>
      <c r="L1549">
        <v>4960</v>
      </c>
      <c r="M1549">
        <v>4830</v>
      </c>
      <c r="N1549">
        <v>200</v>
      </c>
      <c r="O1549" t="s">
        <v>898</v>
      </c>
      <c r="P1549">
        <v>0.66242587467672598</v>
      </c>
      <c r="Q1549">
        <v>0.85039321680231394</v>
      </c>
      <c r="R1549">
        <v>0.15939365505380099</v>
      </c>
      <c r="S1549">
        <v>1.7563441212415799E-2</v>
      </c>
      <c r="T1549">
        <v>-4.1699500025340001E-2</v>
      </c>
      <c r="U1549">
        <v>4.1699500025340001E-2</v>
      </c>
      <c r="V1549">
        <v>0.28928162929755702</v>
      </c>
      <c r="W1549">
        <v>-0.51</v>
      </c>
      <c r="X1549">
        <v>5.38</v>
      </c>
      <c r="Y1549">
        <v>199226</v>
      </c>
      <c r="Z1549">
        <v>28461</v>
      </c>
      <c r="AA1549">
        <v>1.42</v>
      </c>
      <c r="AB1549">
        <v>7</v>
      </c>
      <c r="AC1549">
        <v>4</v>
      </c>
      <c r="AD1549">
        <v>3</v>
      </c>
      <c r="AE1549">
        <v>57.14</v>
      </c>
      <c r="AF1549">
        <v>14</v>
      </c>
      <c r="AG1549">
        <v>3</v>
      </c>
      <c r="AH1549">
        <v>3</v>
      </c>
      <c r="AI1549">
        <v>1</v>
      </c>
      <c r="AJ1549" s="301">
        <v>43919</v>
      </c>
      <c r="AK1549">
        <v>2248</v>
      </c>
      <c r="AL1549">
        <v>3985</v>
      </c>
      <c r="AM1549" s="301">
        <v>43828</v>
      </c>
      <c r="AN1549">
        <v>2532</v>
      </c>
      <c r="AO1549">
        <v>7490</v>
      </c>
      <c r="AP1549" s="301">
        <v>43645</v>
      </c>
      <c r="AQ1549">
        <v>2296</v>
      </c>
      <c r="AR1549">
        <v>4870</v>
      </c>
      <c r="AS1549" s="301">
        <v>43280</v>
      </c>
      <c r="AT1549">
        <v>2698</v>
      </c>
      <c r="AU1549">
        <v>7880</v>
      </c>
    </row>
    <row r="1550" spans="1:47" x14ac:dyDescent="0.2">
      <c r="A1550" s="102">
        <v>3216</v>
      </c>
      <c r="B1550">
        <v>1969</v>
      </c>
      <c r="C1550" t="s">
        <v>1146</v>
      </c>
      <c r="D1550" t="s">
        <v>907</v>
      </c>
      <c r="E1550">
        <v>1570</v>
      </c>
      <c r="F1550">
        <v>1559</v>
      </c>
      <c r="G1550">
        <v>600</v>
      </c>
      <c r="H1550" t="s">
        <v>901</v>
      </c>
      <c r="I1550">
        <v>6361</v>
      </c>
      <c r="J1550" t="s">
        <v>576</v>
      </c>
      <c r="K1550" t="s">
        <v>909</v>
      </c>
      <c r="L1550">
        <v>2492</v>
      </c>
      <c r="M1550">
        <v>2484</v>
      </c>
      <c r="N1550">
        <v>400</v>
      </c>
      <c r="O1550" t="s">
        <v>898</v>
      </c>
      <c r="P1550">
        <v>0.68850942623887601</v>
      </c>
      <c r="Q1550">
        <v>0.88890463673027398</v>
      </c>
      <c r="R1550">
        <v>4.9679789500486397E-2</v>
      </c>
      <c r="S1550">
        <v>7.5997466325961596E-3</v>
      </c>
      <c r="T1550">
        <v>-1.85924288047005</v>
      </c>
      <c r="U1550">
        <v>1.85924288047005</v>
      </c>
      <c r="V1550">
        <v>1.9032667935913901</v>
      </c>
      <c r="W1550">
        <v>-16.93</v>
      </c>
      <c r="X1550">
        <v>5.86</v>
      </c>
      <c r="Y1550">
        <v>199171</v>
      </c>
      <c r="Z1550">
        <v>16598</v>
      </c>
      <c r="AA1550">
        <v>1.06</v>
      </c>
      <c r="AB1550">
        <v>12</v>
      </c>
      <c r="AC1550">
        <v>7</v>
      </c>
      <c r="AD1550">
        <v>5</v>
      </c>
      <c r="AE1550">
        <v>58.33</v>
      </c>
      <c r="AF1550">
        <v>16</v>
      </c>
      <c r="AG1550">
        <v>4</v>
      </c>
      <c r="AH1550">
        <v>2</v>
      </c>
      <c r="AI1550">
        <v>6</v>
      </c>
      <c r="AJ1550" s="301">
        <v>43919</v>
      </c>
      <c r="AK1550">
        <v>1711</v>
      </c>
      <c r="AL1550">
        <v>2060</v>
      </c>
      <c r="AM1550" s="301">
        <v>43828</v>
      </c>
      <c r="AN1550">
        <v>1960</v>
      </c>
      <c r="AO1550">
        <v>3325</v>
      </c>
      <c r="AP1550" s="301">
        <v>43645</v>
      </c>
      <c r="AQ1550">
        <v>1826</v>
      </c>
      <c r="AR1550">
        <v>3015</v>
      </c>
      <c r="AS1550" s="301">
        <v>43280</v>
      </c>
      <c r="AT1550">
        <v>1993</v>
      </c>
      <c r="AU1550">
        <v>3385</v>
      </c>
    </row>
    <row r="1551" spans="1:47" x14ac:dyDescent="0.2">
      <c r="A1551" s="102">
        <v>1493</v>
      </c>
      <c r="B1551">
        <v>1812</v>
      </c>
      <c r="C1551" t="s">
        <v>961</v>
      </c>
      <c r="D1551" t="s">
        <v>907</v>
      </c>
      <c r="E1551">
        <v>1231</v>
      </c>
      <c r="F1551">
        <v>1252</v>
      </c>
      <c r="G1551">
        <v>900</v>
      </c>
      <c r="H1551" t="s">
        <v>901</v>
      </c>
      <c r="I1551">
        <v>9616</v>
      </c>
      <c r="J1551" t="s">
        <v>1156</v>
      </c>
      <c r="K1551" t="s">
        <v>910</v>
      </c>
      <c r="L1551">
        <v>3730</v>
      </c>
      <c r="M1551">
        <v>3595</v>
      </c>
      <c r="N1551">
        <v>300</v>
      </c>
      <c r="O1551" t="s">
        <v>898</v>
      </c>
      <c r="P1551">
        <v>0.94253094375813495</v>
      </c>
      <c r="Q1551">
        <v>0.93696317894401204</v>
      </c>
      <c r="R1551">
        <v>1.9565040978617499E-3</v>
      </c>
      <c r="S1551">
        <v>4.7183154840704802E-2</v>
      </c>
      <c r="T1551">
        <v>-0.88650454775094001</v>
      </c>
      <c r="U1551">
        <v>0.88650454775094001</v>
      </c>
      <c r="V1551">
        <v>1.0950965865123501</v>
      </c>
      <c r="W1551">
        <v>-15.24</v>
      </c>
      <c r="X1551">
        <v>4.4800000000000004</v>
      </c>
      <c r="Y1551">
        <v>198928</v>
      </c>
      <c r="Z1551">
        <v>14209</v>
      </c>
      <c r="AA1551">
        <v>1.01</v>
      </c>
      <c r="AB1551">
        <v>14</v>
      </c>
      <c r="AC1551">
        <v>9</v>
      </c>
      <c r="AD1551">
        <v>5</v>
      </c>
      <c r="AE1551">
        <v>64.290000000000006</v>
      </c>
      <c r="AF1551">
        <v>18</v>
      </c>
      <c r="AG1551">
        <v>3</v>
      </c>
      <c r="AH1551">
        <v>3</v>
      </c>
      <c r="AI1551">
        <v>8</v>
      </c>
      <c r="AJ1551" s="301">
        <v>43919</v>
      </c>
      <c r="AK1551">
        <v>1155</v>
      </c>
      <c r="AL1551">
        <v>2291</v>
      </c>
      <c r="AM1551" s="301">
        <v>43828</v>
      </c>
      <c r="AN1551">
        <v>1458</v>
      </c>
      <c r="AO1551">
        <v>5180</v>
      </c>
      <c r="AP1551" s="301">
        <v>43645</v>
      </c>
      <c r="AQ1551">
        <v>1510</v>
      </c>
      <c r="AR1551">
        <v>5240</v>
      </c>
      <c r="AS1551" s="301">
        <v>43280</v>
      </c>
      <c r="AT1551">
        <v>1646</v>
      </c>
      <c r="AU1551">
        <v>5940</v>
      </c>
    </row>
    <row r="1552" spans="1:47" x14ac:dyDescent="0.2">
      <c r="A1552" s="102">
        <v>4006</v>
      </c>
      <c r="B1552">
        <v>4704</v>
      </c>
      <c r="C1552" t="s">
        <v>862</v>
      </c>
      <c r="D1552" t="s">
        <v>900</v>
      </c>
      <c r="E1552">
        <v>6000</v>
      </c>
      <c r="F1552">
        <v>5930</v>
      </c>
      <c r="G1552">
        <v>100</v>
      </c>
      <c r="H1552" t="s">
        <v>901</v>
      </c>
      <c r="I1552">
        <v>4921</v>
      </c>
      <c r="J1552" t="s">
        <v>1476</v>
      </c>
      <c r="K1552" t="s">
        <v>920</v>
      </c>
      <c r="L1552">
        <v>3160</v>
      </c>
      <c r="M1552">
        <v>3140</v>
      </c>
      <c r="N1552">
        <v>200</v>
      </c>
      <c r="O1552" t="s">
        <v>898</v>
      </c>
      <c r="P1552">
        <v>0.91198934191899805</v>
      </c>
      <c r="Q1552">
        <v>0.85567094754036899</v>
      </c>
      <c r="R1552">
        <v>0.31187127581706803</v>
      </c>
      <c r="S1552">
        <v>1.55780764495159E-2</v>
      </c>
      <c r="T1552">
        <v>-0.67640548872263295</v>
      </c>
      <c r="U1552">
        <v>0.67640548872263295</v>
      </c>
      <c r="V1552">
        <v>0.67721402548516896</v>
      </c>
      <c r="W1552">
        <v>-3.82</v>
      </c>
      <c r="X1552">
        <v>5.9</v>
      </c>
      <c r="Y1552">
        <v>198832</v>
      </c>
      <c r="Z1552">
        <v>28405</v>
      </c>
      <c r="AA1552">
        <v>1.94</v>
      </c>
      <c r="AB1552">
        <v>7</v>
      </c>
      <c r="AC1552">
        <v>4</v>
      </c>
      <c r="AD1552">
        <v>3</v>
      </c>
      <c r="AE1552">
        <v>57.14</v>
      </c>
      <c r="AF1552">
        <v>15</v>
      </c>
      <c r="AG1552">
        <v>3</v>
      </c>
      <c r="AH1552">
        <v>1</v>
      </c>
      <c r="AI1552">
        <v>3</v>
      </c>
      <c r="AJ1552" s="301">
        <v>43919</v>
      </c>
      <c r="AK1552">
        <v>5400</v>
      </c>
      <c r="AL1552">
        <v>2447</v>
      </c>
      <c r="AM1552" s="301">
        <v>43828</v>
      </c>
      <c r="AN1552">
        <v>5600</v>
      </c>
      <c r="AO1552">
        <v>2912</v>
      </c>
      <c r="AP1552" s="301">
        <v>43645</v>
      </c>
      <c r="AQ1552">
        <v>4835</v>
      </c>
      <c r="AR1552">
        <v>2753</v>
      </c>
      <c r="AS1552" s="301">
        <v>43280</v>
      </c>
      <c r="AT1552">
        <v>6170</v>
      </c>
      <c r="AU1552">
        <v>2610</v>
      </c>
    </row>
    <row r="1553" spans="1:47" x14ac:dyDescent="0.2">
      <c r="A1553" s="102">
        <v>2049</v>
      </c>
      <c r="B1553">
        <v>3291</v>
      </c>
      <c r="C1553" t="s">
        <v>55</v>
      </c>
      <c r="D1553" t="s">
        <v>917</v>
      </c>
      <c r="E1553">
        <v>1661</v>
      </c>
      <c r="F1553">
        <v>1643</v>
      </c>
      <c r="G1553">
        <v>600</v>
      </c>
      <c r="H1553" t="s">
        <v>898</v>
      </c>
      <c r="I1553">
        <v>8308</v>
      </c>
      <c r="J1553" t="s">
        <v>48</v>
      </c>
      <c r="K1553" t="s">
        <v>940</v>
      </c>
      <c r="L1553">
        <v>366</v>
      </c>
      <c r="M1553">
        <v>368</v>
      </c>
      <c r="N1553">
        <v>2700</v>
      </c>
      <c r="O1553" t="s">
        <v>901</v>
      </c>
      <c r="P1553">
        <v>0.92966991042708602</v>
      </c>
      <c r="Q1553">
        <v>0.92348056250810795</v>
      </c>
      <c r="R1553">
        <v>5.8880609559953501E-2</v>
      </c>
      <c r="S1553">
        <v>5.8652175594951797E-2</v>
      </c>
      <c r="T1553">
        <v>1.06668623325718</v>
      </c>
      <c r="U1553">
        <v>1.06668623325718</v>
      </c>
      <c r="V1553">
        <v>1.3721259238993799</v>
      </c>
      <c r="W1553">
        <v>3.53</v>
      </c>
      <c r="X1553">
        <v>0.79</v>
      </c>
      <c r="Y1553">
        <v>198686</v>
      </c>
      <c r="Z1553">
        <v>13246</v>
      </c>
      <c r="AA1553">
        <v>0.65</v>
      </c>
      <c r="AB1553">
        <v>15</v>
      </c>
      <c r="AC1553">
        <v>9</v>
      </c>
      <c r="AD1553">
        <v>6</v>
      </c>
      <c r="AE1553">
        <v>60</v>
      </c>
      <c r="AF1553">
        <v>21</v>
      </c>
      <c r="AG1553">
        <v>0</v>
      </c>
      <c r="AH1553">
        <v>0</v>
      </c>
      <c r="AI1553">
        <v>15</v>
      </c>
      <c r="AJ1553" s="301">
        <v>43919</v>
      </c>
      <c r="AK1553">
        <v>1545</v>
      </c>
      <c r="AL1553">
        <v>344</v>
      </c>
      <c r="AM1553" s="301">
        <v>43828</v>
      </c>
      <c r="AN1553">
        <v>1919</v>
      </c>
      <c r="AO1553">
        <v>479</v>
      </c>
      <c r="AP1553" s="301">
        <v>43645</v>
      </c>
      <c r="AQ1553">
        <v>1803</v>
      </c>
      <c r="AR1553">
        <v>453.5</v>
      </c>
      <c r="AS1553" s="301">
        <v>43280</v>
      </c>
      <c r="AT1553">
        <v>2103</v>
      </c>
      <c r="AU1553">
        <v>582.29999999999995</v>
      </c>
    </row>
    <row r="1554" spans="1:47" x14ac:dyDescent="0.2">
      <c r="A1554" s="102">
        <v>975</v>
      </c>
      <c r="B1554">
        <v>1332</v>
      </c>
      <c r="C1554" t="s">
        <v>1174</v>
      </c>
      <c r="D1554" t="s">
        <v>974</v>
      </c>
      <c r="E1554">
        <v>468</v>
      </c>
      <c r="F1554">
        <v>456</v>
      </c>
      <c r="G1554">
        <v>2200</v>
      </c>
      <c r="H1554" t="s">
        <v>901</v>
      </c>
      <c r="I1554">
        <v>1833</v>
      </c>
      <c r="J1554" t="s">
        <v>1197</v>
      </c>
      <c r="K1554" t="s">
        <v>907</v>
      </c>
      <c r="L1554">
        <v>2457</v>
      </c>
      <c r="M1554">
        <v>2481</v>
      </c>
      <c r="N1554">
        <v>400</v>
      </c>
      <c r="O1554" t="s">
        <v>898</v>
      </c>
      <c r="P1554">
        <v>0.76412938118445395</v>
      </c>
      <c r="Q1554">
        <v>0.94784758785455603</v>
      </c>
      <c r="R1554">
        <v>0.21765387319899501</v>
      </c>
      <c r="S1554" s="15">
        <v>9.6120498589937799E-3</v>
      </c>
      <c r="T1554">
        <v>-1.7631667034888701</v>
      </c>
      <c r="U1554">
        <v>1.7631667034888701</v>
      </c>
      <c r="V1554">
        <v>1.1437023099838199</v>
      </c>
      <c r="W1554">
        <v>-9.15</v>
      </c>
      <c r="X1554">
        <v>1.0900000000000001</v>
      </c>
      <c r="Y1554">
        <v>198507</v>
      </c>
      <c r="Z1554">
        <v>14179</v>
      </c>
      <c r="AA1554">
        <v>0.82</v>
      </c>
      <c r="AB1554">
        <v>14</v>
      </c>
      <c r="AC1554">
        <v>8</v>
      </c>
      <c r="AD1554">
        <v>6</v>
      </c>
      <c r="AE1554">
        <v>57.14</v>
      </c>
      <c r="AF1554">
        <v>17</v>
      </c>
      <c r="AG1554">
        <v>4</v>
      </c>
      <c r="AH1554">
        <v>2</v>
      </c>
      <c r="AI1554">
        <v>8</v>
      </c>
      <c r="AJ1554" s="301">
        <v>43919</v>
      </c>
      <c r="AK1554">
        <v>517</v>
      </c>
      <c r="AL1554">
        <v>2274</v>
      </c>
      <c r="AM1554" s="301">
        <v>43828</v>
      </c>
      <c r="AN1554">
        <v>652</v>
      </c>
      <c r="AO1554">
        <v>3010</v>
      </c>
      <c r="AP1554" s="301">
        <v>43645</v>
      </c>
      <c r="AQ1554">
        <v>674</v>
      </c>
      <c r="AR1554">
        <v>3380</v>
      </c>
      <c r="AS1554" s="301">
        <v>43280</v>
      </c>
      <c r="AT1554">
        <v>537</v>
      </c>
      <c r="AU1554">
        <v>3465</v>
      </c>
    </row>
    <row r="1555" spans="1:47" x14ac:dyDescent="0.2">
      <c r="A1555" s="102">
        <v>1846</v>
      </c>
      <c r="B1555">
        <v>4062</v>
      </c>
      <c r="C1555" t="s">
        <v>228</v>
      </c>
      <c r="D1555" t="s">
        <v>903</v>
      </c>
      <c r="E1555">
        <v>3100</v>
      </c>
      <c r="F1555">
        <v>3100</v>
      </c>
      <c r="G1555">
        <v>300</v>
      </c>
      <c r="H1555" t="s">
        <v>898</v>
      </c>
      <c r="I1555">
        <v>4626</v>
      </c>
      <c r="J1555" t="s">
        <v>1084</v>
      </c>
      <c r="K1555" t="s">
        <v>920</v>
      </c>
      <c r="L1555">
        <v>4960</v>
      </c>
      <c r="M1555">
        <v>4940</v>
      </c>
      <c r="N1555">
        <v>200</v>
      </c>
      <c r="O1555" t="s">
        <v>901</v>
      </c>
      <c r="P1555">
        <v>0.91781401248653605</v>
      </c>
      <c r="Q1555">
        <v>0.92864758760966504</v>
      </c>
      <c r="R1555" s="15">
        <v>0.22541486555568499</v>
      </c>
      <c r="S1555">
        <v>1.8915171665296701E-2</v>
      </c>
      <c r="T1555">
        <v>1.23474257867661</v>
      </c>
      <c r="U1555">
        <v>1.23474257867661</v>
      </c>
      <c r="V1555">
        <v>1.04120525009753</v>
      </c>
      <c r="W1555">
        <v>7.23</v>
      </c>
      <c r="X1555">
        <v>5.87</v>
      </c>
      <c r="Y1555">
        <v>198344</v>
      </c>
      <c r="Z1555">
        <v>15257</v>
      </c>
      <c r="AA1555">
        <v>0.87</v>
      </c>
      <c r="AB1555">
        <v>13</v>
      </c>
      <c r="AC1555">
        <v>8</v>
      </c>
      <c r="AD1555">
        <v>5</v>
      </c>
      <c r="AE1555">
        <v>61.54</v>
      </c>
      <c r="AF1555">
        <v>18</v>
      </c>
      <c r="AG1555">
        <v>3</v>
      </c>
      <c r="AH1555">
        <v>1</v>
      </c>
      <c r="AI1555">
        <v>9</v>
      </c>
      <c r="AJ1555" s="301">
        <v>43919</v>
      </c>
      <c r="AK1555">
        <v>2323</v>
      </c>
      <c r="AL1555">
        <v>4075</v>
      </c>
      <c r="AM1555" s="301">
        <v>43828</v>
      </c>
      <c r="AN1555">
        <v>2605</v>
      </c>
      <c r="AO1555">
        <v>4455</v>
      </c>
      <c r="AP1555" s="301">
        <v>43645</v>
      </c>
      <c r="AQ1555">
        <v>1915</v>
      </c>
      <c r="AR1555">
        <v>3300</v>
      </c>
      <c r="AS1555" s="301">
        <v>43280</v>
      </c>
      <c r="AT1555">
        <v>1746</v>
      </c>
      <c r="AU1555">
        <v>4465</v>
      </c>
    </row>
    <row r="1556" spans="1:47" x14ac:dyDescent="0.2">
      <c r="A1556" s="102">
        <v>3886</v>
      </c>
      <c r="B1556">
        <v>4095</v>
      </c>
      <c r="C1556" t="s">
        <v>1274</v>
      </c>
      <c r="D1556" t="s">
        <v>920</v>
      </c>
      <c r="E1556">
        <v>1082</v>
      </c>
      <c r="F1556">
        <v>1088</v>
      </c>
      <c r="G1556">
        <v>900</v>
      </c>
      <c r="H1556" t="s">
        <v>901</v>
      </c>
      <c r="I1556">
        <v>8276</v>
      </c>
      <c r="J1556" t="s">
        <v>638</v>
      </c>
      <c r="K1556" t="s">
        <v>921</v>
      </c>
      <c r="L1556">
        <v>1864</v>
      </c>
      <c r="M1556">
        <v>1889</v>
      </c>
      <c r="N1556">
        <v>500</v>
      </c>
      <c r="O1556" t="s">
        <v>898</v>
      </c>
      <c r="P1556">
        <v>0.63853745507360704</v>
      </c>
      <c r="Q1556">
        <v>0.86139035976431799</v>
      </c>
      <c r="R1556">
        <v>4.5125844393370503E-3</v>
      </c>
      <c r="S1556">
        <v>4.2276845715749599E-2</v>
      </c>
      <c r="T1556">
        <v>-1.6044682425435699</v>
      </c>
      <c r="U1556">
        <v>1.6044682425435699</v>
      </c>
      <c r="V1556">
        <v>1.2091784897920299</v>
      </c>
      <c r="W1556">
        <v>-5.43</v>
      </c>
      <c r="X1556">
        <v>3.67</v>
      </c>
      <c r="Y1556">
        <v>198299</v>
      </c>
      <c r="Z1556">
        <v>11665</v>
      </c>
      <c r="AA1556">
        <v>0.54</v>
      </c>
      <c r="AB1556">
        <v>17</v>
      </c>
      <c r="AC1556">
        <v>9</v>
      </c>
      <c r="AD1556">
        <v>8</v>
      </c>
      <c r="AE1556">
        <v>52.94</v>
      </c>
      <c r="AF1556">
        <v>18</v>
      </c>
      <c r="AG1556">
        <v>4</v>
      </c>
      <c r="AH1556">
        <v>2</v>
      </c>
      <c r="AI1556">
        <v>11</v>
      </c>
      <c r="AJ1556" s="301">
        <v>43919</v>
      </c>
      <c r="AK1556">
        <v>1195</v>
      </c>
      <c r="AL1556">
        <v>1973</v>
      </c>
      <c r="AM1556" s="301">
        <v>43828</v>
      </c>
      <c r="AN1556">
        <v>1176</v>
      </c>
      <c r="AO1556">
        <v>2070</v>
      </c>
      <c r="AP1556" s="301">
        <v>43645</v>
      </c>
      <c r="AQ1556">
        <v>1231</v>
      </c>
      <c r="AR1556">
        <v>1989</v>
      </c>
      <c r="AS1556" s="301">
        <v>43280</v>
      </c>
      <c r="AT1556">
        <v>1559</v>
      </c>
      <c r="AU1556">
        <v>2683</v>
      </c>
    </row>
    <row r="1557" spans="1:47" x14ac:dyDescent="0.2">
      <c r="A1557" s="102">
        <v>1457</v>
      </c>
      <c r="B1557">
        <v>4183</v>
      </c>
      <c r="C1557" t="s">
        <v>1028</v>
      </c>
      <c r="D1557" t="s">
        <v>920</v>
      </c>
      <c r="E1557">
        <v>2221</v>
      </c>
      <c r="F1557">
        <v>2197</v>
      </c>
      <c r="G1557">
        <v>500</v>
      </c>
      <c r="H1557" t="s">
        <v>901</v>
      </c>
      <c r="I1557">
        <v>5703</v>
      </c>
      <c r="J1557" t="s">
        <v>218</v>
      </c>
      <c r="K1557" t="s">
        <v>911</v>
      </c>
      <c r="L1557">
        <v>185</v>
      </c>
      <c r="M1557">
        <v>182</v>
      </c>
      <c r="N1557">
        <v>6000</v>
      </c>
      <c r="O1557" t="s">
        <v>898</v>
      </c>
      <c r="P1557">
        <v>0.92828863100847803</v>
      </c>
      <c r="Q1557">
        <v>0.93783203357757505</v>
      </c>
      <c r="R1557">
        <v>2.7132341437949899E-2</v>
      </c>
      <c r="S1557">
        <v>6.0803036035336398E-2</v>
      </c>
      <c r="T1557">
        <v>-0.35104337405828701</v>
      </c>
      <c r="U1557">
        <v>0.35104337405828701</v>
      </c>
      <c r="V1557">
        <v>0.57072732324908304</v>
      </c>
      <c r="W1557">
        <v>-2.16</v>
      </c>
      <c r="X1557">
        <v>0.59</v>
      </c>
      <c r="Y1557">
        <v>198146</v>
      </c>
      <c r="Z1557">
        <v>11656</v>
      </c>
      <c r="AA1557">
        <v>0.59</v>
      </c>
      <c r="AB1557">
        <v>17</v>
      </c>
      <c r="AC1557">
        <v>8</v>
      </c>
      <c r="AD1557">
        <v>9</v>
      </c>
      <c r="AE1557">
        <v>47.06</v>
      </c>
      <c r="AF1557">
        <v>20</v>
      </c>
      <c r="AG1557">
        <v>4</v>
      </c>
      <c r="AH1557">
        <v>2</v>
      </c>
      <c r="AI1557">
        <v>11</v>
      </c>
      <c r="AJ1557" s="301">
        <v>43919</v>
      </c>
      <c r="AK1557">
        <v>2105</v>
      </c>
      <c r="AL1557">
        <v>168</v>
      </c>
      <c r="AM1557" s="301">
        <v>43828</v>
      </c>
      <c r="AN1557">
        <v>2680</v>
      </c>
      <c r="AO1557">
        <v>236</v>
      </c>
      <c r="AP1557" s="301">
        <v>43645</v>
      </c>
      <c r="AQ1557">
        <v>2728</v>
      </c>
      <c r="AR1557">
        <v>237</v>
      </c>
      <c r="AS1557" s="301">
        <v>43280</v>
      </c>
      <c r="AT1557">
        <v>2913</v>
      </c>
      <c r="AU1557">
        <v>245</v>
      </c>
    </row>
    <row r="1558" spans="1:47" x14ac:dyDescent="0.2">
      <c r="A1558" s="102">
        <v>1207</v>
      </c>
      <c r="B1558">
        <v>3405</v>
      </c>
      <c r="C1558" t="s">
        <v>1265</v>
      </c>
      <c r="D1558" t="s">
        <v>920</v>
      </c>
      <c r="E1558">
        <v>1120</v>
      </c>
      <c r="F1558">
        <v>1104</v>
      </c>
      <c r="G1558">
        <v>900</v>
      </c>
      <c r="H1558" t="s">
        <v>901</v>
      </c>
      <c r="I1558">
        <v>4681</v>
      </c>
      <c r="J1558" t="s">
        <v>774</v>
      </c>
      <c r="K1558" t="s">
        <v>910</v>
      </c>
      <c r="L1558">
        <v>1414</v>
      </c>
      <c r="M1558">
        <v>1389</v>
      </c>
      <c r="N1558">
        <v>700</v>
      </c>
      <c r="O1558" t="s">
        <v>898</v>
      </c>
      <c r="P1558">
        <v>0.91404068697843099</v>
      </c>
      <c r="Q1558">
        <v>0.94350198020263198</v>
      </c>
      <c r="R1558">
        <v>0.10555941352397399</v>
      </c>
      <c r="S1558">
        <v>4.3479727495585599E-4</v>
      </c>
      <c r="T1558">
        <v>-1.4754878754243701</v>
      </c>
      <c r="U1558">
        <v>1.4754878754243701</v>
      </c>
      <c r="V1558">
        <v>1.35199944523855</v>
      </c>
      <c r="W1558">
        <v>-15.67</v>
      </c>
      <c r="X1558">
        <v>2.19</v>
      </c>
      <c r="Y1558">
        <v>198043</v>
      </c>
      <c r="Z1558">
        <v>14146</v>
      </c>
      <c r="AA1558">
        <v>0.73</v>
      </c>
      <c r="AB1558">
        <v>14</v>
      </c>
      <c r="AC1558">
        <v>8</v>
      </c>
      <c r="AD1558">
        <v>6</v>
      </c>
      <c r="AE1558">
        <v>57.14</v>
      </c>
      <c r="AF1558">
        <v>18</v>
      </c>
      <c r="AG1558">
        <v>3</v>
      </c>
      <c r="AH1558">
        <v>2</v>
      </c>
      <c r="AI1558">
        <v>9</v>
      </c>
      <c r="AJ1558" s="301">
        <v>43919</v>
      </c>
      <c r="AK1558">
        <v>1129</v>
      </c>
      <c r="AL1558">
        <v>1086</v>
      </c>
      <c r="AM1558" s="301">
        <v>43828</v>
      </c>
      <c r="AN1558">
        <v>1331</v>
      </c>
      <c r="AO1558">
        <v>1855</v>
      </c>
      <c r="AP1558" s="301">
        <v>43645</v>
      </c>
      <c r="AQ1558">
        <v>1308</v>
      </c>
      <c r="AR1558">
        <v>1659</v>
      </c>
      <c r="AS1558" s="301">
        <v>43280</v>
      </c>
      <c r="AT1558">
        <v>1497</v>
      </c>
      <c r="AU1558">
        <v>1889</v>
      </c>
    </row>
    <row r="1559" spans="1:47" x14ac:dyDescent="0.2">
      <c r="A1559" s="102">
        <v>2870</v>
      </c>
      <c r="B1559">
        <v>4536</v>
      </c>
      <c r="C1559" t="s">
        <v>1107</v>
      </c>
      <c r="D1559" t="s">
        <v>918</v>
      </c>
      <c r="E1559">
        <v>2022</v>
      </c>
      <c r="F1559">
        <v>2037</v>
      </c>
      <c r="G1559">
        <v>500</v>
      </c>
      <c r="H1559" t="s">
        <v>901</v>
      </c>
      <c r="I1559">
        <v>4578</v>
      </c>
      <c r="J1559" t="s">
        <v>1351</v>
      </c>
      <c r="K1559" t="s">
        <v>918</v>
      </c>
      <c r="L1559">
        <v>4740</v>
      </c>
      <c r="M1559">
        <v>4675</v>
      </c>
      <c r="N1559">
        <v>200</v>
      </c>
      <c r="O1559" t="s">
        <v>898</v>
      </c>
      <c r="P1559">
        <v>0.89332095917727405</v>
      </c>
      <c r="Q1559">
        <v>0.90162031503100104</v>
      </c>
      <c r="R1559">
        <v>1.23282489621568E-2</v>
      </c>
      <c r="S1559">
        <v>1.4192849255818701E-3</v>
      </c>
      <c r="T1559">
        <v>-0.14834627833096301</v>
      </c>
      <c r="U1559">
        <v>0.14834627833096301</v>
      </c>
      <c r="V1559">
        <v>1.1348989637409399</v>
      </c>
      <c r="W1559">
        <v>-0.75</v>
      </c>
      <c r="X1559">
        <v>8.93</v>
      </c>
      <c r="Y1559">
        <v>197848</v>
      </c>
      <c r="Z1559">
        <v>17986</v>
      </c>
      <c r="AA1559">
        <v>0.79</v>
      </c>
      <c r="AB1559">
        <v>11</v>
      </c>
      <c r="AC1559">
        <v>6</v>
      </c>
      <c r="AD1559">
        <v>5</v>
      </c>
      <c r="AE1559">
        <v>54.55</v>
      </c>
      <c r="AF1559">
        <v>20</v>
      </c>
      <c r="AG1559">
        <v>2</v>
      </c>
      <c r="AH1559">
        <v>0</v>
      </c>
      <c r="AI1559">
        <v>9</v>
      </c>
      <c r="AJ1559" s="301">
        <v>43919</v>
      </c>
      <c r="AK1559">
        <v>1912</v>
      </c>
      <c r="AL1559">
        <v>4295</v>
      </c>
      <c r="AM1559" s="301">
        <v>43828</v>
      </c>
      <c r="AN1559">
        <v>2086</v>
      </c>
      <c r="AO1559">
        <v>4883</v>
      </c>
      <c r="AP1559" s="301">
        <v>43645</v>
      </c>
      <c r="AQ1559">
        <v>1810</v>
      </c>
      <c r="AR1559">
        <v>3688</v>
      </c>
      <c r="AS1559" s="301">
        <v>43280</v>
      </c>
      <c r="AT1559">
        <v>1887</v>
      </c>
      <c r="AU1559">
        <v>5172</v>
      </c>
    </row>
    <row r="1560" spans="1:47" x14ac:dyDescent="0.2">
      <c r="A1560" s="102">
        <v>91</v>
      </c>
      <c r="B1560">
        <v>3086</v>
      </c>
      <c r="C1560" t="s">
        <v>503</v>
      </c>
      <c r="D1560" t="s">
        <v>921</v>
      </c>
      <c r="E1560">
        <v>795</v>
      </c>
      <c r="F1560">
        <v>758</v>
      </c>
      <c r="G1560">
        <v>1200</v>
      </c>
      <c r="H1560" t="s">
        <v>901</v>
      </c>
      <c r="I1560">
        <v>7458</v>
      </c>
      <c r="J1560" t="s">
        <v>1193</v>
      </c>
      <c r="K1560" t="s">
        <v>905</v>
      </c>
      <c r="L1560">
        <v>3225</v>
      </c>
      <c r="M1560">
        <v>3135</v>
      </c>
      <c r="N1560">
        <v>300</v>
      </c>
      <c r="O1560" t="s">
        <v>898</v>
      </c>
      <c r="P1560">
        <v>0.83230115664716198</v>
      </c>
      <c r="Q1560">
        <v>0.97307241193949601</v>
      </c>
      <c r="R1560" s="15">
        <v>1.5385748144810699E-2</v>
      </c>
      <c r="S1560">
        <v>9.2045543032687402E-3</v>
      </c>
      <c r="T1560">
        <v>-0.97265122240476198</v>
      </c>
      <c r="U1560">
        <v>0.97265122240476198</v>
      </c>
      <c r="V1560">
        <v>0.85884320175800899</v>
      </c>
      <c r="W1560">
        <v>-8.6999999999999993</v>
      </c>
      <c r="X1560">
        <v>3.29</v>
      </c>
      <c r="Y1560">
        <v>197714</v>
      </c>
      <c r="Z1560">
        <v>13181</v>
      </c>
      <c r="AA1560">
        <v>0.83</v>
      </c>
      <c r="AB1560">
        <v>15</v>
      </c>
      <c r="AC1560">
        <v>8</v>
      </c>
      <c r="AD1560">
        <v>7</v>
      </c>
      <c r="AE1560">
        <v>53.33</v>
      </c>
      <c r="AF1560">
        <v>18</v>
      </c>
      <c r="AG1560">
        <v>3</v>
      </c>
      <c r="AH1560">
        <v>1</v>
      </c>
      <c r="AI1560">
        <v>11</v>
      </c>
      <c r="AJ1560" s="301">
        <v>43919</v>
      </c>
      <c r="AK1560">
        <v>907</v>
      </c>
      <c r="AL1560">
        <v>2991</v>
      </c>
      <c r="AM1560" s="301">
        <v>43828</v>
      </c>
      <c r="AN1560">
        <v>1530</v>
      </c>
      <c r="AO1560">
        <v>5730</v>
      </c>
      <c r="AP1560" s="301">
        <v>43645</v>
      </c>
      <c r="AQ1560">
        <v>1244</v>
      </c>
      <c r="AR1560">
        <v>5030</v>
      </c>
      <c r="AS1560" s="301">
        <v>43280</v>
      </c>
      <c r="AT1560">
        <v>1630</v>
      </c>
      <c r="AU1560">
        <v>5190</v>
      </c>
    </row>
    <row r="1561" spans="1:47" x14ac:dyDescent="0.2">
      <c r="A1561" s="102">
        <v>2925</v>
      </c>
      <c r="B1561">
        <v>7276</v>
      </c>
      <c r="C1561" t="s">
        <v>937</v>
      </c>
      <c r="D1561" t="s">
        <v>903</v>
      </c>
      <c r="E1561">
        <v>4275</v>
      </c>
      <c r="F1561">
        <v>4255</v>
      </c>
      <c r="G1561">
        <v>200</v>
      </c>
      <c r="H1561" t="s">
        <v>898</v>
      </c>
      <c r="I1561">
        <v>9602</v>
      </c>
      <c r="J1561" t="s">
        <v>1469</v>
      </c>
      <c r="K1561" t="s">
        <v>900</v>
      </c>
      <c r="L1561">
        <v>3800</v>
      </c>
      <c r="M1561">
        <v>3790</v>
      </c>
      <c r="N1561">
        <v>200</v>
      </c>
      <c r="O1561" t="s">
        <v>901</v>
      </c>
      <c r="P1561">
        <v>0.94504570121849596</v>
      </c>
      <c r="Q1561">
        <v>0.899571200763289</v>
      </c>
      <c r="R1561">
        <v>2.9135885505925E-2</v>
      </c>
      <c r="S1561">
        <v>7.3396666782165304E-2</v>
      </c>
      <c r="T1561">
        <v>0.17186127184906699</v>
      </c>
      <c r="U1561">
        <v>0.17186127184906699</v>
      </c>
      <c r="V1561">
        <v>0.35072781390070101</v>
      </c>
      <c r="W1561">
        <v>1.07</v>
      </c>
      <c r="X1561">
        <v>10.93</v>
      </c>
      <c r="Y1561">
        <v>197511</v>
      </c>
      <c r="Z1561">
        <v>28216</v>
      </c>
      <c r="AA1561">
        <v>1.43</v>
      </c>
      <c r="AB1561">
        <v>7</v>
      </c>
      <c r="AC1561">
        <v>4</v>
      </c>
      <c r="AD1561">
        <v>3</v>
      </c>
      <c r="AE1561">
        <v>57.14</v>
      </c>
      <c r="AF1561">
        <v>16</v>
      </c>
      <c r="AG1561">
        <v>2</v>
      </c>
      <c r="AH1561">
        <v>1</v>
      </c>
      <c r="AI1561">
        <v>4</v>
      </c>
      <c r="AJ1561" s="301">
        <v>43919</v>
      </c>
      <c r="AK1561">
        <v>3710</v>
      </c>
      <c r="AL1561">
        <v>3285</v>
      </c>
      <c r="AM1561" s="301">
        <v>43828</v>
      </c>
      <c r="AN1561">
        <v>5100</v>
      </c>
      <c r="AO1561">
        <v>4545</v>
      </c>
      <c r="AP1561" s="301">
        <v>43645</v>
      </c>
      <c r="AQ1561">
        <v>5880</v>
      </c>
      <c r="AR1561">
        <v>4680</v>
      </c>
      <c r="AS1561" s="301">
        <v>43280</v>
      </c>
      <c r="AT1561">
        <v>7150</v>
      </c>
      <c r="AU1561">
        <v>3575</v>
      </c>
    </row>
    <row r="1562" spans="1:47" x14ac:dyDescent="0.2">
      <c r="A1562" s="102">
        <v>395</v>
      </c>
      <c r="B1562">
        <v>5332</v>
      </c>
      <c r="C1562" t="s">
        <v>555</v>
      </c>
      <c r="D1562" t="s">
        <v>897</v>
      </c>
      <c r="E1562">
        <v>4150</v>
      </c>
      <c r="F1562">
        <v>4095</v>
      </c>
      <c r="G1562">
        <v>200</v>
      </c>
      <c r="H1562" t="s">
        <v>898</v>
      </c>
      <c r="I1562">
        <v>6448</v>
      </c>
      <c r="J1562" t="s">
        <v>364</v>
      </c>
      <c r="K1562" t="s">
        <v>903</v>
      </c>
      <c r="L1562">
        <v>1953</v>
      </c>
      <c r="M1562">
        <v>1894</v>
      </c>
      <c r="N1562">
        <v>400</v>
      </c>
      <c r="O1562" t="s">
        <v>901</v>
      </c>
      <c r="P1562">
        <v>0.97318261191505695</v>
      </c>
      <c r="Q1562">
        <v>0.96070968430939596</v>
      </c>
      <c r="R1562">
        <v>2.2023416488406201E-2</v>
      </c>
      <c r="S1562" s="15">
        <v>2.4635972641678199E-2</v>
      </c>
      <c r="T1562">
        <v>0.62227621568146996</v>
      </c>
      <c r="U1562">
        <v>0.62227621568146996</v>
      </c>
      <c r="V1562">
        <v>8.9807122123786498E-2</v>
      </c>
      <c r="W1562">
        <v>2.1</v>
      </c>
      <c r="X1562">
        <v>7.5</v>
      </c>
      <c r="Y1562">
        <v>197441</v>
      </c>
      <c r="Z1562">
        <v>32907</v>
      </c>
      <c r="AA1562">
        <v>1.79</v>
      </c>
      <c r="AB1562">
        <v>6</v>
      </c>
      <c r="AC1562">
        <v>5</v>
      </c>
      <c r="AD1562">
        <v>1</v>
      </c>
      <c r="AE1562">
        <v>83.33</v>
      </c>
      <c r="AF1562">
        <v>19</v>
      </c>
      <c r="AG1562">
        <v>1</v>
      </c>
      <c r="AH1562">
        <v>0</v>
      </c>
      <c r="AI1562">
        <v>5</v>
      </c>
      <c r="AJ1562" s="301">
        <v>43919</v>
      </c>
      <c r="AK1562">
        <v>3720</v>
      </c>
      <c r="AL1562">
        <v>1758</v>
      </c>
      <c r="AM1562" s="301">
        <v>43828</v>
      </c>
      <c r="AN1562">
        <v>4640</v>
      </c>
      <c r="AO1562">
        <v>2271</v>
      </c>
      <c r="AP1562" s="301">
        <v>43645</v>
      </c>
      <c r="AQ1562">
        <v>4410</v>
      </c>
      <c r="AR1562">
        <v>2091</v>
      </c>
      <c r="AS1562" s="301">
        <v>43280</v>
      </c>
      <c r="AT1562">
        <v>4930</v>
      </c>
      <c r="AU1562">
        <v>2171</v>
      </c>
    </row>
    <row r="1563" spans="1:47" x14ac:dyDescent="0.2">
      <c r="A1563" s="102">
        <v>2209</v>
      </c>
      <c r="B1563">
        <v>5714</v>
      </c>
      <c r="C1563" t="s">
        <v>559</v>
      </c>
      <c r="D1563" t="s">
        <v>911</v>
      </c>
      <c r="E1563">
        <v>3280</v>
      </c>
      <c r="F1563">
        <v>3235</v>
      </c>
      <c r="G1563">
        <v>300</v>
      </c>
      <c r="H1563" t="s">
        <v>898</v>
      </c>
      <c r="I1563">
        <v>9412</v>
      </c>
      <c r="J1563" t="s">
        <v>452</v>
      </c>
      <c r="K1563" t="s">
        <v>900</v>
      </c>
      <c r="L1563">
        <v>402</v>
      </c>
      <c r="M1563">
        <v>391</v>
      </c>
      <c r="N1563">
        <v>2500</v>
      </c>
      <c r="O1563" t="s">
        <v>901</v>
      </c>
      <c r="P1563">
        <v>0.89386712459130202</v>
      </c>
      <c r="Q1563">
        <v>0.91949801446388502</v>
      </c>
      <c r="R1563">
        <v>1.10453607059025E-2</v>
      </c>
      <c r="S1563" s="15">
        <v>4.3139397586706802E-3</v>
      </c>
      <c r="T1563">
        <v>2.2126663794276298</v>
      </c>
      <c r="U1563">
        <v>2.2126663794276298</v>
      </c>
      <c r="V1563">
        <v>1.11835733544205</v>
      </c>
      <c r="W1563">
        <v>10.43</v>
      </c>
      <c r="X1563">
        <v>0.72</v>
      </c>
      <c r="Y1563">
        <v>197307</v>
      </c>
      <c r="Z1563">
        <v>10385</v>
      </c>
      <c r="AA1563">
        <v>0.57999999999999996</v>
      </c>
      <c r="AB1563">
        <v>19</v>
      </c>
      <c r="AC1563">
        <v>12</v>
      </c>
      <c r="AD1563">
        <v>7</v>
      </c>
      <c r="AE1563">
        <v>63.16</v>
      </c>
      <c r="AF1563">
        <v>20</v>
      </c>
      <c r="AG1563">
        <v>2</v>
      </c>
      <c r="AH1563">
        <v>2</v>
      </c>
      <c r="AI1563">
        <v>15</v>
      </c>
      <c r="AJ1563" s="301">
        <v>43919</v>
      </c>
      <c r="AK1563">
        <v>2786</v>
      </c>
      <c r="AL1563">
        <v>393</v>
      </c>
      <c r="AM1563" s="301">
        <v>43828</v>
      </c>
      <c r="AN1563">
        <v>4075</v>
      </c>
      <c r="AO1563">
        <v>485</v>
      </c>
      <c r="AP1563" s="301">
        <v>43645</v>
      </c>
      <c r="AQ1563">
        <v>3525</v>
      </c>
      <c r="AR1563">
        <v>438</v>
      </c>
      <c r="AS1563" s="301">
        <v>43280</v>
      </c>
      <c r="AT1563">
        <v>3350</v>
      </c>
      <c r="AU1563">
        <v>538</v>
      </c>
    </row>
    <row r="1564" spans="1:47" x14ac:dyDescent="0.2">
      <c r="A1564" s="102">
        <v>3846</v>
      </c>
      <c r="B1564">
        <v>1969</v>
      </c>
      <c r="C1564" t="s">
        <v>1146</v>
      </c>
      <c r="D1564" t="s">
        <v>907</v>
      </c>
      <c r="E1564">
        <v>1570</v>
      </c>
      <c r="F1564">
        <v>1559</v>
      </c>
      <c r="G1564">
        <v>600</v>
      </c>
      <c r="H1564" t="s">
        <v>901</v>
      </c>
      <c r="I1564">
        <v>6479</v>
      </c>
      <c r="J1564" t="s">
        <v>449</v>
      </c>
      <c r="K1564" t="s">
        <v>903</v>
      </c>
      <c r="L1564">
        <v>1925</v>
      </c>
      <c r="M1564">
        <v>1922</v>
      </c>
      <c r="N1564">
        <v>500</v>
      </c>
      <c r="O1564" t="s">
        <v>898</v>
      </c>
      <c r="P1564">
        <v>0.66172720893307002</v>
      </c>
      <c r="Q1564">
        <v>0.86301252437154796</v>
      </c>
      <c r="R1564">
        <v>3.4854932430936299E-2</v>
      </c>
      <c r="S1564">
        <v>4.6043551242321099E-3</v>
      </c>
      <c r="T1564">
        <v>-1.90733621964656</v>
      </c>
      <c r="U1564">
        <v>1.90733621964656</v>
      </c>
      <c r="V1564">
        <v>1.8363906362109801</v>
      </c>
      <c r="W1564">
        <v>-18.809999999999999</v>
      </c>
      <c r="X1564">
        <v>2.66</v>
      </c>
      <c r="Y1564">
        <v>197275</v>
      </c>
      <c r="Z1564">
        <v>15175</v>
      </c>
      <c r="AA1564">
        <v>0.72</v>
      </c>
      <c r="AB1564">
        <v>13</v>
      </c>
      <c r="AC1564">
        <v>6</v>
      </c>
      <c r="AD1564">
        <v>7</v>
      </c>
      <c r="AE1564">
        <v>46.15</v>
      </c>
      <c r="AF1564">
        <v>16</v>
      </c>
      <c r="AG1564">
        <v>3</v>
      </c>
      <c r="AH1564">
        <v>2</v>
      </c>
      <c r="AI1564">
        <v>8</v>
      </c>
      <c r="AJ1564" s="301">
        <v>43919</v>
      </c>
      <c r="AK1564">
        <v>1711</v>
      </c>
      <c r="AL1564">
        <v>1613</v>
      </c>
      <c r="AM1564" s="301">
        <v>43828</v>
      </c>
      <c r="AN1564">
        <v>1960</v>
      </c>
      <c r="AO1564">
        <v>2277</v>
      </c>
      <c r="AP1564" s="301">
        <v>43645</v>
      </c>
      <c r="AQ1564">
        <v>1826</v>
      </c>
      <c r="AR1564">
        <v>1891</v>
      </c>
      <c r="AS1564" s="301">
        <v>43280</v>
      </c>
      <c r="AT1564">
        <v>1993</v>
      </c>
      <c r="AU1564">
        <v>1845</v>
      </c>
    </row>
    <row r="1565" spans="1:47" x14ac:dyDescent="0.2">
      <c r="A1565" s="102">
        <v>2154</v>
      </c>
      <c r="B1565">
        <v>6448</v>
      </c>
      <c r="C1565" t="s">
        <v>364</v>
      </c>
      <c r="D1565" t="s">
        <v>903</v>
      </c>
      <c r="E1565">
        <v>1953</v>
      </c>
      <c r="F1565">
        <v>1894</v>
      </c>
      <c r="G1565">
        <v>500</v>
      </c>
      <c r="H1565" t="s">
        <v>898</v>
      </c>
      <c r="I1565">
        <v>9412</v>
      </c>
      <c r="J1565" t="s">
        <v>452</v>
      </c>
      <c r="K1565" t="s">
        <v>900</v>
      </c>
      <c r="L1565">
        <v>402</v>
      </c>
      <c r="M1565">
        <v>391</v>
      </c>
      <c r="N1565">
        <v>2400</v>
      </c>
      <c r="O1565" t="s">
        <v>901</v>
      </c>
      <c r="P1565">
        <v>0.93227225765607902</v>
      </c>
      <c r="Q1565">
        <v>0.92076824762365606</v>
      </c>
      <c r="R1565" s="15">
        <v>2.3562409320824901E-3</v>
      </c>
      <c r="S1565">
        <v>2.14077966397823E-4</v>
      </c>
      <c r="T1565">
        <v>1.87457560969875</v>
      </c>
      <c r="U1565">
        <v>1.87457560969875</v>
      </c>
      <c r="V1565">
        <v>1.0865780750681699</v>
      </c>
      <c r="W1565">
        <v>8.5399999999999991</v>
      </c>
      <c r="X1565">
        <v>0.91</v>
      </c>
      <c r="Y1565">
        <v>196859</v>
      </c>
      <c r="Z1565">
        <v>12304</v>
      </c>
      <c r="AA1565">
        <v>0.55000000000000004</v>
      </c>
      <c r="AB1565">
        <v>16</v>
      </c>
      <c r="AC1565">
        <v>9</v>
      </c>
      <c r="AD1565">
        <v>7</v>
      </c>
      <c r="AE1565">
        <v>56.25</v>
      </c>
      <c r="AF1565">
        <v>20</v>
      </c>
      <c r="AG1565">
        <v>3</v>
      </c>
      <c r="AH1565">
        <v>0</v>
      </c>
      <c r="AI1565">
        <v>13</v>
      </c>
      <c r="AJ1565" s="301">
        <v>43919</v>
      </c>
      <c r="AK1565">
        <v>1758</v>
      </c>
      <c r="AL1565">
        <v>393</v>
      </c>
      <c r="AM1565" s="301">
        <v>43828</v>
      </c>
      <c r="AN1565">
        <v>2271</v>
      </c>
      <c r="AO1565">
        <v>485</v>
      </c>
      <c r="AP1565" s="301">
        <v>43645</v>
      </c>
      <c r="AQ1565">
        <v>2091</v>
      </c>
      <c r="AR1565">
        <v>438</v>
      </c>
      <c r="AS1565" s="301">
        <v>43280</v>
      </c>
      <c r="AT1565">
        <v>2171</v>
      </c>
      <c r="AU1565">
        <v>538</v>
      </c>
    </row>
    <row r="1566" spans="1:47" x14ac:dyDescent="0.2">
      <c r="A1566" s="102">
        <v>3169</v>
      </c>
      <c r="B1566">
        <v>6501</v>
      </c>
      <c r="C1566" t="s">
        <v>1022</v>
      </c>
      <c r="D1566" t="s">
        <v>903</v>
      </c>
      <c r="E1566">
        <v>3390</v>
      </c>
      <c r="F1566">
        <v>3395</v>
      </c>
      <c r="G1566">
        <v>300</v>
      </c>
      <c r="H1566" t="s">
        <v>901</v>
      </c>
      <c r="I1566">
        <v>9715</v>
      </c>
      <c r="J1566" t="s">
        <v>1135</v>
      </c>
      <c r="K1566" t="s">
        <v>910</v>
      </c>
      <c r="L1566">
        <v>2544</v>
      </c>
      <c r="M1566">
        <v>2541</v>
      </c>
      <c r="N1566">
        <v>400</v>
      </c>
      <c r="O1566" t="s">
        <v>898</v>
      </c>
      <c r="P1566">
        <v>0.78948078736647798</v>
      </c>
      <c r="Q1566">
        <v>0.89052999689468704</v>
      </c>
      <c r="R1566">
        <v>0.48913853821335901</v>
      </c>
      <c r="S1566">
        <v>7.1491660757261696E-2</v>
      </c>
      <c r="T1566">
        <v>-1.52909405399189</v>
      </c>
      <c r="U1566">
        <v>1.52909405399189</v>
      </c>
      <c r="V1566">
        <v>1.44016517062333</v>
      </c>
      <c r="W1566">
        <v>-13.93</v>
      </c>
      <c r="X1566">
        <v>0.21</v>
      </c>
      <c r="Y1566">
        <v>196816</v>
      </c>
      <c r="Z1566">
        <v>28117</v>
      </c>
      <c r="AA1566">
        <v>1.42</v>
      </c>
      <c r="AB1566">
        <v>7</v>
      </c>
      <c r="AC1566">
        <v>4</v>
      </c>
      <c r="AD1566">
        <v>3</v>
      </c>
      <c r="AE1566">
        <v>57.14</v>
      </c>
      <c r="AF1566">
        <v>19</v>
      </c>
      <c r="AG1566">
        <v>2</v>
      </c>
      <c r="AH1566">
        <v>0</v>
      </c>
      <c r="AI1566">
        <v>5</v>
      </c>
      <c r="AJ1566" s="301">
        <v>43919</v>
      </c>
      <c r="AK1566">
        <v>3109</v>
      </c>
      <c r="AL1566">
        <v>1916</v>
      </c>
      <c r="AM1566" s="301">
        <v>43828</v>
      </c>
      <c r="AN1566">
        <v>4626</v>
      </c>
      <c r="AO1566">
        <v>2968</v>
      </c>
      <c r="AP1566" s="301">
        <v>43645</v>
      </c>
      <c r="AQ1566">
        <v>4045</v>
      </c>
      <c r="AR1566">
        <v>2456</v>
      </c>
      <c r="AS1566" s="301">
        <v>43280</v>
      </c>
      <c r="AT1566">
        <v>3840.5</v>
      </c>
      <c r="AU1566">
        <v>2590</v>
      </c>
    </row>
    <row r="1567" spans="1:47" x14ac:dyDescent="0.2">
      <c r="A1567" s="102">
        <v>3195</v>
      </c>
      <c r="B1567">
        <v>2282</v>
      </c>
      <c r="C1567" t="s">
        <v>1429</v>
      </c>
      <c r="D1567" t="s">
        <v>923</v>
      </c>
      <c r="E1567">
        <v>4225</v>
      </c>
      <c r="F1567">
        <v>4200</v>
      </c>
      <c r="G1567">
        <v>200</v>
      </c>
      <c r="H1567" t="s">
        <v>898</v>
      </c>
      <c r="I1567">
        <v>9101</v>
      </c>
      <c r="J1567" t="s">
        <v>682</v>
      </c>
      <c r="K1567" t="s">
        <v>1071</v>
      </c>
      <c r="L1567">
        <v>1484</v>
      </c>
      <c r="M1567">
        <v>1493</v>
      </c>
      <c r="N1567">
        <v>600</v>
      </c>
      <c r="O1567" t="s">
        <v>901</v>
      </c>
      <c r="P1567">
        <v>0.88255605682140403</v>
      </c>
      <c r="Q1567">
        <v>0.88958837868016905</v>
      </c>
      <c r="R1567">
        <v>0.18004899285630099</v>
      </c>
      <c r="S1567" s="15">
        <v>5.0709344232841798E-2</v>
      </c>
      <c r="T1567">
        <v>1.07738559092037</v>
      </c>
      <c r="U1567">
        <v>1.07738559092037</v>
      </c>
      <c r="V1567">
        <v>1.1395991571460899</v>
      </c>
      <c r="W1567">
        <v>4.83</v>
      </c>
      <c r="X1567">
        <v>6.64</v>
      </c>
      <c r="Y1567">
        <v>196734</v>
      </c>
      <c r="Z1567">
        <v>17885</v>
      </c>
      <c r="AA1567">
        <v>1.1200000000000001</v>
      </c>
      <c r="AB1567">
        <v>11</v>
      </c>
      <c r="AC1567">
        <v>7</v>
      </c>
      <c r="AD1567">
        <v>4</v>
      </c>
      <c r="AE1567">
        <v>63.64</v>
      </c>
      <c r="AF1567">
        <v>19</v>
      </c>
      <c r="AG1567">
        <v>3</v>
      </c>
      <c r="AH1567">
        <v>0</v>
      </c>
      <c r="AI1567">
        <v>8</v>
      </c>
      <c r="AJ1567" s="301">
        <v>43919</v>
      </c>
      <c r="AK1567">
        <v>3980</v>
      </c>
      <c r="AL1567">
        <v>1336</v>
      </c>
      <c r="AM1567" s="301">
        <v>43828</v>
      </c>
      <c r="AN1567">
        <v>4510</v>
      </c>
      <c r="AO1567">
        <v>1981</v>
      </c>
      <c r="AP1567" s="301">
        <v>43645</v>
      </c>
      <c r="AQ1567">
        <v>4695</v>
      </c>
      <c r="AR1567">
        <v>1776</v>
      </c>
      <c r="AS1567" s="301">
        <v>43280</v>
      </c>
      <c r="AT1567">
        <v>4325</v>
      </c>
      <c r="AU1567">
        <v>2162</v>
      </c>
    </row>
    <row r="1568" spans="1:47" x14ac:dyDescent="0.2">
      <c r="A1568" s="102">
        <v>876</v>
      </c>
      <c r="B1568">
        <v>1801</v>
      </c>
      <c r="C1568" t="s">
        <v>1352</v>
      </c>
      <c r="D1568" t="s">
        <v>907</v>
      </c>
      <c r="E1568">
        <v>3845</v>
      </c>
      <c r="F1568">
        <v>3905</v>
      </c>
      <c r="G1568">
        <v>200</v>
      </c>
      <c r="H1568" t="s">
        <v>898</v>
      </c>
      <c r="I1568">
        <v>5802</v>
      </c>
      <c r="J1568" t="s">
        <v>1056</v>
      </c>
      <c r="K1568" t="s">
        <v>911</v>
      </c>
      <c r="L1568">
        <v>1238.5</v>
      </c>
      <c r="M1568">
        <v>1214.5</v>
      </c>
      <c r="N1568">
        <v>600</v>
      </c>
      <c r="O1568" t="s">
        <v>901</v>
      </c>
      <c r="P1568">
        <v>0.94614962290996296</v>
      </c>
      <c r="Q1568">
        <v>0.94976361115152697</v>
      </c>
      <c r="R1568">
        <v>0.124584870098777</v>
      </c>
      <c r="S1568">
        <v>2.1648003462567501E-2</v>
      </c>
      <c r="T1568">
        <v>1.6160981889213799</v>
      </c>
      <c r="U1568">
        <v>1.6160981889213799</v>
      </c>
      <c r="V1568">
        <v>0.70265656302961899</v>
      </c>
      <c r="W1568">
        <v>5.72</v>
      </c>
      <c r="X1568">
        <v>6.7</v>
      </c>
      <c r="Y1568">
        <v>196704</v>
      </c>
      <c r="Z1568">
        <v>14050</v>
      </c>
      <c r="AA1568">
        <v>0.61</v>
      </c>
      <c r="AB1568">
        <v>14</v>
      </c>
      <c r="AC1568">
        <v>8</v>
      </c>
      <c r="AD1568">
        <v>6</v>
      </c>
      <c r="AE1568">
        <v>57.14</v>
      </c>
      <c r="AF1568">
        <v>20</v>
      </c>
      <c r="AG1568">
        <v>2</v>
      </c>
      <c r="AH1568">
        <v>0</v>
      </c>
      <c r="AI1568">
        <v>12</v>
      </c>
      <c r="AJ1568" s="301">
        <v>43919</v>
      </c>
      <c r="AK1568">
        <v>3355</v>
      </c>
      <c r="AL1568">
        <v>1166.5</v>
      </c>
      <c r="AM1568" s="301">
        <v>43828</v>
      </c>
      <c r="AN1568">
        <v>4545</v>
      </c>
      <c r="AO1568">
        <v>1652</v>
      </c>
      <c r="AP1568" s="301">
        <v>43645</v>
      </c>
      <c r="AQ1568">
        <v>3990</v>
      </c>
      <c r="AR1568">
        <v>1442</v>
      </c>
      <c r="AS1568" s="301">
        <v>43280</v>
      </c>
      <c r="AT1568">
        <v>5980</v>
      </c>
      <c r="AU1568">
        <v>1616.5</v>
      </c>
    </row>
    <row r="1569" spans="1:47" x14ac:dyDescent="0.2">
      <c r="A1569" s="102">
        <v>208</v>
      </c>
      <c r="B1569">
        <v>7201</v>
      </c>
      <c r="C1569" t="s">
        <v>928</v>
      </c>
      <c r="D1569" t="s">
        <v>913</v>
      </c>
      <c r="E1569">
        <v>400.4</v>
      </c>
      <c r="F1569">
        <v>394.7</v>
      </c>
      <c r="G1569">
        <v>2400</v>
      </c>
      <c r="H1569" t="s">
        <v>901</v>
      </c>
      <c r="I1569">
        <v>8179</v>
      </c>
      <c r="J1569" t="s">
        <v>630</v>
      </c>
      <c r="K1569" t="s">
        <v>921</v>
      </c>
      <c r="L1569">
        <v>1937</v>
      </c>
      <c r="M1569">
        <v>1890</v>
      </c>
      <c r="N1569">
        <v>500</v>
      </c>
      <c r="O1569" t="s">
        <v>898</v>
      </c>
      <c r="P1569">
        <v>0.84545355195342298</v>
      </c>
      <c r="Q1569">
        <v>0.96697428673349795</v>
      </c>
      <c r="R1569" s="15">
        <v>2.9127119284517701E-2</v>
      </c>
      <c r="S1569">
        <v>3.8611015414459E-2</v>
      </c>
      <c r="T1569">
        <v>-0.34789714088861201</v>
      </c>
      <c r="U1569">
        <v>0.34789714088861201</v>
      </c>
      <c r="V1569">
        <v>0.41004677226726799</v>
      </c>
      <c r="W1569">
        <v>-2.5099999999999998</v>
      </c>
      <c r="X1569">
        <v>0.24</v>
      </c>
      <c r="Y1569">
        <v>196632</v>
      </c>
      <c r="Z1569">
        <v>16386</v>
      </c>
      <c r="AA1569">
        <v>0.87</v>
      </c>
      <c r="AB1569">
        <v>12</v>
      </c>
      <c r="AC1569">
        <v>7</v>
      </c>
      <c r="AD1569">
        <v>5</v>
      </c>
      <c r="AE1569">
        <v>58.33</v>
      </c>
      <c r="AF1569">
        <v>20</v>
      </c>
      <c r="AG1569">
        <v>3</v>
      </c>
      <c r="AH1569">
        <v>1</v>
      </c>
      <c r="AI1569">
        <v>8</v>
      </c>
      <c r="AJ1569" s="301">
        <v>43919</v>
      </c>
      <c r="AK1569">
        <v>384.9</v>
      </c>
      <c r="AL1569">
        <v>1788</v>
      </c>
      <c r="AM1569" s="301">
        <v>43828</v>
      </c>
      <c r="AN1569">
        <v>636.1</v>
      </c>
      <c r="AO1569">
        <v>2472</v>
      </c>
      <c r="AP1569" s="301">
        <v>43645</v>
      </c>
      <c r="AQ1569">
        <v>789.6</v>
      </c>
      <c r="AR1569">
        <v>2689</v>
      </c>
      <c r="AS1569" s="301">
        <v>43280</v>
      </c>
      <c r="AT1569">
        <v>1053</v>
      </c>
      <c r="AU1569">
        <v>2903</v>
      </c>
    </row>
    <row r="1570" spans="1:47" x14ac:dyDescent="0.2">
      <c r="A1570" s="102">
        <v>1807</v>
      </c>
      <c r="B1570">
        <v>3099</v>
      </c>
      <c r="C1570" t="s">
        <v>33</v>
      </c>
      <c r="D1570" t="s">
        <v>921</v>
      </c>
      <c r="E1570">
        <v>635</v>
      </c>
      <c r="F1570">
        <v>623</v>
      </c>
      <c r="G1570">
        <v>1700</v>
      </c>
      <c r="H1570" t="s">
        <v>901</v>
      </c>
      <c r="I1570">
        <v>7240</v>
      </c>
      <c r="J1570" t="s">
        <v>599</v>
      </c>
      <c r="K1570" t="s">
        <v>913</v>
      </c>
      <c r="L1570">
        <v>1315</v>
      </c>
      <c r="M1570">
        <v>1294</v>
      </c>
      <c r="N1570">
        <v>800</v>
      </c>
      <c r="O1570" t="s">
        <v>898</v>
      </c>
      <c r="P1570">
        <v>0.93226269866073996</v>
      </c>
      <c r="Q1570">
        <v>0.92987395288812902</v>
      </c>
      <c r="R1570">
        <v>2.88182826586058E-3</v>
      </c>
      <c r="S1570">
        <v>6.9732804142921795E-2</v>
      </c>
      <c r="T1570">
        <v>-1.4967643104694699</v>
      </c>
      <c r="U1570">
        <v>1.4967643104694699</v>
      </c>
      <c r="V1570">
        <v>1.3727238317185699</v>
      </c>
      <c r="W1570">
        <v>-11.34</v>
      </c>
      <c r="X1570">
        <v>2.31</v>
      </c>
      <c r="Y1570">
        <v>196626</v>
      </c>
      <c r="Z1570">
        <v>12289</v>
      </c>
      <c r="AA1570">
        <v>0.61</v>
      </c>
      <c r="AB1570">
        <v>16</v>
      </c>
      <c r="AC1570">
        <v>10</v>
      </c>
      <c r="AD1570">
        <v>6</v>
      </c>
      <c r="AE1570">
        <v>62.5</v>
      </c>
      <c r="AF1570">
        <v>18</v>
      </c>
      <c r="AG1570">
        <v>4</v>
      </c>
      <c r="AH1570">
        <v>3</v>
      </c>
      <c r="AI1570">
        <v>9</v>
      </c>
      <c r="AJ1570" s="301">
        <v>43919</v>
      </c>
      <c r="AK1570">
        <v>641</v>
      </c>
      <c r="AL1570">
        <v>1212</v>
      </c>
      <c r="AM1570" s="301">
        <v>43828</v>
      </c>
      <c r="AN1570">
        <v>984</v>
      </c>
      <c r="AO1570">
        <v>1641</v>
      </c>
      <c r="AP1570" s="301">
        <v>43645</v>
      </c>
      <c r="AQ1570">
        <v>899</v>
      </c>
      <c r="AR1570">
        <v>1653</v>
      </c>
      <c r="AS1570" s="301">
        <v>43280</v>
      </c>
      <c r="AT1570">
        <v>1344</v>
      </c>
      <c r="AU1570">
        <v>2099</v>
      </c>
    </row>
    <row r="1571" spans="1:47" x14ac:dyDescent="0.2">
      <c r="A1571" s="102">
        <v>1529</v>
      </c>
      <c r="B1571">
        <v>6841</v>
      </c>
      <c r="C1571" t="s">
        <v>1162</v>
      </c>
      <c r="D1571" t="s">
        <v>903</v>
      </c>
      <c r="E1571">
        <v>1630</v>
      </c>
      <c r="F1571">
        <v>1601</v>
      </c>
      <c r="G1571">
        <v>600</v>
      </c>
      <c r="H1571" t="s">
        <v>898</v>
      </c>
      <c r="I1571">
        <v>7261</v>
      </c>
      <c r="J1571" t="s">
        <v>1153</v>
      </c>
      <c r="K1571" t="s">
        <v>913</v>
      </c>
      <c r="L1571">
        <v>616</v>
      </c>
      <c r="M1571">
        <v>623</v>
      </c>
      <c r="N1571">
        <v>1500</v>
      </c>
      <c r="O1571" t="s">
        <v>901</v>
      </c>
      <c r="P1571">
        <v>0.900244259807784</v>
      </c>
      <c r="Q1571">
        <v>0.93607727814316899</v>
      </c>
      <c r="R1571">
        <v>0.320851226852222</v>
      </c>
      <c r="S1571" s="15">
        <v>5.5851531338819503E-2</v>
      </c>
      <c r="T1571">
        <v>1.48051857868985</v>
      </c>
      <c r="U1571">
        <v>1.48051857868985</v>
      </c>
      <c r="V1571">
        <v>1.77878098667941</v>
      </c>
      <c r="W1571">
        <v>11.27</v>
      </c>
      <c r="X1571">
        <v>2.72</v>
      </c>
      <c r="Y1571">
        <v>195973</v>
      </c>
      <c r="Z1571">
        <v>10887</v>
      </c>
      <c r="AA1571">
        <v>0.5</v>
      </c>
      <c r="AB1571">
        <v>18</v>
      </c>
      <c r="AC1571">
        <v>10</v>
      </c>
      <c r="AD1571">
        <v>8</v>
      </c>
      <c r="AE1571">
        <v>55.56</v>
      </c>
      <c r="AF1571">
        <v>19</v>
      </c>
      <c r="AG1571">
        <v>4</v>
      </c>
      <c r="AH1571">
        <v>1</v>
      </c>
      <c r="AI1571">
        <v>13</v>
      </c>
      <c r="AJ1571" s="301">
        <v>43919</v>
      </c>
      <c r="AK1571">
        <v>1322</v>
      </c>
      <c r="AL1571">
        <v>606</v>
      </c>
      <c r="AM1571" s="301">
        <v>43828</v>
      </c>
      <c r="AN1571">
        <v>1929</v>
      </c>
      <c r="AO1571">
        <v>938</v>
      </c>
      <c r="AP1571" s="301">
        <v>43645</v>
      </c>
      <c r="AQ1571">
        <v>2173</v>
      </c>
      <c r="AR1571">
        <v>1146</v>
      </c>
      <c r="AS1571" s="301">
        <v>43280</v>
      </c>
      <c r="AT1571">
        <v>1917</v>
      </c>
      <c r="AU1571">
        <v>1344</v>
      </c>
    </row>
    <row r="1572" spans="1:47" x14ac:dyDescent="0.2">
      <c r="A1572" s="102">
        <v>2905</v>
      </c>
      <c r="B1572">
        <v>1969</v>
      </c>
      <c r="C1572" t="s">
        <v>1146</v>
      </c>
      <c r="D1572" t="s">
        <v>907</v>
      </c>
      <c r="E1572">
        <v>1570</v>
      </c>
      <c r="F1572">
        <v>1559</v>
      </c>
      <c r="G1572">
        <v>700</v>
      </c>
      <c r="H1572" t="s">
        <v>901</v>
      </c>
      <c r="I1572">
        <v>4202</v>
      </c>
      <c r="J1572" t="s">
        <v>45</v>
      </c>
      <c r="K1572" t="s">
        <v>920</v>
      </c>
      <c r="L1572">
        <v>810</v>
      </c>
      <c r="M1572">
        <v>816</v>
      </c>
      <c r="N1572">
        <v>1300</v>
      </c>
      <c r="O1572" t="s">
        <v>898</v>
      </c>
      <c r="P1572">
        <v>0.71910913478996896</v>
      </c>
      <c r="Q1572">
        <v>0.90044040461419195</v>
      </c>
      <c r="R1572" s="15">
        <v>0.140373997092161</v>
      </c>
      <c r="S1572">
        <v>1.5121431640895199E-2</v>
      </c>
      <c r="T1572">
        <v>-1.0739048803779101</v>
      </c>
      <c r="U1572">
        <v>1.0739048803779101</v>
      </c>
      <c r="V1572">
        <v>0.60481396660511999</v>
      </c>
      <c r="W1572">
        <v>-5.76</v>
      </c>
      <c r="X1572">
        <v>2.79</v>
      </c>
      <c r="Y1572">
        <v>195828</v>
      </c>
      <c r="Z1572">
        <v>10879</v>
      </c>
      <c r="AA1572">
        <v>0.5</v>
      </c>
      <c r="AB1572">
        <v>18</v>
      </c>
      <c r="AC1572">
        <v>11</v>
      </c>
      <c r="AD1572">
        <v>7</v>
      </c>
      <c r="AE1572">
        <v>61.11</v>
      </c>
      <c r="AF1572">
        <v>20</v>
      </c>
      <c r="AG1572">
        <v>2</v>
      </c>
      <c r="AH1572">
        <v>1</v>
      </c>
      <c r="AI1572">
        <v>15</v>
      </c>
      <c r="AJ1572" s="301">
        <v>43919</v>
      </c>
      <c r="AK1572">
        <v>1711</v>
      </c>
      <c r="AL1572">
        <v>822</v>
      </c>
      <c r="AM1572" s="301">
        <v>43828</v>
      </c>
      <c r="AN1572">
        <v>1960</v>
      </c>
      <c r="AO1572">
        <v>1049</v>
      </c>
      <c r="AP1572" s="301">
        <v>43645</v>
      </c>
      <c r="AQ1572">
        <v>1826</v>
      </c>
      <c r="AR1572">
        <v>986</v>
      </c>
      <c r="AS1572" s="301">
        <v>43280</v>
      </c>
      <c r="AT1572">
        <v>1993</v>
      </c>
      <c r="AU1572">
        <v>1195</v>
      </c>
    </row>
    <row r="1573" spans="1:47" x14ac:dyDescent="0.2">
      <c r="A1573" s="102">
        <v>1484</v>
      </c>
      <c r="B1573">
        <v>7943</v>
      </c>
      <c r="C1573" t="s">
        <v>1466</v>
      </c>
      <c r="D1573" t="s">
        <v>897</v>
      </c>
      <c r="E1573">
        <v>2317</v>
      </c>
      <c r="F1573">
        <v>2347</v>
      </c>
      <c r="G1573">
        <v>400</v>
      </c>
      <c r="H1573" t="s">
        <v>898</v>
      </c>
      <c r="I1573">
        <v>9766</v>
      </c>
      <c r="J1573" t="s">
        <v>1449</v>
      </c>
      <c r="K1573" t="s">
        <v>900</v>
      </c>
      <c r="L1573">
        <v>3635</v>
      </c>
      <c r="M1573">
        <v>3510</v>
      </c>
      <c r="N1573">
        <v>300</v>
      </c>
      <c r="O1573" t="s">
        <v>901</v>
      </c>
      <c r="P1573">
        <v>0.91503792904042502</v>
      </c>
      <c r="Q1573">
        <v>0.93721648140500902</v>
      </c>
      <c r="R1573" s="15">
        <v>0.150224126503302</v>
      </c>
      <c r="S1573">
        <v>1.9565939728783899E-2</v>
      </c>
      <c r="T1573">
        <v>2.06415957453736</v>
      </c>
      <c r="U1573">
        <v>2.06415957453736</v>
      </c>
      <c r="V1573">
        <v>0.45598226452714702</v>
      </c>
      <c r="W1573">
        <v>7.53</v>
      </c>
      <c r="X1573">
        <v>10.85</v>
      </c>
      <c r="Y1573">
        <v>195761</v>
      </c>
      <c r="Z1573">
        <v>32627</v>
      </c>
      <c r="AA1573">
        <v>1.45</v>
      </c>
      <c r="AB1573">
        <v>6</v>
      </c>
      <c r="AC1573">
        <v>3</v>
      </c>
      <c r="AD1573">
        <v>3</v>
      </c>
      <c r="AE1573">
        <v>50</v>
      </c>
      <c r="AF1573">
        <v>17</v>
      </c>
      <c r="AG1573">
        <v>3</v>
      </c>
      <c r="AH1573">
        <v>1</v>
      </c>
      <c r="AI1573">
        <v>2</v>
      </c>
      <c r="AJ1573" s="301">
        <v>43919</v>
      </c>
      <c r="AK1573">
        <v>2134</v>
      </c>
      <c r="AL1573">
        <v>3305</v>
      </c>
      <c r="AM1573" s="301">
        <v>43828</v>
      </c>
      <c r="AN1573">
        <v>2684</v>
      </c>
      <c r="AO1573">
        <v>4485</v>
      </c>
      <c r="AP1573" s="301">
        <v>43645</v>
      </c>
      <c r="AQ1573">
        <v>3045</v>
      </c>
      <c r="AR1573">
        <v>5130</v>
      </c>
      <c r="AS1573" s="301">
        <v>43280</v>
      </c>
      <c r="AT1573">
        <v>4045</v>
      </c>
      <c r="AU1573">
        <v>5400</v>
      </c>
    </row>
    <row r="1574" spans="1:47" x14ac:dyDescent="0.2">
      <c r="A1574" s="102">
        <v>1796</v>
      </c>
      <c r="B1574">
        <v>4045</v>
      </c>
      <c r="C1574" t="s">
        <v>1127</v>
      </c>
      <c r="D1574" t="s">
        <v>920</v>
      </c>
      <c r="E1574">
        <v>1030</v>
      </c>
      <c r="F1574">
        <v>1022</v>
      </c>
      <c r="G1574">
        <v>1100</v>
      </c>
      <c r="H1574" t="s">
        <v>901</v>
      </c>
      <c r="I1574">
        <v>5706</v>
      </c>
      <c r="J1574" t="s">
        <v>1136</v>
      </c>
      <c r="K1574" t="s">
        <v>911</v>
      </c>
      <c r="L1574">
        <v>2159</v>
      </c>
      <c r="M1574">
        <v>2175</v>
      </c>
      <c r="N1574">
        <v>500</v>
      </c>
      <c r="O1574" t="s">
        <v>898</v>
      </c>
      <c r="P1574">
        <v>0.93805864055567101</v>
      </c>
      <c r="Q1574">
        <v>0.93017626105673101</v>
      </c>
      <c r="R1574">
        <v>1.4736416275909599E-2</v>
      </c>
      <c r="S1574">
        <v>2.0548323143485599E-2</v>
      </c>
      <c r="T1574">
        <v>-0.446466311639442</v>
      </c>
      <c r="U1574">
        <v>0.446466311639442</v>
      </c>
      <c r="V1574">
        <v>2.6595949604691801E-2</v>
      </c>
      <c r="W1574">
        <v>-2.5099999999999998</v>
      </c>
      <c r="X1574">
        <v>3.37</v>
      </c>
      <c r="Y1574">
        <v>195433</v>
      </c>
      <c r="Z1574">
        <v>12215</v>
      </c>
      <c r="AA1574">
        <v>0.79</v>
      </c>
      <c r="AB1574">
        <v>16</v>
      </c>
      <c r="AC1574">
        <v>7</v>
      </c>
      <c r="AD1574">
        <v>9</v>
      </c>
      <c r="AE1574">
        <v>43.75</v>
      </c>
      <c r="AF1574">
        <v>17</v>
      </c>
      <c r="AG1574">
        <v>6</v>
      </c>
      <c r="AH1574">
        <v>3</v>
      </c>
      <c r="AI1574">
        <v>7</v>
      </c>
      <c r="AJ1574" s="301">
        <v>43919</v>
      </c>
      <c r="AK1574">
        <v>978</v>
      </c>
      <c r="AL1574">
        <v>1803</v>
      </c>
      <c r="AM1574" s="301">
        <v>43828</v>
      </c>
      <c r="AN1574">
        <v>1270</v>
      </c>
      <c r="AO1574">
        <v>2924</v>
      </c>
      <c r="AP1574" s="301">
        <v>43645</v>
      </c>
      <c r="AQ1574">
        <v>1161</v>
      </c>
      <c r="AR1574">
        <v>2630</v>
      </c>
      <c r="AS1574" s="301">
        <v>43280</v>
      </c>
      <c r="AT1574">
        <v>1247</v>
      </c>
      <c r="AU1574">
        <v>4625</v>
      </c>
    </row>
    <row r="1575" spans="1:47" x14ac:dyDescent="0.2">
      <c r="A1575" s="102">
        <v>1659</v>
      </c>
      <c r="B1575">
        <v>2502</v>
      </c>
      <c r="C1575" t="s">
        <v>1457</v>
      </c>
      <c r="D1575" t="s">
        <v>923</v>
      </c>
      <c r="E1575">
        <v>3706</v>
      </c>
      <c r="F1575">
        <v>3701</v>
      </c>
      <c r="G1575">
        <v>200</v>
      </c>
      <c r="H1575" t="s">
        <v>901</v>
      </c>
      <c r="I1575">
        <v>6902</v>
      </c>
      <c r="J1575" t="s">
        <v>588</v>
      </c>
      <c r="K1575" t="s">
        <v>913</v>
      </c>
      <c r="L1575">
        <v>4170</v>
      </c>
      <c r="M1575">
        <v>4151</v>
      </c>
      <c r="N1575">
        <v>200</v>
      </c>
      <c r="O1575" t="s">
        <v>898</v>
      </c>
      <c r="P1575">
        <v>0.90220577587613004</v>
      </c>
      <c r="Q1575">
        <v>0.93325878246401806</v>
      </c>
      <c r="R1575" s="15">
        <v>0.15176706881226201</v>
      </c>
      <c r="S1575">
        <v>2.2047391348095701E-2</v>
      </c>
      <c r="T1575">
        <v>-3.08259377555187</v>
      </c>
      <c r="U1575">
        <v>3.08259377555187</v>
      </c>
      <c r="V1575">
        <v>3.2109988088031098</v>
      </c>
      <c r="W1575">
        <v>-10.9</v>
      </c>
      <c r="X1575">
        <v>10.84</v>
      </c>
      <c r="Y1575">
        <v>195336</v>
      </c>
      <c r="Z1575">
        <v>24417</v>
      </c>
      <c r="AA1575">
        <v>1.67</v>
      </c>
      <c r="AB1575">
        <v>8</v>
      </c>
      <c r="AC1575">
        <v>6</v>
      </c>
      <c r="AD1575">
        <v>2</v>
      </c>
      <c r="AE1575">
        <v>75</v>
      </c>
      <c r="AF1575">
        <v>20</v>
      </c>
      <c r="AG1575">
        <v>2</v>
      </c>
      <c r="AH1575">
        <v>0</v>
      </c>
      <c r="AI1575">
        <v>6</v>
      </c>
      <c r="AJ1575" s="301">
        <v>43919</v>
      </c>
      <c r="AK1575">
        <v>3661</v>
      </c>
      <c r="AL1575">
        <v>3590</v>
      </c>
      <c r="AM1575" s="301">
        <v>43828</v>
      </c>
      <c r="AN1575">
        <v>4983</v>
      </c>
      <c r="AO1575">
        <v>4966</v>
      </c>
      <c r="AP1575" s="301">
        <v>43645</v>
      </c>
      <c r="AQ1575">
        <v>4869</v>
      </c>
      <c r="AR1575">
        <v>4642</v>
      </c>
      <c r="AS1575" s="301">
        <v>43280</v>
      </c>
      <c r="AT1575">
        <v>5466</v>
      </c>
      <c r="AU1575">
        <v>5245</v>
      </c>
    </row>
    <row r="1576" spans="1:47" x14ac:dyDescent="0.2">
      <c r="A1576" s="102">
        <v>377</v>
      </c>
      <c r="B1576">
        <v>8273</v>
      </c>
      <c r="C1576" t="s">
        <v>978</v>
      </c>
      <c r="D1576" t="s">
        <v>921</v>
      </c>
      <c r="E1576">
        <v>3425</v>
      </c>
      <c r="F1576">
        <v>3365</v>
      </c>
      <c r="G1576">
        <v>300</v>
      </c>
      <c r="H1576" t="s">
        <v>898</v>
      </c>
      <c r="I1576">
        <v>9474</v>
      </c>
      <c r="J1576" t="s">
        <v>1046</v>
      </c>
      <c r="K1576" t="s">
        <v>900</v>
      </c>
      <c r="L1576">
        <v>1213</v>
      </c>
      <c r="M1576">
        <v>1195</v>
      </c>
      <c r="N1576">
        <v>800</v>
      </c>
      <c r="O1576" t="s">
        <v>901</v>
      </c>
      <c r="P1576">
        <v>0.90049475084791797</v>
      </c>
      <c r="Q1576">
        <v>0.96127473325302504</v>
      </c>
      <c r="R1576">
        <v>0.16977828232776099</v>
      </c>
      <c r="S1576">
        <v>3.2672676246550798E-2</v>
      </c>
      <c r="T1576">
        <v>1.17749387066003</v>
      </c>
      <c r="U1576">
        <v>1.17749387066003</v>
      </c>
      <c r="V1576">
        <v>0.96100742591544897</v>
      </c>
      <c r="W1576">
        <v>5.59</v>
      </c>
      <c r="X1576">
        <v>5.3</v>
      </c>
      <c r="Y1576">
        <v>195230</v>
      </c>
      <c r="Z1576">
        <v>21692</v>
      </c>
      <c r="AA1576">
        <v>1.1599999999999999</v>
      </c>
      <c r="AB1576">
        <v>9</v>
      </c>
      <c r="AC1576">
        <v>6</v>
      </c>
      <c r="AD1576">
        <v>3</v>
      </c>
      <c r="AE1576">
        <v>66.67</v>
      </c>
      <c r="AF1576">
        <v>19</v>
      </c>
      <c r="AG1576">
        <v>3</v>
      </c>
      <c r="AH1576">
        <v>1</v>
      </c>
      <c r="AI1576">
        <v>5</v>
      </c>
      <c r="AJ1576" s="301">
        <v>43919</v>
      </c>
      <c r="AK1576">
        <v>3060</v>
      </c>
      <c r="AL1576">
        <v>1117</v>
      </c>
      <c r="AM1576" s="301">
        <v>43828</v>
      </c>
      <c r="AN1576">
        <v>3935</v>
      </c>
      <c r="AO1576">
        <v>1820</v>
      </c>
      <c r="AP1576" s="301">
        <v>43645</v>
      </c>
      <c r="AQ1576">
        <v>4415</v>
      </c>
      <c r="AR1576">
        <v>1979</v>
      </c>
      <c r="AS1576" s="301">
        <v>43280</v>
      </c>
      <c r="AT1576">
        <v>6530</v>
      </c>
      <c r="AU1576">
        <v>2589</v>
      </c>
    </row>
    <row r="1577" spans="1:47" x14ac:dyDescent="0.2">
      <c r="A1577" s="102">
        <v>1511</v>
      </c>
      <c r="B1577">
        <v>3116</v>
      </c>
      <c r="C1577" t="s">
        <v>1023</v>
      </c>
      <c r="D1577" t="s">
        <v>913</v>
      </c>
      <c r="E1577">
        <v>1433</v>
      </c>
      <c r="F1577">
        <v>1455</v>
      </c>
      <c r="G1577">
        <v>700</v>
      </c>
      <c r="H1577" t="s">
        <v>898</v>
      </c>
      <c r="I1577">
        <v>9934</v>
      </c>
      <c r="J1577" t="s">
        <v>1031</v>
      </c>
      <c r="K1577" t="s">
        <v>905</v>
      </c>
      <c r="L1577">
        <v>2421</v>
      </c>
      <c r="M1577">
        <v>2379</v>
      </c>
      <c r="N1577">
        <v>400</v>
      </c>
      <c r="O1577" t="s">
        <v>901</v>
      </c>
      <c r="P1577">
        <v>0.94412362048301701</v>
      </c>
      <c r="Q1577">
        <v>0.93643793377332396</v>
      </c>
      <c r="R1577">
        <v>2.3678510523502699E-2</v>
      </c>
      <c r="S1577">
        <v>6.2510168310963093E-2</v>
      </c>
      <c r="T1577">
        <v>1.24262598963619</v>
      </c>
      <c r="U1577">
        <v>1.24262598963619</v>
      </c>
      <c r="V1577">
        <v>0.743640428875327</v>
      </c>
      <c r="W1577">
        <v>5.45</v>
      </c>
      <c r="X1577">
        <v>7.03</v>
      </c>
      <c r="Y1577">
        <v>195136</v>
      </c>
      <c r="Z1577">
        <v>16261</v>
      </c>
      <c r="AA1577">
        <v>0.8</v>
      </c>
      <c r="AB1577">
        <v>12</v>
      </c>
      <c r="AC1577">
        <v>8</v>
      </c>
      <c r="AD1577">
        <v>4</v>
      </c>
      <c r="AE1577">
        <v>66.67</v>
      </c>
      <c r="AF1577">
        <v>20</v>
      </c>
      <c r="AG1577">
        <v>2</v>
      </c>
      <c r="AH1577">
        <v>0</v>
      </c>
      <c r="AI1577">
        <v>10</v>
      </c>
      <c r="AJ1577" s="301">
        <v>43919</v>
      </c>
      <c r="AK1577">
        <v>1315</v>
      </c>
      <c r="AL1577">
        <v>2423</v>
      </c>
      <c r="AM1577" s="301">
        <v>43828</v>
      </c>
      <c r="AN1577">
        <v>1765</v>
      </c>
      <c r="AO1577">
        <v>2780</v>
      </c>
      <c r="AP1577" s="301">
        <v>43645</v>
      </c>
      <c r="AQ1577">
        <v>1448</v>
      </c>
      <c r="AR1577">
        <v>2338</v>
      </c>
      <c r="AS1577" s="301">
        <v>43280</v>
      </c>
      <c r="AT1577">
        <v>2005</v>
      </c>
      <c r="AU1577">
        <v>2223</v>
      </c>
    </row>
    <row r="1578" spans="1:47" x14ac:dyDescent="0.2">
      <c r="A1578" s="102">
        <v>1577</v>
      </c>
      <c r="B1578">
        <v>2427</v>
      </c>
      <c r="C1578" t="s">
        <v>2050</v>
      </c>
      <c r="D1578" t="s">
        <v>910</v>
      </c>
      <c r="E1578">
        <v>672</v>
      </c>
      <c r="F1578">
        <v>677</v>
      </c>
      <c r="G1578">
        <v>1300</v>
      </c>
      <c r="H1578" t="s">
        <v>898</v>
      </c>
      <c r="I1578">
        <v>6504</v>
      </c>
      <c r="J1578" t="s">
        <v>1444</v>
      </c>
      <c r="K1578" t="s">
        <v>903</v>
      </c>
      <c r="L1578">
        <v>2911</v>
      </c>
      <c r="M1578">
        <v>2906</v>
      </c>
      <c r="N1578">
        <v>300</v>
      </c>
      <c r="O1578" t="s">
        <v>901</v>
      </c>
      <c r="P1578">
        <v>0.96303670122798601</v>
      </c>
      <c r="Q1578">
        <v>0.935027633414939</v>
      </c>
      <c r="R1578">
        <v>1.3258775503504299E-2</v>
      </c>
      <c r="S1578" s="15">
        <v>6.9056465584467902E-2</v>
      </c>
      <c r="T1578">
        <v>0.72911079742838203</v>
      </c>
      <c r="U1578">
        <v>0.72911079742838203</v>
      </c>
      <c r="V1578">
        <v>0.77432400309744398</v>
      </c>
      <c r="W1578">
        <v>8.49</v>
      </c>
      <c r="X1578">
        <v>0.95</v>
      </c>
      <c r="Y1578">
        <v>194467</v>
      </c>
      <c r="Z1578">
        <v>12964</v>
      </c>
      <c r="AA1578">
        <v>0.7</v>
      </c>
      <c r="AB1578">
        <v>15</v>
      </c>
      <c r="AC1578">
        <v>9</v>
      </c>
      <c r="AD1578">
        <v>6</v>
      </c>
      <c r="AE1578">
        <v>60</v>
      </c>
      <c r="AF1578">
        <v>14</v>
      </c>
      <c r="AG1578">
        <v>5</v>
      </c>
      <c r="AH1578">
        <v>4</v>
      </c>
      <c r="AI1578">
        <v>6</v>
      </c>
      <c r="AJ1578" s="301">
        <v>43919</v>
      </c>
      <c r="AK1578">
        <v>464</v>
      </c>
      <c r="AL1578">
        <v>2429</v>
      </c>
      <c r="AM1578" s="301">
        <v>43828</v>
      </c>
      <c r="AN1578">
        <v>1158</v>
      </c>
      <c r="AO1578">
        <v>3345</v>
      </c>
      <c r="AP1578" s="301">
        <v>43645</v>
      </c>
      <c r="AQ1578">
        <v>1349</v>
      </c>
      <c r="AR1578">
        <v>3865</v>
      </c>
      <c r="AS1578" s="301">
        <v>43280</v>
      </c>
      <c r="AT1578">
        <v>1991</v>
      </c>
      <c r="AU1578">
        <v>4155</v>
      </c>
    </row>
    <row r="1579" spans="1:47" x14ac:dyDescent="0.2">
      <c r="A1579" s="102">
        <v>4022</v>
      </c>
      <c r="B1579">
        <v>2678</v>
      </c>
      <c r="C1579" t="s">
        <v>486</v>
      </c>
      <c r="D1579" t="s">
        <v>921</v>
      </c>
      <c r="E1579">
        <v>3530</v>
      </c>
      <c r="F1579">
        <v>3500</v>
      </c>
      <c r="G1579">
        <v>300</v>
      </c>
      <c r="H1579" t="s">
        <v>901</v>
      </c>
      <c r="I1579">
        <v>4528</v>
      </c>
      <c r="J1579" t="s">
        <v>1356</v>
      </c>
      <c r="K1579" t="s">
        <v>918</v>
      </c>
      <c r="L1579">
        <v>3141</v>
      </c>
      <c r="M1579">
        <v>3139</v>
      </c>
      <c r="N1579">
        <v>300</v>
      </c>
      <c r="O1579" t="s">
        <v>898</v>
      </c>
      <c r="P1579">
        <v>0.77177638999167997</v>
      </c>
      <c r="Q1579">
        <v>0.85488789857498404</v>
      </c>
      <c r="R1579">
        <v>0.18607128492512601</v>
      </c>
      <c r="S1579" s="15">
        <v>5.1149558467380001E-2</v>
      </c>
      <c r="T1579">
        <v>-1.60713006050509</v>
      </c>
      <c r="U1579">
        <v>1.60713006050509</v>
      </c>
      <c r="V1579">
        <v>1.56817085904064</v>
      </c>
      <c r="W1579">
        <v>-10.93</v>
      </c>
      <c r="X1579">
        <v>10.31</v>
      </c>
      <c r="Y1579">
        <v>194209</v>
      </c>
      <c r="Z1579">
        <v>21579</v>
      </c>
      <c r="AA1579">
        <v>1.0900000000000001</v>
      </c>
      <c r="AB1579">
        <v>9</v>
      </c>
      <c r="AC1579">
        <v>5</v>
      </c>
      <c r="AD1579">
        <v>4</v>
      </c>
      <c r="AE1579">
        <v>55.56</v>
      </c>
      <c r="AF1579">
        <v>19</v>
      </c>
      <c r="AG1579">
        <v>3</v>
      </c>
      <c r="AH1579">
        <v>0</v>
      </c>
      <c r="AI1579">
        <v>6</v>
      </c>
      <c r="AJ1579" s="301">
        <v>43919</v>
      </c>
      <c r="AK1579">
        <v>3360</v>
      </c>
      <c r="AL1579">
        <v>2534.5</v>
      </c>
      <c r="AM1579" s="301">
        <v>43828</v>
      </c>
      <c r="AN1579">
        <v>3300</v>
      </c>
      <c r="AO1579">
        <v>2502</v>
      </c>
      <c r="AP1579" s="301">
        <v>43645</v>
      </c>
      <c r="AQ1579">
        <v>2343</v>
      </c>
      <c r="AR1579">
        <v>2004.5</v>
      </c>
      <c r="AS1579" s="301">
        <v>43280</v>
      </c>
      <c r="AT1579">
        <v>3515</v>
      </c>
      <c r="AU1579">
        <v>2522</v>
      </c>
    </row>
    <row r="1580" spans="1:47" x14ac:dyDescent="0.2">
      <c r="A1580" s="102">
        <v>1561</v>
      </c>
      <c r="B1580">
        <v>4114</v>
      </c>
      <c r="C1580" t="s">
        <v>997</v>
      </c>
      <c r="D1580" t="s">
        <v>920</v>
      </c>
      <c r="E1580">
        <v>5560</v>
      </c>
      <c r="F1580">
        <v>5590</v>
      </c>
      <c r="G1580">
        <v>100</v>
      </c>
      <c r="H1580" t="s">
        <v>898</v>
      </c>
      <c r="I1580">
        <v>7012</v>
      </c>
      <c r="J1580" t="s">
        <v>1054</v>
      </c>
      <c r="K1580" t="s">
        <v>913</v>
      </c>
      <c r="L1580">
        <v>1524</v>
      </c>
      <c r="M1580">
        <v>1487</v>
      </c>
      <c r="N1580">
        <v>400</v>
      </c>
      <c r="O1580" t="s">
        <v>901</v>
      </c>
      <c r="P1580">
        <v>0.85696414321852599</v>
      </c>
      <c r="Q1580">
        <v>0.93532429796974303</v>
      </c>
      <c r="R1580">
        <v>0.31706304063334501</v>
      </c>
      <c r="S1580">
        <v>2.5195977503807102E-2</v>
      </c>
      <c r="T1580">
        <v>2.40879371372991</v>
      </c>
      <c r="U1580">
        <v>2.40879371372991</v>
      </c>
      <c r="V1580">
        <v>1.5877058789445799</v>
      </c>
      <c r="W1580">
        <v>10.87</v>
      </c>
      <c r="X1580">
        <v>6.4</v>
      </c>
      <c r="Y1580">
        <v>194127</v>
      </c>
      <c r="Z1580">
        <v>19413</v>
      </c>
      <c r="AA1580">
        <v>1.04</v>
      </c>
      <c r="AB1580">
        <v>10</v>
      </c>
      <c r="AC1580">
        <v>6</v>
      </c>
      <c r="AD1580">
        <v>4</v>
      </c>
      <c r="AE1580">
        <v>60</v>
      </c>
      <c r="AF1580">
        <v>20</v>
      </c>
      <c r="AG1580">
        <v>2</v>
      </c>
      <c r="AH1580">
        <v>1</v>
      </c>
      <c r="AI1580">
        <v>7</v>
      </c>
      <c r="AJ1580" s="301">
        <v>43919</v>
      </c>
      <c r="AK1580">
        <v>5180</v>
      </c>
      <c r="AL1580">
        <v>1613</v>
      </c>
      <c r="AM1580" s="301">
        <v>43828</v>
      </c>
      <c r="AN1580">
        <v>6790</v>
      </c>
      <c r="AO1580">
        <v>2408</v>
      </c>
      <c r="AP1580" s="301">
        <v>43645</v>
      </c>
      <c r="AQ1580">
        <v>7230</v>
      </c>
      <c r="AR1580">
        <v>2584</v>
      </c>
      <c r="AS1580" s="301">
        <v>43280</v>
      </c>
      <c r="AT1580">
        <v>7900</v>
      </c>
      <c r="AU1580">
        <v>3200</v>
      </c>
    </row>
    <row r="1581" spans="1:47" x14ac:dyDescent="0.2">
      <c r="A1581" s="102">
        <v>1765</v>
      </c>
      <c r="B1581">
        <v>2501</v>
      </c>
      <c r="C1581" t="s">
        <v>480</v>
      </c>
      <c r="D1581" t="s">
        <v>923</v>
      </c>
      <c r="E1581">
        <v>2009</v>
      </c>
      <c r="F1581">
        <v>2003</v>
      </c>
      <c r="G1581">
        <v>500</v>
      </c>
      <c r="H1581" t="s">
        <v>901</v>
      </c>
      <c r="I1581">
        <v>8308</v>
      </c>
      <c r="J1581" t="s">
        <v>48</v>
      </c>
      <c r="K1581" t="s">
        <v>940</v>
      </c>
      <c r="L1581">
        <v>366</v>
      </c>
      <c r="M1581">
        <v>368</v>
      </c>
      <c r="N1581">
        <v>2700</v>
      </c>
      <c r="O1581" t="s">
        <v>898</v>
      </c>
      <c r="P1581">
        <v>0.77206524301148105</v>
      </c>
      <c r="Q1581">
        <v>0.93104275266365899</v>
      </c>
      <c r="R1581" s="15">
        <v>9.0339937502555701E-2</v>
      </c>
      <c r="S1581">
        <v>5.2264894416691403E-2</v>
      </c>
      <c r="T1581">
        <v>-1.20657370602967</v>
      </c>
      <c r="U1581">
        <v>1.20657370602967</v>
      </c>
      <c r="V1581">
        <v>1.2678303620217599</v>
      </c>
      <c r="W1581">
        <v>-6.8</v>
      </c>
      <c r="X1581">
        <v>0.79</v>
      </c>
      <c r="Y1581">
        <v>193865</v>
      </c>
      <c r="Z1581">
        <v>12117</v>
      </c>
      <c r="AA1581">
        <v>0.56000000000000005</v>
      </c>
      <c r="AB1581">
        <v>16</v>
      </c>
      <c r="AC1581">
        <v>6</v>
      </c>
      <c r="AD1581">
        <v>10</v>
      </c>
      <c r="AE1581">
        <v>37.5</v>
      </c>
      <c r="AF1581">
        <v>19</v>
      </c>
      <c r="AG1581">
        <v>5</v>
      </c>
      <c r="AH1581">
        <v>1</v>
      </c>
      <c r="AI1581">
        <v>10</v>
      </c>
      <c r="AJ1581" s="301">
        <v>43919</v>
      </c>
      <c r="AK1581">
        <v>2052</v>
      </c>
      <c r="AL1581">
        <v>344</v>
      </c>
      <c r="AM1581" s="301">
        <v>43828</v>
      </c>
      <c r="AN1581">
        <v>2579</v>
      </c>
      <c r="AO1581">
        <v>479</v>
      </c>
      <c r="AP1581" s="301">
        <v>43645</v>
      </c>
      <c r="AQ1581">
        <v>2327</v>
      </c>
      <c r="AR1581">
        <v>453.5</v>
      </c>
      <c r="AS1581" s="301">
        <v>43280</v>
      </c>
      <c r="AT1581">
        <v>2696</v>
      </c>
      <c r="AU1581">
        <v>582.29999999999995</v>
      </c>
    </row>
    <row r="1582" spans="1:47" x14ac:dyDescent="0.2">
      <c r="A1582" s="102">
        <v>279</v>
      </c>
      <c r="B1582">
        <v>4324</v>
      </c>
      <c r="C1582" t="s">
        <v>1065</v>
      </c>
      <c r="D1582" t="s">
        <v>910</v>
      </c>
      <c r="E1582">
        <v>2495</v>
      </c>
      <c r="F1582">
        <v>2445</v>
      </c>
      <c r="G1582">
        <v>400</v>
      </c>
      <c r="H1582" t="s">
        <v>901</v>
      </c>
      <c r="I1582">
        <v>8078</v>
      </c>
      <c r="J1582" t="s">
        <v>1192</v>
      </c>
      <c r="K1582" t="s">
        <v>905</v>
      </c>
      <c r="L1582">
        <v>1940</v>
      </c>
      <c r="M1582">
        <v>1940</v>
      </c>
      <c r="N1582">
        <v>500</v>
      </c>
      <c r="O1582" t="s">
        <v>898</v>
      </c>
      <c r="P1582">
        <v>0.97100601865504599</v>
      </c>
      <c r="Q1582">
        <v>0.964239774143275</v>
      </c>
      <c r="R1582">
        <v>0.20039510867473501</v>
      </c>
      <c r="S1582">
        <v>9.1012030737261496E-2</v>
      </c>
      <c r="T1582">
        <v>-0.74895626340618504</v>
      </c>
      <c r="U1582">
        <v>0.74895626340618504</v>
      </c>
      <c r="V1582">
        <v>4.8299311381386802E-2</v>
      </c>
      <c r="W1582">
        <v>-5.24</v>
      </c>
      <c r="X1582">
        <v>0.82</v>
      </c>
      <c r="Y1582">
        <v>193593</v>
      </c>
      <c r="Z1582">
        <v>24199</v>
      </c>
      <c r="AA1582">
        <v>1.18</v>
      </c>
      <c r="AB1582">
        <v>8</v>
      </c>
      <c r="AC1582">
        <v>4</v>
      </c>
      <c r="AD1582">
        <v>4</v>
      </c>
      <c r="AE1582">
        <v>50</v>
      </c>
      <c r="AF1582">
        <v>17</v>
      </c>
      <c r="AG1582">
        <v>2</v>
      </c>
      <c r="AH1582">
        <v>1</v>
      </c>
      <c r="AI1582">
        <v>5</v>
      </c>
      <c r="AJ1582" s="301">
        <v>43919</v>
      </c>
      <c r="AK1582">
        <v>2119</v>
      </c>
      <c r="AL1582">
        <v>1737</v>
      </c>
      <c r="AM1582" s="301">
        <v>43828</v>
      </c>
      <c r="AN1582">
        <v>3775</v>
      </c>
      <c r="AO1582">
        <v>2877</v>
      </c>
      <c r="AP1582" s="301">
        <v>43645</v>
      </c>
      <c r="AQ1582">
        <v>3810</v>
      </c>
      <c r="AR1582">
        <v>2987</v>
      </c>
      <c r="AS1582" s="301">
        <v>43280</v>
      </c>
      <c r="AT1582">
        <v>5140</v>
      </c>
      <c r="AU1582">
        <v>4185</v>
      </c>
    </row>
    <row r="1583" spans="1:47" x14ac:dyDescent="0.2">
      <c r="A1583" s="102">
        <v>3039</v>
      </c>
      <c r="B1583">
        <v>5714</v>
      </c>
      <c r="C1583" t="s">
        <v>559</v>
      </c>
      <c r="D1583" t="s">
        <v>911</v>
      </c>
      <c r="E1583">
        <v>3280</v>
      </c>
      <c r="F1583">
        <v>3235</v>
      </c>
      <c r="G1583">
        <v>300</v>
      </c>
      <c r="H1583" t="s">
        <v>901</v>
      </c>
      <c r="I1583">
        <v>8020</v>
      </c>
      <c r="J1583" t="s">
        <v>972</v>
      </c>
      <c r="K1583" t="s">
        <v>905</v>
      </c>
      <c r="L1583">
        <v>1265</v>
      </c>
      <c r="M1583">
        <v>1283</v>
      </c>
      <c r="N1583">
        <v>800</v>
      </c>
      <c r="O1583" t="s">
        <v>898</v>
      </c>
      <c r="P1583">
        <v>0.93685575035991697</v>
      </c>
      <c r="Q1583">
        <v>0.89575697327440795</v>
      </c>
      <c r="R1583">
        <v>0.40447854751020901</v>
      </c>
      <c r="S1583">
        <v>9.9547641535179698E-2</v>
      </c>
      <c r="T1583">
        <v>-0.84453637073378995</v>
      </c>
      <c r="U1583">
        <v>0.84453637073378995</v>
      </c>
      <c r="V1583">
        <v>0.30979220479848701</v>
      </c>
      <c r="W1583">
        <v>-3.93</v>
      </c>
      <c r="X1583">
        <v>5.76</v>
      </c>
      <c r="Y1583">
        <v>193219</v>
      </c>
      <c r="Z1583">
        <v>13801</v>
      </c>
      <c r="AA1583">
        <v>0.56999999999999995</v>
      </c>
      <c r="AB1583">
        <v>14</v>
      </c>
      <c r="AC1583">
        <v>6</v>
      </c>
      <c r="AD1583">
        <v>8</v>
      </c>
      <c r="AE1583">
        <v>42.86</v>
      </c>
      <c r="AF1583">
        <v>17</v>
      </c>
      <c r="AG1583">
        <v>4</v>
      </c>
      <c r="AH1583">
        <v>1</v>
      </c>
      <c r="AI1583">
        <v>9</v>
      </c>
      <c r="AJ1583" s="301">
        <v>43919</v>
      </c>
      <c r="AK1583">
        <v>2786</v>
      </c>
      <c r="AL1583">
        <v>1129</v>
      </c>
      <c r="AM1583" s="301">
        <v>43828</v>
      </c>
      <c r="AN1583">
        <v>4075</v>
      </c>
      <c r="AO1583">
        <v>1473</v>
      </c>
      <c r="AP1583" s="301">
        <v>43645</v>
      </c>
      <c r="AQ1583">
        <v>3525</v>
      </c>
      <c r="AR1583">
        <v>1252</v>
      </c>
      <c r="AS1583" s="301">
        <v>43280</v>
      </c>
      <c r="AT1583">
        <v>3350</v>
      </c>
      <c r="AU1583">
        <v>1555</v>
      </c>
    </row>
    <row r="1584" spans="1:47" x14ac:dyDescent="0.2">
      <c r="A1584" s="102">
        <v>2220</v>
      </c>
      <c r="B1584">
        <v>2730</v>
      </c>
      <c r="C1584" t="s">
        <v>489</v>
      </c>
      <c r="D1584" t="s">
        <v>921</v>
      </c>
      <c r="E1584">
        <v>1094</v>
      </c>
      <c r="F1584">
        <v>1074</v>
      </c>
      <c r="G1584">
        <v>900</v>
      </c>
      <c r="H1584" t="s">
        <v>898</v>
      </c>
      <c r="I1584">
        <v>3116</v>
      </c>
      <c r="J1584" t="s">
        <v>1023</v>
      </c>
      <c r="K1584" t="s">
        <v>913</v>
      </c>
      <c r="L1584">
        <v>1433</v>
      </c>
      <c r="M1584">
        <v>1455</v>
      </c>
      <c r="N1584">
        <v>700</v>
      </c>
      <c r="O1584" t="s">
        <v>901</v>
      </c>
      <c r="P1584">
        <v>0.805329302457228</v>
      </c>
      <c r="Q1584">
        <v>0.91903484364695398</v>
      </c>
      <c r="R1584">
        <v>2.4811299178551598E-3</v>
      </c>
      <c r="S1584" s="15">
        <v>6.7356694065144607E-2</v>
      </c>
      <c r="T1584">
        <v>0.91372779731062503</v>
      </c>
      <c r="U1584">
        <v>0.91372779731062503</v>
      </c>
      <c r="V1584">
        <v>1.32953981533161</v>
      </c>
      <c r="W1584">
        <v>4.0199999999999996</v>
      </c>
      <c r="X1584">
        <v>5.0999999999999996</v>
      </c>
      <c r="Y1584">
        <v>193205</v>
      </c>
      <c r="Z1584">
        <v>12880</v>
      </c>
      <c r="AA1584">
        <v>0.61</v>
      </c>
      <c r="AB1584">
        <v>15</v>
      </c>
      <c r="AC1584">
        <v>9</v>
      </c>
      <c r="AD1584">
        <v>6</v>
      </c>
      <c r="AE1584">
        <v>60</v>
      </c>
      <c r="AF1584">
        <v>19</v>
      </c>
      <c r="AG1584">
        <v>3</v>
      </c>
      <c r="AH1584">
        <v>2</v>
      </c>
      <c r="AI1584">
        <v>10</v>
      </c>
      <c r="AJ1584" s="301">
        <v>43919</v>
      </c>
      <c r="AK1584">
        <v>905</v>
      </c>
      <c r="AL1584">
        <v>1315</v>
      </c>
      <c r="AM1584" s="301">
        <v>43828</v>
      </c>
      <c r="AN1584">
        <v>1213</v>
      </c>
      <c r="AO1584">
        <v>1765</v>
      </c>
      <c r="AP1584" s="301">
        <v>43645</v>
      </c>
      <c r="AQ1584">
        <v>1021</v>
      </c>
      <c r="AR1584">
        <v>1448</v>
      </c>
      <c r="AS1584" s="301">
        <v>43280</v>
      </c>
      <c r="AT1584">
        <v>1075</v>
      </c>
      <c r="AU1584">
        <v>2005</v>
      </c>
    </row>
    <row r="1585" spans="1:47" x14ac:dyDescent="0.2">
      <c r="A1585" s="102">
        <v>2981</v>
      </c>
      <c r="B1585">
        <v>1417</v>
      </c>
      <c r="C1585" t="s">
        <v>1462</v>
      </c>
      <c r="D1585" t="s">
        <v>907</v>
      </c>
      <c r="E1585">
        <v>1611</v>
      </c>
      <c r="F1585">
        <v>1595</v>
      </c>
      <c r="G1585">
        <v>600</v>
      </c>
      <c r="H1585" t="s">
        <v>898</v>
      </c>
      <c r="I1585">
        <v>7453</v>
      </c>
      <c r="J1585" t="s">
        <v>50</v>
      </c>
      <c r="K1585" t="s">
        <v>921</v>
      </c>
      <c r="L1585">
        <v>1533</v>
      </c>
      <c r="M1585">
        <v>1495</v>
      </c>
      <c r="N1585">
        <v>600</v>
      </c>
      <c r="O1585" t="s">
        <v>901</v>
      </c>
      <c r="P1585">
        <v>0.92561409069633704</v>
      </c>
      <c r="Q1585">
        <v>0.89745803140528102</v>
      </c>
      <c r="R1585">
        <v>8.3616777314632101E-2</v>
      </c>
      <c r="S1585" s="15">
        <v>2.06600592406244E-2</v>
      </c>
      <c r="T1585">
        <v>1.7884858365208499E-2</v>
      </c>
      <c r="U1585">
        <v>1.7884858365208499E-2</v>
      </c>
      <c r="V1585">
        <v>0.30372989446054599</v>
      </c>
      <c r="W1585">
        <v>0.16</v>
      </c>
      <c r="X1585">
        <v>6.27</v>
      </c>
      <c r="Y1585">
        <v>193083</v>
      </c>
      <c r="Z1585">
        <v>10162</v>
      </c>
      <c r="AA1585">
        <v>0.68</v>
      </c>
      <c r="AB1585">
        <v>19</v>
      </c>
      <c r="AC1585">
        <v>8</v>
      </c>
      <c r="AD1585">
        <v>11</v>
      </c>
      <c r="AE1585">
        <v>42.11</v>
      </c>
      <c r="AF1585">
        <v>19</v>
      </c>
      <c r="AG1585">
        <v>6</v>
      </c>
      <c r="AH1585">
        <v>1</v>
      </c>
      <c r="AI1585">
        <v>12</v>
      </c>
      <c r="AJ1585" s="301">
        <v>43919</v>
      </c>
      <c r="AK1585">
        <v>1375</v>
      </c>
      <c r="AL1585">
        <v>1204</v>
      </c>
      <c r="AM1585" s="301">
        <v>43828</v>
      </c>
      <c r="AN1585">
        <v>1651</v>
      </c>
      <c r="AO1585">
        <v>2556</v>
      </c>
      <c r="AP1585" s="301">
        <v>43645</v>
      </c>
      <c r="AQ1585">
        <v>1652</v>
      </c>
      <c r="AR1585">
        <v>1959</v>
      </c>
      <c r="AS1585" s="301">
        <v>43280</v>
      </c>
      <c r="AT1585">
        <v>1687</v>
      </c>
      <c r="AU1585">
        <v>3775</v>
      </c>
    </row>
    <row r="1586" spans="1:47" x14ac:dyDescent="0.2">
      <c r="A1586" s="102">
        <v>743</v>
      </c>
      <c r="B1586">
        <v>4118</v>
      </c>
      <c r="C1586" t="s">
        <v>1075</v>
      </c>
      <c r="D1586" t="s">
        <v>920</v>
      </c>
      <c r="E1586">
        <v>2750</v>
      </c>
      <c r="F1586">
        <v>2716</v>
      </c>
      <c r="G1586">
        <v>400</v>
      </c>
      <c r="H1586" t="s">
        <v>901</v>
      </c>
      <c r="I1586">
        <v>5444</v>
      </c>
      <c r="J1586" t="s">
        <v>1201</v>
      </c>
      <c r="K1586" t="s">
        <v>939</v>
      </c>
      <c r="L1586">
        <v>2190</v>
      </c>
      <c r="M1586">
        <v>2156</v>
      </c>
      <c r="N1586">
        <v>500</v>
      </c>
      <c r="O1586" t="s">
        <v>898</v>
      </c>
      <c r="P1586">
        <v>0.90846498969142897</v>
      </c>
      <c r="Q1586">
        <v>0.95242744107244004</v>
      </c>
      <c r="R1586">
        <v>2.4724767625864301E-3</v>
      </c>
      <c r="S1586">
        <v>1.0415961690804399E-2</v>
      </c>
      <c r="T1586">
        <v>-1.0890680930092</v>
      </c>
      <c r="U1586">
        <v>1.0890680930092</v>
      </c>
      <c r="V1586">
        <v>1.53761097553891</v>
      </c>
      <c r="W1586">
        <v>-3.74</v>
      </c>
      <c r="X1586">
        <v>0.77</v>
      </c>
      <c r="Y1586">
        <v>192704</v>
      </c>
      <c r="Z1586">
        <v>27529</v>
      </c>
      <c r="AA1586">
        <v>1.58</v>
      </c>
      <c r="AB1586">
        <v>7</v>
      </c>
      <c r="AC1586">
        <v>5</v>
      </c>
      <c r="AD1586">
        <v>2</v>
      </c>
      <c r="AE1586">
        <v>71.430000000000007</v>
      </c>
      <c r="AF1586">
        <v>19</v>
      </c>
      <c r="AG1586">
        <v>1</v>
      </c>
      <c r="AH1586">
        <v>0</v>
      </c>
      <c r="AI1586">
        <v>6</v>
      </c>
      <c r="AJ1586" s="301">
        <v>43919</v>
      </c>
      <c r="AK1586">
        <v>2663</v>
      </c>
      <c r="AL1586">
        <v>1864</v>
      </c>
      <c r="AM1586" s="301">
        <v>43828</v>
      </c>
      <c r="AN1586">
        <v>3520</v>
      </c>
      <c r="AO1586">
        <v>2742</v>
      </c>
      <c r="AP1586" s="301">
        <v>43645</v>
      </c>
      <c r="AQ1586">
        <v>4155</v>
      </c>
      <c r="AR1586">
        <v>3230</v>
      </c>
      <c r="AS1586" s="301">
        <v>43280</v>
      </c>
      <c r="AT1586">
        <v>4860</v>
      </c>
      <c r="AU1586">
        <v>3295</v>
      </c>
    </row>
    <row r="1587" spans="1:47" x14ac:dyDescent="0.2">
      <c r="A1587" s="102">
        <v>2523</v>
      </c>
      <c r="B1587">
        <v>3099</v>
      </c>
      <c r="C1587" t="s">
        <v>33</v>
      </c>
      <c r="D1587" t="s">
        <v>921</v>
      </c>
      <c r="E1587">
        <v>635</v>
      </c>
      <c r="F1587">
        <v>623</v>
      </c>
      <c r="G1587">
        <v>1600</v>
      </c>
      <c r="H1587" t="s">
        <v>901</v>
      </c>
      <c r="I1587">
        <v>3405</v>
      </c>
      <c r="J1587" t="s">
        <v>1265</v>
      </c>
      <c r="K1587" t="s">
        <v>920</v>
      </c>
      <c r="L1587">
        <v>1120</v>
      </c>
      <c r="M1587">
        <v>1104</v>
      </c>
      <c r="N1587">
        <v>900</v>
      </c>
      <c r="O1587" t="s">
        <v>898</v>
      </c>
      <c r="P1587">
        <v>0.82291375124299004</v>
      </c>
      <c r="Q1587">
        <v>0.91036056052129299</v>
      </c>
      <c r="R1587">
        <v>0.36236673493416399</v>
      </c>
      <c r="S1587" s="15">
        <v>9.189719297092E-2</v>
      </c>
      <c r="T1587">
        <v>-1.2456615962059601</v>
      </c>
      <c r="U1587">
        <v>1.2456615962059601</v>
      </c>
      <c r="V1587">
        <v>1.22544975392672</v>
      </c>
      <c r="W1587">
        <v>-5.96</v>
      </c>
      <c r="X1587">
        <v>0.32</v>
      </c>
      <c r="Y1587">
        <v>192671</v>
      </c>
      <c r="Z1587">
        <v>12845</v>
      </c>
      <c r="AA1587">
        <v>0.62</v>
      </c>
      <c r="AB1587">
        <v>15</v>
      </c>
      <c r="AC1587">
        <v>8</v>
      </c>
      <c r="AD1587">
        <v>7</v>
      </c>
      <c r="AE1587">
        <v>53.33</v>
      </c>
      <c r="AF1587">
        <v>19</v>
      </c>
      <c r="AG1587">
        <v>3</v>
      </c>
      <c r="AH1587">
        <v>1</v>
      </c>
      <c r="AI1587">
        <v>11</v>
      </c>
      <c r="AJ1587" s="301">
        <v>43919</v>
      </c>
      <c r="AK1587">
        <v>641</v>
      </c>
      <c r="AL1587">
        <v>1129</v>
      </c>
      <c r="AM1587" s="301">
        <v>43828</v>
      </c>
      <c r="AN1587">
        <v>984</v>
      </c>
      <c r="AO1587">
        <v>1331</v>
      </c>
      <c r="AP1587" s="301">
        <v>43645</v>
      </c>
      <c r="AQ1587">
        <v>899</v>
      </c>
      <c r="AR1587">
        <v>1308</v>
      </c>
      <c r="AS1587" s="301">
        <v>43280</v>
      </c>
      <c r="AT1587">
        <v>1344</v>
      </c>
      <c r="AU1587">
        <v>1497</v>
      </c>
    </row>
    <row r="1588" spans="1:47" x14ac:dyDescent="0.2">
      <c r="A1588" s="102">
        <v>2104</v>
      </c>
      <c r="B1588">
        <v>4917</v>
      </c>
      <c r="C1588" t="s">
        <v>1137</v>
      </c>
      <c r="D1588" t="s">
        <v>920</v>
      </c>
      <c r="E1588">
        <v>1980</v>
      </c>
      <c r="F1588">
        <v>1989</v>
      </c>
      <c r="G1588">
        <v>500</v>
      </c>
      <c r="H1588" t="s">
        <v>901</v>
      </c>
      <c r="I1588">
        <v>6592</v>
      </c>
      <c r="J1588" t="s">
        <v>1059</v>
      </c>
      <c r="K1588" t="s">
        <v>903</v>
      </c>
      <c r="L1588">
        <v>3415</v>
      </c>
      <c r="M1588">
        <v>3380</v>
      </c>
      <c r="N1588">
        <v>300</v>
      </c>
      <c r="O1588" t="s">
        <v>898</v>
      </c>
      <c r="P1588">
        <v>0.54271620859345904</v>
      </c>
      <c r="Q1588">
        <v>0.92210913287484098</v>
      </c>
      <c r="R1588">
        <v>0.17177607445717999</v>
      </c>
      <c r="S1588">
        <v>1.11829373040033E-2</v>
      </c>
      <c r="T1588">
        <v>-1.2768587382652801</v>
      </c>
      <c r="U1588">
        <v>1.2768587382652801</v>
      </c>
      <c r="V1588">
        <v>1.82700178236695</v>
      </c>
      <c r="W1588">
        <v>-7.44</v>
      </c>
      <c r="X1588">
        <v>1.92</v>
      </c>
      <c r="Y1588">
        <v>192379</v>
      </c>
      <c r="Z1588">
        <v>21375</v>
      </c>
      <c r="AA1588">
        <v>1.26</v>
      </c>
      <c r="AB1588">
        <v>9</v>
      </c>
      <c r="AC1588">
        <v>4</v>
      </c>
      <c r="AD1588">
        <v>5</v>
      </c>
      <c r="AE1588">
        <v>44.44</v>
      </c>
      <c r="AF1588">
        <v>21</v>
      </c>
      <c r="AG1588">
        <v>1</v>
      </c>
      <c r="AH1588">
        <v>0</v>
      </c>
      <c r="AI1588">
        <v>8</v>
      </c>
      <c r="AJ1588" s="301">
        <v>43919</v>
      </c>
      <c r="AK1588">
        <v>2119</v>
      </c>
      <c r="AL1588">
        <v>3360</v>
      </c>
      <c r="AM1588" s="301">
        <v>43828</v>
      </c>
      <c r="AN1588">
        <v>3000</v>
      </c>
      <c r="AO1588">
        <v>4150</v>
      </c>
      <c r="AP1588" s="301">
        <v>43645</v>
      </c>
      <c r="AQ1588">
        <v>2663</v>
      </c>
      <c r="AR1588">
        <v>3850</v>
      </c>
      <c r="AS1588" s="301">
        <v>43280</v>
      </c>
      <c r="AT1588">
        <v>3335</v>
      </c>
      <c r="AU1588">
        <v>5180</v>
      </c>
    </row>
    <row r="1589" spans="1:47" x14ac:dyDescent="0.2">
      <c r="A1589" s="102">
        <v>531</v>
      </c>
      <c r="B1589">
        <v>3086</v>
      </c>
      <c r="C1589" t="s">
        <v>503</v>
      </c>
      <c r="D1589" t="s">
        <v>921</v>
      </c>
      <c r="E1589">
        <v>795</v>
      </c>
      <c r="F1589">
        <v>758</v>
      </c>
      <c r="G1589">
        <v>1200</v>
      </c>
      <c r="H1589" t="s">
        <v>901</v>
      </c>
      <c r="I1589">
        <v>8316</v>
      </c>
      <c r="J1589" t="s">
        <v>1051</v>
      </c>
      <c r="K1589" t="s">
        <v>940</v>
      </c>
      <c r="L1589">
        <v>3001</v>
      </c>
      <c r="M1589">
        <v>3011</v>
      </c>
      <c r="N1589">
        <v>300</v>
      </c>
      <c r="O1589" t="s">
        <v>898</v>
      </c>
      <c r="P1589">
        <v>0.66796108635728402</v>
      </c>
      <c r="Q1589">
        <v>0.95719929096517598</v>
      </c>
      <c r="R1589">
        <v>0.13642128773729401</v>
      </c>
      <c r="S1589" s="15">
        <v>4.4199317936399501E-2</v>
      </c>
      <c r="T1589">
        <v>-2.3709367458472399</v>
      </c>
      <c r="U1589">
        <v>2.3709367458472399</v>
      </c>
      <c r="V1589">
        <v>1.95103074140294</v>
      </c>
      <c r="W1589">
        <v>-19.73</v>
      </c>
      <c r="X1589">
        <v>0.7</v>
      </c>
      <c r="Y1589">
        <v>192298</v>
      </c>
      <c r="Z1589">
        <v>13736</v>
      </c>
      <c r="AA1589">
        <v>0.73</v>
      </c>
      <c r="AB1589">
        <v>14</v>
      </c>
      <c r="AC1589">
        <v>8</v>
      </c>
      <c r="AD1589">
        <v>6</v>
      </c>
      <c r="AE1589">
        <v>57.14</v>
      </c>
      <c r="AF1589">
        <v>19</v>
      </c>
      <c r="AG1589">
        <v>2</v>
      </c>
      <c r="AH1589">
        <v>1</v>
      </c>
      <c r="AI1589">
        <v>11</v>
      </c>
      <c r="AJ1589" s="301">
        <v>43919</v>
      </c>
      <c r="AK1589">
        <v>907</v>
      </c>
      <c r="AL1589">
        <v>2750.5</v>
      </c>
      <c r="AM1589" s="301">
        <v>43828</v>
      </c>
      <c r="AN1589">
        <v>1530</v>
      </c>
      <c r="AO1589">
        <v>4038</v>
      </c>
      <c r="AP1589" s="301">
        <v>43645</v>
      </c>
      <c r="AQ1589">
        <v>1244</v>
      </c>
      <c r="AR1589">
        <v>3843</v>
      </c>
      <c r="AS1589" s="301">
        <v>43280</v>
      </c>
      <c r="AT1589">
        <v>1630</v>
      </c>
      <c r="AU1589">
        <v>4233</v>
      </c>
    </row>
    <row r="1590" spans="1:47" x14ac:dyDescent="0.2">
      <c r="A1590" s="102">
        <v>103</v>
      </c>
      <c r="B1590">
        <v>6472</v>
      </c>
      <c r="C1590" t="s">
        <v>59</v>
      </c>
      <c r="D1590" t="s">
        <v>909</v>
      </c>
      <c r="E1590">
        <v>213</v>
      </c>
      <c r="F1590">
        <v>211</v>
      </c>
      <c r="G1590">
        <v>4800</v>
      </c>
      <c r="H1590" t="s">
        <v>901</v>
      </c>
      <c r="I1590">
        <v>6474</v>
      </c>
      <c r="J1590" t="s">
        <v>1401</v>
      </c>
      <c r="K1590" t="s">
        <v>909</v>
      </c>
      <c r="L1590">
        <v>3350</v>
      </c>
      <c r="M1590">
        <v>3370</v>
      </c>
      <c r="N1590">
        <v>300</v>
      </c>
      <c r="O1590" t="s">
        <v>898</v>
      </c>
      <c r="P1590">
        <v>0.96867003691071996</v>
      </c>
      <c r="Q1590">
        <v>0.97249707674882602</v>
      </c>
      <c r="R1590">
        <v>0.12016509836572301</v>
      </c>
      <c r="S1590">
        <v>8.9442509189125802E-2</v>
      </c>
      <c r="T1590">
        <v>-1.27818363873091</v>
      </c>
      <c r="U1590">
        <v>1.27818363873091</v>
      </c>
      <c r="V1590">
        <v>0.779859255902701</v>
      </c>
      <c r="W1590">
        <v>-5.74</v>
      </c>
      <c r="X1590">
        <v>0.18</v>
      </c>
      <c r="Y1590">
        <v>192054</v>
      </c>
      <c r="Z1590">
        <v>12804</v>
      </c>
      <c r="AA1590">
        <v>0.74</v>
      </c>
      <c r="AB1590">
        <v>15</v>
      </c>
      <c r="AC1590">
        <v>8</v>
      </c>
      <c r="AD1590">
        <v>7</v>
      </c>
      <c r="AE1590">
        <v>53.33</v>
      </c>
      <c r="AF1590">
        <v>19</v>
      </c>
      <c r="AG1590">
        <v>2</v>
      </c>
      <c r="AH1590">
        <v>0</v>
      </c>
      <c r="AI1590">
        <v>13</v>
      </c>
      <c r="AJ1590" s="301">
        <v>43919</v>
      </c>
      <c r="AK1590">
        <v>196</v>
      </c>
      <c r="AL1590">
        <v>3005</v>
      </c>
      <c r="AM1590" s="301">
        <v>43828</v>
      </c>
      <c r="AN1590">
        <v>345</v>
      </c>
      <c r="AO1590">
        <v>4815</v>
      </c>
      <c r="AP1590" s="301">
        <v>43645</v>
      </c>
      <c r="AQ1590">
        <v>334</v>
      </c>
      <c r="AR1590">
        <v>4660</v>
      </c>
      <c r="AS1590" s="301">
        <v>43280</v>
      </c>
      <c r="AT1590">
        <v>456</v>
      </c>
      <c r="AU1590">
        <v>5050</v>
      </c>
    </row>
    <row r="1591" spans="1:47" x14ac:dyDescent="0.2">
      <c r="A1591" s="102">
        <v>2372</v>
      </c>
      <c r="B1591">
        <v>4631</v>
      </c>
      <c r="C1591" t="s">
        <v>1088</v>
      </c>
      <c r="D1591" t="s">
        <v>920</v>
      </c>
      <c r="E1591">
        <v>2685</v>
      </c>
      <c r="F1591">
        <v>2636</v>
      </c>
      <c r="G1591">
        <v>300</v>
      </c>
      <c r="H1591" t="s">
        <v>898</v>
      </c>
      <c r="I1591">
        <v>6963</v>
      </c>
      <c r="J1591" t="s">
        <v>1347</v>
      </c>
      <c r="K1591" t="s">
        <v>903</v>
      </c>
      <c r="L1591">
        <v>7110</v>
      </c>
      <c r="M1591">
        <v>7010</v>
      </c>
      <c r="N1591">
        <v>100</v>
      </c>
      <c r="O1591" t="s">
        <v>901</v>
      </c>
      <c r="P1591">
        <v>0.92380707006373997</v>
      </c>
      <c r="Q1591">
        <v>0.91493925465889303</v>
      </c>
      <c r="R1591">
        <v>0.210615002198002</v>
      </c>
      <c r="S1591" s="15">
        <v>3.5641779987657399E-2</v>
      </c>
      <c r="T1591">
        <v>0.46311776802398702</v>
      </c>
      <c r="U1591">
        <v>0.46311776802398702</v>
      </c>
      <c r="V1591">
        <v>0.78590270502430404</v>
      </c>
      <c r="W1591">
        <v>1.71</v>
      </c>
      <c r="X1591">
        <v>12.81</v>
      </c>
      <c r="Y1591">
        <v>191789</v>
      </c>
      <c r="Z1591">
        <v>38358</v>
      </c>
      <c r="AA1591">
        <v>2.23</v>
      </c>
      <c r="AB1591">
        <v>5</v>
      </c>
      <c r="AC1591">
        <v>4</v>
      </c>
      <c r="AD1591">
        <v>1</v>
      </c>
      <c r="AE1591">
        <v>80</v>
      </c>
      <c r="AF1591">
        <v>17</v>
      </c>
      <c r="AG1591">
        <v>2</v>
      </c>
      <c r="AH1591">
        <v>0</v>
      </c>
      <c r="AI1591">
        <v>3</v>
      </c>
      <c r="AJ1591" s="301">
        <v>43919</v>
      </c>
      <c r="AK1591">
        <v>2479</v>
      </c>
      <c r="AL1591">
        <v>6200</v>
      </c>
      <c r="AM1591" s="301">
        <v>43828</v>
      </c>
      <c r="AN1591">
        <v>3035</v>
      </c>
      <c r="AO1591">
        <v>8780</v>
      </c>
      <c r="AP1591" s="301">
        <v>43645</v>
      </c>
      <c r="AQ1591">
        <v>2906</v>
      </c>
      <c r="AR1591">
        <v>7600</v>
      </c>
      <c r="AS1591" s="301">
        <v>43280</v>
      </c>
      <c r="AT1591">
        <v>3450</v>
      </c>
      <c r="AU1591">
        <v>9300</v>
      </c>
    </row>
    <row r="1592" spans="1:47" x14ac:dyDescent="0.2">
      <c r="A1592" s="102">
        <v>3722</v>
      </c>
      <c r="B1592">
        <v>2432</v>
      </c>
      <c r="C1592" t="s">
        <v>1393</v>
      </c>
      <c r="D1592" t="s">
        <v>910</v>
      </c>
      <c r="E1592">
        <v>1338</v>
      </c>
      <c r="F1592">
        <v>1313</v>
      </c>
      <c r="G1592">
        <v>700</v>
      </c>
      <c r="H1592" t="s">
        <v>901</v>
      </c>
      <c r="I1592">
        <v>4587</v>
      </c>
      <c r="J1592" t="s">
        <v>1456</v>
      </c>
      <c r="K1592" t="s">
        <v>918</v>
      </c>
      <c r="L1592">
        <v>4960</v>
      </c>
      <c r="M1592">
        <v>4880</v>
      </c>
      <c r="N1592">
        <v>200</v>
      </c>
      <c r="O1592" t="s">
        <v>898</v>
      </c>
      <c r="P1592">
        <v>0.86682881650209098</v>
      </c>
      <c r="Q1592">
        <v>0.86874349214070801</v>
      </c>
      <c r="R1592">
        <v>0.276732853092792</v>
      </c>
      <c r="S1592" s="15">
        <v>2.76319513328891E-2</v>
      </c>
      <c r="T1592">
        <v>-1.7316087553692601</v>
      </c>
      <c r="U1592">
        <v>1.7316087553692601</v>
      </c>
      <c r="V1592">
        <v>1.8911959781330101</v>
      </c>
      <c r="W1592">
        <v>-14.86</v>
      </c>
      <c r="X1592">
        <v>5.83</v>
      </c>
      <c r="Y1592">
        <v>191688</v>
      </c>
      <c r="Z1592">
        <v>17426</v>
      </c>
      <c r="AA1592">
        <v>0.71</v>
      </c>
      <c r="AB1592">
        <v>11</v>
      </c>
      <c r="AC1592">
        <v>6</v>
      </c>
      <c r="AD1592">
        <v>5</v>
      </c>
      <c r="AE1592">
        <v>54.55</v>
      </c>
      <c r="AF1592">
        <v>16</v>
      </c>
      <c r="AG1592">
        <v>6</v>
      </c>
      <c r="AH1592">
        <v>3</v>
      </c>
      <c r="AI1592">
        <v>2</v>
      </c>
      <c r="AJ1592" s="301">
        <v>43919</v>
      </c>
      <c r="AK1592">
        <v>1206</v>
      </c>
      <c r="AL1592">
        <v>3640</v>
      </c>
      <c r="AM1592" s="301">
        <v>43828</v>
      </c>
      <c r="AN1592">
        <v>1755</v>
      </c>
      <c r="AO1592">
        <v>5600</v>
      </c>
      <c r="AP1592" s="301">
        <v>43645</v>
      </c>
      <c r="AQ1592">
        <v>2080</v>
      </c>
      <c r="AR1592">
        <v>5700</v>
      </c>
      <c r="AS1592" s="301">
        <v>43280</v>
      </c>
      <c r="AT1592">
        <v>2056</v>
      </c>
      <c r="AU1592">
        <v>4180</v>
      </c>
    </row>
    <row r="1593" spans="1:47" x14ac:dyDescent="0.2">
      <c r="A1593" s="102">
        <v>2432</v>
      </c>
      <c r="B1593">
        <v>1802</v>
      </c>
      <c r="C1593" t="s">
        <v>1041</v>
      </c>
      <c r="D1593" t="s">
        <v>907</v>
      </c>
      <c r="E1593">
        <v>979</v>
      </c>
      <c r="F1593">
        <v>983</v>
      </c>
      <c r="G1593">
        <v>600</v>
      </c>
      <c r="H1593" t="s">
        <v>901</v>
      </c>
      <c r="I1593">
        <v>6028</v>
      </c>
      <c r="J1593" t="s">
        <v>451</v>
      </c>
      <c r="K1593" t="s">
        <v>910</v>
      </c>
      <c r="L1593">
        <v>6200</v>
      </c>
      <c r="M1593">
        <v>6050</v>
      </c>
      <c r="N1593">
        <v>100</v>
      </c>
      <c r="O1593" t="s">
        <v>898</v>
      </c>
      <c r="P1593">
        <v>0.710757982893652</v>
      </c>
      <c r="Q1593">
        <v>0.91304362249544702</v>
      </c>
      <c r="R1593" s="15">
        <v>0.48612164373191202</v>
      </c>
      <c r="S1593" s="15">
        <v>4.0382613131138903E-2</v>
      </c>
      <c r="T1593">
        <v>-0.48341310277996702</v>
      </c>
      <c r="U1593">
        <v>0.48341310277996702</v>
      </c>
      <c r="V1593">
        <v>0.88480450707782099</v>
      </c>
      <c r="W1593">
        <v>-5.46</v>
      </c>
      <c r="X1593">
        <v>2.5099999999999998</v>
      </c>
      <c r="Y1593">
        <v>191653</v>
      </c>
      <c r="Z1593">
        <v>15971</v>
      </c>
      <c r="AA1593">
        <v>0.85</v>
      </c>
      <c r="AB1593">
        <v>12</v>
      </c>
      <c r="AC1593">
        <v>7</v>
      </c>
      <c r="AD1593">
        <v>5</v>
      </c>
      <c r="AE1593">
        <v>58.33</v>
      </c>
      <c r="AF1593">
        <v>15</v>
      </c>
      <c r="AG1593">
        <v>3</v>
      </c>
      <c r="AH1593">
        <v>3</v>
      </c>
      <c r="AI1593">
        <v>6</v>
      </c>
      <c r="AJ1593" s="301">
        <v>43919</v>
      </c>
      <c r="AK1593">
        <v>956</v>
      </c>
      <c r="AL1593">
        <v>5090</v>
      </c>
      <c r="AM1593" s="301">
        <v>43828</v>
      </c>
      <c r="AN1593">
        <v>1217</v>
      </c>
      <c r="AO1593">
        <v>7650</v>
      </c>
      <c r="AP1593" s="301">
        <v>43645</v>
      </c>
      <c r="AQ1593">
        <v>1074</v>
      </c>
      <c r="AR1593">
        <v>5960</v>
      </c>
      <c r="AS1593" s="301">
        <v>43280</v>
      </c>
      <c r="AT1593">
        <v>1101</v>
      </c>
      <c r="AU1593">
        <v>6500</v>
      </c>
    </row>
    <row r="1594" spans="1:47" x14ac:dyDescent="0.2">
      <c r="A1594" s="102">
        <v>739</v>
      </c>
      <c r="B1594">
        <v>4205</v>
      </c>
      <c r="C1594" t="s">
        <v>998</v>
      </c>
      <c r="D1594" t="s">
        <v>920</v>
      </c>
      <c r="E1594">
        <v>988</v>
      </c>
      <c r="F1594">
        <v>968</v>
      </c>
      <c r="G1594">
        <v>1100</v>
      </c>
      <c r="H1594" t="s">
        <v>898</v>
      </c>
      <c r="I1594">
        <v>9303</v>
      </c>
      <c r="J1594" t="s">
        <v>1166</v>
      </c>
      <c r="K1594" t="s">
        <v>1184</v>
      </c>
      <c r="L1594">
        <v>1276</v>
      </c>
      <c r="M1594">
        <v>1286</v>
      </c>
      <c r="N1594">
        <v>800</v>
      </c>
      <c r="O1594" t="s">
        <v>901</v>
      </c>
      <c r="P1594">
        <v>0.93542422111446999</v>
      </c>
      <c r="Q1594">
        <v>0.95250763434954</v>
      </c>
      <c r="R1594">
        <v>0.17491185692394101</v>
      </c>
      <c r="S1594">
        <v>1.29483495528205E-3</v>
      </c>
      <c r="T1594">
        <v>0.46069726154571899</v>
      </c>
      <c r="U1594">
        <v>0.46069726154571899</v>
      </c>
      <c r="V1594">
        <v>0.31675104132461501</v>
      </c>
      <c r="W1594">
        <v>2.64</v>
      </c>
      <c r="X1594">
        <v>3.5</v>
      </c>
      <c r="Y1594">
        <v>191633</v>
      </c>
      <c r="Z1594">
        <v>12776</v>
      </c>
      <c r="AA1594">
        <v>0.62</v>
      </c>
      <c r="AB1594">
        <v>15</v>
      </c>
      <c r="AC1594">
        <v>11</v>
      </c>
      <c r="AD1594">
        <v>4</v>
      </c>
      <c r="AE1594">
        <v>73.33</v>
      </c>
      <c r="AF1594">
        <v>20</v>
      </c>
      <c r="AG1594">
        <v>1</v>
      </c>
      <c r="AH1594">
        <v>2</v>
      </c>
      <c r="AI1594">
        <v>12</v>
      </c>
      <c r="AJ1594" s="301">
        <v>43919</v>
      </c>
      <c r="AK1594">
        <v>851</v>
      </c>
      <c r="AL1594">
        <v>1217</v>
      </c>
      <c r="AM1594" s="301">
        <v>43828</v>
      </c>
      <c r="AN1594">
        <v>1366</v>
      </c>
      <c r="AO1594">
        <v>1471</v>
      </c>
      <c r="AP1594" s="301">
        <v>43645</v>
      </c>
      <c r="AQ1594">
        <v>1217</v>
      </c>
      <c r="AR1594">
        <v>1417</v>
      </c>
      <c r="AS1594" s="301">
        <v>43280</v>
      </c>
      <c r="AT1594">
        <v>1272</v>
      </c>
      <c r="AU1594">
        <v>1330</v>
      </c>
    </row>
    <row r="1595" spans="1:47" x14ac:dyDescent="0.2">
      <c r="A1595" s="102">
        <v>1482</v>
      </c>
      <c r="B1595">
        <v>6752</v>
      </c>
      <c r="C1595" t="s">
        <v>51</v>
      </c>
      <c r="D1595" t="s">
        <v>903</v>
      </c>
      <c r="E1595">
        <v>919</v>
      </c>
      <c r="F1595">
        <v>909.9</v>
      </c>
      <c r="G1595">
        <v>1200</v>
      </c>
      <c r="H1595" t="s">
        <v>898</v>
      </c>
      <c r="I1595">
        <v>8060</v>
      </c>
      <c r="J1595" t="s">
        <v>776</v>
      </c>
      <c r="K1595" t="s">
        <v>905</v>
      </c>
      <c r="L1595">
        <v>2200</v>
      </c>
      <c r="M1595">
        <v>2140</v>
      </c>
      <c r="N1595">
        <v>500</v>
      </c>
      <c r="O1595" t="s">
        <v>901</v>
      </c>
      <c r="P1595">
        <v>0.85862629914958899</v>
      </c>
      <c r="Q1595">
        <v>0.93727162000886999</v>
      </c>
      <c r="R1595">
        <v>0.230743228386736</v>
      </c>
      <c r="S1595" s="15">
        <v>1.0995852900771E-2</v>
      </c>
      <c r="T1595">
        <v>1.0261522852153999</v>
      </c>
      <c r="U1595">
        <v>1.0261522852153999</v>
      </c>
      <c r="V1595">
        <v>0.65148236368655998</v>
      </c>
      <c r="W1595">
        <v>5.68</v>
      </c>
      <c r="X1595">
        <v>2.04</v>
      </c>
      <c r="Y1595">
        <v>191625</v>
      </c>
      <c r="Z1595">
        <v>15969</v>
      </c>
      <c r="AA1595">
        <v>0.95</v>
      </c>
      <c r="AB1595">
        <v>12</v>
      </c>
      <c r="AC1595">
        <v>6</v>
      </c>
      <c r="AD1595">
        <v>6</v>
      </c>
      <c r="AE1595">
        <v>50</v>
      </c>
      <c r="AF1595">
        <v>20</v>
      </c>
      <c r="AG1595">
        <v>2</v>
      </c>
      <c r="AH1595">
        <v>0</v>
      </c>
      <c r="AI1595">
        <v>10</v>
      </c>
      <c r="AJ1595" s="301">
        <v>43919</v>
      </c>
      <c r="AK1595">
        <v>837.9</v>
      </c>
      <c r="AL1595">
        <v>2199</v>
      </c>
      <c r="AM1595" s="301">
        <v>43828</v>
      </c>
      <c r="AN1595">
        <v>1029.5</v>
      </c>
      <c r="AO1595">
        <v>2540</v>
      </c>
      <c r="AP1595" s="301">
        <v>43645</v>
      </c>
      <c r="AQ1595">
        <v>923.3</v>
      </c>
      <c r="AR1595">
        <v>2372</v>
      </c>
      <c r="AS1595" s="301">
        <v>43280</v>
      </c>
      <c r="AT1595">
        <v>1476</v>
      </c>
      <c r="AU1595">
        <v>2278</v>
      </c>
    </row>
    <row r="1596" spans="1:47" x14ac:dyDescent="0.2">
      <c r="A1596" s="102">
        <v>1862</v>
      </c>
      <c r="B1596">
        <v>4061</v>
      </c>
      <c r="C1596" t="s">
        <v>1067</v>
      </c>
      <c r="D1596" t="s">
        <v>920</v>
      </c>
      <c r="E1596">
        <v>2593</v>
      </c>
      <c r="F1596">
        <v>2591</v>
      </c>
      <c r="G1596">
        <v>400</v>
      </c>
      <c r="H1596" t="s">
        <v>901</v>
      </c>
      <c r="I1596">
        <v>9101</v>
      </c>
      <c r="J1596" t="s">
        <v>682</v>
      </c>
      <c r="K1596" t="s">
        <v>1071</v>
      </c>
      <c r="L1596">
        <v>1484</v>
      </c>
      <c r="M1596">
        <v>1493</v>
      </c>
      <c r="N1596">
        <v>700</v>
      </c>
      <c r="O1596" t="s">
        <v>898</v>
      </c>
      <c r="P1596">
        <v>0.56412541033040697</v>
      </c>
      <c r="Q1596">
        <v>0.92828306218885304</v>
      </c>
      <c r="R1596">
        <v>2.1187545775573199E-4</v>
      </c>
      <c r="S1596">
        <v>3.4642962800190302E-2</v>
      </c>
      <c r="T1596">
        <v>-0.53241955885000602</v>
      </c>
      <c r="U1596">
        <v>0.53241955885000602</v>
      </c>
      <c r="V1596">
        <v>0.53806197617039697</v>
      </c>
      <c r="W1596">
        <v>-3.81</v>
      </c>
      <c r="X1596">
        <v>0.84</v>
      </c>
      <c r="Y1596">
        <v>191548</v>
      </c>
      <c r="Z1596">
        <v>21283</v>
      </c>
      <c r="AA1596">
        <v>1.0900000000000001</v>
      </c>
      <c r="AB1596">
        <v>9</v>
      </c>
      <c r="AC1596">
        <v>7</v>
      </c>
      <c r="AD1596">
        <v>2</v>
      </c>
      <c r="AE1596">
        <v>77.78</v>
      </c>
      <c r="AF1596">
        <v>17</v>
      </c>
      <c r="AG1596">
        <v>3</v>
      </c>
      <c r="AH1596">
        <v>1</v>
      </c>
      <c r="AI1596">
        <v>5</v>
      </c>
      <c r="AJ1596" s="301">
        <v>43919</v>
      </c>
      <c r="AK1596">
        <v>2346</v>
      </c>
      <c r="AL1596">
        <v>1336</v>
      </c>
      <c r="AM1596" s="301">
        <v>43828</v>
      </c>
      <c r="AN1596">
        <v>3270</v>
      </c>
      <c r="AO1596">
        <v>1981</v>
      </c>
      <c r="AP1596" s="301">
        <v>43645</v>
      </c>
      <c r="AQ1596">
        <v>3320</v>
      </c>
      <c r="AR1596">
        <v>1776</v>
      </c>
      <c r="AS1596" s="301">
        <v>43280</v>
      </c>
      <c r="AT1596">
        <v>3615</v>
      </c>
      <c r="AU1596">
        <v>2162</v>
      </c>
    </row>
    <row r="1597" spans="1:47" x14ac:dyDescent="0.2">
      <c r="A1597" s="102">
        <v>1703</v>
      </c>
      <c r="B1597">
        <v>8850</v>
      </c>
      <c r="C1597" t="s">
        <v>1345</v>
      </c>
      <c r="D1597" t="s">
        <v>917</v>
      </c>
      <c r="E1597">
        <v>2237</v>
      </c>
      <c r="F1597">
        <v>2184</v>
      </c>
      <c r="G1597">
        <v>500</v>
      </c>
      <c r="H1597" t="s">
        <v>898</v>
      </c>
      <c r="I1597">
        <v>9613</v>
      </c>
      <c r="J1597" t="s">
        <v>1183</v>
      </c>
      <c r="K1597" t="s">
        <v>900</v>
      </c>
      <c r="L1597">
        <v>1203</v>
      </c>
      <c r="M1597">
        <v>1177</v>
      </c>
      <c r="N1597">
        <v>900</v>
      </c>
      <c r="O1597" t="s">
        <v>901</v>
      </c>
      <c r="P1597">
        <v>0.90978073198476195</v>
      </c>
      <c r="Q1597">
        <v>0.93222654679894001</v>
      </c>
      <c r="R1597">
        <v>7.8033245185714396E-3</v>
      </c>
      <c r="S1597" s="15">
        <v>3.08777703748997E-2</v>
      </c>
      <c r="T1597">
        <v>0.229361475079532</v>
      </c>
      <c r="U1597">
        <v>0.229361475079532</v>
      </c>
      <c r="V1597">
        <v>0.36099996034063397</v>
      </c>
      <c r="W1597">
        <v>1.18</v>
      </c>
      <c r="X1597">
        <v>2.99</v>
      </c>
      <c r="Y1597">
        <v>191451</v>
      </c>
      <c r="Z1597">
        <v>14727</v>
      </c>
      <c r="AA1597">
        <v>0.63</v>
      </c>
      <c r="AB1597">
        <v>13</v>
      </c>
      <c r="AC1597">
        <v>7</v>
      </c>
      <c r="AD1597">
        <v>6</v>
      </c>
      <c r="AE1597">
        <v>53.85</v>
      </c>
      <c r="AF1597">
        <v>20</v>
      </c>
      <c r="AG1597">
        <v>1</v>
      </c>
      <c r="AH1597">
        <v>0</v>
      </c>
      <c r="AI1597">
        <v>12</v>
      </c>
      <c r="AJ1597" s="301">
        <v>43919</v>
      </c>
      <c r="AK1597">
        <v>2067</v>
      </c>
      <c r="AL1597">
        <v>1043</v>
      </c>
      <c r="AM1597" s="301">
        <v>43828</v>
      </c>
      <c r="AN1597">
        <v>2785</v>
      </c>
      <c r="AO1597">
        <v>1467</v>
      </c>
      <c r="AP1597" s="301">
        <v>43645</v>
      </c>
      <c r="AQ1597">
        <v>2621</v>
      </c>
      <c r="AR1597">
        <v>1461</v>
      </c>
      <c r="AS1597" s="301">
        <v>43280</v>
      </c>
      <c r="AT1597">
        <v>2610</v>
      </c>
      <c r="AU1597">
        <v>1251</v>
      </c>
    </row>
    <row r="1598" spans="1:47" x14ac:dyDescent="0.2">
      <c r="A1598" s="102">
        <v>3118</v>
      </c>
      <c r="B1598">
        <v>4114</v>
      </c>
      <c r="C1598" t="s">
        <v>997</v>
      </c>
      <c r="D1598" t="s">
        <v>920</v>
      </c>
      <c r="E1598">
        <v>5560</v>
      </c>
      <c r="F1598">
        <v>5590</v>
      </c>
      <c r="G1598">
        <v>100</v>
      </c>
      <c r="H1598" t="s">
        <v>901</v>
      </c>
      <c r="I1598">
        <v>7167</v>
      </c>
      <c r="J1598" t="s">
        <v>957</v>
      </c>
      <c r="K1598" t="s">
        <v>940</v>
      </c>
      <c r="L1598">
        <v>250</v>
      </c>
      <c r="M1598">
        <v>252</v>
      </c>
      <c r="N1598">
        <v>2200</v>
      </c>
      <c r="O1598" t="s">
        <v>898</v>
      </c>
      <c r="P1598">
        <v>0.86947803806190005</v>
      </c>
      <c r="Q1598">
        <v>0.89280291073676799</v>
      </c>
      <c r="R1598">
        <v>0.36380888784527798</v>
      </c>
      <c r="S1598">
        <v>4.4645198332725101E-2</v>
      </c>
      <c r="T1598">
        <v>-0.951022337867233</v>
      </c>
      <c r="U1598">
        <v>0.951022337867233</v>
      </c>
      <c r="V1598">
        <v>0.99835854836485904</v>
      </c>
      <c r="W1598">
        <v>-6.38</v>
      </c>
      <c r="X1598">
        <v>0.82</v>
      </c>
      <c r="Y1598">
        <v>191446</v>
      </c>
      <c r="Z1598">
        <v>13675</v>
      </c>
      <c r="AA1598">
        <v>1.1399999999999999</v>
      </c>
      <c r="AB1598">
        <v>14</v>
      </c>
      <c r="AC1598">
        <v>10</v>
      </c>
      <c r="AD1598">
        <v>4</v>
      </c>
      <c r="AE1598">
        <v>71.430000000000007</v>
      </c>
      <c r="AF1598">
        <v>20</v>
      </c>
      <c r="AG1598">
        <v>4</v>
      </c>
      <c r="AH1598">
        <v>1</v>
      </c>
      <c r="AI1598">
        <v>9</v>
      </c>
      <c r="AJ1598" s="301">
        <v>43919</v>
      </c>
      <c r="AK1598">
        <v>5180</v>
      </c>
      <c r="AL1598">
        <v>230</v>
      </c>
      <c r="AM1598" s="301">
        <v>43828</v>
      </c>
      <c r="AN1598">
        <v>6790</v>
      </c>
      <c r="AO1598">
        <v>280</v>
      </c>
      <c r="AP1598" s="301">
        <v>43645</v>
      </c>
      <c r="AQ1598">
        <v>7230</v>
      </c>
      <c r="AR1598">
        <v>290</v>
      </c>
      <c r="AS1598" s="301">
        <v>43280</v>
      </c>
      <c r="AT1598">
        <v>7900</v>
      </c>
      <c r="AU1598">
        <v>366</v>
      </c>
    </row>
    <row r="1599" spans="1:47" x14ac:dyDescent="0.2">
      <c r="A1599" s="102">
        <v>3373</v>
      </c>
      <c r="B1599">
        <v>4183</v>
      </c>
      <c r="C1599" t="s">
        <v>1028</v>
      </c>
      <c r="D1599" t="s">
        <v>920</v>
      </c>
      <c r="E1599">
        <v>2221</v>
      </c>
      <c r="F1599">
        <v>2197</v>
      </c>
      <c r="G1599">
        <v>400</v>
      </c>
      <c r="H1599" t="s">
        <v>901</v>
      </c>
      <c r="I1599">
        <v>7164</v>
      </c>
      <c r="J1599" t="s">
        <v>1042</v>
      </c>
      <c r="K1599" t="s">
        <v>904</v>
      </c>
      <c r="L1599">
        <v>4080</v>
      </c>
      <c r="M1599">
        <v>4095</v>
      </c>
      <c r="N1599">
        <v>200</v>
      </c>
      <c r="O1599" t="s">
        <v>898</v>
      </c>
      <c r="P1599">
        <v>0.86276692848417003</v>
      </c>
      <c r="Q1599">
        <v>0.88280346905969198</v>
      </c>
      <c r="R1599">
        <v>5.2364457619319203E-2</v>
      </c>
      <c r="S1599" s="15">
        <v>3.2908294380983701E-2</v>
      </c>
      <c r="T1599">
        <v>-1.20476688140345</v>
      </c>
      <c r="U1599">
        <v>1.20476688140345</v>
      </c>
      <c r="V1599">
        <v>1.1108759565755</v>
      </c>
      <c r="W1599">
        <v>-12.45</v>
      </c>
      <c r="X1599">
        <v>7.3</v>
      </c>
      <c r="Y1599">
        <v>191253</v>
      </c>
      <c r="Z1599">
        <v>23907</v>
      </c>
      <c r="AA1599">
        <v>1.42</v>
      </c>
      <c r="AB1599">
        <v>8</v>
      </c>
      <c r="AC1599">
        <v>5</v>
      </c>
      <c r="AD1599">
        <v>3</v>
      </c>
      <c r="AE1599">
        <v>62.5</v>
      </c>
      <c r="AF1599">
        <v>14</v>
      </c>
      <c r="AG1599">
        <v>3</v>
      </c>
      <c r="AH1599">
        <v>2</v>
      </c>
      <c r="AI1599">
        <v>3</v>
      </c>
      <c r="AJ1599" s="301">
        <v>43919</v>
      </c>
      <c r="AK1599">
        <v>2105</v>
      </c>
      <c r="AL1599">
        <v>3525</v>
      </c>
      <c r="AM1599" s="301">
        <v>43828</v>
      </c>
      <c r="AN1599">
        <v>2680</v>
      </c>
      <c r="AO1599">
        <v>4650</v>
      </c>
      <c r="AP1599" s="301">
        <v>43645</v>
      </c>
      <c r="AQ1599">
        <v>2728</v>
      </c>
      <c r="AR1599">
        <v>4210</v>
      </c>
      <c r="AS1599" s="301">
        <v>43280</v>
      </c>
      <c r="AT1599">
        <v>2913</v>
      </c>
      <c r="AU1599">
        <v>4985</v>
      </c>
    </row>
    <row r="1600" spans="1:47" x14ac:dyDescent="0.2">
      <c r="A1600" s="102">
        <v>3927</v>
      </c>
      <c r="B1600">
        <v>3405</v>
      </c>
      <c r="C1600" t="s">
        <v>1265</v>
      </c>
      <c r="D1600" t="s">
        <v>920</v>
      </c>
      <c r="E1600">
        <v>1120</v>
      </c>
      <c r="F1600">
        <v>1104</v>
      </c>
      <c r="G1600">
        <v>1000</v>
      </c>
      <c r="H1600" t="s">
        <v>901</v>
      </c>
      <c r="I1600">
        <v>5463</v>
      </c>
      <c r="J1600" t="s">
        <v>63</v>
      </c>
      <c r="K1600" t="s">
        <v>939</v>
      </c>
      <c r="L1600">
        <v>2643</v>
      </c>
      <c r="M1600">
        <v>2662</v>
      </c>
      <c r="N1600">
        <v>400</v>
      </c>
      <c r="O1600" t="s">
        <v>898</v>
      </c>
      <c r="P1600">
        <v>0.80890195682107902</v>
      </c>
      <c r="Q1600">
        <v>0.85919854829898301</v>
      </c>
      <c r="R1600">
        <v>0.49959746854406301</v>
      </c>
      <c r="S1600" s="15">
        <v>9.8106135458828098E-2</v>
      </c>
      <c r="T1600">
        <v>-0.55560277500507105</v>
      </c>
      <c r="U1600">
        <v>0.55560277500507105</v>
      </c>
      <c r="V1600">
        <v>1.0611160295363501E-2</v>
      </c>
      <c r="W1600">
        <v>-2.52</v>
      </c>
      <c r="X1600">
        <v>3.68</v>
      </c>
      <c r="Y1600">
        <v>191062</v>
      </c>
      <c r="Z1600">
        <v>17369</v>
      </c>
      <c r="AA1600">
        <v>0.81</v>
      </c>
      <c r="AB1600">
        <v>11</v>
      </c>
      <c r="AC1600">
        <v>7</v>
      </c>
      <c r="AD1600">
        <v>4</v>
      </c>
      <c r="AE1600">
        <v>63.64</v>
      </c>
      <c r="AF1600">
        <v>19</v>
      </c>
      <c r="AG1600">
        <v>2</v>
      </c>
      <c r="AH1600">
        <v>0</v>
      </c>
      <c r="AI1600">
        <v>9</v>
      </c>
      <c r="AJ1600" s="301">
        <v>43919</v>
      </c>
      <c r="AK1600">
        <v>1129</v>
      </c>
      <c r="AL1600">
        <v>2771</v>
      </c>
      <c r="AM1600" s="301">
        <v>43828</v>
      </c>
      <c r="AN1600">
        <v>1331</v>
      </c>
      <c r="AO1600">
        <v>3080</v>
      </c>
      <c r="AP1600" s="301">
        <v>43645</v>
      </c>
      <c r="AQ1600">
        <v>1308</v>
      </c>
      <c r="AR1600">
        <v>3030</v>
      </c>
      <c r="AS1600" s="301">
        <v>43280</v>
      </c>
      <c r="AT1600">
        <v>1497</v>
      </c>
      <c r="AU1600">
        <v>3660</v>
      </c>
    </row>
    <row r="1601" spans="1:47" x14ac:dyDescent="0.2">
      <c r="A1601" s="102">
        <v>1541</v>
      </c>
      <c r="B1601">
        <v>3405</v>
      </c>
      <c r="C1601" t="s">
        <v>1265</v>
      </c>
      <c r="D1601" t="s">
        <v>920</v>
      </c>
      <c r="E1601">
        <v>1120</v>
      </c>
      <c r="F1601">
        <v>1104</v>
      </c>
      <c r="G1601">
        <v>1000</v>
      </c>
      <c r="H1601" t="s">
        <v>901</v>
      </c>
      <c r="I1601">
        <v>4631</v>
      </c>
      <c r="J1601" t="s">
        <v>1088</v>
      </c>
      <c r="K1601" t="s">
        <v>920</v>
      </c>
      <c r="L1601">
        <v>2685</v>
      </c>
      <c r="M1601">
        <v>2636</v>
      </c>
      <c r="N1601">
        <v>400</v>
      </c>
      <c r="O1601" t="s">
        <v>898</v>
      </c>
      <c r="P1601">
        <v>0.86967397573179195</v>
      </c>
      <c r="Q1601">
        <v>0.93576490870543505</v>
      </c>
      <c r="R1601">
        <v>0.46102083192495302</v>
      </c>
      <c r="S1601">
        <v>1.4389043490223701E-2</v>
      </c>
      <c r="T1601">
        <v>-0.799761240030751</v>
      </c>
      <c r="U1601">
        <v>0.799761240030751</v>
      </c>
      <c r="V1601">
        <v>0.67273200859289495</v>
      </c>
      <c r="W1601">
        <v>-5.68</v>
      </c>
      <c r="X1601">
        <v>4.7</v>
      </c>
      <c r="Y1601">
        <v>190936</v>
      </c>
      <c r="Z1601">
        <v>13638</v>
      </c>
      <c r="AA1601">
        <v>0.63</v>
      </c>
      <c r="AB1601">
        <v>14</v>
      </c>
      <c r="AC1601">
        <v>8</v>
      </c>
      <c r="AD1601">
        <v>6</v>
      </c>
      <c r="AE1601">
        <v>57.14</v>
      </c>
      <c r="AF1601">
        <v>19</v>
      </c>
      <c r="AG1601">
        <v>1</v>
      </c>
      <c r="AH1601">
        <v>1</v>
      </c>
      <c r="AI1601">
        <v>12</v>
      </c>
      <c r="AJ1601" s="301">
        <v>43919</v>
      </c>
      <c r="AK1601">
        <v>1129</v>
      </c>
      <c r="AL1601">
        <v>2479</v>
      </c>
      <c r="AM1601" s="301">
        <v>43828</v>
      </c>
      <c r="AN1601">
        <v>1331</v>
      </c>
      <c r="AO1601">
        <v>3035</v>
      </c>
      <c r="AP1601" s="301">
        <v>43645</v>
      </c>
      <c r="AQ1601">
        <v>1308</v>
      </c>
      <c r="AR1601">
        <v>2906</v>
      </c>
      <c r="AS1601" s="301">
        <v>43280</v>
      </c>
      <c r="AT1601">
        <v>1497</v>
      </c>
      <c r="AU1601">
        <v>3450</v>
      </c>
    </row>
    <row r="1602" spans="1:47" x14ac:dyDescent="0.2">
      <c r="A1602" s="102">
        <v>749</v>
      </c>
      <c r="B1602">
        <v>9072</v>
      </c>
      <c r="C1602" t="s">
        <v>975</v>
      </c>
      <c r="D1602" t="s">
        <v>976</v>
      </c>
      <c r="E1602">
        <v>2118</v>
      </c>
      <c r="F1602">
        <v>2146</v>
      </c>
      <c r="G1602">
        <v>400</v>
      </c>
      <c r="H1602" t="s">
        <v>901</v>
      </c>
      <c r="I1602">
        <v>9678</v>
      </c>
      <c r="J1602" t="s">
        <v>1453</v>
      </c>
      <c r="K1602" t="s">
        <v>910</v>
      </c>
      <c r="L1602">
        <v>2297</v>
      </c>
      <c r="M1602">
        <v>2316</v>
      </c>
      <c r="N1602">
        <v>400</v>
      </c>
      <c r="O1602" t="s">
        <v>898</v>
      </c>
      <c r="P1602">
        <v>0.81815133321468703</v>
      </c>
      <c r="Q1602">
        <v>0.95233049712025397</v>
      </c>
      <c r="R1602">
        <v>0.438432399330143</v>
      </c>
      <c r="S1602">
        <v>5.4217786384669002E-2</v>
      </c>
      <c r="T1602">
        <v>-1.02152758856517</v>
      </c>
      <c r="U1602">
        <v>1.02152758856517</v>
      </c>
      <c r="V1602">
        <v>0.853457563677539</v>
      </c>
      <c r="W1602">
        <v>-4.2300000000000004</v>
      </c>
      <c r="X1602">
        <v>7.34</v>
      </c>
      <c r="Y1602">
        <v>190808</v>
      </c>
      <c r="Z1602">
        <v>47702</v>
      </c>
      <c r="AA1602">
        <v>2.72</v>
      </c>
      <c r="AB1602">
        <v>4</v>
      </c>
      <c r="AC1602">
        <v>4</v>
      </c>
      <c r="AD1602">
        <v>0</v>
      </c>
      <c r="AE1602">
        <v>100</v>
      </c>
      <c r="AF1602">
        <v>21</v>
      </c>
      <c r="AG1602">
        <v>1</v>
      </c>
      <c r="AH1602">
        <v>0</v>
      </c>
      <c r="AI1602">
        <v>3</v>
      </c>
      <c r="AJ1602" s="301">
        <v>43919</v>
      </c>
      <c r="AK1602">
        <v>2172</v>
      </c>
      <c r="AL1602">
        <v>2133</v>
      </c>
      <c r="AM1602" s="301">
        <v>43828</v>
      </c>
      <c r="AN1602">
        <v>2746</v>
      </c>
      <c r="AO1602">
        <v>2821</v>
      </c>
      <c r="AP1602" s="301">
        <v>43645</v>
      </c>
      <c r="AQ1602">
        <v>2562</v>
      </c>
      <c r="AR1602">
        <v>2838</v>
      </c>
      <c r="AS1602" s="301">
        <v>43280</v>
      </c>
      <c r="AT1602">
        <v>2840</v>
      </c>
      <c r="AU1602">
        <v>3470</v>
      </c>
    </row>
    <row r="1603" spans="1:47" x14ac:dyDescent="0.2">
      <c r="A1603" s="102">
        <v>3713</v>
      </c>
      <c r="B1603">
        <v>4502</v>
      </c>
      <c r="C1603" t="s">
        <v>1096</v>
      </c>
      <c r="D1603" t="s">
        <v>918</v>
      </c>
      <c r="E1603">
        <v>3943</v>
      </c>
      <c r="F1603">
        <v>3882</v>
      </c>
      <c r="G1603">
        <v>200</v>
      </c>
      <c r="H1603" t="s">
        <v>898</v>
      </c>
      <c r="I1603">
        <v>8410</v>
      </c>
      <c r="J1603" t="s">
        <v>1047</v>
      </c>
      <c r="K1603" t="s">
        <v>940</v>
      </c>
      <c r="L1603">
        <v>297</v>
      </c>
      <c r="M1603">
        <v>297</v>
      </c>
      <c r="N1603">
        <v>2600</v>
      </c>
      <c r="O1603" t="s">
        <v>901</v>
      </c>
      <c r="P1603">
        <v>0.864619174336416</v>
      </c>
      <c r="Q1603">
        <v>0.869061734107753</v>
      </c>
      <c r="R1603">
        <v>0.41498707890278902</v>
      </c>
      <c r="S1603">
        <v>1.1938041053453601E-2</v>
      </c>
      <c r="T1603">
        <v>0.18553311312539</v>
      </c>
      <c r="U1603">
        <v>0.18553311312539</v>
      </c>
      <c r="V1603">
        <v>0.34508211976131298</v>
      </c>
      <c r="W1603">
        <v>1.2</v>
      </c>
      <c r="X1603">
        <v>0.54</v>
      </c>
      <c r="Y1603">
        <v>189983</v>
      </c>
      <c r="Z1603">
        <v>13570</v>
      </c>
      <c r="AA1603">
        <v>0.95</v>
      </c>
      <c r="AB1603">
        <v>14</v>
      </c>
      <c r="AC1603">
        <v>9</v>
      </c>
      <c r="AD1603">
        <v>5</v>
      </c>
      <c r="AE1603">
        <v>64.290000000000006</v>
      </c>
      <c r="AF1603">
        <v>17</v>
      </c>
      <c r="AG1603">
        <v>4</v>
      </c>
      <c r="AH1603">
        <v>2</v>
      </c>
      <c r="AI1603">
        <v>8</v>
      </c>
      <c r="AJ1603" s="301">
        <v>43919</v>
      </c>
      <c r="AK1603">
        <v>3345</v>
      </c>
      <c r="AL1603">
        <v>285</v>
      </c>
      <c r="AM1603" s="301">
        <v>43828</v>
      </c>
      <c r="AN1603">
        <v>4332</v>
      </c>
      <c r="AO1603">
        <v>358</v>
      </c>
      <c r="AP1603" s="301">
        <v>43645</v>
      </c>
      <c r="AQ1603">
        <v>3857</v>
      </c>
      <c r="AR1603">
        <v>288</v>
      </c>
      <c r="AS1603" s="301">
        <v>43280</v>
      </c>
      <c r="AT1603">
        <v>4560</v>
      </c>
      <c r="AU1603">
        <v>334</v>
      </c>
    </row>
    <row r="1604" spans="1:47" x14ac:dyDescent="0.2">
      <c r="A1604" s="102">
        <v>2580</v>
      </c>
      <c r="B1604">
        <v>6183</v>
      </c>
      <c r="C1604" t="s">
        <v>1060</v>
      </c>
      <c r="D1604" t="s">
        <v>910</v>
      </c>
      <c r="E1604">
        <v>1372</v>
      </c>
      <c r="F1604">
        <v>1371</v>
      </c>
      <c r="G1604">
        <v>500</v>
      </c>
      <c r="H1604" t="s">
        <v>898</v>
      </c>
      <c r="I1604">
        <v>6963</v>
      </c>
      <c r="J1604" t="s">
        <v>1347</v>
      </c>
      <c r="K1604" t="s">
        <v>903</v>
      </c>
      <c r="L1604">
        <v>7110</v>
      </c>
      <c r="M1604">
        <v>7010</v>
      </c>
      <c r="N1604">
        <v>100</v>
      </c>
      <c r="O1604" t="s">
        <v>901</v>
      </c>
      <c r="P1604">
        <v>0.92692844349901604</v>
      </c>
      <c r="Q1604">
        <v>0.909075050711872</v>
      </c>
      <c r="R1604">
        <v>2.4674912122003598E-2</v>
      </c>
      <c r="S1604">
        <v>7.9829876539621494E-2</v>
      </c>
      <c r="T1604">
        <v>1.7524570778673201</v>
      </c>
      <c r="U1604">
        <v>1.7524570778673201</v>
      </c>
      <c r="V1604">
        <v>1.40534662340645</v>
      </c>
      <c r="W1604">
        <v>7.55</v>
      </c>
      <c r="X1604">
        <v>2.21</v>
      </c>
      <c r="Y1604">
        <v>189843</v>
      </c>
      <c r="Z1604">
        <v>18984</v>
      </c>
      <c r="AA1604">
        <v>1.77</v>
      </c>
      <c r="AB1604">
        <v>10</v>
      </c>
      <c r="AC1604">
        <v>7</v>
      </c>
      <c r="AD1604">
        <v>3</v>
      </c>
      <c r="AE1604">
        <v>70</v>
      </c>
      <c r="AF1604">
        <v>17</v>
      </c>
      <c r="AG1604">
        <v>4</v>
      </c>
      <c r="AH1604">
        <v>2</v>
      </c>
      <c r="AI1604">
        <v>4</v>
      </c>
      <c r="AJ1604" s="301">
        <v>43919</v>
      </c>
      <c r="AK1604">
        <v>1152</v>
      </c>
      <c r="AL1604">
        <v>6200</v>
      </c>
      <c r="AM1604" s="301">
        <v>43828</v>
      </c>
      <c r="AN1604">
        <v>1720</v>
      </c>
      <c r="AO1604">
        <v>8780</v>
      </c>
      <c r="AP1604" s="301">
        <v>43645</v>
      </c>
      <c r="AQ1604">
        <v>1520</v>
      </c>
      <c r="AR1604">
        <v>7600</v>
      </c>
      <c r="AS1604" s="301">
        <v>43280</v>
      </c>
      <c r="AT1604">
        <v>1850</v>
      </c>
      <c r="AU1604">
        <v>9300</v>
      </c>
    </row>
    <row r="1605" spans="1:47" x14ac:dyDescent="0.2">
      <c r="A1605" s="102">
        <v>1485</v>
      </c>
      <c r="B1605">
        <v>5703</v>
      </c>
      <c r="C1605" t="s">
        <v>218</v>
      </c>
      <c r="D1605" t="s">
        <v>911</v>
      </c>
      <c r="E1605">
        <v>185</v>
      </c>
      <c r="F1605">
        <v>182</v>
      </c>
      <c r="G1605">
        <v>5200</v>
      </c>
      <c r="H1605" t="s">
        <v>898</v>
      </c>
      <c r="I1605">
        <v>7278</v>
      </c>
      <c r="J1605" t="s">
        <v>42</v>
      </c>
      <c r="K1605" t="s">
        <v>913</v>
      </c>
      <c r="L1605">
        <v>1620</v>
      </c>
      <c r="M1605">
        <v>1574</v>
      </c>
      <c r="N1605">
        <v>600</v>
      </c>
      <c r="O1605" t="s">
        <v>901</v>
      </c>
      <c r="P1605">
        <v>0.79113157094270203</v>
      </c>
      <c r="Q1605">
        <v>0.93720176427462998</v>
      </c>
      <c r="R1605" s="15">
        <v>0.367395938485225</v>
      </c>
      <c r="S1605" s="15">
        <v>7.2598131403062593E-2</v>
      </c>
      <c r="T1605">
        <v>1.7699485734225899</v>
      </c>
      <c r="U1605">
        <v>1.7699485734225899</v>
      </c>
      <c r="V1605">
        <v>1.7152614330520599</v>
      </c>
      <c r="W1605">
        <v>9.2799999999999994</v>
      </c>
      <c r="X1605">
        <v>0.21</v>
      </c>
      <c r="Y1605">
        <v>189587</v>
      </c>
      <c r="Z1605">
        <v>14584</v>
      </c>
      <c r="AA1605">
        <v>0.64</v>
      </c>
      <c r="AB1605">
        <v>13</v>
      </c>
      <c r="AC1605">
        <v>7</v>
      </c>
      <c r="AD1605">
        <v>6</v>
      </c>
      <c r="AE1605">
        <v>53.85</v>
      </c>
      <c r="AF1605">
        <v>19</v>
      </c>
      <c r="AG1605">
        <v>2</v>
      </c>
      <c r="AH1605">
        <v>0</v>
      </c>
      <c r="AI1605">
        <v>11</v>
      </c>
      <c r="AJ1605" s="301">
        <v>43919</v>
      </c>
      <c r="AK1605">
        <v>168</v>
      </c>
      <c r="AL1605">
        <v>1672</v>
      </c>
      <c r="AM1605" s="301">
        <v>43828</v>
      </c>
      <c r="AN1605">
        <v>236</v>
      </c>
      <c r="AO1605">
        <v>2485</v>
      </c>
      <c r="AP1605" s="301">
        <v>43645</v>
      </c>
      <c r="AQ1605">
        <v>237</v>
      </c>
      <c r="AR1605">
        <v>2323</v>
      </c>
      <c r="AS1605" s="301">
        <v>43280</v>
      </c>
      <c r="AT1605">
        <v>245</v>
      </c>
      <c r="AU1605">
        <v>3370</v>
      </c>
    </row>
    <row r="1606" spans="1:47" x14ac:dyDescent="0.2">
      <c r="A1606" s="102">
        <v>1002</v>
      </c>
      <c r="B1606">
        <v>5938</v>
      </c>
      <c r="C1606" t="s">
        <v>1395</v>
      </c>
      <c r="D1606" t="s">
        <v>1032</v>
      </c>
      <c r="E1606">
        <v>1514</v>
      </c>
      <c r="F1606">
        <v>1480</v>
      </c>
      <c r="G1606">
        <v>700</v>
      </c>
      <c r="H1606" t="s">
        <v>901</v>
      </c>
      <c r="I1606">
        <v>7272</v>
      </c>
      <c r="J1606" t="s">
        <v>1039</v>
      </c>
      <c r="K1606" t="s">
        <v>913</v>
      </c>
      <c r="L1606">
        <v>1670</v>
      </c>
      <c r="M1606">
        <v>1639</v>
      </c>
      <c r="N1606">
        <v>600</v>
      </c>
      <c r="O1606" t="s">
        <v>898</v>
      </c>
      <c r="P1606">
        <v>0.96736022258632304</v>
      </c>
      <c r="Q1606">
        <v>0.94734154482629995</v>
      </c>
      <c r="R1606">
        <v>6.9741315592552503E-3</v>
      </c>
      <c r="S1606">
        <v>6.9672050944621006E-2</v>
      </c>
      <c r="T1606">
        <v>-2.0099366422801199</v>
      </c>
      <c r="U1606">
        <v>2.0099366422801199</v>
      </c>
      <c r="V1606">
        <v>2.1295669340213199</v>
      </c>
      <c r="W1606">
        <v>-7.39</v>
      </c>
      <c r="X1606">
        <v>5.35</v>
      </c>
      <c r="Y1606">
        <v>189439</v>
      </c>
      <c r="Z1606">
        <v>14572</v>
      </c>
      <c r="AA1606">
        <v>0.73</v>
      </c>
      <c r="AB1606">
        <v>13</v>
      </c>
      <c r="AC1606">
        <v>8</v>
      </c>
      <c r="AD1606">
        <v>5</v>
      </c>
      <c r="AE1606">
        <v>61.54</v>
      </c>
      <c r="AF1606">
        <v>20</v>
      </c>
      <c r="AG1606">
        <v>2</v>
      </c>
      <c r="AH1606">
        <v>1</v>
      </c>
      <c r="AI1606">
        <v>10</v>
      </c>
      <c r="AJ1606" s="301">
        <v>43919</v>
      </c>
      <c r="AK1606">
        <v>1332</v>
      </c>
      <c r="AL1606">
        <v>1350</v>
      </c>
      <c r="AM1606" s="301">
        <v>43828</v>
      </c>
      <c r="AN1606">
        <v>1889</v>
      </c>
      <c r="AO1606">
        <v>2203</v>
      </c>
      <c r="AP1606" s="301">
        <v>43645</v>
      </c>
      <c r="AQ1606">
        <v>1774</v>
      </c>
      <c r="AR1606">
        <v>1960</v>
      </c>
      <c r="AS1606" s="301">
        <v>43280</v>
      </c>
      <c r="AT1606">
        <v>2190</v>
      </c>
      <c r="AU1606">
        <v>2795</v>
      </c>
    </row>
    <row r="1607" spans="1:47" x14ac:dyDescent="0.2">
      <c r="A1607" s="102">
        <v>113</v>
      </c>
      <c r="B1607">
        <v>4208</v>
      </c>
      <c r="C1607" t="s">
        <v>1026</v>
      </c>
      <c r="D1607" t="s">
        <v>920</v>
      </c>
      <c r="E1607">
        <v>1810</v>
      </c>
      <c r="F1607">
        <v>1797</v>
      </c>
      <c r="G1607">
        <v>600</v>
      </c>
      <c r="H1607" t="s">
        <v>901</v>
      </c>
      <c r="I1607">
        <v>6995</v>
      </c>
      <c r="J1607" t="s">
        <v>47</v>
      </c>
      <c r="K1607" t="s">
        <v>913</v>
      </c>
      <c r="L1607">
        <v>1553</v>
      </c>
      <c r="M1607">
        <v>1535</v>
      </c>
      <c r="N1607">
        <v>700</v>
      </c>
      <c r="O1607" t="s">
        <v>898</v>
      </c>
      <c r="P1607">
        <v>0.92753805055809602</v>
      </c>
      <c r="Q1607">
        <v>0.97176084141423602</v>
      </c>
      <c r="R1607">
        <v>0.39203051848895099</v>
      </c>
      <c r="S1607">
        <v>9.2431285661580195E-2</v>
      </c>
      <c r="T1607">
        <v>-1.2012456987823299</v>
      </c>
      <c r="U1607">
        <v>1.2012456987823299</v>
      </c>
      <c r="V1607">
        <v>1.4553642010890699</v>
      </c>
      <c r="W1607">
        <v>-5.47</v>
      </c>
      <c r="X1607">
        <v>0.34</v>
      </c>
      <c r="Y1607">
        <v>189309</v>
      </c>
      <c r="Z1607">
        <v>15776</v>
      </c>
      <c r="AA1607">
        <v>0.76</v>
      </c>
      <c r="AB1607">
        <v>12</v>
      </c>
      <c r="AC1607">
        <v>7</v>
      </c>
      <c r="AD1607">
        <v>5</v>
      </c>
      <c r="AE1607">
        <v>58.33</v>
      </c>
      <c r="AF1607">
        <v>21</v>
      </c>
      <c r="AG1607">
        <v>1</v>
      </c>
      <c r="AH1607">
        <v>0</v>
      </c>
      <c r="AI1607">
        <v>11</v>
      </c>
      <c r="AJ1607" s="301">
        <v>43919</v>
      </c>
      <c r="AK1607">
        <v>1691</v>
      </c>
      <c r="AL1607">
        <v>1369</v>
      </c>
      <c r="AM1607" s="301">
        <v>43828</v>
      </c>
      <c r="AN1607">
        <v>2379</v>
      </c>
      <c r="AO1607">
        <v>2147</v>
      </c>
      <c r="AP1607" s="301">
        <v>43645</v>
      </c>
      <c r="AQ1607">
        <v>2298</v>
      </c>
      <c r="AR1607">
        <v>1839</v>
      </c>
      <c r="AS1607" s="301">
        <v>43280</v>
      </c>
      <c r="AT1607">
        <v>2821</v>
      </c>
      <c r="AU1607">
        <v>2026</v>
      </c>
    </row>
    <row r="1608" spans="1:47" x14ac:dyDescent="0.2">
      <c r="A1608" s="102">
        <v>3009</v>
      </c>
      <c r="B1608">
        <v>3099</v>
      </c>
      <c r="C1608" t="s">
        <v>33</v>
      </c>
      <c r="D1608" t="s">
        <v>921</v>
      </c>
      <c r="E1608">
        <v>635</v>
      </c>
      <c r="F1608">
        <v>623</v>
      </c>
      <c r="G1608">
        <v>1700</v>
      </c>
      <c r="H1608" t="s">
        <v>901</v>
      </c>
      <c r="I1608">
        <v>9613</v>
      </c>
      <c r="J1608" t="s">
        <v>1183</v>
      </c>
      <c r="K1608" t="s">
        <v>900</v>
      </c>
      <c r="L1608">
        <v>1203</v>
      </c>
      <c r="M1608">
        <v>1177</v>
      </c>
      <c r="N1608">
        <v>900</v>
      </c>
      <c r="O1608" t="s">
        <v>898</v>
      </c>
      <c r="P1608">
        <v>0.90208487099559198</v>
      </c>
      <c r="Q1608">
        <v>0.89664147811835604</v>
      </c>
      <c r="R1608" s="15">
        <v>2.0607569838379601E-2</v>
      </c>
      <c r="S1608">
        <v>5.8508455789224402E-2</v>
      </c>
      <c r="T1608">
        <v>-1.2443681861076701</v>
      </c>
      <c r="U1608">
        <v>1.2443681861076701</v>
      </c>
      <c r="V1608">
        <v>0.98330564744438198</v>
      </c>
      <c r="W1608">
        <v>-10.02</v>
      </c>
      <c r="X1608">
        <v>0.02</v>
      </c>
      <c r="Y1608">
        <v>189213</v>
      </c>
      <c r="Z1608">
        <v>14555</v>
      </c>
      <c r="AA1608">
        <v>0.64</v>
      </c>
      <c r="AB1608">
        <v>13</v>
      </c>
      <c r="AC1608">
        <v>7</v>
      </c>
      <c r="AD1608">
        <v>6</v>
      </c>
      <c r="AE1608">
        <v>53.85</v>
      </c>
      <c r="AF1608">
        <v>18</v>
      </c>
      <c r="AG1608">
        <v>2</v>
      </c>
      <c r="AH1608">
        <v>2</v>
      </c>
      <c r="AI1608">
        <v>9</v>
      </c>
      <c r="AJ1608" s="301">
        <v>43919</v>
      </c>
      <c r="AK1608">
        <v>641</v>
      </c>
      <c r="AL1608">
        <v>1043</v>
      </c>
      <c r="AM1608" s="301">
        <v>43828</v>
      </c>
      <c r="AN1608">
        <v>984</v>
      </c>
      <c r="AO1608">
        <v>1467</v>
      </c>
      <c r="AP1608" s="301">
        <v>43645</v>
      </c>
      <c r="AQ1608">
        <v>899</v>
      </c>
      <c r="AR1608">
        <v>1461</v>
      </c>
      <c r="AS1608" s="301">
        <v>43280</v>
      </c>
      <c r="AT1608">
        <v>1344</v>
      </c>
      <c r="AU1608">
        <v>1251</v>
      </c>
    </row>
    <row r="1609" spans="1:47" x14ac:dyDescent="0.2">
      <c r="A1609" s="102">
        <v>1952</v>
      </c>
      <c r="B1609">
        <v>2157</v>
      </c>
      <c r="C1609" t="s">
        <v>1473</v>
      </c>
      <c r="D1609" t="s">
        <v>910</v>
      </c>
      <c r="E1609">
        <v>418</v>
      </c>
      <c r="F1609">
        <v>403</v>
      </c>
      <c r="G1609">
        <v>2300</v>
      </c>
      <c r="H1609" t="s">
        <v>901</v>
      </c>
      <c r="I1609">
        <v>6728</v>
      </c>
      <c r="J1609" t="s">
        <v>1402</v>
      </c>
      <c r="K1609" t="s">
        <v>903</v>
      </c>
      <c r="L1609">
        <v>3115</v>
      </c>
      <c r="M1609">
        <v>3085</v>
      </c>
      <c r="N1609">
        <v>300</v>
      </c>
      <c r="O1609" t="s">
        <v>898</v>
      </c>
      <c r="P1609">
        <v>0.87595013922305898</v>
      </c>
      <c r="Q1609">
        <v>0.926107055996921</v>
      </c>
      <c r="R1609">
        <v>0.214629504836573</v>
      </c>
      <c r="S1609" s="15">
        <v>4.2370267820358E-2</v>
      </c>
      <c r="T1609">
        <v>-1.81767437031062</v>
      </c>
      <c r="U1609">
        <v>1.81767437031062</v>
      </c>
      <c r="V1609">
        <v>1.7143562865631901</v>
      </c>
      <c r="W1609">
        <v>-14.88</v>
      </c>
      <c r="X1609">
        <v>0.15</v>
      </c>
      <c r="Y1609">
        <v>188931</v>
      </c>
      <c r="Z1609">
        <v>11114</v>
      </c>
      <c r="AA1609">
        <v>0.57999999999999996</v>
      </c>
      <c r="AB1609">
        <v>17</v>
      </c>
      <c r="AC1609">
        <v>10</v>
      </c>
      <c r="AD1609">
        <v>7</v>
      </c>
      <c r="AE1609">
        <v>58.82</v>
      </c>
      <c r="AF1609">
        <v>16</v>
      </c>
      <c r="AG1609">
        <v>6</v>
      </c>
      <c r="AH1609">
        <v>6</v>
      </c>
      <c r="AI1609">
        <v>5</v>
      </c>
      <c r="AJ1609" s="301">
        <v>43919</v>
      </c>
      <c r="AK1609">
        <v>364</v>
      </c>
      <c r="AL1609">
        <v>2613</v>
      </c>
      <c r="AM1609" s="301">
        <v>43828</v>
      </c>
      <c r="AN1609">
        <v>821</v>
      </c>
      <c r="AO1609">
        <v>4345</v>
      </c>
      <c r="AP1609" s="301">
        <v>43645</v>
      </c>
      <c r="AQ1609">
        <v>762</v>
      </c>
      <c r="AR1609">
        <v>3600</v>
      </c>
      <c r="AS1609" s="301">
        <v>43280</v>
      </c>
      <c r="AT1609">
        <v>783</v>
      </c>
      <c r="AU1609">
        <v>4310</v>
      </c>
    </row>
    <row r="1610" spans="1:47" x14ac:dyDescent="0.2">
      <c r="A1610" s="102">
        <v>1658</v>
      </c>
      <c r="B1610">
        <v>6501</v>
      </c>
      <c r="C1610" t="s">
        <v>1022</v>
      </c>
      <c r="D1610" t="s">
        <v>903</v>
      </c>
      <c r="E1610">
        <v>3390</v>
      </c>
      <c r="F1610">
        <v>3395</v>
      </c>
      <c r="G1610">
        <v>300</v>
      </c>
      <c r="H1610" t="s">
        <v>898</v>
      </c>
      <c r="I1610">
        <v>8750</v>
      </c>
      <c r="J1610" t="s">
        <v>27</v>
      </c>
      <c r="K1610" t="s">
        <v>1018</v>
      </c>
      <c r="L1610">
        <v>1277.5</v>
      </c>
      <c r="M1610">
        <v>1283</v>
      </c>
      <c r="N1610">
        <v>800</v>
      </c>
      <c r="O1610" t="s">
        <v>901</v>
      </c>
      <c r="P1610">
        <v>0.77008186355036501</v>
      </c>
      <c r="Q1610">
        <v>0.93326118725345997</v>
      </c>
      <c r="R1610">
        <v>0.39517630518322699</v>
      </c>
      <c r="S1610" s="15">
        <v>8.3308859928556606E-2</v>
      </c>
      <c r="T1610">
        <v>1.3594051706245001</v>
      </c>
      <c r="U1610">
        <v>1.3594051706245001</v>
      </c>
      <c r="V1610">
        <v>1.1375778058716299</v>
      </c>
      <c r="W1610">
        <v>6.87</v>
      </c>
      <c r="X1610">
        <v>0.78</v>
      </c>
      <c r="Y1610">
        <v>188729</v>
      </c>
      <c r="Z1610">
        <v>18873</v>
      </c>
      <c r="AA1610">
        <v>1.04</v>
      </c>
      <c r="AB1610">
        <v>10</v>
      </c>
      <c r="AC1610">
        <v>6</v>
      </c>
      <c r="AD1610">
        <v>4</v>
      </c>
      <c r="AE1610">
        <v>60</v>
      </c>
      <c r="AF1610">
        <v>19</v>
      </c>
      <c r="AG1610">
        <v>2</v>
      </c>
      <c r="AH1610">
        <v>0</v>
      </c>
      <c r="AI1610">
        <v>8</v>
      </c>
      <c r="AJ1610" s="301">
        <v>43919</v>
      </c>
      <c r="AK1610">
        <v>3109</v>
      </c>
      <c r="AL1610">
        <v>1305</v>
      </c>
      <c r="AM1610" s="301">
        <v>43828</v>
      </c>
      <c r="AN1610">
        <v>4626</v>
      </c>
      <c r="AO1610">
        <v>1816.5</v>
      </c>
      <c r="AP1610" s="301">
        <v>43645</v>
      </c>
      <c r="AQ1610">
        <v>4045</v>
      </c>
      <c r="AR1610">
        <v>1656</v>
      </c>
      <c r="AS1610" s="301">
        <v>43280</v>
      </c>
      <c r="AT1610">
        <v>3840.5</v>
      </c>
      <c r="AU1610">
        <v>1954.5</v>
      </c>
    </row>
    <row r="1611" spans="1:47" x14ac:dyDescent="0.2">
      <c r="A1611" s="102">
        <v>635</v>
      </c>
      <c r="B1611">
        <v>5201</v>
      </c>
      <c r="C1611" t="s">
        <v>1161</v>
      </c>
      <c r="D1611" t="s">
        <v>897</v>
      </c>
      <c r="E1611">
        <v>3070</v>
      </c>
      <c r="F1611">
        <v>3020</v>
      </c>
      <c r="G1611">
        <v>300</v>
      </c>
      <c r="H1611" t="s">
        <v>898</v>
      </c>
      <c r="I1611">
        <v>5703</v>
      </c>
      <c r="J1611" t="s">
        <v>218</v>
      </c>
      <c r="K1611" t="s">
        <v>911</v>
      </c>
      <c r="L1611">
        <v>185</v>
      </c>
      <c r="M1611">
        <v>182</v>
      </c>
      <c r="N1611">
        <v>5000</v>
      </c>
      <c r="O1611" t="s">
        <v>901</v>
      </c>
      <c r="P1611">
        <v>0.95362731924368305</v>
      </c>
      <c r="Q1611">
        <v>0.95460730737596999</v>
      </c>
      <c r="R1611">
        <v>4.8112347881146402E-4</v>
      </c>
      <c r="S1611">
        <v>1.6517718104135201E-2</v>
      </c>
      <c r="T1611">
        <v>0.105441454949788</v>
      </c>
      <c r="U1611">
        <v>0.105441454949788</v>
      </c>
      <c r="V1611">
        <v>0.24806365731376401</v>
      </c>
      <c r="W1611">
        <v>0.7</v>
      </c>
      <c r="X1611">
        <v>0.44</v>
      </c>
      <c r="Y1611">
        <v>188525</v>
      </c>
      <c r="Z1611">
        <v>13466</v>
      </c>
      <c r="AA1611">
        <v>0.73</v>
      </c>
      <c r="AB1611">
        <v>14</v>
      </c>
      <c r="AC1611">
        <v>8</v>
      </c>
      <c r="AD1611">
        <v>6</v>
      </c>
      <c r="AE1611">
        <v>57.14</v>
      </c>
      <c r="AF1611">
        <v>20</v>
      </c>
      <c r="AG1611">
        <v>1</v>
      </c>
      <c r="AH1611">
        <v>1</v>
      </c>
      <c r="AI1611">
        <v>12</v>
      </c>
      <c r="AJ1611" s="301">
        <v>43919</v>
      </c>
      <c r="AK1611">
        <v>2774</v>
      </c>
      <c r="AL1611">
        <v>168</v>
      </c>
      <c r="AM1611" s="301">
        <v>43828</v>
      </c>
      <c r="AN1611">
        <v>3930</v>
      </c>
      <c r="AO1611">
        <v>236</v>
      </c>
      <c r="AP1611" s="301">
        <v>43645</v>
      </c>
      <c r="AQ1611">
        <v>3785</v>
      </c>
      <c r="AR1611">
        <v>237</v>
      </c>
      <c r="AS1611" s="301">
        <v>43280</v>
      </c>
      <c r="AT1611">
        <v>4225</v>
      </c>
      <c r="AU1611">
        <v>245</v>
      </c>
    </row>
    <row r="1612" spans="1:47" x14ac:dyDescent="0.2">
      <c r="A1612" s="102">
        <v>2490</v>
      </c>
      <c r="B1612">
        <v>7976</v>
      </c>
      <c r="C1612" t="s">
        <v>936</v>
      </c>
      <c r="D1612" t="s">
        <v>919</v>
      </c>
      <c r="E1612">
        <v>1351</v>
      </c>
      <c r="F1612">
        <v>1370</v>
      </c>
      <c r="G1612">
        <v>700</v>
      </c>
      <c r="H1612" t="s">
        <v>901</v>
      </c>
      <c r="I1612">
        <v>8179</v>
      </c>
      <c r="J1612" t="s">
        <v>630</v>
      </c>
      <c r="K1612" t="s">
        <v>921</v>
      </c>
      <c r="L1612">
        <v>1937</v>
      </c>
      <c r="M1612">
        <v>1890</v>
      </c>
      <c r="N1612">
        <v>500</v>
      </c>
      <c r="O1612" t="s">
        <v>898</v>
      </c>
      <c r="P1612">
        <v>0.58365318489415796</v>
      </c>
      <c r="Q1612">
        <v>0.91146513954007902</v>
      </c>
      <c r="R1612">
        <v>0.40801383481831999</v>
      </c>
      <c r="S1612" s="15">
        <v>4.79638882845153E-3</v>
      </c>
      <c r="T1612">
        <v>-0.59318261590176702</v>
      </c>
      <c r="U1612">
        <v>0.59318261590176702</v>
      </c>
      <c r="V1612">
        <v>1.27003825036342</v>
      </c>
      <c r="W1612">
        <v>-4.5199999999999996</v>
      </c>
      <c r="X1612">
        <v>1.48</v>
      </c>
      <c r="Y1612">
        <v>188301</v>
      </c>
      <c r="Z1612">
        <v>14485</v>
      </c>
      <c r="AA1612">
        <v>0.88</v>
      </c>
      <c r="AB1612">
        <v>13</v>
      </c>
      <c r="AC1612">
        <v>7</v>
      </c>
      <c r="AD1612">
        <v>6</v>
      </c>
      <c r="AE1612">
        <v>53.85</v>
      </c>
      <c r="AF1612">
        <v>20</v>
      </c>
      <c r="AG1612">
        <v>3</v>
      </c>
      <c r="AH1612">
        <v>1</v>
      </c>
      <c r="AI1612">
        <v>9</v>
      </c>
      <c r="AJ1612" s="301">
        <v>43919</v>
      </c>
      <c r="AK1612">
        <v>1547</v>
      </c>
      <c r="AL1612">
        <v>1788</v>
      </c>
      <c r="AM1612" s="301">
        <v>43828</v>
      </c>
      <c r="AN1612">
        <v>1638</v>
      </c>
      <c r="AO1612">
        <v>2472</v>
      </c>
      <c r="AP1612" s="301">
        <v>43645</v>
      </c>
      <c r="AQ1612">
        <v>1770</v>
      </c>
      <c r="AR1612">
        <v>2689</v>
      </c>
      <c r="AS1612" s="301">
        <v>43280</v>
      </c>
      <c r="AT1612">
        <v>2244</v>
      </c>
      <c r="AU1612">
        <v>2903</v>
      </c>
    </row>
    <row r="1613" spans="1:47" x14ac:dyDescent="0.2">
      <c r="A1613" s="102">
        <v>623</v>
      </c>
      <c r="B1613">
        <v>6923</v>
      </c>
      <c r="C1613" t="s">
        <v>54</v>
      </c>
      <c r="D1613" t="s">
        <v>903</v>
      </c>
      <c r="E1613">
        <v>2563</v>
      </c>
      <c r="F1613">
        <v>2534</v>
      </c>
      <c r="G1613">
        <v>300</v>
      </c>
      <c r="H1613" t="s">
        <v>898</v>
      </c>
      <c r="I1613">
        <v>6963</v>
      </c>
      <c r="J1613" t="s">
        <v>1347</v>
      </c>
      <c r="K1613" t="s">
        <v>903</v>
      </c>
      <c r="L1613">
        <v>7110</v>
      </c>
      <c r="M1613">
        <v>7010</v>
      </c>
      <c r="N1613">
        <v>100</v>
      </c>
      <c r="O1613" t="s">
        <v>901</v>
      </c>
      <c r="P1613">
        <v>0.93389741950555505</v>
      </c>
      <c r="Q1613">
        <v>0.95494090808183996</v>
      </c>
      <c r="R1613">
        <v>0.16635593976990201</v>
      </c>
      <c r="S1613">
        <v>1.4071306784081101E-2</v>
      </c>
      <c r="T1613">
        <v>0.45799506115118599</v>
      </c>
      <c r="U1613">
        <v>0.45799506115118599</v>
      </c>
      <c r="V1613">
        <v>0.26205187237439997</v>
      </c>
      <c r="W1613">
        <v>1.53</v>
      </c>
      <c r="X1613">
        <v>8.4499999999999993</v>
      </c>
      <c r="Y1613">
        <v>187927</v>
      </c>
      <c r="Z1613">
        <v>46982</v>
      </c>
      <c r="AA1613">
        <v>3.32</v>
      </c>
      <c r="AB1613">
        <v>4</v>
      </c>
      <c r="AC1613">
        <v>3</v>
      </c>
      <c r="AD1613">
        <v>1</v>
      </c>
      <c r="AE1613">
        <v>75</v>
      </c>
      <c r="AF1613">
        <v>20</v>
      </c>
      <c r="AG1613">
        <v>2</v>
      </c>
      <c r="AH1613">
        <v>0</v>
      </c>
      <c r="AI1613">
        <v>2</v>
      </c>
      <c r="AJ1613" s="301">
        <v>43919</v>
      </c>
      <c r="AK1613">
        <v>2175</v>
      </c>
      <c r="AL1613">
        <v>6200</v>
      </c>
      <c r="AM1613" s="301">
        <v>43828</v>
      </c>
      <c r="AN1613">
        <v>3180</v>
      </c>
      <c r="AO1613">
        <v>8780</v>
      </c>
      <c r="AP1613" s="301">
        <v>43645</v>
      </c>
      <c r="AQ1613">
        <v>2743</v>
      </c>
      <c r="AR1613">
        <v>7600</v>
      </c>
      <c r="AS1613" s="301">
        <v>43280</v>
      </c>
      <c r="AT1613">
        <v>3700</v>
      </c>
      <c r="AU1613">
        <v>9300</v>
      </c>
    </row>
    <row r="1614" spans="1:47" x14ac:dyDescent="0.2">
      <c r="A1614" s="102">
        <v>3464</v>
      </c>
      <c r="B1614">
        <v>5334</v>
      </c>
      <c r="C1614" t="s">
        <v>1074</v>
      </c>
      <c r="D1614" t="s">
        <v>897</v>
      </c>
      <c r="E1614">
        <v>1533</v>
      </c>
      <c r="F1614">
        <v>1527</v>
      </c>
      <c r="G1614">
        <v>600</v>
      </c>
      <c r="H1614" t="s">
        <v>901</v>
      </c>
      <c r="I1614">
        <v>6326</v>
      </c>
      <c r="J1614" t="s">
        <v>1450</v>
      </c>
      <c r="K1614" t="s">
        <v>909</v>
      </c>
      <c r="L1614">
        <v>1614.5</v>
      </c>
      <c r="M1614">
        <v>1599</v>
      </c>
      <c r="N1614">
        <v>600</v>
      </c>
      <c r="O1614" t="s">
        <v>898</v>
      </c>
      <c r="P1614">
        <v>0.668629563094429</v>
      </c>
      <c r="Q1614">
        <v>0.878545787977842</v>
      </c>
      <c r="R1614">
        <v>0.26756523834816398</v>
      </c>
      <c r="S1614">
        <v>2.9835787147100602E-2</v>
      </c>
      <c r="T1614">
        <v>-2.28436045528961</v>
      </c>
      <c r="U1614">
        <v>2.28436045528961</v>
      </c>
      <c r="V1614">
        <v>2.2343300997436799</v>
      </c>
      <c r="W1614">
        <v>-17.78</v>
      </c>
      <c r="X1614">
        <v>4.5</v>
      </c>
      <c r="Y1614">
        <v>187789</v>
      </c>
      <c r="Z1614">
        <v>11737</v>
      </c>
      <c r="AA1614">
        <v>0.48</v>
      </c>
      <c r="AB1614">
        <v>16</v>
      </c>
      <c r="AC1614">
        <v>8</v>
      </c>
      <c r="AD1614">
        <v>8</v>
      </c>
      <c r="AE1614">
        <v>50</v>
      </c>
      <c r="AF1614">
        <v>19</v>
      </c>
      <c r="AG1614">
        <v>3</v>
      </c>
      <c r="AH1614">
        <v>1</v>
      </c>
      <c r="AI1614">
        <v>12</v>
      </c>
      <c r="AJ1614" s="301">
        <v>43919</v>
      </c>
      <c r="AK1614">
        <v>1608</v>
      </c>
      <c r="AL1614">
        <v>1398.5</v>
      </c>
      <c r="AM1614" s="301">
        <v>43828</v>
      </c>
      <c r="AN1614">
        <v>2134</v>
      </c>
      <c r="AO1614">
        <v>1726</v>
      </c>
      <c r="AP1614" s="301">
        <v>43645</v>
      </c>
      <c r="AQ1614">
        <v>2076</v>
      </c>
      <c r="AR1614">
        <v>1813</v>
      </c>
      <c r="AS1614" s="301">
        <v>43280</v>
      </c>
      <c r="AT1614">
        <v>3025</v>
      </c>
      <c r="AU1614">
        <v>1732</v>
      </c>
    </row>
    <row r="1615" spans="1:47" x14ac:dyDescent="0.2">
      <c r="A1615" s="102">
        <v>3737</v>
      </c>
      <c r="B1615">
        <v>2587</v>
      </c>
      <c r="C1615" t="s">
        <v>1233</v>
      </c>
      <c r="D1615" t="s">
        <v>923</v>
      </c>
      <c r="E1615">
        <v>4200</v>
      </c>
      <c r="F1615">
        <v>4180</v>
      </c>
      <c r="G1615">
        <v>200</v>
      </c>
      <c r="H1615" t="s">
        <v>901</v>
      </c>
      <c r="I1615">
        <v>7276</v>
      </c>
      <c r="J1615" t="s">
        <v>937</v>
      </c>
      <c r="K1615" t="s">
        <v>903</v>
      </c>
      <c r="L1615">
        <v>4275</v>
      </c>
      <c r="M1615">
        <v>4255</v>
      </c>
      <c r="N1615">
        <v>200</v>
      </c>
      <c r="O1615" t="s">
        <v>898</v>
      </c>
      <c r="P1615">
        <v>0.79597472002775604</v>
      </c>
      <c r="Q1615">
        <v>0.86783853038214298</v>
      </c>
      <c r="R1615" s="15">
        <v>2.0559167337751798E-2</v>
      </c>
      <c r="S1615">
        <v>4.9268326866512099E-2</v>
      </c>
      <c r="T1615">
        <v>-0.57703849921588402</v>
      </c>
      <c r="U1615">
        <v>0.57703849921588402</v>
      </c>
      <c r="V1615">
        <v>0.62358140448676003</v>
      </c>
      <c r="W1615">
        <v>-5.95</v>
      </c>
      <c r="X1615">
        <v>1.76</v>
      </c>
      <c r="Y1615">
        <v>187622</v>
      </c>
      <c r="Z1615">
        <v>46906</v>
      </c>
      <c r="AA1615">
        <v>2.59</v>
      </c>
      <c r="AB1615">
        <v>4</v>
      </c>
      <c r="AC1615">
        <v>2</v>
      </c>
      <c r="AD1615">
        <v>2</v>
      </c>
      <c r="AE1615">
        <v>50</v>
      </c>
      <c r="AF1615">
        <v>16</v>
      </c>
      <c r="AG1615">
        <v>2</v>
      </c>
      <c r="AH1615">
        <v>0</v>
      </c>
      <c r="AI1615">
        <v>2</v>
      </c>
      <c r="AJ1615" s="301">
        <v>43919</v>
      </c>
      <c r="AK1615">
        <v>4260</v>
      </c>
      <c r="AL1615">
        <v>3710</v>
      </c>
      <c r="AM1615" s="301">
        <v>43828</v>
      </c>
      <c r="AN1615">
        <v>4545</v>
      </c>
      <c r="AO1615">
        <v>5100</v>
      </c>
      <c r="AP1615" s="301">
        <v>43645</v>
      </c>
      <c r="AQ1615">
        <v>4710</v>
      </c>
      <c r="AR1615">
        <v>5880</v>
      </c>
      <c r="AS1615" s="301">
        <v>43280</v>
      </c>
      <c r="AT1615">
        <v>4670</v>
      </c>
      <c r="AU1615">
        <v>7150</v>
      </c>
    </row>
    <row r="1616" spans="1:47" x14ac:dyDescent="0.2">
      <c r="A1616" s="102">
        <v>3077</v>
      </c>
      <c r="B1616">
        <v>1959</v>
      </c>
      <c r="C1616" t="s">
        <v>1446</v>
      </c>
      <c r="D1616" t="s">
        <v>907</v>
      </c>
      <c r="E1616">
        <v>3135</v>
      </c>
      <c r="F1616">
        <v>3115</v>
      </c>
      <c r="G1616">
        <v>300</v>
      </c>
      <c r="H1616" t="s">
        <v>898</v>
      </c>
      <c r="I1616">
        <v>8276</v>
      </c>
      <c r="J1616" t="s">
        <v>638</v>
      </c>
      <c r="K1616" t="s">
        <v>921</v>
      </c>
      <c r="L1616">
        <v>1864</v>
      </c>
      <c r="M1616">
        <v>1889</v>
      </c>
      <c r="N1616">
        <v>500</v>
      </c>
      <c r="O1616" t="s">
        <v>901</v>
      </c>
      <c r="P1616">
        <v>0.61509301437362796</v>
      </c>
      <c r="Q1616">
        <v>0.89430744248268801</v>
      </c>
      <c r="R1616">
        <v>0.23492914265470199</v>
      </c>
      <c r="S1616" s="15">
        <v>6.1514074165212998E-2</v>
      </c>
      <c r="T1616">
        <v>1.0761235513427501</v>
      </c>
      <c r="U1616">
        <v>1.0761235513427501</v>
      </c>
      <c r="V1616">
        <v>1.32994992269366</v>
      </c>
      <c r="W1616">
        <v>4.3499999999999996</v>
      </c>
      <c r="X1616">
        <v>1.07</v>
      </c>
      <c r="Y1616">
        <v>187389</v>
      </c>
      <c r="Z1616">
        <v>17035</v>
      </c>
      <c r="AA1616">
        <v>0.79</v>
      </c>
      <c r="AB1616">
        <v>11</v>
      </c>
      <c r="AC1616">
        <v>7</v>
      </c>
      <c r="AD1616">
        <v>4</v>
      </c>
      <c r="AE1616">
        <v>63.64</v>
      </c>
      <c r="AF1616">
        <v>20</v>
      </c>
      <c r="AG1616">
        <v>1</v>
      </c>
      <c r="AH1616">
        <v>0</v>
      </c>
      <c r="AI1616">
        <v>10</v>
      </c>
      <c r="AJ1616" s="301">
        <v>43919</v>
      </c>
      <c r="AK1616">
        <v>3070</v>
      </c>
      <c r="AL1616">
        <v>1973</v>
      </c>
      <c r="AM1616" s="301">
        <v>43828</v>
      </c>
      <c r="AN1616">
        <v>3235</v>
      </c>
      <c r="AO1616">
        <v>2070</v>
      </c>
      <c r="AP1616" s="301">
        <v>43645</v>
      </c>
      <c r="AQ1616">
        <v>3325</v>
      </c>
      <c r="AR1616">
        <v>1989</v>
      </c>
      <c r="AS1616" s="301">
        <v>43280</v>
      </c>
      <c r="AT1616">
        <v>5210</v>
      </c>
      <c r="AU1616">
        <v>2683</v>
      </c>
    </row>
    <row r="1617" spans="1:47" x14ac:dyDescent="0.2">
      <c r="A1617" s="102">
        <v>1778</v>
      </c>
      <c r="B1617">
        <v>1605</v>
      </c>
      <c r="C1617" t="s">
        <v>1062</v>
      </c>
      <c r="D1617" t="s">
        <v>1045</v>
      </c>
      <c r="E1617">
        <v>672.9</v>
      </c>
      <c r="F1617">
        <v>659.6</v>
      </c>
      <c r="G1617">
        <v>1500</v>
      </c>
      <c r="H1617" t="s">
        <v>901</v>
      </c>
      <c r="I1617">
        <v>4681</v>
      </c>
      <c r="J1617" t="s">
        <v>774</v>
      </c>
      <c r="K1617" t="s">
        <v>910</v>
      </c>
      <c r="L1617">
        <v>1414</v>
      </c>
      <c r="M1617">
        <v>1389</v>
      </c>
      <c r="N1617">
        <v>700</v>
      </c>
      <c r="O1617" t="s">
        <v>898</v>
      </c>
      <c r="P1617">
        <v>0.79443086614620695</v>
      </c>
      <c r="Q1617">
        <v>0.93082493574910297</v>
      </c>
      <c r="R1617" s="15">
        <v>0.44372881616961302</v>
      </c>
      <c r="S1617">
        <v>3.1867910621681997E-2</v>
      </c>
      <c r="T1617">
        <v>-1.7235325929776399</v>
      </c>
      <c r="U1617">
        <v>1.7235325929776399</v>
      </c>
      <c r="V1617">
        <v>1.72317483881456</v>
      </c>
      <c r="W1617">
        <v>-19.34</v>
      </c>
      <c r="X1617">
        <v>1.76</v>
      </c>
      <c r="Y1617">
        <v>186843</v>
      </c>
      <c r="Z1617">
        <v>15570</v>
      </c>
      <c r="AA1617">
        <v>0.7</v>
      </c>
      <c r="AB1617">
        <v>12</v>
      </c>
      <c r="AC1617">
        <v>6</v>
      </c>
      <c r="AD1617">
        <v>6</v>
      </c>
      <c r="AE1617">
        <v>50</v>
      </c>
      <c r="AF1617">
        <v>18</v>
      </c>
      <c r="AG1617">
        <v>4</v>
      </c>
      <c r="AH1617">
        <v>2</v>
      </c>
      <c r="AI1617">
        <v>6</v>
      </c>
      <c r="AJ1617" s="301">
        <v>43919</v>
      </c>
      <c r="AK1617">
        <v>599.20000000000005</v>
      </c>
      <c r="AL1617">
        <v>1086</v>
      </c>
      <c r="AM1617" s="301">
        <v>43828</v>
      </c>
      <c r="AN1617">
        <v>1136.5</v>
      </c>
      <c r="AO1617">
        <v>1855</v>
      </c>
      <c r="AP1617" s="301">
        <v>43645</v>
      </c>
      <c r="AQ1617">
        <v>992.9</v>
      </c>
      <c r="AR1617">
        <v>1659</v>
      </c>
      <c r="AS1617" s="301">
        <v>43280</v>
      </c>
      <c r="AT1617">
        <v>1132.5</v>
      </c>
      <c r="AU1617">
        <v>1889</v>
      </c>
    </row>
    <row r="1618" spans="1:47" x14ac:dyDescent="0.2">
      <c r="A1618" s="102">
        <v>1638</v>
      </c>
      <c r="B1618">
        <v>8595</v>
      </c>
      <c r="C1618" t="s">
        <v>1010</v>
      </c>
      <c r="D1618" t="s">
        <v>1025</v>
      </c>
      <c r="E1618">
        <v>3580</v>
      </c>
      <c r="F1618">
        <v>3575</v>
      </c>
      <c r="G1618">
        <v>300</v>
      </c>
      <c r="H1618" t="s">
        <v>898</v>
      </c>
      <c r="I1618">
        <v>8801</v>
      </c>
      <c r="J1618" t="s">
        <v>1458</v>
      </c>
      <c r="K1618" t="s">
        <v>917</v>
      </c>
      <c r="L1618">
        <v>1870</v>
      </c>
      <c r="M1618">
        <v>1885.5</v>
      </c>
      <c r="N1618">
        <v>600</v>
      </c>
      <c r="O1618" t="s">
        <v>901</v>
      </c>
      <c r="P1618">
        <v>0.77471786243736296</v>
      </c>
      <c r="Q1618">
        <v>0.93372346537871198</v>
      </c>
      <c r="R1618" s="15">
        <v>0.47011263808149001</v>
      </c>
      <c r="S1618" s="15">
        <v>2.0396995442973201E-2</v>
      </c>
      <c r="T1618">
        <v>2.2000147225114</v>
      </c>
      <c r="U1618">
        <v>2.2000147225114</v>
      </c>
      <c r="V1618">
        <v>2.42204601475727</v>
      </c>
      <c r="W1618">
        <v>10.92</v>
      </c>
      <c r="X1618">
        <v>5.48</v>
      </c>
      <c r="Y1618">
        <v>186737</v>
      </c>
      <c r="Z1618">
        <v>20749</v>
      </c>
      <c r="AA1618">
        <v>0.79</v>
      </c>
      <c r="AB1618">
        <v>9</v>
      </c>
      <c r="AC1618">
        <v>6</v>
      </c>
      <c r="AD1618">
        <v>3</v>
      </c>
      <c r="AE1618">
        <v>66.67</v>
      </c>
      <c r="AF1618">
        <v>18</v>
      </c>
      <c r="AG1618">
        <v>2</v>
      </c>
      <c r="AH1618">
        <v>2</v>
      </c>
      <c r="AI1618">
        <v>5</v>
      </c>
      <c r="AJ1618" s="301">
        <v>43919</v>
      </c>
      <c r="AK1618">
        <v>2979</v>
      </c>
      <c r="AL1618">
        <v>1862.5</v>
      </c>
      <c r="AM1618" s="301">
        <v>43828</v>
      </c>
      <c r="AN1618">
        <v>4300</v>
      </c>
      <c r="AO1618">
        <v>2672</v>
      </c>
      <c r="AP1618" s="301">
        <v>43645</v>
      </c>
      <c r="AQ1618">
        <v>4030</v>
      </c>
      <c r="AR1618">
        <v>2641</v>
      </c>
      <c r="AS1618" s="301">
        <v>43280</v>
      </c>
      <c r="AT1618">
        <v>4360</v>
      </c>
      <c r="AU1618">
        <v>2645.5</v>
      </c>
    </row>
    <row r="1619" spans="1:47" x14ac:dyDescent="0.2">
      <c r="A1619" s="102">
        <v>2936</v>
      </c>
      <c r="B1619">
        <v>1332</v>
      </c>
      <c r="C1619" t="s">
        <v>1174</v>
      </c>
      <c r="D1619" t="s">
        <v>974</v>
      </c>
      <c r="E1619">
        <v>468</v>
      </c>
      <c r="F1619">
        <v>456</v>
      </c>
      <c r="G1619">
        <v>1900</v>
      </c>
      <c r="H1619" t="s">
        <v>901</v>
      </c>
      <c r="I1619">
        <v>2327</v>
      </c>
      <c r="J1619" t="s">
        <v>1171</v>
      </c>
      <c r="K1619" t="s">
        <v>900</v>
      </c>
      <c r="L1619">
        <v>2942</v>
      </c>
      <c r="M1619">
        <v>2914</v>
      </c>
      <c r="N1619">
        <v>300</v>
      </c>
      <c r="O1619" t="s">
        <v>898</v>
      </c>
      <c r="P1619">
        <v>0.76442609522373905</v>
      </c>
      <c r="Q1619">
        <v>0.89906829572740499</v>
      </c>
      <c r="R1619">
        <v>2.9859321642396299E-3</v>
      </c>
      <c r="S1619">
        <v>2.9887263281320998E-2</v>
      </c>
      <c r="T1619">
        <v>-1.93442744157723</v>
      </c>
      <c r="U1619">
        <v>1.93442744157723</v>
      </c>
      <c r="V1619">
        <v>1.67495999346513</v>
      </c>
      <c r="W1619">
        <v>-10.14</v>
      </c>
      <c r="X1619">
        <v>0.89</v>
      </c>
      <c r="Y1619">
        <v>186723</v>
      </c>
      <c r="Z1619">
        <v>12448</v>
      </c>
      <c r="AA1619">
        <v>0.49</v>
      </c>
      <c r="AB1619">
        <v>15</v>
      </c>
      <c r="AC1619">
        <v>9</v>
      </c>
      <c r="AD1619">
        <v>6</v>
      </c>
      <c r="AE1619">
        <v>60</v>
      </c>
      <c r="AF1619">
        <v>19</v>
      </c>
      <c r="AG1619">
        <v>4</v>
      </c>
      <c r="AH1619">
        <v>2</v>
      </c>
      <c r="AI1619">
        <v>9</v>
      </c>
      <c r="AJ1619" s="301">
        <v>43919</v>
      </c>
      <c r="AK1619">
        <v>517</v>
      </c>
      <c r="AL1619">
        <v>2686</v>
      </c>
      <c r="AM1619" s="301">
        <v>43828</v>
      </c>
      <c r="AN1619">
        <v>652</v>
      </c>
      <c r="AO1619">
        <v>3600</v>
      </c>
      <c r="AP1619" s="301">
        <v>43645</v>
      </c>
      <c r="AQ1619">
        <v>674</v>
      </c>
      <c r="AR1619">
        <v>3515</v>
      </c>
      <c r="AS1619" s="301">
        <v>43280</v>
      </c>
      <c r="AT1619">
        <v>537</v>
      </c>
      <c r="AU1619">
        <v>2762</v>
      </c>
    </row>
    <row r="1620" spans="1:47" x14ac:dyDescent="0.2">
      <c r="A1620" s="102">
        <v>2213</v>
      </c>
      <c r="B1620">
        <v>3632</v>
      </c>
      <c r="C1620" t="s">
        <v>1451</v>
      </c>
      <c r="D1620" t="s">
        <v>900</v>
      </c>
      <c r="E1620">
        <v>486</v>
      </c>
      <c r="F1620">
        <v>469</v>
      </c>
      <c r="G1620">
        <v>2100</v>
      </c>
      <c r="H1620" t="s">
        <v>898</v>
      </c>
      <c r="I1620">
        <v>5214</v>
      </c>
      <c r="J1620" t="s">
        <v>1103</v>
      </c>
      <c r="K1620" t="s">
        <v>897</v>
      </c>
      <c r="L1620">
        <v>1704</v>
      </c>
      <c r="M1620">
        <v>1665</v>
      </c>
      <c r="N1620">
        <v>600</v>
      </c>
      <c r="O1620" t="s">
        <v>901</v>
      </c>
      <c r="P1620">
        <v>0.83746132126591599</v>
      </c>
      <c r="Q1620">
        <v>0.91928837054092605</v>
      </c>
      <c r="R1620">
        <v>0.18472468129348901</v>
      </c>
      <c r="S1620" s="15">
        <v>5.5443786177511696E-3</v>
      </c>
      <c r="T1620">
        <v>0.52548064767264102</v>
      </c>
      <c r="U1620">
        <v>0.52548064767264102</v>
      </c>
      <c r="V1620">
        <v>0.267315909883869</v>
      </c>
      <c r="W1620">
        <v>3.05</v>
      </c>
      <c r="X1620">
        <v>1.41</v>
      </c>
      <c r="Y1620">
        <v>186696</v>
      </c>
      <c r="Z1620">
        <v>10372</v>
      </c>
      <c r="AA1620">
        <v>0.56999999999999995</v>
      </c>
      <c r="AB1620">
        <v>18</v>
      </c>
      <c r="AC1620">
        <v>10</v>
      </c>
      <c r="AD1620">
        <v>8</v>
      </c>
      <c r="AE1620">
        <v>55.56</v>
      </c>
      <c r="AF1620">
        <v>19</v>
      </c>
      <c r="AG1620">
        <v>4</v>
      </c>
      <c r="AH1620">
        <v>3</v>
      </c>
      <c r="AI1620">
        <v>11</v>
      </c>
      <c r="AJ1620" s="301">
        <v>43919</v>
      </c>
      <c r="AK1620">
        <v>404</v>
      </c>
      <c r="AL1620">
        <v>1498</v>
      </c>
      <c r="AM1620" s="301">
        <v>43828</v>
      </c>
      <c r="AN1620">
        <v>493</v>
      </c>
      <c r="AO1620">
        <v>2441</v>
      </c>
      <c r="AP1620" s="301">
        <v>43645</v>
      </c>
      <c r="AQ1620">
        <v>510</v>
      </c>
      <c r="AR1620">
        <v>2786</v>
      </c>
      <c r="AS1620" s="301">
        <v>43280</v>
      </c>
      <c r="AT1620">
        <v>587</v>
      </c>
      <c r="AU1620">
        <v>2998</v>
      </c>
    </row>
    <row r="1621" spans="1:47" x14ac:dyDescent="0.2">
      <c r="A1621" s="102">
        <v>1277</v>
      </c>
      <c r="B1621">
        <v>4739</v>
      </c>
      <c r="C1621" t="s">
        <v>938</v>
      </c>
      <c r="D1621" t="s">
        <v>900</v>
      </c>
      <c r="E1621">
        <v>4060</v>
      </c>
      <c r="F1621">
        <v>4035</v>
      </c>
      <c r="G1621">
        <v>200</v>
      </c>
      <c r="H1621" t="s">
        <v>901</v>
      </c>
      <c r="I1621">
        <v>9974</v>
      </c>
      <c r="J1621" t="s">
        <v>1911</v>
      </c>
      <c r="K1621" t="s">
        <v>921</v>
      </c>
      <c r="L1621">
        <v>7290</v>
      </c>
      <c r="M1621">
        <v>7380</v>
      </c>
      <c r="N1621">
        <v>100</v>
      </c>
      <c r="O1621" t="s">
        <v>898</v>
      </c>
      <c r="P1621">
        <v>0.93873063743121399</v>
      </c>
      <c r="Q1621">
        <v>0.94203789012865402</v>
      </c>
      <c r="R1621">
        <v>7.9324313116424697E-2</v>
      </c>
      <c r="S1621">
        <v>3.5018957081753098E-4</v>
      </c>
      <c r="T1621">
        <v>-0.47214076599655402</v>
      </c>
      <c r="U1621">
        <v>0.47214076599655402</v>
      </c>
      <c r="V1621">
        <v>0.45599786353833799</v>
      </c>
      <c r="W1621">
        <v>-1.5</v>
      </c>
      <c r="X1621">
        <v>9.35</v>
      </c>
      <c r="Y1621">
        <v>186510</v>
      </c>
      <c r="Z1621">
        <v>18651</v>
      </c>
      <c r="AA1621">
        <v>1.81</v>
      </c>
      <c r="AB1621">
        <v>10</v>
      </c>
      <c r="AC1621">
        <v>7</v>
      </c>
      <c r="AD1621">
        <v>3</v>
      </c>
      <c r="AE1621">
        <v>70</v>
      </c>
      <c r="AF1621">
        <v>17</v>
      </c>
      <c r="AG1621">
        <v>4</v>
      </c>
      <c r="AH1621">
        <v>1</v>
      </c>
      <c r="AI1621">
        <v>5</v>
      </c>
      <c r="AJ1621" s="301">
        <v>43919</v>
      </c>
      <c r="AK1621">
        <v>3150</v>
      </c>
      <c r="AL1621">
        <v>5630</v>
      </c>
      <c r="AM1621" s="301">
        <v>43828</v>
      </c>
      <c r="AN1621">
        <v>3075</v>
      </c>
      <c r="AO1621">
        <v>5560</v>
      </c>
      <c r="AP1621" s="301">
        <v>43645</v>
      </c>
      <c r="AQ1621">
        <v>2826</v>
      </c>
      <c r="AR1621">
        <v>5380</v>
      </c>
      <c r="AS1621" s="301">
        <v>43280</v>
      </c>
      <c r="AT1621">
        <v>1889</v>
      </c>
      <c r="AU1621">
        <v>5660</v>
      </c>
    </row>
    <row r="1622" spans="1:47" x14ac:dyDescent="0.2">
      <c r="A1622" s="102">
        <v>1872</v>
      </c>
      <c r="B1622">
        <v>4005</v>
      </c>
      <c r="C1622" t="s">
        <v>1072</v>
      </c>
      <c r="D1622" t="s">
        <v>920</v>
      </c>
      <c r="E1622">
        <v>313</v>
      </c>
      <c r="F1622">
        <v>312</v>
      </c>
      <c r="G1622">
        <v>3100</v>
      </c>
      <c r="H1622" t="s">
        <v>901</v>
      </c>
      <c r="I1622">
        <v>6841</v>
      </c>
      <c r="J1622" t="s">
        <v>1162</v>
      </c>
      <c r="K1622" t="s">
        <v>903</v>
      </c>
      <c r="L1622">
        <v>1630</v>
      </c>
      <c r="M1622">
        <v>1601</v>
      </c>
      <c r="N1622">
        <v>600</v>
      </c>
      <c r="O1622" t="s">
        <v>898</v>
      </c>
      <c r="P1622">
        <v>0.81840426831447199</v>
      </c>
      <c r="Q1622">
        <v>0.928071721787191</v>
      </c>
      <c r="R1622" s="15">
        <v>3.6143400897448198E-2</v>
      </c>
      <c r="S1622">
        <v>9.9893862203158601E-2</v>
      </c>
      <c r="T1622">
        <v>-1.6959417864944</v>
      </c>
      <c r="U1622">
        <v>1.6959417864944</v>
      </c>
      <c r="V1622">
        <v>1.9474435537277099</v>
      </c>
      <c r="W1622">
        <v>-15.75</v>
      </c>
      <c r="X1622">
        <v>0.69</v>
      </c>
      <c r="Y1622">
        <v>186397</v>
      </c>
      <c r="Z1622">
        <v>11650</v>
      </c>
      <c r="AA1622">
        <v>0.57999999999999996</v>
      </c>
      <c r="AB1622">
        <v>16</v>
      </c>
      <c r="AC1622">
        <v>10</v>
      </c>
      <c r="AD1622">
        <v>6</v>
      </c>
      <c r="AE1622">
        <v>62.5</v>
      </c>
      <c r="AF1622">
        <v>19</v>
      </c>
      <c r="AG1622">
        <v>2</v>
      </c>
      <c r="AH1622">
        <v>1</v>
      </c>
      <c r="AI1622">
        <v>13</v>
      </c>
      <c r="AJ1622" s="301">
        <v>43919</v>
      </c>
      <c r="AK1622">
        <v>329</v>
      </c>
      <c r="AL1622">
        <v>1322</v>
      </c>
      <c r="AM1622" s="301">
        <v>43828</v>
      </c>
      <c r="AN1622">
        <v>498</v>
      </c>
      <c r="AO1622">
        <v>1929</v>
      </c>
      <c r="AP1622" s="301">
        <v>43645</v>
      </c>
      <c r="AQ1622">
        <v>515</v>
      </c>
      <c r="AR1622">
        <v>2173</v>
      </c>
      <c r="AS1622" s="301">
        <v>43280</v>
      </c>
      <c r="AT1622">
        <v>623</v>
      </c>
      <c r="AU1622">
        <v>1917</v>
      </c>
    </row>
    <row r="1623" spans="1:47" x14ac:dyDescent="0.2">
      <c r="A1623" s="102">
        <v>12</v>
      </c>
      <c r="B1623">
        <v>6995</v>
      </c>
      <c r="C1623" t="s">
        <v>47</v>
      </c>
      <c r="D1623" t="s">
        <v>913</v>
      </c>
      <c r="E1623">
        <v>1553</v>
      </c>
      <c r="F1623">
        <v>1535</v>
      </c>
      <c r="G1623">
        <v>600</v>
      </c>
      <c r="H1623" t="s">
        <v>901</v>
      </c>
      <c r="I1623">
        <v>7272</v>
      </c>
      <c r="J1623" t="s">
        <v>1039</v>
      </c>
      <c r="K1623" t="s">
        <v>913</v>
      </c>
      <c r="L1623">
        <v>1670</v>
      </c>
      <c r="M1623">
        <v>1639</v>
      </c>
      <c r="N1623">
        <v>600</v>
      </c>
      <c r="O1623" t="s">
        <v>898</v>
      </c>
      <c r="P1623">
        <v>0.96184448030381997</v>
      </c>
      <c r="Q1623">
        <v>0.98331610500460598</v>
      </c>
      <c r="R1623">
        <v>6.4715832072490001E-2</v>
      </c>
      <c r="S1623" s="15">
        <v>2.4491166052334101E-3</v>
      </c>
      <c r="T1623">
        <v>-1.8580498430108701</v>
      </c>
      <c r="U1623">
        <v>1.8580498430108701</v>
      </c>
      <c r="V1623">
        <v>2.21682423493003</v>
      </c>
      <c r="W1623">
        <v>-7.15</v>
      </c>
      <c r="X1623">
        <v>6.35</v>
      </c>
      <c r="Y1623">
        <v>186319</v>
      </c>
      <c r="Z1623">
        <v>18632</v>
      </c>
      <c r="AA1623">
        <v>1.06</v>
      </c>
      <c r="AB1623">
        <v>10</v>
      </c>
      <c r="AC1623">
        <v>5</v>
      </c>
      <c r="AD1623">
        <v>5</v>
      </c>
      <c r="AE1623">
        <v>50</v>
      </c>
      <c r="AF1623">
        <v>20</v>
      </c>
      <c r="AG1623">
        <v>2</v>
      </c>
      <c r="AH1623">
        <v>0</v>
      </c>
      <c r="AI1623">
        <v>8</v>
      </c>
      <c r="AJ1623" s="301">
        <v>43919</v>
      </c>
      <c r="AK1623">
        <v>1369</v>
      </c>
      <c r="AL1623">
        <v>1350</v>
      </c>
      <c r="AM1623" s="301">
        <v>43828</v>
      </c>
      <c r="AN1623">
        <v>2147</v>
      </c>
      <c r="AO1623">
        <v>2203</v>
      </c>
      <c r="AP1623" s="301">
        <v>43645</v>
      </c>
      <c r="AQ1623">
        <v>1839</v>
      </c>
      <c r="AR1623">
        <v>1960</v>
      </c>
      <c r="AS1623" s="301">
        <v>43280</v>
      </c>
      <c r="AT1623">
        <v>2026</v>
      </c>
      <c r="AU1623">
        <v>2795</v>
      </c>
    </row>
    <row r="1624" spans="1:47" x14ac:dyDescent="0.2">
      <c r="A1624" s="102">
        <v>4089</v>
      </c>
      <c r="B1624">
        <v>3402</v>
      </c>
      <c r="C1624" t="s">
        <v>1474</v>
      </c>
      <c r="D1624" t="s">
        <v>1100</v>
      </c>
      <c r="E1624">
        <v>497.3</v>
      </c>
      <c r="F1624">
        <v>494.9</v>
      </c>
      <c r="G1624">
        <v>2200</v>
      </c>
      <c r="H1624" t="s">
        <v>901</v>
      </c>
      <c r="I1624">
        <v>3632</v>
      </c>
      <c r="J1624" t="s">
        <v>1451</v>
      </c>
      <c r="K1624" t="s">
        <v>900</v>
      </c>
      <c r="L1624">
        <v>486</v>
      </c>
      <c r="M1624">
        <v>469</v>
      </c>
      <c r="N1624">
        <v>2300</v>
      </c>
      <c r="O1624" t="s">
        <v>898</v>
      </c>
      <c r="P1624">
        <v>0.69665865524064996</v>
      </c>
      <c r="Q1624">
        <v>0.85058656354182904</v>
      </c>
      <c r="R1624">
        <v>0.212891552126828</v>
      </c>
      <c r="S1624" s="15">
        <v>3.4489546050512201E-2</v>
      </c>
      <c r="T1624">
        <v>-1.7916047262425701</v>
      </c>
      <c r="U1624">
        <v>1.7916047262425701</v>
      </c>
      <c r="V1624">
        <v>2.2963377064943802</v>
      </c>
      <c r="W1624">
        <v>-9.27</v>
      </c>
      <c r="X1624">
        <v>0.93</v>
      </c>
      <c r="Y1624">
        <v>186157</v>
      </c>
      <c r="Z1624">
        <v>11635</v>
      </c>
      <c r="AA1624">
        <v>0.51</v>
      </c>
      <c r="AB1624">
        <v>16</v>
      </c>
      <c r="AC1624">
        <v>9</v>
      </c>
      <c r="AD1624">
        <v>7</v>
      </c>
      <c r="AE1624">
        <v>56.25</v>
      </c>
      <c r="AF1624">
        <v>20</v>
      </c>
      <c r="AG1624">
        <v>2</v>
      </c>
      <c r="AH1624">
        <v>1</v>
      </c>
      <c r="AI1624">
        <v>13</v>
      </c>
      <c r="AJ1624" s="301">
        <v>43919</v>
      </c>
      <c r="AK1624">
        <v>480</v>
      </c>
      <c r="AL1624">
        <v>404</v>
      </c>
      <c r="AM1624" s="301">
        <v>43828</v>
      </c>
      <c r="AN1624">
        <v>741.1</v>
      </c>
      <c r="AO1624">
        <v>493</v>
      </c>
      <c r="AP1624" s="301">
        <v>43645</v>
      </c>
      <c r="AQ1624">
        <v>817.1</v>
      </c>
      <c r="AR1624">
        <v>510</v>
      </c>
      <c r="AS1624" s="301">
        <v>43280</v>
      </c>
      <c r="AT1624">
        <v>863</v>
      </c>
      <c r="AU1624">
        <v>587</v>
      </c>
    </row>
    <row r="1625" spans="1:47" x14ac:dyDescent="0.2">
      <c r="A1625" s="102">
        <v>3315</v>
      </c>
      <c r="B1625">
        <v>8341</v>
      </c>
      <c r="C1625" t="s">
        <v>643</v>
      </c>
      <c r="D1625" t="s">
        <v>940</v>
      </c>
      <c r="E1625">
        <v>1544</v>
      </c>
      <c r="F1625">
        <v>1594</v>
      </c>
      <c r="G1625">
        <v>600</v>
      </c>
      <c r="H1625" t="s">
        <v>898</v>
      </c>
      <c r="I1625">
        <v>9101</v>
      </c>
      <c r="J1625" t="s">
        <v>682</v>
      </c>
      <c r="K1625" t="s">
        <v>1071</v>
      </c>
      <c r="L1625">
        <v>1484</v>
      </c>
      <c r="M1625">
        <v>1493</v>
      </c>
      <c r="N1625">
        <v>600</v>
      </c>
      <c r="O1625" t="s">
        <v>901</v>
      </c>
      <c r="P1625">
        <v>0.90530691446746703</v>
      </c>
      <c r="Q1625">
        <v>0.88532307559249401</v>
      </c>
      <c r="R1625">
        <v>0.103826289050511</v>
      </c>
      <c r="S1625">
        <v>7.51550846372121E-2</v>
      </c>
      <c r="T1625">
        <v>1.5297186932618601</v>
      </c>
      <c r="U1625">
        <v>1.5297186932618601</v>
      </c>
      <c r="V1625">
        <v>0.72824669149339605</v>
      </c>
      <c r="W1625">
        <v>6.6</v>
      </c>
      <c r="X1625">
        <v>6.34</v>
      </c>
      <c r="Y1625">
        <v>186122</v>
      </c>
      <c r="Z1625">
        <v>14317</v>
      </c>
      <c r="AA1625">
        <v>0.74</v>
      </c>
      <c r="AB1625">
        <v>13</v>
      </c>
      <c r="AC1625">
        <v>7</v>
      </c>
      <c r="AD1625">
        <v>6</v>
      </c>
      <c r="AE1625">
        <v>53.85</v>
      </c>
      <c r="AF1625">
        <v>17</v>
      </c>
      <c r="AG1625">
        <v>4</v>
      </c>
      <c r="AH1625">
        <v>2</v>
      </c>
      <c r="AI1625">
        <v>7</v>
      </c>
      <c r="AJ1625" s="301">
        <v>43919</v>
      </c>
      <c r="AK1625">
        <v>1447</v>
      </c>
      <c r="AL1625">
        <v>1336</v>
      </c>
      <c r="AM1625" s="301">
        <v>43828</v>
      </c>
      <c r="AN1625">
        <v>1832</v>
      </c>
      <c r="AO1625">
        <v>1981</v>
      </c>
      <c r="AP1625" s="301">
        <v>43645</v>
      </c>
      <c r="AQ1625">
        <v>1604</v>
      </c>
      <c r="AR1625">
        <v>1776</v>
      </c>
      <c r="AS1625" s="301">
        <v>43280</v>
      </c>
      <c r="AT1625">
        <v>2361</v>
      </c>
      <c r="AU1625">
        <v>2162</v>
      </c>
    </row>
    <row r="1626" spans="1:47" x14ac:dyDescent="0.2">
      <c r="A1626" s="102">
        <v>999</v>
      </c>
      <c r="B1626">
        <v>5020</v>
      </c>
      <c r="C1626" t="s">
        <v>1138</v>
      </c>
      <c r="D1626" t="s">
        <v>1090</v>
      </c>
      <c r="E1626">
        <v>379.7</v>
      </c>
      <c r="F1626">
        <v>378.3</v>
      </c>
      <c r="G1626">
        <v>2800</v>
      </c>
      <c r="H1626" t="s">
        <v>901</v>
      </c>
      <c r="I1626">
        <v>5444</v>
      </c>
      <c r="J1626" t="s">
        <v>1201</v>
      </c>
      <c r="K1626" t="s">
        <v>939</v>
      </c>
      <c r="L1626">
        <v>2190</v>
      </c>
      <c r="M1626">
        <v>2156</v>
      </c>
      <c r="N1626">
        <v>500</v>
      </c>
      <c r="O1626" t="s">
        <v>898</v>
      </c>
      <c r="P1626">
        <v>0.76854618096483895</v>
      </c>
      <c r="Q1626">
        <v>0.94746737259014402</v>
      </c>
      <c r="R1626">
        <v>0.488320974991656</v>
      </c>
      <c r="S1626" s="15">
        <v>6.0639208310103998E-2</v>
      </c>
      <c r="T1626">
        <v>-1.1125442998450401</v>
      </c>
      <c r="U1626">
        <v>1.1125442998450401</v>
      </c>
      <c r="V1626">
        <v>1.68280971615362</v>
      </c>
      <c r="W1626">
        <v>-5.22</v>
      </c>
      <c r="X1626">
        <v>1.74</v>
      </c>
      <c r="Y1626">
        <v>185785</v>
      </c>
      <c r="Z1626">
        <v>14291</v>
      </c>
      <c r="AA1626">
        <v>0.78</v>
      </c>
      <c r="AB1626">
        <v>13</v>
      </c>
      <c r="AC1626">
        <v>9</v>
      </c>
      <c r="AD1626">
        <v>4</v>
      </c>
      <c r="AE1626">
        <v>69.23</v>
      </c>
      <c r="AF1626">
        <v>21</v>
      </c>
      <c r="AG1626">
        <v>1</v>
      </c>
      <c r="AH1626">
        <v>1</v>
      </c>
      <c r="AI1626">
        <v>11</v>
      </c>
      <c r="AJ1626" s="301">
        <v>43919</v>
      </c>
      <c r="AK1626">
        <v>367.8</v>
      </c>
      <c r="AL1626">
        <v>1864</v>
      </c>
      <c r="AM1626" s="301">
        <v>43828</v>
      </c>
      <c r="AN1626">
        <v>497.9</v>
      </c>
      <c r="AO1626">
        <v>2742</v>
      </c>
      <c r="AP1626" s="301">
        <v>43645</v>
      </c>
      <c r="AQ1626">
        <v>545.79999999999995</v>
      </c>
      <c r="AR1626">
        <v>3230</v>
      </c>
      <c r="AS1626" s="301">
        <v>43280</v>
      </c>
      <c r="AT1626">
        <v>757.9</v>
      </c>
      <c r="AU1626">
        <v>3295</v>
      </c>
    </row>
    <row r="1627" spans="1:47" x14ac:dyDescent="0.2">
      <c r="A1627" s="102">
        <v>2174</v>
      </c>
      <c r="B1627">
        <v>7186</v>
      </c>
      <c r="C1627" t="s">
        <v>445</v>
      </c>
      <c r="D1627" t="s">
        <v>940</v>
      </c>
      <c r="E1627">
        <v>353</v>
      </c>
      <c r="F1627">
        <v>347</v>
      </c>
      <c r="G1627">
        <v>3100</v>
      </c>
      <c r="H1627" t="s">
        <v>898</v>
      </c>
      <c r="I1627">
        <v>9603</v>
      </c>
      <c r="J1627" t="s">
        <v>1013</v>
      </c>
      <c r="K1627" t="s">
        <v>910</v>
      </c>
      <c r="L1627">
        <v>1569</v>
      </c>
      <c r="M1627">
        <v>1540</v>
      </c>
      <c r="N1627">
        <v>700</v>
      </c>
      <c r="O1627" t="s">
        <v>901</v>
      </c>
      <c r="P1627">
        <v>0.78200817400632205</v>
      </c>
      <c r="Q1627">
        <v>0.92033496994195496</v>
      </c>
      <c r="R1627">
        <v>0.39349550939163402</v>
      </c>
      <c r="S1627">
        <v>5.1256995753762198E-2</v>
      </c>
      <c r="T1627">
        <v>0.65030197694970404</v>
      </c>
      <c r="U1627">
        <v>0.65030197694970404</v>
      </c>
      <c r="V1627">
        <v>0.42887659740620299</v>
      </c>
      <c r="W1627">
        <v>8.2100000000000009</v>
      </c>
      <c r="X1627">
        <v>0.21</v>
      </c>
      <c r="Y1627">
        <v>185639</v>
      </c>
      <c r="Z1627">
        <v>8071</v>
      </c>
      <c r="AA1627">
        <v>0.45</v>
      </c>
      <c r="AB1627">
        <v>23</v>
      </c>
      <c r="AC1627">
        <v>11</v>
      </c>
      <c r="AD1627">
        <v>12</v>
      </c>
      <c r="AE1627">
        <v>47.83</v>
      </c>
      <c r="AF1627">
        <v>16</v>
      </c>
      <c r="AG1627">
        <v>6</v>
      </c>
      <c r="AH1627">
        <v>5</v>
      </c>
      <c r="AI1627">
        <v>12</v>
      </c>
      <c r="AJ1627" s="301">
        <v>43919</v>
      </c>
      <c r="AK1627">
        <v>340</v>
      </c>
      <c r="AL1627">
        <v>1419</v>
      </c>
      <c r="AM1627" s="301">
        <v>43828</v>
      </c>
      <c r="AN1627">
        <v>452</v>
      </c>
      <c r="AO1627">
        <v>3135</v>
      </c>
      <c r="AP1627" s="301">
        <v>43645</v>
      </c>
      <c r="AQ1627">
        <v>412</v>
      </c>
      <c r="AR1627">
        <v>2719</v>
      </c>
      <c r="AS1627" s="301">
        <v>43280</v>
      </c>
      <c r="AT1627">
        <v>553</v>
      </c>
      <c r="AU1627">
        <v>3240</v>
      </c>
    </row>
    <row r="1628" spans="1:47" x14ac:dyDescent="0.2">
      <c r="A1628" s="102">
        <v>3867</v>
      </c>
      <c r="B1628">
        <v>7846</v>
      </c>
      <c r="C1628" t="s">
        <v>611</v>
      </c>
      <c r="D1628" t="s">
        <v>919</v>
      </c>
      <c r="E1628">
        <v>3225</v>
      </c>
      <c r="F1628">
        <v>3210</v>
      </c>
      <c r="G1628">
        <v>300</v>
      </c>
      <c r="H1628" t="s">
        <v>898</v>
      </c>
      <c r="I1628">
        <v>8876</v>
      </c>
      <c r="J1628" t="s">
        <v>1448</v>
      </c>
      <c r="K1628" t="s">
        <v>910</v>
      </c>
      <c r="L1628">
        <v>1983</v>
      </c>
      <c r="M1628">
        <v>1976</v>
      </c>
      <c r="N1628">
        <v>500</v>
      </c>
      <c r="O1628" t="s">
        <v>901</v>
      </c>
      <c r="P1628">
        <v>0.65506919410224296</v>
      </c>
      <c r="Q1628">
        <v>0.86222093149256396</v>
      </c>
      <c r="R1628">
        <v>0.310585204121957</v>
      </c>
      <c r="S1628" s="15">
        <v>6.02048407963945E-3</v>
      </c>
      <c r="T1628">
        <v>1.1660531733449999</v>
      </c>
      <c r="U1628">
        <v>1.1660531733449999</v>
      </c>
      <c r="V1628">
        <v>0.846486439414178</v>
      </c>
      <c r="W1628">
        <v>6.8</v>
      </c>
      <c r="X1628">
        <v>2.6</v>
      </c>
      <c r="Y1628">
        <v>185568</v>
      </c>
      <c r="Z1628">
        <v>26510</v>
      </c>
      <c r="AA1628">
        <v>1.42</v>
      </c>
      <c r="AB1628">
        <v>7</v>
      </c>
      <c r="AC1628">
        <v>4</v>
      </c>
      <c r="AD1628">
        <v>3</v>
      </c>
      <c r="AE1628">
        <v>57.14</v>
      </c>
      <c r="AF1628">
        <v>20</v>
      </c>
      <c r="AG1628">
        <v>1</v>
      </c>
      <c r="AH1628">
        <v>1</v>
      </c>
      <c r="AI1628">
        <v>5</v>
      </c>
      <c r="AJ1628" s="301">
        <v>43919</v>
      </c>
      <c r="AK1628">
        <v>3755</v>
      </c>
      <c r="AL1628">
        <v>2228</v>
      </c>
      <c r="AM1628" s="301">
        <v>43828</v>
      </c>
      <c r="AN1628">
        <v>4420</v>
      </c>
      <c r="AO1628">
        <v>3050</v>
      </c>
      <c r="AP1628" s="301">
        <v>43645</v>
      </c>
      <c r="AQ1628">
        <v>4290</v>
      </c>
      <c r="AR1628">
        <v>2820</v>
      </c>
      <c r="AS1628" s="301">
        <v>43280</v>
      </c>
      <c r="AT1628">
        <v>5960</v>
      </c>
      <c r="AU1628">
        <v>2812</v>
      </c>
    </row>
    <row r="1629" spans="1:47" x14ac:dyDescent="0.2">
      <c r="A1629" s="102">
        <v>3914</v>
      </c>
      <c r="B1629">
        <v>2296</v>
      </c>
      <c r="C1629" t="s">
        <v>1472</v>
      </c>
      <c r="D1629" t="s">
        <v>923</v>
      </c>
      <c r="E1629">
        <v>646</v>
      </c>
      <c r="F1629">
        <v>643</v>
      </c>
      <c r="G1629">
        <v>1600</v>
      </c>
      <c r="H1629" t="s">
        <v>898</v>
      </c>
      <c r="I1629">
        <v>2914</v>
      </c>
      <c r="J1629" t="s">
        <v>994</v>
      </c>
      <c r="K1629" t="s">
        <v>923</v>
      </c>
      <c r="L1629">
        <v>1998.5</v>
      </c>
      <c r="M1629">
        <v>1997</v>
      </c>
      <c r="N1629">
        <v>500</v>
      </c>
      <c r="O1629" t="s">
        <v>901</v>
      </c>
      <c r="P1629">
        <v>0.87932781553673101</v>
      </c>
      <c r="Q1629">
        <v>0.85977545817427603</v>
      </c>
      <c r="R1629">
        <v>8.4357634981267705E-4</v>
      </c>
      <c r="S1629" s="15">
        <v>7.4175923844106303E-2</v>
      </c>
      <c r="T1629">
        <v>1.0670415589262701</v>
      </c>
      <c r="U1629">
        <v>1.0670415589262701</v>
      </c>
      <c r="V1629">
        <v>0.266279797002271</v>
      </c>
      <c r="W1629">
        <v>4.2</v>
      </c>
      <c r="X1629">
        <v>3.03</v>
      </c>
      <c r="Y1629">
        <v>185489</v>
      </c>
      <c r="Z1629">
        <v>11593</v>
      </c>
      <c r="AA1629">
        <v>0.56000000000000005</v>
      </c>
      <c r="AB1629">
        <v>16</v>
      </c>
      <c r="AC1629">
        <v>7</v>
      </c>
      <c r="AD1629">
        <v>9</v>
      </c>
      <c r="AE1629">
        <v>43.75</v>
      </c>
      <c r="AF1629">
        <v>20</v>
      </c>
      <c r="AG1629">
        <v>2</v>
      </c>
      <c r="AH1629">
        <v>0</v>
      </c>
      <c r="AI1629">
        <v>14</v>
      </c>
      <c r="AJ1629" s="301">
        <v>43919</v>
      </c>
      <c r="AK1629">
        <v>655</v>
      </c>
      <c r="AL1629">
        <v>2053.5</v>
      </c>
      <c r="AM1629" s="301">
        <v>43828</v>
      </c>
      <c r="AN1629">
        <v>705</v>
      </c>
      <c r="AO1629">
        <v>2432.5</v>
      </c>
      <c r="AP1629" s="301">
        <v>43645</v>
      </c>
      <c r="AQ1629">
        <v>743</v>
      </c>
      <c r="AR1629">
        <v>2401</v>
      </c>
      <c r="AS1629" s="301">
        <v>43280</v>
      </c>
      <c r="AT1629">
        <v>941</v>
      </c>
      <c r="AU1629">
        <v>3013</v>
      </c>
    </row>
    <row r="1630" spans="1:47" x14ac:dyDescent="0.2">
      <c r="A1630" s="102">
        <v>545</v>
      </c>
      <c r="B1630">
        <v>4043</v>
      </c>
      <c r="C1630" t="s">
        <v>1102</v>
      </c>
      <c r="D1630" t="s">
        <v>920</v>
      </c>
      <c r="E1630">
        <v>2468</v>
      </c>
      <c r="F1630">
        <v>2466</v>
      </c>
      <c r="G1630">
        <v>400</v>
      </c>
      <c r="H1630" t="s">
        <v>898</v>
      </c>
      <c r="I1630">
        <v>7259</v>
      </c>
      <c r="J1630" t="s">
        <v>24</v>
      </c>
      <c r="K1630" t="s">
        <v>913</v>
      </c>
      <c r="L1630">
        <v>3115</v>
      </c>
      <c r="M1630">
        <v>3070</v>
      </c>
      <c r="N1630">
        <v>300</v>
      </c>
      <c r="O1630" t="s">
        <v>901</v>
      </c>
      <c r="P1630">
        <v>0.96581369857128396</v>
      </c>
      <c r="Q1630">
        <v>0.95685063387757097</v>
      </c>
      <c r="R1630">
        <v>1.9886262736151301E-2</v>
      </c>
      <c r="S1630" s="15">
        <v>2.8967622450052799E-2</v>
      </c>
      <c r="T1630">
        <v>1.80264339911851</v>
      </c>
      <c r="U1630">
        <v>1.80264339911851</v>
      </c>
      <c r="V1630">
        <v>0.95256184509408004</v>
      </c>
      <c r="W1630">
        <v>6.22</v>
      </c>
      <c r="X1630">
        <v>7.1</v>
      </c>
      <c r="Y1630">
        <v>185400</v>
      </c>
      <c r="Z1630">
        <v>18540</v>
      </c>
      <c r="AA1630">
        <v>0.66</v>
      </c>
      <c r="AB1630">
        <v>10</v>
      </c>
      <c r="AC1630">
        <v>7</v>
      </c>
      <c r="AD1630">
        <v>3</v>
      </c>
      <c r="AE1630">
        <v>70</v>
      </c>
      <c r="AF1630">
        <v>18</v>
      </c>
      <c r="AG1630">
        <v>0</v>
      </c>
      <c r="AH1630">
        <v>2</v>
      </c>
      <c r="AI1630">
        <v>8</v>
      </c>
      <c r="AJ1630" s="301">
        <v>43919</v>
      </c>
      <c r="AK1630">
        <v>2127</v>
      </c>
      <c r="AL1630">
        <v>2842</v>
      </c>
      <c r="AM1630" s="301">
        <v>43828</v>
      </c>
      <c r="AN1630">
        <v>2863</v>
      </c>
      <c r="AO1630">
        <v>4070</v>
      </c>
      <c r="AP1630" s="301">
        <v>43645</v>
      </c>
      <c r="AQ1630">
        <v>3005</v>
      </c>
      <c r="AR1630">
        <v>3810</v>
      </c>
      <c r="AS1630" s="301">
        <v>43280</v>
      </c>
      <c r="AT1630">
        <v>3440</v>
      </c>
      <c r="AU1630">
        <v>4980</v>
      </c>
    </row>
    <row r="1631" spans="1:47" x14ac:dyDescent="0.2">
      <c r="A1631" s="102">
        <v>2896</v>
      </c>
      <c r="B1631">
        <v>1959</v>
      </c>
      <c r="C1631" t="s">
        <v>1446</v>
      </c>
      <c r="D1631" t="s">
        <v>907</v>
      </c>
      <c r="E1631">
        <v>3135</v>
      </c>
      <c r="F1631">
        <v>3115</v>
      </c>
      <c r="G1631">
        <v>300</v>
      </c>
      <c r="H1631" t="s">
        <v>898</v>
      </c>
      <c r="I1631">
        <v>4324</v>
      </c>
      <c r="J1631" t="s">
        <v>1065</v>
      </c>
      <c r="K1631" t="s">
        <v>910</v>
      </c>
      <c r="L1631">
        <v>2495</v>
      </c>
      <c r="M1631">
        <v>2445</v>
      </c>
      <c r="N1631">
        <v>400</v>
      </c>
      <c r="O1631" t="s">
        <v>901</v>
      </c>
      <c r="P1631">
        <v>0.72159303220221704</v>
      </c>
      <c r="Q1631">
        <v>0.90077024485828805</v>
      </c>
      <c r="R1631">
        <v>7.1343172912038802E-2</v>
      </c>
      <c r="S1631" s="15">
        <v>3.18691816810431E-2</v>
      </c>
      <c r="T1631">
        <v>0.29207383236115297</v>
      </c>
      <c r="U1631">
        <v>0.29207383236115297</v>
      </c>
      <c r="V1631">
        <v>0.121162040986677</v>
      </c>
      <c r="W1631">
        <v>3.26</v>
      </c>
      <c r="X1631">
        <v>4.6500000000000004</v>
      </c>
      <c r="Y1631">
        <v>185366</v>
      </c>
      <c r="Z1631">
        <v>20596</v>
      </c>
      <c r="AA1631">
        <v>1.02</v>
      </c>
      <c r="AB1631">
        <v>9</v>
      </c>
      <c r="AC1631">
        <v>6</v>
      </c>
      <c r="AD1631">
        <v>3</v>
      </c>
      <c r="AE1631">
        <v>66.67</v>
      </c>
      <c r="AF1631">
        <v>17</v>
      </c>
      <c r="AG1631">
        <v>3</v>
      </c>
      <c r="AH1631">
        <v>2</v>
      </c>
      <c r="AI1631">
        <v>4</v>
      </c>
      <c r="AJ1631" s="301">
        <v>43919</v>
      </c>
      <c r="AK1631">
        <v>3070</v>
      </c>
      <c r="AL1631">
        <v>2119</v>
      </c>
      <c r="AM1631" s="301">
        <v>43828</v>
      </c>
      <c r="AN1631">
        <v>3235</v>
      </c>
      <c r="AO1631">
        <v>3775</v>
      </c>
      <c r="AP1631" s="301">
        <v>43645</v>
      </c>
      <c r="AQ1631">
        <v>3325</v>
      </c>
      <c r="AR1631">
        <v>3810</v>
      </c>
      <c r="AS1631" s="301">
        <v>43280</v>
      </c>
      <c r="AT1631">
        <v>5210</v>
      </c>
      <c r="AU1631">
        <v>5140</v>
      </c>
    </row>
    <row r="1632" spans="1:47" x14ac:dyDescent="0.2">
      <c r="A1632" s="102">
        <v>1867</v>
      </c>
      <c r="B1632">
        <v>6908</v>
      </c>
      <c r="C1632" t="s">
        <v>1404</v>
      </c>
      <c r="D1632" t="s">
        <v>903</v>
      </c>
      <c r="E1632">
        <v>3555</v>
      </c>
      <c r="F1632">
        <v>3525</v>
      </c>
      <c r="G1632">
        <v>200</v>
      </c>
      <c r="H1632" t="s">
        <v>898</v>
      </c>
      <c r="I1632">
        <v>9602</v>
      </c>
      <c r="J1632" t="s">
        <v>1469</v>
      </c>
      <c r="K1632" t="s">
        <v>900</v>
      </c>
      <c r="L1632">
        <v>3800</v>
      </c>
      <c r="M1632">
        <v>3790</v>
      </c>
      <c r="N1632">
        <v>200</v>
      </c>
      <c r="O1632" t="s">
        <v>901</v>
      </c>
      <c r="P1632">
        <v>0.89459946018612002</v>
      </c>
      <c r="Q1632">
        <v>0.92818396097586897</v>
      </c>
      <c r="R1632">
        <v>0.130900901993694</v>
      </c>
      <c r="S1632">
        <v>3.1791986869423999E-2</v>
      </c>
      <c r="T1632">
        <v>0.68641311220345502</v>
      </c>
      <c r="U1632">
        <v>0.68641311220345502</v>
      </c>
      <c r="V1632">
        <v>0.61168306444366205</v>
      </c>
      <c r="W1632">
        <v>3.91</v>
      </c>
      <c r="X1632">
        <v>6.99</v>
      </c>
      <c r="Y1632">
        <v>185176</v>
      </c>
      <c r="Z1632">
        <v>23147</v>
      </c>
      <c r="AA1632">
        <v>1.52</v>
      </c>
      <c r="AB1632">
        <v>8</v>
      </c>
      <c r="AC1632">
        <v>5</v>
      </c>
      <c r="AD1632">
        <v>3</v>
      </c>
      <c r="AE1632">
        <v>62.5</v>
      </c>
      <c r="AF1632">
        <v>12</v>
      </c>
      <c r="AG1632">
        <v>4</v>
      </c>
      <c r="AH1632">
        <v>3</v>
      </c>
      <c r="AI1632">
        <v>1</v>
      </c>
      <c r="AJ1632" s="301">
        <v>43919</v>
      </c>
      <c r="AK1632">
        <v>3090</v>
      </c>
      <c r="AL1632">
        <v>3285</v>
      </c>
      <c r="AM1632" s="301">
        <v>43828</v>
      </c>
      <c r="AN1632">
        <v>4840</v>
      </c>
      <c r="AO1632">
        <v>4545</v>
      </c>
      <c r="AP1632" s="301">
        <v>43645</v>
      </c>
      <c r="AQ1632">
        <v>5630</v>
      </c>
      <c r="AR1632">
        <v>4680</v>
      </c>
      <c r="AS1632" s="301">
        <v>43280</v>
      </c>
      <c r="AT1632">
        <v>6680</v>
      </c>
      <c r="AU1632">
        <v>3575</v>
      </c>
    </row>
    <row r="1633" spans="1:47" x14ac:dyDescent="0.2">
      <c r="A1633" s="102">
        <v>2407</v>
      </c>
      <c r="B1633">
        <v>1417</v>
      </c>
      <c r="C1633" t="s">
        <v>1462</v>
      </c>
      <c r="D1633" t="s">
        <v>907</v>
      </c>
      <c r="E1633">
        <v>1611</v>
      </c>
      <c r="F1633">
        <v>1595</v>
      </c>
      <c r="G1633">
        <v>600</v>
      </c>
      <c r="H1633" t="s">
        <v>898</v>
      </c>
      <c r="I1633">
        <v>5334</v>
      </c>
      <c r="J1633" t="s">
        <v>1074</v>
      </c>
      <c r="K1633" t="s">
        <v>897</v>
      </c>
      <c r="L1633">
        <v>1533</v>
      </c>
      <c r="M1633">
        <v>1527</v>
      </c>
      <c r="N1633">
        <v>600</v>
      </c>
      <c r="O1633" t="s">
        <v>901</v>
      </c>
      <c r="P1633">
        <v>0.76501236213479595</v>
      </c>
      <c r="Q1633">
        <v>0.91393341349411605</v>
      </c>
      <c r="R1633" s="15">
        <v>0.16672240223163501</v>
      </c>
      <c r="S1633" s="15">
        <v>9.97977840969349E-4</v>
      </c>
      <c r="T1633">
        <v>3.0208068760679798</v>
      </c>
      <c r="U1633">
        <v>3.0208068760679798</v>
      </c>
      <c r="V1633">
        <v>2.8873146277738599</v>
      </c>
      <c r="W1633">
        <v>13.55</v>
      </c>
      <c r="X1633">
        <v>4.26</v>
      </c>
      <c r="Y1633">
        <v>185034</v>
      </c>
      <c r="Z1633">
        <v>14233</v>
      </c>
      <c r="AA1633">
        <v>0.68</v>
      </c>
      <c r="AB1633">
        <v>13</v>
      </c>
      <c r="AC1633">
        <v>8</v>
      </c>
      <c r="AD1633">
        <v>5</v>
      </c>
      <c r="AE1633">
        <v>61.54</v>
      </c>
      <c r="AF1633">
        <v>16</v>
      </c>
      <c r="AG1633">
        <v>4</v>
      </c>
      <c r="AH1633">
        <v>2</v>
      </c>
      <c r="AI1633">
        <v>7</v>
      </c>
      <c r="AJ1633" s="301">
        <v>43919</v>
      </c>
      <c r="AK1633">
        <v>1375</v>
      </c>
      <c r="AL1633">
        <v>1608</v>
      </c>
      <c r="AM1633" s="301">
        <v>43828</v>
      </c>
      <c r="AN1633">
        <v>1651</v>
      </c>
      <c r="AO1633">
        <v>2134</v>
      </c>
      <c r="AP1633" s="301">
        <v>43645</v>
      </c>
      <c r="AQ1633">
        <v>1652</v>
      </c>
      <c r="AR1633">
        <v>2076</v>
      </c>
      <c r="AS1633" s="301">
        <v>43280</v>
      </c>
      <c r="AT1633">
        <v>1687</v>
      </c>
      <c r="AU1633">
        <v>3025</v>
      </c>
    </row>
    <row r="1634" spans="1:47" x14ac:dyDescent="0.2">
      <c r="A1634" s="102">
        <v>1344</v>
      </c>
      <c r="B1634">
        <v>1332</v>
      </c>
      <c r="C1634" t="s">
        <v>1174</v>
      </c>
      <c r="D1634" t="s">
        <v>974</v>
      </c>
      <c r="E1634">
        <v>468</v>
      </c>
      <c r="F1634">
        <v>456</v>
      </c>
      <c r="G1634">
        <v>2000</v>
      </c>
      <c r="H1634" t="s">
        <v>901</v>
      </c>
      <c r="I1634">
        <v>6302</v>
      </c>
      <c r="J1634" t="s">
        <v>1085</v>
      </c>
      <c r="K1634" t="s">
        <v>909</v>
      </c>
      <c r="L1634">
        <v>2323</v>
      </c>
      <c r="M1634">
        <v>2311</v>
      </c>
      <c r="N1634">
        <v>400</v>
      </c>
      <c r="O1634" t="s">
        <v>898</v>
      </c>
      <c r="P1634">
        <v>0.79191345656458001</v>
      </c>
      <c r="Q1634">
        <v>0.94037924658226801</v>
      </c>
      <c r="R1634">
        <v>2.9029787192317798E-2</v>
      </c>
      <c r="S1634" s="15">
        <v>2.1506773139502E-2</v>
      </c>
      <c r="T1634">
        <v>-0.89395678696282499</v>
      </c>
      <c r="U1634">
        <v>0.89395678696282499</v>
      </c>
      <c r="V1634">
        <v>0.80467550362582596</v>
      </c>
      <c r="W1634">
        <v>-8.6300000000000008</v>
      </c>
      <c r="X1634">
        <v>1.34</v>
      </c>
      <c r="Y1634">
        <v>184492</v>
      </c>
      <c r="Z1634">
        <v>10852</v>
      </c>
      <c r="AA1634">
        <v>0.28999999999999998</v>
      </c>
      <c r="AB1634">
        <v>17</v>
      </c>
      <c r="AC1634">
        <v>9</v>
      </c>
      <c r="AD1634">
        <v>8</v>
      </c>
      <c r="AE1634">
        <v>52.94</v>
      </c>
      <c r="AF1634">
        <v>18</v>
      </c>
      <c r="AG1634">
        <v>3</v>
      </c>
      <c r="AH1634">
        <v>4</v>
      </c>
      <c r="AI1634">
        <v>10</v>
      </c>
      <c r="AJ1634" s="301">
        <v>43919</v>
      </c>
      <c r="AK1634">
        <v>517</v>
      </c>
      <c r="AL1634">
        <v>2016</v>
      </c>
      <c r="AM1634" s="301">
        <v>43828</v>
      </c>
      <c r="AN1634">
        <v>652</v>
      </c>
      <c r="AO1634">
        <v>3130</v>
      </c>
      <c r="AP1634" s="301">
        <v>43645</v>
      </c>
      <c r="AQ1634">
        <v>674</v>
      </c>
      <c r="AR1634">
        <v>3800</v>
      </c>
      <c r="AS1634" s="301">
        <v>43280</v>
      </c>
      <c r="AT1634">
        <v>537</v>
      </c>
      <c r="AU1634">
        <v>3695</v>
      </c>
    </row>
    <row r="1635" spans="1:47" x14ac:dyDescent="0.2">
      <c r="A1635" s="102">
        <v>866</v>
      </c>
      <c r="B1635">
        <v>2327</v>
      </c>
      <c r="C1635" t="s">
        <v>1171</v>
      </c>
      <c r="D1635" t="s">
        <v>900</v>
      </c>
      <c r="E1635">
        <v>2942</v>
      </c>
      <c r="F1635">
        <v>2914</v>
      </c>
      <c r="G1635">
        <v>300</v>
      </c>
      <c r="H1635" t="s">
        <v>898</v>
      </c>
      <c r="I1635">
        <v>6135</v>
      </c>
      <c r="J1635" t="s">
        <v>1452</v>
      </c>
      <c r="K1635" t="s">
        <v>909</v>
      </c>
      <c r="L1635">
        <v>3260</v>
      </c>
      <c r="M1635">
        <v>3240</v>
      </c>
      <c r="N1635">
        <v>300</v>
      </c>
      <c r="O1635" t="s">
        <v>901</v>
      </c>
      <c r="P1635">
        <v>0.81553004546541297</v>
      </c>
      <c r="Q1635">
        <v>0.94999793851312397</v>
      </c>
      <c r="R1635" s="15">
        <v>0.138178359231487</v>
      </c>
      <c r="S1635" s="15">
        <v>6.1841008322708398E-4</v>
      </c>
      <c r="T1635">
        <v>3.30363963892817E-2</v>
      </c>
      <c r="U1635">
        <v>3.30363963892817E-2</v>
      </c>
      <c r="V1635">
        <v>8.9736993217517005E-2</v>
      </c>
      <c r="W1635">
        <v>0.2</v>
      </c>
      <c r="X1635">
        <v>10.06</v>
      </c>
      <c r="Y1635">
        <v>184156</v>
      </c>
      <c r="Z1635">
        <v>26308</v>
      </c>
      <c r="AA1635">
        <v>1.59</v>
      </c>
      <c r="AB1635">
        <v>7</v>
      </c>
      <c r="AC1635">
        <v>5</v>
      </c>
      <c r="AD1635">
        <v>2</v>
      </c>
      <c r="AE1635">
        <v>71.430000000000007</v>
      </c>
      <c r="AF1635">
        <v>16</v>
      </c>
      <c r="AG1635">
        <v>2</v>
      </c>
      <c r="AH1635">
        <v>1</v>
      </c>
      <c r="AI1635">
        <v>4</v>
      </c>
      <c r="AJ1635" s="301">
        <v>43919</v>
      </c>
      <c r="AK1635">
        <v>2686</v>
      </c>
      <c r="AL1635">
        <v>2794</v>
      </c>
      <c r="AM1635" s="301">
        <v>43828</v>
      </c>
      <c r="AN1635">
        <v>3600</v>
      </c>
      <c r="AO1635">
        <v>5020</v>
      </c>
      <c r="AP1635" s="301">
        <v>43645</v>
      </c>
      <c r="AQ1635">
        <v>3515</v>
      </c>
      <c r="AR1635">
        <v>4630</v>
      </c>
      <c r="AS1635" s="301">
        <v>43280</v>
      </c>
      <c r="AT1635">
        <v>2762</v>
      </c>
      <c r="AU1635">
        <v>4185</v>
      </c>
    </row>
    <row r="1636" spans="1:47" x14ac:dyDescent="0.2">
      <c r="A1636" s="102">
        <v>3768</v>
      </c>
      <c r="B1636">
        <v>7203</v>
      </c>
      <c r="C1636" t="s">
        <v>1355</v>
      </c>
      <c r="D1636" t="s">
        <v>913</v>
      </c>
      <c r="E1636">
        <v>6780</v>
      </c>
      <c r="F1636">
        <v>6759</v>
      </c>
      <c r="G1636">
        <v>100</v>
      </c>
      <c r="H1636" t="s">
        <v>898</v>
      </c>
      <c r="I1636">
        <v>9412</v>
      </c>
      <c r="J1636" t="s">
        <v>452</v>
      </c>
      <c r="K1636" t="s">
        <v>900</v>
      </c>
      <c r="L1636">
        <v>402</v>
      </c>
      <c r="M1636">
        <v>391</v>
      </c>
      <c r="N1636">
        <v>1700</v>
      </c>
      <c r="O1636" t="s">
        <v>901</v>
      </c>
      <c r="P1636">
        <v>0.66431244528581201</v>
      </c>
      <c r="Q1636">
        <v>0.86658554172482605</v>
      </c>
      <c r="R1636" s="15">
        <v>0.100932515040286</v>
      </c>
      <c r="S1636">
        <v>7.9522422662669401E-2</v>
      </c>
      <c r="T1636">
        <v>1.2844242053077799</v>
      </c>
      <c r="U1636">
        <v>1.2844242053077799</v>
      </c>
      <c r="V1636">
        <v>7.8731912316103395E-2</v>
      </c>
      <c r="W1636">
        <v>6.57</v>
      </c>
      <c r="X1636">
        <v>1.66</v>
      </c>
      <c r="Y1636">
        <v>183995</v>
      </c>
      <c r="Z1636">
        <v>11500</v>
      </c>
      <c r="AA1636">
        <v>0.82</v>
      </c>
      <c r="AB1636">
        <v>16</v>
      </c>
      <c r="AC1636">
        <v>9</v>
      </c>
      <c r="AD1636">
        <v>7</v>
      </c>
      <c r="AE1636">
        <v>56.25</v>
      </c>
      <c r="AF1636">
        <v>21</v>
      </c>
      <c r="AG1636">
        <v>2</v>
      </c>
      <c r="AH1636">
        <v>0</v>
      </c>
      <c r="AI1636">
        <v>14</v>
      </c>
      <c r="AJ1636" s="301">
        <v>43919</v>
      </c>
      <c r="AK1636">
        <v>6797</v>
      </c>
      <c r="AL1636">
        <v>393</v>
      </c>
      <c r="AM1636" s="301">
        <v>43828</v>
      </c>
      <c r="AN1636">
        <v>7714</v>
      </c>
      <c r="AO1636">
        <v>485</v>
      </c>
      <c r="AP1636" s="301">
        <v>43645</v>
      </c>
      <c r="AQ1636">
        <v>6874</v>
      </c>
      <c r="AR1636">
        <v>438</v>
      </c>
      <c r="AS1636" s="301">
        <v>43280</v>
      </c>
      <c r="AT1636">
        <v>7068</v>
      </c>
      <c r="AU1636">
        <v>538</v>
      </c>
    </row>
    <row r="1637" spans="1:47" x14ac:dyDescent="0.2">
      <c r="A1637" s="102">
        <v>2445</v>
      </c>
      <c r="B1637">
        <v>1941</v>
      </c>
      <c r="C1637" t="s">
        <v>1159</v>
      </c>
      <c r="D1637" t="s">
        <v>907</v>
      </c>
      <c r="E1637">
        <v>2302</v>
      </c>
      <c r="F1637">
        <v>2285</v>
      </c>
      <c r="G1637">
        <v>400</v>
      </c>
      <c r="H1637" t="s">
        <v>901</v>
      </c>
      <c r="I1637">
        <v>2730</v>
      </c>
      <c r="J1637" t="s">
        <v>489</v>
      </c>
      <c r="K1637" t="s">
        <v>921</v>
      </c>
      <c r="L1637">
        <v>1094</v>
      </c>
      <c r="M1637">
        <v>1074</v>
      </c>
      <c r="N1637">
        <v>900</v>
      </c>
      <c r="O1637" t="s">
        <v>898</v>
      </c>
      <c r="P1637">
        <v>0.80222800069329203</v>
      </c>
      <c r="Q1637">
        <v>0.91283942339994895</v>
      </c>
      <c r="R1637">
        <v>7.4826066795568802E-2</v>
      </c>
      <c r="S1637" s="15">
        <v>7.3481267144619496E-3</v>
      </c>
      <c r="T1637">
        <v>-1.93931040292929</v>
      </c>
      <c r="U1637">
        <v>1.93931040292929</v>
      </c>
      <c r="V1637">
        <v>2.3627733450612598</v>
      </c>
      <c r="W1637">
        <v>-9.19</v>
      </c>
      <c r="X1637">
        <v>5.75</v>
      </c>
      <c r="Y1637">
        <v>183861</v>
      </c>
      <c r="Z1637">
        <v>14143</v>
      </c>
      <c r="AA1637">
        <v>0.78</v>
      </c>
      <c r="AB1637">
        <v>13</v>
      </c>
      <c r="AC1637">
        <v>7</v>
      </c>
      <c r="AD1637">
        <v>6</v>
      </c>
      <c r="AE1637">
        <v>53.85</v>
      </c>
      <c r="AF1637">
        <v>20</v>
      </c>
      <c r="AG1637">
        <v>2</v>
      </c>
      <c r="AH1637">
        <v>0</v>
      </c>
      <c r="AI1637">
        <v>11</v>
      </c>
      <c r="AJ1637" s="301">
        <v>43919</v>
      </c>
      <c r="AK1637">
        <v>2248</v>
      </c>
      <c r="AL1637">
        <v>905</v>
      </c>
      <c r="AM1637" s="301">
        <v>43828</v>
      </c>
      <c r="AN1637">
        <v>2532</v>
      </c>
      <c r="AO1637">
        <v>1213</v>
      </c>
      <c r="AP1637" s="301">
        <v>43645</v>
      </c>
      <c r="AQ1637">
        <v>2296</v>
      </c>
      <c r="AR1637">
        <v>1021</v>
      </c>
      <c r="AS1637" s="301">
        <v>43280</v>
      </c>
      <c r="AT1637">
        <v>2698</v>
      </c>
      <c r="AU1637">
        <v>1075</v>
      </c>
    </row>
    <row r="1638" spans="1:47" x14ac:dyDescent="0.2">
      <c r="A1638" s="102">
        <v>401</v>
      </c>
      <c r="B1638">
        <v>1332</v>
      </c>
      <c r="C1638" t="s">
        <v>1174</v>
      </c>
      <c r="D1638" t="s">
        <v>974</v>
      </c>
      <c r="E1638">
        <v>468</v>
      </c>
      <c r="F1638">
        <v>456</v>
      </c>
      <c r="G1638">
        <v>2400</v>
      </c>
      <c r="H1638" t="s">
        <v>901</v>
      </c>
      <c r="I1638">
        <v>5406</v>
      </c>
      <c r="J1638" t="s">
        <v>1134</v>
      </c>
      <c r="K1638" t="s">
        <v>939</v>
      </c>
      <c r="L1638">
        <v>369</v>
      </c>
      <c r="M1638">
        <v>363</v>
      </c>
      <c r="N1638">
        <v>3000</v>
      </c>
      <c r="O1638" t="s">
        <v>898</v>
      </c>
      <c r="P1638">
        <v>0.79468488394992498</v>
      </c>
      <c r="Q1638">
        <v>0.96053976984355105</v>
      </c>
      <c r="R1638">
        <v>1.9371690081027602E-2</v>
      </c>
      <c r="S1638">
        <v>3.2912060603066898E-3</v>
      </c>
      <c r="T1638">
        <v>-0.464609586742877</v>
      </c>
      <c r="U1638">
        <v>0.464609586742877</v>
      </c>
      <c r="V1638">
        <v>0.53069554379859596</v>
      </c>
      <c r="W1638">
        <v>-3.16</v>
      </c>
      <c r="X1638">
        <v>0.49</v>
      </c>
      <c r="Y1638">
        <v>183850</v>
      </c>
      <c r="Z1638">
        <v>10815</v>
      </c>
      <c r="AA1638">
        <v>0.48</v>
      </c>
      <c r="AB1638">
        <v>17</v>
      </c>
      <c r="AC1638">
        <v>8</v>
      </c>
      <c r="AD1638">
        <v>9</v>
      </c>
      <c r="AE1638">
        <v>47.06</v>
      </c>
      <c r="AF1638">
        <v>19</v>
      </c>
      <c r="AG1638">
        <v>5</v>
      </c>
      <c r="AH1638">
        <v>3</v>
      </c>
      <c r="AI1638">
        <v>9</v>
      </c>
      <c r="AJ1638" s="301">
        <v>43919</v>
      </c>
      <c r="AK1638">
        <v>517</v>
      </c>
      <c r="AL1638">
        <v>354</v>
      </c>
      <c r="AM1638" s="301">
        <v>43828</v>
      </c>
      <c r="AN1638">
        <v>652</v>
      </c>
      <c r="AO1638">
        <v>589</v>
      </c>
      <c r="AP1638" s="301">
        <v>43645</v>
      </c>
      <c r="AQ1638">
        <v>674</v>
      </c>
      <c r="AR1638">
        <v>718</v>
      </c>
      <c r="AS1638" s="301">
        <v>43280</v>
      </c>
      <c r="AT1638">
        <v>537</v>
      </c>
      <c r="AU1638">
        <v>994</v>
      </c>
    </row>
    <row r="1639" spans="1:47" x14ac:dyDescent="0.2">
      <c r="A1639" s="102">
        <v>1841</v>
      </c>
      <c r="B1639">
        <v>1812</v>
      </c>
      <c r="C1639" t="s">
        <v>961</v>
      </c>
      <c r="D1639" t="s">
        <v>907</v>
      </c>
      <c r="E1639">
        <v>1231</v>
      </c>
      <c r="F1639">
        <v>1252</v>
      </c>
      <c r="G1639">
        <v>900</v>
      </c>
      <c r="H1639" t="s">
        <v>898</v>
      </c>
      <c r="I1639">
        <v>4849</v>
      </c>
      <c r="J1639" t="s">
        <v>448</v>
      </c>
      <c r="K1639" t="s">
        <v>910</v>
      </c>
      <c r="L1639">
        <v>2773</v>
      </c>
      <c r="M1639">
        <v>2667</v>
      </c>
      <c r="N1639">
        <v>400</v>
      </c>
      <c r="O1639" t="s">
        <v>901</v>
      </c>
      <c r="P1639">
        <v>0.91633083701525098</v>
      </c>
      <c r="Q1639">
        <v>0.92876895955114103</v>
      </c>
      <c r="R1639">
        <v>0.100865819678223</v>
      </c>
      <c r="S1639">
        <v>7.9705185530956402E-2</v>
      </c>
      <c r="T1639">
        <v>6.6393515467485995E-2</v>
      </c>
      <c r="U1639">
        <v>6.6393515467485995E-2</v>
      </c>
      <c r="V1639">
        <v>0.35094297869912799</v>
      </c>
      <c r="W1639">
        <v>0.8</v>
      </c>
      <c r="X1639">
        <v>5.62</v>
      </c>
      <c r="Y1639">
        <v>183111</v>
      </c>
      <c r="Z1639">
        <v>13079</v>
      </c>
      <c r="AA1639">
        <v>0.56999999999999995</v>
      </c>
      <c r="AB1639">
        <v>14</v>
      </c>
      <c r="AC1639">
        <v>7</v>
      </c>
      <c r="AD1639">
        <v>7</v>
      </c>
      <c r="AE1639">
        <v>50</v>
      </c>
      <c r="AF1639">
        <v>14</v>
      </c>
      <c r="AG1639">
        <v>5</v>
      </c>
      <c r="AH1639">
        <v>5</v>
      </c>
      <c r="AI1639">
        <v>4</v>
      </c>
      <c r="AJ1639" s="301">
        <v>43919</v>
      </c>
      <c r="AK1639">
        <v>1155</v>
      </c>
      <c r="AL1639">
        <v>2100</v>
      </c>
      <c r="AM1639" s="301">
        <v>43828</v>
      </c>
      <c r="AN1639">
        <v>1458</v>
      </c>
      <c r="AO1639">
        <v>4775</v>
      </c>
      <c r="AP1639" s="301">
        <v>43645</v>
      </c>
      <c r="AQ1639">
        <v>1510</v>
      </c>
      <c r="AR1639">
        <v>4265</v>
      </c>
      <c r="AS1639" s="301">
        <v>43280</v>
      </c>
      <c r="AT1639">
        <v>1646</v>
      </c>
      <c r="AU1639">
        <v>5350</v>
      </c>
    </row>
    <row r="1640" spans="1:47" x14ac:dyDescent="0.2">
      <c r="A1640" s="102">
        <v>2140</v>
      </c>
      <c r="B1640">
        <v>1417</v>
      </c>
      <c r="C1640" t="s">
        <v>1462</v>
      </c>
      <c r="D1640" t="s">
        <v>907</v>
      </c>
      <c r="E1640">
        <v>1611</v>
      </c>
      <c r="F1640">
        <v>1595</v>
      </c>
      <c r="G1640">
        <v>600</v>
      </c>
      <c r="H1640" t="s">
        <v>898</v>
      </c>
      <c r="I1640">
        <v>5631</v>
      </c>
      <c r="J1640" t="s">
        <v>1053</v>
      </c>
      <c r="K1640" t="s">
        <v>909</v>
      </c>
      <c r="L1640">
        <v>1520</v>
      </c>
      <c r="M1640">
        <v>1508</v>
      </c>
      <c r="N1640">
        <v>600</v>
      </c>
      <c r="O1640" t="s">
        <v>901</v>
      </c>
      <c r="P1640">
        <v>0.85464836450553305</v>
      </c>
      <c r="Q1640">
        <v>0.92130878476631595</v>
      </c>
      <c r="R1640" s="15">
        <v>0.36937413721238799</v>
      </c>
      <c r="S1640" s="15">
        <v>9.4714133142371995E-2</v>
      </c>
      <c r="T1640">
        <v>0.23285349076543299</v>
      </c>
      <c r="U1640">
        <v>0.23285349076543299</v>
      </c>
      <c r="V1640">
        <v>0.17623266528723</v>
      </c>
      <c r="W1640">
        <v>1.66</v>
      </c>
      <c r="X1640">
        <v>5.45</v>
      </c>
      <c r="Y1640">
        <v>182999</v>
      </c>
      <c r="Z1640">
        <v>11437</v>
      </c>
      <c r="AA1640">
        <v>0.57999999999999996</v>
      </c>
      <c r="AB1640">
        <v>16</v>
      </c>
      <c r="AC1640">
        <v>9</v>
      </c>
      <c r="AD1640">
        <v>7</v>
      </c>
      <c r="AE1640">
        <v>56.25</v>
      </c>
      <c r="AF1640">
        <v>16</v>
      </c>
      <c r="AG1640">
        <v>6</v>
      </c>
      <c r="AH1640">
        <v>3</v>
      </c>
      <c r="AI1640">
        <v>7</v>
      </c>
      <c r="AJ1640" s="301">
        <v>43919</v>
      </c>
      <c r="AK1640">
        <v>1375</v>
      </c>
      <c r="AL1640">
        <v>1267</v>
      </c>
      <c r="AM1640" s="301">
        <v>43828</v>
      </c>
      <c r="AN1640">
        <v>1651</v>
      </c>
      <c r="AO1640">
        <v>2157</v>
      </c>
      <c r="AP1640" s="301">
        <v>43645</v>
      </c>
      <c r="AQ1640">
        <v>1652</v>
      </c>
      <c r="AR1640">
        <v>1903</v>
      </c>
      <c r="AS1640" s="301">
        <v>43280</v>
      </c>
      <c r="AT1640">
        <v>1687</v>
      </c>
      <c r="AU1640">
        <v>2766</v>
      </c>
    </row>
    <row r="1641" spans="1:47" x14ac:dyDescent="0.2">
      <c r="A1641" s="102">
        <v>869</v>
      </c>
      <c r="B1641">
        <v>8012</v>
      </c>
      <c r="C1641" t="s">
        <v>1055</v>
      </c>
      <c r="D1641" t="s">
        <v>905</v>
      </c>
      <c r="E1641">
        <v>1330</v>
      </c>
      <c r="F1641">
        <v>1330</v>
      </c>
      <c r="G1641">
        <v>800</v>
      </c>
      <c r="H1641" t="s">
        <v>901</v>
      </c>
      <c r="I1641">
        <v>8850</v>
      </c>
      <c r="J1641" t="s">
        <v>1345</v>
      </c>
      <c r="K1641" t="s">
        <v>917</v>
      </c>
      <c r="L1641">
        <v>2237</v>
      </c>
      <c r="M1641">
        <v>2184</v>
      </c>
      <c r="N1641">
        <v>500</v>
      </c>
      <c r="O1641" t="s">
        <v>898</v>
      </c>
      <c r="P1641">
        <v>0.84577440834763995</v>
      </c>
      <c r="Q1641">
        <v>0.94993433467279298</v>
      </c>
      <c r="R1641">
        <v>0.43025728410230901</v>
      </c>
      <c r="S1641">
        <v>3.8758743373489397E-2</v>
      </c>
      <c r="T1641">
        <v>-0.52153074699802304</v>
      </c>
      <c r="U1641">
        <v>0.52153074699802304</v>
      </c>
      <c r="V1641">
        <v>1.12263509205517</v>
      </c>
      <c r="W1641">
        <v>-2.13</v>
      </c>
      <c r="X1641">
        <v>2.56</v>
      </c>
      <c r="Y1641">
        <v>182900</v>
      </c>
      <c r="Z1641">
        <v>12193</v>
      </c>
      <c r="AA1641">
        <v>0.55000000000000004</v>
      </c>
      <c r="AB1641">
        <v>15</v>
      </c>
      <c r="AC1641">
        <v>10</v>
      </c>
      <c r="AD1641">
        <v>5</v>
      </c>
      <c r="AE1641">
        <v>66.67</v>
      </c>
      <c r="AF1641">
        <v>18</v>
      </c>
      <c r="AG1641">
        <v>3</v>
      </c>
      <c r="AH1641">
        <v>2</v>
      </c>
      <c r="AI1641">
        <v>10</v>
      </c>
      <c r="AJ1641" s="301">
        <v>43919</v>
      </c>
      <c r="AK1641">
        <v>1347</v>
      </c>
      <c r="AL1641">
        <v>2067</v>
      </c>
      <c r="AM1641" s="301">
        <v>43828</v>
      </c>
      <c r="AN1641">
        <v>1630</v>
      </c>
      <c r="AO1641">
        <v>2785</v>
      </c>
      <c r="AP1641" s="301">
        <v>43645</v>
      </c>
      <c r="AQ1641">
        <v>1650</v>
      </c>
      <c r="AR1641">
        <v>2621</v>
      </c>
      <c r="AS1641" s="301">
        <v>43280</v>
      </c>
      <c r="AT1641">
        <v>1691</v>
      </c>
      <c r="AU1641">
        <v>2610</v>
      </c>
    </row>
    <row r="1642" spans="1:47" x14ac:dyDescent="0.2">
      <c r="A1642" s="102">
        <v>2758</v>
      </c>
      <c r="B1642">
        <v>1941</v>
      </c>
      <c r="C1642" t="s">
        <v>1159</v>
      </c>
      <c r="D1642" t="s">
        <v>907</v>
      </c>
      <c r="E1642">
        <v>2302</v>
      </c>
      <c r="F1642">
        <v>2285</v>
      </c>
      <c r="G1642">
        <v>200</v>
      </c>
      <c r="H1642" t="s">
        <v>901</v>
      </c>
      <c r="I1642">
        <v>6201</v>
      </c>
      <c r="J1642" t="s">
        <v>1150</v>
      </c>
      <c r="K1642" t="s">
        <v>913</v>
      </c>
      <c r="L1642">
        <v>5750</v>
      </c>
      <c r="M1642">
        <v>5650</v>
      </c>
      <c r="N1642">
        <v>100</v>
      </c>
      <c r="O1642" t="s">
        <v>898</v>
      </c>
      <c r="P1642">
        <v>0.81467001265740102</v>
      </c>
      <c r="Q1642">
        <v>0.90461762634696297</v>
      </c>
      <c r="R1642">
        <v>0.125095170158151</v>
      </c>
      <c r="S1642">
        <v>2.8646710438059001E-2</v>
      </c>
      <c r="T1642">
        <v>-0.433293826169314</v>
      </c>
      <c r="U1642">
        <v>0.433293826169314</v>
      </c>
      <c r="V1642">
        <v>0.68936509613129004</v>
      </c>
      <c r="W1642">
        <v>-2.1</v>
      </c>
      <c r="X1642">
        <v>19.12</v>
      </c>
      <c r="Y1642">
        <v>182897</v>
      </c>
      <c r="Z1642">
        <v>60966</v>
      </c>
      <c r="AA1642">
        <v>3.88</v>
      </c>
      <c r="AB1642">
        <v>3</v>
      </c>
      <c r="AC1642">
        <v>3</v>
      </c>
      <c r="AD1642">
        <v>0</v>
      </c>
      <c r="AE1642">
        <v>100</v>
      </c>
      <c r="AF1642">
        <v>15</v>
      </c>
      <c r="AG1642">
        <v>1</v>
      </c>
      <c r="AH1642">
        <v>0</v>
      </c>
      <c r="AI1642">
        <v>2</v>
      </c>
      <c r="AJ1642" s="301">
        <v>43919</v>
      </c>
      <c r="AK1642">
        <v>2248</v>
      </c>
      <c r="AL1642">
        <v>5370</v>
      </c>
      <c r="AM1642" s="301">
        <v>43828</v>
      </c>
      <c r="AN1642">
        <v>2532</v>
      </c>
      <c r="AO1642">
        <v>6330</v>
      </c>
      <c r="AP1642" s="301">
        <v>43645</v>
      </c>
      <c r="AQ1642">
        <v>2296</v>
      </c>
      <c r="AR1642">
        <v>6040</v>
      </c>
      <c r="AS1642" s="301">
        <v>43280</v>
      </c>
      <c r="AT1642">
        <v>2698</v>
      </c>
      <c r="AU1642">
        <v>6010</v>
      </c>
    </row>
    <row r="1643" spans="1:47" x14ac:dyDescent="0.2">
      <c r="A1643" s="102">
        <v>3049</v>
      </c>
      <c r="B1643">
        <v>4183</v>
      </c>
      <c r="C1643" t="s">
        <v>1028</v>
      </c>
      <c r="D1643" t="s">
        <v>920</v>
      </c>
      <c r="E1643">
        <v>2221</v>
      </c>
      <c r="F1643">
        <v>2197</v>
      </c>
      <c r="G1643">
        <v>500</v>
      </c>
      <c r="H1643" t="s">
        <v>901</v>
      </c>
      <c r="I1643">
        <v>6395</v>
      </c>
      <c r="J1643" t="s">
        <v>1004</v>
      </c>
      <c r="K1643" t="s">
        <v>909</v>
      </c>
      <c r="L1643">
        <v>890</v>
      </c>
      <c r="M1643">
        <v>892</v>
      </c>
      <c r="N1643">
        <v>1200</v>
      </c>
      <c r="O1643" t="s">
        <v>898</v>
      </c>
      <c r="P1643">
        <v>0.92153973036185399</v>
      </c>
      <c r="Q1643">
        <v>0.89548170982306297</v>
      </c>
      <c r="R1643">
        <v>0.1478307209344</v>
      </c>
      <c r="S1643" s="15">
        <v>5.1750666229454401E-2</v>
      </c>
      <c r="T1643">
        <v>-0.90601698582491497</v>
      </c>
      <c r="U1643">
        <v>0.90601698582491497</v>
      </c>
      <c r="V1643">
        <v>0.67166313823919999</v>
      </c>
      <c r="W1643">
        <v>-5.73</v>
      </c>
      <c r="X1643">
        <v>2.56</v>
      </c>
      <c r="Y1643">
        <v>182793</v>
      </c>
      <c r="Z1643">
        <v>18279</v>
      </c>
      <c r="AA1643">
        <v>0.91</v>
      </c>
      <c r="AB1643">
        <v>10</v>
      </c>
      <c r="AC1643">
        <v>7</v>
      </c>
      <c r="AD1643">
        <v>3</v>
      </c>
      <c r="AE1643">
        <v>70</v>
      </c>
      <c r="AF1643">
        <v>21</v>
      </c>
      <c r="AG1643">
        <v>2</v>
      </c>
      <c r="AH1643">
        <v>0</v>
      </c>
      <c r="AI1643">
        <v>8</v>
      </c>
      <c r="AJ1643" s="301">
        <v>43919</v>
      </c>
      <c r="AK1643">
        <v>2105</v>
      </c>
      <c r="AL1643">
        <v>796</v>
      </c>
      <c r="AM1643" s="301">
        <v>43828</v>
      </c>
      <c r="AN1643">
        <v>2680</v>
      </c>
      <c r="AO1643">
        <v>1001</v>
      </c>
      <c r="AP1643" s="301">
        <v>43645</v>
      </c>
      <c r="AQ1643">
        <v>2728</v>
      </c>
      <c r="AR1643">
        <v>1155</v>
      </c>
      <c r="AS1643" s="301">
        <v>43280</v>
      </c>
      <c r="AT1643">
        <v>2913</v>
      </c>
      <c r="AU1643">
        <v>1330</v>
      </c>
    </row>
    <row r="1644" spans="1:47" x14ac:dyDescent="0.2">
      <c r="A1644" s="102">
        <v>1416</v>
      </c>
      <c r="B1644">
        <v>8012</v>
      </c>
      <c r="C1644" t="s">
        <v>1055</v>
      </c>
      <c r="D1644" t="s">
        <v>905</v>
      </c>
      <c r="E1644">
        <v>1330</v>
      </c>
      <c r="F1644">
        <v>1330</v>
      </c>
      <c r="G1644">
        <v>800</v>
      </c>
      <c r="H1644" t="s">
        <v>901</v>
      </c>
      <c r="I1644">
        <v>8308</v>
      </c>
      <c r="J1644" t="s">
        <v>48</v>
      </c>
      <c r="K1644" t="s">
        <v>940</v>
      </c>
      <c r="L1644">
        <v>366</v>
      </c>
      <c r="M1644">
        <v>368</v>
      </c>
      <c r="N1644">
        <v>2900</v>
      </c>
      <c r="O1644" t="s">
        <v>898</v>
      </c>
      <c r="P1644">
        <v>0.82799646163655405</v>
      </c>
      <c r="Q1644">
        <v>0.93863034901860498</v>
      </c>
      <c r="R1644">
        <v>2.9926957930297301E-3</v>
      </c>
      <c r="S1644">
        <v>8.3834100376083798E-2</v>
      </c>
      <c r="T1644">
        <v>-0.53397078626956296</v>
      </c>
      <c r="U1644">
        <v>0.53397078626956296</v>
      </c>
      <c r="V1644">
        <v>0.60717184059482499</v>
      </c>
      <c r="W1644">
        <v>-2.78</v>
      </c>
      <c r="X1644">
        <v>0.3</v>
      </c>
      <c r="Y1644">
        <v>182740</v>
      </c>
      <c r="Z1644">
        <v>10749</v>
      </c>
      <c r="AA1644">
        <v>0.45</v>
      </c>
      <c r="AB1644">
        <v>17</v>
      </c>
      <c r="AC1644">
        <v>10</v>
      </c>
      <c r="AD1644">
        <v>7</v>
      </c>
      <c r="AE1644">
        <v>58.82</v>
      </c>
      <c r="AF1644">
        <v>21</v>
      </c>
      <c r="AG1644">
        <v>1</v>
      </c>
      <c r="AH1644">
        <v>0</v>
      </c>
      <c r="AI1644">
        <v>16</v>
      </c>
      <c r="AJ1644" s="301">
        <v>43919</v>
      </c>
      <c r="AK1644">
        <v>1347</v>
      </c>
      <c r="AL1644">
        <v>344</v>
      </c>
      <c r="AM1644" s="301">
        <v>43828</v>
      </c>
      <c r="AN1644">
        <v>1630</v>
      </c>
      <c r="AO1644">
        <v>479</v>
      </c>
      <c r="AP1644" s="301">
        <v>43645</v>
      </c>
      <c r="AQ1644">
        <v>1650</v>
      </c>
      <c r="AR1644">
        <v>453.5</v>
      </c>
      <c r="AS1644" s="301">
        <v>43280</v>
      </c>
      <c r="AT1644">
        <v>1691</v>
      </c>
      <c r="AU1644">
        <v>582.29999999999995</v>
      </c>
    </row>
    <row r="1645" spans="1:47" x14ac:dyDescent="0.2">
      <c r="A1645" s="102">
        <v>1941</v>
      </c>
      <c r="B1645">
        <v>4631</v>
      </c>
      <c r="C1645" t="s">
        <v>1088</v>
      </c>
      <c r="D1645" t="s">
        <v>920</v>
      </c>
      <c r="E1645">
        <v>2685</v>
      </c>
      <c r="F1645">
        <v>2636</v>
      </c>
      <c r="G1645">
        <v>400</v>
      </c>
      <c r="H1645" t="s">
        <v>898</v>
      </c>
      <c r="I1645">
        <v>5334</v>
      </c>
      <c r="J1645" t="s">
        <v>1074</v>
      </c>
      <c r="K1645" t="s">
        <v>897</v>
      </c>
      <c r="L1645">
        <v>1533</v>
      </c>
      <c r="M1645">
        <v>1527</v>
      </c>
      <c r="N1645">
        <v>700</v>
      </c>
      <c r="O1645" t="s">
        <v>901</v>
      </c>
      <c r="P1645">
        <v>0.88941136904711604</v>
      </c>
      <c r="Q1645">
        <v>0.92647783626667302</v>
      </c>
      <c r="R1645">
        <v>0.23181316112518599</v>
      </c>
      <c r="S1645">
        <v>6.7906880565341804E-2</v>
      </c>
      <c r="T1645">
        <v>1.7103526694864899</v>
      </c>
      <c r="U1645">
        <v>1.7103526694864899</v>
      </c>
      <c r="V1645">
        <v>1.9057883124711701</v>
      </c>
      <c r="W1645">
        <v>7.76</v>
      </c>
      <c r="X1645">
        <v>1.38</v>
      </c>
      <c r="Y1645">
        <v>182688</v>
      </c>
      <c r="Z1645">
        <v>18269</v>
      </c>
      <c r="AA1645">
        <v>0.96</v>
      </c>
      <c r="AB1645">
        <v>10</v>
      </c>
      <c r="AC1645">
        <v>5</v>
      </c>
      <c r="AD1645">
        <v>5</v>
      </c>
      <c r="AE1645">
        <v>50</v>
      </c>
      <c r="AF1645">
        <v>17</v>
      </c>
      <c r="AG1645">
        <v>3</v>
      </c>
      <c r="AH1645">
        <v>1</v>
      </c>
      <c r="AI1645">
        <v>6</v>
      </c>
      <c r="AJ1645" s="301">
        <v>43919</v>
      </c>
      <c r="AK1645">
        <v>2479</v>
      </c>
      <c r="AL1645">
        <v>1608</v>
      </c>
      <c r="AM1645" s="301">
        <v>43828</v>
      </c>
      <c r="AN1645">
        <v>3035</v>
      </c>
      <c r="AO1645">
        <v>2134</v>
      </c>
      <c r="AP1645" s="301">
        <v>43645</v>
      </c>
      <c r="AQ1645">
        <v>2906</v>
      </c>
      <c r="AR1645">
        <v>2076</v>
      </c>
      <c r="AS1645" s="301">
        <v>43280</v>
      </c>
      <c r="AT1645">
        <v>3450</v>
      </c>
      <c r="AU1645">
        <v>3025</v>
      </c>
    </row>
    <row r="1646" spans="1:47" x14ac:dyDescent="0.2">
      <c r="A1646" s="102">
        <v>1106</v>
      </c>
      <c r="B1646">
        <v>3076</v>
      </c>
      <c r="C1646" t="s">
        <v>1126</v>
      </c>
      <c r="D1646" t="s">
        <v>905</v>
      </c>
      <c r="E1646">
        <v>1560</v>
      </c>
      <c r="F1646">
        <v>1532</v>
      </c>
      <c r="G1646">
        <v>700</v>
      </c>
      <c r="H1646" t="s">
        <v>898</v>
      </c>
      <c r="I1646">
        <v>4045</v>
      </c>
      <c r="J1646" t="s">
        <v>1127</v>
      </c>
      <c r="K1646" t="s">
        <v>920</v>
      </c>
      <c r="L1646">
        <v>1030</v>
      </c>
      <c r="M1646">
        <v>1022</v>
      </c>
      <c r="N1646">
        <v>1000</v>
      </c>
      <c r="O1646" t="s">
        <v>901</v>
      </c>
      <c r="P1646">
        <v>0.87293300641103699</v>
      </c>
      <c r="Q1646">
        <v>0.94549619442740895</v>
      </c>
      <c r="R1646">
        <v>0.144722426491602</v>
      </c>
      <c r="S1646" s="15">
        <v>7.6492063919120806E-2</v>
      </c>
      <c r="T1646">
        <v>1.83903744707209</v>
      </c>
      <c r="U1646">
        <v>1.83903744707209</v>
      </c>
      <c r="V1646">
        <v>1.9721278092179699</v>
      </c>
      <c r="W1646">
        <v>6.16</v>
      </c>
      <c r="X1646">
        <v>4.7</v>
      </c>
      <c r="Y1646">
        <v>182319</v>
      </c>
      <c r="Z1646">
        <v>12155</v>
      </c>
      <c r="AA1646">
        <v>0.65</v>
      </c>
      <c r="AB1646">
        <v>15</v>
      </c>
      <c r="AC1646">
        <v>7</v>
      </c>
      <c r="AD1646">
        <v>8</v>
      </c>
      <c r="AE1646">
        <v>46.67</v>
      </c>
      <c r="AF1646">
        <v>18</v>
      </c>
      <c r="AG1646">
        <v>3</v>
      </c>
      <c r="AH1646">
        <v>1</v>
      </c>
      <c r="AI1646">
        <v>11</v>
      </c>
      <c r="AJ1646" s="301">
        <v>43919</v>
      </c>
      <c r="AK1646">
        <v>1344</v>
      </c>
      <c r="AL1646">
        <v>978</v>
      </c>
      <c r="AM1646" s="301">
        <v>43828</v>
      </c>
      <c r="AN1646">
        <v>1947</v>
      </c>
      <c r="AO1646">
        <v>1270</v>
      </c>
      <c r="AP1646" s="301">
        <v>43645</v>
      </c>
      <c r="AQ1646">
        <v>1791</v>
      </c>
      <c r="AR1646">
        <v>1161</v>
      </c>
      <c r="AS1646" s="301">
        <v>43280</v>
      </c>
      <c r="AT1646">
        <v>2309</v>
      </c>
      <c r="AU1646">
        <v>1247</v>
      </c>
    </row>
    <row r="1647" spans="1:47" x14ac:dyDescent="0.2">
      <c r="A1647" s="102">
        <v>1923</v>
      </c>
      <c r="B1647">
        <v>3291</v>
      </c>
      <c r="C1647" t="s">
        <v>55</v>
      </c>
      <c r="D1647" t="s">
        <v>917</v>
      </c>
      <c r="E1647">
        <v>1661</v>
      </c>
      <c r="F1647">
        <v>1643</v>
      </c>
      <c r="G1647">
        <v>600</v>
      </c>
      <c r="H1647" t="s">
        <v>898</v>
      </c>
      <c r="I1647">
        <v>3405</v>
      </c>
      <c r="J1647" t="s">
        <v>1265</v>
      </c>
      <c r="K1647" t="s">
        <v>920</v>
      </c>
      <c r="L1647">
        <v>1120</v>
      </c>
      <c r="M1647">
        <v>1104</v>
      </c>
      <c r="N1647">
        <v>900</v>
      </c>
      <c r="O1647" t="s">
        <v>901</v>
      </c>
      <c r="P1647">
        <v>0.93284368971057197</v>
      </c>
      <c r="Q1647">
        <v>0.92697714416605204</v>
      </c>
      <c r="R1647">
        <v>3.0541192663573299E-2</v>
      </c>
      <c r="S1647" s="15">
        <v>2.1486002037289901E-2</v>
      </c>
      <c r="T1647">
        <v>2.4592825489286998</v>
      </c>
      <c r="U1647">
        <v>2.4592825489286998</v>
      </c>
      <c r="V1647">
        <v>1.87774235353104</v>
      </c>
      <c r="W1647">
        <v>8.6999999999999993</v>
      </c>
      <c r="X1647">
        <v>0.79</v>
      </c>
      <c r="Y1647">
        <v>182281</v>
      </c>
      <c r="Z1647">
        <v>12152</v>
      </c>
      <c r="AA1647">
        <v>0.64</v>
      </c>
      <c r="AB1647">
        <v>15</v>
      </c>
      <c r="AC1647">
        <v>9</v>
      </c>
      <c r="AD1647">
        <v>6</v>
      </c>
      <c r="AE1647">
        <v>60</v>
      </c>
      <c r="AF1647">
        <v>20</v>
      </c>
      <c r="AG1647">
        <v>1</v>
      </c>
      <c r="AH1647">
        <v>0</v>
      </c>
      <c r="AI1647">
        <v>14</v>
      </c>
      <c r="AJ1647" s="301">
        <v>43919</v>
      </c>
      <c r="AK1647">
        <v>1545</v>
      </c>
      <c r="AL1647">
        <v>1129</v>
      </c>
      <c r="AM1647" s="301">
        <v>43828</v>
      </c>
      <c r="AN1647">
        <v>1919</v>
      </c>
      <c r="AO1647">
        <v>1331</v>
      </c>
      <c r="AP1647" s="301">
        <v>43645</v>
      </c>
      <c r="AQ1647">
        <v>1803</v>
      </c>
      <c r="AR1647">
        <v>1308</v>
      </c>
      <c r="AS1647" s="301">
        <v>43280</v>
      </c>
      <c r="AT1647">
        <v>2103</v>
      </c>
      <c r="AU1647">
        <v>1497</v>
      </c>
    </row>
    <row r="1648" spans="1:47" x14ac:dyDescent="0.2">
      <c r="A1648" s="102">
        <v>3784</v>
      </c>
      <c r="B1648">
        <v>5713</v>
      </c>
      <c r="C1648" t="s">
        <v>1099</v>
      </c>
      <c r="D1648" t="s">
        <v>911</v>
      </c>
      <c r="E1648">
        <v>2937</v>
      </c>
      <c r="F1648">
        <v>2957.5</v>
      </c>
      <c r="G1648">
        <v>300</v>
      </c>
      <c r="H1648" t="s">
        <v>898</v>
      </c>
      <c r="I1648">
        <v>7458</v>
      </c>
      <c r="J1648" t="s">
        <v>1193</v>
      </c>
      <c r="K1648" t="s">
        <v>905</v>
      </c>
      <c r="L1648">
        <v>3225</v>
      </c>
      <c r="M1648">
        <v>3135</v>
      </c>
      <c r="N1648">
        <v>300</v>
      </c>
      <c r="O1648" t="s">
        <v>901</v>
      </c>
      <c r="P1648">
        <v>0.89558306320474801</v>
      </c>
      <c r="Q1648">
        <v>0.86598550379364103</v>
      </c>
      <c r="R1648">
        <v>0.42546785208516402</v>
      </c>
      <c r="S1648">
        <v>9.0358623845664704E-2</v>
      </c>
      <c r="T1648">
        <v>2.0936796875855501</v>
      </c>
      <c r="U1648">
        <v>2.0936796875855501</v>
      </c>
      <c r="V1648">
        <v>1.7437731814542601</v>
      </c>
      <c r="W1648">
        <v>15.55</v>
      </c>
      <c r="X1648">
        <v>5.66</v>
      </c>
      <c r="Y1648">
        <v>182272</v>
      </c>
      <c r="Z1648">
        <v>20252</v>
      </c>
      <c r="AA1648">
        <v>0.82</v>
      </c>
      <c r="AB1648">
        <v>9</v>
      </c>
      <c r="AC1648">
        <v>5</v>
      </c>
      <c r="AD1648">
        <v>4</v>
      </c>
      <c r="AE1648">
        <v>55.56</v>
      </c>
      <c r="AF1648">
        <v>16</v>
      </c>
      <c r="AG1648">
        <v>5</v>
      </c>
      <c r="AH1648">
        <v>2</v>
      </c>
      <c r="AI1648">
        <v>2</v>
      </c>
      <c r="AJ1648" s="301">
        <v>43919</v>
      </c>
      <c r="AK1648">
        <v>2311.5</v>
      </c>
      <c r="AL1648">
        <v>2991</v>
      </c>
      <c r="AM1648" s="301">
        <v>43828</v>
      </c>
      <c r="AN1648">
        <v>3544</v>
      </c>
      <c r="AO1648">
        <v>5730</v>
      </c>
      <c r="AP1648" s="301">
        <v>43645</v>
      </c>
      <c r="AQ1648">
        <v>3244</v>
      </c>
      <c r="AR1648">
        <v>5030</v>
      </c>
      <c r="AS1648" s="301">
        <v>43280</v>
      </c>
      <c r="AT1648">
        <v>4145</v>
      </c>
      <c r="AU1648">
        <v>5190</v>
      </c>
    </row>
    <row r="1649" spans="1:47" x14ac:dyDescent="0.2">
      <c r="A1649" s="102">
        <v>3834</v>
      </c>
      <c r="B1649">
        <v>6028</v>
      </c>
      <c r="C1649" t="s">
        <v>451</v>
      </c>
      <c r="D1649" t="s">
        <v>910</v>
      </c>
      <c r="E1649">
        <v>6200</v>
      </c>
      <c r="F1649">
        <v>6050</v>
      </c>
      <c r="G1649">
        <v>100</v>
      </c>
      <c r="H1649" t="s">
        <v>901</v>
      </c>
      <c r="I1649">
        <v>6988</v>
      </c>
      <c r="J1649" t="s">
        <v>61</v>
      </c>
      <c r="K1649" t="s">
        <v>920</v>
      </c>
      <c r="L1649">
        <v>5930</v>
      </c>
      <c r="M1649">
        <v>5940</v>
      </c>
      <c r="N1649">
        <v>100</v>
      </c>
      <c r="O1649" t="s">
        <v>898</v>
      </c>
      <c r="P1649">
        <v>0.87177877906670198</v>
      </c>
      <c r="Q1649">
        <v>0.86344734615451502</v>
      </c>
      <c r="R1649">
        <v>0.40572028705711499</v>
      </c>
      <c r="S1649">
        <v>3.3313735822630398E-2</v>
      </c>
      <c r="T1649">
        <v>-0.56098321529623796</v>
      </c>
      <c r="U1649">
        <v>0.56098321529623796</v>
      </c>
      <c r="V1649">
        <v>0.147824945612129</v>
      </c>
      <c r="W1649">
        <v>-4.3</v>
      </c>
      <c r="X1649">
        <v>1.82</v>
      </c>
      <c r="Y1649">
        <v>181980</v>
      </c>
      <c r="Z1649">
        <v>30330</v>
      </c>
      <c r="AA1649">
        <v>2.36</v>
      </c>
      <c r="AB1649">
        <v>6</v>
      </c>
      <c r="AC1649">
        <v>4</v>
      </c>
      <c r="AD1649">
        <v>2</v>
      </c>
      <c r="AE1649">
        <v>66.67</v>
      </c>
      <c r="AF1649">
        <v>16</v>
      </c>
      <c r="AG1649">
        <v>3</v>
      </c>
      <c r="AH1649">
        <v>1</v>
      </c>
      <c r="AI1649">
        <v>2</v>
      </c>
      <c r="AJ1649" s="301">
        <v>43919</v>
      </c>
      <c r="AK1649">
        <v>5090</v>
      </c>
      <c r="AL1649">
        <v>4865</v>
      </c>
      <c r="AM1649" s="301">
        <v>43828</v>
      </c>
      <c r="AN1649">
        <v>7650</v>
      </c>
      <c r="AO1649">
        <v>6180</v>
      </c>
      <c r="AP1649" s="301">
        <v>43645</v>
      </c>
      <c r="AQ1649">
        <v>5960</v>
      </c>
      <c r="AR1649">
        <v>5394</v>
      </c>
      <c r="AS1649" s="301">
        <v>43280</v>
      </c>
      <c r="AT1649">
        <v>6500</v>
      </c>
      <c r="AU1649">
        <v>8103</v>
      </c>
    </row>
    <row r="1650" spans="1:47" x14ac:dyDescent="0.2">
      <c r="A1650" s="102">
        <v>3804</v>
      </c>
      <c r="B1650">
        <v>1417</v>
      </c>
      <c r="C1650" t="s">
        <v>1462</v>
      </c>
      <c r="D1650" t="s">
        <v>907</v>
      </c>
      <c r="E1650">
        <v>1611</v>
      </c>
      <c r="F1650">
        <v>1595</v>
      </c>
      <c r="G1650">
        <v>600</v>
      </c>
      <c r="H1650" t="s">
        <v>898</v>
      </c>
      <c r="I1650">
        <v>9474</v>
      </c>
      <c r="J1650" t="s">
        <v>1046</v>
      </c>
      <c r="K1650" t="s">
        <v>900</v>
      </c>
      <c r="L1650">
        <v>1213</v>
      </c>
      <c r="M1650">
        <v>1195</v>
      </c>
      <c r="N1650">
        <v>800</v>
      </c>
      <c r="O1650" t="s">
        <v>901</v>
      </c>
      <c r="P1650">
        <v>0.84879428629298903</v>
      </c>
      <c r="Q1650">
        <v>0.86495342276062903</v>
      </c>
      <c r="R1650">
        <v>0.133386822624385</v>
      </c>
      <c r="S1650" s="15">
        <v>5.7218228685593203E-2</v>
      </c>
      <c r="T1650">
        <v>1.19677907612045</v>
      </c>
      <c r="U1650">
        <v>1.19677907612045</v>
      </c>
      <c r="V1650">
        <v>0.93773402387885896</v>
      </c>
      <c r="W1650">
        <v>8.3699999999999992</v>
      </c>
      <c r="X1650">
        <v>0.1</v>
      </c>
      <c r="Y1650">
        <v>181885</v>
      </c>
      <c r="Z1650">
        <v>12126</v>
      </c>
      <c r="AA1650">
        <v>0.62</v>
      </c>
      <c r="AB1650">
        <v>15</v>
      </c>
      <c r="AC1650">
        <v>9</v>
      </c>
      <c r="AD1650">
        <v>6</v>
      </c>
      <c r="AE1650">
        <v>60</v>
      </c>
      <c r="AF1650">
        <v>17</v>
      </c>
      <c r="AG1650">
        <v>5</v>
      </c>
      <c r="AH1650">
        <v>3</v>
      </c>
      <c r="AI1650">
        <v>7</v>
      </c>
      <c r="AJ1650" s="301">
        <v>43919</v>
      </c>
      <c r="AK1650">
        <v>1375</v>
      </c>
      <c r="AL1650">
        <v>1117</v>
      </c>
      <c r="AM1650" s="301">
        <v>43828</v>
      </c>
      <c r="AN1650">
        <v>1651</v>
      </c>
      <c r="AO1650">
        <v>1820</v>
      </c>
      <c r="AP1650" s="301">
        <v>43645</v>
      </c>
      <c r="AQ1650">
        <v>1652</v>
      </c>
      <c r="AR1650">
        <v>1979</v>
      </c>
      <c r="AS1650" s="301">
        <v>43280</v>
      </c>
      <c r="AT1650">
        <v>1687</v>
      </c>
      <c r="AU1650">
        <v>2589</v>
      </c>
    </row>
    <row r="1651" spans="1:47" x14ac:dyDescent="0.2">
      <c r="A1651" s="102">
        <v>2452</v>
      </c>
      <c r="B1651">
        <v>7267</v>
      </c>
      <c r="C1651" t="s">
        <v>57</v>
      </c>
      <c r="D1651" t="s">
        <v>913</v>
      </c>
      <c r="E1651">
        <v>2745</v>
      </c>
      <c r="F1651">
        <v>2708.5</v>
      </c>
      <c r="G1651">
        <v>400</v>
      </c>
      <c r="H1651" t="s">
        <v>898</v>
      </c>
      <c r="I1651">
        <v>9412</v>
      </c>
      <c r="J1651" t="s">
        <v>452</v>
      </c>
      <c r="K1651" t="s">
        <v>900</v>
      </c>
      <c r="L1651">
        <v>402</v>
      </c>
      <c r="M1651">
        <v>391</v>
      </c>
      <c r="N1651">
        <v>2800</v>
      </c>
      <c r="O1651" t="s">
        <v>901</v>
      </c>
      <c r="P1651">
        <v>0.922608095536541</v>
      </c>
      <c r="Q1651">
        <v>0.91265643729447499</v>
      </c>
      <c r="R1651">
        <v>4.4904383709030299E-2</v>
      </c>
      <c r="S1651">
        <v>4.7142960272876597E-3</v>
      </c>
      <c r="T1651">
        <v>2.7535901286881601</v>
      </c>
      <c r="U1651">
        <v>2.7535901286881601</v>
      </c>
      <c r="V1651">
        <v>1.3234833754989099</v>
      </c>
      <c r="W1651">
        <v>9.8000000000000007</v>
      </c>
      <c r="X1651">
        <v>1.05</v>
      </c>
      <c r="Y1651">
        <v>181837</v>
      </c>
      <c r="Z1651">
        <v>12988</v>
      </c>
      <c r="AA1651">
        <v>0.66</v>
      </c>
      <c r="AB1651">
        <v>14</v>
      </c>
      <c r="AC1651">
        <v>9</v>
      </c>
      <c r="AD1651">
        <v>5</v>
      </c>
      <c r="AE1651">
        <v>64.290000000000006</v>
      </c>
      <c r="AF1651">
        <v>21</v>
      </c>
      <c r="AG1651">
        <v>0</v>
      </c>
      <c r="AH1651">
        <v>0</v>
      </c>
      <c r="AI1651">
        <v>14</v>
      </c>
      <c r="AJ1651" s="301">
        <v>43919</v>
      </c>
      <c r="AK1651">
        <v>2541</v>
      </c>
      <c r="AL1651">
        <v>393</v>
      </c>
      <c r="AM1651" s="301">
        <v>43828</v>
      </c>
      <c r="AN1651">
        <v>3099</v>
      </c>
      <c r="AO1651">
        <v>485</v>
      </c>
      <c r="AP1651" s="301">
        <v>43645</v>
      </c>
      <c r="AQ1651">
        <v>2845</v>
      </c>
      <c r="AR1651">
        <v>438</v>
      </c>
      <c r="AS1651" s="301">
        <v>43280</v>
      </c>
      <c r="AT1651">
        <v>3194</v>
      </c>
      <c r="AU1651">
        <v>538</v>
      </c>
    </row>
    <row r="1652" spans="1:47" x14ac:dyDescent="0.2">
      <c r="A1652" s="102">
        <v>1680</v>
      </c>
      <c r="B1652">
        <v>5938</v>
      </c>
      <c r="C1652" t="s">
        <v>1395</v>
      </c>
      <c r="D1652" t="s">
        <v>1032</v>
      </c>
      <c r="E1652">
        <v>1514</v>
      </c>
      <c r="F1652">
        <v>1480</v>
      </c>
      <c r="G1652">
        <v>600</v>
      </c>
      <c r="H1652" t="s">
        <v>898</v>
      </c>
      <c r="I1652">
        <v>7270</v>
      </c>
      <c r="J1652" t="s">
        <v>1455</v>
      </c>
      <c r="K1652" t="s">
        <v>913</v>
      </c>
      <c r="L1652">
        <v>2231</v>
      </c>
      <c r="M1652">
        <v>2210</v>
      </c>
      <c r="N1652">
        <v>400</v>
      </c>
      <c r="O1652" t="s">
        <v>901</v>
      </c>
      <c r="P1652">
        <v>0.92467815051064295</v>
      </c>
      <c r="Q1652">
        <v>0.93275682177841002</v>
      </c>
      <c r="R1652">
        <v>0.30391037983812202</v>
      </c>
      <c r="S1652">
        <v>7.9070769110828998E-2</v>
      </c>
      <c r="T1652">
        <v>1.10312367406907</v>
      </c>
      <c r="U1652">
        <v>1.10312367406907</v>
      </c>
      <c r="V1652">
        <v>1.3532478992149799</v>
      </c>
      <c r="W1652">
        <v>5.86</v>
      </c>
      <c r="X1652">
        <v>0.45</v>
      </c>
      <c r="Y1652">
        <v>181769</v>
      </c>
      <c r="Z1652">
        <v>18177</v>
      </c>
      <c r="AA1652">
        <v>0.85</v>
      </c>
      <c r="AB1652">
        <v>10</v>
      </c>
      <c r="AC1652">
        <v>6</v>
      </c>
      <c r="AD1652">
        <v>4</v>
      </c>
      <c r="AE1652">
        <v>60</v>
      </c>
      <c r="AF1652">
        <v>17</v>
      </c>
      <c r="AG1652">
        <v>4</v>
      </c>
      <c r="AH1652">
        <v>2</v>
      </c>
      <c r="AI1652">
        <v>4</v>
      </c>
      <c r="AJ1652" s="301">
        <v>43919</v>
      </c>
      <c r="AK1652">
        <v>1332</v>
      </c>
      <c r="AL1652">
        <v>2180</v>
      </c>
      <c r="AM1652" s="301">
        <v>43828</v>
      </c>
      <c r="AN1652">
        <v>1889</v>
      </c>
      <c r="AO1652">
        <v>2713.5</v>
      </c>
      <c r="AP1652" s="301">
        <v>43645</v>
      </c>
      <c r="AQ1652">
        <v>1774</v>
      </c>
      <c r="AR1652">
        <v>2733.5</v>
      </c>
      <c r="AS1652" s="301">
        <v>43280</v>
      </c>
      <c r="AT1652">
        <v>2190</v>
      </c>
      <c r="AU1652">
        <v>3169</v>
      </c>
    </row>
    <row r="1653" spans="1:47" x14ac:dyDescent="0.2">
      <c r="A1653" s="102">
        <v>1689</v>
      </c>
      <c r="B1653">
        <v>6183</v>
      </c>
      <c r="C1653" t="s">
        <v>1060</v>
      </c>
      <c r="D1653" t="s">
        <v>910</v>
      </c>
      <c r="E1653">
        <v>1372</v>
      </c>
      <c r="F1653">
        <v>1371</v>
      </c>
      <c r="G1653">
        <v>800</v>
      </c>
      <c r="H1653" t="s">
        <v>898</v>
      </c>
      <c r="I1653">
        <v>8850</v>
      </c>
      <c r="J1653" t="s">
        <v>1345</v>
      </c>
      <c r="K1653" t="s">
        <v>917</v>
      </c>
      <c r="L1653">
        <v>2237</v>
      </c>
      <c r="M1653">
        <v>2184</v>
      </c>
      <c r="N1653">
        <v>500</v>
      </c>
      <c r="O1653" t="s">
        <v>901</v>
      </c>
      <c r="P1653">
        <v>0.87790968421767301</v>
      </c>
      <c r="Q1653">
        <v>0.93255961344088101</v>
      </c>
      <c r="R1653" s="15">
        <v>9.5412614329334997E-2</v>
      </c>
      <c r="S1653">
        <v>8.2386643192546197E-2</v>
      </c>
      <c r="T1653">
        <v>0.95765102663702695</v>
      </c>
      <c r="U1653">
        <v>0.95765102663702695</v>
      </c>
      <c r="V1653">
        <v>0.56267598989585699</v>
      </c>
      <c r="W1653">
        <v>6.1</v>
      </c>
      <c r="X1653">
        <v>0.44</v>
      </c>
      <c r="Y1653">
        <v>181321</v>
      </c>
      <c r="Z1653">
        <v>12088</v>
      </c>
      <c r="AA1653">
        <v>0.53</v>
      </c>
      <c r="AB1653">
        <v>15</v>
      </c>
      <c r="AC1653">
        <v>8</v>
      </c>
      <c r="AD1653">
        <v>7</v>
      </c>
      <c r="AE1653">
        <v>53.33</v>
      </c>
      <c r="AF1653">
        <v>16</v>
      </c>
      <c r="AG1653">
        <v>4</v>
      </c>
      <c r="AH1653">
        <v>3</v>
      </c>
      <c r="AI1653">
        <v>8</v>
      </c>
      <c r="AJ1653" s="301">
        <v>43919</v>
      </c>
      <c r="AK1653">
        <v>1152</v>
      </c>
      <c r="AL1653">
        <v>2067</v>
      </c>
      <c r="AM1653" s="301">
        <v>43828</v>
      </c>
      <c r="AN1653">
        <v>1720</v>
      </c>
      <c r="AO1653">
        <v>2785</v>
      </c>
      <c r="AP1653" s="301">
        <v>43645</v>
      </c>
      <c r="AQ1653">
        <v>1520</v>
      </c>
      <c r="AR1653">
        <v>2621</v>
      </c>
      <c r="AS1653" s="301">
        <v>43280</v>
      </c>
      <c r="AT1653">
        <v>1850</v>
      </c>
      <c r="AU1653">
        <v>2610</v>
      </c>
    </row>
    <row r="1654" spans="1:47" x14ac:dyDescent="0.2">
      <c r="A1654" s="102">
        <v>2774</v>
      </c>
      <c r="B1654">
        <v>4666</v>
      </c>
      <c r="C1654" t="s">
        <v>1342</v>
      </c>
      <c r="D1654" t="s">
        <v>917</v>
      </c>
      <c r="E1654">
        <v>1805</v>
      </c>
      <c r="F1654">
        <v>1797</v>
      </c>
      <c r="G1654">
        <v>600</v>
      </c>
      <c r="H1654" t="s">
        <v>901</v>
      </c>
      <c r="I1654">
        <v>6473</v>
      </c>
      <c r="J1654" t="s">
        <v>806</v>
      </c>
      <c r="K1654" t="s">
        <v>909</v>
      </c>
      <c r="L1654">
        <v>816</v>
      </c>
      <c r="M1654">
        <v>805</v>
      </c>
      <c r="N1654">
        <v>1300</v>
      </c>
      <c r="O1654" t="s">
        <v>898</v>
      </c>
      <c r="P1654">
        <v>0.85584177554866803</v>
      </c>
      <c r="Q1654">
        <v>0.90424591153619505</v>
      </c>
      <c r="R1654">
        <v>0.102124982540602</v>
      </c>
      <c r="S1654" s="15">
        <v>8.2402905174991506E-2</v>
      </c>
      <c r="T1654">
        <v>-6.5433681494108303E-2</v>
      </c>
      <c r="U1654">
        <v>6.5433681494108303E-2</v>
      </c>
      <c r="V1654">
        <v>0.33716471660709901</v>
      </c>
      <c r="W1654">
        <v>-0.54</v>
      </c>
      <c r="X1654">
        <v>2.94</v>
      </c>
      <c r="Y1654">
        <v>181119</v>
      </c>
      <c r="Z1654">
        <v>12075</v>
      </c>
      <c r="AA1654">
        <v>0.71</v>
      </c>
      <c r="AB1654">
        <v>15</v>
      </c>
      <c r="AC1654">
        <v>7</v>
      </c>
      <c r="AD1654">
        <v>8</v>
      </c>
      <c r="AE1654">
        <v>46.67</v>
      </c>
      <c r="AF1654">
        <v>17</v>
      </c>
      <c r="AG1654">
        <v>4</v>
      </c>
      <c r="AH1654">
        <v>2</v>
      </c>
      <c r="AI1654">
        <v>9</v>
      </c>
      <c r="AJ1654" s="301">
        <v>43919</v>
      </c>
      <c r="AK1654">
        <v>1620</v>
      </c>
      <c r="AL1654">
        <v>755</v>
      </c>
      <c r="AM1654" s="301">
        <v>43828</v>
      </c>
      <c r="AN1654">
        <v>2669</v>
      </c>
      <c r="AO1654">
        <v>1301</v>
      </c>
      <c r="AP1654" s="301">
        <v>43645</v>
      </c>
      <c r="AQ1654">
        <v>2515</v>
      </c>
      <c r="AR1654">
        <v>1355</v>
      </c>
      <c r="AS1654" s="301">
        <v>43280</v>
      </c>
      <c r="AT1654">
        <v>2910</v>
      </c>
      <c r="AU1654">
        <v>1484</v>
      </c>
    </row>
    <row r="1655" spans="1:47" x14ac:dyDescent="0.2">
      <c r="A1655" s="102">
        <v>3202</v>
      </c>
      <c r="B1655">
        <v>6201</v>
      </c>
      <c r="C1655" t="s">
        <v>1150</v>
      </c>
      <c r="D1655" t="s">
        <v>913</v>
      </c>
      <c r="E1655">
        <v>5750</v>
      </c>
      <c r="F1655">
        <v>5650</v>
      </c>
      <c r="G1655">
        <v>100</v>
      </c>
      <c r="H1655" t="s">
        <v>898</v>
      </c>
      <c r="I1655">
        <v>9107</v>
      </c>
      <c r="J1655" t="s">
        <v>1070</v>
      </c>
      <c r="K1655" t="s">
        <v>1071</v>
      </c>
      <c r="L1655">
        <v>1020</v>
      </c>
      <c r="M1655">
        <v>1010</v>
      </c>
      <c r="N1655">
        <v>600</v>
      </c>
      <c r="O1655" t="s">
        <v>901</v>
      </c>
      <c r="P1655">
        <v>0.73298522511591502</v>
      </c>
      <c r="Q1655">
        <v>0.88928298624159197</v>
      </c>
      <c r="R1655">
        <v>0.48940934602004199</v>
      </c>
      <c r="S1655">
        <v>8.6132806914581805E-2</v>
      </c>
      <c r="T1655">
        <v>0.49866702125784301</v>
      </c>
      <c r="U1655">
        <v>0.49866702125784301</v>
      </c>
      <c r="V1655">
        <v>0.228205651594791</v>
      </c>
      <c r="W1655">
        <v>3.89</v>
      </c>
      <c r="X1655">
        <v>7.26</v>
      </c>
      <c r="Y1655">
        <v>181093</v>
      </c>
      <c r="Z1655">
        <v>13930</v>
      </c>
      <c r="AA1655">
        <v>1.1399999999999999</v>
      </c>
      <c r="AB1655">
        <v>13</v>
      </c>
      <c r="AC1655">
        <v>8</v>
      </c>
      <c r="AD1655">
        <v>5</v>
      </c>
      <c r="AE1655">
        <v>61.54</v>
      </c>
      <c r="AF1655">
        <v>14</v>
      </c>
      <c r="AG1655">
        <v>6</v>
      </c>
      <c r="AH1655">
        <v>3</v>
      </c>
      <c r="AI1655">
        <v>4</v>
      </c>
      <c r="AJ1655" s="301">
        <v>43919</v>
      </c>
      <c r="AK1655">
        <v>5370</v>
      </c>
      <c r="AL1655">
        <v>844</v>
      </c>
      <c r="AM1655" s="301">
        <v>43828</v>
      </c>
      <c r="AN1655">
        <v>6330</v>
      </c>
      <c r="AO1655">
        <v>1863</v>
      </c>
      <c r="AP1655" s="301">
        <v>43645</v>
      </c>
      <c r="AQ1655">
        <v>6040</v>
      </c>
      <c r="AR1655">
        <v>1372</v>
      </c>
      <c r="AS1655" s="301">
        <v>43280</v>
      </c>
      <c r="AT1655">
        <v>6010</v>
      </c>
      <c r="AU1655">
        <v>2006</v>
      </c>
    </row>
    <row r="1656" spans="1:47" x14ac:dyDescent="0.2">
      <c r="A1656" s="102">
        <v>2479</v>
      </c>
      <c r="B1656">
        <v>4061</v>
      </c>
      <c r="C1656" t="s">
        <v>1067</v>
      </c>
      <c r="D1656" t="s">
        <v>920</v>
      </c>
      <c r="E1656">
        <v>2593</v>
      </c>
      <c r="F1656">
        <v>2591</v>
      </c>
      <c r="G1656">
        <v>400</v>
      </c>
      <c r="H1656" t="s">
        <v>901</v>
      </c>
      <c r="I1656">
        <v>6141</v>
      </c>
      <c r="J1656" t="s">
        <v>1069</v>
      </c>
      <c r="K1656" t="s">
        <v>909</v>
      </c>
      <c r="L1656">
        <v>1254</v>
      </c>
      <c r="M1656">
        <v>1256</v>
      </c>
      <c r="N1656">
        <v>800</v>
      </c>
      <c r="O1656" t="s">
        <v>898</v>
      </c>
      <c r="P1656">
        <v>0.50410360159235201</v>
      </c>
      <c r="Q1656">
        <v>0.91180431807856999</v>
      </c>
      <c r="R1656">
        <v>2.0206631847397599E-4</v>
      </c>
      <c r="S1656">
        <v>6.4677034180126006E-2</v>
      </c>
      <c r="T1656">
        <v>-0.76639411517066502</v>
      </c>
      <c r="U1656">
        <v>0.76639411517066502</v>
      </c>
      <c r="V1656">
        <v>0.83376855108810599</v>
      </c>
      <c r="W1656">
        <v>-13.17</v>
      </c>
      <c r="X1656">
        <v>3.05</v>
      </c>
      <c r="Y1656">
        <v>180693</v>
      </c>
      <c r="Z1656">
        <v>10629</v>
      </c>
      <c r="AA1656">
        <v>0.56000000000000005</v>
      </c>
      <c r="AB1656">
        <v>17</v>
      </c>
      <c r="AC1656">
        <v>11</v>
      </c>
      <c r="AD1656">
        <v>6</v>
      </c>
      <c r="AE1656">
        <v>64.709999999999994</v>
      </c>
      <c r="AF1656">
        <v>17</v>
      </c>
      <c r="AG1656">
        <v>5</v>
      </c>
      <c r="AH1656">
        <v>4</v>
      </c>
      <c r="AI1656">
        <v>8</v>
      </c>
      <c r="AJ1656" s="301">
        <v>43919</v>
      </c>
      <c r="AK1656">
        <v>2346</v>
      </c>
      <c r="AL1656">
        <v>906</v>
      </c>
      <c r="AM1656" s="301">
        <v>43828</v>
      </c>
      <c r="AN1656">
        <v>3270</v>
      </c>
      <c r="AO1656">
        <v>1690</v>
      </c>
      <c r="AP1656" s="301">
        <v>43645</v>
      </c>
      <c r="AQ1656">
        <v>3320</v>
      </c>
      <c r="AR1656">
        <v>1836</v>
      </c>
      <c r="AS1656" s="301">
        <v>43280</v>
      </c>
      <c r="AT1656">
        <v>3615</v>
      </c>
      <c r="AU1656">
        <v>1514</v>
      </c>
    </row>
    <row r="1657" spans="1:47" x14ac:dyDescent="0.2">
      <c r="A1657" s="102">
        <v>219</v>
      </c>
      <c r="B1657">
        <v>1812</v>
      </c>
      <c r="C1657" t="s">
        <v>961</v>
      </c>
      <c r="D1657" t="s">
        <v>907</v>
      </c>
      <c r="E1657">
        <v>1231</v>
      </c>
      <c r="F1657">
        <v>1252</v>
      </c>
      <c r="G1657">
        <v>800</v>
      </c>
      <c r="H1657" t="s">
        <v>898</v>
      </c>
      <c r="I1657">
        <v>7240</v>
      </c>
      <c r="J1657" t="s">
        <v>599</v>
      </c>
      <c r="K1657" t="s">
        <v>913</v>
      </c>
      <c r="L1657">
        <v>1315</v>
      </c>
      <c r="M1657">
        <v>1294</v>
      </c>
      <c r="N1657">
        <v>800</v>
      </c>
      <c r="O1657" t="s">
        <v>901</v>
      </c>
      <c r="P1657">
        <v>0.94615798146692698</v>
      </c>
      <c r="Q1657">
        <v>0.96655517641913602</v>
      </c>
      <c r="R1657">
        <v>5.0372830910604197E-3</v>
      </c>
      <c r="S1657" s="15">
        <v>2.50594349015258E-3</v>
      </c>
      <c r="T1657">
        <v>0.90573508711628603</v>
      </c>
      <c r="U1657">
        <v>0.90573508711628603</v>
      </c>
      <c r="V1657">
        <v>8.4054688871844002E-2</v>
      </c>
      <c r="W1657">
        <v>3.76</v>
      </c>
      <c r="X1657">
        <v>3.25</v>
      </c>
      <c r="Y1657">
        <v>180666</v>
      </c>
      <c r="Z1657">
        <v>12044</v>
      </c>
      <c r="AA1657">
        <v>0.54</v>
      </c>
      <c r="AB1657">
        <v>15</v>
      </c>
      <c r="AC1657">
        <v>8</v>
      </c>
      <c r="AD1657">
        <v>7</v>
      </c>
      <c r="AE1657">
        <v>53.33</v>
      </c>
      <c r="AF1657">
        <v>20</v>
      </c>
      <c r="AG1657">
        <v>2</v>
      </c>
      <c r="AH1657">
        <v>0</v>
      </c>
      <c r="AI1657">
        <v>13</v>
      </c>
      <c r="AJ1657" s="301">
        <v>43919</v>
      </c>
      <c r="AK1657">
        <v>1155</v>
      </c>
      <c r="AL1657">
        <v>1212</v>
      </c>
      <c r="AM1657" s="301">
        <v>43828</v>
      </c>
      <c r="AN1657">
        <v>1458</v>
      </c>
      <c r="AO1657">
        <v>1641</v>
      </c>
      <c r="AP1657" s="301">
        <v>43645</v>
      </c>
      <c r="AQ1657">
        <v>1510</v>
      </c>
      <c r="AR1657">
        <v>1653</v>
      </c>
      <c r="AS1657" s="301">
        <v>43280</v>
      </c>
      <c r="AT1657">
        <v>1646</v>
      </c>
      <c r="AU1657">
        <v>2099</v>
      </c>
    </row>
    <row r="1658" spans="1:47" x14ac:dyDescent="0.2">
      <c r="A1658" s="102">
        <v>2676</v>
      </c>
      <c r="B1658">
        <v>3197</v>
      </c>
      <c r="C1658" t="s">
        <v>508</v>
      </c>
      <c r="D1658" t="s">
        <v>921</v>
      </c>
      <c r="E1658">
        <v>1738</v>
      </c>
      <c r="F1658">
        <v>1715</v>
      </c>
      <c r="G1658">
        <v>600</v>
      </c>
      <c r="H1658" t="s">
        <v>898</v>
      </c>
      <c r="I1658">
        <v>4208</v>
      </c>
      <c r="J1658" t="s">
        <v>1026</v>
      </c>
      <c r="K1658" t="s">
        <v>920</v>
      </c>
      <c r="L1658">
        <v>1810</v>
      </c>
      <c r="M1658">
        <v>1797</v>
      </c>
      <c r="N1658">
        <v>600</v>
      </c>
      <c r="O1658" t="s">
        <v>901</v>
      </c>
      <c r="P1658">
        <v>0.87753360553732596</v>
      </c>
      <c r="Q1658">
        <v>0.90658882191324897</v>
      </c>
      <c r="R1658">
        <v>0.238868883343654</v>
      </c>
      <c r="S1658" s="15">
        <v>2.1984598835277099E-2</v>
      </c>
      <c r="T1658">
        <v>5.9443242712773299E-2</v>
      </c>
      <c r="U1658">
        <v>5.9443242712773299E-2</v>
      </c>
      <c r="V1658">
        <v>0.33062731794950501</v>
      </c>
      <c r="W1658">
        <v>0.37</v>
      </c>
      <c r="X1658">
        <v>4.5599999999999996</v>
      </c>
      <c r="Y1658">
        <v>180565</v>
      </c>
      <c r="Z1658">
        <v>11285</v>
      </c>
      <c r="AA1658">
        <v>0.62</v>
      </c>
      <c r="AB1658">
        <v>16</v>
      </c>
      <c r="AC1658">
        <v>11</v>
      </c>
      <c r="AD1658">
        <v>5</v>
      </c>
      <c r="AE1658">
        <v>68.75</v>
      </c>
      <c r="AF1658">
        <v>16</v>
      </c>
      <c r="AG1658">
        <v>5</v>
      </c>
      <c r="AH1658">
        <v>4</v>
      </c>
      <c r="AI1658">
        <v>7</v>
      </c>
      <c r="AJ1658" s="301">
        <v>43919</v>
      </c>
      <c r="AK1658">
        <v>1614</v>
      </c>
      <c r="AL1658">
        <v>1691</v>
      </c>
      <c r="AM1658" s="301">
        <v>43828</v>
      </c>
      <c r="AN1658">
        <v>2135</v>
      </c>
      <c r="AO1658">
        <v>2379</v>
      </c>
      <c r="AP1658" s="301">
        <v>43645</v>
      </c>
      <c r="AQ1658">
        <v>1873</v>
      </c>
      <c r="AR1658">
        <v>2298</v>
      </c>
      <c r="AS1658" s="301">
        <v>43280</v>
      </c>
      <c r="AT1658">
        <v>1626</v>
      </c>
      <c r="AU1658">
        <v>2821</v>
      </c>
    </row>
    <row r="1659" spans="1:47" x14ac:dyDescent="0.2">
      <c r="A1659" s="102">
        <v>1656</v>
      </c>
      <c r="B1659">
        <v>2914</v>
      </c>
      <c r="C1659" t="s">
        <v>994</v>
      </c>
      <c r="D1659" t="s">
        <v>923</v>
      </c>
      <c r="E1659">
        <v>1998.5</v>
      </c>
      <c r="F1659">
        <v>1997</v>
      </c>
      <c r="G1659">
        <v>400</v>
      </c>
      <c r="H1659" t="s">
        <v>901</v>
      </c>
      <c r="I1659">
        <v>7276</v>
      </c>
      <c r="J1659" t="s">
        <v>937</v>
      </c>
      <c r="K1659" t="s">
        <v>903</v>
      </c>
      <c r="L1659">
        <v>4275</v>
      </c>
      <c r="M1659">
        <v>4255</v>
      </c>
      <c r="N1659">
        <v>200</v>
      </c>
      <c r="O1659" t="s">
        <v>898</v>
      </c>
      <c r="P1659">
        <v>0.87883639026059601</v>
      </c>
      <c r="Q1659">
        <v>0.93330288071761802</v>
      </c>
      <c r="R1659">
        <v>0.26557211930229802</v>
      </c>
      <c r="S1659">
        <v>3.78627180132102E-2</v>
      </c>
      <c r="T1659">
        <v>-0.85298759849604799</v>
      </c>
      <c r="U1659">
        <v>0.85298759849604799</v>
      </c>
      <c r="V1659">
        <v>0.60136690894981704</v>
      </c>
      <c r="W1659">
        <v>-9.31</v>
      </c>
      <c r="X1659">
        <v>6.13</v>
      </c>
      <c r="Y1659">
        <v>180422</v>
      </c>
      <c r="Z1659">
        <v>22553</v>
      </c>
      <c r="AA1659">
        <v>0.65</v>
      </c>
      <c r="AB1659">
        <v>8</v>
      </c>
      <c r="AC1659">
        <v>5</v>
      </c>
      <c r="AD1659">
        <v>3</v>
      </c>
      <c r="AE1659">
        <v>62.5</v>
      </c>
      <c r="AF1659">
        <v>14</v>
      </c>
      <c r="AG1659">
        <v>3</v>
      </c>
      <c r="AH1659">
        <v>2</v>
      </c>
      <c r="AI1659">
        <v>3</v>
      </c>
      <c r="AJ1659" s="301">
        <v>43919</v>
      </c>
      <c r="AK1659">
        <v>2053.5</v>
      </c>
      <c r="AL1659">
        <v>3710</v>
      </c>
      <c r="AM1659" s="301">
        <v>43828</v>
      </c>
      <c r="AN1659">
        <v>2432.5</v>
      </c>
      <c r="AO1659">
        <v>5100</v>
      </c>
      <c r="AP1659" s="301">
        <v>43645</v>
      </c>
      <c r="AQ1659">
        <v>2401</v>
      </c>
      <c r="AR1659">
        <v>5880</v>
      </c>
      <c r="AS1659" s="301">
        <v>43280</v>
      </c>
      <c r="AT1659">
        <v>3013</v>
      </c>
      <c r="AU1659">
        <v>7150</v>
      </c>
    </row>
    <row r="1660" spans="1:47" x14ac:dyDescent="0.2">
      <c r="A1660" s="102">
        <v>2367</v>
      </c>
      <c r="B1660">
        <v>3197</v>
      </c>
      <c r="C1660" t="s">
        <v>508</v>
      </c>
      <c r="D1660" t="s">
        <v>921</v>
      </c>
      <c r="E1660">
        <v>1738</v>
      </c>
      <c r="F1660">
        <v>1715</v>
      </c>
      <c r="G1660">
        <v>600</v>
      </c>
      <c r="H1660" t="s">
        <v>901</v>
      </c>
      <c r="I1660">
        <v>5463</v>
      </c>
      <c r="J1660" t="s">
        <v>63</v>
      </c>
      <c r="K1660" t="s">
        <v>939</v>
      </c>
      <c r="L1660">
        <v>2643</v>
      </c>
      <c r="M1660">
        <v>2662</v>
      </c>
      <c r="N1660">
        <v>400</v>
      </c>
      <c r="O1660" t="s">
        <v>898</v>
      </c>
      <c r="P1660">
        <v>0.87898467555840898</v>
      </c>
      <c r="Q1660">
        <v>0.914994343065755</v>
      </c>
      <c r="R1660">
        <v>0.40563392481354699</v>
      </c>
      <c r="S1660">
        <v>3.3683805739527901E-3</v>
      </c>
      <c r="T1660">
        <v>-4.4163381813190898E-2</v>
      </c>
      <c r="U1660">
        <v>4.4163381813190898E-2</v>
      </c>
      <c r="V1660">
        <v>0.28938087218421299</v>
      </c>
      <c r="W1660">
        <v>-0.2</v>
      </c>
      <c r="X1660">
        <v>3.36</v>
      </c>
      <c r="Y1660">
        <v>180294</v>
      </c>
      <c r="Z1660">
        <v>11268</v>
      </c>
      <c r="AA1660">
        <v>0.55000000000000004</v>
      </c>
      <c r="AB1660">
        <v>16</v>
      </c>
      <c r="AC1660">
        <v>11</v>
      </c>
      <c r="AD1660">
        <v>5</v>
      </c>
      <c r="AE1660">
        <v>68.75</v>
      </c>
      <c r="AF1660">
        <v>19</v>
      </c>
      <c r="AG1660">
        <v>1</v>
      </c>
      <c r="AH1660">
        <v>1</v>
      </c>
      <c r="AI1660">
        <v>14</v>
      </c>
      <c r="AJ1660" s="301">
        <v>43919</v>
      </c>
      <c r="AK1660">
        <v>1614</v>
      </c>
      <c r="AL1660">
        <v>2771</v>
      </c>
      <c r="AM1660" s="301">
        <v>43828</v>
      </c>
      <c r="AN1660">
        <v>2135</v>
      </c>
      <c r="AO1660">
        <v>3080</v>
      </c>
      <c r="AP1660" s="301">
        <v>43645</v>
      </c>
      <c r="AQ1660">
        <v>1873</v>
      </c>
      <c r="AR1660">
        <v>3030</v>
      </c>
      <c r="AS1660" s="301">
        <v>43280</v>
      </c>
      <c r="AT1660">
        <v>1626</v>
      </c>
      <c r="AU1660">
        <v>3660</v>
      </c>
    </row>
    <row r="1661" spans="1:47" x14ac:dyDescent="0.2">
      <c r="A1661" s="102">
        <v>3709</v>
      </c>
      <c r="B1661">
        <v>2503</v>
      </c>
      <c r="C1661" t="s">
        <v>1350</v>
      </c>
      <c r="D1661" t="s">
        <v>923</v>
      </c>
      <c r="E1661">
        <v>2242</v>
      </c>
      <c r="F1661">
        <v>2232</v>
      </c>
      <c r="G1661">
        <v>200</v>
      </c>
      <c r="H1661" t="s">
        <v>901</v>
      </c>
      <c r="I1661">
        <v>9062</v>
      </c>
      <c r="J1661" t="s">
        <v>863</v>
      </c>
      <c r="K1661" t="s">
        <v>976</v>
      </c>
      <c r="L1661">
        <v>5560</v>
      </c>
      <c r="M1661">
        <v>5530</v>
      </c>
      <c r="N1661">
        <v>100</v>
      </c>
      <c r="O1661" t="s">
        <v>898</v>
      </c>
      <c r="P1661">
        <v>0.91820086296083103</v>
      </c>
      <c r="Q1661">
        <v>0.86919852629525995</v>
      </c>
      <c r="R1661">
        <v>1.3558446821904799E-2</v>
      </c>
      <c r="S1661">
        <v>1.18255978965404E-3</v>
      </c>
      <c r="T1661">
        <v>-0.63601094117587997</v>
      </c>
      <c r="U1661">
        <v>0.63601094117587997</v>
      </c>
      <c r="V1661">
        <v>2.4846184500842999E-2</v>
      </c>
      <c r="W1661">
        <v>-2.04</v>
      </c>
      <c r="X1661">
        <v>19.28</v>
      </c>
      <c r="Y1661">
        <v>180188</v>
      </c>
      <c r="Z1661">
        <v>36038</v>
      </c>
      <c r="AA1661">
        <v>2.2200000000000002</v>
      </c>
      <c r="AB1661">
        <v>5</v>
      </c>
      <c r="AC1661">
        <v>5</v>
      </c>
      <c r="AD1661">
        <v>0</v>
      </c>
      <c r="AE1661">
        <v>100</v>
      </c>
      <c r="AF1661">
        <v>21</v>
      </c>
      <c r="AG1661">
        <v>1</v>
      </c>
      <c r="AH1661">
        <v>0</v>
      </c>
      <c r="AI1661">
        <v>4</v>
      </c>
      <c r="AJ1661" s="301">
        <v>43919</v>
      </c>
      <c r="AK1661">
        <v>2264.5</v>
      </c>
      <c r="AL1661">
        <v>5300</v>
      </c>
      <c r="AM1661" s="301">
        <v>43828</v>
      </c>
      <c r="AN1661">
        <v>2390</v>
      </c>
      <c r="AO1661">
        <v>6420</v>
      </c>
      <c r="AP1661" s="301">
        <v>43645</v>
      </c>
      <c r="AQ1661">
        <v>2339.5</v>
      </c>
      <c r="AR1661">
        <v>5940</v>
      </c>
      <c r="AS1661" s="301">
        <v>43280</v>
      </c>
      <c r="AT1661">
        <v>2871.5</v>
      </c>
      <c r="AU1661">
        <v>7800</v>
      </c>
    </row>
    <row r="1662" spans="1:47" x14ac:dyDescent="0.2">
      <c r="A1662" s="102">
        <v>3471</v>
      </c>
      <c r="B1662">
        <v>5706</v>
      </c>
      <c r="C1662" t="s">
        <v>1136</v>
      </c>
      <c r="D1662" t="s">
        <v>911</v>
      </c>
      <c r="E1662">
        <v>2159</v>
      </c>
      <c r="F1662">
        <v>2175</v>
      </c>
      <c r="G1662">
        <v>400</v>
      </c>
      <c r="H1662" t="s">
        <v>898</v>
      </c>
      <c r="I1662">
        <v>7458</v>
      </c>
      <c r="J1662" t="s">
        <v>1193</v>
      </c>
      <c r="K1662" t="s">
        <v>905</v>
      </c>
      <c r="L1662">
        <v>3225</v>
      </c>
      <c r="M1662">
        <v>3135</v>
      </c>
      <c r="N1662">
        <v>300</v>
      </c>
      <c r="O1662" t="s">
        <v>901</v>
      </c>
      <c r="P1662">
        <v>0.91453633423832603</v>
      </c>
      <c r="Q1662">
        <v>0.87827361902253598</v>
      </c>
      <c r="R1662">
        <v>0.31037280353227098</v>
      </c>
      <c r="S1662">
        <v>5.0061607259617599E-2</v>
      </c>
      <c r="T1662">
        <v>1.9528932439219899</v>
      </c>
      <c r="U1662">
        <v>1.9528932439219899</v>
      </c>
      <c r="V1662">
        <v>1.4363449151446701</v>
      </c>
      <c r="W1662">
        <v>11.35</v>
      </c>
      <c r="X1662">
        <v>7.5</v>
      </c>
      <c r="Y1662">
        <v>180046</v>
      </c>
      <c r="Z1662">
        <v>25721</v>
      </c>
      <c r="AA1662">
        <v>1.22</v>
      </c>
      <c r="AB1662">
        <v>7</v>
      </c>
      <c r="AC1662">
        <v>4</v>
      </c>
      <c r="AD1662">
        <v>3</v>
      </c>
      <c r="AE1662">
        <v>57.14</v>
      </c>
      <c r="AF1662">
        <v>14</v>
      </c>
      <c r="AG1662">
        <v>3</v>
      </c>
      <c r="AH1662">
        <v>2</v>
      </c>
      <c r="AI1662">
        <v>2</v>
      </c>
      <c r="AJ1662" s="301">
        <v>43919</v>
      </c>
      <c r="AK1662">
        <v>1803</v>
      </c>
      <c r="AL1662">
        <v>2991</v>
      </c>
      <c r="AM1662" s="301">
        <v>43828</v>
      </c>
      <c r="AN1662">
        <v>2924</v>
      </c>
      <c r="AO1662">
        <v>5730</v>
      </c>
      <c r="AP1662" s="301">
        <v>43645</v>
      </c>
      <c r="AQ1662">
        <v>2630</v>
      </c>
      <c r="AR1662">
        <v>5030</v>
      </c>
      <c r="AS1662" s="301">
        <v>43280</v>
      </c>
      <c r="AT1662">
        <v>4625</v>
      </c>
      <c r="AU1662">
        <v>5190</v>
      </c>
    </row>
    <row r="1663" spans="1:47" x14ac:dyDescent="0.2">
      <c r="A1663" s="102">
        <v>2466</v>
      </c>
      <c r="B1663">
        <v>1941</v>
      </c>
      <c r="C1663" t="s">
        <v>1159</v>
      </c>
      <c r="D1663" t="s">
        <v>907</v>
      </c>
      <c r="E1663">
        <v>2302</v>
      </c>
      <c r="F1663">
        <v>2285</v>
      </c>
      <c r="G1663">
        <v>200</v>
      </c>
      <c r="H1663" t="s">
        <v>901</v>
      </c>
      <c r="I1663">
        <v>9062</v>
      </c>
      <c r="J1663" t="s">
        <v>863</v>
      </c>
      <c r="K1663" t="s">
        <v>976</v>
      </c>
      <c r="L1663">
        <v>5560</v>
      </c>
      <c r="M1663">
        <v>5530</v>
      </c>
      <c r="N1663">
        <v>100</v>
      </c>
      <c r="O1663" t="s">
        <v>898</v>
      </c>
      <c r="P1663">
        <v>0.737019746610035</v>
      </c>
      <c r="Q1663">
        <v>0.91213201283397605</v>
      </c>
      <c r="R1663">
        <v>0.105110908487108</v>
      </c>
      <c r="S1663">
        <v>6.1618803798984901E-3</v>
      </c>
      <c r="T1663">
        <v>-0.42637838748013801</v>
      </c>
      <c r="U1663">
        <v>0.42637838748013801</v>
      </c>
      <c r="V1663">
        <v>0.49107278018203898</v>
      </c>
      <c r="W1663">
        <v>-1.94</v>
      </c>
      <c r="X1663">
        <v>17.36</v>
      </c>
      <c r="Y1663">
        <v>179763</v>
      </c>
      <c r="Z1663">
        <v>25680</v>
      </c>
      <c r="AA1663">
        <v>1.35</v>
      </c>
      <c r="AB1663">
        <v>7</v>
      </c>
      <c r="AC1663">
        <v>6</v>
      </c>
      <c r="AD1663">
        <v>1</v>
      </c>
      <c r="AE1663">
        <v>85.71</v>
      </c>
      <c r="AF1663">
        <v>21</v>
      </c>
      <c r="AG1663">
        <v>0</v>
      </c>
      <c r="AH1663">
        <v>0</v>
      </c>
      <c r="AI1663">
        <v>7</v>
      </c>
      <c r="AJ1663" s="301">
        <v>43919</v>
      </c>
      <c r="AK1663">
        <v>2248</v>
      </c>
      <c r="AL1663">
        <v>5300</v>
      </c>
      <c r="AM1663" s="301">
        <v>43828</v>
      </c>
      <c r="AN1663">
        <v>2532</v>
      </c>
      <c r="AO1663">
        <v>6420</v>
      </c>
      <c r="AP1663" s="301">
        <v>43645</v>
      </c>
      <c r="AQ1663">
        <v>2296</v>
      </c>
      <c r="AR1663">
        <v>5940</v>
      </c>
      <c r="AS1663" s="301">
        <v>43280</v>
      </c>
      <c r="AT1663">
        <v>2698</v>
      </c>
      <c r="AU1663">
        <v>7800</v>
      </c>
    </row>
    <row r="1664" spans="1:47" x14ac:dyDescent="0.2">
      <c r="A1664" s="102">
        <v>3919</v>
      </c>
      <c r="B1664">
        <v>3382</v>
      </c>
      <c r="C1664" t="s">
        <v>1468</v>
      </c>
      <c r="D1664" t="s">
        <v>921</v>
      </c>
      <c r="E1664">
        <v>3470</v>
      </c>
      <c r="F1664">
        <v>3479</v>
      </c>
      <c r="G1664">
        <v>300</v>
      </c>
      <c r="H1664" t="s">
        <v>901</v>
      </c>
      <c r="I1664">
        <v>5714</v>
      </c>
      <c r="J1664" t="s">
        <v>559</v>
      </c>
      <c r="K1664" t="s">
        <v>911</v>
      </c>
      <c r="L1664">
        <v>3280</v>
      </c>
      <c r="M1664">
        <v>3235</v>
      </c>
      <c r="N1664">
        <v>300</v>
      </c>
      <c r="O1664" t="s">
        <v>898</v>
      </c>
      <c r="P1664">
        <v>0.72276708254787603</v>
      </c>
      <c r="Q1664">
        <v>0.85936667821998203</v>
      </c>
      <c r="R1664">
        <v>8.92611843926433E-2</v>
      </c>
      <c r="S1664">
        <v>3.5417054385892001E-3</v>
      </c>
      <c r="T1664">
        <v>-1.08300427308054</v>
      </c>
      <c r="U1664">
        <v>1.08300427308054</v>
      </c>
      <c r="V1664">
        <v>1.2325208455013901</v>
      </c>
      <c r="W1664">
        <v>-10.1</v>
      </c>
      <c r="X1664">
        <v>7.01</v>
      </c>
      <c r="Y1664">
        <v>179151</v>
      </c>
      <c r="Z1664">
        <v>19906</v>
      </c>
      <c r="AA1664">
        <v>0.99</v>
      </c>
      <c r="AB1664">
        <v>9</v>
      </c>
      <c r="AC1664">
        <v>5</v>
      </c>
      <c r="AD1664">
        <v>4</v>
      </c>
      <c r="AE1664">
        <v>55.56</v>
      </c>
      <c r="AF1664">
        <v>20</v>
      </c>
      <c r="AG1664">
        <v>1</v>
      </c>
      <c r="AH1664">
        <v>1</v>
      </c>
      <c r="AI1664">
        <v>7</v>
      </c>
      <c r="AJ1664" s="301">
        <v>43919</v>
      </c>
      <c r="AK1664">
        <v>3647</v>
      </c>
      <c r="AL1664">
        <v>2786</v>
      </c>
      <c r="AM1664" s="301">
        <v>43828</v>
      </c>
      <c r="AN1664">
        <v>4003</v>
      </c>
      <c r="AO1664">
        <v>4075</v>
      </c>
      <c r="AP1664" s="301">
        <v>43645</v>
      </c>
      <c r="AQ1664">
        <v>3707</v>
      </c>
      <c r="AR1664">
        <v>3525</v>
      </c>
      <c r="AS1664" s="301">
        <v>43280</v>
      </c>
      <c r="AT1664">
        <v>4686</v>
      </c>
      <c r="AU1664">
        <v>3350</v>
      </c>
    </row>
    <row r="1665" spans="1:47" x14ac:dyDescent="0.2">
      <c r="A1665" s="102">
        <v>1356</v>
      </c>
      <c r="B1665">
        <v>4091</v>
      </c>
      <c r="C1665" t="s">
        <v>1334</v>
      </c>
      <c r="D1665" t="s">
        <v>920</v>
      </c>
      <c r="E1665">
        <v>1721</v>
      </c>
      <c r="F1665">
        <v>1751</v>
      </c>
      <c r="G1665">
        <v>600</v>
      </c>
      <c r="H1665" t="s">
        <v>901</v>
      </c>
      <c r="I1665">
        <v>4205</v>
      </c>
      <c r="J1665" t="s">
        <v>998</v>
      </c>
      <c r="K1665" t="s">
        <v>920</v>
      </c>
      <c r="L1665">
        <v>988</v>
      </c>
      <c r="M1665">
        <v>968</v>
      </c>
      <c r="N1665">
        <v>1100</v>
      </c>
      <c r="O1665" t="s">
        <v>898</v>
      </c>
      <c r="P1665">
        <v>0.87823964791159703</v>
      </c>
      <c r="Q1665">
        <v>0.94021862819745305</v>
      </c>
      <c r="R1665">
        <v>7.9946445246491804E-2</v>
      </c>
      <c r="S1665" s="15">
        <v>2.0572218277884802E-2</v>
      </c>
      <c r="T1665">
        <v>-0.64756647464973205</v>
      </c>
      <c r="U1665">
        <v>0.64756647464973205</v>
      </c>
      <c r="V1665">
        <v>0.86484693496340603</v>
      </c>
      <c r="W1665">
        <v>-3.88</v>
      </c>
      <c r="X1665">
        <v>1.35</v>
      </c>
      <c r="Y1665">
        <v>179116</v>
      </c>
      <c r="Z1665">
        <v>9427</v>
      </c>
      <c r="AA1665">
        <v>0.44</v>
      </c>
      <c r="AB1665">
        <v>19</v>
      </c>
      <c r="AC1665">
        <v>7</v>
      </c>
      <c r="AD1665">
        <v>12</v>
      </c>
      <c r="AE1665">
        <v>36.840000000000003</v>
      </c>
      <c r="AF1665">
        <v>17</v>
      </c>
      <c r="AG1665">
        <v>6</v>
      </c>
      <c r="AH1665">
        <v>2</v>
      </c>
      <c r="AI1665">
        <v>11</v>
      </c>
      <c r="AJ1665" s="301">
        <v>43919</v>
      </c>
      <c r="AK1665">
        <v>1662</v>
      </c>
      <c r="AL1665">
        <v>851</v>
      </c>
      <c r="AM1665" s="301">
        <v>43828</v>
      </c>
      <c r="AN1665">
        <v>2428</v>
      </c>
      <c r="AO1665">
        <v>1366</v>
      </c>
      <c r="AP1665" s="301">
        <v>43645</v>
      </c>
      <c r="AQ1665">
        <v>2285</v>
      </c>
      <c r="AR1665">
        <v>1217</v>
      </c>
      <c r="AS1665" s="301">
        <v>43280</v>
      </c>
      <c r="AT1665">
        <v>1526</v>
      </c>
      <c r="AU1665">
        <v>1272</v>
      </c>
    </row>
    <row r="1666" spans="1:47" x14ac:dyDescent="0.2">
      <c r="A1666" s="102">
        <v>2011</v>
      </c>
      <c r="B1666">
        <v>5110</v>
      </c>
      <c r="C1666" t="s">
        <v>808</v>
      </c>
      <c r="D1666" t="s">
        <v>984</v>
      </c>
      <c r="E1666">
        <v>1053</v>
      </c>
      <c r="F1666">
        <v>1049</v>
      </c>
      <c r="G1666">
        <v>1000</v>
      </c>
      <c r="H1666" t="s">
        <v>901</v>
      </c>
      <c r="I1666">
        <v>8359</v>
      </c>
      <c r="J1666" t="s">
        <v>453</v>
      </c>
      <c r="K1666" t="s">
        <v>940</v>
      </c>
      <c r="L1666">
        <v>401</v>
      </c>
      <c r="M1666">
        <v>406</v>
      </c>
      <c r="N1666">
        <v>2600</v>
      </c>
      <c r="O1666" t="s">
        <v>898</v>
      </c>
      <c r="P1666">
        <v>0.78242037757862704</v>
      </c>
      <c r="Q1666">
        <v>0.92446267105213997</v>
      </c>
      <c r="R1666">
        <v>0.426286552656303</v>
      </c>
      <c r="S1666" s="15">
        <v>3.3261096703954503E-2</v>
      </c>
      <c r="T1666">
        <v>-1.3200179412111399</v>
      </c>
      <c r="U1666">
        <v>1.3200179412111399</v>
      </c>
      <c r="V1666">
        <v>0.77811153410728495</v>
      </c>
      <c r="W1666">
        <v>-7.27</v>
      </c>
      <c r="X1666">
        <v>0.63</v>
      </c>
      <c r="Y1666">
        <v>179064</v>
      </c>
      <c r="Z1666">
        <v>12790</v>
      </c>
      <c r="AA1666">
        <v>0.6</v>
      </c>
      <c r="AB1666">
        <v>14</v>
      </c>
      <c r="AC1666">
        <v>7</v>
      </c>
      <c r="AD1666">
        <v>7</v>
      </c>
      <c r="AE1666">
        <v>50</v>
      </c>
      <c r="AF1666">
        <v>20</v>
      </c>
      <c r="AG1666">
        <v>1</v>
      </c>
      <c r="AH1666">
        <v>0</v>
      </c>
      <c r="AI1666">
        <v>13</v>
      </c>
      <c r="AJ1666" s="301">
        <v>43919</v>
      </c>
      <c r="AK1666">
        <v>1069</v>
      </c>
      <c r="AL1666">
        <v>401</v>
      </c>
      <c r="AM1666" s="301">
        <v>43828</v>
      </c>
      <c r="AN1666">
        <v>1337</v>
      </c>
      <c r="AO1666">
        <v>478</v>
      </c>
      <c r="AP1666" s="301">
        <v>43645</v>
      </c>
      <c r="AQ1666">
        <v>1263</v>
      </c>
      <c r="AR1666">
        <v>445</v>
      </c>
      <c r="AS1666" s="301">
        <v>43280</v>
      </c>
      <c r="AT1666">
        <v>1711</v>
      </c>
      <c r="AU1666">
        <v>466</v>
      </c>
    </row>
    <row r="1667" spans="1:47" x14ac:dyDescent="0.2">
      <c r="A1667" s="102">
        <v>766</v>
      </c>
      <c r="B1667">
        <v>6361</v>
      </c>
      <c r="C1667" t="s">
        <v>576</v>
      </c>
      <c r="D1667" t="s">
        <v>909</v>
      </c>
      <c r="E1667">
        <v>2492</v>
      </c>
      <c r="F1667">
        <v>2484</v>
      </c>
      <c r="G1667">
        <v>400</v>
      </c>
      <c r="H1667" t="s">
        <v>898</v>
      </c>
      <c r="I1667">
        <v>6923</v>
      </c>
      <c r="J1667" t="s">
        <v>54</v>
      </c>
      <c r="K1667" t="s">
        <v>903</v>
      </c>
      <c r="L1667">
        <v>2563</v>
      </c>
      <c r="M1667">
        <v>2534</v>
      </c>
      <c r="N1667">
        <v>400</v>
      </c>
      <c r="O1667" t="s">
        <v>901</v>
      </c>
      <c r="P1667">
        <v>0.95748743754517995</v>
      </c>
      <c r="Q1667">
        <v>0.951910284770913</v>
      </c>
      <c r="R1667">
        <v>4.9290946064762198E-2</v>
      </c>
      <c r="S1667">
        <v>2.9164813836737E-2</v>
      </c>
      <c r="T1667">
        <v>0.78408563877297399</v>
      </c>
      <c r="U1667">
        <v>0.78408563877297399</v>
      </c>
      <c r="V1667">
        <v>1.2403239301504401</v>
      </c>
      <c r="W1667">
        <v>2.0299999999999998</v>
      </c>
      <c r="X1667">
        <v>1.97</v>
      </c>
      <c r="Y1667">
        <v>179061</v>
      </c>
      <c r="Z1667">
        <v>19896</v>
      </c>
      <c r="AA1667">
        <v>1.18</v>
      </c>
      <c r="AB1667">
        <v>9</v>
      </c>
      <c r="AC1667">
        <v>5</v>
      </c>
      <c r="AD1667">
        <v>4</v>
      </c>
      <c r="AE1667">
        <v>55.56</v>
      </c>
      <c r="AF1667">
        <v>21</v>
      </c>
      <c r="AG1667">
        <v>0</v>
      </c>
      <c r="AH1667">
        <v>0</v>
      </c>
      <c r="AI1667">
        <v>9</v>
      </c>
      <c r="AJ1667" s="301">
        <v>43919</v>
      </c>
      <c r="AK1667">
        <v>2060</v>
      </c>
      <c r="AL1667">
        <v>2175</v>
      </c>
      <c r="AM1667" s="301">
        <v>43828</v>
      </c>
      <c r="AN1667">
        <v>3325</v>
      </c>
      <c r="AO1667">
        <v>3180</v>
      </c>
      <c r="AP1667" s="301">
        <v>43645</v>
      </c>
      <c r="AQ1667">
        <v>3015</v>
      </c>
      <c r="AR1667">
        <v>2743</v>
      </c>
      <c r="AS1667" s="301">
        <v>43280</v>
      </c>
      <c r="AT1667">
        <v>3385</v>
      </c>
      <c r="AU1667">
        <v>3700</v>
      </c>
    </row>
    <row r="1668" spans="1:47" x14ac:dyDescent="0.2">
      <c r="A1668" s="102">
        <v>503</v>
      </c>
      <c r="B1668">
        <v>5233</v>
      </c>
      <c r="C1668" t="s">
        <v>1033</v>
      </c>
      <c r="D1668" t="s">
        <v>897</v>
      </c>
      <c r="E1668">
        <v>2425</v>
      </c>
      <c r="F1668">
        <v>2448</v>
      </c>
      <c r="G1668">
        <v>400</v>
      </c>
      <c r="H1668" t="s">
        <v>898</v>
      </c>
      <c r="I1668">
        <v>9101</v>
      </c>
      <c r="J1668" t="s">
        <v>682</v>
      </c>
      <c r="K1668" t="s">
        <v>1071</v>
      </c>
      <c r="L1668">
        <v>1484</v>
      </c>
      <c r="M1668">
        <v>1493</v>
      </c>
      <c r="N1668">
        <v>700</v>
      </c>
      <c r="O1668" t="s">
        <v>901</v>
      </c>
      <c r="P1668">
        <v>0.95628552526849098</v>
      </c>
      <c r="Q1668">
        <v>0.95820120020729105</v>
      </c>
      <c r="R1668">
        <v>3.5885773582195902E-3</v>
      </c>
      <c r="S1668" s="15">
        <v>4.4438983798259203E-2</v>
      </c>
      <c r="T1668">
        <v>0.89591050690341201</v>
      </c>
      <c r="U1668">
        <v>0.89591050690341201</v>
      </c>
      <c r="V1668">
        <v>0.52731919254241899</v>
      </c>
      <c r="W1668">
        <v>4.8</v>
      </c>
      <c r="X1668">
        <v>6.73</v>
      </c>
      <c r="Y1668">
        <v>178827</v>
      </c>
      <c r="Z1668">
        <v>16257</v>
      </c>
      <c r="AA1668">
        <v>0.86</v>
      </c>
      <c r="AB1668">
        <v>11</v>
      </c>
      <c r="AC1668">
        <v>5</v>
      </c>
      <c r="AD1668">
        <v>6</v>
      </c>
      <c r="AE1668">
        <v>45.45</v>
      </c>
      <c r="AF1668">
        <v>17</v>
      </c>
      <c r="AG1668">
        <v>4</v>
      </c>
      <c r="AH1668">
        <v>1</v>
      </c>
      <c r="AI1668">
        <v>6</v>
      </c>
      <c r="AJ1668" s="301">
        <v>43919</v>
      </c>
      <c r="AK1668">
        <v>1935</v>
      </c>
      <c r="AL1668">
        <v>1336</v>
      </c>
      <c r="AM1668" s="301">
        <v>43828</v>
      </c>
      <c r="AN1668">
        <v>3215</v>
      </c>
      <c r="AO1668">
        <v>1981</v>
      </c>
      <c r="AP1668" s="301">
        <v>43645</v>
      </c>
      <c r="AQ1668">
        <v>3290</v>
      </c>
      <c r="AR1668">
        <v>1776</v>
      </c>
      <c r="AS1668" s="301">
        <v>43280</v>
      </c>
      <c r="AT1668">
        <v>3625</v>
      </c>
      <c r="AU1668">
        <v>2162</v>
      </c>
    </row>
    <row r="1669" spans="1:47" x14ac:dyDescent="0.2">
      <c r="A1669" s="102">
        <v>2400</v>
      </c>
      <c r="B1669">
        <v>4045</v>
      </c>
      <c r="C1669" t="s">
        <v>1127</v>
      </c>
      <c r="D1669" t="s">
        <v>920</v>
      </c>
      <c r="E1669">
        <v>1030</v>
      </c>
      <c r="F1669">
        <v>1022</v>
      </c>
      <c r="G1669">
        <v>700</v>
      </c>
      <c r="H1669" t="s">
        <v>898</v>
      </c>
      <c r="I1669">
        <v>6963</v>
      </c>
      <c r="J1669" t="s">
        <v>1347</v>
      </c>
      <c r="K1669" t="s">
        <v>903</v>
      </c>
      <c r="L1669">
        <v>7110</v>
      </c>
      <c r="M1669">
        <v>7010</v>
      </c>
      <c r="N1669">
        <v>100</v>
      </c>
      <c r="O1669" t="s">
        <v>901</v>
      </c>
      <c r="P1669">
        <v>0.906257138605438</v>
      </c>
      <c r="Q1669">
        <v>0.91422199757952205</v>
      </c>
      <c r="R1669">
        <v>7.8604719088018596E-2</v>
      </c>
      <c r="S1669">
        <v>9.0619800985444199E-2</v>
      </c>
      <c r="T1669">
        <v>9.9212719084856099E-2</v>
      </c>
      <c r="U1669">
        <v>9.9212719084856099E-2</v>
      </c>
      <c r="V1669">
        <v>0.52942413321826598</v>
      </c>
      <c r="W1669">
        <v>0.36</v>
      </c>
      <c r="X1669">
        <v>2.0499999999999998</v>
      </c>
      <c r="Y1669">
        <v>178772</v>
      </c>
      <c r="Z1669">
        <v>12769</v>
      </c>
      <c r="AA1669">
        <v>0.98</v>
      </c>
      <c r="AB1669">
        <v>14</v>
      </c>
      <c r="AC1669">
        <v>9</v>
      </c>
      <c r="AD1669">
        <v>5</v>
      </c>
      <c r="AE1669">
        <v>64.290000000000006</v>
      </c>
      <c r="AF1669">
        <v>18</v>
      </c>
      <c r="AG1669">
        <v>2</v>
      </c>
      <c r="AH1669">
        <v>1</v>
      </c>
      <c r="AI1669">
        <v>11</v>
      </c>
      <c r="AJ1669" s="301">
        <v>43919</v>
      </c>
      <c r="AK1669">
        <v>978</v>
      </c>
      <c r="AL1669">
        <v>6200</v>
      </c>
      <c r="AM1669" s="301">
        <v>43828</v>
      </c>
      <c r="AN1669">
        <v>1270</v>
      </c>
      <c r="AO1669">
        <v>8780</v>
      </c>
      <c r="AP1669" s="301">
        <v>43645</v>
      </c>
      <c r="AQ1669">
        <v>1161</v>
      </c>
      <c r="AR1669">
        <v>7600</v>
      </c>
      <c r="AS1669" s="301">
        <v>43280</v>
      </c>
      <c r="AT1669">
        <v>1247</v>
      </c>
      <c r="AU1669">
        <v>9300</v>
      </c>
    </row>
    <row r="1670" spans="1:47" x14ac:dyDescent="0.2">
      <c r="A1670" s="102">
        <v>2541</v>
      </c>
      <c r="B1670">
        <v>7459</v>
      </c>
      <c r="C1670" t="s">
        <v>604</v>
      </c>
      <c r="D1670" t="s">
        <v>905</v>
      </c>
      <c r="E1670">
        <v>2035</v>
      </c>
      <c r="F1670">
        <v>2036</v>
      </c>
      <c r="G1670">
        <v>500</v>
      </c>
      <c r="H1670" t="s">
        <v>901</v>
      </c>
      <c r="I1670">
        <v>8411</v>
      </c>
      <c r="J1670" t="s">
        <v>979</v>
      </c>
      <c r="K1670" t="s">
        <v>940</v>
      </c>
      <c r="L1670">
        <v>131.69999999999999</v>
      </c>
      <c r="M1670">
        <v>131.9</v>
      </c>
      <c r="N1670">
        <v>7700</v>
      </c>
      <c r="O1670" t="s">
        <v>898</v>
      </c>
      <c r="P1670">
        <v>0.70105749169627196</v>
      </c>
      <c r="Q1670">
        <v>0.91005586186204102</v>
      </c>
      <c r="R1670">
        <v>8.1299195154146395E-2</v>
      </c>
      <c r="S1670">
        <v>2.8607300006060599E-2</v>
      </c>
      <c r="T1670">
        <v>-1.0445191133798699</v>
      </c>
      <c r="U1670">
        <v>1.0445191133798699</v>
      </c>
      <c r="V1670">
        <v>1.13138800729471</v>
      </c>
      <c r="W1670">
        <v>-5.1100000000000003</v>
      </c>
      <c r="X1670">
        <v>0.23</v>
      </c>
      <c r="Y1670">
        <v>178521</v>
      </c>
      <c r="Z1670">
        <v>10501</v>
      </c>
      <c r="AA1670">
        <v>0.55000000000000004</v>
      </c>
      <c r="AB1670">
        <v>17</v>
      </c>
      <c r="AC1670">
        <v>8</v>
      </c>
      <c r="AD1670">
        <v>9</v>
      </c>
      <c r="AE1670">
        <v>47.06</v>
      </c>
      <c r="AF1670">
        <v>21</v>
      </c>
      <c r="AG1670">
        <v>2</v>
      </c>
      <c r="AH1670">
        <v>0</v>
      </c>
      <c r="AI1670">
        <v>15</v>
      </c>
      <c r="AJ1670" s="301">
        <v>43919</v>
      </c>
      <c r="AK1670">
        <v>2183</v>
      </c>
      <c r="AL1670">
        <v>130</v>
      </c>
      <c r="AM1670" s="301">
        <v>43828</v>
      </c>
      <c r="AN1670">
        <v>2413</v>
      </c>
      <c r="AO1670">
        <v>168.3</v>
      </c>
      <c r="AP1670" s="301">
        <v>43645</v>
      </c>
      <c r="AQ1670">
        <v>2427</v>
      </c>
      <c r="AR1670">
        <v>157.69999999999999</v>
      </c>
      <c r="AS1670" s="301">
        <v>43280</v>
      </c>
      <c r="AT1670">
        <v>2183</v>
      </c>
      <c r="AU1670">
        <v>185.5</v>
      </c>
    </row>
    <row r="1671" spans="1:47" x14ac:dyDescent="0.2">
      <c r="A1671" s="102">
        <v>1127</v>
      </c>
      <c r="B1671">
        <v>4208</v>
      </c>
      <c r="C1671" t="s">
        <v>1026</v>
      </c>
      <c r="D1671" t="s">
        <v>920</v>
      </c>
      <c r="E1671">
        <v>1810</v>
      </c>
      <c r="F1671">
        <v>1797</v>
      </c>
      <c r="G1671">
        <v>600</v>
      </c>
      <c r="H1671" t="s">
        <v>901</v>
      </c>
      <c r="I1671">
        <v>9613</v>
      </c>
      <c r="J1671" t="s">
        <v>1183</v>
      </c>
      <c r="K1671" t="s">
        <v>900</v>
      </c>
      <c r="L1671">
        <v>1203</v>
      </c>
      <c r="M1671">
        <v>1177</v>
      </c>
      <c r="N1671">
        <v>900</v>
      </c>
      <c r="O1671" t="s">
        <v>898</v>
      </c>
      <c r="P1671">
        <v>0.91996413035448599</v>
      </c>
      <c r="Q1671">
        <v>0.94504897620264505</v>
      </c>
      <c r="R1671">
        <v>9.7574070241949501E-2</v>
      </c>
      <c r="S1671" s="15">
        <v>1.30064567617058E-2</v>
      </c>
      <c r="T1671">
        <v>-0.43766510763044703</v>
      </c>
      <c r="U1671">
        <v>0.43766510763044703</v>
      </c>
      <c r="V1671">
        <v>0.607364261193031</v>
      </c>
      <c r="W1671">
        <v>-2.0099999999999998</v>
      </c>
      <c r="X1671">
        <v>1.75</v>
      </c>
      <c r="Y1671">
        <v>178403</v>
      </c>
      <c r="Z1671">
        <v>12743</v>
      </c>
      <c r="AA1671">
        <v>0.57999999999999996</v>
      </c>
      <c r="AB1671">
        <v>14</v>
      </c>
      <c r="AC1671">
        <v>7</v>
      </c>
      <c r="AD1671">
        <v>7</v>
      </c>
      <c r="AE1671">
        <v>50</v>
      </c>
      <c r="AF1671">
        <v>19</v>
      </c>
      <c r="AG1671">
        <v>4</v>
      </c>
      <c r="AH1671">
        <v>3</v>
      </c>
      <c r="AI1671">
        <v>7</v>
      </c>
      <c r="AJ1671" s="301">
        <v>43919</v>
      </c>
      <c r="AK1671">
        <v>1691</v>
      </c>
      <c r="AL1671">
        <v>1043</v>
      </c>
      <c r="AM1671" s="301">
        <v>43828</v>
      </c>
      <c r="AN1671">
        <v>2379</v>
      </c>
      <c r="AO1671">
        <v>1467</v>
      </c>
      <c r="AP1671" s="301">
        <v>43645</v>
      </c>
      <c r="AQ1671">
        <v>2298</v>
      </c>
      <c r="AR1671">
        <v>1461</v>
      </c>
      <c r="AS1671" s="301">
        <v>43280</v>
      </c>
      <c r="AT1671">
        <v>2821</v>
      </c>
      <c r="AU1671">
        <v>1251</v>
      </c>
    </row>
    <row r="1672" spans="1:47" x14ac:dyDescent="0.2">
      <c r="A1672" s="102">
        <v>2324</v>
      </c>
      <c r="B1672">
        <v>3099</v>
      </c>
      <c r="C1672" t="s">
        <v>33</v>
      </c>
      <c r="D1672" t="s">
        <v>921</v>
      </c>
      <c r="E1672">
        <v>635</v>
      </c>
      <c r="F1672">
        <v>623</v>
      </c>
      <c r="G1672">
        <v>1800</v>
      </c>
      <c r="H1672" t="s">
        <v>901</v>
      </c>
      <c r="I1672">
        <v>4183</v>
      </c>
      <c r="J1672" t="s">
        <v>1028</v>
      </c>
      <c r="K1672" t="s">
        <v>920</v>
      </c>
      <c r="L1672">
        <v>2221</v>
      </c>
      <c r="M1672">
        <v>2197</v>
      </c>
      <c r="N1672">
        <v>500</v>
      </c>
      <c r="O1672" t="s">
        <v>898</v>
      </c>
      <c r="P1672">
        <v>0.81879117554957304</v>
      </c>
      <c r="Q1672">
        <v>0.91617126258482395</v>
      </c>
      <c r="R1672">
        <v>0.21837159883785701</v>
      </c>
      <c r="S1672">
        <v>6.8797530453563599E-2</v>
      </c>
      <c r="T1672">
        <v>-1.54458417948104</v>
      </c>
      <c r="U1672">
        <v>1.54458417948104</v>
      </c>
      <c r="V1672">
        <v>1.1559669094630001</v>
      </c>
      <c r="W1672">
        <v>-9.91</v>
      </c>
      <c r="X1672">
        <v>2.08</v>
      </c>
      <c r="Y1672">
        <v>178312</v>
      </c>
      <c r="Z1672">
        <v>9906</v>
      </c>
      <c r="AA1672">
        <v>0.44</v>
      </c>
      <c r="AB1672">
        <v>18</v>
      </c>
      <c r="AC1672">
        <v>11</v>
      </c>
      <c r="AD1672">
        <v>7</v>
      </c>
      <c r="AE1672">
        <v>61.11</v>
      </c>
      <c r="AF1672">
        <v>19</v>
      </c>
      <c r="AG1672">
        <v>4</v>
      </c>
      <c r="AH1672">
        <v>3</v>
      </c>
      <c r="AI1672">
        <v>11</v>
      </c>
      <c r="AJ1672" s="301">
        <v>43919</v>
      </c>
      <c r="AK1672">
        <v>641</v>
      </c>
      <c r="AL1672">
        <v>2105</v>
      </c>
      <c r="AM1672" s="301">
        <v>43828</v>
      </c>
      <c r="AN1672">
        <v>984</v>
      </c>
      <c r="AO1672">
        <v>2680</v>
      </c>
      <c r="AP1672" s="301">
        <v>43645</v>
      </c>
      <c r="AQ1672">
        <v>899</v>
      </c>
      <c r="AR1672">
        <v>2728</v>
      </c>
      <c r="AS1672" s="301">
        <v>43280</v>
      </c>
      <c r="AT1672">
        <v>1344</v>
      </c>
      <c r="AU1672">
        <v>2913</v>
      </c>
    </row>
    <row r="1673" spans="1:47" x14ac:dyDescent="0.2">
      <c r="A1673" s="102">
        <v>719</v>
      </c>
      <c r="B1673">
        <v>8750</v>
      </c>
      <c r="C1673" t="s">
        <v>27</v>
      </c>
      <c r="D1673" t="s">
        <v>1018</v>
      </c>
      <c r="E1673">
        <v>1277.5</v>
      </c>
      <c r="F1673">
        <v>1283</v>
      </c>
      <c r="G1673">
        <v>900</v>
      </c>
      <c r="H1673" t="s">
        <v>901</v>
      </c>
      <c r="I1673">
        <v>8850</v>
      </c>
      <c r="J1673" t="s">
        <v>1345</v>
      </c>
      <c r="K1673" t="s">
        <v>917</v>
      </c>
      <c r="L1673">
        <v>2237</v>
      </c>
      <c r="M1673">
        <v>2184</v>
      </c>
      <c r="N1673">
        <v>500</v>
      </c>
      <c r="O1673" t="s">
        <v>898</v>
      </c>
      <c r="P1673">
        <v>0.53632816148871298</v>
      </c>
      <c r="Q1673">
        <v>0.95297094382088299</v>
      </c>
      <c r="R1673">
        <v>5.7839664097026101E-2</v>
      </c>
      <c r="S1673">
        <v>1.2480452540975899E-3</v>
      </c>
      <c r="T1673">
        <v>-1.3921085286670101</v>
      </c>
      <c r="U1673">
        <v>1.3921085286670101</v>
      </c>
      <c r="V1673">
        <v>1.5763571542147301</v>
      </c>
      <c r="W1673">
        <v>-8.17</v>
      </c>
      <c r="X1673">
        <v>5.74</v>
      </c>
      <c r="Y1673">
        <v>178064</v>
      </c>
      <c r="Z1673">
        <v>10474</v>
      </c>
      <c r="AA1673">
        <v>0.46</v>
      </c>
      <c r="AB1673">
        <v>17</v>
      </c>
      <c r="AC1673">
        <v>9</v>
      </c>
      <c r="AD1673">
        <v>8</v>
      </c>
      <c r="AE1673">
        <v>52.94</v>
      </c>
      <c r="AF1673">
        <v>19</v>
      </c>
      <c r="AG1673">
        <v>3</v>
      </c>
      <c r="AH1673">
        <v>2</v>
      </c>
      <c r="AI1673">
        <v>12</v>
      </c>
      <c r="AJ1673" s="301">
        <v>43919</v>
      </c>
      <c r="AK1673">
        <v>1305</v>
      </c>
      <c r="AL1673">
        <v>2067</v>
      </c>
      <c r="AM1673" s="301">
        <v>43828</v>
      </c>
      <c r="AN1673">
        <v>1816.5</v>
      </c>
      <c r="AO1673">
        <v>2785</v>
      </c>
      <c r="AP1673" s="301">
        <v>43645</v>
      </c>
      <c r="AQ1673">
        <v>1656</v>
      </c>
      <c r="AR1673">
        <v>2621</v>
      </c>
      <c r="AS1673" s="301">
        <v>43280</v>
      </c>
      <c r="AT1673">
        <v>1954.5</v>
      </c>
      <c r="AU1673">
        <v>2610</v>
      </c>
    </row>
    <row r="1674" spans="1:47" x14ac:dyDescent="0.2">
      <c r="A1674" s="102">
        <v>2999</v>
      </c>
      <c r="B1674">
        <v>3048</v>
      </c>
      <c r="C1674" t="s">
        <v>1125</v>
      </c>
      <c r="D1674" t="s">
        <v>921</v>
      </c>
      <c r="E1674">
        <v>1155</v>
      </c>
      <c r="F1674">
        <v>1132</v>
      </c>
      <c r="G1674">
        <v>900</v>
      </c>
      <c r="H1674" t="s">
        <v>898</v>
      </c>
      <c r="I1674">
        <v>4631</v>
      </c>
      <c r="J1674" t="s">
        <v>1088</v>
      </c>
      <c r="K1674" t="s">
        <v>920</v>
      </c>
      <c r="L1674">
        <v>2685</v>
      </c>
      <c r="M1674">
        <v>2636</v>
      </c>
      <c r="N1674">
        <v>400</v>
      </c>
      <c r="O1674" t="s">
        <v>901</v>
      </c>
      <c r="P1674">
        <v>0.94071040699854303</v>
      </c>
      <c r="Q1674">
        <v>0.89709065989027403</v>
      </c>
      <c r="R1674" s="15">
        <v>8.6398948655541097E-2</v>
      </c>
      <c r="S1674">
        <v>6.1382925654072898E-2</v>
      </c>
      <c r="T1674">
        <v>1.48796419066671</v>
      </c>
      <c r="U1674">
        <v>1.48796419066671</v>
      </c>
      <c r="V1674">
        <v>1.42583577109146</v>
      </c>
      <c r="W1674">
        <v>7.74</v>
      </c>
      <c r="X1674">
        <v>3.38</v>
      </c>
      <c r="Y1674">
        <v>177707</v>
      </c>
      <c r="Z1674">
        <v>12693</v>
      </c>
      <c r="AA1674">
        <v>0.49</v>
      </c>
      <c r="AB1674">
        <v>14</v>
      </c>
      <c r="AC1674">
        <v>7</v>
      </c>
      <c r="AD1674">
        <v>7</v>
      </c>
      <c r="AE1674">
        <v>50</v>
      </c>
      <c r="AF1674">
        <v>21</v>
      </c>
      <c r="AG1674">
        <v>2</v>
      </c>
      <c r="AH1674">
        <v>1</v>
      </c>
      <c r="AI1674">
        <v>11</v>
      </c>
      <c r="AJ1674" s="301">
        <v>43919</v>
      </c>
      <c r="AK1674">
        <v>901</v>
      </c>
      <c r="AL1674">
        <v>2479</v>
      </c>
      <c r="AM1674" s="301">
        <v>43828</v>
      </c>
      <c r="AN1674">
        <v>1246</v>
      </c>
      <c r="AO1674">
        <v>3035</v>
      </c>
      <c r="AP1674" s="301">
        <v>43645</v>
      </c>
      <c r="AQ1674">
        <v>1091</v>
      </c>
      <c r="AR1674">
        <v>2906</v>
      </c>
      <c r="AS1674" s="301">
        <v>43280</v>
      </c>
      <c r="AT1674">
        <v>1656</v>
      </c>
      <c r="AU1674">
        <v>3450</v>
      </c>
    </row>
    <row r="1675" spans="1:47" x14ac:dyDescent="0.2">
      <c r="A1675" s="102">
        <v>2086</v>
      </c>
      <c r="B1675">
        <v>3099</v>
      </c>
      <c r="C1675" t="s">
        <v>33</v>
      </c>
      <c r="D1675" t="s">
        <v>921</v>
      </c>
      <c r="E1675">
        <v>635</v>
      </c>
      <c r="F1675">
        <v>623</v>
      </c>
      <c r="G1675">
        <v>1700</v>
      </c>
      <c r="H1675" t="s">
        <v>901</v>
      </c>
      <c r="I1675">
        <v>7867</v>
      </c>
      <c r="J1675" t="s">
        <v>1178</v>
      </c>
      <c r="K1675" t="s">
        <v>919</v>
      </c>
      <c r="L1675">
        <v>863</v>
      </c>
      <c r="M1675">
        <v>837</v>
      </c>
      <c r="N1675">
        <v>1300</v>
      </c>
      <c r="O1675" t="s">
        <v>898</v>
      </c>
      <c r="P1675">
        <v>0.85384007083529201</v>
      </c>
      <c r="Q1675">
        <v>0.92257955964973304</v>
      </c>
      <c r="R1675">
        <v>0.33867009253422697</v>
      </c>
      <c r="S1675">
        <v>3.1975972328982298E-2</v>
      </c>
      <c r="T1675">
        <v>-0.80498161904895005</v>
      </c>
      <c r="U1675">
        <v>0.80498161904895005</v>
      </c>
      <c r="V1675">
        <v>0.47016062955798399</v>
      </c>
      <c r="W1675">
        <v>-4.3499999999999996</v>
      </c>
      <c r="X1675">
        <v>2.67</v>
      </c>
      <c r="Y1675">
        <v>177648</v>
      </c>
      <c r="Z1675">
        <v>13665</v>
      </c>
      <c r="AA1675">
        <v>0.56999999999999995</v>
      </c>
      <c r="AB1675">
        <v>13</v>
      </c>
      <c r="AC1675">
        <v>7</v>
      </c>
      <c r="AD1675">
        <v>6</v>
      </c>
      <c r="AE1675">
        <v>53.85</v>
      </c>
      <c r="AF1675">
        <v>16</v>
      </c>
      <c r="AG1675">
        <v>5</v>
      </c>
      <c r="AH1675">
        <v>2</v>
      </c>
      <c r="AI1675">
        <v>6</v>
      </c>
      <c r="AJ1675" s="301">
        <v>43919</v>
      </c>
      <c r="AK1675">
        <v>641</v>
      </c>
      <c r="AL1675">
        <v>782</v>
      </c>
      <c r="AM1675" s="301">
        <v>43828</v>
      </c>
      <c r="AN1675">
        <v>984</v>
      </c>
      <c r="AO1675">
        <v>1417</v>
      </c>
      <c r="AP1675" s="301">
        <v>43645</v>
      </c>
      <c r="AQ1675">
        <v>899</v>
      </c>
      <c r="AR1675">
        <v>1307</v>
      </c>
      <c r="AS1675" s="301">
        <v>43280</v>
      </c>
      <c r="AT1675">
        <v>1344</v>
      </c>
      <c r="AU1675">
        <v>887</v>
      </c>
    </row>
    <row r="1676" spans="1:47" x14ac:dyDescent="0.2">
      <c r="A1676" s="102">
        <v>611</v>
      </c>
      <c r="B1676">
        <v>4208</v>
      </c>
      <c r="C1676" t="s">
        <v>1026</v>
      </c>
      <c r="D1676" t="s">
        <v>920</v>
      </c>
      <c r="E1676">
        <v>1810</v>
      </c>
      <c r="F1676">
        <v>1797</v>
      </c>
      <c r="G1676">
        <v>600</v>
      </c>
      <c r="H1676" t="s">
        <v>901</v>
      </c>
      <c r="I1676">
        <v>6361</v>
      </c>
      <c r="J1676" t="s">
        <v>576</v>
      </c>
      <c r="K1676" t="s">
        <v>909</v>
      </c>
      <c r="L1676">
        <v>2492</v>
      </c>
      <c r="M1676">
        <v>2484</v>
      </c>
      <c r="N1676">
        <v>400</v>
      </c>
      <c r="O1676" t="s">
        <v>898</v>
      </c>
      <c r="P1676">
        <v>0.96353046441350299</v>
      </c>
      <c r="Q1676">
        <v>0.95539221092619397</v>
      </c>
      <c r="R1676">
        <v>4.4432288545552499E-3</v>
      </c>
      <c r="S1676" s="15">
        <v>1.1137168376448899E-2</v>
      </c>
      <c r="T1676">
        <v>-1.2463159502614001</v>
      </c>
      <c r="U1676">
        <v>1.2463159502614001</v>
      </c>
      <c r="V1676">
        <v>1.52200424117983</v>
      </c>
      <c r="W1676">
        <v>-5.72</v>
      </c>
      <c r="X1676">
        <v>8.51</v>
      </c>
      <c r="Y1676">
        <v>177433</v>
      </c>
      <c r="Z1676">
        <v>16130</v>
      </c>
      <c r="AA1676">
        <v>0.92</v>
      </c>
      <c r="AB1676">
        <v>11</v>
      </c>
      <c r="AC1676">
        <v>6</v>
      </c>
      <c r="AD1676">
        <v>5</v>
      </c>
      <c r="AE1676">
        <v>54.55</v>
      </c>
      <c r="AF1676">
        <v>18</v>
      </c>
      <c r="AG1676">
        <v>2</v>
      </c>
      <c r="AH1676">
        <v>1</v>
      </c>
      <c r="AI1676">
        <v>8</v>
      </c>
      <c r="AJ1676" s="301">
        <v>43919</v>
      </c>
      <c r="AK1676">
        <v>1691</v>
      </c>
      <c r="AL1676">
        <v>2060</v>
      </c>
      <c r="AM1676" s="301">
        <v>43828</v>
      </c>
      <c r="AN1676">
        <v>2379</v>
      </c>
      <c r="AO1676">
        <v>3325</v>
      </c>
      <c r="AP1676" s="301">
        <v>43645</v>
      </c>
      <c r="AQ1676">
        <v>2298</v>
      </c>
      <c r="AR1676">
        <v>3015</v>
      </c>
      <c r="AS1676" s="301">
        <v>43280</v>
      </c>
      <c r="AT1676">
        <v>2821</v>
      </c>
      <c r="AU1676">
        <v>3385</v>
      </c>
    </row>
    <row r="1677" spans="1:47" x14ac:dyDescent="0.2">
      <c r="A1677" s="102">
        <v>368</v>
      </c>
      <c r="B1677">
        <v>8053</v>
      </c>
      <c r="C1677" t="s">
        <v>1470</v>
      </c>
      <c r="D1677" t="s">
        <v>905</v>
      </c>
      <c r="E1677">
        <v>1233</v>
      </c>
      <c r="F1677">
        <v>1218.5</v>
      </c>
      <c r="G1677">
        <v>800</v>
      </c>
      <c r="H1677" t="s">
        <v>901</v>
      </c>
      <c r="I1677">
        <v>8078</v>
      </c>
      <c r="J1677" t="s">
        <v>1192</v>
      </c>
      <c r="K1677" t="s">
        <v>905</v>
      </c>
      <c r="L1677">
        <v>1940</v>
      </c>
      <c r="M1677">
        <v>1940</v>
      </c>
      <c r="N1677">
        <v>500</v>
      </c>
      <c r="O1677" t="s">
        <v>898</v>
      </c>
      <c r="P1677">
        <v>0.85039113249836895</v>
      </c>
      <c r="Q1677">
        <v>0.961378736932752</v>
      </c>
      <c r="R1677">
        <v>4.2796353602922298E-2</v>
      </c>
      <c r="S1677">
        <v>2.8438507833713701E-2</v>
      </c>
      <c r="T1677">
        <v>-1.7330984217491401</v>
      </c>
      <c r="U1677">
        <v>1.7330984217491401</v>
      </c>
      <c r="V1677">
        <v>1.57566570476533</v>
      </c>
      <c r="W1677">
        <v>-12.6</v>
      </c>
      <c r="X1677">
        <v>0.49</v>
      </c>
      <c r="Y1677">
        <v>177414</v>
      </c>
      <c r="Z1677">
        <v>13647</v>
      </c>
      <c r="AA1677">
        <v>0.74</v>
      </c>
      <c r="AB1677">
        <v>13</v>
      </c>
      <c r="AC1677">
        <v>8</v>
      </c>
      <c r="AD1677">
        <v>5</v>
      </c>
      <c r="AE1677">
        <v>61.54</v>
      </c>
      <c r="AF1677">
        <v>20</v>
      </c>
      <c r="AG1677">
        <v>2</v>
      </c>
      <c r="AH1677">
        <v>0</v>
      </c>
      <c r="AI1677">
        <v>11</v>
      </c>
      <c r="AJ1677" s="301">
        <v>43919</v>
      </c>
      <c r="AK1677">
        <v>1285.5</v>
      </c>
      <c r="AL1677">
        <v>1737</v>
      </c>
      <c r="AM1677" s="301">
        <v>43828</v>
      </c>
      <c r="AN1677">
        <v>1624</v>
      </c>
      <c r="AO1677">
        <v>2877</v>
      </c>
      <c r="AP1677" s="301">
        <v>43645</v>
      </c>
      <c r="AQ1677">
        <v>1660</v>
      </c>
      <c r="AR1677">
        <v>2987</v>
      </c>
      <c r="AS1677" s="301">
        <v>43280</v>
      </c>
      <c r="AT1677">
        <v>1795.5</v>
      </c>
      <c r="AU1677">
        <v>4185</v>
      </c>
    </row>
    <row r="1678" spans="1:47" x14ac:dyDescent="0.2">
      <c r="A1678" s="102">
        <v>1603</v>
      </c>
      <c r="B1678">
        <v>2531</v>
      </c>
      <c r="C1678" t="s">
        <v>922</v>
      </c>
      <c r="D1678" t="s">
        <v>923</v>
      </c>
      <c r="E1678">
        <v>952</v>
      </c>
      <c r="F1678">
        <v>951</v>
      </c>
      <c r="G1678">
        <v>1000</v>
      </c>
      <c r="H1678" t="s">
        <v>898</v>
      </c>
      <c r="I1678">
        <v>7943</v>
      </c>
      <c r="J1678" t="s">
        <v>1466</v>
      </c>
      <c r="K1678" t="s">
        <v>897</v>
      </c>
      <c r="L1678">
        <v>2317</v>
      </c>
      <c r="M1678">
        <v>2347</v>
      </c>
      <c r="N1678">
        <v>400</v>
      </c>
      <c r="O1678" t="s">
        <v>901</v>
      </c>
      <c r="P1678">
        <v>0.77900591548294396</v>
      </c>
      <c r="Q1678">
        <v>0.93448717127716396</v>
      </c>
      <c r="R1678">
        <v>9.4209195596918205E-2</v>
      </c>
      <c r="S1678" s="15">
        <v>7.1064669904164898E-3</v>
      </c>
      <c r="T1678">
        <v>0.63729526722534102</v>
      </c>
      <c r="U1678">
        <v>0.63729526722534102</v>
      </c>
      <c r="V1678">
        <v>1.3574650912508699</v>
      </c>
      <c r="W1678">
        <v>4.1100000000000003</v>
      </c>
      <c r="X1678">
        <v>1.3</v>
      </c>
      <c r="Y1678">
        <v>177308</v>
      </c>
      <c r="Z1678">
        <v>12665</v>
      </c>
      <c r="AA1678">
        <v>0.56000000000000005</v>
      </c>
      <c r="AB1678">
        <v>14</v>
      </c>
      <c r="AC1678">
        <v>9</v>
      </c>
      <c r="AD1678">
        <v>5</v>
      </c>
      <c r="AE1678">
        <v>64.290000000000006</v>
      </c>
      <c r="AF1678">
        <v>17</v>
      </c>
      <c r="AG1678">
        <v>4</v>
      </c>
      <c r="AH1678">
        <v>3</v>
      </c>
      <c r="AI1678">
        <v>7</v>
      </c>
      <c r="AJ1678" s="301">
        <v>43919</v>
      </c>
      <c r="AK1678">
        <v>819</v>
      </c>
      <c r="AL1678">
        <v>2134</v>
      </c>
      <c r="AM1678" s="301">
        <v>43828</v>
      </c>
      <c r="AN1678">
        <v>1005</v>
      </c>
      <c r="AO1678">
        <v>2684</v>
      </c>
      <c r="AP1678" s="301">
        <v>43645</v>
      </c>
      <c r="AQ1678">
        <v>1134</v>
      </c>
      <c r="AR1678">
        <v>3045</v>
      </c>
      <c r="AS1678" s="301">
        <v>43280</v>
      </c>
      <c r="AT1678">
        <v>1400</v>
      </c>
      <c r="AU1678">
        <v>4045</v>
      </c>
    </row>
    <row r="1679" spans="1:47" x14ac:dyDescent="0.2">
      <c r="A1679" s="102">
        <v>4004</v>
      </c>
      <c r="B1679">
        <v>3098</v>
      </c>
      <c r="C1679" t="s">
        <v>1986</v>
      </c>
      <c r="D1679" t="s">
        <v>921</v>
      </c>
      <c r="E1679">
        <v>5780</v>
      </c>
      <c r="F1679">
        <v>5800</v>
      </c>
      <c r="G1679">
        <v>100</v>
      </c>
      <c r="H1679" t="s">
        <v>898</v>
      </c>
      <c r="I1679">
        <v>3099</v>
      </c>
      <c r="J1679" t="s">
        <v>33</v>
      </c>
      <c r="K1679" t="s">
        <v>921</v>
      </c>
      <c r="L1679">
        <v>635</v>
      </c>
      <c r="M1679">
        <v>623</v>
      </c>
      <c r="N1679">
        <v>900</v>
      </c>
      <c r="O1679" t="s">
        <v>901</v>
      </c>
      <c r="P1679">
        <v>0.55042586948844596</v>
      </c>
      <c r="Q1679">
        <v>0.85573013617414195</v>
      </c>
      <c r="R1679">
        <v>0.41758813206094603</v>
      </c>
      <c r="S1679" s="15">
        <v>1.35770892223519E-2</v>
      </c>
      <c r="T1679">
        <v>2.0548544584153299</v>
      </c>
      <c r="U1679">
        <v>2.0548544584153299</v>
      </c>
      <c r="V1679">
        <v>1.3835201416623399</v>
      </c>
      <c r="W1679">
        <v>12.27</v>
      </c>
      <c r="X1679">
        <v>3.33</v>
      </c>
      <c r="Y1679">
        <v>177078</v>
      </c>
      <c r="Z1679">
        <v>9320</v>
      </c>
      <c r="AA1679">
        <v>0.64</v>
      </c>
      <c r="AB1679">
        <v>19</v>
      </c>
      <c r="AC1679">
        <v>12</v>
      </c>
      <c r="AD1679">
        <v>7</v>
      </c>
      <c r="AE1679">
        <v>63.16</v>
      </c>
      <c r="AF1679">
        <v>17</v>
      </c>
      <c r="AG1679">
        <v>3</v>
      </c>
      <c r="AH1679">
        <v>3</v>
      </c>
      <c r="AI1679">
        <v>13</v>
      </c>
      <c r="AJ1679" s="301">
        <v>43919</v>
      </c>
      <c r="AK1679">
        <v>5760</v>
      </c>
      <c r="AL1679">
        <v>641</v>
      </c>
      <c r="AM1679" s="301">
        <v>43828</v>
      </c>
      <c r="AN1679">
        <v>6340</v>
      </c>
      <c r="AO1679">
        <v>984</v>
      </c>
      <c r="AP1679" s="301">
        <v>43645</v>
      </c>
      <c r="AQ1679">
        <v>5710</v>
      </c>
      <c r="AR1679">
        <v>899</v>
      </c>
      <c r="AS1679" s="301">
        <v>43280</v>
      </c>
      <c r="AT1679">
        <v>6700</v>
      </c>
      <c r="AU1679">
        <v>1344</v>
      </c>
    </row>
    <row r="1680" spans="1:47" x14ac:dyDescent="0.2">
      <c r="A1680" s="102">
        <v>2298</v>
      </c>
      <c r="B1680">
        <v>3197</v>
      </c>
      <c r="C1680" t="s">
        <v>508</v>
      </c>
      <c r="D1680" t="s">
        <v>921</v>
      </c>
      <c r="E1680">
        <v>1738</v>
      </c>
      <c r="F1680">
        <v>1715</v>
      </c>
      <c r="G1680">
        <v>600</v>
      </c>
      <c r="H1680" t="s">
        <v>898</v>
      </c>
      <c r="I1680">
        <v>6371</v>
      </c>
      <c r="J1680" t="s">
        <v>1003</v>
      </c>
      <c r="K1680" t="s">
        <v>909</v>
      </c>
      <c r="L1680">
        <v>2599</v>
      </c>
      <c r="M1680">
        <v>2563</v>
      </c>
      <c r="N1680">
        <v>400</v>
      </c>
      <c r="O1680" t="s">
        <v>901</v>
      </c>
      <c r="P1680">
        <v>0.88723715618148102</v>
      </c>
      <c r="Q1680">
        <v>0.91694002057433799</v>
      </c>
      <c r="R1680" s="15">
        <v>0.220417291783988</v>
      </c>
      <c r="S1680">
        <v>3.8224785944286001E-2</v>
      </c>
      <c r="T1680">
        <v>0.30478023725329401</v>
      </c>
      <c r="U1680">
        <v>0.30478023725329401</v>
      </c>
      <c r="V1680">
        <v>0.47186583691374701</v>
      </c>
      <c r="W1680">
        <v>1.88</v>
      </c>
      <c r="X1680">
        <v>0.37</v>
      </c>
      <c r="Y1680">
        <v>177046</v>
      </c>
      <c r="Z1680">
        <v>12646</v>
      </c>
      <c r="AA1680">
        <v>0.74</v>
      </c>
      <c r="AB1680">
        <v>14</v>
      </c>
      <c r="AC1680">
        <v>7</v>
      </c>
      <c r="AD1680">
        <v>7</v>
      </c>
      <c r="AE1680">
        <v>50</v>
      </c>
      <c r="AF1680">
        <v>17</v>
      </c>
      <c r="AG1680">
        <v>4</v>
      </c>
      <c r="AH1680">
        <v>1</v>
      </c>
      <c r="AI1680">
        <v>9</v>
      </c>
      <c r="AJ1680" s="301">
        <v>43919</v>
      </c>
      <c r="AK1680">
        <v>1614</v>
      </c>
      <c r="AL1680">
        <v>2608</v>
      </c>
      <c r="AM1680" s="301">
        <v>43828</v>
      </c>
      <c r="AN1680">
        <v>2135</v>
      </c>
      <c r="AO1680">
        <v>3865</v>
      </c>
      <c r="AP1680" s="301">
        <v>43645</v>
      </c>
      <c r="AQ1680">
        <v>1873</v>
      </c>
      <c r="AR1680">
        <v>3630</v>
      </c>
      <c r="AS1680" s="301">
        <v>43280</v>
      </c>
      <c r="AT1680">
        <v>1626</v>
      </c>
      <c r="AU1680">
        <v>4390</v>
      </c>
    </row>
    <row r="1681" spans="1:47" x14ac:dyDescent="0.2">
      <c r="A1681" s="102">
        <v>2313</v>
      </c>
      <c r="B1681">
        <v>1333</v>
      </c>
      <c r="C1681" t="s">
        <v>973</v>
      </c>
      <c r="D1681" t="s">
        <v>974</v>
      </c>
      <c r="E1681">
        <v>2170</v>
      </c>
      <c r="F1681">
        <v>2161</v>
      </c>
      <c r="G1681">
        <v>300</v>
      </c>
      <c r="H1681" t="s">
        <v>901</v>
      </c>
      <c r="I1681">
        <v>4581</v>
      </c>
      <c r="J1681" t="s">
        <v>1196</v>
      </c>
      <c r="K1681" t="s">
        <v>918</v>
      </c>
      <c r="L1681">
        <v>6720</v>
      </c>
      <c r="M1681">
        <v>6640</v>
      </c>
      <c r="N1681">
        <v>100</v>
      </c>
      <c r="O1681" t="s">
        <v>898</v>
      </c>
      <c r="P1681">
        <v>0.55173576580524497</v>
      </c>
      <c r="Q1681">
        <v>0.91656365935348905</v>
      </c>
      <c r="R1681">
        <v>3.0506988120424301E-2</v>
      </c>
      <c r="S1681">
        <v>5.6885319272022103E-2</v>
      </c>
      <c r="T1681">
        <v>-2.0027676238499499</v>
      </c>
      <c r="U1681">
        <v>2.0027676238499499</v>
      </c>
      <c r="V1681">
        <v>2.7450765342684802</v>
      </c>
      <c r="W1681">
        <v>-5.58</v>
      </c>
      <c r="X1681">
        <v>2.36</v>
      </c>
      <c r="Y1681">
        <v>176979</v>
      </c>
      <c r="Z1681">
        <v>29496</v>
      </c>
      <c r="AA1681">
        <v>1.69</v>
      </c>
      <c r="AB1681">
        <v>6</v>
      </c>
      <c r="AC1681">
        <v>5</v>
      </c>
      <c r="AD1681">
        <v>1</v>
      </c>
      <c r="AE1681">
        <v>83.33</v>
      </c>
      <c r="AF1681">
        <v>18</v>
      </c>
      <c r="AG1681">
        <v>2</v>
      </c>
      <c r="AH1681">
        <v>0</v>
      </c>
      <c r="AI1681">
        <v>4</v>
      </c>
      <c r="AJ1681" s="301">
        <v>43919</v>
      </c>
      <c r="AK1681">
        <v>2329</v>
      </c>
      <c r="AL1681">
        <v>7050</v>
      </c>
      <c r="AM1681" s="301">
        <v>43828</v>
      </c>
      <c r="AN1681">
        <v>2795</v>
      </c>
      <c r="AO1681">
        <v>8110</v>
      </c>
      <c r="AP1681" s="301">
        <v>43645</v>
      </c>
      <c r="AQ1681">
        <v>3200</v>
      </c>
      <c r="AR1681">
        <v>8570</v>
      </c>
      <c r="AS1681" s="301">
        <v>43280</v>
      </c>
      <c r="AT1681">
        <v>4290</v>
      </c>
      <c r="AU1681">
        <v>12570</v>
      </c>
    </row>
    <row r="1682" spans="1:47" x14ac:dyDescent="0.2">
      <c r="A1682" s="102">
        <v>3103</v>
      </c>
      <c r="B1682">
        <v>2296</v>
      </c>
      <c r="C1682" t="s">
        <v>1472</v>
      </c>
      <c r="D1682" t="s">
        <v>923</v>
      </c>
      <c r="E1682">
        <v>646</v>
      </c>
      <c r="F1682">
        <v>643</v>
      </c>
      <c r="G1682">
        <v>1500</v>
      </c>
      <c r="H1682" t="s">
        <v>901</v>
      </c>
      <c r="I1682">
        <v>4471</v>
      </c>
      <c r="J1682" t="s">
        <v>1203</v>
      </c>
      <c r="K1682" t="s">
        <v>920</v>
      </c>
      <c r="L1682">
        <v>4665</v>
      </c>
      <c r="M1682">
        <v>4665</v>
      </c>
      <c r="N1682">
        <v>200</v>
      </c>
      <c r="O1682" t="s">
        <v>898</v>
      </c>
      <c r="P1682">
        <v>0.84645844097884904</v>
      </c>
      <c r="Q1682">
        <v>0.89334732800626004</v>
      </c>
      <c r="R1682">
        <v>1.63610832425673E-3</v>
      </c>
      <c r="S1682">
        <v>1.14052098097072E-2</v>
      </c>
      <c r="T1682">
        <v>-0.65158168683318896</v>
      </c>
      <c r="U1682">
        <v>0.65158168683318896</v>
      </c>
      <c r="V1682">
        <v>0.50542891318388306</v>
      </c>
      <c r="W1682">
        <v>-5.82</v>
      </c>
      <c r="X1682">
        <v>3.38</v>
      </c>
      <c r="Y1682">
        <v>176960</v>
      </c>
      <c r="Z1682">
        <v>12640</v>
      </c>
      <c r="AA1682">
        <v>0.85</v>
      </c>
      <c r="AB1682">
        <v>14</v>
      </c>
      <c r="AC1682">
        <v>7</v>
      </c>
      <c r="AD1682">
        <v>7</v>
      </c>
      <c r="AE1682">
        <v>50</v>
      </c>
      <c r="AF1682">
        <v>18</v>
      </c>
      <c r="AG1682">
        <v>3</v>
      </c>
      <c r="AH1682">
        <v>2</v>
      </c>
      <c r="AI1682">
        <v>9</v>
      </c>
      <c r="AJ1682" s="301">
        <v>43919</v>
      </c>
      <c r="AK1682">
        <v>655</v>
      </c>
      <c r="AL1682">
        <v>4110</v>
      </c>
      <c r="AM1682" s="301">
        <v>43828</v>
      </c>
      <c r="AN1682">
        <v>705</v>
      </c>
      <c r="AO1682">
        <v>5420</v>
      </c>
      <c r="AP1682" s="301">
        <v>43645</v>
      </c>
      <c r="AQ1682">
        <v>743</v>
      </c>
      <c r="AR1682">
        <v>5720</v>
      </c>
      <c r="AS1682" s="301">
        <v>43280</v>
      </c>
      <c r="AT1682">
        <v>941</v>
      </c>
      <c r="AU1682">
        <v>4760</v>
      </c>
    </row>
    <row r="1683" spans="1:47" x14ac:dyDescent="0.2">
      <c r="A1683" s="102">
        <v>2851</v>
      </c>
      <c r="B1683">
        <v>5471</v>
      </c>
      <c r="C1683" t="s">
        <v>1052</v>
      </c>
      <c r="D1683" t="s">
        <v>939</v>
      </c>
      <c r="E1683">
        <v>3290</v>
      </c>
      <c r="F1683">
        <v>3280</v>
      </c>
      <c r="G1683">
        <v>300</v>
      </c>
      <c r="H1683" t="s">
        <v>901</v>
      </c>
      <c r="I1683">
        <v>6925</v>
      </c>
      <c r="J1683" t="s">
        <v>1177</v>
      </c>
      <c r="K1683" t="s">
        <v>903</v>
      </c>
      <c r="L1683">
        <v>1339</v>
      </c>
      <c r="M1683">
        <v>1427</v>
      </c>
      <c r="N1683">
        <v>700</v>
      </c>
      <c r="O1683" t="s">
        <v>898</v>
      </c>
      <c r="P1683">
        <v>0.72851728716893605</v>
      </c>
      <c r="Q1683">
        <v>0.90215616310166202</v>
      </c>
      <c r="R1683">
        <v>5.4620985471434402E-3</v>
      </c>
      <c r="S1683">
        <v>4.4161654986617201E-3</v>
      </c>
      <c r="T1683">
        <v>-2.0779490943911898</v>
      </c>
      <c r="U1683">
        <v>2.0779490943911898</v>
      </c>
      <c r="V1683">
        <v>1.37071117957975</v>
      </c>
      <c r="W1683">
        <v>-27.93</v>
      </c>
      <c r="X1683">
        <v>1.51</v>
      </c>
      <c r="Y1683">
        <v>176751</v>
      </c>
      <c r="Z1683">
        <v>12625</v>
      </c>
      <c r="AA1683">
        <v>0.73</v>
      </c>
      <c r="AB1683">
        <v>14</v>
      </c>
      <c r="AC1683">
        <v>8</v>
      </c>
      <c r="AD1683">
        <v>6</v>
      </c>
      <c r="AE1683">
        <v>57.14</v>
      </c>
      <c r="AF1683">
        <v>21</v>
      </c>
      <c r="AG1683">
        <v>1</v>
      </c>
      <c r="AH1683">
        <v>0</v>
      </c>
      <c r="AI1683">
        <v>13</v>
      </c>
      <c r="AJ1683" s="301">
        <v>43919</v>
      </c>
      <c r="AK1683">
        <v>3655</v>
      </c>
      <c r="AL1683">
        <v>1060</v>
      </c>
      <c r="AM1683" s="301">
        <v>43828</v>
      </c>
      <c r="AN1683">
        <v>4805</v>
      </c>
      <c r="AO1683">
        <v>1624</v>
      </c>
      <c r="AP1683" s="301">
        <v>43645</v>
      </c>
      <c r="AQ1683">
        <v>4155</v>
      </c>
      <c r="AR1683">
        <v>1435</v>
      </c>
      <c r="AS1683" s="301">
        <v>43280</v>
      </c>
      <c r="AT1683">
        <v>4995</v>
      </c>
      <c r="AU1683">
        <v>1385</v>
      </c>
    </row>
    <row r="1684" spans="1:47" x14ac:dyDescent="0.2">
      <c r="A1684" s="102">
        <v>1137</v>
      </c>
      <c r="B1684">
        <v>4676</v>
      </c>
      <c r="C1684" t="s">
        <v>1206</v>
      </c>
      <c r="D1684" t="s">
        <v>900</v>
      </c>
      <c r="E1684">
        <v>1044</v>
      </c>
      <c r="F1684">
        <v>1031</v>
      </c>
      <c r="G1684">
        <v>900</v>
      </c>
      <c r="H1684" t="s">
        <v>901</v>
      </c>
      <c r="I1684">
        <v>7181</v>
      </c>
      <c r="J1684" t="s">
        <v>60</v>
      </c>
      <c r="K1684" t="s">
        <v>1018</v>
      </c>
      <c r="L1684">
        <v>1430</v>
      </c>
      <c r="M1684">
        <v>1395</v>
      </c>
      <c r="N1684">
        <v>700</v>
      </c>
      <c r="O1684" t="s">
        <v>898</v>
      </c>
      <c r="P1684">
        <v>0.71709978441507605</v>
      </c>
      <c r="Q1684">
        <v>0.94489233777639103</v>
      </c>
      <c r="R1684">
        <v>5.7192835530623001E-2</v>
      </c>
      <c r="S1684">
        <v>7.0895196991813694E-2</v>
      </c>
      <c r="T1684">
        <v>-1.85737797094978</v>
      </c>
      <c r="U1684">
        <v>1.85737797094978</v>
      </c>
      <c r="V1684">
        <v>2.1775619651828699</v>
      </c>
      <c r="W1684">
        <v>-6.59</v>
      </c>
      <c r="X1684">
        <v>4.9800000000000004</v>
      </c>
      <c r="Y1684">
        <v>176334</v>
      </c>
      <c r="Z1684">
        <v>12595</v>
      </c>
      <c r="AA1684">
        <v>0.56999999999999995</v>
      </c>
      <c r="AB1684">
        <v>14</v>
      </c>
      <c r="AC1684">
        <v>9</v>
      </c>
      <c r="AD1684">
        <v>5</v>
      </c>
      <c r="AE1684">
        <v>64.290000000000006</v>
      </c>
      <c r="AF1684">
        <v>20</v>
      </c>
      <c r="AG1684">
        <v>1</v>
      </c>
      <c r="AH1684">
        <v>1</v>
      </c>
      <c r="AI1684">
        <v>12</v>
      </c>
      <c r="AJ1684" s="301">
        <v>43919</v>
      </c>
      <c r="AK1684">
        <v>1109</v>
      </c>
      <c r="AL1684">
        <v>1366</v>
      </c>
      <c r="AM1684" s="301">
        <v>43828</v>
      </c>
      <c r="AN1684">
        <v>1556</v>
      </c>
      <c r="AO1684">
        <v>1862</v>
      </c>
      <c r="AP1684" s="301">
        <v>43645</v>
      </c>
      <c r="AQ1684">
        <v>1537</v>
      </c>
      <c r="AR1684">
        <v>2000</v>
      </c>
      <c r="AS1684" s="301">
        <v>43280</v>
      </c>
      <c r="AT1684">
        <v>1857</v>
      </c>
      <c r="AU1684">
        <v>2253</v>
      </c>
    </row>
    <row r="1685" spans="1:47" x14ac:dyDescent="0.2">
      <c r="A1685" s="102">
        <v>896</v>
      </c>
      <c r="B1685">
        <v>6501</v>
      </c>
      <c r="C1685" t="s">
        <v>1022</v>
      </c>
      <c r="D1685" t="s">
        <v>903</v>
      </c>
      <c r="E1685">
        <v>3390</v>
      </c>
      <c r="F1685">
        <v>3395</v>
      </c>
      <c r="G1685">
        <v>300</v>
      </c>
      <c r="H1685" t="s">
        <v>898</v>
      </c>
      <c r="I1685">
        <v>8031</v>
      </c>
      <c r="J1685" t="s">
        <v>618</v>
      </c>
      <c r="K1685" t="s">
        <v>905</v>
      </c>
      <c r="L1685">
        <v>1600.5</v>
      </c>
      <c r="M1685">
        <v>1596</v>
      </c>
      <c r="N1685">
        <v>600</v>
      </c>
      <c r="O1685" t="s">
        <v>901</v>
      </c>
      <c r="P1685">
        <v>0.95755304077428405</v>
      </c>
      <c r="Q1685">
        <v>0.94937389868136202</v>
      </c>
      <c r="R1685">
        <v>2.02991443476154E-2</v>
      </c>
      <c r="S1685" s="15">
        <v>2.77755627440134E-2</v>
      </c>
      <c r="T1685">
        <v>0.89511774256138898</v>
      </c>
      <c r="U1685">
        <v>0.89511774256138898</v>
      </c>
      <c r="V1685">
        <v>0.87849351254819297</v>
      </c>
      <c r="W1685">
        <v>3.39</v>
      </c>
      <c r="X1685">
        <v>5.98</v>
      </c>
      <c r="Y1685">
        <v>176312</v>
      </c>
      <c r="Z1685">
        <v>12594</v>
      </c>
      <c r="AA1685">
        <v>0.79</v>
      </c>
      <c r="AB1685">
        <v>14</v>
      </c>
      <c r="AC1685">
        <v>8</v>
      </c>
      <c r="AD1685">
        <v>6</v>
      </c>
      <c r="AE1685">
        <v>57.14</v>
      </c>
      <c r="AF1685">
        <v>18</v>
      </c>
      <c r="AG1685">
        <v>2</v>
      </c>
      <c r="AH1685">
        <v>1</v>
      </c>
      <c r="AI1685">
        <v>11</v>
      </c>
      <c r="AJ1685" s="301">
        <v>43919</v>
      </c>
      <c r="AK1685">
        <v>3109</v>
      </c>
      <c r="AL1685">
        <v>1570</v>
      </c>
      <c r="AM1685" s="301">
        <v>43828</v>
      </c>
      <c r="AN1685">
        <v>4626</v>
      </c>
      <c r="AO1685">
        <v>1946</v>
      </c>
      <c r="AP1685" s="301">
        <v>43645</v>
      </c>
      <c r="AQ1685">
        <v>4045</v>
      </c>
      <c r="AR1685">
        <v>1798</v>
      </c>
      <c r="AS1685" s="301">
        <v>43280</v>
      </c>
      <c r="AT1685">
        <v>3840.5</v>
      </c>
      <c r="AU1685">
        <v>1828</v>
      </c>
    </row>
    <row r="1686" spans="1:47" x14ac:dyDescent="0.2">
      <c r="A1686" s="102">
        <v>3045</v>
      </c>
      <c r="B1686">
        <v>3197</v>
      </c>
      <c r="C1686" t="s">
        <v>508</v>
      </c>
      <c r="D1686" t="s">
        <v>921</v>
      </c>
      <c r="E1686">
        <v>1738</v>
      </c>
      <c r="F1686">
        <v>1715</v>
      </c>
      <c r="G1686">
        <v>500</v>
      </c>
      <c r="H1686" t="s">
        <v>901</v>
      </c>
      <c r="I1686">
        <v>8425</v>
      </c>
      <c r="J1686" t="s">
        <v>1016</v>
      </c>
      <c r="K1686" t="s">
        <v>904</v>
      </c>
      <c r="L1686">
        <v>2378</v>
      </c>
      <c r="M1686">
        <v>2356</v>
      </c>
      <c r="N1686">
        <v>400</v>
      </c>
      <c r="O1686" t="s">
        <v>898</v>
      </c>
      <c r="P1686">
        <v>0.89466343703731399</v>
      </c>
      <c r="Q1686">
        <v>0.89562591509746903</v>
      </c>
      <c r="R1686">
        <v>0.221674849963861</v>
      </c>
      <c r="S1686">
        <v>1.5907987674981999E-2</v>
      </c>
      <c r="T1686">
        <v>-0.647618094421338</v>
      </c>
      <c r="U1686">
        <v>0.647618094421338</v>
      </c>
      <c r="V1686">
        <v>0.29813966777974399</v>
      </c>
      <c r="W1686">
        <v>-4.97</v>
      </c>
      <c r="X1686">
        <v>9.01</v>
      </c>
      <c r="Y1686">
        <v>176221</v>
      </c>
      <c r="Z1686">
        <v>13555</v>
      </c>
      <c r="AA1686">
        <v>0.64</v>
      </c>
      <c r="AB1686">
        <v>13</v>
      </c>
      <c r="AC1686">
        <v>8</v>
      </c>
      <c r="AD1686">
        <v>5</v>
      </c>
      <c r="AE1686">
        <v>61.54</v>
      </c>
      <c r="AF1686">
        <v>17</v>
      </c>
      <c r="AG1686">
        <v>3</v>
      </c>
      <c r="AH1686">
        <v>2</v>
      </c>
      <c r="AI1686">
        <v>8</v>
      </c>
      <c r="AJ1686" s="301">
        <v>43919</v>
      </c>
      <c r="AK1686">
        <v>1614</v>
      </c>
      <c r="AL1686">
        <v>2183</v>
      </c>
      <c r="AM1686" s="301">
        <v>43828</v>
      </c>
      <c r="AN1686">
        <v>2135</v>
      </c>
      <c r="AO1686">
        <v>3425</v>
      </c>
      <c r="AP1686" s="301">
        <v>43645</v>
      </c>
      <c r="AQ1686">
        <v>1873</v>
      </c>
      <c r="AR1686">
        <v>2692</v>
      </c>
      <c r="AS1686" s="301">
        <v>43280</v>
      </c>
      <c r="AT1686">
        <v>1626</v>
      </c>
      <c r="AU1686">
        <v>2815</v>
      </c>
    </row>
    <row r="1687" spans="1:47" x14ac:dyDescent="0.2">
      <c r="A1687" s="102">
        <v>1124</v>
      </c>
      <c r="B1687">
        <v>5401</v>
      </c>
      <c r="C1687" t="s">
        <v>1139</v>
      </c>
      <c r="D1687" t="s">
        <v>939</v>
      </c>
      <c r="E1687">
        <v>997.7</v>
      </c>
      <c r="F1687">
        <v>975.8</v>
      </c>
      <c r="G1687">
        <v>900</v>
      </c>
      <c r="H1687" t="s">
        <v>898</v>
      </c>
      <c r="I1687">
        <v>5711</v>
      </c>
      <c r="J1687" t="s">
        <v>1266</v>
      </c>
      <c r="K1687" t="s">
        <v>911</v>
      </c>
      <c r="L1687">
        <v>2266</v>
      </c>
      <c r="M1687">
        <v>2250</v>
      </c>
      <c r="N1687">
        <v>400</v>
      </c>
      <c r="O1687" t="s">
        <v>901</v>
      </c>
      <c r="P1687">
        <v>0.88647378354056705</v>
      </c>
      <c r="Q1687">
        <v>0.94509696289070499</v>
      </c>
      <c r="R1687" s="15">
        <v>0.37374780333496299</v>
      </c>
      <c r="S1687">
        <v>9.5694276134236103E-2</v>
      </c>
      <c r="T1687">
        <v>0.21479129603852501</v>
      </c>
      <c r="U1687">
        <v>0.21479129603852501</v>
      </c>
      <c r="V1687">
        <v>0.51890410964370104</v>
      </c>
      <c r="W1687">
        <v>1.41</v>
      </c>
      <c r="X1687">
        <v>2.42</v>
      </c>
      <c r="Y1687">
        <v>176073</v>
      </c>
      <c r="Z1687">
        <v>16007</v>
      </c>
      <c r="AA1687">
        <v>0.71</v>
      </c>
      <c r="AB1687">
        <v>11</v>
      </c>
      <c r="AC1687">
        <v>6</v>
      </c>
      <c r="AD1687">
        <v>5</v>
      </c>
      <c r="AE1687">
        <v>54.55</v>
      </c>
      <c r="AF1687">
        <v>19</v>
      </c>
      <c r="AG1687">
        <v>1</v>
      </c>
      <c r="AH1687">
        <v>0</v>
      </c>
      <c r="AI1687">
        <v>10</v>
      </c>
      <c r="AJ1687" s="301">
        <v>43919</v>
      </c>
      <c r="AK1687">
        <v>1006</v>
      </c>
      <c r="AL1687">
        <v>2207</v>
      </c>
      <c r="AM1687" s="301">
        <v>43828</v>
      </c>
      <c r="AN1687">
        <v>1654</v>
      </c>
      <c r="AO1687">
        <v>2977</v>
      </c>
      <c r="AP1687" s="301">
        <v>43645</v>
      </c>
      <c r="AQ1687">
        <v>1874</v>
      </c>
      <c r="AR1687">
        <v>3125</v>
      </c>
      <c r="AS1687" s="301">
        <v>43280</v>
      </c>
      <c r="AT1687">
        <v>2117</v>
      </c>
      <c r="AU1687">
        <v>2976</v>
      </c>
    </row>
    <row r="1688" spans="1:47" x14ac:dyDescent="0.2">
      <c r="A1688" s="102">
        <v>1609</v>
      </c>
      <c r="B1688">
        <v>4634</v>
      </c>
      <c r="C1688" t="s">
        <v>62</v>
      </c>
      <c r="D1688" t="s">
        <v>920</v>
      </c>
      <c r="E1688">
        <v>1984</v>
      </c>
      <c r="F1688">
        <v>2000</v>
      </c>
      <c r="G1688">
        <v>500</v>
      </c>
      <c r="H1688" t="s">
        <v>901</v>
      </c>
      <c r="I1688">
        <v>8359</v>
      </c>
      <c r="J1688" t="s">
        <v>453</v>
      </c>
      <c r="K1688" t="s">
        <v>940</v>
      </c>
      <c r="L1688">
        <v>401</v>
      </c>
      <c r="M1688">
        <v>406</v>
      </c>
      <c r="N1688">
        <v>2500</v>
      </c>
      <c r="O1688" t="s">
        <v>898</v>
      </c>
      <c r="P1688">
        <v>0.764304117316845</v>
      </c>
      <c r="Q1688">
        <v>0.934364211335454</v>
      </c>
      <c r="R1688">
        <v>1.1679244897410601E-3</v>
      </c>
      <c r="S1688" s="15">
        <v>3.0253958417596E-2</v>
      </c>
      <c r="T1688">
        <v>-1.82366259221115</v>
      </c>
      <c r="U1688">
        <v>1.82366259221115</v>
      </c>
      <c r="V1688">
        <v>1.2501495184213101</v>
      </c>
      <c r="W1688">
        <v>-8.24</v>
      </c>
      <c r="X1688">
        <v>1.5</v>
      </c>
      <c r="Y1688">
        <v>175734</v>
      </c>
      <c r="Z1688">
        <v>9763</v>
      </c>
      <c r="AA1688">
        <v>0.46</v>
      </c>
      <c r="AB1688">
        <v>18</v>
      </c>
      <c r="AC1688">
        <v>10</v>
      </c>
      <c r="AD1688">
        <v>8</v>
      </c>
      <c r="AE1688">
        <v>55.56</v>
      </c>
      <c r="AF1688">
        <v>21</v>
      </c>
      <c r="AG1688">
        <v>2</v>
      </c>
      <c r="AH1688">
        <v>0</v>
      </c>
      <c r="AI1688">
        <v>16</v>
      </c>
      <c r="AJ1688" s="301">
        <v>43919</v>
      </c>
      <c r="AK1688">
        <v>2221</v>
      </c>
      <c r="AL1688">
        <v>401</v>
      </c>
      <c r="AM1688" s="301">
        <v>43828</v>
      </c>
      <c r="AN1688">
        <v>2667</v>
      </c>
      <c r="AO1688">
        <v>478</v>
      </c>
      <c r="AP1688" s="301">
        <v>43645</v>
      </c>
      <c r="AQ1688">
        <v>2387</v>
      </c>
      <c r="AR1688">
        <v>445</v>
      </c>
      <c r="AS1688" s="301">
        <v>43280</v>
      </c>
      <c r="AT1688">
        <v>2796</v>
      </c>
      <c r="AU1688">
        <v>466</v>
      </c>
    </row>
    <row r="1689" spans="1:47" x14ac:dyDescent="0.2">
      <c r="A1689" s="102">
        <v>1906</v>
      </c>
      <c r="B1689">
        <v>3116</v>
      </c>
      <c r="C1689" t="s">
        <v>1023</v>
      </c>
      <c r="D1689" t="s">
        <v>913</v>
      </c>
      <c r="E1689">
        <v>1433</v>
      </c>
      <c r="F1689">
        <v>1455</v>
      </c>
      <c r="G1689">
        <v>400</v>
      </c>
      <c r="H1689" t="s">
        <v>898</v>
      </c>
      <c r="I1689">
        <v>6856</v>
      </c>
      <c r="J1689" t="s">
        <v>230</v>
      </c>
      <c r="K1689" t="s">
        <v>903</v>
      </c>
      <c r="L1689">
        <v>5570</v>
      </c>
      <c r="M1689">
        <v>5590</v>
      </c>
      <c r="N1689">
        <v>100</v>
      </c>
      <c r="O1689" t="s">
        <v>901</v>
      </c>
      <c r="P1689">
        <v>0.75034270521166102</v>
      </c>
      <c r="Q1689">
        <v>0.92731571350272601</v>
      </c>
      <c r="R1689">
        <v>0.40507837335680302</v>
      </c>
      <c r="S1689" s="15">
        <v>5.9879569888570697E-2</v>
      </c>
      <c r="T1689">
        <v>1.0639530375612101</v>
      </c>
      <c r="U1689">
        <v>1.0639530375612101</v>
      </c>
      <c r="V1689">
        <v>0.90836577518545802</v>
      </c>
      <c r="W1689">
        <v>5.68</v>
      </c>
      <c r="X1689">
        <v>4.1100000000000003</v>
      </c>
      <c r="Y1689">
        <v>175661</v>
      </c>
      <c r="Z1689">
        <v>14638</v>
      </c>
      <c r="AA1689">
        <v>0.64</v>
      </c>
      <c r="AB1689">
        <v>12</v>
      </c>
      <c r="AC1689">
        <v>6</v>
      </c>
      <c r="AD1689">
        <v>6</v>
      </c>
      <c r="AE1689">
        <v>50</v>
      </c>
      <c r="AF1689">
        <v>17</v>
      </c>
      <c r="AG1689">
        <v>5</v>
      </c>
      <c r="AH1689">
        <v>2</v>
      </c>
      <c r="AI1689">
        <v>5</v>
      </c>
      <c r="AJ1689" s="301">
        <v>43919</v>
      </c>
      <c r="AK1689">
        <v>1315</v>
      </c>
      <c r="AL1689">
        <v>5480</v>
      </c>
      <c r="AM1689" s="301">
        <v>43828</v>
      </c>
      <c r="AN1689">
        <v>1765</v>
      </c>
      <c r="AO1689">
        <v>7330</v>
      </c>
      <c r="AP1689" s="301">
        <v>43645</v>
      </c>
      <c r="AQ1689">
        <v>1448</v>
      </c>
      <c r="AR1689">
        <v>5780</v>
      </c>
      <c r="AS1689" s="301">
        <v>43280</v>
      </c>
      <c r="AT1689">
        <v>2005</v>
      </c>
      <c r="AU1689">
        <v>7730</v>
      </c>
    </row>
    <row r="1690" spans="1:47" x14ac:dyDescent="0.2">
      <c r="A1690" s="102">
        <v>2326</v>
      </c>
      <c r="B1690">
        <v>2607</v>
      </c>
      <c r="C1690" t="s">
        <v>924</v>
      </c>
      <c r="D1690" t="s">
        <v>923</v>
      </c>
      <c r="E1690">
        <v>2794</v>
      </c>
      <c r="F1690">
        <v>2778</v>
      </c>
      <c r="G1690">
        <v>400</v>
      </c>
      <c r="H1690" t="s">
        <v>901</v>
      </c>
      <c r="I1690">
        <v>8273</v>
      </c>
      <c r="J1690" t="s">
        <v>978</v>
      </c>
      <c r="K1690" t="s">
        <v>921</v>
      </c>
      <c r="L1690">
        <v>3425</v>
      </c>
      <c r="M1690">
        <v>3365</v>
      </c>
      <c r="N1690">
        <v>300</v>
      </c>
      <c r="O1690" t="s">
        <v>898</v>
      </c>
      <c r="P1690">
        <v>0.81641178137151404</v>
      </c>
      <c r="Q1690">
        <v>0.91611077338014901</v>
      </c>
      <c r="R1690">
        <v>0.232679135019942</v>
      </c>
      <c r="S1690">
        <v>1.05006528550934E-2</v>
      </c>
      <c r="T1690">
        <v>-0.77181292757206699</v>
      </c>
      <c r="U1690">
        <v>0.77181292757206699</v>
      </c>
      <c r="V1690">
        <v>0.87458708133441299</v>
      </c>
      <c r="W1690">
        <v>-4.68</v>
      </c>
      <c r="X1690">
        <v>10.07</v>
      </c>
      <c r="Y1690">
        <v>175449</v>
      </c>
      <c r="Z1690">
        <v>21931</v>
      </c>
      <c r="AA1690">
        <v>0.88</v>
      </c>
      <c r="AB1690">
        <v>8</v>
      </c>
      <c r="AC1690">
        <v>4</v>
      </c>
      <c r="AD1690">
        <v>4</v>
      </c>
      <c r="AE1690">
        <v>50</v>
      </c>
      <c r="AF1690">
        <v>21</v>
      </c>
      <c r="AG1690">
        <v>2</v>
      </c>
      <c r="AH1690">
        <v>1</v>
      </c>
      <c r="AI1690">
        <v>5</v>
      </c>
      <c r="AJ1690" s="301">
        <v>43919</v>
      </c>
      <c r="AK1690">
        <v>2692</v>
      </c>
      <c r="AL1690">
        <v>3060</v>
      </c>
      <c r="AM1690" s="301">
        <v>43828</v>
      </c>
      <c r="AN1690">
        <v>2936</v>
      </c>
      <c r="AO1690">
        <v>3935</v>
      </c>
      <c r="AP1690" s="301">
        <v>43645</v>
      </c>
      <c r="AQ1690">
        <v>3245</v>
      </c>
      <c r="AR1690">
        <v>4415</v>
      </c>
      <c r="AS1690" s="301">
        <v>43280</v>
      </c>
      <c r="AT1690">
        <v>3850</v>
      </c>
      <c r="AU1690">
        <v>6530</v>
      </c>
    </row>
    <row r="1691" spans="1:47" x14ac:dyDescent="0.2">
      <c r="A1691" s="102">
        <v>2848</v>
      </c>
      <c r="B1691">
        <v>6925</v>
      </c>
      <c r="C1691" t="s">
        <v>1177</v>
      </c>
      <c r="D1691" t="s">
        <v>903</v>
      </c>
      <c r="E1691">
        <v>1339</v>
      </c>
      <c r="F1691">
        <v>1427</v>
      </c>
      <c r="G1691">
        <v>800</v>
      </c>
      <c r="H1691" t="s">
        <v>898</v>
      </c>
      <c r="I1691">
        <v>9072</v>
      </c>
      <c r="J1691" t="s">
        <v>975</v>
      </c>
      <c r="K1691" t="s">
        <v>976</v>
      </c>
      <c r="L1691">
        <v>2118</v>
      </c>
      <c r="M1691">
        <v>2146</v>
      </c>
      <c r="N1691">
        <v>500</v>
      </c>
      <c r="O1691" t="s">
        <v>901</v>
      </c>
      <c r="P1691">
        <v>0.88390840958392702</v>
      </c>
      <c r="Q1691">
        <v>0.90225217595292995</v>
      </c>
      <c r="R1691">
        <v>5.10633171345002E-2</v>
      </c>
      <c r="S1691" s="15">
        <v>5.2918647095556097E-2</v>
      </c>
      <c r="T1691">
        <v>1.66982712526649</v>
      </c>
      <c r="U1691">
        <v>1.66982712526649</v>
      </c>
      <c r="V1691">
        <v>1.0514042091654101</v>
      </c>
      <c r="W1691">
        <v>14.23</v>
      </c>
      <c r="X1691">
        <v>6.39</v>
      </c>
      <c r="Y1691">
        <v>175360</v>
      </c>
      <c r="Z1691">
        <v>10960</v>
      </c>
      <c r="AA1691">
        <v>0.55000000000000004</v>
      </c>
      <c r="AB1691">
        <v>16</v>
      </c>
      <c r="AC1691">
        <v>8</v>
      </c>
      <c r="AD1691">
        <v>8</v>
      </c>
      <c r="AE1691">
        <v>50</v>
      </c>
      <c r="AF1691">
        <v>21</v>
      </c>
      <c r="AG1691">
        <v>2</v>
      </c>
      <c r="AH1691">
        <v>0</v>
      </c>
      <c r="AI1691">
        <v>14</v>
      </c>
      <c r="AJ1691" s="301">
        <v>43919</v>
      </c>
      <c r="AK1691">
        <v>1060</v>
      </c>
      <c r="AL1691">
        <v>2172</v>
      </c>
      <c r="AM1691" s="301">
        <v>43828</v>
      </c>
      <c r="AN1691">
        <v>1624</v>
      </c>
      <c r="AO1691">
        <v>2746</v>
      </c>
      <c r="AP1691" s="301">
        <v>43645</v>
      </c>
      <c r="AQ1691">
        <v>1435</v>
      </c>
      <c r="AR1691">
        <v>2562</v>
      </c>
      <c r="AS1691" s="301">
        <v>43280</v>
      </c>
      <c r="AT1691">
        <v>1385</v>
      </c>
      <c r="AU1691">
        <v>2840</v>
      </c>
    </row>
    <row r="1692" spans="1:47" x14ac:dyDescent="0.2">
      <c r="A1692" s="102">
        <v>2161</v>
      </c>
      <c r="B1692">
        <v>1801</v>
      </c>
      <c r="C1692" t="s">
        <v>1352</v>
      </c>
      <c r="D1692" t="s">
        <v>907</v>
      </c>
      <c r="E1692">
        <v>3845</v>
      </c>
      <c r="F1692">
        <v>3905</v>
      </c>
      <c r="G1692">
        <v>200</v>
      </c>
      <c r="H1692" t="s">
        <v>898</v>
      </c>
      <c r="I1692">
        <v>2282</v>
      </c>
      <c r="J1692" t="s">
        <v>1429</v>
      </c>
      <c r="K1692" t="s">
        <v>923</v>
      </c>
      <c r="L1692">
        <v>4225</v>
      </c>
      <c r="M1692">
        <v>4200</v>
      </c>
      <c r="N1692">
        <v>200</v>
      </c>
      <c r="O1692" t="s">
        <v>901</v>
      </c>
      <c r="P1692">
        <v>0.93097587352204403</v>
      </c>
      <c r="Q1692">
        <v>0.92062231147752804</v>
      </c>
      <c r="R1692">
        <v>0.47734706196631999</v>
      </c>
      <c r="S1692" s="15">
        <v>3.4000774079857701E-2</v>
      </c>
      <c r="T1692">
        <v>0.26024613524681101</v>
      </c>
      <c r="U1692">
        <v>0.26024613524681101</v>
      </c>
      <c r="V1692">
        <v>0.27970888654744003</v>
      </c>
      <c r="W1692">
        <v>0.95</v>
      </c>
      <c r="X1692">
        <v>7.02</v>
      </c>
      <c r="Y1692">
        <v>175071</v>
      </c>
      <c r="Z1692">
        <v>35014</v>
      </c>
      <c r="AA1692">
        <v>2.04</v>
      </c>
      <c r="AB1692">
        <v>5</v>
      </c>
      <c r="AC1692">
        <v>3</v>
      </c>
      <c r="AD1692">
        <v>2</v>
      </c>
      <c r="AE1692">
        <v>60</v>
      </c>
      <c r="AF1692">
        <v>20</v>
      </c>
      <c r="AG1692">
        <v>2</v>
      </c>
      <c r="AH1692">
        <v>0</v>
      </c>
      <c r="AI1692">
        <v>3</v>
      </c>
      <c r="AJ1692" s="301">
        <v>43919</v>
      </c>
      <c r="AK1692">
        <v>3355</v>
      </c>
      <c r="AL1692">
        <v>3980</v>
      </c>
      <c r="AM1692" s="301">
        <v>43828</v>
      </c>
      <c r="AN1692">
        <v>4545</v>
      </c>
      <c r="AO1692">
        <v>4510</v>
      </c>
      <c r="AP1692" s="301">
        <v>43645</v>
      </c>
      <c r="AQ1692">
        <v>3990</v>
      </c>
      <c r="AR1692">
        <v>4695</v>
      </c>
      <c r="AS1692" s="301">
        <v>43280</v>
      </c>
      <c r="AT1692">
        <v>5980</v>
      </c>
      <c r="AU1692">
        <v>4325</v>
      </c>
    </row>
    <row r="1693" spans="1:47" x14ac:dyDescent="0.2">
      <c r="A1693" s="102">
        <v>1536</v>
      </c>
      <c r="B1693">
        <v>3105</v>
      </c>
      <c r="C1693" t="s">
        <v>46</v>
      </c>
      <c r="D1693" t="s">
        <v>903</v>
      </c>
      <c r="E1693">
        <v>781</v>
      </c>
      <c r="F1693">
        <v>776</v>
      </c>
      <c r="G1693">
        <v>1400</v>
      </c>
      <c r="H1693" t="s">
        <v>898</v>
      </c>
      <c r="I1693">
        <v>8804</v>
      </c>
      <c r="J1693" t="s">
        <v>670</v>
      </c>
      <c r="K1693" t="s">
        <v>917</v>
      </c>
      <c r="L1693">
        <v>1236</v>
      </c>
      <c r="M1693">
        <v>1208</v>
      </c>
      <c r="N1693">
        <v>900</v>
      </c>
      <c r="O1693" t="s">
        <v>901</v>
      </c>
      <c r="P1693">
        <v>0.93549367754639401</v>
      </c>
      <c r="Q1693">
        <v>0.935833184955433</v>
      </c>
      <c r="R1693">
        <v>0.242462261487319</v>
      </c>
      <c r="S1693">
        <v>9.9721925899275005E-2</v>
      </c>
      <c r="T1693">
        <v>1.28631256762921</v>
      </c>
      <c r="U1693">
        <v>1.28631256762921</v>
      </c>
      <c r="V1693">
        <v>0.84295644937967595</v>
      </c>
      <c r="W1693">
        <v>4.82</v>
      </c>
      <c r="X1693">
        <v>7.0000000000000007E-2</v>
      </c>
      <c r="Y1693">
        <v>174870</v>
      </c>
      <c r="Z1693">
        <v>13452</v>
      </c>
      <c r="AA1693">
        <v>0.66</v>
      </c>
      <c r="AB1693">
        <v>13</v>
      </c>
      <c r="AC1693">
        <v>6</v>
      </c>
      <c r="AD1693">
        <v>7</v>
      </c>
      <c r="AE1693">
        <v>46.15</v>
      </c>
      <c r="AF1693">
        <v>17</v>
      </c>
      <c r="AG1693">
        <v>3</v>
      </c>
      <c r="AH1693">
        <v>1</v>
      </c>
      <c r="AI1693">
        <v>9</v>
      </c>
      <c r="AJ1693" s="301">
        <v>43919</v>
      </c>
      <c r="AK1693">
        <v>730</v>
      </c>
      <c r="AL1693">
        <v>1115</v>
      </c>
      <c r="AM1693" s="301">
        <v>43828</v>
      </c>
      <c r="AN1693">
        <v>1045</v>
      </c>
      <c r="AO1693">
        <v>1709</v>
      </c>
      <c r="AP1693" s="301">
        <v>43645</v>
      </c>
      <c r="AQ1693">
        <v>844</v>
      </c>
      <c r="AR1693">
        <v>1225</v>
      </c>
      <c r="AS1693" s="301">
        <v>43280</v>
      </c>
      <c r="AT1693">
        <v>1164</v>
      </c>
      <c r="AU1693">
        <v>1489</v>
      </c>
    </row>
    <row r="1694" spans="1:47" x14ac:dyDescent="0.2">
      <c r="A1694" s="102">
        <v>2289</v>
      </c>
      <c r="B1694">
        <v>6395</v>
      </c>
      <c r="C1694" t="s">
        <v>1004</v>
      </c>
      <c r="D1694" t="s">
        <v>909</v>
      </c>
      <c r="E1694">
        <v>890</v>
      </c>
      <c r="F1694">
        <v>892</v>
      </c>
      <c r="G1694">
        <v>1100</v>
      </c>
      <c r="H1694" t="s">
        <v>898</v>
      </c>
      <c r="I1694">
        <v>8136</v>
      </c>
      <c r="J1694" t="s">
        <v>965</v>
      </c>
      <c r="K1694" t="s">
        <v>905</v>
      </c>
      <c r="L1694">
        <v>1682</v>
      </c>
      <c r="M1694">
        <v>1655</v>
      </c>
      <c r="N1694">
        <v>600</v>
      </c>
      <c r="O1694" t="s">
        <v>901</v>
      </c>
      <c r="P1694">
        <v>0.85580906064780604</v>
      </c>
      <c r="Q1694">
        <v>0.91715682368954199</v>
      </c>
      <c r="R1694">
        <v>0.346561604980889</v>
      </c>
      <c r="S1694" s="15">
        <v>1.7814422657620899E-2</v>
      </c>
      <c r="T1694">
        <v>1.0018224601537999</v>
      </c>
      <c r="U1694">
        <v>1.0018224601537999</v>
      </c>
      <c r="V1694">
        <v>0.472133703829127</v>
      </c>
      <c r="W1694">
        <v>5.3</v>
      </c>
      <c r="X1694">
        <v>1.19</v>
      </c>
      <c r="Y1694">
        <v>174588</v>
      </c>
      <c r="Z1694">
        <v>13430</v>
      </c>
      <c r="AA1694">
        <v>0.61</v>
      </c>
      <c r="AB1694">
        <v>13</v>
      </c>
      <c r="AC1694">
        <v>5</v>
      </c>
      <c r="AD1694">
        <v>8</v>
      </c>
      <c r="AE1694">
        <v>38.46</v>
      </c>
      <c r="AF1694">
        <v>16</v>
      </c>
      <c r="AG1694">
        <v>4</v>
      </c>
      <c r="AH1694">
        <v>2</v>
      </c>
      <c r="AI1694">
        <v>7</v>
      </c>
      <c r="AJ1694" s="301">
        <v>43919</v>
      </c>
      <c r="AK1694">
        <v>796</v>
      </c>
      <c r="AL1694">
        <v>1476</v>
      </c>
      <c r="AM1694" s="301">
        <v>43828</v>
      </c>
      <c r="AN1694">
        <v>1001</v>
      </c>
      <c r="AO1694">
        <v>2149</v>
      </c>
      <c r="AP1694" s="301">
        <v>43645</v>
      </c>
      <c r="AQ1694">
        <v>1155</v>
      </c>
      <c r="AR1694">
        <v>2424</v>
      </c>
      <c r="AS1694" s="301">
        <v>43280</v>
      </c>
      <c r="AT1694">
        <v>1330</v>
      </c>
      <c r="AU1694">
        <v>2070</v>
      </c>
    </row>
    <row r="1695" spans="1:47" x14ac:dyDescent="0.2">
      <c r="A1695" s="102">
        <v>3241</v>
      </c>
      <c r="B1695">
        <v>4091</v>
      </c>
      <c r="C1695" t="s">
        <v>1334</v>
      </c>
      <c r="D1695" t="s">
        <v>920</v>
      </c>
      <c r="E1695">
        <v>1721</v>
      </c>
      <c r="F1695">
        <v>1751</v>
      </c>
      <c r="G1695">
        <v>600</v>
      </c>
      <c r="H1695" t="s">
        <v>898</v>
      </c>
      <c r="I1695">
        <v>5021</v>
      </c>
      <c r="J1695" t="s">
        <v>1391</v>
      </c>
      <c r="K1695" t="s">
        <v>1090</v>
      </c>
      <c r="L1695">
        <v>1576</v>
      </c>
      <c r="M1695">
        <v>1538</v>
      </c>
      <c r="N1695">
        <v>700</v>
      </c>
      <c r="O1695" t="s">
        <v>901</v>
      </c>
      <c r="P1695">
        <v>0.70748252365550002</v>
      </c>
      <c r="Q1695">
        <v>0.888046769633004</v>
      </c>
      <c r="R1695">
        <v>0.25441369549628501</v>
      </c>
      <c r="S1695">
        <v>3.3871783359728E-2</v>
      </c>
      <c r="T1695">
        <v>0.76232921076193105</v>
      </c>
      <c r="U1695">
        <v>0.76232921076193105</v>
      </c>
      <c r="V1695">
        <v>0.25528053432408898</v>
      </c>
      <c r="W1695">
        <v>5.33</v>
      </c>
      <c r="X1695">
        <v>2.4700000000000002</v>
      </c>
      <c r="Y1695">
        <v>174413</v>
      </c>
      <c r="Z1695">
        <v>9690</v>
      </c>
      <c r="AA1695">
        <v>0.4</v>
      </c>
      <c r="AB1695">
        <v>18</v>
      </c>
      <c r="AC1695">
        <v>12</v>
      </c>
      <c r="AD1695">
        <v>6</v>
      </c>
      <c r="AE1695">
        <v>66.67</v>
      </c>
      <c r="AF1695">
        <v>14</v>
      </c>
      <c r="AG1695">
        <v>8</v>
      </c>
      <c r="AH1695">
        <v>6</v>
      </c>
      <c r="AI1695">
        <v>4</v>
      </c>
      <c r="AJ1695" s="301">
        <v>43919</v>
      </c>
      <c r="AK1695">
        <v>1662</v>
      </c>
      <c r="AL1695">
        <v>1508</v>
      </c>
      <c r="AM1695" s="301">
        <v>43828</v>
      </c>
      <c r="AN1695">
        <v>2428</v>
      </c>
      <c r="AO1695">
        <v>2515</v>
      </c>
      <c r="AP1695" s="301">
        <v>43645</v>
      </c>
      <c r="AQ1695">
        <v>2285</v>
      </c>
      <c r="AR1695">
        <v>2522</v>
      </c>
      <c r="AS1695" s="301">
        <v>43280</v>
      </c>
      <c r="AT1695">
        <v>1526</v>
      </c>
      <c r="AU1695">
        <v>3880</v>
      </c>
    </row>
    <row r="1696" spans="1:47" x14ac:dyDescent="0.2">
      <c r="A1696" s="102">
        <v>3612</v>
      </c>
      <c r="B1696">
        <v>3632</v>
      </c>
      <c r="C1696" t="s">
        <v>1451</v>
      </c>
      <c r="D1696" t="s">
        <v>900</v>
      </c>
      <c r="E1696">
        <v>486</v>
      </c>
      <c r="F1696">
        <v>469</v>
      </c>
      <c r="G1696">
        <v>2300</v>
      </c>
      <c r="H1696" t="s">
        <v>898</v>
      </c>
      <c r="I1696">
        <v>5401</v>
      </c>
      <c r="J1696" t="s">
        <v>1139</v>
      </c>
      <c r="K1696" t="s">
        <v>939</v>
      </c>
      <c r="L1696">
        <v>997.7</v>
      </c>
      <c r="M1696">
        <v>975.8</v>
      </c>
      <c r="N1696">
        <v>1100</v>
      </c>
      <c r="O1696" t="s">
        <v>901</v>
      </c>
      <c r="P1696">
        <v>0.694722598378676</v>
      </c>
      <c r="Q1696">
        <v>0.87292724676667</v>
      </c>
      <c r="R1696">
        <v>0.48386543276951399</v>
      </c>
      <c r="S1696">
        <v>1.9422351651586199E-2</v>
      </c>
      <c r="T1696">
        <v>0.88241785520434901</v>
      </c>
      <c r="U1696">
        <v>0.88241785520434901</v>
      </c>
      <c r="V1696">
        <v>0.91494156942720795</v>
      </c>
      <c r="W1696">
        <v>6.52</v>
      </c>
      <c r="X1696">
        <v>0.5</v>
      </c>
      <c r="Y1696">
        <v>174149</v>
      </c>
      <c r="Z1696">
        <v>9675</v>
      </c>
      <c r="AA1696">
        <v>0.5</v>
      </c>
      <c r="AB1696">
        <v>18</v>
      </c>
      <c r="AC1696">
        <v>10</v>
      </c>
      <c r="AD1696">
        <v>8</v>
      </c>
      <c r="AE1696">
        <v>55.56</v>
      </c>
      <c r="AF1696">
        <v>19</v>
      </c>
      <c r="AG1696">
        <v>4</v>
      </c>
      <c r="AH1696">
        <v>3</v>
      </c>
      <c r="AI1696">
        <v>11</v>
      </c>
      <c r="AJ1696" s="301">
        <v>43919</v>
      </c>
      <c r="AK1696">
        <v>404</v>
      </c>
      <c r="AL1696">
        <v>1006</v>
      </c>
      <c r="AM1696" s="301">
        <v>43828</v>
      </c>
      <c r="AN1696">
        <v>493</v>
      </c>
      <c r="AO1696">
        <v>1654</v>
      </c>
      <c r="AP1696" s="301">
        <v>43645</v>
      </c>
      <c r="AQ1696">
        <v>510</v>
      </c>
      <c r="AR1696">
        <v>1874</v>
      </c>
      <c r="AS1696" s="301">
        <v>43280</v>
      </c>
      <c r="AT1696">
        <v>587</v>
      </c>
      <c r="AU1696">
        <v>2117</v>
      </c>
    </row>
    <row r="1697" spans="1:47" x14ac:dyDescent="0.2">
      <c r="A1697" s="102">
        <v>3405</v>
      </c>
      <c r="B1697">
        <v>3197</v>
      </c>
      <c r="C1697" t="s">
        <v>508</v>
      </c>
      <c r="D1697" t="s">
        <v>921</v>
      </c>
      <c r="E1697">
        <v>1738</v>
      </c>
      <c r="F1697">
        <v>1715</v>
      </c>
      <c r="G1697">
        <v>500</v>
      </c>
      <c r="H1697" t="s">
        <v>901</v>
      </c>
      <c r="I1697">
        <v>9678</v>
      </c>
      <c r="J1697" t="s">
        <v>1453</v>
      </c>
      <c r="K1697" t="s">
        <v>910</v>
      </c>
      <c r="L1697">
        <v>2297</v>
      </c>
      <c r="M1697">
        <v>2316</v>
      </c>
      <c r="N1697">
        <v>400</v>
      </c>
      <c r="O1697" t="s">
        <v>898</v>
      </c>
      <c r="P1697">
        <v>0.89705055465016903</v>
      </c>
      <c r="Q1697">
        <v>0.88136487654400197</v>
      </c>
      <c r="R1697">
        <v>0.12547454628812699</v>
      </c>
      <c r="S1697">
        <v>9.0070174173847606E-2</v>
      </c>
      <c r="T1697">
        <v>-0.68172524755609898</v>
      </c>
      <c r="U1697">
        <v>0.68172524755609898</v>
      </c>
      <c r="V1697">
        <v>3.1761422926575501E-2</v>
      </c>
      <c r="W1697">
        <v>-4.7</v>
      </c>
      <c r="X1697">
        <v>7.44</v>
      </c>
      <c r="Y1697">
        <v>174124</v>
      </c>
      <c r="Z1697">
        <v>12437</v>
      </c>
      <c r="AA1697">
        <v>0.47</v>
      </c>
      <c r="AB1697">
        <v>14</v>
      </c>
      <c r="AC1697">
        <v>7</v>
      </c>
      <c r="AD1697">
        <v>7</v>
      </c>
      <c r="AE1697">
        <v>50</v>
      </c>
      <c r="AF1697">
        <v>17</v>
      </c>
      <c r="AG1697">
        <v>2</v>
      </c>
      <c r="AH1697">
        <v>2</v>
      </c>
      <c r="AI1697">
        <v>10</v>
      </c>
      <c r="AJ1697" s="301">
        <v>43919</v>
      </c>
      <c r="AK1697">
        <v>1614</v>
      </c>
      <c r="AL1697">
        <v>2133</v>
      </c>
      <c r="AM1697" s="301">
        <v>43828</v>
      </c>
      <c r="AN1697">
        <v>2135</v>
      </c>
      <c r="AO1697">
        <v>2821</v>
      </c>
      <c r="AP1697" s="301">
        <v>43645</v>
      </c>
      <c r="AQ1697">
        <v>1873</v>
      </c>
      <c r="AR1697">
        <v>2838</v>
      </c>
      <c r="AS1697" s="301">
        <v>43280</v>
      </c>
      <c r="AT1697">
        <v>1626</v>
      </c>
      <c r="AU1697">
        <v>3470</v>
      </c>
    </row>
    <row r="1698" spans="1:47" x14ac:dyDescent="0.2">
      <c r="A1698" s="102">
        <v>462</v>
      </c>
      <c r="B1698">
        <v>7276</v>
      </c>
      <c r="C1698" t="s">
        <v>937</v>
      </c>
      <c r="D1698" t="s">
        <v>903</v>
      </c>
      <c r="E1698">
        <v>4275</v>
      </c>
      <c r="F1698">
        <v>4255</v>
      </c>
      <c r="G1698">
        <v>200</v>
      </c>
      <c r="H1698" t="s">
        <v>901</v>
      </c>
      <c r="I1698">
        <v>8273</v>
      </c>
      <c r="J1698" t="s">
        <v>978</v>
      </c>
      <c r="K1698" t="s">
        <v>921</v>
      </c>
      <c r="L1698">
        <v>3425</v>
      </c>
      <c r="M1698">
        <v>3365</v>
      </c>
      <c r="N1698">
        <v>300</v>
      </c>
      <c r="O1698" t="s">
        <v>898</v>
      </c>
      <c r="P1698">
        <v>0.89936292047286703</v>
      </c>
      <c r="Q1698">
        <v>0.959309956568975</v>
      </c>
      <c r="R1698" s="15">
        <v>0.40651602991400798</v>
      </c>
      <c r="S1698" s="15">
        <v>2.59752592217793E-2</v>
      </c>
      <c r="T1698">
        <v>-0.72284784458309503</v>
      </c>
      <c r="U1698">
        <v>0.72284784458309503</v>
      </c>
      <c r="V1698">
        <v>0.79258984052320403</v>
      </c>
      <c r="W1698">
        <v>-3.15</v>
      </c>
      <c r="X1698">
        <v>18.63</v>
      </c>
      <c r="Y1698">
        <v>174028</v>
      </c>
      <c r="Z1698">
        <v>34806</v>
      </c>
      <c r="AA1698">
        <v>2.11</v>
      </c>
      <c r="AB1698">
        <v>5</v>
      </c>
      <c r="AC1698">
        <v>4</v>
      </c>
      <c r="AD1698">
        <v>1</v>
      </c>
      <c r="AE1698">
        <v>80</v>
      </c>
      <c r="AF1698">
        <v>15</v>
      </c>
      <c r="AG1698">
        <v>2</v>
      </c>
      <c r="AH1698">
        <v>1</v>
      </c>
      <c r="AI1698">
        <v>2</v>
      </c>
      <c r="AJ1698" s="301">
        <v>43919</v>
      </c>
      <c r="AK1698">
        <v>3710</v>
      </c>
      <c r="AL1698">
        <v>3060</v>
      </c>
      <c r="AM1698" s="301">
        <v>43828</v>
      </c>
      <c r="AN1698">
        <v>5100</v>
      </c>
      <c r="AO1698">
        <v>3935</v>
      </c>
      <c r="AP1698" s="301">
        <v>43645</v>
      </c>
      <c r="AQ1698">
        <v>5880</v>
      </c>
      <c r="AR1698">
        <v>4415</v>
      </c>
      <c r="AS1698" s="301">
        <v>43280</v>
      </c>
      <c r="AT1698">
        <v>7150</v>
      </c>
      <c r="AU1698">
        <v>6530</v>
      </c>
    </row>
    <row r="1699" spans="1:47" x14ac:dyDescent="0.2">
      <c r="A1699" s="102">
        <v>1667</v>
      </c>
      <c r="B1699">
        <v>4917</v>
      </c>
      <c r="C1699" t="s">
        <v>1137</v>
      </c>
      <c r="D1699" t="s">
        <v>920</v>
      </c>
      <c r="E1699">
        <v>1980</v>
      </c>
      <c r="F1699">
        <v>1989</v>
      </c>
      <c r="G1699">
        <v>500</v>
      </c>
      <c r="H1699" t="s">
        <v>901</v>
      </c>
      <c r="I1699">
        <v>6436</v>
      </c>
      <c r="J1699" t="s">
        <v>1170</v>
      </c>
      <c r="K1699" t="s">
        <v>909</v>
      </c>
      <c r="L1699">
        <v>2306</v>
      </c>
      <c r="M1699">
        <v>2253</v>
      </c>
      <c r="N1699">
        <v>400</v>
      </c>
      <c r="O1699" t="s">
        <v>898</v>
      </c>
      <c r="P1699">
        <v>0.50305973424724104</v>
      </c>
      <c r="Q1699">
        <v>0.93303754959810903</v>
      </c>
      <c r="R1699">
        <v>0.231530179992115</v>
      </c>
      <c r="S1699" s="15">
        <v>6.0376319810302899E-2</v>
      </c>
      <c r="T1699">
        <v>-0.52098414924473602</v>
      </c>
      <c r="U1699">
        <v>0.52098414924473602</v>
      </c>
      <c r="V1699">
        <v>1.21990549866692</v>
      </c>
      <c r="W1699">
        <v>-2.12</v>
      </c>
      <c r="X1699">
        <v>10.35</v>
      </c>
      <c r="Y1699">
        <v>173408</v>
      </c>
      <c r="Z1699">
        <v>14451</v>
      </c>
      <c r="AA1699">
        <v>0.68</v>
      </c>
      <c r="AB1699">
        <v>12</v>
      </c>
      <c r="AC1699">
        <v>5</v>
      </c>
      <c r="AD1699">
        <v>7</v>
      </c>
      <c r="AE1699">
        <v>41.67</v>
      </c>
      <c r="AF1699">
        <v>18</v>
      </c>
      <c r="AG1699">
        <v>3</v>
      </c>
      <c r="AH1699">
        <v>0</v>
      </c>
      <c r="AI1699">
        <v>9</v>
      </c>
      <c r="AJ1699" s="301">
        <v>43919</v>
      </c>
      <c r="AK1699">
        <v>2119</v>
      </c>
      <c r="AL1699">
        <v>2409</v>
      </c>
      <c r="AM1699" s="301">
        <v>43828</v>
      </c>
      <c r="AN1699">
        <v>3000</v>
      </c>
      <c r="AO1699">
        <v>3335</v>
      </c>
      <c r="AP1699" s="301">
        <v>43645</v>
      </c>
      <c r="AQ1699">
        <v>2663</v>
      </c>
      <c r="AR1699">
        <v>3055</v>
      </c>
      <c r="AS1699" s="301">
        <v>43280</v>
      </c>
      <c r="AT1699">
        <v>3335</v>
      </c>
      <c r="AU1699">
        <v>2547</v>
      </c>
    </row>
    <row r="1700" spans="1:47" x14ac:dyDescent="0.2">
      <c r="A1700" s="102">
        <v>1152</v>
      </c>
      <c r="B1700">
        <v>5110</v>
      </c>
      <c r="C1700" t="s">
        <v>808</v>
      </c>
      <c r="D1700" t="s">
        <v>984</v>
      </c>
      <c r="E1700">
        <v>1053</v>
      </c>
      <c r="F1700">
        <v>1049</v>
      </c>
      <c r="G1700">
        <v>500</v>
      </c>
      <c r="H1700" t="s">
        <v>901</v>
      </c>
      <c r="I1700">
        <v>6201</v>
      </c>
      <c r="J1700" t="s">
        <v>1150</v>
      </c>
      <c r="K1700" t="s">
        <v>913</v>
      </c>
      <c r="L1700">
        <v>5750</v>
      </c>
      <c r="M1700">
        <v>5650</v>
      </c>
      <c r="N1700">
        <v>100</v>
      </c>
      <c r="O1700" t="s">
        <v>898</v>
      </c>
      <c r="P1700">
        <v>0.91184970281495703</v>
      </c>
      <c r="Q1700">
        <v>0.94463170830457099</v>
      </c>
      <c r="R1700">
        <v>0.29378924076889501</v>
      </c>
      <c r="S1700" s="15">
        <v>4.4647562575473303E-2</v>
      </c>
      <c r="T1700">
        <v>-1.8757351025845901</v>
      </c>
      <c r="U1700">
        <v>1.8757351025845901</v>
      </c>
      <c r="V1700">
        <v>1.6144513886807601</v>
      </c>
      <c r="W1700">
        <v>-5.34</v>
      </c>
      <c r="X1700">
        <v>7.17</v>
      </c>
      <c r="Y1700">
        <v>173294</v>
      </c>
      <c r="Z1700">
        <v>19255</v>
      </c>
      <c r="AA1700">
        <v>0.92</v>
      </c>
      <c r="AB1700">
        <v>9</v>
      </c>
      <c r="AC1700">
        <v>5</v>
      </c>
      <c r="AD1700">
        <v>4</v>
      </c>
      <c r="AE1700">
        <v>55.56</v>
      </c>
      <c r="AF1700">
        <v>19</v>
      </c>
      <c r="AG1700">
        <v>1</v>
      </c>
      <c r="AH1700">
        <v>0</v>
      </c>
      <c r="AI1700">
        <v>8</v>
      </c>
      <c r="AJ1700" s="301">
        <v>43919</v>
      </c>
      <c r="AK1700">
        <v>1069</v>
      </c>
      <c r="AL1700">
        <v>5370</v>
      </c>
      <c r="AM1700" s="301">
        <v>43828</v>
      </c>
      <c r="AN1700">
        <v>1337</v>
      </c>
      <c r="AO1700">
        <v>6330</v>
      </c>
      <c r="AP1700" s="301">
        <v>43645</v>
      </c>
      <c r="AQ1700">
        <v>1263</v>
      </c>
      <c r="AR1700">
        <v>6040</v>
      </c>
      <c r="AS1700" s="301">
        <v>43280</v>
      </c>
      <c r="AT1700">
        <v>1711</v>
      </c>
      <c r="AU1700">
        <v>6010</v>
      </c>
    </row>
    <row r="1701" spans="1:47" x14ac:dyDescent="0.2">
      <c r="A1701" s="102">
        <v>568</v>
      </c>
      <c r="B1701">
        <v>4045</v>
      </c>
      <c r="C1701" t="s">
        <v>1127</v>
      </c>
      <c r="D1701" t="s">
        <v>920</v>
      </c>
      <c r="E1701">
        <v>1030</v>
      </c>
      <c r="F1701">
        <v>1022</v>
      </c>
      <c r="G1701">
        <v>1100</v>
      </c>
      <c r="H1701" t="s">
        <v>898</v>
      </c>
      <c r="I1701">
        <v>4208</v>
      </c>
      <c r="J1701" t="s">
        <v>1026</v>
      </c>
      <c r="K1701" t="s">
        <v>920</v>
      </c>
      <c r="L1701">
        <v>1810</v>
      </c>
      <c r="M1701">
        <v>1797</v>
      </c>
      <c r="N1701">
        <v>600</v>
      </c>
      <c r="O1701" t="s">
        <v>901</v>
      </c>
      <c r="P1701">
        <v>0.93335511413846295</v>
      </c>
      <c r="Q1701">
        <v>0.95635532424518899</v>
      </c>
      <c r="R1701">
        <v>1.17314250911078E-2</v>
      </c>
      <c r="S1701">
        <v>4.2505900621209701E-2</v>
      </c>
      <c r="T1701">
        <v>0.81306426740200899</v>
      </c>
      <c r="U1701">
        <v>0.81306426740200899</v>
      </c>
      <c r="V1701">
        <v>1.64467597062695</v>
      </c>
      <c r="W1701">
        <v>2.15</v>
      </c>
      <c r="X1701">
        <v>4.2699999999999996</v>
      </c>
      <c r="Y1701">
        <v>173293</v>
      </c>
      <c r="Z1701">
        <v>13330</v>
      </c>
      <c r="AA1701">
        <v>0.59</v>
      </c>
      <c r="AB1701">
        <v>13</v>
      </c>
      <c r="AC1701">
        <v>6</v>
      </c>
      <c r="AD1701">
        <v>7</v>
      </c>
      <c r="AE1701">
        <v>46.15</v>
      </c>
      <c r="AF1701">
        <v>19</v>
      </c>
      <c r="AG1701">
        <v>3</v>
      </c>
      <c r="AH1701">
        <v>1</v>
      </c>
      <c r="AI1701">
        <v>9</v>
      </c>
      <c r="AJ1701" s="301">
        <v>43919</v>
      </c>
      <c r="AK1701">
        <v>978</v>
      </c>
      <c r="AL1701">
        <v>1691</v>
      </c>
      <c r="AM1701" s="301">
        <v>43828</v>
      </c>
      <c r="AN1701">
        <v>1270</v>
      </c>
      <c r="AO1701">
        <v>2379</v>
      </c>
      <c r="AP1701" s="301">
        <v>43645</v>
      </c>
      <c r="AQ1701">
        <v>1161</v>
      </c>
      <c r="AR1701">
        <v>2298</v>
      </c>
      <c r="AS1701" s="301">
        <v>43280</v>
      </c>
      <c r="AT1701">
        <v>1247</v>
      </c>
      <c r="AU1701">
        <v>2821</v>
      </c>
    </row>
    <row r="1702" spans="1:47" x14ac:dyDescent="0.2">
      <c r="A1702" s="102">
        <v>478</v>
      </c>
      <c r="B1702">
        <v>4324</v>
      </c>
      <c r="C1702" t="s">
        <v>1065</v>
      </c>
      <c r="D1702" t="s">
        <v>910</v>
      </c>
      <c r="E1702">
        <v>2495</v>
      </c>
      <c r="F1702">
        <v>2445</v>
      </c>
      <c r="G1702">
        <v>400</v>
      </c>
      <c r="H1702" t="s">
        <v>901</v>
      </c>
      <c r="I1702">
        <v>6474</v>
      </c>
      <c r="J1702" t="s">
        <v>1401</v>
      </c>
      <c r="K1702" t="s">
        <v>909</v>
      </c>
      <c r="L1702">
        <v>3350</v>
      </c>
      <c r="M1702">
        <v>3370</v>
      </c>
      <c r="N1702">
        <v>300</v>
      </c>
      <c r="O1702" t="s">
        <v>898</v>
      </c>
      <c r="P1702">
        <v>0.93216154048505695</v>
      </c>
      <c r="Q1702">
        <v>0.95885439137752204</v>
      </c>
      <c r="R1702">
        <v>0.47778426872274599</v>
      </c>
      <c r="S1702" s="15">
        <v>8.6420889764196304E-2</v>
      </c>
      <c r="T1702">
        <v>-0.56098627222263797</v>
      </c>
      <c r="U1702">
        <v>0.56098627222263797</v>
      </c>
      <c r="V1702">
        <v>0.18002521833365001</v>
      </c>
      <c r="W1702">
        <v>-4.12</v>
      </c>
      <c r="X1702">
        <v>3.26</v>
      </c>
      <c r="Y1702">
        <v>173074</v>
      </c>
      <c r="Z1702">
        <v>86537</v>
      </c>
      <c r="AA1702">
        <v>5.14</v>
      </c>
      <c r="AB1702">
        <v>2</v>
      </c>
      <c r="AC1702">
        <v>2</v>
      </c>
      <c r="AD1702">
        <v>0</v>
      </c>
      <c r="AE1702">
        <v>100</v>
      </c>
      <c r="AF1702">
        <v>14</v>
      </c>
      <c r="AG1702">
        <v>1</v>
      </c>
      <c r="AH1702">
        <v>0</v>
      </c>
      <c r="AI1702">
        <v>1</v>
      </c>
      <c r="AJ1702" s="301">
        <v>43919</v>
      </c>
      <c r="AK1702">
        <v>2119</v>
      </c>
      <c r="AL1702">
        <v>3005</v>
      </c>
      <c r="AM1702" s="301">
        <v>43828</v>
      </c>
      <c r="AN1702">
        <v>3775</v>
      </c>
      <c r="AO1702">
        <v>4815</v>
      </c>
      <c r="AP1702" s="301">
        <v>43645</v>
      </c>
      <c r="AQ1702">
        <v>3810</v>
      </c>
      <c r="AR1702">
        <v>4660</v>
      </c>
      <c r="AS1702" s="301">
        <v>43280</v>
      </c>
      <c r="AT1702">
        <v>5140</v>
      </c>
      <c r="AU1702">
        <v>5050</v>
      </c>
    </row>
    <row r="1703" spans="1:47" x14ac:dyDescent="0.2">
      <c r="A1703" s="102">
        <v>862</v>
      </c>
      <c r="B1703">
        <v>5711</v>
      </c>
      <c r="C1703" t="s">
        <v>1266</v>
      </c>
      <c r="D1703" t="s">
        <v>911</v>
      </c>
      <c r="E1703">
        <v>2266</v>
      </c>
      <c r="F1703">
        <v>2250</v>
      </c>
      <c r="G1703">
        <v>400</v>
      </c>
      <c r="H1703" t="s">
        <v>901</v>
      </c>
      <c r="I1703">
        <v>8136</v>
      </c>
      <c r="J1703" t="s">
        <v>965</v>
      </c>
      <c r="K1703" t="s">
        <v>905</v>
      </c>
      <c r="L1703">
        <v>1682</v>
      </c>
      <c r="M1703">
        <v>1655</v>
      </c>
      <c r="N1703">
        <v>500</v>
      </c>
      <c r="O1703" t="s">
        <v>898</v>
      </c>
      <c r="P1703">
        <v>0.87500995311199004</v>
      </c>
      <c r="Q1703">
        <v>0.95008496373233997</v>
      </c>
      <c r="R1703">
        <v>0.16891479661320599</v>
      </c>
      <c r="S1703">
        <v>3.9494540685337302E-2</v>
      </c>
      <c r="T1703">
        <v>-0.51841367452236797</v>
      </c>
      <c r="U1703">
        <v>0.51841367452236797</v>
      </c>
      <c r="V1703">
        <v>0.72643453051465001</v>
      </c>
      <c r="W1703">
        <v>-3.07</v>
      </c>
      <c r="X1703">
        <v>8.06</v>
      </c>
      <c r="Y1703">
        <v>172922</v>
      </c>
      <c r="Z1703">
        <v>14410</v>
      </c>
      <c r="AA1703">
        <v>0.63</v>
      </c>
      <c r="AB1703">
        <v>12</v>
      </c>
      <c r="AC1703">
        <v>6</v>
      </c>
      <c r="AD1703">
        <v>6</v>
      </c>
      <c r="AE1703">
        <v>50</v>
      </c>
      <c r="AF1703">
        <v>18</v>
      </c>
      <c r="AG1703">
        <v>4</v>
      </c>
      <c r="AH1703">
        <v>1</v>
      </c>
      <c r="AI1703">
        <v>7</v>
      </c>
      <c r="AJ1703" s="301">
        <v>43919</v>
      </c>
      <c r="AK1703">
        <v>2207</v>
      </c>
      <c r="AL1703">
        <v>1476</v>
      </c>
      <c r="AM1703" s="301">
        <v>43828</v>
      </c>
      <c r="AN1703">
        <v>2977</v>
      </c>
      <c r="AO1703">
        <v>2149</v>
      </c>
      <c r="AP1703" s="301">
        <v>43645</v>
      </c>
      <c r="AQ1703">
        <v>3125</v>
      </c>
      <c r="AR1703">
        <v>2424</v>
      </c>
      <c r="AS1703" s="301">
        <v>43280</v>
      </c>
      <c r="AT1703">
        <v>2976</v>
      </c>
      <c r="AU1703">
        <v>2070</v>
      </c>
    </row>
    <row r="1704" spans="1:47" x14ac:dyDescent="0.2">
      <c r="A1704" s="102">
        <v>2176</v>
      </c>
      <c r="B1704">
        <v>1332</v>
      </c>
      <c r="C1704" t="s">
        <v>1174</v>
      </c>
      <c r="D1704" t="s">
        <v>974</v>
      </c>
      <c r="E1704">
        <v>468</v>
      </c>
      <c r="F1704">
        <v>456</v>
      </c>
      <c r="G1704">
        <v>2200</v>
      </c>
      <c r="H1704" t="s">
        <v>901</v>
      </c>
      <c r="I1704">
        <v>2914</v>
      </c>
      <c r="J1704" t="s">
        <v>994</v>
      </c>
      <c r="K1704" t="s">
        <v>923</v>
      </c>
      <c r="L1704">
        <v>1998.5</v>
      </c>
      <c r="M1704">
        <v>1997</v>
      </c>
      <c r="N1704">
        <v>500</v>
      </c>
      <c r="O1704" t="s">
        <v>898</v>
      </c>
      <c r="P1704">
        <v>0.80375730902494902</v>
      </c>
      <c r="Q1704">
        <v>0.92031198235221301</v>
      </c>
      <c r="R1704">
        <v>1.1764785540756001E-2</v>
      </c>
      <c r="S1704">
        <v>7.4126407531848307E-2</v>
      </c>
      <c r="T1704">
        <v>-0.49412051087762698</v>
      </c>
      <c r="U1704">
        <v>0.49412051087762698</v>
      </c>
      <c r="V1704">
        <v>0.89549430291913701</v>
      </c>
      <c r="W1704">
        <v>-1.92</v>
      </c>
      <c r="X1704">
        <v>0.47</v>
      </c>
      <c r="Y1704">
        <v>172914</v>
      </c>
      <c r="Z1704">
        <v>9606</v>
      </c>
      <c r="AA1704">
        <v>0.5</v>
      </c>
      <c r="AB1704">
        <v>18</v>
      </c>
      <c r="AC1704">
        <v>8</v>
      </c>
      <c r="AD1704">
        <v>10</v>
      </c>
      <c r="AE1704">
        <v>44.44</v>
      </c>
      <c r="AF1704">
        <v>18</v>
      </c>
      <c r="AG1704">
        <v>5</v>
      </c>
      <c r="AH1704">
        <v>3</v>
      </c>
      <c r="AI1704">
        <v>10</v>
      </c>
      <c r="AJ1704" s="301">
        <v>43919</v>
      </c>
      <c r="AK1704">
        <v>517</v>
      </c>
      <c r="AL1704">
        <v>2053.5</v>
      </c>
      <c r="AM1704" s="301">
        <v>43828</v>
      </c>
      <c r="AN1704">
        <v>652</v>
      </c>
      <c r="AO1704">
        <v>2432.5</v>
      </c>
      <c r="AP1704" s="301">
        <v>43645</v>
      </c>
      <c r="AQ1704">
        <v>674</v>
      </c>
      <c r="AR1704">
        <v>2401</v>
      </c>
      <c r="AS1704" s="301">
        <v>43280</v>
      </c>
      <c r="AT1704">
        <v>537</v>
      </c>
      <c r="AU1704">
        <v>3013</v>
      </c>
    </row>
    <row r="1705" spans="1:47" x14ac:dyDescent="0.2">
      <c r="A1705" s="102">
        <v>629</v>
      </c>
      <c r="B1705">
        <v>1812</v>
      </c>
      <c r="C1705" t="s">
        <v>961</v>
      </c>
      <c r="D1705" t="s">
        <v>907</v>
      </c>
      <c r="E1705">
        <v>1231</v>
      </c>
      <c r="F1705">
        <v>1252</v>
      </c>
      <c r="G1705">
        <v>900</v>
      </c>
      <c r="H1705" t="s">
        <v>898</v>
      </c>
      <c r="I1705">
        <v>8850</v>
      </c>
      <c r="J1705" t="s">
        <v>1345</v>
      </c>
      <c r="K1705" t="s">
        <v>917</v>
      </c>
      <c r="L1705">
        <v>2237</v>
      </c>
      <c r="M1705">
        <v>2184</v>
      </c>
      <c r="N1705">
        <v>500</v>
      </c>
      <c r="O1705" t="s">
        <v>901</v>
      </c>
      <c r="P1705">
        <v>0.87700669587175895</v>
      </c>
      <c r="Q1705">
        <v>0.95479966267718697</v>
      </c>
      <c r="R1705">
        <v>0.16057921407641401</v>
      </c>
      <c r="S1705">
        <v>1.8784962875122099E-2</v>
      </c>
      <c r="T1705">
        <v>1.0844201828791</v>
      </c>
      <c r="U1705">
        <v>1.0844201828791</v>
      </c>
      <c r="V1705">
        <v>0.13085071119438699</v>
      </c>
      <c r="W1705">
        <v>3.69</v>
      </c>
      <c r="X1705">
        <v>3.19</v>
      </c>
      <c r="Y1705">
        <v>172729</v>
      </c>
      <c r="Z1705">
        <v>15703</v>
      </c>
      <c r="AA1705">
        <v>0.72</v>
      </c>
      <c r="AB1705">
        <v>11</v>
      </c>
      <c r="AC1705">
        <v>7</v>
      </c>
      <c r="AD1705">
        <v>4</v>
      </c>
      <c r="AE1705">
        <v>63.64</v>
      </c>
      <c r="AF1705">
        <v>19</v>
      </c>
      <c r="AG1705">
        <v>1</v>
      </c>
      <c r="AH1705">
        <v>1</v>
      </c>
      <c r="AI1705">
        <v>9</v>
      </c>
      <c r="AJ1705" s="301">
        <v>43919</v>
      </c>
      <c r="AK1705">
        <v>1155</v>
      </c>
      <c r="AL1705">
        <v>2067</v>
      </c>
      <c r="AM1705" s="301">
        <v>43828</v>
      </c>
      <c r="AN1705">
        <v>1458</v>
      </c>
      <c r="AO1705">
        <v>2785</v>
      </c>
      <c r="AP1705" s="301">
        <v>43645</v>
      </c>
      <c r="AQ1705">
        <v>1510</v>
      </c>
      <c r="AR1705">
        <v>2621</v>
      </c>
      <c r="AS1705" s="301">
        <v>43280</v>
      </c>
      <c r="AT1705">
        <v>1646</v>
      </c>
      <c r="AU1705">
        <v>2610</v>
      </c>
    </row>
    <row r="1706" spans="1:47" x14ac:dyDescent="0.2">
      <c r="A1706" s="102">
        <v>1507</v>
      </c>
      <c r="B1706">
        <v>5332</v>
      </c>
      <c r="C1706" t="s">
        <v>555</v>
      </c>
      <c r="D1706" t="s">
        <v>897</v>
      </c>
      <c r="E1706">
        <v>4150</v>
      </c>
      <c r="F1706">
        <v>4095</v>
      </c>
      <c r="G1706">
        <v>200</v>
      </c>
      <c r="H1706" t="s">
        <v>898</v>
      </c>
      <c r="I1706">
        <v>5333</v>
      </c>
      <c r="J1706" t="s">
        <v>232</v>
      </c>
      <c r="K1706" t="s">
        <v>897</v>
      </c>
      <c r="L1706">
        <v>1467</v>
      </c>
      <c r="M1706">
        <v>1459</v>
      </c>
      <c r="N1706">
        <v>600</v>
      </c>
      <c r="O1706" t="s">
        <v>901</v>
      </c>
      <c r="P1706">
        <v>0.96488833198234003</v>
      </c>
      <c r="Q1706">
        <v>0.93649200560245505</v>
      </c>
      <c r="R1706">
        <v>0.41800187561133201</v>
      </c>
      <c r="S1706">
        <v>7.0616727646379204E-2</v>
      </c>
      <c r="T1706">
        <v>1.06234001091987</v>
      </c>
      <c r="U1706">
        <v>1.06234001091987</v>
      </c>
      <c r="V1706">
        <v>1.30583003262238</v>
      </c>
      <c r="W1706">
        <v>3.74</v>
      </c>
      <c r="X1706">
        <v>6.89</v>
      </c>
      <c r="Y1706">
        <v>172647</v>
      </c>
      <c r="Z1706">
        <v>13281</v>
      </c>
      <c r="AA1706">
        <v>0.9</v>
      </c>
      <c r="AB1706">
        <v>13</v>
      </c>
      <c r="AC1706">
        <v>8</v>
      </c>
      <c r="AD1706">
        <v>5</v>
      </c>
      <c r="AE1706">
        <v>61.54</v>
      </c>
      <c r="AF1706">
        <v>20</v>
      </c>
      <c r="AG1706">
        <v>3</v>
      </c>
      <c r="AH1706">
        <v>1</v>
      </c>
      <c r="AI1706">
        <v>9</v>
      </c>
      <c r="AJ1706" s="301">
        <v>43919</v>
      </c>
      <c r="AK1706">
        <v>3720</v>
      </c>
      <c r="AL1706">
        <v>1452</v>
      </c>
      <c r="AM1706" s="301">
        <v>43828</v>
      </c>
      <c r="AN1706">
        <v>4640</v>
      </c>
      <c r="AO1706">
        <v>1904</v>
      </c>
      <c r="AP1706" s="301">
        <v>43645</v>
      </c>
      <c r="AQ1706">
        <v>4410</v>
      </c>
      <c r="AR1706">
        <v>1607</v>
      </c>
      <c r="AS1706" s="301">
        <v>43280</v>
      </c>
      <c r="AT1706">
        <v>4930</v>
      </c>
      <c r="AU1706">
        <v>1926</v>
      </c>
    </row>
    <row r="1707" spans="1:47" x14ac:dyDescent="0.2">
      <c r="A1707" s="102">
        <v>939</v>
      </c>
      <c r="B1707">
        <v>2914</v>
      </c>
      <c r="C1707" t="s">
        <v>994</v>
      </c>
      <c r="D1707" t="s">
        <v>923</v>
      </c>
      <c r="E1707">
        <v>1998.5</v>
      </c>
      <c r="F1707">
        <v>1997</v>
      </c>
      <c r="G1707">
        <v>500</v>
      </c>
      <c r="H1707" t="s">
        <v>901</v>
      </c>
      <c r="I1707">
        <v>8012</v>
      </c>
      <c r="J1707" t="s">
        <v>1055</v>
      </c>
      <c r="K1707" t="s">
        <v>905</v>
      </c>
      <c r="L1707">
        <v>1330</v>
      </c>
      <c r="M1707">
        <v>1330</v>
      </c>
      <c r="N1707">
        <v>800</v>
      </c>
      <c r="O1707" t="s">
        <v>898</v>
      </c>
      <c r="P1707">
        <v>0.80259457254894995</v>
      </c>
      <c r="Q1707">
        <v>0.94873588318054003</v>
      </c>
      <c r="R1707">
        <v>0.17565322966674099</v>
      </c>
      <c r="S1707" s="15">
        <v>2.16747655031086E-3</v>
      </c>
      <c r="T1707">
        <v>-1.2355835380106299</v>
      </c>
      <c r="U1707">
        <v>1.2355835380106299</v>
      </c>
      <c r="V1707">
        <v>0.38051663411116798</v>
      </c>
      <c r="W1707">
        <v>-5.97</v>
      </c>
      <c r="X1707">
        <v>6.56</v>
      </c>
      <c r="Y1707">
        <v>172565</v>
      </c>
      <c r="Z1707">
        <v>19174</v>
      </c>
      <c r="AA1707">
        <v>0.84</v>
      </c>
      <c r="AB1707">
        <v>9</v>
      </c>
      <c r="AC1707">
        <v>6</v>
      </c>
      <c r="AD1707">
        <v>3</v>
      </c>
      <c r="AE1707">
        <v>66.67</v>
      </c>
      <c r="AF1707">
        <v>20</v>
      </c>
      <c r="AG1707">
        <v>1</v>
      </c>
      <c r="AH1707">
        <v>1</v>
      </c>
      <c r="AI1707">
        <v>7</v>
      </c>
      <c r="AJ1707" s="301">
        <v>43919</v>
      </c>
      <c r="AK1707">
        <v>2053.5</v>
      </c>
      <c r="AL1707">
        <v>1347</v>
      </c>
      <c r="AM1707" s="301">
        <v>43828</v>
      </c>
      <c r="AN1707">
        <v>2432.5</v>
      </c>
      <c r="AO1707">
        <v>1630</v>
      </c>
      <c r="AP1707" s="301">
        <v>43645</v>
      </c>
      <c r="AQ1707">
        <v>2401</v>
      </c>
      <c r="AR1707">
        <v>1650</v>
      </c>
      <c r="AS1707" s="301">
        <v>43280</v>
      </c>
      <c r="AT1707">
        <v>3013</v>
      </c>
      <c r="AU1707">
        <v>1691</v>
      </c>
    </row>
    <row r="1708" spans="1:47" x14ac:dyDescent="0.2">
      <c r="A1708" s="102">
        <v>192</v>
      </c>
      <c r="B1708">
        <v>6287</v>
      </c>
      <c r="C1708" t="s">
        <v>963</v>
      </c>
      <c r="D1708" t="s">
        <v>909</v>
      </c>
      <c r="E1708">
        <v>2270</v>
      </c>
      <c r="F1708">
        <v>2245</v>
      </c>
      <c r="G1708">
        <v>400</v>
      </c>
      <c r="H1708" t="s">
        <v>901</v>
      </c>
      <c r="I1708">
        <v>7272</v>
      </c>
      <c r="J1708" t="s">
        <v>1039</v>
      </c>
      <c r="K1708" t="s">
        <v>913</v>
      </c>
      <c r="L1708">
        <v>1670</v>
      </c>
      <c r="M1708">
        <v>1639</v>
      </c>
      <c r="N1708">
        <v>500</v>
      </c>
      <c r="O1708" t="s">
        <v>898</v>
      </c>
      <c r="P1708">
        <v>0.88265085461354997</v>
      </c>
      <c r="Q1708">
        <v>0.96780735749213898</v>
      </c>
      <c r="R1708" s="15">
        <v>0.34284120845036098</v>
      </c>
      <c r="S1708">
        <v>2.8726949667098899E-2</v>
      </c>
      <c r="T1708">
        <v>-2.23838075530383</v>
      </c>
      <c r="U1708">
        <v>2.23838075530383</v>
      </c>
      <c r="V1708">
        <v>2.6073941547978801</v>
      </c>
      <c r="W1708">
        <v>-14.56</v>
      </c>
      <c r="X1708">
        <v>8.74</v>
      </c>
      <c r="Y1708">
        <v>171868</v>
      </c>
      <c r="Z1708">
        <v>14322</v>
      </c>
      <c r="AA1708">
        <v>0.68</v>
      </c>
      <c r="AB1708">
        <v>12</v>
      </c>
      <c r="AC1708">
        <v>9</v>
      </c>
      <c r="AD1708">
        <v>3</v>
      </c>
      <c r="AE1708">
        <v>75</v>
      </c>
      <c r="AF1708">
        <v>18</v>
      </c>
      <c r="AG1708">
        <v>2</v>
      </c>
      <c r="AH1708">
        <v>1</v>
      </c>
      <c r="AI1708">
        <v>9</v>
      </c>
      <c r="AJ1708" s="301">
        <v>43919</v>
      </c>
      <c r="AK1708">
        <v>2183</v>
      </c>
      <c r="AL1708">
        <v>1350</v>
      </c>
      <c r="AM1708" s="301">
        <v>43828</v>
      </c>
      <c r="AN1708">
        <v>3430</v>
      </c>
      <c r="AO1708">
        <v>2203</v>
      </c>
      <c r="AP1708" s="301">
        <v>43645</v>
      </c>
      <c r="AQ1708">
        <v>2767</v>
      </c>
      <c r="AR1708">
        <v>1960</v>
      </c>
      <c r="AS1708" s="301">
        <v>43280</v>
      </c>
      <c r="AT1708">
        <v>3190</v>
      </c>
      <c r="AU1708">
        <v>2795</v>
      </c>
    </row>
    <row r="1709" spans="1:47" x14ac:dyDescent="0.2">
      <c r="A1709" s="102">
        <v>693</v>
      </c>
      <c r="B1709">
        <v>1417</v>
      </c>
      <c r="C1709" t="s">
        <v>1462</v>
      </c>
      <c r="D1709" t="s">
        <v>907</v>
      </c>
      <c r="E1709">
        <v>1611</v>
      </c>
      <c r="F1709">
        <v>1595</v>
      </c>
      <c r="G1709">
        <v>700</v>
      </c>
      <c r="H1709" t="s">
        <v>898</v>
      </c>
      <c r="I1709">
        <v>6301</v>
      </c>
      <c r="J1709" t="s">
        <v>52</v>
      </c>
      <c r="K1709" t="s">
        <v>909</v>
      </c>
      <c r="L1709">
        <v>2125</v>
      </c>
      <c r="M1709">
        <v>2153</v>
      </c>
      <c r="N1709">
        <v>500</v>
      </c>
      <c r="O1709" t="s">
        <v>901</v>
      </c>
      <c r="P1709">
        <v>0.91199376010079602</v>
      </c>
      <c r="Q1709">
        <v>0.95362120082712598</v>
      </c>
      <c r="R1709">
        <v>0.18099434742367801</v>
      </c>
      <c r="S1709" s="15">
        <v>6.8850182315553501E-3</v>
      </c>
      <c r="T1709">
        <v>1.0171862001349301</v>
      </c>
      <c r="U1709">
        <v>1.0171862001349301</v>
      </c>
      <c r="V1709">
        <v>1.43018127775086</v>
      </c>
      <c r="W1709">
        <v>4.34</v>
      </c>
      <c r="X1709">
        <v>3.72</v>
      </c>
      <c r="Y1709">
        <v>171824</v>
      </c>
      <c r="Z1709">
        <v>10739</v>
      </c>
      <c r="AA1709">
        <v>0.51</v>
      </c>
      <c r="AB1709">
        <v>16</v>
      </c>
      <c r="AC1709">
        <v>6</v>
      </c>
      <c r="AD1709">
        <v>10</v>
      </c>
      <c r="AE1709">
        <v>37.5</v>
      </c>
      <c r="AF1709">
        <v>19</v>
      </c>
      <c r="AG1709">
        <v>4</v>
      </c>
      <c r="AH1709">
        <v>1</v>
      </c>
      <c r="AI1709">
        <v>11</v>
      </c>
      <c r="AJ1709" s="301">
        <v>43919</v>
      </c>
      <c r="AK1709">
        <v>1375</v>
      </c>
      <c r="AL1709">
        <v>1877.5</v>
      </c>
      <c r="AM1709" s="301">
        <v>43828</v>
      </c>
      <c r="AN1709">
        <v>1651</v>
      </c>
      <c r="AO1709">
        <v>2642</v>
      </c>
      <c r="AP1709" s="301">
        <v>43645</v>
      </c>
      <c r="AQ1709">
        <v>1652</v>
      </c>
      <c r="AR1709">
        <v>2658</v>
      </c>
      <c r="AS1709" s="301">
        <v>43280</v>
      </c>
      <c r="AT1709">
        <v>1687</v>
      </c>
      <c r="AU1709">
        <v>3122</v>
      </c>
    </row>
    <row r="1710" spans="1:47" x14ac:dyDescent="0.2">
      <c r="A1710" s="102">
        <v>2602</v>
      </c>
      <c r="B1710">
        <v>5201</v>
      </c>
      <c r="C1710" t="s">
        <v>1161</v>
      </c>
      <c r="D1710" t="s">
        <v>897</v>
      </c>
      <c r="E1710">
        <v>3070</v>
      </c>
      <c r="F1710">
        <v>3020</v>
      </c>
      <c r="G1710">
        <v>300</v>
      </c>
      <c r="H1710" t="s">
        <v>901</v>
      </c>
      <c r="I1710">
        <v>8341</v>
      </c>
      <c r="J1710" t="s">
        <v>643</v>
      </c>
      <c r="K1710" t="s">
        <v>940</v>
      </c>
      <c r="L1710">
        <v>1544</v>
      </c>
      <c r="M1710">
        <v>1594</v>
      </c>
      <c r="N1710">
        <v>600</v>
      </c>
      <c r="O1710" t="s">
        <v>898</v>
      </c>
      <c r="P1710">
        <v>0.93262131190026698</v>
      </c>
      <c r="Q1710">
        <v>0.90863345977958498</v>
      </c>
      <c r="R1710">
        <v>6.7433140788701801E-2</v>
      </c>
      <c r="S1710">
        <v>8.7512185471228507E-2</v>
      </c>
      <c r="T1710">
        <v>-0.75016945315845096</v>
      </c>
      <c r="U1710">
        <v>0.75016945315845096</v>
      </c>
      <c r="V1710">
        <v>0.103011954914452</v>
      </c>
      <c r="W1710">
        <v>-5.73</v>
      </c>
      <c r="X1710">
        <v>5.56</v>
      </c>
      <c r="Y1710">
        <v>171613</v>
      </c>
      <c r="Z1710">
        <v>15601</v>
      </c>
      <c r="AA1710">
        <v>0.79</v>
      </c>
      <c r="AB1710">
        <v>11</v>
      </c>
      <c r="AC1710">
        <v>8</v>
      </c>
      <c r="AD1710">
        <v>3</v>
      </c>
      <c r="AE1710">
        <v>72.73</v>
      </c>
      <c r="AF1710">
        <v>19</v>
      </c>
      <c r="AG1710">
        <v>1</v>
      </c>
      <c r="AH1710">
        <v>1</v>
      </c>
      <c r="AI1710">
        <v>9</v>
      </c>
      <c r="AJ1710" s="301">
        <v>43919</v>
      </c>
      <c r="AK1710">
        <v>2774</v>
      </c>
      <c r="AL1710">
        <v>1447</v>
      </c>
      <c r="AM1710" s="301">
        <v>43828</v>
      </c>
      <c r="AN1710">
        <v>3930</v>
      </c>
      <c r="AO1710">
        <v>1832</v>
      </c>
      <c r="AP1710" s="301">
        <v>43645</v>
      </c>
      <c r="AQ1710">
        <v>3785</v>
      </c>
      <c r="AR1710">
        <v>1604</v>
      </c>
      <c r="AS1710" s="301">
        <v>43280</v>
      </c>
      <c r="AT1710">
        <v>4225</v>
      </c>
      <c r="AU1710">
        <v>2361</v>
      </c>
    </row>
    <row r="1711" spans="1:47" x14ac:dyDescent="0.2">
      <c r="A1711" s="102">
        <v>2579</v>
      </c>
      <c r="B1711">
        <v>1417</v>
      </c>
      <c r="C1711" t="s">
        <v>1462</v>
      </c>
      <c r="D1711" t="s">
        <v>907</v>
      </c>
      <c r="E1711">
        <v>1611</v>
      </c>
      <c r="F1711">
        <v>1595</v>
      </c>
      <c r="G1711">
        <v>600</v>
      </c>
      <c r="H1711" t="s">
        <v>898</v>
      </c>
      <c r="I1711">
        <v>6472</v>
      </c>
      <c r="J1711" t="s">
        <v>59</v>
      </c>
      <c r="K1711" t="s">
        <v>909</v>
      </c>
      <c r="L1711">
        <v>213</v>
      </c>
      <c r="M1711">
        <v>211</v>
      </c>
      <c r="N1711">
        <v>4500</v>
      </c>
      <c r="O1711" t="s">
        <v>901</v>
      </c>
      <c r="P1711">
        <v>0.84448807470303</v>
      </c>
      <c r="Q1711">
        <v>0.90907773121867697</v>
      </c>
      <c r="R1711">
        <v>0.15988960405616801</v>
      </c>
      <c r="S1711" s="15">
        <v>4.8837704367084202E-3</v>
      </c>
      <c r="T1711">
        <v>1.69142903678087</v>
      </c>
      <c r="U1711">
        <v>1.69142903678087</v>
      </c>
      <c r="V1711">
        <v>1.4886909456331801</v>
      </c>
      <c r="W1711">
        <v>8.8699999999999992</v>
      </c>
      <c r="X1711">
        <v>0.78</v>
      </c>
      <c r="Y1711">
        <v>171422</v>
      </c>
      <c r="Z1711">
        <v>9523</v>
      </c>
      <c r="AA1711">
        <v>0.49</v>
      </c>
      <c r="AB1711">
        <v>18</v>
      </c>
      <c r="AC1711">
        <v>10</v>
      </c>
      <c r="AD1711">
        <v>8</v>
      </c>
      <c r="AE1711">
        <v>55.56</v>
      </c>
      <c r="AF1711">
        <v>18</v>
      </c>
      <c r="AG1711">
        <v>4</v>
      </c>
      <c r="AH1711">
        <v>3</v>
      </c>
      <c r="AI1711">
        <v>11</v>
      </c>
      <c r="AJ1711" s="301">
        <v>43919</v>
      </c>
      <c r="AK1711">
        <v>1375</v>
      </c>
      <c r="AL1711">
        <v>196</v>
      </c>
      <c r="AM1711" s="301">
        <v>43828</v>
      </c>
      <c r="AN1711">
        <v>1651</v>
      </c>
      <c r="AO1711">
        <v>345</v>
      </c>
      <c r="AP1711" s="301">
        <v>43645</v>
      </c>
      <c r="AQ1711">
        <v>1652</v>
      </c>
      <c r="AR1711">
        <v>334</v>
      </c>
      <c r="AS1711" s="301">
        <v>43280</v>
      </c>
      <c r="AT1711">
        <v>1687</v>
      </c>
      <c r="AU1711">
        <v>456</v>
      </c>
    </row>
    <row r="1712" spans="1:47" x14ac:dyDescent="0.2">
      <c r="A1712" s="102">
        <v>683</v>
      </c>
      <c r="B1712">
        <v>5334</v>
      </c>
      <c r="C1712" t="s">
        <v>1074</v>
      </c>
      <c r="D1712" t="s">
        <v>897</v>
      </c>
      <c r="E1712">
        <v>1533</v>
      </c>
      <c r="F1712">
        <v>1527</v>
      </c>
      <c r="G1712">
        <v>600</v>
      </c>
      <c r="H1712" t="s">
        <v>901</v>
      </c>
      <c r="I1712">
        <v>6103</v>
      </c>
      <c r="J1712" t="s">
        <v>1464</v>
      </c>
      <c r="K1712" t="s">
        <v>909</v>
      </c>
      <c r="L1712">
        <v>4470</v>
      </c>
      <c r="M1712">
        <v>4435</v>
      </c>
      <c r="N1712">
        <v>200</v>
      </c>
      <c r="O1712" t="s">
        <v>898</v>
      </c>
      <c r="P1712">
        <v>0.84874128588823206</v>
      </c>
      <c r="Q1712">
        <v>0.95367509817438201</v>
      </c>
      <c r="R1712">
        <v>0.165530929513862</v>
      </c>
      <c r="S1712" s="15">
        <v>3.4012359331275797E-2</v>
      </c>
      <c r="T1712">
        <v>-1.3022629320428101</v>
      </c>
      <c r="U1712">
        <v>1.3022629320428101</v>
      </c>
      <c r="V1712">
        <v>1.2825358143821199</v>
      </c>
      <c r="W1712">
        <v>-15.01</v>
      </c>
      <c r="X1712">
        <v>3.29</v>
      </c>
      <c r="Y1712">
        <v>171408</v>
      </c>
      <c r="Z1712">
        <v>15583</v>
      </c>
      <c r="AA1712">
        <v>0.53</v>
      </c>
      <c r="AB1712">
        <v>11</v>
      </c>
      <c r="AC1712">
        <v>6</v>
      </c>
      <c r="AD1712">
        <v>5</v>
      </c>
      <c r="AE1712">
        <v>54.55</v>
      </c>
      <c r="AF1712">
        <v>17</v>
      </c>
      <c r="AG1712">
        <v>3</v>
      </c>
      <c r="AH1712">
        <v>1</v>
      </c>
      <c r="AI1712">
        <v>7</v>
      </c>
      <c r="AJ1712" s="301">
        <v>43919</v>
      </c>
      <c r="AK1712">
        <v>1608</v>
      </c>
      <c r="AL1712">
        <v>3465</v>
      </c>
      <c r="AM1712" s="301">
        <v>43828</v>
      </c>
      <c r="AN1712">
        <v>2134</v>
      </c>
      <c r="AO1712">
        <v>5800</v>
      </c>
      <c r="AP1712" s="301">
        <v>43645</v>
      </c>
      <c r="AQ1712">
        <v>2076</v>
      </c>
      <c r="AR1712">
        <v>5900</v>
      </c>
      <c r="AS1712" s="301">
        <v>43280</v>
      </c>
      <c r="AT1712">
        <v>3025</v>
      </c>
      <c r="AU1712">
        <v>5660</v>
      </c>
    </row>
    <row r="1713" spans="1:47" x14ac:dyDescent="0.2">
      <c r="A1713" s="102">
        <v>733</v>
      </c>
      <c r="B1713">
        <v>6902</v>
      </c>
      <c r="C1713" t="s">
        <v>588</v>
      </c>
      <c r="D1713" t="s">
        <v>913</v>
      </c>
      <c r="E1713">
        <v>4170</v>
      </c>
      <c r="F1713">
        <v>4151</v>
      </c>
      <c r="G1713">
        <v>200</v>
      </c>
      <c r="H1713" t="s">
        <v>898</v>
      </c>
      <c r="I1713">
        <v>9303</v>
      </c>
      <c r="J1713" t="s">
        <v>1166</v>
      </c>
      <c r="K1713" t="s">
        <v>1184</v>
      </c>
      <c r="L1713">
        <v>1276</v>
      </c>
      <c r="M1713">
        <v>1286</v>
      </c>
      <c r="N1713">
        <v>600</v>
      </c>
      <c r="O1713" t="s">
        <v>901</v>
      </c>
      <c r="P1713">
        <v>0.934250327601024</v>
      </c>
      <c r="Q1713">
        <v>0.95277838704082796</v>
      </c>
      <c r="R1713">
        <v>5.9164521536826303E-2</v>
      </c>
      <c r="S1713">
        <v>1.6705313201971501E-3</v>
      </c>
      <c r="T1713">
        <v>1.8724278422994201</v>
      </c>
      <c r="U1713">
        <v>1.8724278422994201</v>
      </c>
      <c r="V1713">
        <v>2.3480112674994298</v>
      </c>
      <c r="W1713">
        <v>5.64</v>
      </c>
      <c r="X1713">
        <v>7.06</v>
      </c>
      <c r="Y1713">
        <v>171332</v>
      </c>
      <c r="Z1713">
        <v>15576</v>
      </c>
      <c r="AA1713">
        <v>0.85</v>
      </c>
      <c r="AB1713">
        <v>11</v>
      </c>
      <c r="AC1713">
        <v>7</v>
      </c>
      <c r="AD1713">
        <v>4</v>
      </c>
      <c r="AE1713">
        <v>63.64</v>
      </c>
      <c r="AF1713">
        <v>21</v>
      </c>
      <c r="AG1713">
        <v>1</v>
      </c>
      <c r="AH1713">
        <v>0</v>
      </c>
      <c r="AI1713">
        <v>10</v>
      </c>
      <c r="AJ1713" s="301">
        <v>43919</v>
      </c>
      <c r="AK1713">
        <v>3590</v>
      </c>
      <c r="AL1713">
        <v>1217</v>
      </c>
      <c r="AM1713" s="301">
        <v>43828</v>
      </c>
      <c r="AN1713">
        <v>4966</v>
      </c>
      <c r="AO1713">
        <v>1471</v>
      </c>
      <c r="AP1713" s="301">
        <v>43645</v>
      </c>
      <c r="AQ1713">
        <v>4642</v>
      </c>
      <c r="AR1713">
        <v>1417</v>
      </c>
      <c r="AS1713" s="301">
        <v>43280</v>
      </c>
      <c r="AT1713">
        <v>5245</v>
      </c>
      <c r="AU1713">
        <v>1330</v>
      </c>
    </row>
    <row r="1714" spans="1:47" x14ac:dyDescent="0.2">
      <c r="A1714" s="102">
        <v>1197</v>
      </c>
      <c r="B1714">
        <v>1332</v>
      </c>
      <c r="C1714" t="s">
        <v>1174</v>
      </c>
      <c r="D1714" t="s">
        <v>974</v>
      </c>
      <c r="E1714">
        <v>468</v>
      </c>
      <c r="F1714">
        <v>456</v>
      </c>
      <c r="G1714">
        <v>2200</v>
      </c>
      <c r="H1714" t="s">
        <v>901</v>
      </c>
      <c r="I1714">
        <v>6269</v>
      </c>
      <c r="J1714" t="s">
        <v>1176</v>
      </c>
      <c r="K1714" t="s">
        <v>909</v>
      </c>
      <c r="L1714">
        <v>1470</v>
      </c>
      <c r="M1714">
        <v>1434</v>
      </c>
      <c r="N1714">
        <v>700</v>
      </c>
      <c r="O1714" t="s">
        <v>898</v>
      </c>
      <c r="P1714">
        <v>0.74700855508388597</v>
      </c>
      <c r="Q1714">
        <v>0.94365309979183898</v>
      </c>
      <c r="R1714" s="15">
        <v>1.1707541737650101E-2</v>
      </c>
      <c r="S1714" s="15">
        <v>1.29750447076893E-3</v>
      </c>
      <c r="T1714">
        <v>-0.32860963275132099</v>
      </c>
      <c r="U1714">
        <v>0.32860963275132099</v>
      </c>
      <c r="V1714">
        <v>0.61035760698873098</v>
      </c>
      <c r="W1714">
        <v>-3.19</v>
      </c>
      <c r="X1714">
        <v>0.06</v>
      </c>
      <c r="Y1714">
        <v>171228</v>
      </c>
      <c r="Z1714">
        <v>10702</v>
      </c>
      <c r="AA1714">
        <v>0.57999999999999996</v>
      </c>
      <c r="AB1714">
        <v>16</v>
      </c>
      <c r="AC1714">
        <v>7</v>
      </c>
      <c r="AD1714">
        <v>9</v>
      </c>
      <c r="AE1714">
        <v>43.75</v>
      </c>
      <c r="AF1714">
        <v>18</v>
      </c>
      <c r="AG1714">
        <v>4</v>
      </c>
      <c r="AH1714">
        <v>2</v>
      </c>
      <c r="AI1714">
        <v>10</v>
      </c>
      <c r="AJ1714" s="301">
        <v>43919</v>
      </c>
      <c r="AK1714">
        <v>517</v>
      </c>
      <c r="AL1714">
        <v>1331</v>
      </c>
      <c r="AM1714" s="301">
        <v>43828</v>
      </c>
      <c r="AN1714">
        <v>652</v>
      </c>
      <c r="AO1714">
        <v>2665</v>
      </c>
      <c r="AP1714" s="301">
        <v>43645</v>
      </c>
      <c r="AQ1714">
        <v>674</v>
      </c>
      <c r="AR1714">
        <v>3090</v>
      </c>
      <c r="AS1714" s="301">
        <v>43280</v>
      </c>
      <c r="AT1714">
        <v>537</v>
      </c>
      <c r="AU1714">
        <v>3045</v>
      </c>
    </row>
    <row r="1715" spans="1:47" x14ac:dyDescent="0.2">
      <c r="A1715" s="102">
        <v>1126</v>
      </c>
      <c r="B1715">
        <v>4849</v>
      </c>
      <c r="C1715" t="s">
        <v>448</v>
      </c>
      <c r="D1715" t="s">
        <v>910</v>
      </c>
      <c r="E1715">
        <v>2773</v>
      </c>
      <c r="F1715">
        <v>2667</v>
      </c>
      <c r="G1715">
        <v>400</v>
      </c>
      <c r="H1715" t="s">
        <v>898</v>
      </c>
      <c r="I1715">
        <v>9101</v>
      </c>
      <c r="J1715" t="s">
        <v>682</v>
      </c>
      <c r="K1715" t="s">
        <v>1071</v>
      </c>
      <c r="L1715">
        <v>1484</v>
      </c>
      <c r="M1715">
        <v>1493</v>
      </c>
      <c r="N1715">
        <v>700</v>
      </c>
      <c r="O1715" t="s">
        <v>901</v>
      </c>
      <c r="P1715">
        <v>0.918898465088272</v>
      </c>
      <c r="Q1715">
        <v>0.94506327574909299</v>
      </c>
      <c r="R1715">
        <v>9.8577168118133399E-2</v>
      </c>
      <c r="S1715">
        <v>2.8907292207990001E-2</v>
      </c>
      <c r="T1715">
        <v>0.15984117869874501</v>
      </c>
      <c r="U1715">
        <v>0.15984117869874501</v>
      </c>
      <c r="V1715">
        <v>0.50758140492748605</v>
      </c>
      <c r="W1715">
        <v>1.72</v>
      </c>
      <c r="X1715">
        <v>2.0299999999999998</v>
      </c>
      <c r="Y1715">
        <v>171199</v>
      </c>
      <c r="Z1715">
        <v>9511</v>
      </c>
      <c r="AA1715">
        <v>0.62</v>
      </c>
      <c r="AB1715">
        <v>18</v>
      </c>
      <c r="AC1715">
        <v>8</v>
      </c>
      <c r="AD1715">
        <v>10</v>
      </c>
      <c r="AE1715">
        <v>44.44</v>
      </c>
      <c r="AF1715">
        <v>15</v>
      </c>
      <c r="AG1715">
        <v>7</v>
      </c>
      <c r="AH1715">
        <v>3</v>
      </c>
      <c r="AI1715">
        <v>8</v>
      </c>
      <c r="AJ1715" s="301">
        <v>43919</v>
      </c>
      <c r="AK1715">
        <v>2100</v>
      </c>
      <c r="AL1715">
        <v>1336</v>
      </c>
      <c r="AM1715" s="301">
        <v>43828</v>
      </c>
      <c r="AN1715">
        <v>4775</v>
      </c>
      <c r="AO1715">
        <v>1981</v>
      </c>
      <c r="AP1715" s="301">
        <v>43645</v>
      </c>
      <c r="AQ1715">
        <v>4265</v>
      </c>
      <c r="AR1715">
        <v>1776</v>
      </c>
      <c r="AS1715" s="301">
        <v>43280</v>
      </c>
      <c r="AT1715">
        <v>5350</v>
      </c>
      <c r="AU1715">
        <v>2162</v>
      </c>
    </row>
    <row r="1716" spans="1:47" x14ac:dyDescent="0.2">
      <c r="A1716" s="102">
        <v>3520</v>
      </c>
      <c r="B1716">
        <v>3291</v>
      </c>
      <c r="C1716" t="s">
        <v>55</v>
      </c>
      <c r="D1716" t="s">
        <v>917</v>
      </c>
      <c r="E1716">
        <v>1661</v>
      </c>
      <c r="F1716">
        <v>1643</v>
      </c>
      <c r="G1716">
        <v>600</v>
      </c>
      <c r="H1716" t="s">
        <v>898</v>
      </c>
      <c r="I1716">
        <v>6724</v>
      </c>
      <c r="J1716" t="s">
        <v>583</v>
      </c>
      <c r="K1716" t="s">
        <v>903</v>
      </c>
      <c r="L1716">
        <v>1197</v>
      </c>
      <c r="M1716">
        <v>1164</v>
      </c>
      <c r="N1716">
        <v>800</v>
      </c>
      <c r="O1716" t="s">
        <v>901</v>
      </c>
      <c r="P1716">
        <v>0.90170991714457105</v>
      </c>
      <c r="Q1716">
        <v>0.87664416701765202</v>
      </c>
      <c r="R1716" s="15">
        <v>1.6340949529121299E-2</v>
      </c>
      <c r="S1716" s="15">
        <v>5.8412467486993198E-2</v>
      </c>
      <c r="T1716">
        <v>2.15041914295819</v>
      </c>
      <c r="U1716">
        <v>2.15041914295819</v>
      </c>
      <c r="V1716">
        <v>1.54505922253272</v>
      </c>
      <c r="W1716">
        <v>9.75</v>
      </c>
      <c r="X1716">
        <v>5.54</v>
      </c>
      <c r="Y1716">
        <v>171153</v>
      </c>
      <c r="Z1716">
        <v>10697</v>
      </c>
      <c r="AA1716">
        <v>0.57999999999999996</v>
      </c>
      <c r="AB1716">
        <v>16</v>
      </c>
      <c r="AC1716">
        <v>10</v>
      </c>
      <c r="AD1716">
        <v>6</v>
      </c>
      <c r="AE1716">
        <v>62.5</v>
      </c>
      <c r="AF1716">
        <v>19</v>
      </c>
      <c r="AG1716">
        <v>2</v>
      </c>
      <c r="AH1716">
        <v>2</v>
      </c>
      <c r="AI1716">
        <v>12</v>
      </c>
      <c r="AJ1716" s="301">
        <v>43919</v>
      </c>
      <c r="AK1716">
        <v>1545</v>
      </c>
      <c r="AL1716">
        <v>1229</v>
      </c>
      <c r="AM1716" s="301">
        <v>43828</v>
      </c>
      <c r="AN1716">
        <v>1919</v>
      </c>
      <c r="AO1716">
        <v>1655</v>
      </c>
      <c r="AP1716" s="301">
        <v>43645</v>
      </c>
      <c r="AQ1716">
        <v>1803</v>
      </c>
      <c r="AR1716">
        <v>1721</v>
      </c>
      <c r="AS1716" s="301">
        <v>43280</v>
      </c>
      <c r="AT1716">
        <v>2103</v>
      </c>
      <c r="AU1716">
        <v>1882</v>
      </c>
    </row>
    <row r="1717" spans="1:47" x14ac:dyDescent="0.2">
      <c r="A1717" s="102">
        <v>3047</v>
      </c>
      <c r="B1717">
        <v>3099</v>
      </c>
      <c r="C1717" t="s">
        <v>33</v>
      </c>
      <c r="D1717" t="s">
        <v>921</v>
      </c>
      <c r="E1717">
        <v>635</v>
      </c>
      <c r="F1717">
        <v>623</v>
      </c>
      <c r="G1717">
        <v>1700</v>
      </c>
      <c r="H1717" t="s">
        <v>901</v>
      </c>
      <c r="I1717">
        <v>5929</v>
      </c>
      <c r="J1717" t="s">
        <v>1207</v>
      </c>
      <c r="K1717" t="s">
        <v>1032</v>
      </c>
      <c r="L1717">
        <v>942</v>
      </c>
      <c r="M1717">
        <v>939</v>
      </c>
      <c r="N1717">
        <v>1100</v>
      </c>
      <c r="O1717" t="s">
        <v>898</v>
      </c>
      <c r="P1717">
        <v>0.807820200509757</v>
      </c>
      <c r="Q1717">
        <v>0.89550579162351196</v>
      </c>
      <c r="R1717">
        <v>0.11355128681407101</v>
      </c>
      <c r="S1717" s="15">
        <v>7.0599745985181594E-2</v>
      </c>
      <c r="T1717">
        <v>-1.6315651913734599</v>
      </c>
      <c r="U1717">
        <v>1.6315651913734599</v>
      </c>
      <c r="V1717">
        <v>1.4347917970475099</v>
      </c>
      <c r="W1717">
        <v>-15.07</v>
      </c>
      <c r="X1717">
        <v>2.54</v>
      </c>
      <c r="Y1717">
        <v>171134</v>
      </c>
      <c r="Z1717">
        <v>14261</v>
      </c>
      <c r="AA1717">
        <v>0.67</v>
      </c>
      <c r="AB1717">
        <v>12</v>
      </c>
      <c r="AC1717">
        <v>6</v>
      </c>
      <c r="AD1717">
        <v>6</v>
      </c>
      <c r="AE1717">
        <v>50</v>
      </c>
      <c r="AF1717">
        <v>18</v>
      </c>
      <c r="AG1717">
        <v>3</v>
      </c>
      <c r="AH1717">
        <v>1</v>
      </c>
      <c r="AI1717">
        <v>8</v>
      </c>
      <c r="AJ1717" s="301">
        <v>43919</v>
      </c>
      <c r="AK1717">
        <v>641</v>
      </c>
      <c r="AL1717">
        <v>857</v>
      </c>
      <c r="AM1717" s="301">
        <v>43828</v>
      </c>
      <c r="AN1717">
        <v>984</v>
      </c>
      <c r="AO1717">
        <v>1229</v>
      </c>
      <c r="AP1717" s="301">
        <v>43645</v>
      </c>
      <c r="AQ1717">
        <v>899</v>
      </c>
      <c r="AR1717">
        <v>1181</v>
      </c>
      <c r="AS1717" s="301">
        <v>43280</v>
      </c>
      <c r="AT1717">
        <v>1344</v>
      </c>
      <c r="AU1717">
        <v>1159</v>
      </c>
    </row>
    <row r="1718" spans="1:47" x14ac:dyDescent="0.2">
      <c r="A1718" s="102">
        <v>2527</v>
      </c>
      <c r="B1718">
        <v>2914</v>
      </c>
      <c r="C1718" t="s">
        <v>994</v>
      </c>
      <c r="D1718" t="s">
        <v>923</v>
      </c>
      <c r="E1718">
        <v>1998.5</v>
      </c>
      <c r="F1718">
        <v>1997</v>
      </c>
      <c r="G1718">
        <v>500</v>
      </c>
      <c r="H1718" t="s">
        <v>901</v>
      </c>
      <c r="I1718">
        <v>4004</v>
      </c>
      <c r="J1718" t="s">
        <v>1027</v>
      </c>
      <c r="K1718" t="s">
        <v>920</v>
      </c>
      <c r="L1718">
        <v>2393</v>
      </c>
      <c r="M1718">
        <v>2398</v>
      </c>
      <c r="N1718">
        <v>400</v>
      </c>
      <c r="O1718" t="s">
        <v>898</v>
      </c>
      <c r="P1718">
        <v>0.95588708169326897</v>
      </c>
      <c r="Q1718">
        <v>0.91030936157048903</v>
      </c>
      <c r="R1718">
        <v>4.0686323154482502E-4</v>
      </c>
      <c r="S1718">
        <v>9.3117600114047294E-2</v>
      </c>
      <c r="T1718">
        <v>-0.63554285230759799</v>
      </c>
      <c r="U1718">
        <v>0.63554285230759799</v>
      </c>
      <c r="V1718">
        <v>0.445993911688705</v>
      </c>
      <c r="W1718">
        <v>-5.78</v>
      </c>
      <c r="X1718">
        <v>4.0999999999999996</v>
      </c>
      <c r="Y1718">
        <v>170983</v>
      </c>
      <c r="Z1718">
        <v>17098</v>
      </c>
      <c r="AA1718">
        <v>0.83</v>
      </c>
      <c r="AB1718">
        <v>10</v>
      </c>
      <c r="AC1718">
        <v>5</v>
      </c>
      <c r="AD1718">
        <v>5</v>
      </c>
      <c r="AE1718">
        <v>50</v>
      </c>
      <c r="AF1718">
        <v>15</v>
      </c>
      <c r="AG1718">
        <v>4</v>
      </c>
      <c r="AH1718">
        <v>3</v>
      </c>
      <c r="AI1718">
        <v>3</v>
      </c>
      <c r="AJ1718" s="301">
        <v>43919</v>
      </c>
      <c r="AK1718">
        <v>2053.5</v>
      </c>
      <c r="AL1718">
        <v>2311</v>
      </c>
      <c r="AM1718" s="301">
        <v>43828</v>
      </c>
      <c r="AN1718">
        <v>2432.5</v>
      </c>
      <c r="AO1718">
        <v>2899</v>
      </c>
      <c r="AP1718" s="301">
        <v>43645</v>
      </c>
      <c r="AQ1718">
        <v>2401</v>
      </c>
      <c r="AR1718">
        <v>3200</v>
      </c>
      <c r="AS1718" s="301">
        <v>43280</v>
      </c>
      <c r="AT1718">
        <v>3013</v>
      </c>
      <c r="AU1718">
        <v>4840</v>
      </c>
    </row>
    <row r="1719" spans="1:47" x14ac:dyDescent="0.2">
      <c r="A1719" s="102">
        <v>750</v>
      </c>
      <c r="B1719">
        <v>7453</v>
      </c>
      <c r="C1719" t="s">
        <v>50</v>
      </c>
      <c r="D1719" t="s">
        <v>921</v>
      </c>
      <c r="E1719">
        <v>1533</v>
      </c>
      <c r="F1719">
        <v>1495</v>
      </c>
      <c r="G1719">
        <v>700</v>
      </c>
      <c r="H1719" t="s">
        <v>898</v>
      </c>
      <c r="I1719">
        <v>9101</v>
      </c>
      <c r="J1719" t="s">
        <v>682</v>
      </c>
      <c r="K1719" t="s">
        <v>1071</v>
      </c>
      <c r="L1719">
        <v>1484</v>
      </c>
      <c r="M1719">
        <v>1493</v>
      </c>
      <c r="N1719">
        <v>700</v>
      </c>
      <c r="O1719" t="s">
        <v>901</v>
      </c>
      <c r="P1719">
        <v>0.88870978680935897</v>
      </c>
      <c r="Q1719">
        <v>0.95231253251009695</v>
      </c>
      <c r="R1719">
        <v>0.262514524149489</v>
      </c>
      <c r="S1719">
        <v>1.16663796998243E-2</v>
      </c>
      <c r="T1719">
        <v>0.68551128428000097</v>
      </c>
      <c r="U1719">
        <v>0.68551128428000097</v>
      </c>
      <c r="V1719">
        <v>1.0189282232777701</v>
      </c>
      <c r="W1719">
        <v>5.8</v>
      </c>
      <c r="X1719">
        <v>0.13</v>
      </c>
      <c r="Y1719">
        <v>170845</v>
      </c>
      <c r="Z1719">
        <v>15531</v>
      </c>
      <c r="AA1719">
        <v>0.98</v>
      </c>
      <c r="AB1719">
        <v>11</v>
      </c>
      <c r="AC1719">
        <v>5</v>
      </c>
      <c r="AD1719">
        <v>6</v>
      </c>
      <c r="AE1719">
        <v>45.45</v>
      </c>
      <c r="AF1719">
        <v>17</v>
      </c>
      <c r="AG1719">
        <v>4</v>
      </c>
      <c r="AH1719">
        <v>1</v>
      </c>
      <c r="AI1719">
        <v>6</v>
      </c>
      <c r="AJ1719" s="301">
        <v>43919</v>
      </c>
      <c r="AK1719">
        <v>1204</v>
      </c>
      <c r="AL1719">
        <v>1336</v>
      </c>
      <c r="AM1719" s="301">
        <v>43828</v>
      </c>
      <c r="AN1719">
        <v>2556</v>
      </c>
      <c r="AO1719">
        <v>1981</v>
      </c>
      <c r="AP1719" s="301">
        <v>43645</v>
      </c>
      <c r="AQ1719">
        <v>1959</v>
      </c>
      <c r="AR1719">
        <v>1776</v>
      </c>
      <c r="AS1719" s="301">
        <v>43280</v>
      </c>
      <c r="AT1719">
        <v>3775</v>
      </c>
      <c r="AU1719">
        <v>2162</v>
      </c>
    </row>
    <row r="1720" spans="1:47" x14ac:dyDescent="0.2">
      <c r="A1720" s="102">
        <v>1145</v>
      </c>
      <c r="B1720">
        <v>3863</v>
      </c>
      <c r="C1720" t="s">
        <v>1050</v>
      </c>
      <c r="D1720" t="s">
        <v>1049</v>
      </c>
      <c r="E1720">
        <v>1536</v>
      </c>
      <c r="F1720">
        <v>1503</v>
      </c>
      <c r="G1720">
        <v>600</v>
      </c>
      <c r="H1720" t="s">
        <v>901</v>
      </c>
      <c r="I1720">
        <v>6302</v>
      </c>
      <c r="J1720" t="s">
        <v>1085</v>
      </c>
      <c r="K1720" t="s">
        <v>909</v>
      </c>
      <c r="L1720">
        <v>2323</v>
      </c>
      <c r="M1720">
        <v>2311</v>
      </c>
      <c r="N1720">
        <v>400</v>
      </c>
      <c r="O1720" t="s">
        <v>898</v>
      </c>
      <c r="P1720">
        <v>0.79491314467166396</v>
      </c>
      <c r="Q1720">
        <v>0.94475712271259404</v>
      </c>
      <c r="R1720">
        <v>6.4090370647957404E-2</v>
      </c>
      <c r="S1720" s="15">
        <v>1.7838501265609801E-2</v>
      </c>
      <c r="T1720">
        <v>-0.73740766360993903</v>
      </c>
      <c r="U1720">
        <v>0.73740766360993903</v>
      </c>
      <c r="V1720">
        <v>0.64414324800965395</v>
      </c>
      <c r="W1720">
        <v>-6.49</v>
      </c>
      <c r="X1720">
        <v>2.44</v>
      </c>
      <c r="Y1720">
        <v>170618</v>
      </c>
      <c r="Z1720">
        <v>12187</v>
      </c>
      <c r="AA1720">
        <v>0.56999999999999995</v>
      </c>
      <c r="AB1720">
        <v>14</v>
      </c>
      <c r="AC1720">
        <v>6</v>
      </c>
      <c r="AD1720">
        <v>8</v>
      </c>
      <c r="AE1720">
        <v>42.86</v>
      </c>
      <c r="AF1720">
        <v>19</v>
      </c>
      <c r="AG1720">
        <v>3</v>
      </c>
      <c r="AH1720">
        <v>1</v>
      </c>
      <c r="AI1720">
        <v>10</v>
      </c>
      <c r="AJ1720" s="301">
        <v>43919</v>
      </c>
      <c r="AK1720">
        <v>1583</v>
      </c>
      <c r="AL1720">
        <v>2016</v>
      </c>
      <c r="AM1720" s="301">
        <v>43828</v>
      </c>
      <c r="AN1720">
        <v>1848</v>
      </c>
      <c r="AO1720">
        <v>3130</v>
      </c>
      <c r="AP1720" s="301">
        <v>43645</v>
      </c>
      <c r="AQ1720">
        <v>1925</v>
      </c>
      <c r="AR1720">
        <v>3800</v>
      </c>
      <c r="AS1720" s="301">
        <v>43280</v>
      </c>
      <c r="AT1720">
        <v>1732</v>
      </c>
      <c r="AU1720">
        <v>3695</v>
      </c>
    </row>
    <row r="1721" spans="1:47" x14ac:dyDescent="0.2">
      <c r="A1721" s="102">
        <v>231</v>
      </c>
      <c r="B1721">
        <v>3076</v>
      </c>
      <c r="C1721" t="s">
        <v>1126</v>
      </c>
      <c r="D1721" t="s">
        <v>905</v>
      </c>
      <c r="E1721">
        <v>1560</v>
      </c>
      <c r="F1721">
        <v>1532</v>
      </c>
      <c r="G1721">
        <v>700</v>
      </c>
      <c r="H1721" t="s">
        <v>898</v>
      </c>
      <c r="I1721">
        <v>3407</v>
      </c>
      <c r="J1721" t="s">
        <v>983</v>
      </c>
      <c r="K1721" t="s">
        <v>920</v>
      </c>
      <c r="L1721">
        <v>846.6</v>
      </c>
      <c r="M1721">
        <v>855.5</v>
      </c>
      <c r="N1721">
        <v>1300</v>
      </c>
      <c r="O1721" t="s">
        <v>901</v>
      </c>
      <c r="P1721">
        <v>0.85462815065390796</v>
      </c>
      <c r="Q1721">
        <v>0.96623122072192302</v>
      </c>
      <c r="R1721">
        <v>0.36066840748096501</v>
      </c>
      <c r="S1721" s="15">
        <v>3.6032152534822698E-2</v>
      </c>
      <c r="T1721">
        <v>0.33529305356199401</v>
      </c>
      <c r="U1721">
        <v>0.33529305356199401</v>
      </c>
      <c r="V1721">
        <v>0.90094249846291896</v>
      </c>
      <c r="W1721">
        <v>1.57</v>
      </c>
      <c r="X1721">
        <v>3.71</v>
      </c>
      <c r="Y1721">
        <v>170438</v>
      </c>
      <c r="Z1721">
        <v>12174</v>
      </c>
      <c r="AA1721">
        <v>0.64</v>
      </c>
      <c r="AB1721">
        <v>14</v>
      </c>
      <c r="AC1721">
        <v>7</v>
      </c>
      <c r="AD1721">
        <v>7</v>
      </c>
      <c r="AE1721">
        <v>50</v>
      </c>
      <c r="AF1721">
        <v>18</v>
      </c>
      <c r="AG1721">
        <v>4</v>
      </c>
      <c r="AH1721">
        <v>2</v>
      </c>
      <c r="AI1721">
        <v>8</v>
      </c>
      <c r="AJ1721" s="301">
        <v>43919</v>
      </c>
      <c r="AK1721">
        <v>1344</v>
      </c>
      <c r="AL1721">
        <v>822.3</v>
      </c>
      <c r="AM1721" s="301">
        <v>43828</v>
      </c>
      <c r="AN1721">
        <v>1947</v>
      </c>
      <c r="AO1721">
        <v>1234</v>
      </c>
      <c r="AP1721" s="301">
        <v>43645</v>
      </c>
      <c r="AQ1721">
        <v>1791</v>
      </c>
      <c r="AR1721">
        <v>1194.5</v>
      </c>
      <c r="AS1721" s="301">
        <v>43280</v>
      </c>
      <c r="AT1721">
        <v>2309</v>
      </c>
      <c r="AU1721">
        <v>1398</v>
      </c>
    </row>
    <row r="1722" spans="1:47" x14ac:dyDescent="0.2">
      <c r="A1722" s="102">
        <v>3776</v>
      </c>
      <c r="B1722">
        <v>2531</v>
      </c>
      <c r="C1722" t="s">
        <v>922</v>
      </c>
      <c r="D1722" t="s">
        <v>923</v>
      </c>
      <c r="E1722">
        <v>952</v>
      </c>
      <c r="F1722">
        <v>951</v>
      </c>
      <c r="G1722">
        <v>1000</v>
      </c>
      <c r="H1722" t="s">
        <v>898</v>
      </c>
      <c r="I1722">
        <v>9201</v>
      </c>
      <c r="J1722" t="s">
        <v>1086</v>
      </c>
      <c r="K1722" t="s">
        <v>1087</v>
      </c>
      <c r="L1722">
        <v>1900</v>
      </c>
      <c r="M1722">
        <v>1899</v>
      </c>
      <c r="N1722">
        <v>500</v>
      </c>
      <c r="O1722" t="s">
        <v>901</v>
      </c>
      <c r="P1722">
        <v>0.70560425890206502</v>
      </c>
      <c r="Q1722">
        <v>0.86625848173808995</v>
      </c>
      <c r="R1722">
        <v>0.31451017787302998</v>
      </c>
      <c r="S1722">
        <v>9.7477510556094799E-2</v>
      </c>
      <c r="T1722">
        <v>2.1566676901988</v>
      </c>
      <c r="U1722">
        <v>2.1566676901988</v>
      </c>
      <c r="V1722">
        <v>2.1973977087626699</v>
      </c>
      <c r="W1722">
        <v>18.45</v>
      </c>
      <c r="X1722">
        <v>0.16</v>
      </c>
      <c r="Y1722">
        <v>170063</v>
      </c>
      <c r="Z1722">
        <v>11338</v>
      </c>
      <c r="AA1722">
        <v>0.65</v>
      </c>
      <c r="AB1722">
        <v>15</v>
      </c>
      <c r="AC1722">
        <v>9</v>
      </c>
      <c r="AD1722">
        <v>6</v>
      </c>
      <c r="AE1722">
        <v>60</v>
      </c>
      <c r="AF1722">
        <v>18</v>
      </c>
      <c r="AG1722">
        <v>4</v>
      </c>
      <c r="AH1722">
        <v>3</v>
      </c>
      <c r="AI1722">
        <v>8</v>
      </c>
      <c r="AJ1722" s="301">
        <v>43919</v>
      </c>
      <c r="AK1722">
        <v>819</v>
      </c>
      <c r="AL1722">
        <v>2069</v>
      </c>
      <c r="AM1722" s="301">
        <v>43828</v>
      </c>
      <c r="AN1722">
        <v>1005</v>
      </c>
      <c r="AO1722">
        <v>3397</v>
      </c>
      <c r="AP1722" s="301">
        <v>43645</v>
      </c>
      <c r="AQ1722">
        <v>1134</v>
      </c>
      <c r="AR1722">
        <v>3507</v>
      </c>
      <c r="AS1722" s="301">
        <v>43280</v>
      </c>
      <c r="AT1722">
        <v>1400</v>
      </c>
      <c r="AU1722">
        <v>3837</v>
      </c>
    </row>
    <row r="1723" spans="1:47" x14ac:dyDescent="0.2">
      <c r="A1723" s="102">
        <v>3559</v>
      </c>
      <c r="B1723">
        <v>2587</v>
      </c>
      <c r="C1723" t="s">
        <v>1233</v>
      </c>
      <c r="D1723" t="s">
        <v>923</v>
      </c>
      <c r="E1723">
        <v>4200</v>
      </c>
      <c r="F1723">
        <v>4180</v>
      </c>
      <c r="G1723">
        <v>200</v>
      </c>
      <c r="H1723" t="s">
        <v>901</v>
      </c>
      <c r="I1723">
        <v>6471</v>
      </c>
      <c r="J1723" t="s">
        <v>805</v>
      </c>
      <c r="K1723" t="s">
        <v>909</v>
      </c>
      <c r="L1723">
        <v>782</v>
      </c>
      <c r="M1723">
        <v>777</v>
      </c>
      <c r="N1723">
        <v>1100</v>
      </c>
      <c r="O1723" t="s">
        <v>898</v>
      </c>
      <c r="P1723">
        <v>0.81069294103651302</v>
      </c>
      <c r="Q1723">
        <v>0.87498878872892805</v>
      </c>
      <c r="R1723">
        <v>7.4931805152442105E-2</v>
      </c>
      <c r="S1723">
        <v>2.6447805148020298E-3</v>
      </c>
      <c r="T1723">
        <v>-0.63253314284051299</v>
      </c>
      <c r="U1723">
        <v>0.63253314284051299</v>
      </c>
      <c r="V1723">
        <v>0.70457846424565496</v>
      </c>
      <c r="W1723">
        <v>-5.23</v>
      </c>
      <c r="X1723">
        <v>2.2400000000000002</v>
      </c>
      <c r="Y1723">
        <v>169981</v>
      </c>
      <c r="Z1723">
        <v>11332</v>
      </c>
      <c r="AA1723">
        <v>0.56999999999999995</v>
      </c>
      <c r="AB1723">
        <v>15</v>
      </c>
      <c r="AC1723">
        <v>8</v>
      </c>
      <c r="AD1723">
        <v>7</v>
      </c>
      <c r="AE1723">
        <v>53.33</v>
      </c>
      <c r="AF1723">
        <v>18</v>
      </c>
      <c r="AG1723">
        <v>4</v>
      </c>
      <c r="AH1723">
        <v>3</v>
      </c>
      <c r="AI1723">
        <v>8</v>
      </c>
      <c r="AJ1723" s="301">
        <v>43919</v>
      </c>
      <c r="AK1723">
        <v>4260</v>
      </c>
      <c r="AL1723">
        <v>711</v>
      </c>
      <c r="AM1723" s="301">
        <v>43828</v>
      </c>
      <c r="AN1723">
        <v>4545</v>
      </c>
      <c r="AO1723">
        <v>1041</v>
      </c>
      <c r="AP1723" s="301">
        <v>43645</v>
      </c>
      <c r="AQ1723">
        <v>4710</v>
      </c>
      <c r="AR1723">
        <v>996</v>
      </c>
      <c r="AS1723" s="301">
        <v>43280</v>
      </c>
      <c r="AT1723">
        <v>4670</v>
      </c>
      <c r="AU1723">
        <v>1135</v>
      </c>
    </row>
    <row r="1724" spans="1:47" x14ac:dyDescent="0.2">
      <c r="A1724" s="102">
        <v>4038</v>
      </c>
      <c r="B1724">
        <v>1414</v>
      </c>
      <c r="C1724" t="s">
        <v>1017</v>
      </c>
      <c r="D1724" t="s">
        <v>907</v>
      </c>
      <c r="E1724">
        <v>4815</v>
      </c>
      <c r="F1724">
        <v>4830</v>
      </c>
      <c r="G1724">
        <v>100</v>
      </c>
      <c r="H1724" t="s">
        <v>901</v>
      </c>
      <c r="I1724">
        <v>4704</v>
      </c>
      <c r="J1724" t="s">
        <v>862</v>
      </c>
      <c r="K1724" t="s">
        <v>900</v>
      </c>
      <c r="L1724">
        <v>6000</v>
      </c>
      <c r="M1724">
        <v>5930</v>
      </c>
      <c r="N1724">
        <v>100</v>
      </c>
      <c r="O1724" t="s">
        <v>898</v>
      </c>
      <c r="P1724">
        <v>0.95117720195286304</v>
      </c>
      <c r="Q1724">
        <v>0.85362376044189203</v>
      </c>
      <c r="R1724">
        <v>1.0074663351264401E-2</v>
      </c>
      <c r="S1724">
        <v>6.7905893694527694E-2</v>
      </c>
      <c r="T1724">
        <v>-0.12507541762772201</v>
      </c>
      <c r="U1724">
        <v>0.12507541762772201</v>
      </c>
      <c r="V1724">
        <v>3.9866790149520402E-2</v>
      </c>
      <c r="W1724">
        <v>-0.61</v>
      </c>
      <c r="X1724">
        <v>18.55</v>
      </c>
      <c r="Y1724">
        <v>169926</v>
      </c>
      <c r="Z1724">
        <v>84963</v>
      </c>
      <c r="AA1724">
        <v>4.1399999999999997</v>
      </c>
      <c r="AB1724">
        <v>2</v>
      </c>
      <c r="AC1724">
        <v>2</v>
      </c>
      <c r="AD1724">
        <v>0</v>
      </c>
      <c r="AE1724">
        <v>100</v>
      </c>
      <c r="AF1724">
        <v>14</v>
      </c>
      <c r="AG1724">
        <v>1</v>
      </c>
      <c r="AH1724">
        <v>0</v>
      </c>
      <c r="AI1724">
        <v>1</v>
      </c>
      <c r="AJ1724" s="301">
        <v>43919</v>
      </c>
      <c r="AK1724">
        <v>4255</v>
      </c>
      <c r="AL1724">
        <v>5400</v>
      </c>
      <c r="AM1724" s="301">
        <v>43828</v>
      </c>
      <c r="AN1724">
        <v>4540</v>
      </c>
      <c r="AO1724">
        <v>5600</v>
      </c>
      <c r="AP1724" s="301">
        <v>43645</v>
      </c>
      <c r="AQ1724">
        <v>3890</v>
      </c>
      <c r="AR1724">
        <v>4835</v>
      </c>
      <c r="AS1724" s="301">
        <v>43280</v>
      </c>
      <c r="AT1724">
        <v>3795</v>
      </c>
      <c r="AU1724">
        <v>6170</v>
      </c>
    </row>
    <row r="1725" spans="1:47" x14ac:dyDescent="0.2">
      <c r="A1725" s="102">
        <v>3898</v>
      </c>
      <c r="B1725">
        <v>3382</v>
      </c>
      <c r="C1725" t="s">
        <v>1468</v>
      </c>
      <c r="D1725" t="s">
        <v>921</v>
      </c>
      <c r="E1725">
        <v>3470</v>
      </c>
      <c r="F1725">
        <v>3479</v>
      </c>
      <c r="G1725">
        <v>300</v>
      </c>
      <c r="H1725" t="s">
        <v>901</v>
      </c>
      <c r="I1725">
        <v>9303</v>
      </c>
      <c r="J1725" t="s">
        <v>1166</v>
      </c>
      <c r="K1725" t="s">
        <v>1184</v>
      </c>
      <c r="L1725">
        <v>1276</v>
      </c>
      <c r="M1725">
        <v>1286</v>
      </c>
      <c r="N1725">
        <v>800</v>
      </c>
      <c r="O1725" t="s">
        <v>898</v>
      </c>
      <c r="P1725">
        <v>0.69670169750467703</v>
      </c>
      <c r="Q1725">
        <v>0.86090707735610195</v>
      </c>
      <c r="R1725">
        <v>7.46626452680514E-2</v>
      </c>
      <c r="S1725" s="15">
        <v>7.4807055667634598E-2</v>
      </c>
      <c r="T1725">
        <v>-1.26605765049841</v>
      </c>
      <c r="U1725">
        <v>1.26605765049841</v>
      </c>
      <c r="V1725">
        <v>1.36504737669218</v>
      </c>
      <c r="W1725">
        <v>-7.04</v>
      </c>
      <c r="X1725">
        <v>1.43</v>
      </c>
      <c r="Y1725">
        <v>169844</v>
      </c>
      <c r="Z1725">
        <v>11323</v>
      </c>
      <c r="AA1725">
        <v>0.53</v>
      </c>
      <c r="AB1725">
        <v>15</v>
      </c>
      <c r="AC1725">
        <v>8</v>
      </c>
      <c r="AD1725">
        <v>7</v>
      </c>
      <c r="AE1725">
        <v>53.33</v>
      </c>
      <c r="AF1725">
        <v>19</v>
      </c>
      <c r="AG1725">
        <v>3</v>
      </c>
      <c r="AH1725">
        <v>1</v>
      </c>
      <c r="AI1725">
        <v>11</v>
      </c>
      <c r="AJ1725" s="301">
        <v>43919</v>
      </c>
      <c r="AK1725">
        <v>3647</v>
      </c>
      <c r="AL1725">
        <v>1217</v>
      </c>
      <c r="AM1725" s="301">
        <v>43828</v>
      </c>
      <c r="AN1725">
        <v>4003</v>
      </c>
      <c r="AO1725">
        <v>1471</v>
      </c>
      <c r="AP1725" s="301">
        <v>43645</v>
      </c>
      <c r="AQ1725">
        <v>3707</v>
      </c>
      <c r="AR1725">
        <v>1417</v>
      </c>
      <c r="AS1725" s="301">
        <v>43280</v>
      </c>
      <c r="AT1725">
        <v>4686</v>
      </c>
      <c r="AU1725">
        <v>1330</v>
      </c>
    </row>
    <row r="1726" spans="1:47" x14ac:dyDescent="0.2">
      <c r="A1726" s="102">
        <v>1797</v>
      </c>
      <c r="B1726">
        <v>6448</v>
      </c>
      <c r="C1726" t="s">
        <v>364</v>
      </c>
      <c r="D1726" t="s">
        <v>903</v>
      </c>
      <c r="E1726">
        <v>1953</v>
      </c>
      <c r="F1726">
        <v>1894</v>
      </c>
      <c r="G1726">
        <v>600</v>
      </c>
      <c r="H1726" t="s">
        <v>901</v>
      </c>
      <c r="I1726">
        <v>7267</v>
      </c>
      <c r="J1726" t="s">
        <v>57</v>
      </c>
      <c r="K1726" t="s">
        <v>913</v>
      </c>
      <c r="L1726">
        <v>2745</v>
      </c>
      <c r="M1726">
        <v>2708.5</v>
      </c>
      <c r="N1726">
        <v>400</v>
      </c>
      <c r="O1726" t="s">
        <v>898</v>
      </c>
      <c r="P1726">
        <v>0.94658022081589299</v>
      </c>
      <c r="Q1726">
        <v>0.93015471618704504</v>
      </c>
      <c r="R1726">
        <v>0.12208827871272999</v>
      </c>
      <c r="S1726">
        <v>9.9923064638268194E-2</v>
      </c>
      <c r="T1726">
        <v>-0.32839026142160699</v>
      </c>
      <c r="U1726">
        <v>0.32839026142160699</v>
      </c>
      <c r="V1726">
        <v>7.8422394733376394E-2</v>
      </c>
      <c r="W1726">
        <v>-1.44</v>
      </c>
      <c r="X1726">
        <v>4.8899999999999997</v>
      </c>
      <c r="Y1726">
        <v>169839</v>
      </c>
      <c r="Z1726">
        <v>14153</v>
      </c>
      <c r="AA1726">
        <v>0.8</v>
      </c>
      <c r="AB1726">
        <v>12</v>
      </c>
      <c r="AC1726">
        <v>8</v>
      </c>
      <c r="AD1726">
        <v>4</v>
      </c>
      <c r="AE1726">
        <v>66.67</v>
      </c>
      <c r="AF1726">
        <v>20</v>
      </c>
      <c r="AG1726">
        <v>1</v>
      </c>
      <c r="AH1726">
        <v>1</v>
      </c>
      <c r="AI1726">
        <v>10</v>
      </c>
      <c r="AJ1726" s="301">
        <v>43919</v>
      </c>
      <c r="AK1726">
        <v>1758</v>
      </c>
      <c r="AL1726">
        <v>2541</v>
      </c>
      <c r="AM1726" s="301">
        <v>43828</v>
      </c>
      <c r="AN1726">
        <v>2271</v>
      </c>
      <c r="AO1726">
        <v>3099</v>
      </c>
      <c r="AP1726" s="301">
        <v>43645</v>
      </c>
      <c r="AQ1726">
        <v>2091</v>
      </c>
      <c r="AR1726">
        <v>2845</v>
      </c>
      <c r="AS1726" s="301">
        <v>43280</v>
      </c>
      <c r="AT1726">
        <v>2171</v>
      </c>
      <c r="AU1726">
        <v>3194</v>
      </c>
    </row>
    <row r="1727" spans="1:47" x14ac:dyDescent="0.2">
      <c r="A1727" s="102">
        <v>3160</v>
      </c>
      <c r="B1727">
        <v>6923</v>
      </c>
      <c r="C1727" t="s">
        <v>54</v>
      </c>
      <c r="D1727" t="s">
        <v>903</v>
      </c>
      <c r="E1727">
        <v>2563</v>
      </c>
      <c r="F1727">
        <v>2534</v>
      </c>
      <c r="G1727">
        <v>400</v>
      </c>
      <c r="H1727" t="s">
        <v>901</v>
      </c>
      <c r="I1727">
        <v>7453</v>
      </c>
      <c r="J1727" t="s">
        <v>50</v>
      </c>
      <c r="K1727" t="s">
        <v>921</v>
      </c>
      <c r="L1727">
        <v>1533</v>
      </c>
      <c r="M1727">
        <v>1495</v>
      </c>
      <c r="N1727">
        <v>700</v>
      </c>
      <c r="O1727" t="s">
        <v>898</v>
      </c>
      <c r="P1727">
        <v>0.85868310809160697</v>
      </c>
      <c r="Q1727">
        <v>0.89078553254034598</v>
      </c>
      <c r="R1727">
        <v>0.47089292275997402</v>
      </c>
      <c r="S1727" s="15">
        <v>8.9892951424767595E-2</v>
      </c>
      <c r="T1727">
        <v>-0.71705198232654499</v>
      </c>
      <c r="U1727">
        <v>0.71705198232654499</v>
      </c>
      <c r="V1727">
        <v>0.99545564737060699</v>
      </c>
      <c r="W1727">
        <v>-6.73</v>
      </c>
      <c r="X1727">
        <v>3.25</v>
      </c>
      <c r="Y1727">
        <v>169710</v>
      </c>
      <c r="Z1727">
        <v>16971</v>
      </c>
      <c r="AA1727">
        <v>0.85</v>
      </c>
      <c r="AB1727">
        <v>10</v>
      </c>
      <c r="AC1727">
        <v>7</v>
      </c>
      <c r="AD1727">
        <v>3</v>
      </c>
      <c r="AE1727">
        <v>70</v>
      </c>
      <c r="AF1727">
        <v>20</v>
      </c>
      <c r="AG1727">
        <v>1</v>
      </c>
      <c r="AH1727">
        <v>0</v>
      </c>
      <c r="AI1727">
        <v>9</v>
      </c>
      <c r="AJ1727" s="301">
        <v>43919</v>
      </c>
      <c r="AK1727">
        <v>2175</v>
      </c>
      <c r="AL1727">
        <v>1204</v>
      </c>
      <c r="AM1727" s="301">
        <v>43828</v>
      </c>
      <c r="AN1727">
        <v>3180</v>
      </c>
      <c r="AO1727">
        <v>2556</v>
      </c>
      <c r="AP1727" s="301">
        <v>43645</v>
      </c>
      <c r="AQ1727">
        <v>2743</v>
      </c>
      <c r="AR1727">
        <v>1959</v>
      </c>
      <c r="AS1727" s="301">
        <v>43280</v>
      </c>
      <c r="AT1727">
        <v>3700</v>
      </c>
      <c r="AU1727">
        <v>3775</v>
      </c>
    </row>
    <row r="1728" spans="1:47" x14ac:dyDescent="0.2">
      <c r="A1728" s="102">
        <v>2044</v>
      </c>
      <c r="B1728">
        <v>2282</v>
      </c>
      <c r="C1728" t="s">
        <v>1429</v>
      </c>
      <c r="D1728" t="s">
        <v>923</v>
      </c>
      <c r="E1728">
        <v>4225</v>
      </c>
      <c r="F1728">
        <v>4200</v>
      </c>
      <c r="G1728">
        <v>200</v>
      </c>
      <c r="H1728" t="s">
        <v>898</v>
      </c>
      <c r="I1728">
        <v>7186</v>
      </c>
      <c r="J1728" t="s">
        <v>445</v>
      </c>
      <c r="K1728" t="s">
        <v>940</v>
      </c>
      <c r="L1728">
        <v>353</v>
      </c>
      <c r="M1728">
        <v>347</v>
      </c>
      <c r="N1728">
        <v>2400</v>
      </c>
      <c r="O1728" t="s">
        <v>901</v>
      </c>
      <c r="P1728">
        <v>0.950278347272279</v>
      </c>
      <c r="Q1728">
        <v>0.92356132271306801</v>
      </c>
      <c r="R1728">
        <v>0.133134513853747</v>
      </c>
      <c r="S1728" s="15">
        <v>1.7127403783765999E-2</v>
      </c>
      <c r="T1728">
        <v>0.85696438563093702</v>
      </c>
      <c r="U1728">
        <v>0.85696438563093702</v>
      </c>
      <c r="V1728">
        <v>0.75883295411676899</v>
      </c>
      <c r="W1728">
        <v>3.74</v>
      </c>
      <c r="X1728">
        <v>0.86</v>
      </c>
      <c r="Y1728">
        <v>169512</v>
      </c>
      <c r="Z1728">
        <v>12108</v>
      </c>
      <c r="AA1728">
        <v>0.56000000000000005</v>
      </c>
      <c r="AB1728">
        <v>14</v>
      </c>
      <c r="AC1728">
        <v>8</v>
      </c>
      <c r="AD1728">
        <v>6</v>
      </c>
      <c r="AE1728">
        <v>57.14</v>
      </c>
      <c r="AF1728">
        <v>19</v>
      </c>
      <c r="AG1728">
        <v>3</v>
      </c>
      <c r="AH1728">
        <v>2</v>
      </c>
      <c r="AI1728">
        <v>9</v>
      </c>
      <c r="AJ1728" s="301">
        <v>43919</v>
      </c>
      <c r="AK1728">
        <v>3980</v>
      </c>
      <c r="AL1728">
        <v>340</v>
      </c>
      <c r="AM1728" s="301">
        <v>43828</v>
      </c>
      <c r="AN1728">
        <v>4510</v>
      </c>
      <c r="AO1728">
        <v>452</v>
      </c>
      <c r="AP1728" s="301">
        <v>43645</v>
      </c>
      <c r="AQ1728">
        <v>4695</v>
      </c>
      <c r="AR1728">
        <v>412</v>
      </c>
      <c r="AS1728" s="301">
        <v>43280</v>
      </c>
      <c r="AT1728">
        <v>4325</v>
      </c>
      <c r="AU1728">
        <v>553</v>
      </c>
    </row>
    <row r="1729" spans="1:47" x14ac:dyDescent="0.2">
      <c r="A1729" s="102">
        <v>127</v>
      </c>
      <c r="B1729">
        <v>3407</v>
      </c>
      <c r="C1729" t="s">
        <v>983</v>
      </c>
      <c r="D1729" t="s">
        <v>920</v>
      </c>
      <c r="E1729">
        <v>846.6</v>
      </c>
      <c r="F1729">
        <v>855.5</v>
      </c>
      <c r="G1729">
        <v>1200</v>
      </c>
      <c r="H1729" t="s">
        <v>898</v>
      </c>
      <c r="I1729">
        <v>7186</v>
      </c>
      <c r="J1729" t="s">
        <v>445</v>
      </c>
      <c r="K1729" t="s">
        <v>940</v>
      </c>
      <c r="L1729">
        <v>353</v>
      </c>
      <c r="M1729">
        <v>347</v>
      </c>
      <c r="N1729">
        <v>3000</v>
      </c>
      <c r="O1729" t="s">
        <v>901</v>
      </c>
      <c r="P1729">
        <v>0.96168677633581501</v>
      </c>
      <c r="Q1729">
        <v>0.971253633766472</v>
      </c>
      <c r="R1729">
        <v>0.116819882576854</v>
      </c>
      <c r="S1729" s="15">
        <v>1.4140012369145799E-2</v>
      </c>
      <c r="T1729">
        <v>0.54989252337055705</v>
      </c>
      <c r="U1729">
        <v>0.54989252337055705</v>
      </c>
      <c r="V1729">
        <v>0.40954394224078799</v>
      </c>
      <c r="W1729">
        <v>2.5099999999999998</v>
      </c>
      <c r="X1729">
        <v>1.4</v>
      </c>
      <c r="Y1729">
        <v>169424</v>
      </c>
      <c r="Z1729">
        <v>11295</v>
      </c>
      <c r="AA1729">
        <v>0.54</v>
      </c>
      <c r="AB1729">
        <v>15</v>
      </c>
      <c r="AC1729">
        <v>7</v>
      </c>
      <c r="AD1729">
        <v>8</v>
      </c>
      <c r="AE1729">
        <v>46.67</v>
      </c>
      <c r="AF1729">
        <v>18</v>
      </c>
      <c r="AG1729">
        <v>3</v>
      </c>
      <c r="AH1729">
        <v>3</v>
      </c>
      <c r="AI1729">
        <v>9</v>
      </c>
      <c r="AJ1729" s="301">
        <v>43919</v>
      </c>
      <c r="AK1729">
        <v>822.3</v>
      </c>
      <c r="AL1729">
        <v>340</v>
      </c>
      <c r="AM1729" s="301">
        <v>43828</v>
      </c>
      <c r="AN1729">
        <v>1234</v>
      </c>
      <c r="AO1729">
        <v>452</v>
      </c>
      <c r="AP1729" s="301">
        <v>43645</v>
      </c>
      <c r="AQ1729">
        <v>1194.5</v>
      </c>
      <c r="AR1729">
        <v>412</v>
      </c>
      <c r="AS1729" s="301">
        <v>43280</v>
      </c>
      <c r="AT1729">
        <v>1398</v>
      </c>
      <c r="AU1729">
        <v>553</v>
      </c>
    </row>
    <row r="1730" spans="1:47" x14ac:dyDescent="0.2">
      <c r="A1730" s="102">
        <v>2037</v>
      </c>
      <c r="B1730">
        <v>2501</v>
      </c>
      <c r="C1730" t="s">
        <v>480</v>
      </c>
      <c r="D1730" t="s">
        <v>923</v>
      </c>
      <c r="E1730">
        <v>2009</v>
      </c>
      <c r="F1730">
        <v>2003</v>
      </c>
      <c r="G1730">
        <v>500</v>
      </c>
      <c r="H1730" t="s">
        <v>901</v>
      </c>
      <c r="I1730">
        <v>3405</v>
      </c>
      <c r="J1730" t="s">
        <v>1265</v>
      </c>
      <c r="K1730" t="s">
        <v>920</v>
      </c>
      <c r="L1730">
        <v>1120</v>
      </c>
      <c r="M1730">
        <v>1104</v>
      </c>
      <c r="N1730">
        <v>900</v>
      </c>
      <c r="O1730" t="s">
        <v>898</v>
      </c>
      <c r="P1730">
        <v>0.78277189764182598</v>
      </c>
      <c r="Q1730">
        <v>0.92365070562742202</v>
      </c>
      <c r="R1730">
        <v>5.55641791219511E-2</v>
      </c>
      <c r="S1730">
        <v>2.3257091242451702E-2</v>
      </c>
      <c r="T1730">
        <v>-0.22661007320090701</v>
      </c>
      <c r="U1730">
        <v>0.22661007320090701</v>
      </c>
      <c r="V1730">
        <v>1.0131112111438201</v>
      </c>
      <c r="W1730">
        <v>-1.02</v>
      </c>
      <c r="X1730">
        <v>0.79</v>
      </c>
      <c r="Y1730">
        <v>169416</v>
      </c>
      <c r="Z1730">
        <v>12101</v>
      </c>
      <c r="AA1730">
        <v>0.62</v>
      </c>
      <c r="AB1730">
        <v>14</v>
      </c>
      <c r="AC1730">
        <v>9</v>
      </c>
      <c r="AD1730">
        <v>5</v>
      </c>
      <c r="AE1730">
        <v>64.290000000000006</v>
      </c>
      <c r="AF1730">
        <v>18</v>
      </c>
      <c r="AG1730">
        <v>3</v>
      </c>
      <c r="AH1730">
        <v>1</v>
      </c>
      <c r="AI1730">
        <v>10</v>
      </c>
      <c r="AJ1730" s="301">
        <v>43919</v>
      </c>
      <c r="AK1730">
        <v>2052</v>
      </c>
      <c r="AL1730">
        <v>1129</v>
      </c>
      <c r="AM1730" s="301">
        <v>43828</v>
      </c>
      <c r="AN1730">
        <v>2579</v>
      </c>
      <c r="AO1730">
        <v>1331</v>
      </c>
      <c r="AP1730" s="301">
        <v>43645</v>
      </c>
      <c r="AQ1730">
        <v>2327</v>
      </c>
      <c r="AR1730">
        <v>1308</v>
      </c>
      <c r="AS1730" s="301">
        <v>43280</v>
      </c>
      <c r="AT1730">
        <v>2696</v>
      </c>
      <c r="AU1730">
        <v>1497</v>
      </c>
    </row>
    <row r="1731" spans="1:47" x14ac:dyDescent="0.2">
      <c r="A1731" s="102">
        <v>2470</v>
      </c>
      <c r="B1731">
        <v>2282</v>
      </c>
      <c r="C1731" t="s">
        <v>1429</v>
      </c>
      <c r="D1731" t="s">
        <v>923</v>
      </c>
      <c r="E1731">
        <v>4225</v>
      </c>
      <c r="F1731">
        <v>4200</v>
      </c>
      <c r="G1731">
        <v>200</v>
      </c>
      <c r="H1731" t="s">
        <v>898</v>
      </c>
      <c r="I1731">
        <v>6503</v>
      </c>
      <c r="J1731" t="s">
        <v>856</v>
      </c>
      <c r="K1731" t="s">
        <v>903</v>
      </c>
      <c r="L1731">
        <v>1372.5</v>
      </c>
      <c r="M1731">
        <v>1368</v>
      </c>
      <c r="N1731">
        <v>600</v>
      </c>
      <c r="O1731" t="s">
        <v>901</v>
      </c>
      <c r="P1731">
        <v>0.87065067630430304</v>
      </c>
      <c r="Q1731">
        <v>0.91208703001164204</v>
      </c>
      <c r="R1731">
        <v>0.240534684677254</v>
      </c>
      <c r="S1731">
        <v>2.1662748024959301E-2</v>
      </c>
      <c r="T1731">
        <v>1.6687793561093101</v>
      </c>
      <c r="U1731">
        <v>1.6687793561093101</v>
      </c>
      <c r="V1731">
        <v>1.76259613732989</v>
      </c>
      <c r="W1731">
        <v>7.65</v>
      </c>
      <c r="X1731">
        <v>2.29</v>
      </c>
      <c r="Y1731">
        <v>169301</v>
      </c>
      <c r="Z1731">
        <v>12093</v>
      </c>
      <c r="AA1731">
        <v>0.62</v>
      </c>
      <c r="AB1731">
        <v>14</v>
      </c>
      <c r="AC1731">
        <v>7</v>
      </c>
      <c r="AD1731">
        <v>7</v>
      </c>
      <c r="AE1731">
        <v>50</v>
      </c>
      <c r="AF1731">
        <v>18</v>
      </c>
      <c r="AG1731">
        <v>4</v>
      </c>
      <c r="AH1731">
        <v>2</v>
      </c>
      <c r="AI1731">
        <v>8</v>
      </c>
      <c r="AJ1731" s="301">
        <v>43919</v>
      </c>
      <c r="AK1731">
        <v>3980</v>
      </c>
      <c r="AL1731">
        <v>1354.5</v>
      </c>
      <c r="AM1731" s="301">
        <v>43828</v>
      </c>
      <c r="AN1731">
        <v>4510</v>
      </c>
      <c r="AO1731">
        <v>1498.5</v>
      </c>
      <c r="AP1731" s="301">
        <v>43645</v>
      </c>
      <c r="AQ1731">
        <v>4695</v>
      </c>
      <c r="AR1731">
        <v>1478</v>
      </c>
      <c r="AS1731" s="301">
        <v>43280</v>
      </c>
      <c r="AT1731">
        <v>4325</v>
      </c>
      <c r="AU1731">
        <v>1424.5</v>
      </c>
    </row>
    <row r="1732" spans="1:47" x14ac:dyDescent="0.2">
      <c r="A1732" s="102">
        <v>2647</v>
      </c>
      <c r="B1732">
        <v>1959</v>
      </c>
      <c r="C1732" t="s">
        <v>1446</v>
      </c>
      <c r="D1732" t="s">
        <v>907</v>
      </c>
      <c r="E1732">
        <v>3135</v>
      </c>
      <c r="F1732">
        <v>3115</v>
      </c>
      <c r="G1732">
        <v>300</v>
      </c>
      <c r="H1732" t="s">
        <v>898</v>
      </c>
      <c r="I1732">
        <v>9766</v>
      </c>
      <c r="J1732" t="s">
        <v>1449</v>
      </c>
      <c r="K1732" t="s">
        <v>900</v>
      </c>
      <c r="L1732">
        <v>3635</v>
      </c>
      <c r="M1732">
        <v>3510</v>
      </c>
      <c r="N1732">
        <v>300</v>
      </c>
      <c r="O1732" t="s">
        <v>901</v>
      </c>
      <c r="P1732">
        <v>0.73965021345299597</v>
      </c>
      <c r="Q1732">
        <v>0.90735103796310401</v>
      </c>
      <c r="R1732">
        <v>8.7188548906759894E-2</v>
      </c>
      <c r="S1732">
        <v>1.5442262753449299E-2</v>
      </c>
      <c r="T1732">
        <v>1.1281680118640001</v>
      </c>
      <c r="U1732">
        <v>1.1281680118640001</v>
      </c>
      <c r="V1732">
        <v>0.51998915936039702</v>
      </c>
      <c r="W1732">
        <v>5.61</v>
      </c>
      <c r="X1732">
        <v>11.25</v>
      </c>
      <c r="Y1732">
        <v>169011</v>
      </c>
      <c r="Z1732">
        <v>21126</v>
      </c>
      <c r="AA1732">
        <v>1.1499999999999999</v>
      </c>
      <c r="AB1732">
        <v>8</v>
      </c>
      <c r="AC1732">
        <v>4</v>
      </c>
      <c r="AD1732">
        <v>4</v>
      </c>
      <c r="AE1732">
        <v>50</v>
      </c>
      <c r="AF1732">
        <v>16</v>
      </c>
      <c r="AG1732">
        <v>3</v>
      </c>
      <c r="AH1732">
        <v>2</v>
      </c>
      <c r="AI1732">
        <v>3</v>
      </c>
      <c r="AJ1732" s="301">
        <v>43919</v>
      </c>
      <c r="AK1732">
        <v>3070</v>
      </c>
      <c r="AL1732">
        <v>3305</v>
      </c>
      <c r="AM1732" s="301">
        <v>43828</v>
      </c>
      <c r="AN1732">
        <v>3235</v>
      </c>
      <c r="AO1732">
        <v>4485</v>
      </c>
      <c r="AP1732" s="301">
        <v>43645</v>
      </c>
      <c r="AQ1732">
        <v>3325</v>
      </c>
      <c r="AR1732">
        <v>5130</v>
      </c>
      <c r="AS1732" s="301">
        <v>43280</v>
      </c>
      <c r="AT1732">
        <v>5210</v>
      </c>
      <c r="AU1732">
        <v>5400</v>
      </c>
    </row>
    <row r="1733" spans="1:47" x14ac:dyDescent="0.2">
      <c r="A1733" s="102">
        <v>4023</v>
      </c>
      <c r="B1733">
        <v>6305</v>
      </c>
      <c r="C1733" t="s">
        <v>28</v>
      </c>
      <c r="D1733" t="s">
        <v>909</v>
      </c>
      <c r="E1733">
        <v>2950</v>
      </c>
      <c r="F1733">
        <v>2939</v>
      </c>
      <c r="G1733">
        <v>300</v>
      </c>
      <c r="H1733" t="s">
        <v>901</v>
      </c>
      <c r="I1733">
        <v>9759</v>
      </c>
      <c r="J1733" t="s">
        <v>387</v>
      </c>
      <c r="K1733" t="s">
        <v>900</v>
      </c>
      <c r="L1733">
        <v>1850</v>
      </c>
      <c r="M1733">
        <v>1869</v>
      </c>
      <c r="N1733">
        <v>500</v>
      </c>
      <c r="O1733" t="s">
        <v>898</v>
      </c>
      <c r="P1733">
        <v>0.89407840097342395</v>
      </c>
      <c r="Q1733">
        <v>0.85483958407314398</v>
      </c>
      <c r="R1733">
        <v>0.381984157461777</v>
      </c>
      <c r="S1733">
        <v>4.3925056679634603E-2</v>
      </c>
      <c r="T1733">
        <v>-0.70969703641183002</v>
      </c>
      <c r="U1733">
        <v>0.70969703641183002</v>
      </c>
      <c r="V1733">
        <v>0.70101436991202404</v>
      </c>
      <c r="W1733">
        <v>-3.72</v>
      </c>
      <c r="X1733">
        <v>5.99</v>
      </c>
      <c r="Y1733">
        <v>168981</v>
      </c>
      <c r="Z1733">
        <v>12070</v>
      </c>
      <c r="AA1733">
        <v>0.46</v>
      </c>
      <c r="AB1733">
        <v>14</v>
      </c>
      <c r="AC1733">
        <v>8</v>
      </c>
      <c r="AD1733">
        <v>6</v>
      </c>
      <c r="AE1733">
        <v>57.14</v>
      </c>
      <c r="AF1733">
        <v>19</v>
      </c>
      <c r="AG1733">
        <v>3</v>
      </c>
      <c r="AH1733">
        <v>3</v>
      </c>
      <c r="AI1733">
        <v>8</v>
      </c>
      <c r="AJ1733" s="301">
        <v>43919</v>
      </c>
      <c r="AK1733">
        <v>2230</v>
      </c>
      <c r="AL1733">
        <v>1507</v>
      </c>
      <c r="AM1733" s="301">
        <v>43828</v>
      </c>
      <c r="AN1733">
        <v>3285</v>
      </c>
      <c r="AO1733">
        <v>1798</v>
      </c>
      <c r="AP1733" s="301">
        <v>43645</v>
      </c>
      <c r="AQ1733">
        <v>2898</v>
      </c>
      <c r="AR1733">
        <v>1588</v>
      </c>
      <c r="AS1733" s="301">
        <v>43280</v>
      </c>
      <c r="AT1733">
        <v>3490</v>
      </c>
      <c r="AU1733">
        <v>1228</v>
      </c>
    </row>
    <row r="1734" spans="1:47" x14ac:dyDescent="0.2">
      <c r="A1734" s="102">
        <v>608</v>
      </c>
      <c r="B1734">
        <v>7240</v>
      </c>
      <c r="C1734" t="s">
        <v>599</v>
      </c>
      <c r="D1734" t="s">
        <v>913</v>
      </c>
      <c r="E1734">
        <v>1315</v>
      </c>
      <c r="F1734">
        <v>1294</v>
      </c>
      <c r="G1734">
        <v>800</v>
      </c>
      <c r="H1734" t="s">
        <v>901</v>
      </c>
      <c r="I1734">
        <v>8850</v>
      </c>
      <c r="J1734" t="s">
        <v>1345</v>
      </c>
      <c r="K1734" t="s">
        <v>917</v>
      </c>
      <c r="L1734">
        <v>2237</v>
      </c>
      <c r="M1734">
        <v>2184</v>
      </c>
      <c r="N1734">
        <v>500</v>
      </c>
      <c r="O1734" t="s">
        <v>898</v>
      </c>
      <c r="P1734">
        <v>0.89355445203651596</v>
      </c>
      <c r="Q1734">
        <v>0.95549565610905496</v>
      </c>
      <c r="R1734">
        <v>0.13018939361301901</v>
      </c>
      <c r="S1734">
        <v>1.7316445806841801E-2</v>
      </c>
      <c r="T1734">
        <v>-4.70480295497442E-2</v>
      </c>
      <c r="U1734">
        <v>4.70480295497442E-2</v>
      </c>
      <c r="V1734">
        <v>1.57967402748658E-2</v>
      </c>
      <c r="W1734">
        <v>-0.28000000000000003</v>
      </c>
      <c r="X1734">
        <v>5.2</v>
      </c>
      <c r="Y1734">
        <v>168632</v>
      </c>
      <c r="Z1734">
        <v>10540</v>
      </c>
      <c r="AA1734">
        <v>0.44</v>
      </c>
      <c r="AB1734">
        <v>16</v>
      </c>
      <c r="AC1734">
        <v>8</v>
      </c>
      <c r="AD1734">
        <v>8</v>
      </c>
      <c r="AE1734">
        <v>50</v>
      </c>
      <c r="AF1734">
        <v>18</v>
      </c>
      <c r="AG1734">
        <v>4</v>
      </c>
      <c r="AH1734">
        <v>3</v>
      </c>
      <c r="AI1734">
        <v>9</v>
      </c>
      <c r="AJ1734" s="301">
        <v>43919</v>
      </c>
      <c r="AK1734">
        <v>1212</v>
      </c>
      <c r="AL1734">
        <v>2067</v>
      </c>
      <c r="AM1734" s="301">
        <v>43828</v>
      </c>
      <c r="AN1734">
        <v>1641</v>
      </c>
      <c r="AO1734">
        <v>2785</v>
      </c>
      <c r="AP1734" s="301">
        <v>43645</v>
      </c>
      <c r="AQ1734">
        <v>1653</v>
      </c>
      <c r="AR1734">
        <v>2621</v>
      </c>
      <c r="AS1734" s="301">
        <v>43280</v>
      </c>
      <c r="AT1734">
        <v>2099</v>
      </c>
      <c r="AU1734">
        <v>2610</v>
      </c>
    </row>
    <row r="1735" spans="1:47" x14ac:dyDescent="0.2">
      <c r="A1735" s="102">
        <v>579</v>
      </c>
      <c r="B1735">
        <v>3076</v>
      </c>
      <c r="C1735" t="s">
        <v>1126</v>
      </c>
      <c r="D1735" t="s">
        <v>905</v>
      </c>
      <c r="E1735">
        <v>1560</v>
      </c>
      <c r="F1735">
        <v>1532</v>
      </c>
      <c r="G1735">
        <v>600</v>
      </c>
      <c r="H1735" t="s">
        <v>898</v>
      </c>
      <c r="I1735">
        <v>6135</v>
      </c>
      <c r="J1735" t="s">
        <v>1452</v>
      </c>
      <c r="K1735" t="s">
        <v>909</v>
      </c>
      <c r="L1735">
        <v>3260</v>
      </c>
      <c r="M1735">
        <v>3240</v>
      </c>
      <c r="N1735">
        <v>300</v>
      </c>
      <c r="O1735" t="s">
        <v>901</v>
      </c>
      <c r="P1735">
        <v>0.83293853131943296</v>
      </c>
      <c r="Q1735">
        <v>0.95603995260143604</v>
      </c>
      <c r="R1735">
        <v>0.36654938691833999</v>
      </c>
      <c r="S1735" s="15">
        <v>2.82177918049446E-2</v>
      </c>
      <c r="T1735">
        <v>1.08042045239087</v>
      </c>
      <c r="U1735">
        <v>1.08042045239087</v>
      </c>
      <c r="V1735">
        <v>1.4575756799125399</v>
      </c>
      <c r="W1735">
        <v>5.52</v>
      </c>
      <c r="X1735">
        <v>5.43</v>
      </c>
      <c r="Y1735">
        <v>168568</v>
      </c>
      <c r="Z1735">
        <v>16857</v>
      </c>
      <c r="AA1735">
        <v>0.91</v>
      </c>
      <c r="AB1735">
        <v>10</v>
      </c>
      <c r="AC1735">
        <v>6</v>
      </c>
      <c r="AD1735">
        <v>4</v>
      </c>
      <c r="AE1735">
        <v>60</v>
      </c>
      <c r="AF1735">
        <v>19</v>
      </c>
      <c r="AG1735">
        <v>3</v>
      </c>
      <c r="AH1735">
        <v>2</v>
      </c>
      <c r="AI1735">
        <v>5</v>
      </c>
      <c r="AJ1735" s="301">
        <v>43919</v>
      </c>
      <c r="AK1735">
        <v>1344</v>
      </c>
      <c r="AL1735">
        <v>2794</v>
      </c>
      <c r="AM1735" s="301">
        <v>43828</v>
      </c>
      <c r="AN1735">
        <v>1947</v>
      </c>
      <c r="AO1735">
        <v>5020</v>
      </c>
      <c r="AP1735" s="301">
        <v>43645</v>
      </c>
      <c r="AQ1735">
        <v>1791</v>
      </c>
      <c r="AR1735">
        <v>4630</v>
      </c>
      <c r="AS1735" s="301">
        <v>43280</v>
      </c>
      <c r="AT1735">
        <v>2309</v>
      </c>
      <c r="AU1735">
        <v>4185</v>
      </c>
    </row>
    <row r="1736" spans="1:47" x14ac:dyDescent="0.2">
      <c r="A1736" s="102">
        <v>1800</v>
      </c>
      <c r="B1736">
        <v>6471</v>
      </c>
      <c r="C1736" t="s">
        <v>805</v>
      </c>
      <c r="D1736" t="s">
        <v>909</v>
      </c>
      <c r="E1736">
        <v>782</v>
      </c>
      <c r="F1736">
        <v>777</v>
      </c>
      <c r="G1736">
        <v>1400</v>
      </c>
      <c r="H1736" t="s">
        <v>901</v>
      </c>
      <c r="I1736">
        <v>7189</v>
      </c>
      <c r="J1736" t="s">
        <v>41</v>
      </c>
      <c r="K1736" t="s">
        <v>940</v>
      </c>
      <c r="L1736">
        <v>732</v>
      </c>
      <c r="M1736">
        <v>739</v>
      </c>
      <c r="N1736">
        <v>1500</v>
      </c>
      <c r="O1736" t="s">
        <v>898</v>
      </c>
      <c r="P1736">
        <v>0.91639119077423703</v>
      </c>
      <c r="Q1736">
        <v>0.93006826013555299</v>
      </c>
      <c r="R1736">
        <v>0.47542381019739</v>
      </c>
      <c r="S1736">
        <v>1.5856021919090899E-2</v>
      </c>
      <c r="T1736">
        <v>-1.72850036413043</v>
      </c>
      <c r="U1736">
        <v>1.72850036413043</v>
      </c>
      <c r="V1736">
        <v>1.1591939162806699</v>
      </c>
      <c r="W1736">
        <v>-9.39</v>
      </c>
      <c r="X1736">
        <v>1.9</v>
      </c>
      <c r="Y1736">
        <v>168522</v>
      </c>
      <c r="Z1736">
        <v>10533</v>
      </c>
      <c r="AA1736">
        <v>0.48</v>
      </c>
      <c r="AB1736">
        <v>16</v>
      </c>
      <c r="AC1736">
        <v>9</v>
      </c>
      <c r="AD1736">
        <v>7</v>
      </c>
      <c r="AE1736">
        <v>56.25</v>
      </c>
      <c r="AF1736">
        <v>20</v>
      </c>
      <c r="AG1736">
        <v>3</v>
      </c>
      <c r="AH1736">
        <v>2</v>
      </c>
      <c r="AI1736">
        <v>11</v>
      </c>
      <c r="AJ1736" s="301">
        <v>43919</v>
      </c>
      <c r="AK1736">
        <v>711</v>
      </c>
      <c r="AL1736">
        <v>659</v>
      </c>
      <c r="AM1736" s="301">
        <v>43828</v>
      </c>
      <c r="AN1736">
        <v>1041</v>
      </c>
      <c r="AO1736">
        <v>857</v>
      </c>
      <c r="AP1736" s="301">
        <v>43645</v>
      </c>
      <c r="AQ1736">
        <v>996</v>
      </c>
      <c r="AR1736">
        <v>801</v>
      </c>
      <c r="AS1736" s="301">
        <v>43280</v>
      </c>
      <c r="AT1736">
        <v>1135</v>
      </c>
      <c r="AU1736">
        <v>1229</v>
      </c>
    </row>
    <row r="1737" spans="1:47" x14ac:dyDescent="0.2">
      <c r="A1737" s="102">
        <v>3725</v>
      </c>
      <c r="B1737">
        <v>4921</v>
      </c>
      <c r="C1737" t="s">
        <v>1476</v>
      </c>
      <c r="D1737" t="s">
        <v>920</v>
      </c>
      <c r="E1737">
        <v>3160</v>
      </c>
      <c r="F1737">
        <v>3140</v>
      </c>
      <c r="G1737">
        <v>200</v>
      </c>
      <c r="H1737" t="s">
        <v>898</v>
      </c>
      <c r="I1737">
        <v>6645</v>
      </c>
      <c r="J1737" t="s">
        <v>582</v>
      </c>
      <c r="K1737" t="s">
        <v>903</v>
      </c>
      <c r="L1737">
        <v>7140</v>
      </c>
      <c r="M1737">
        <v>7090</v>
      </c>
      <c r="N1737">
        <v>100</v>
      </c>
      <c r="O1737" t="s">
        <v>901</v>
      </c>
      <c r="P1737">
        <v>0.94835311200014605</v>
      </c>
      <c r="Q1737">
        <v>0.86846581479839602</v>
      </c>
      <c r="R1737">
        <v>0.116021934328339</v>
      </c>
      <c r="S1737">
        <v>1.26305108877634E-2</v>
      </c>
      <c r="T1737">
        <v>0.272504502759706</v>
      </c>
      <c r="U1737">
        <v>0.272504502759706</v>
      </c>
      <c r="V1737">
        <v>0.211115965234146</v>
      </c>
      <c r="W1737">
        <v>1.28</v>
      </c>
      <c r="X1737">
        <v>11.42</v>
      </c>
      <c r="Y1737">
        <v>168519</v>
      </c>
      <c r="Z1737">
        <v>12963</v>
      </c>
      <c r="AA1737">
        <v>-0.02</v>
      </c>
      <c r="AB1737">
        <v>13</v>
      </c>
      <c r="AC1737">
        <v>6</v>
      </c>
      <c r="AD1737">
        <v>7</v>
      </c>
      <c r="AE1737">
        <v>46.15</v>
      </c>
      <c r="AF1737">
        <v>17</v>
      </c>
      <c r="AG1737">
        <v>4</v>
      </c>
      <c r="AH1737">
        <v>3</v>
      </c>
      <c r="AI1737">
        <v>6</v>
      </c>
      <c r="AJ1737" s="301">
        <v>43919</v>
      </c>
      <c r="AK1737">
        <v>2447</v>
      </c>
      <c r="AL1737">
        <v>5720</v>
      </c>
      <c r="AM1737" s="301">
        <v>43828</v>
      </c>
      <c r="AN1737">
        <v>2912</v>
      </c>
      <c r="AO1737">
        <v>6420</v>
      </c>
      <c r="AP1737" s="301">
        <v>43645</v>
      </c>
      <c r="AQ1737">
        <v>2753</v>
      </c>
      <c r="AR1737">
        <v>5810</v>
      </c>
      <c r="AS1737" s="301">
        <v>43280</v>
      </c>
      <c r="AT1737">
        <v>2610</v>
      </c>
      <c r="AU1737">
        <v>5090</v>
      </c>
    </row>
    <row r="1738" spans="1:47" x14ac:dyDescent="0.2">
      <c r="A1738" s="102">
        <v>2996</v>
      </c>
      <c r="B1738">
        <v>2914</v>
      </c>
      <c r="C1738" t="s">
        <v>994</v>
      </c>
      <c r="D1738" t="s">
        <v>923</v>
      </c>
      <c r="E1738">
        <v>1998.5</v>
      </c>
      <c r="F1738">
        <v>1997</v>
      </c>
      <c r="G1738">
        <v>500</v>
      </c>
      <c r="H1738" t="s">
        <v>901</v>
      </c>
      <c r="I1738">
        <v>4471</v>
      </c>
      <c r="J1738" t="s">
        <v>1203</v>
      </c>
      <c r="K1738" t="s">
        <v>920</v>
      </c>
      <c r="L1738">
        <v>4665</v>
      </c>
      <c r="M1738">
        <v>4665</v>
      </c>
      <c r="N1738">
        <v>200</v>
      </c>
      <c r="O1738" t="s">
        <v>898</v>
      </c>
      <c r="P1738">
        <v>0.86964549222527798</v>
      </c>
      <c r="Q1738">
        <v>0.89714265723565501</v>
      </c>
      <c r="R1738">
        <v>0.15154251521602499</v>
      </c>
      <c r="S1738">
        <v>7.1501089669670698E-2</v>
      </c>
      <c r="T1738">
        <v>-1.2780703349587501</v>
      </c>
      <c r="U1738">
        <v>1.2780703349587501</v>
      </c>
      <c r="V1738">
        <v>0.72898290169874402</v>
      </c>
      <c r="W1738">
        <v>-10.48</v>
      </c>
      <c r="X1738">
        <v>7.02</v>
      </c>
      <c r="Y1738">
        <v>168418</v>
      </c>
      <c r="Z1738">
        <v>18713</v>
      </c>
      <c r="AA1738">
        <v>1.48</v>
      </c>
      <c r="AB1738">
        <v>9</v>
      </c>
      <c r="AC1738">
        <v>7</v>
      </c>
      <c r="AD1738">
        <v>2</v>
      </c>
      <c r="AE1738">
        <v>77.78</v>
      </c>
      <c r="AF1738">
        <v>19</v>
      </c>
      <c r="AG1738">
        <v>2</v>
      </c>
      <c r="AH1738">
        <v>1</v>
      </c>
      <c r="AI1738">
        <v>6</v>
      </c>
      <c r="AJ1738" s="301">
        <v>43919</v>
      </c>
      <c r="AK1738">
        <v>2053.5</v>
      </c>
      <c r="AL1738">
        <v>4110</v>
      </c>
      <c r="AM1738" s="301">
        <v>43828</v>
      </c>
      <c r="AN1738">
        <v>2432.5</v>
      </c>
      <c r="AO1738">
        <v>5420</v>
      </c>
      <c r="AP1738" s="301">
        <v>43645</v>
      </c>
      <c r="AQ1738">
        <v>2401</v>
      </c>
      <c r="AR1738">
        <v>5720</v>
      </c>
      <c r="AS1738" s="301">
        <v>43280</v>
      </c>
      <c r="AT1738">
        <v>3013</v>
      </c>
      <c r="AU1738">
        <v>4760</v>
      </c>
    </row>
    <row r="1739" spans="1:47" x14ac:dyDescent="0.2">
      <c r="A1739" s="102">
        <v>4090</v>
      </c>
      <c r="B1739">
        <v>1860</v>
      </c>
      <c r="C1739" t="s">
        <v>53</v>
      </c>
      <c r="D1739" t="s">
        <v>907</v>
      </c>
      <c r="E1739">
        <v>672</v>
      </c>
      <c r="F1739">
        <v>683</v>
      </c>
      <c r="G1739">
        <v>1400</v>
      </c>
      <c r="H1739" t="s">
        <v>898</v>
      </c>
      <c r="I1739">
        <v>9934</v>
      </c>
      <c r="J1739" t="s">
        <v>1031</v>
      </c>
      <c r="K1739" t="s">
        <v>905</v>
      </c>
      <c r="L1739">
        <v>2421</v>
      </c>
      <c r="M1739">
        <v>2379</v>
      </c>
      <c r="N1739">
        <v>400</v>
      </c>
      <c r="O1739" t="s">
        <v>901</v>
      </c>
      <c r="P1739">
        <v>0.899114540669676</v>
      </c>
      <c r="Q1739">
        <v>0.85051648706281902</v>
      </c>
      <c r="R1739">
        <v>0.15281449304153799</v>
      </c>
      <c r="S1739" s="15">
        <v>8.7665328439821999E-2</v>
      </c>
      <c r="T1739">
        <v>0.98834371858214398</v>
      </c>
      <c r="U1739">
        <v>0.98834371858214398</v>
      </c>
      <c r="V1739">
        <v>0.18462167676261801</v>
      </c>
      <c r="W1739">
        <v>4.09</v>
      </c>
      <c r="X1739">
        <v>0.48</v>
      </c>
      <c r="Y1739">
        <v>168404</v>
      </c>
      <c r="Z1739">
        <v>12029</v>
      </c>
      <c r="AA1739">
        <v>0.56999999999999995</v>
      </c>
      <c r="AB1739">
        <v>14</v>
      </c>
      <c r="AC1739">
        <v>9</v>
      </c>
      <c r="AD1739">
        <v>5</v>
      </c>
      <c r="AE1739">
        <v>64.290000000000006</v>
      </c>
      <c r="AF1739">
        <v>20</v>
      </c>
      <c r="AG1739">
        <v>2</v>
      </c>
      <c r="AH1739">
        <v>1</v>
      </c>
      <c r="AI1739">
        <v>11</v>
      </c>
      <c r="AJ1739" s="301">
        <v>43919</v>
      </c>
      <c r="AK1739">
        <v>641</v>
      </c>
      <c r="AL1739">
        <v>2423</v>
      </c>
      <c r="AM1739" s="301">
        <v>43828</v>
      </c>
      <c r="AN1739">
        <v>726</v>
      </c>
      <c r="AO1739">
        <v>2780</v>
      </c>
      <c r="AP1739" s="301">
        <v>43645</v>
      </c>
      <c r="AQ1739">
        <v>622</v>
      </c>
      <c r="AR1739">
        <v>2338</v>
      </c>
      <c r="AS1739" s="301">
        <v>43280</v>
      </c>
      <c r="AT1739">
        <v>936</v>
      </c>
      <c r="AU1739">
        <v>2223</v>
      </c>
    </row>
    <row r="1740" spans="1:47" x14ac:dyDescent="0.2">
      <c r="A1740" s="102">
        <v>1618</v>
      </c>
      <c r="B1740">
        <v>1812</v>
      </c>
      <c r="C1740" t="s">
        <v>961</v>
      </c>
      <c r="D1740" t="s">
        <v>907</v>
      </c>
      <c r="E1740">
        <v>1231</v>
      </c>
      <c r="F1740">
        <v>1252</v>
      </c>
      <c r="G1740">
        <v>800</v>
      </c>
      <c r="H1740" t="s">
        <v>898</v>
      </c>
      <c r="I1740">
        <v>6473</v>
      </c>
      <c r="J1740" t="s">
        <v>806</v>
      </c>
      <c r="K1740" t="s">
        <v>909</v>
      </c>
      <c r="L1740">
        <v>816</v>
      </c>
      <c r="M1740">
        <v>805</v>
      </c>
      <c r="N1740">
        <v>1200</v>
      </c>
      <c r="O1740" t="s">
        <v>901</v>
      </c>
      <c r="P1740">
        <v>0.92424061164145699</v>
      </c>
      <c r="Q1740">
        <v>0.93410669315087802</v>
      </c>
      <c r="R1740">
        <v>3.07827005564359E-2</v>
      </c>
      <c r="S1740" s="15">
        <v>8.2928834772482599E-2</v>
      </c>
      <c r="T1740">
        <v>1.25518062041248</v>
      </c>
      <c r="U1740">
        <v>1.25518062041248</v>
      </c>
      <c r="V1740">
        <v>0.72359991409853797</v>
      </c>
      <c r="W1740">
        <v>6.7</v>
      </c>
      <c r="X1740">
        <v>3.55</v>
      </c>
      <c r="Y1740">
        <v>168301</v>
      </c>
      <c r="Z1740">
        <v>12022</v>
      </c>
      <c r="AA1740">
        <v>0.56000000000000005</v>
      </c>
      <c r="AB1740">
        <v>14</v>
      </c>
      <c r="AC1740">
        <v>8</v>
      </c>
      <c r="AD1740">
        <v>6</v>
      </c>
      <c r="AE1740">
        <v>57.14</v>
      </c>
      <c r="AF1740">
        <v>17</v>
      </c>
      <c r="AG1740">
        <v>2</v>
      </c>
      <c r="AH1740">
        <v>2</v>
      </c>
      <c r="AI1740">
        <v>10</v>
      </c>
      <c r="AJ1740" s="301">
        <v>43919</v>
      </c>
      <c r="AK1740">
        <v>1155</v>
      </c>
      <c r="AL1740">
        <v>755</v>
      </c>
      <c r="AM1740" s="301">
        <v>43828</v>
      </c>
      <c r="AN1740">
        <v>1458</v>
      </c>
      <c r="AO1740">
        <v>1301</v>
      </c>
      <c r="AP1740" s="301">
        <v>43645</v>
      </c>
      <c r="AQ1740">
        <v>1510</v>
      </c>
      <c r="AR1740">
        <v>1355</v>
      </c>
      <c r="AS1740" s="301">
        <v>43280</v>
      </c>
      <c r="AT1740">
        <v>1646</v>
      </c>
      <c r="AU1740">
        <v>1484</v>
      </c>
    </row>
    <row r="1741" spans="1:47" x14ac:dyDescent="0.2">
      <c r="A1741" s="102">
        <v>3262</v>
      </c>
      <c r="B1741">
        <v>2296</v>
      </c>
      <c r="C1741" t="s">
        <v>1472</v>
      </c>
      <c r="D1741" t="s">
        <v>923</v>
      </c>
      <c r="E1741">
        <v>646</v>
      </c>
      <c r="F1741">
        <v>643</v>
      </c>
      <c r="G1741">
        <v>1500</v>
      </c>
      <c r="H1741" t="s">
        <v>901</v>
      </c>
      <c r="I1741">
        <v>3291</v>
      </c>
      <c r="J1741" t="s">
        <v>55</v>
      </c>
      <c r="K1741" t="s">
        <v>917</v>
      </c>
      <c r="L1741">
        <v>1661</v>
      </c>
      <c r="M1741">
        <v>1643</v>
      </c>
      <c r="N1741">
        <v>600</v>
      </c>
      <c r="O1741" t="s">
        <v>898</v>
      </c>
      <c r="P1741">
        <v>0.81317958402957802</v>
      </c>
      <c r="Q1741">
        <v>0.88751662608503101</v>
      </c>
      <c r="R1741">
        <v>8.0786190136583492E-3</v>
      </c>
      <c r="S1741">
        <v>7.26549645086767E-2</v>
      </c>
      <c r="T1741">
        <v>-1.17390452404093</v>
      </c>
      <c r="U1741">
        <v>1.17390452404093</v>
      </c>
      <c r="V1741">
        <v>1.2566971020275499</v>
      </c>
      <c r="W1741">
        <v>-8.11</v>
      </c>
      <c r="X1741">
        <v>2.16</v>
      </c>
      <c r="Y1741">
        <v>168137</v>
      </c>
      <c r="Z1741">
        <v>10509</v>
      </c>
      <c r="AA1741">
        <v>0.49</v>
      </c>
      <c r="AB1741">
        <v>16</v>
      </c>
      <c r="AC1741">
        <v>10</v>
      </c>
      <c r="AD1741">
        <v>6</v>
      </c>
      <c r="AE1741">
        <v>62.5</v>
      </c>
      <c r="AF1741">
        <v>19</v>
      </c>
      <c r="AG1741">
        <v>1</v>
      </c>
      <c r="AH1741">
        <v>1</v>
      </c>
      <c r="AI1741">
        <v>14</v>
      </c>
      <c r="AJ1741" s="301">
        <v>43919</v>
      </c>
      <c r="AK1741">
        <v>655</v>
      </c>
      <c r="AL1741">
        <v>1545</v>
      </c>
      <c r="AM1741" s="301">
        <v>43828</v>
      </c>
      <c r="AN1741">
        <v>705</v>
      </c>
      <c r="AO1741">
        <v>1919</v>
      </c>
      <c r="AP1741" s="301">
        <v>43645</v>
      </c>
      <c r="AQ1741">
        <v>743</v>
      </c>
      <c r="AR1741">
        <v>1803</v>
      </c>
      <c r="AS1741" s="301">
        <v>43280</v>
      </c>
      <c r="AT1741">
        <v>941</v>
      </c>
      <c r="AU1741">
        <v>2103</v>
      </c>
    </row>
    <row r="1742" spans="1:47" x14ac:dyDescent="0.2">
      <c r="A1742" s="102">
        <v>3579</v>
      </c>
      <c r="B1742">
        <v>3632</v>
      </c>
      <c r="C1742" t="s">
        <v>1451</v>
      </c>
      <c r="D1742" t="s">
        <v>900</v>
      </c>
      <c r="E1742">
        <v>486</v>
      </c>
      <c r="F1742">
        <v>469</v>
      </c>
      <c r="G1742">
        <v>2000</v>
      </c>
      <c r="H1742" t="s">
        <v>901</v>
      </c>
      <c r="I1742">
        <v>6841</v>
      </c>
      <c r="J1742" t="s">
        <v>1162</v>
      </c>
      <c r="K1742" t="s">
        <v>903</v>
      </c>
      <c r="L1742">
        <v>1630</v>
      </c>
      <c r="M1742">
        <v>1601</v>
      </c>
      <c r="N1742">
        <v>600</v>
      </c>
      <c r="O1742" t="s">
        <v>898</v>
      </c>
      <c r="P1742">
        <v>0.83611735839974399</v>
      </c>
      <c r="Q1742">
        <v>0.87438521563463301</v>
      </c>
      <c r="R1742" s="15">
        <v>0.155685586034223</v>
      </c>
      <c r="S1742">
        <v>5.8878592606284398E-2</v>
      </c>
      <c r="T1742">
        <v>-0.226191122381039</v>
      </c>
      <c r="U1742">
        <v>0.226191122381039</v>
      </c>
      <c r="V1742">
        <v>0.104401196450534</v>
      </c>
      <c r="W1742">
        <v>-1.58</v>
      </c>
      <c r="X1742">
        <v>2.35</v>
      </c>
      <c r="Y1742">
        <v>167965</v>
      </c>
      <c r="Z1742">
        <v>11198</v>
      </c>
      <c r="AA1742">
        <v>0.57999999999999996</v>
      </c>
      <c r="AB1742">
        <v>15</v>
      </c>
      <c r="AC1742">
        <v>8</v>
      </c>
      <c r="AD1742">
        <v>7</v>
      </c>
      <c r="AE1742">
        <v>53.33</v>
      </c>
      <c r="AF1742">
        <v>16</v>
      </c>
      <c r="AG1742">
        <v>2</v>
      </c>
      <c r="AH1742">
        <v>3</v>
      </c>
      <c r="AI1742">
        <v>10</v>
      </c>
      <c r="AJ1742" s="301">
        <v>43919</v>
      </c>
      <c r="AK1742">
        <v>404</v>
      </c>
      <c r="AL1742">
        <v>1322</v>
      </c>
      <c r="AM1742" s="301">
        <v>43828</v>
      </c>
      <c r="AN1742">
        <v>493</v>
      </c>
      <c r="AO1742">
        <v>1929</v>
      </c>
      <c r="AP1742" s="301">
        <v>43645</v>
      </c>
      <c r="AQ1742">
        <v>510</v>
      </c>
      <c r="AR1742">
        <v>2173</v>
      </c>
      <c r="AS1742" s="301">
        <v>43280</v>
      </c>
      <c r="AT1742">
        <v>587</v>
      </c>
      <c r="AU1742">
        <v>1917</v>
      </c>
    </row>
    <row r="1743" spans="1:47" x14ac:dyDescent="0.2">
      <c r="A1743" s="102">
        <v>3948</v>
      </c>
      <c r="B1743">
        <v>3436</v>
      </c>
      <c r="C1743" t="s">
        <v>1081</v>
      </c>
      <c r="D1743" t="s">
        <v>1032</v>
      </c>
      <c r="E1743">
        <v>1583</v>
      </c>
      <c r="F1743">
        <v>1588</v>
      </c>
      <c r="G1743">
        <v>600</v>
      </c>
      <c r="H1743" t="s">
        <v>901</v>
      </c>
      <c r="I1743">
        <v>6134</v>
      </c>
      <c r="J1743" t="s">
        <v>1057</v>
      </c>
      <c r="K1743" t="s">
        <v>909</v>
      </c>
      <c r="L1743">
        <v>1895</v>
      </c>
      <c r="M1743">
        <v>1869</v>
      </c>
      <c r="N1743">
        <v>500</v>
      </c>
      <c r="O1743" t="s">
        <v>898</v>
      </c>
      <c r="P1743">
        <v>0.868022897944842</v>
      </c>
      <c r="Q1743">
        <v>0.85858393239764097</v>
      </c>
      <c r="R1743">
        <v>0.380896100366171</v>
      </c>
      <c r="S1743">
        <v>6.4756394399642106E-2</v>
      </c>
      <c r="T1743">
        <v>-0.32742032913045799</v>
      </c>
      <c r="U1743">
        <v>0.32742032913045799</v>
      </c>
      <c r="V1743">
        <v>0.544995011658163</v>
      </c>
      <c r="W1743">
        <v>-1.82</v>
      </c>
      <c r="X1743">
        <v>1.96</v>
      </c>
      <c r="Y1743">
        <v>167935</v>
      </c>
      <c r="Z1743">
        <v>12918</v>
      </c>
      <c r="AA1743">
        <v>0.93</v>
      </c>
      <c r="AB1743">
        <v>13</v>
      </c>
      <c r="AC1743">
        <v>9</v>
      </c>
      <c r="AD1743">
        <v>4</v>
      </c>
      <c r="AE1743">
        <v>69.23</v>
      </c>
      <c r="AF1743">
        <v>14</v>
      </c>
      <c r="AG1743">
        <v>5</v>
      </c>
      <c r="AH1743">
        <v>3</v>
      </c>
      <c r="AI1743">
        <v>5</v>
      </c>
      <c r="AJ1743" s="301">
        <v>43919</v>
      </c>
      <c r="AK1743">
        <v>1383</v>
      </c>
      <c r="AL1743">
        <v>1652</v>
      </c>
      <c r="AM1743" s="301">
        <v>43828</v>
      </c>
      <c r="AN1743">
        <v>1826</v>
      </c>
      <c r="AO1743">
        <v>2011</v>
      </c>
      <c r="AP1743" s="301">
        <v>43645</v>
      </c>
      <c r="AQ1743">
        <v>1323</v>
      </c>
      <c r="AR1743">
        <v>1407</v>
      </c>
      <c r="AS1743" s="301">
        <v>43280</v>
      </c>
      <c r="AT1743">
        <v>2240</v>
      </c>
      <c r="AU1743">
        <v>1923</v>
      </c>
    </row>
    <row r="1744" spans="1:47" x14ac:dyDescent="0.2">
      <c r="A1744" s="102">
        <v>2427</v>
      </c>
      <c r="B1744">
        <v>4503</v>
      </c>
      <c r="C1744" t="s">
        <v>537</v>
      </c>
      <c r="D1744" t="s">
        <v>918</v>
      </c>
      <c r="E1744">
        <v>1826</v>
      </c>
      <c r="F1744">
        <v>1813.5</v>
      </c>
      <c r="G1744">
        <v>600</v>
      </c>
      <c r="H1744" t="s">
        <v>898</v>
      </c>
      <c r="I1744">
        <v>5393</v>
      </c>
      <c r="J1744" t="s">
        <v>231</v>
      </c>
      <c r="K1744" t="s">
        <v>897</v>
      </c>
      <c r="L1744">
        <v>2183</v>
      </c>
      <c r="M1744">
        <v>2192</v>
      </c>
      <c r="N1744">
        <v>500</v>
      </c>
      <c r="O1744" t="s">
        <v>901</v>
      </c>
      <c r="P1744">
        <v>0.65349490544674205</v>
      </c>
      <c r="Q1744">
        <v>0.91319730717335501</v>
      </c>
      <c r="R1744">
        <v>0.26311423101103898</v>
      </c>
      <c r="S1744">
        <v>1.8071170125277401E-2</v>
      </c>
      <c r="T1744">
        <v>0.32617220386224899</v>
      </c>
      <c r="U1744">
        <v>0.32617220386224899</v>
      </c>
      <c r="V1744">
        <v>0.64359641008406598</v>
      </c>
      <c r="W1744">
        <v>1.99</v>
      </c>
      <c r="X1744">
        <v>0.72</v>
      </c>
      <c r="Y1744">
        <v>167929</v>
      </c>
      <c r="Z1744">
        <v>11195</v>
      </c>
      <c r="AA1744">
        <v>0.44</v>
      </c>
      <c r="AB1744">
        <v>15</v>
      </c>
      <c r="AC1744">
        <v>7</v>
      </c>
      <c r="AD1744">
        <v>8</v>
      </c>
      <c r="AE1744">
        <v>46.67</v>
      </c>
      <c r="AF1744">
        <v>17</v>
      </c>
      <c r="AG1744">
        <v>5</v>
      </c>
      <c r="AH1744">
        <v>2</v>
      </c>
      <c r="AI1744">
        <v>8</v>
      </c>
      <c r="AJ1744" s="301">
        <v>43919</v>
      </c>
      <c r="AK1744">
        <v>1722</v>
      </c>
      <c r="AL1744">
        <v>2000</v>
      </c>
      <c r="AM1744" s="301">
        <v>43828</v>
      </c>
      <c r="AN1744">
        <v>1870</v>
      </c>
      <c r="AO1744">
        <v>2785</v>
      </c>
      <c r="AP1744" s="301">
        <v>43645</v>
      </c>
      <c r="AQ1744">
        <v>1561.5</v>
      </c>
      <c r="AR1744">
        <v>2008</v>
      </c>
      <c r="AS1744" s="301">
        <v>43280</v>
      </c>
      <c r="AT1744">
        <v>1689</v>
      </c>
      <c r="AU1744">
        <v>2690</v>
      </c>
    </row>
    <row r="1745" spans="1:47" x14ac:dyDescent="0.2">
      <c r="A1745" s="102">
        <v>3409</v>
      </c>
      <c r="B1745">
        <v>2730</v>
      </c>
      <c r="C1745" t="s">
        <v>489</v>
      </c>
      <c r="D1745" t="s">
        <v>921</v>
      </c>
      <c r="E1745">
        <v>1094</v>
      </c>
      <c r="F1745">
        <v>1074</v>
      </c>
      <c r="G1745">
        <v>900</v>
      </c>
      <c r="H1745" t="s">
        <v>901</v>
      </c>
      <c r="I1745">
        <v>6925</v>
      </c>
      <c r="J1745" t="s">
        <v>1177</v>
      </c>
      <c r="K1745" t="s">
        <v>903</v>
      </c>
      <c r="L1745">
        <v>1339</v>
      </c>
      <c r="M1745">
        <v>1427</v>
      </c>
      <c r="N1745">
        <v>700</v>
      </c>
      <c r="O1745" t="s">
        <v>898</v>
      </c>
      <c r="P1745">
        <v>0.79935969070892898</v>
      </c>
      <c r="Q1745">
        <v>0.88127283315541505</v>
      </c>
      <c r="R1745">
        <v>0.40881142944376397</v>
      </c>
      <c r="S1745">
        <v>9.0302289939510699E-2</v>
      </c>
      <c r="T1745">
        <v>-0.74375545841842505</v>
      </c>
      <c r="U1745">
        <v>0.74375545841842505</v>
      </c>
      <c r="V1745">
        <v>0.205634487578055</v>
      </c>
      <c r="W1745">
        <v>-7.05</v>
      </c>
      <c r="X1745">
        <v>3.23</v>
      </c>
      <c r="Y1745">
        <v>167879</v>
      </c>
      <c r="Z1745">
        <v>9327</v>
      </c>
      <c r="AA1745">
        <v>0.47</v>
      </c>
      <c r="AB1745">
        <v>18</v>
      </c>
      <c r="AC1745">
        <v>10</v>
      </c>
      <c r="AD1745">
        <v>8</v>
      </c>
      <c r="AE1745">
        <v>55.56</v>
      </c>
      <c r="AF1745">
        <v>18</v>
      </c>
      <c r="AG1745">
        <v>6</v>
      </c>
      <c r="AH1745">
        <v>2</v>
      </c>
      <c r="AI1745">
        <v>10</v>
      </c>
      <c r="AJ1745" s="301">
        <v>43919</v>
      </c>
      <c r="AK1745">
        <v>905</v>
      </c>
      <c r="AL1745">
        <v>1060</v>
      </c>
      <c r="AM1745" s="301">
        <v>43828</v>
      </c>
      <c r="AN1745">
        <v>1213</v>
      </c>
      <c r="AO1745">
        <v>1624</v>
      </c>
      <c r="AP1745" s="301">
        <v>43645</v>
      </c>
      <c r="AQ1745">
        <v>1021</v>
      </c>
      <c r="AR1745">
        <v>1435</v>
      </c>
      <c r="AS1745" s="301">
        <v>43280</v>
      </c>
      <c r="AT1745">
        <v>1075</v>
      </c>
      <c r="AU1745">
        <v>1385</v>
      </c>
    </row>
    <row r="1746" spans="1:47" x14ac:dyDescent="0.2">
      <c r="A1746" s="102">
        <v>1981</v>
      </c>
      <c r="B1746">
        <v>1860</v>
      </c>
      <c r="C1746" t="s">
        <v>53</v>
      </c>
      <c r="D1746" t="s">
        <v>907</v>
      </c>
      <c r="E1746">
        <v>672</v>
      </c>
      <c r="F1746">
        <v>683</v>
      </c>
      <c r="G1746">
        <v>1300</v>
      </c>
      <c r="H1746" t="s">
        <v>901</v>
      </c>
      <c r="I1746">
        <v>6465</v>
      </c>
      <c r="J1746" t="s">
        <v>360</v>
      </c>
      <c r="K1746" t="s">
        <v>909</v>
      </c>
      <c r="L1746">
        <v>9250</v>
      </c>
      <c r="M1746">
        <v>9100</v>
      </c>
      <c r="N1746">
        <v>100</v>
      </c>
      <c r="O1746" t="s">
        <v>898</v>
      </c>
      <c r="P1746">
        <v>0.91966614969266702</v>
      </c>
      <c r="Q1746">
        <v>0.92544865507024499</v>
      </c>
      <c r="R1746">
        <v>5.26206133541572E-2</v>
      </c>
      <c r="S1746">
        <v>1.08363609738451E-2</v>
      </c>
      <c r="T1746">
        <v>-0.27492790352331298</v>
      </c>
      <c r="U1746">
        <v>0.27492790352331298</v>
      </c>
      <c r="V1746">
        <v>0.884627499711513</v>
      </c>
      <c r="W1746">
        <v>-1.31</v>
      </c>
      <c r="X1746">
        <v>2.4300000000000002</v>
      </c>
      <c r="Y1746">
        <v>167798</v>
      </c>
      <c r="Z1746">
        <v>12908</v>
      </c>
      <c r="AA1746">
        <v>0.99</v>
      </c>
      <c r="AB1746">
        <v>13</v>
      </c>
      <c r="AC1746">
        <v>8</v>
      </c>
      <c r="AD1746">
        <v>5</v>
      </c>
      <c r="AE1746">
        <v>61.54</v>
      </c>
      <c r="AF1746">
        <v>18</v>
      </c>
      <c r="AG1746">
        <v>4</v>
      </c>
      <c r="AH1746">
        <v>1</v>
      </c>
      <c r="AI1746">
        <v>8</v>
      </c>
      <c r="AJ1746" s="301">
        <v>43919</v>
      </c>
      <c r="AK1746">
        <v>641</v>
      </c>
      <c r="AL1746">
        <v>8530</v>
      </c>
      <c r="AM1746" s="301">
        <v>43828</v>
      </c>
      <c r="AN1746">
        <v>726</v>
      </c>
      <c r="AO1746">
        <v>9740</v>
      </c>
      <c r="AP1746" s="301">
        <v>43645</v>
      </c>
      <c r="AQ1746">
        <v>622</v>
      </c>
      <c r="AR1746">
        <v>8150</v>
      </c>
      <c r="AS1746" s="301">
        <v>43280</v>
      </c>
      <c r="AT1746">
        <v>936</v>
      </c>
      <c r="AU1746">
        <v>10800</v>
      </c>
    </row>
    <row r="1747" spans="1:47" x14ac:dyDescent="0.2">
      <c r="A1747" s="102">
        <v>3462</v>
      </c>
      <c r="B1747">
        <v>3405</v>
      </c>
      <c r="C1747" t="s">
        <v>1265</v>
      </c>
      <c r="D1747" t="s">
        <v>920</v>
      </c>
      <c r="E1747">
        <v>1120</v>
      </c>
      <c r="F1747">
        <v>1104</v>
      </c>
      <c r="G1747">
        <v>900</v>
      </c>
      <c r="H1747" t="s">
        <v>901</v>
      </c>
      <c r="I1747">
        <v>6841</v>
      </c>
      <c r="J1747" t="s">
        <v>1162</v>
      </c>
      <c r="K1747" t="s">
        <v>903</v>
      </c>
      <c r="L1747">
        <v>1630</v>
      </c>
      <c r="M1747">
        <v>1601</v>
      </c>
      <c r="N1747">
        <v>600</v>
      </c>
      <c r="O1747" t="s">
        <v>898</v>
      </c>
      <c r="P1747">
        <v>0.91461590449103203</v>
      </c>
      <c r="Q1747">
        <v>0.87859020641397201</v>
      </c>
      <c r="R1747">
        <v>0.45780635762967897</v>
      </c>
      <c r="S1747" s="15">
        <v>3.56321783841562E-2</v>
      </c>
      <c r="T1747">
        <v>-1.1481822311508401</v>
      </c>
      <c r="U1747">
        <v>1.1481822311508401</v>
      </c>
      <c r="V1747">
        <v>1.0909396002406699</v>
      </c>
      <c r="W1747">
        <v>-11.53</v>
      </c>
      <c r="X1747">
        <v>3.44</v>
      </c>
      <c r="Y1747">
        <v>167574</v>
      </c>
      <c r="Z1747">
        <v>13964</v>
      </c>
      <c r="AA1747">
        <v>0.68</v>
      </c>
      <c r="AB1747">
        <v>12</v>
      </c>
      <c r="AC1747">
        <v>5</v>
      </c>
      <c r="AD1747">
        <v>7</v>
      </c>
      <c r="AE1747">
        <v>41.67</v>
      </c>
      <c r="AF1747">
        <v>17</v>
      </c>
      <c r="AG1747">
        <v>3</v>
      </c>
      <c r="AH1747">
        <v>2</v>
      </c>
      <c r="AI1747">
        <v>7</v>
      </c>
      <c r="AJ1747" s="301">
        <v>43919</v>
      </c>
      <c r="AK1747">
        <v>1129</v>
      </c>
      <c r="AL1747">
        <v>1322</v>
      </c>
      <c r="AM1747" s="301">
        <v>43828</v>
      </c>
      <c r="AN1747">
        <v>1331</v>
      </c>
      <c r="AO1747">
        <v>1929</v>
      </c>
      <c r="AP1747" s="301">
        <v>43645</v>
      </c>
      <c r="AQ1747">
        <v>1308</v>
      </c>
      <c r="AR1747">
        <v>2173</v>
      </c>
      <c r="AS1747" s="301">
        <v>43280</v>
      </c>
      <c r="AT1747">
        <v>1497</v>
      </c>
      <c r="AU1747">
        <v>1917</v>
      </c>
    </row>
    <row r="1748" spans="1:47" x14ac:dyDescent="0.2">
      <c r="A1748" s="102">
        <v>2754</v>
      </c>
      <c r="B1748">
        <v>3048</v>
      </c>
      <c r="C1748" t="s">
        <v>1125</v>
      </c>
      <c r="D1748" t="s">
        <v>921</v>
      </c>
      <c r="E1748">
        <v>1155</v>
      </c>
      <c r="F1748">
        <v>1132</v>
      </c>
      <c r="G1748">
        <v>900</v>
      </c>
      <c r="H1748" t="s">
        <v>901</v>
      </c>
      <c r="I1748">
        <v>6925</v>
      </c>
      <c r="J1748" t="s">
        <v>1177</v>
      </c>
      <c r="K1748" t="s">
        <v>903</v>
      </c>
      <c r="L1748">
        <v>1339</v>
      </c>
      <c r="M1748">
        <v>1427</v>
      </c>
      <c r="N1748">
        <v>700</v>
      </c>
      <c r="O1748" t="s">
        <v>898</v>
      </c>
      <c r="P1748">
        <v>0.87812617920223002</v>
      </c>
      <c r="Q1748">
        <v>0.904684554388546</v>
      </c>
      <c r="R1748">
        <v>0.35643982456661999</v>
      </c>
      <c r="S1748">
        <v>2.8151202496882799E-2</v>
      </c>
      <c r="T1748">
        <v>-0.65234140650625005</v>
      </c>
      <c r="U1748">
        <v>0.65234140650625005</v>
      </c>
      <c r="V1748">
        <v>0.47459741827122798</v>
      </c>
      <c r="W1748">
        <v>-5.37</v>
      </c>
      <c r="X1748">
        <v>1.99</v>
      </c>
      <c r="Y1748">
        <v>167485</v>
      </c>
      <c r="Z1748">
        <v>7975</v>
      </c>
      <c r="AA1748">
        <v>0.34</v>
      </c>
      <c r="AB1748">
        <v>21</v>
      </c>
      <c r="AC1748">
        <v>11</v>
      </c>
      <c r="AD1748">
        <v>10</v>
      </c>
      <c r="AE1748">
        <v>52.38</v>
      </c>
      <c r="AF1748">
        <v>18</v>
      </c>
      <c r="AG1748">
        <v>4</v>
      </c>
      <c r="AH1748">
        <v>3</v>
      </c>
      <c r="AI1748">
        <v>14</v>
      </c>
      <c r="AJ1748" s="301">
        <v>43919</v>
      </c>
      <c r="AK1748">
        <v>901</v>
      </c>
      <c r="AL1748">
        <v>1060</v>
      </c>
      <c r="AM1748" s="301">
        <v>43828</v>
      </c>
      <c r="AN1748">
        <v>1246</v>
      </c>
      <c r="AO1748">
        <v>1624</v>
      </c>
      <c r="AP1748" s="301">
        <v>43645</v>
      </c>
      <c r="AQ1748">
        <v>1091</v>
      </c>
      <c r="AR1748">
        <v>1435</v>
      </c>
      <c r="AS1748" s="301">
        <v>43280</v>
      </c>
      <c r="AT1748">
        <v>1656</v>
      </c>
      <c r="AU1748">
        <v>1385</v>
      </c>
    </row>
    <row r="1749" spans="1:47" x14ac:dyDescent="0.2">
      <c r="A1749" s="102">
        <v>652</v>
      </c>
      <c r="B1749">
        <v>6383</v>
      </c>
      <c r="C1749" t="s">
        <v>454</v>
      </c>
      <c r="D1749" t="s">
        <v>909</v>
      </c>
      <c r="E1749">
        <v>9340</v>
      </c>
      <c r="F1749">
        <v>9360</v>
      </c>
      <c r="G1749">
        <v>100</v>
      </c>
      <c r="H1749" t="s">
        <v>898</v>
      </c>
      <c r="I1749">
        <v>8697</v>
      </c>
      <c r="J1749" t="s">
        <v>666</v>
      </c>
      <c r="K1749" t="s">
        <v>904</v>
      </c>
      <c r="L1749">
        <v>2490</v>
      </c>
      <c r="M1749">
        <v>2498</v>
      </c>
      <c r="N1749">
        <v>400</v>
      </c>
      <c r="O1749" t="s">
        <v>901</v>
      </c>
      <c r="P1749">
        <v>0.93597001340796704</v>
      </c>
      <c r="Q1749">
        <v>0.95433246113653203</v>
      </c>
      <c r="R1749">
        <v>0.208814470292152</v>
      </c>
      <c r="S1749">
        <v>4.0324687581455698E-3</v>
      </c>
      <c r="T1749">
        <v>0.96434418530147403</v>
      </c>
      <c r="U1749">
        <v>0.96434418530147403</v>
      </c>
      <c r="V1749">
        <v>1.01564735237952</v>
      </c>
      <c r="W1749">
        <v>6.04</v>
      </c>
      <c r="X1749">
        <v>6.75</v>
      </c>
      <c r="Y1749">
        <v>167481</v>
      </c>
      <c r="Z1749">
        <v>20935</v>
      </c>
      <c r="AA1749">
        <v>1.19</v>
      </c>
      <c r="AB1749">
        <v>8</v>
      </c>
      <c r="AC1749">
        <v>5</v>
      </c>
      <c r="AD1749">
        <v>3</v>
      </c>
      <c r="AE1749">
        <v>62.5</v>
      </c>
      <c r="AF1749">
        <v>17</v>
      </c>
      <c r="AG1749">
        <v>3</v>
      </c>
      <c r="AH1749">
        <v>1</v>
      </c>
      <c r="AI1749">
        <v>4</v>
      </c>
      <c r="AJ1749" s="301">
        <v>43919</v>
      </c>
      <c r="AK1749">
        <v>6870</v>
      </c>
      <c r="AL1749">
        <v>1916</v>
      </c>
      <c r="AM1749" s="301">
        <v>43828</v>
      </c>
      <c r="AN1749">
        <v>6660</v>
      </c>
      <c r="AO1749">
        <v>1930</v>
      </c>
      <c r="AP1749" s="301">
        <v>43645</v>
      </c>
      <c r="AQ1749">
        <v>6180</v>
      </c>
      <c r="AR1749">
        <v>1748</v>
      </c>
      <c r="AS1749" s="301">
        <v>43280</v>
      </c>
      <c r="AT1749">
        <v>4780</v>
      </c>
      <c r="AU1749">
        <v>2030</v>
      </c>
    </row>
    <row r="1750" spans="1:47" x14ac:dyDescent="0.2">
      <c r="A1750" s="102">
        <v>193</v>
      </c>
      <c r="B1750">
        <v>6371</v>
      </c>
      <c r="C1750" t="s">
        <v>1003</v>
      </c>
      <c r="D1750" t="s">
        <v>909</v>
      </c>
      <c r="E1750">
        <v>2599</v>
      </c>
      <c r="F1750">
        <v>2563</v>
      </c>
      <c r="G1750">
        <v>400</v>
      </c>
      <c r="H1750" t="s">
        <v>901</v>
      </c>
      <c r="I1750">
        <v>7272</v>
      </c>
      <c r="J1750" t="s">
        <v>1039</v>
      </c>
      <c r="K1750" t="s">
        <v>913</v>
      </c>
      <c r="L1750">
        <v>1670</v>
      </c>
      <c r="M1750">
        <v>1639</v>
      </c>
      <c r="N1750">
        <v>600</v>
      </c>
      <c r="O1750" t="s">
        <v>898</v>
      </c>
      <c r="P1750">
        <v>0.92271524233694402</v>
      </c>
      <c r="Q1750">
        <v>0.96773677422711202</v>
      </c>
      <c r="R1750">
        <v>0.159182470760172</v>
      </c>
      <c r="S1750">
        <v>5.0038880843968299E-2</v>
      </c>
      <c r="T1750">
        <v>-2.3368800866035202</v>
      </c>
      <c r="U1750">
        <v>2.3368800866035202</v>
      </c>
      <c r="V1750">
        <v>2.6962444481815102</v>
      </c>
      <c r="W1750">
        <v>-14.74</v>
      </c>
      <c r="X1750">
        <v>4.08</v>
      </c>
      <c r="Y1750">
        <v>167160</v>
      </c>
      <c r="Z1750">
        <v>16716</v>
      </c>
      <c r="AA1750">
        <v>0.96</v>
      </c>
      <c r="AB1750">
        <v>10</v>
      </c>
      <c r="AC1750">
        <v>8</v>
      </c>
      <c r="AD1750">
        <v>2</v>
      </c>
      <c r="AE1750">
        <v>80</v>
      </c>
      <c r="AF1750">
        <v>20</v>
      </c>
      <c r="AG1750">
        <v>1</v>
      </c>
      <c r="AH1750">
        <v>1</v>
      </c>
      <c r="AI1750">
        <v>8</v>
      </c>
      <c r="AJ1750" s="301">
        <v>43919</v>
      </c>
      <c r="AK1750">
        <v>2608</v>
      </c>
      <c r="AL1750">
        <v>1350</v>
      </c>
      <c r="AM1750" s="301">
        <v>43828</v>
      </c>
      <c r="AN1750">
        <v>3865</v>
      </c>
      <c r="AO1750">
        <v>2203</v>
      </c>
      <c r="AP1750" s="301">
        <v>43645</v>
      </c>
      <c r="AQ1750">
        <v>3630</v>
      </c>
      <c r="AR1750">
        <v>1960</v>
      </c>
      <c r="AS1750" s="301">
        <v>43280</v>
      </c>
      <c r="AT1750">
        <v>4390</v>
      </c>
      <c r="AU1750">
        <v>2795</v>
      </c>
    </row>
    <row r="1751" spans="1:47" x14ac:dyDescent="0.2">
      <c r="A1751" s="102">
        <v>2093</v>
      </c>
      <c r="B1751">
        <v>7459</v>
      </c>
      <c r="C1751" t="s">
        <v>604</v>
      </c>
      <c r="D1751" t="s">
        <v>905</v>
      </c>
      <c r="E1751">
        <v>2035</v>
      </c>
      <c r="F1751">
        <v>2036</v>
      </c>
      <c r="G1751">
        <v>500</v>
      </c>
      <c r="H1751" t="s">
        <v>901</v>
      </c>
      <c r="I1751">
        <v>8276</v>
      </c>
      <c r="J1751" t="s">
        <v>638</v>
      </c>
      <c r="K1751" t="s">
        <v>921</v>
      </c>
      <c r="L1751">
        <v>1864</v>
      </c>
      <c r="M1751">
        <v>1889</v>
      </c>
      <c r="N1751">
        <v>500</v>
      </c>
      <c r="O1751" t="s">
        <v>898</v>
      </c>
      <c r="P1751">
        <v>0.58957893815060602</v>
      </c>
      <c r="Q1751">
        <v>0.92245440904031595</v>
      </c>
      <c r="R1751">
        <v>1.2536242994963399E-2</v>
      </c>
      <c r="S1751">
        <v>4.3976334018695704E-3</v>
      </c>
      <c r="T1751">
        <v>-1.4642315525271099</v>
      </c>
      <c r="U1751">
        <v>1.4642315525271099</v>
      </c>
      <c r="V1751">
        <v>1.1351778557718499</v>
      </c>
      <c r="W1751">
        <v>-5.15</v>
      </c>
      <c r="X1751">
        <v>7.22</v>
      </c>
      <c r="Y1751">
        <v>166681</v>
      </c>
      <c r="Z1751">
        <v>12822</v>
      </c>
      <c r="AA1751">
        <v>0.65</v>
      </c>
      <c r="AB1751">
        <v>13</v>
      </c>
      <c r="AC1751">
        <v>7</v>
      </c>
      <c r="AD1751">
        <v>6</v>
      </c>
      <c r="AE1751">
        <v>53.85</v>
      </c>
      <c r="AF1751">
        <v>21</v>
      </c>
      <c r="AG1751">
        <v>0</v>
      </c>
      <c r="AH1751">
        <v>0</v>
      </c>
      <c r="AI1751">
        <v>13</v>
      </c>
      <c r="AJ1751" s="301">
        <v>43919</v>
      </c>
      <c r="AK1751">
        <v>2183</v>
      </c>
      <c r="AL1751">
        <v>1973</v>
      </c>
      <c r="AM1751" s="301">
        <v>43828</v>
      </c>
      <c r="AN1751">
        <v>2413</v>
      </c>
      <c r="AO1751">
        <v>2070</v>
      </c>
      <c r="AP1751" s="301">
        <v>43645</v>
      </c>
      <c r="AQ1751">
        <v>2427</v>
      </c>
      <c r="AR1751">
        <v>1989</v>
      </c>
      <c r="AS1751" s="301">
        <v>43280</v>
      </c>
      <c r="AT1751">
        <v>2183</v>
      </c>
      <c r="AU1751">
        <v>2683</v>
      </c>
    </row>
    <row r="1752" spans="1:47" x14ac:dyDescent="0.2">
      <c r="A1752" s="102">
        <v>2653</v>
      </c>
      <c r="B1752">
        <v>6269</v>
      </c>
      <c r="C1752" t="s">
        <v>1176</v>
      </c>
      <c r="D1752" t="s">
        <v>909</v>
      </c>
      <c r="E1752">
        <v>1470</v>
      </c>
      <c r="F1752">
        <v>1434</v>
      </c>
      <c r="G1752">
        <v>600</v>
      </c>
      <c r="H1752" t="s">
        <v>901</v>
      </c>
      <c r="I1752">
        <v>6504</v>
      </c>
      <c r="J1752" t="s">
        <v>1444</v>
      </c>
      <c r="K1752" t="s">
        <v>903</v>
      </c>
      <c r="L1752">
        <v>2911</v>
      </c>
      <c r="M1752">
        <v>2906</v>
      </c>
      <c r="N1752">
        <v>300</v>
      </c>
      <c r="O1752" t="s">
        <v>898</v>
      </c>
      <c r="P1752">
        <v>0.80722670325928403</v>
      </c>
      <c r="Q1752">
        <v>0.90716249879812205</v>
      </c>
      <c r="R1752">
        <v>1.83486777410111E-2</v>
      </c>
      <c r="S1752">
        <v>4.3663508357656901E-2</v>
      </c>
      <c r="T1752">
        <v>-2.2687263861166298</v>
      </c>
      <c r="U1752">
        <v>2.2687263861166298</v>
      </c>
      <c r="V1752">
        <v>1.39628819939674</v>
      </c>
      <c r="W1752">
        <v>-13.24</v>
      </c>
      <c r="X1752">
        <v>1.31</v>
      </c>
      <c r="Y1752">
        <v>166436</v>
      </c>
      <c r="Z1752">
        <v>13870</v>
      </c>
      <c r="AA1752">
        <v>0.64</v>
      </c>
      <c r="AB1752">
        <v>12</v>
      </c>
      <c r="AC1752">
        <v>7</v>
      </c>
      <c r="AD1752">
        <v>5</v>
      </c>
      <c r="AE1752">
        <v>58.33</v>
      </c>
      <c r="AF1752">
        <v>17</v>
      </c>
      <c r="AG1752">
        <v>3</v>
      </c>
      <c r="AH1752">
        <v>1</v>
      </c>
      <c r="AI1752">
        <v>8</v>
      </c>
      <c r="AJ1752" s="301">
        <v>43919</v>
      </c>
      <c r="AK1752">
        <v>1331</v>
      </c>
      <c r="AL1752">
        <v>2429</v>
      </c>
      <c r="AM1752" s="301">
        <v>43828</v>
      </c>
      <c r="AN1752">
        <v>2665</v>
      </c>
      <c r="AO1752">
        <v>3345</v>
      </c>
      <c r="AP1752" s="301">
        <v>43645</v>
      </c>
      <c r="AQ1752">
        <v>3090</v>
      </c>
      <c r="AR1752">
        <v>3865</v>
      </c>
      <c r="AS1752" s="301">
        <v>43280</v>
      </c>
      <c r="AT1752">
        <v>3045</v>
      </c>
      <c r="AU1752">
        <v>4155</v>
      </c>
    </row>
    <row r="1753" spans="1:47" x14ac:dyDescent="0.2">
      <c r="A1753" s="102">
        <v>809</v>
      </c>
      <c r="B1753">
        <v>3087</v>
      </c>
      <c r="C1753" t="s">
        <v>1094</v>
      </c>
      <c r="D1753" t="s">
        <v>921</v>
      </c>
      <c r="E1753">
        <v>1721</v>
      </c>
      <c r="F1753">
        <v>1719</v>
      </c>
      <c r="G1753">
        <v>600</v>
      </c>
      <c r="H1753" t="s">
        <v>898</v>
      </c>
      <c r="I1753">
        <v>7012</v>
      </c>
      <c r="J1753" t="s">
        <v>1054</v>
      </c>
      <c r="K1753" t="s">
        <v>913</v>
      </c>
      <c r="L1753">
        <v>1524</v>
      </c>
      <c r="M1753">
        <v>1487</v>
      </c>
      <c r="N1753">
        <v>700</v>
      </c>
      <c r="O1753" t="s">
        <v>901</v>
      </c>
      <c r="P1753">
        <v>0.80707133999020897</v>
      </c>
      <c r="Q1753">
        <v>0.95100229569008998</v>
      </c>
      <c r="R1753">
        <v>0.191479616854004</v>
      </c>
      <c r="S1753">
        <v>5.9771205440044203E-2</v>
      </c>
      <c r="T1753">
        <v>1.52381030277208</v>
      </c>
      <c r="U1753">
        <v>1.52381030277208</v>
      </c>
      <c r="V1753">
        <v>0.698781039887309</v>
      </c>
      <c r="W1753">
        <v>7.72</v>
      </c>
      <c r="X1753">
        <v>0.92</v>
      </c>
      <c r="Y1753">
        <v>166305</v>
      </c>
      <c r="Z1753">
        <v>15119</v>
      </c>
      <c r="AA1753">
        <v>0.66</v>
      </c>
      <c r="AB1753">
        <v>11</v>
      </c>
      <c r="AC1753">
        <v>4</v>
      </c>
      <c r="AD1753">
        <v>7</v>
      </c>
      <c r="AE1753">
        <v>36.36</v>
      </c>
      <c r="AF1753">
        <v>18</v>
      </c>
      <c r="AG1753">
        <v>4</v>
      </c>
      <c r="AH1753">
        <v>2</v>
      </c>
      <c r="AI1753">
        <v>5</v>
      </c>
      <c r="AJ1753" s="301">
        <v>43919</v>
      </c>
      <c r="AK1753">
        <v>1657</v>
      </c>
      <c r="AL1753">
        <v>1613</v>
      </c>
      <c r="AM1753" s="301">
        <v>43828</v>
      </c>
      <c r="AN1753">
        <v>2166</v>
      </c>
      <c r="AO1753">
        <v>2408</v>
      </c>
      <c r="AP1753" s="301">
        <v>43645</v>
      </c>
      <c r="AQ1753">
        <v>2077</v>
      </c>
      <c r="AR1753">
        <v>2584</v>
      </c>
      <c r="AS1753" s="301">
        <v>43280</v>
      </c>
      <c r="AT1753">
        <v>2140</v>
      </c>
      <c r="AU1753">
        <v>3200</v>
      </c>
    </row>
    <row r="1754" spans="1:47" x14ac:dyDescent="0.2">
      <c r="A1754" s="102">
        <v>3865</v>
      </c>
      <c r="B1754">
        <v>1969</v>
      </c>
      <c r="C1754" t="s">
        <v>1146</v>
      </c>
      <c r="D1754" t="s">
        <v>907</v>
      </c>
      <c r="E1754">
        <v>1570</v>
      </c>
      <c r="F1754">
        <v>1559</v>
      </c>
      <c r="G1754">
        <v>700</v>
      </c>
      <c r="H1754" t="s">
        <v>901</v>
      </c>
      <c r="I1754">
        <v>5706</v>
      </c>
      <c r="J1754" t="s">
        <v>1136</v>
      </c>
      <c r="K1754" t="s">
        <v>911</v>
      </c>
      <c r="L1754">
        <v>2159</v>
      </c>
      <c r="M1754">
        <v>2175</v>
      </c>
      <c r="N1754">
        <v>500</v>
      </c>
      <c r="O1754" t="s">
        <v>898</v>
      </c>
      <c r="P1754">
        <v>0.70580234772255301</v>
      </c>
      <c r="Q1754">
        <v>0.86224012901925695</v>
      </c>
      <c r="R1754">
        <v>4.1447564798398603E-2</v>
      </c>
      <c r="S1754" s="15">
        <v>2.79704132282921E-2</v>
      </c>
      <c r="T1754">
        <v>-1.5852802481094099</v>
      </c>
      <c r="U1754">
        <v>1.5852802481094099</v>
      </c>
      <c r="V1754">
        <v>1.43308727801292</v>
      </c>
      <c r="W1754">
        <v>-15.94</v>
      </c>
      <c r="X1754">
        <v>0.35</v>
      </c>
      <c r="Y1754">
        <v>166250</v>
      </c>
      <c r="Z1754">
        <v>11083</v>
      </c>
      <c r="AA1754">
        <v>0.7</v>
      </c>
      <c r="AB1754">
        <v>15</v>
      </c>
      <c r="AC1754">
        <v>9</v>
      </c>
      <c r="AD1754">
        <v>6</v>
      </c>
      <c r="AE1754">
        <v>60</v>
      </c>
      <c r="AF1754">
        <v>15</v>
      </c>
      <c r="AG1754">
        <v>6</v>
      </c>
      <c r="AH1754">
        <v>4</v>
      </c>
      <c r="AI1754">
        <v>5</v>
      </c>
      <c r="AJ1754" s="301">
        <v>43919</v>
      </c>
      <c r="AK1754">
        <v>1711</v>
      </c>
      <c r="AL1754">
        <v>1803</v>
      </c>
      <c r="AM1754" s="301">
        <v>43828</v>
      </c>
      <c r="AN1754">
        <v>1960</v>
      </c>
      <c r="AO1754">
        <v>2924</v>
      </c>
      <c r="AP1754" s="301">
        <v>43645</v>
      </c>
      <c r="AQ1754">
        <v>1826</v>
      </c>
      <c r="AR1754">
        <v>2630</v>
      </c>
      <c r="AS1754" s="301">
        <v>43280</v>
      </c>
      <c r="AT1754">
        <v>1993</v>
      </c>
      <c r="AU1754">
        <v>4625</v>
      </c>
    </row>
    <row r="1755" spans="1:47" x14ac:dyDescent="0.2">
      <c r="A1755" s="102">
        <v>1878</v>
      </c>
      <c r="B1755">
        <v>3863</v>
      </c>
      <c r="C1755" t="s">
        <v>1050</v>
      </c>
      <c r="D1755" t="s">
        <v>1049</v>
      </c>
      <c r="E1755">
        <v>1536</v>
      </c>
      <c r="F1755">
        <v>1503</v>
      </c>
      <c r="G1755">
        <v>700</v>
      </c>
      <c r="H1755" t="s">
        <v>898</v>
      </c>
      <c r="I1755">
        <v>5021</v>
      </c>
      <c r="J1755" t="s">
        <v>1391</v>
      </c>
      <c r="K1755" t="s">
        <v>1090</v>
      </c>
      <c r="L1755">
        <v>1576</v>
      </c>
      <c r="M1755">
        <v>1538</v>
      </c>
      <c r="N1755">
        <v>700</v>
      </c>
      <c r="O1755" t="s">
        <v>901</v>
      </c>
      <c r="P1755">
        <v>0.76567784386215498</v>
      </c>
      <c r="Q1755">
        <v>0.92797819985355201</v>
      </c>
      <c r="R1755">
        <v>6.0188692578771102E-2</v>
      </c>
      <c r="S1755">
        <v>9.5077538372184203E-2</v>
      </c>
      <c r="T1755">
        <v>0.18751617409722299</v>
      </c>
      <c r="U1755">
        <v>0.18751617409722299</v>
      </c>
      <c r="V1755">
        <v>0.19939091801855799</v>
      </c>
      <c r="W1755">
        <v>0.75</v>
      </c>
      <c r="X1755">
        <v>2.2799999999999998</v>
      </c>
      <c r="Y1755">
        <v>166115</v>
      </c>
      <c r="Z1755">
        <v>16612</v>
      </c>
      <c r="AA1755">
        <v>0.87</v>
      </c>
      <c r="AB1755">
        <v>10</v>
      </c>
      <c r="AC1755">
        <v>6</v>
      </c>
      <c r="AD1755">
        <v>4</v>
      </c>
      <c r="AE1755">
        <v>60</v>
      </c>
      <c r="AF1755">
        <v>17</v>
      </c>
      <c r="AG1755">
        <v>4</v>
      </c>
      <c r="AH1755">
        <v>1</v>
      </c>
      <c r="AI1755">
        <v>5</v>
      </c>
      <c r="AJ1755" s="301">
        <v>43919</v>
      </c>
      <c r="AK1755">
        <v>1583</v>
      </c>
      <c r="AL1755">
        <v>1508</v>
      </c>
      <c r="AM1755" s="301">
        <v>43828</v>
      </c>
      <c r="AN1755">
        <v>1848</v>
      </c>
      <c r="AO1755">
        <v>2515</v>
      </c>
      <c r="AP1755" s="301">
        <v>43645</v>
      </c>
      <c r="AQ1755">
        <v>1925</v>
      </c>
      <c r="AR1755">
        <v>2522</v>
      </c>
      <c r="AS1755" s="301">
        <v>43280</v>
      </c>
      <c r="AT1755">
        <v>1732</v>
      </c>
      <c r="AU1755">
        <v>3880</v>
      </c>
    </row>
    <row r="1756" spans="1:47" x14ac:dyDescent="0.2">
      <c r="A1756" s="102">
        <v>435</v>
      </c>
      <c r="B1756">
        <v>5101</v>
      </c>
      <c r="C1756" t="s">
        <v>1263</v>
      </c>
      <c r="D1756" t="s">
        <v>984</v>
      </c>
      <c r="E1756">
        <v>1514</v>
      </c>
      <c r="F1756">
        <v>1495</v>
      </c>
      <c r="G1756">
        <v>700</v>
      </c>
      <c r="H1756" t="s">
        <v>901</v>
      </c>
      <c r="I1756">
        <v>5929</v>
      </c>
      <c r="J1756" t="s">
        <v>1207</v>
      </c>
      <c r="K1756" t="s">
        <v>1032</v>
      </c>
      <c r="L1756">
        <v>942</v>
      </c>
      <c r="M1756">
        <v>939</v>
      </c>
      <c r="N1756">
        <v>1100</v>
      </c>
      <c r="O1756" t="s">
        <v>898</v>
      </c>
      <c r="P1756">
        <v>0.93364594573983695</v>
      </c>
      <c r="Q1756">
        <v>0.95972772779170801</v>
      </c>
      <c r="R1756">
        <v>0.153559451151561</v>
      </c>
      <c r="S1756" s="15">
        <v>5.8322573213476302E-2</v>
      </c>
      <c r="T1756">
        <v>-1.2516485956329599</v>
      </c>
      <c r="U1756">
        <v>1.2516485956329599</v>
      </c>
      <c r="V1756">
        <v>1.02940292371222</v>
      </c>
      <c r="W1756">
        <v>-4.93</v>
      </c>
      <c r="X1756">
        <v>1.3</v>
      </c>
      <c r="Y1756">
        <v>165893</v>
      </c>
      <c r="Z1756">
        <v>15081</v>
      </c>
      <c r="AA1756">
        <v>0.78</v>
      </c>
      <c r="AB1756">
        <v>11</v>
      </c>
      <c r="AC1756">
        <v>7</v>
      </c>
      <c r="AD1756">
        <v>4</v>
      </c>
      <c r="AE1756">
        <v>63.64</v>
      </c>
      <c r="AF1756">
        <v>20</v>
      </c>
      <c r="AG1756">
        <v>2</v>
      </c>
      <c r="AH1756">
        <v>0</v>
      </c>
      <c r="AI1756">
        <v>9</v>
      </c>
      <c r="AJ1756" s="301">
        <v>43919</v>
      </c>
      <c r="AK1756">
        <v>1457</v>
      </c>
      <c r="AL1756">
        <v>857</v>
      </c>
      <c r="AM1756" s="301">
        <v>43828</v>
      </c>
      <c r="AN1756">
        <v>2131</v>
      </c>
      <c r="AO1756">
        <v>1229</v>
      </c>
      <c r="AP1756" s="301">
        <v>43645</v>
      </c>
      <c r="AQ1756">
        <v>2041</v>
      </c>
      <c r="AR1756">
        <v>1181</v>
      </c>
      <c r="AS1756" s="301">
        <v>43280</v>
      </c>
      <c r="AT1756">
        <v>2246</v>
      </c>
      <c r="AU1756">
        <v>1159</v>
      </c>
    </row>
    <row r="1757" spans="1:47" x14ac:dyDescent="0.2">
      <c r="A1757" s="102">
        <v>2103</v>
      </c>
      <c r="B1757">
        <v>6703</v>
      </c>
      <c r="C1757" t="s">
        <v>1080</v>
      </c>
      <c r="D1757" t="s">
        <v>903</v>
      </c>
      <c r="E1757">
        <v>1028</v>
      </c>
      <c r="F1757">
        <v>1023</v>
      </c>
      <c r="G1757">
        <v>800</v>
      </c>
      <c r="H1757" t="s">
        <v>901</v>
      </c>
      <c r="I1757">
        <v>6902</v>
      </c>
      <c r="J1757" t="s">
        <v>588</v>
      </c>
      <c r="K1757" t="s">
        <v>913</v>
      </c>
      <c r="L1757">
        <v>4170</v>
      </c>
      <c r="M1757">
        <v>4151</v>
      </c>
      <c r="N1757">
        <v>200</v>
      </c>
      <c r="O1757" t="s">
        <v>898</v>
      </c>
      <c r="P1757">
        <v>0.79200132662076295</v>
      </c>
      <c r="Q1757">
        <v>0.92211946810921996</v>
      </c>
      <c r="R1757">
        <v>0.27108885818202499</v>
      </c>
      <c r="S1757">
        <v>3.7715182934703301E-2</v>
      </c>
      <c r="T1757">
        <v>-1.5801446058074999</v>
      </c>
      <c r="U1757">
        <v>1.5801446058074999</v>
      </c>
      <c r="V1757">
        <v>1.6393512973687501</v>
      </c>
      <c r="W1757">
        <v>-10.94</v>
      </c>
      <c r="X1757">
        <v>1.42</v>
      </c>
      <c r="Y1757">
        <v>165811</v>
      </c>
      <c r="Z1757">
        <v>15074</v>
      </c>
      <c r="AA1757">
        <v>1.18</v>
      </c>
      <c r="AB1757">
        <v>11</v>
      </c>
      <c r="AC1757">
        <v>8</v>
      </c>
      <c r="AD1757">
        <v>3</v>
      </c>
      <c r="AE1757">
        <v>72.73</v>
      </c>
      <c r="AF1757">
        <v>19</v>
      </c>
      <c r="AG1757">
        <v>1</v>
      </c>
      <c r="AH1757">
        <v>2</v>
      </c>
      <c r="AI1757">
        <v>8</v>
      </c>
      <c r="AJ1757" s="301">
        <v>43919</v>
      </c>
      <c r="AK1757">
        <v>1024</v>
      </c>
      <c r="AL1757">
        <v>3590</v>
      </c>
      <c r="AM1757" s="301">
        <v>43828</v>
      </c>
      <c r="AN1757">
        <v>1519</v>
      </c>
      <c r="AO1757">
        <v>4966</v>
      </c>
      <c r="AP1757" s="301">
        <v>43645</v>
      </c>
      <c r="AQ1757">
        <v>1357</v>
      </c>
      <c r="AR1757">
        <v>4642</v>
      </c>
      <c r="AS1757" s="301">
        <v>43280</v>
      </c>
      <c r="AT1757">
        <v>1231</v>
      </c>
      <c r="AU1757">
        <v>5245</v>
      </c>
    </row>
    <row r="1758" spans="1:47" x14ac:dyDescent="0.2">
      <c r="A1758" s="102">
        <v>2051</v>
      </c>
      <c r="B1758">
        <v>6269</v>
      </c>
      <c r="C1758" t="s">
        <v>1176</v>
      </c>
      <c r="D1758" t="s">
        <v>909</v>
      </c>
      <c r="E1758">
        <v>1470</v>
      </c>
      <c r="F1758">
        <v>1434</v>
      </c>
      <c r="G1758">
        <v>600</v>
      </c>
      <c r="H1758" t="s">
        <v>901</v>
      </c>
      <c r="I1758">
        <v>7276</v>
      </c>
      <c r="J1758" t="s">
        <v>937</v>
      </c>
      <c r="K1758" t="s">
        <v>903</v>
      </c>
      <c r="L1758">
        <v>4275</v>
      </c>
      <c r="M1758">
        <v>4255</v>
      </c>
      <c r="N1758">
        <v>200</v>
      </c>
      <c r="O1758" t="s">
        <v>898</v>
      </c>
      <c r="P1758">
        <v>0.84258928808633005</v>
      </c>
      <c r="Q1758">
        <v>0.92333546740306205</v>
      </c>
      <c r="R1758">
        <v>4.9182622921954501E-2</v>
      </c>
      <c r="S1758">
        <v>8.4868104771668396E-2</v>
      </c>
      <c r="T1758">
        <v>-1.38443630984009</v>
      </c>
      <c r="U1758">
        <v>1.38443630984009</v>
      </c>
      <c r="V1758">
        <v>0.67456395971704397</v>
      </c>
      <c r="W1758">
        <v>-7.97</v>
      </c>
      <c r="X1758">
        <v>1.1000000000000001</v>
      </c>
      <c r="Y1758">
        <v>165796</v>
      </c>
      <c r="Z1758">
        <v>20724</v>
      </c>
      <c r="AA1758">
        <v>1.47</v>
      </c>
      <c r="AB1758">
        <v>8</v>
      </c>
      <c r="AC1758">
        <v>4</v>
      </c>
      <c r="AD1758">
        <v>4</v>
      </c>
      <c r="AE1758">
        <v>50</v>
      </c>
      <c r="AF1758">
        <v>18</v>
      </c>
      <c r="AG1758">
        <v>2</v>
      </c>
      <c r="AH1758">
        <v>0</v>
      </c>
      <c r="AI1758">
        <v>6</v>
      </c>
      <c r="AJ1758" s="301">
        <v>43919</v>
      </c>
      <c r="AK1758">
        <v>1331</v>
      </c>
      <c r="AL1758">
        <v>3710</v>
      </c>
      <c r="AM1758" s="301">
        <v>43828</v>
      </c>
      <c r="AN1758">
        <v>2665</v>
      </c>
      <c r="AO1758">
        <v>5100</v>
      </c>
      <c r="AP1758" s="301">
        <v>43645</v>
      </c>
      <c r="AQ1758">
        <v>3090</v>
      </c>
      <c r="AR1758">
        <v>5880</v>
      </c>
      <c r="AS1758" s="301">
        <v>43280</v>
      </c>
      <c r="AT1758">
        <v>3045</v>
      </c>
      <c r="AU1758">
        <v>7150</v>
      </c>
    </row>
    <row r="1759" spans="1:47" x14ac:dyDescent="0.2">
      <c r="A1759" s="102">
        <v>3371</v>
      </c>
      <c r="B1759">
        <v>5401</v>
      </c>
      <c r="C1759" t="s">
        <v>1139</v>
      </c>
      <c r="D1759" t="s">
        <v>939</v>
      </c>
      <c r="E1759">
        <v>997.7</v>
      </c>
      <c r="F1759">
        <v>975.8</v>
      </c>
      <c r="G1759">
        <v>1000</v>
      </c>
      <c r="H1759" t="s">
        <v>901</v>
      </c>
      <c r="I1759">
        <v>6326</v>
      </c>
      <c r="J1759" t="s">
        <v>1450</v>
      </c>
      <c r="K1759" t="s">
        <v>909</v>
      </c>
      <c r="L1759">
        <v>1614.5</v>
      </c>
      <c r="M1759">
        <v>1599</v>
      </c>
      <c r="N1759">
        <v>600</v>
      </c>
      <c r="O1759" t="s">
        <v>898</v>
      </c>
      <c r="P1759">
        <v>0.92693557114364</v>
      </c>
      <c r="Q1759">
        <v>0.88293590476379902</v>
      </c>
      <c r="R1759">
        <v>5.1521199144201196E-3</v>
      </c>
      <c r="S1759">
        <v>8.4186907945050002E-2</v>
      </c>
      <c r="T1759">
        <v>-1.84829361037596</v>
      </c>
      <c r="U1759">
        <v>1.84829361037596</v>
      </c>
      <c r="V1759">
        <v>1.4460189783385899</v>
      </c>
      <c r="W1759">
        <v>-11.89</v>
      </c>
      <c r="X1759">
        <v>1.71</v>
      </c>
      <c r="Y1759">
        <v>165075</v>
      </c>
      <c r="Z1759">
        <v>11005</v>
      </c>
      <c r="AA1759">
        <v>0.56000000000000005</v>
      </c>
      <c r="AB1759">
        <v>15</v>
      </c>
      <c r="AC1759">
        <v>8</v>
      </c>
      <c r="AD1759">
        <v>7</v>
      </c>
      <c r="AE1759">
        <v>53.33</v>
      </c>
      <c r="AF1759">
        <v>19</v>
      </c>
      <c r="AG1759">
        <v>2</v>
      </c>
      <c r="AH1759">
        <v>1</v>
      </c>
      <c r="AI1759">
        <v>12</v>
      </c>
      <c r="AJ1759" s="301">
        <v>43919</v>
      </c>
      <c r="AK1759">
        <v>1006</v>
      </c>
      <c r="AL1759">
        <v>1398.5</v>
      </c>
      <c r="AM1759" s="301">
        <v>43828</v>
      </c>
      <c r="AN1759">
        <v>1654</v>
      </c>
      <c r="AO1759">
        <v>1726</v>
      </c>
      <c r="AP1759" s="301">
        <v>43645</v>
      </c>
      <c r="AQ1759">
        <v>1874</v>
      </c>
      <c r="AR1759">
        <v>1813</v>
      </c>
      <c r="AS1759" s="301">
        <v>43280</v>
      </c>
      <c r="AT1759">
        <v>2117</v>
      </c>
      <c r="AU1759">
        <v>1732</v>
      </c>
    </row>
    <row r="1760" spans="1:47" x14ac:dyDescent="0.2">
      <c r="A1760" s="102">
        <v>828</v>
      </c>
      <c r="B1760">
        <v>5334</v>
      </c>
      <c r="C1760" t="s">
        <v>1074</v>
      </c>
      <c r="D1760" t="s">
        <v>897</v>
      </c>
      <c r="E1760">
        <v>1533</v>
      </c>
      <c r="F1760">
        <v>1527</v>
      </c>
      <c r="G1760">
        <v>600</v>
      </c>
      <c r="H1760" t="s">
        <v>901</v>
      </c>
      <c r="I1760">
        <v>8316</v>
      </c>
      <c r="J1760" t="s">
        <v>1051</v>
      </c>
      <c r="K1760" t="s">
        <v>940</v>
      </c>
      <c r="L1760">
        <v>3001</v>
      </c>
      <c r="M1760">
        <v>3011</v>
      </c>
      <c r="N1760">
        <v>300</v>
      </c>
      <c r="O1760" t="s">
        <v>898</v>
      </c>
      <c r="P1760">
        <v>0.80451798454243195</v>
      </c>
      <c r="Q1760">
        <v>0.950616999586408</v>
      </c>
      <c r="R1760">
        <v>0.27887183716064501</v>
      </c>
      <c r="S1760">
        <v>7.9655885554393693E-2</v>
      </c>
      <c r="T1760">
        <v>-1.3475400617539499</v>
      </c>
      <c r="U1760">
        <v>1.3475400617539499</v>
      </c>
      <c r="V1760">
        <v>1.1637931633996199</v>
      </c>
      <c r="W1760">
        <v>-7</v>
      </c>
      <c r="X1760">
        <v>1.43</v>
      </c>
      <c r="Y1760">
        <v>165029</v>
      </c>
      <c r="Z1760">
        <v>13752</v>
      </c>
      <c r="AA1760">
        <v>0.77</v>
      </c>
      <c r="AB1760">
        <v>12</v>
      </c>
      <c r="AC1760">
        <v>8</v>
      </c>
      <c r="AD1760">
        <v>4</v>
      </c>
      <c r="AE1760">
        <v>66.67</v>
      </c>
      <c r="AF1760">
        <v>16</v>
      </c>
      <c r="AG1760">
        <v>4</v>
      </c>
      <c r="AH1760">
        <v>2</v>
      </c>
      <c r="AI1760">
        <v>6</v>
      </c>
      <c r="AJ1760" s="301">
        <v>43919</v>
      </c>
      <c r="AK1760">
        <v>1608</v>
      </c>
      <c r="AL1760">
        <v>2750.5</v>
      </c>
      <c r="AM1760" s="301">
        <v>43828</v>
      </c>
      <c r="AN1760">
        <v>2134</v>
      </c>
      <c r="AO1760">
        <v>4038</v>
      </c>
      <c r="AP1760" s="301">
        <v>43645</v>
      </c>
      <c r="AQ1760">
        <v>2076</v>
      </c>
      <c r="AR1760">
        <v>3843</v>
      </c>
      <c r="AS1760" s="301">
        <v>43280</v>
      </c>
      <c r="AT1760">
        <v>3025</v>
      </c>
      <c r="AU1760">
        <v>4233</v>
      </c>
    </row>
    <row r="1761" spans="1:47" x14ac:dyDescent="0.2">
      <c r="A1761" s="102">
        <v>374</v>
      </c>
      <c r="B1761">
        <v>1963</v>
      </c>
      <c r="C1761" t="s">
        <v>1077</v>
      </c>
      <c r="D1761" t="s">
        <v>907</v>
      </c>
      <c r="E1761">
        <v>1107</v>
      </c>
      <c r="F1761">
        <v>1093</v>
      </c>
      <c r="G1761">
        <v>1000</v>
      </c>
      <c r="H1761" t="s">
        <v>898</v>
      </c>
      <c r="I1761">
        <v>4045</v>
      </c>
      <c r="J1761" t="s">
        <v>1127</v>
      </c>
      <c r="K1761" t="s">
        <v>920</v>
      </c>
      <c r="L1761">
        <v>1030</v>
      </c>
      <c r="M1761">
        <v>1022</v>
      </c>
      <c r="N1761">
        <v>1100</v>
      </c>
      <c r="O1761" t="s">
        <v>901</v>
      </c>
      <c r="P1761">
        <v>0.89988202612895596</v>
      </c>
      <c r="Q1761">
        <v>0.96130716676044503</v>
      </c>
      <c r="R1761" s="15">
        <v>0.26649627331808701</v>
      </c>
      <c r="S1761" s="15">
        <v>2.0318672561958498E-3</v>
      </c>
      <c r="T1761">
        <v>0.21948515222560999</v>
      </c>
      <c r="U1761">
        <v>0.21948515222560999</v>
      </c>
      <c r="V1761">
        <v>0.16073909010217</v>
      </c>
      <c r="W1761">
        <v>1.43</v>
      </c>
      <c r="X1761">
        <v>2.85</v>
      </c>
      <c r="Y1761">
        <v>165008</v>
      </c>
      <c r="Z1761">
        <v>8250</v>
      </c>
      <c r="AA1761">
        <v>0.34</v>
      </c>
      <c r="AB1761">
        <v>20</v>
      </c>
      <c r="AC1761">
        <v>10</v>
      </c>
      <c r="AD1761">
        <v>10</v>
      </c>
      <c r="AE1761">
        <v>50</v>
      </c>
      <c r="AF1761">
        <v>19</v>
      </c>
      <c r="AG1761">
        <v>5</v>
      </c>
      <c r="AH1761">
        <v>4</v>
      </c>
      <c r="AI1761">
        <v>11</v>
      </c>
      <c r="AJ1761" s="301">
        <v>43919</v>
      </c>
      <c r="AK1761">
        <v>872</v>
      </c>
      <c r="AL1761">
        <v>978</v>
      </c>
      <c r="AM1761" s="301">
        <v>43828</v>
      </c>
      <c r="AN1761">
        <v>1755</v>
      </c>
      <c r="AO1761">
        <v>1270</v>
      </c>
      <c r="AP1761" s="301">
        <v>43645</v>
      </c>
      <c r="AQ1761">
        <v>1497</v>
      </c>
      <c r="AR1761">
        <v>1161</v>
      </c>
      <c r="AS1761" s="301">
        <v>43280</v>
      </c>
      <c r="AT1761">
        <v>2136</v>
      </c>
      <c r="AU1761">
        <v>1247</v>
      </c>
    </row>
    <row r="1762" spans="1:47" x14ac:dyDescent="0.2">
      <c r="A1762" s="102">
        <v>2846</v>
      </c>
      <c r="B1762">
        <v>2327</v>
      </c>
      <c r="C1762" t="s">
        <v>1171</v>
      </c>
      <c r="D1762" t="s">
        <v>900</v>
      </c>
      <c r="E1762">
        <v>2942</v>
      </c>
      <c r="F1762">
        <v>2914</v>
      </c>
      <c r="G1762">
        <v>300</v>
      </c>
      <c r="H1762" t="s">
        <v>901</v>
      </c>
      <c r="I1762">
        <v>6141</v>
      </c>
      <c r="J1762" t="s">
        <v>1069</v>
      </c>
      <c r="K1762" t="s">
        <v>909</v>
      </c>
      <c r="L1762">
        <v>1254</v>
      </c>
      <c r="M1762">
        <v>1256</v>
      </c>
      <c r="N1762">
        <v>700</v>
      </c>
      <c r="O1762" t="s">
        <v>898</v>
      </c>
      <c r="P1762">
        <v>0.83193779928531097</v>
      </c>
      <c r="Q1762">
        <v>0.90228082902592199</v>
      </c>
      <c r="R1762">
        <v>0.22002102108074501</v>
      </c>
      <c r="S1762">
        <v>6.6470855627578998E-2</v>
      </c>
      <c r="T1762">
        <v>-0.636011129643684</v>
      </c>
      <c r="U1762">
        <v>0.636011129643684</v>
      </c>
      <c r="V1762">
        <v>0.71356412046198203</v>
      </c>
      <c r="W1762">
        <v>-8.9499999999999993</v>
      </c>
      <c r="X1762">
        <v>0.56999999999999995</v>
      </c>
      <c r="Y1762">
        <v>164931</v>
      </c>
      <c r="Z1762">
        <v>12687</v>
      </c>
      <c r="AA1762">
        <v>0.68</v>
      </c>
      <c r="AB1762">
        <v>13</v>
      </c>
      <c r="AC1762">
        <v>7</v>
      </c>
      <c r="AD1762">
        <v>6</v>
      </c>
      <c r="AE1762">
        <v>53.85</v>
      </c>
      <c r="AF1762">
        <v>16</v>
      </c>
      <c r="AG1762">
        <v>4</v>
      </c>
      <c r="AH1762">
        <v>2</v>
      </c>
      <c r="AI1762">
        <v>7</v>
      </c>
      <c r="AJ1762" s="301">
        <v>43919</v>
      </c>
      <c r="AK1762">
        <v>2686</v>
      </c>
      <c r="AL1762">
        <v>906</v>
      </c>
      <c r="AM1762" s="301">
        <v>43828</v>
      </c>
      <c r="AN1762">
        <v>3600</v>
      </c>
      <c r="AO1762">
        <v>1690</v>
      </c>
      <c r="AP1762" s="301">
        <v>43645</v>
      </c>
      <c r="AQ1762">
        <v>3515</v>
      </c>
      <c r="AR1762">
        <v>1836</v>
      </c>
      <c r="AS1762" s="301">
        <v>43280</v>
      </c>
      <c r="AT1762">
        <v>2762</v>
      </c>
      <c r="AU1762">
        <v>1514</v>
      </c>
    </row>
    <row r="1763" spans="1:47" x14ac:dyDescent="0.2">
      <c r="A1763" s="102">
        <v>2469</v>
      </c>
      <c r="B1763">
        <v>2587</v>
      </c>
      <c r="C1763" t="s">
        <v>1233</v>
      </c>
      <c r="D1763" t="s">
        <v>923</v>
      </c>
      <c r="E1763">
        <v>4200</v>
      </c>
      <c r="F1763">
        <v>4180</v>
      </c>
      <c r="G1763">
        <v>200</v>
      </c>
      <c r="H1763" t="s">
        <v>901</v>
      </c>
      <c r="I1763">
        <v>7240</v>
      </c>
      <c r="J1763" t="s">
        <v>599</v>
      </c>
      <c r="K1763" t="s">
        <v>913</v>
      </c>
      <c r="L1763">
        <v>1315</v>
      </c>
      <c r="M1763">
        <v>1294</v>
      </c>
      <c r="N1763">
        <v>600</v>
      </c>
      <c r="O1763" t="s">
        <v>898</v>
      </c>
      <c r="P1763">
        <v>0.84063048894449199</v>
      </c>
      <c r="Q1763">
        <v>0.91208945472024505</v>
      </c>
      <c r="R1763">
        <v>6.38051782539338E-3</v>
      </c>
      <c r="S1763" s="15">
        <v>8.21260996926567E-4</v>
      </c>
      <c r="T1763">
        <v>-0.59484506757458999</v>
      </c>
      <c r="U1763">
        <v>0.59484506757458999</v>
      </c>
      <c r="V1763">
        <v>0.82947040156673801</v>
      </c>
      <c r="W1763">
        <v>-4.97</v>
      </c>
      <c r="X1763">
        <v>7.13</v>
      </c>
      <c r="Y1763">
        <v>164856</v>
      </c>
      <c r="Z1763">
        <v>11775</v>
      </c>
      <c r="AA1763">
        <v>0.81</v>
      </c>
      <c r="AB1763">
        <v>14</v>
      </c>
      <c r="AC1763">
        <v>6</v>
      </c>
      <c r="AD1763">
        <v>8</v>
      </c>
      <c r="AE1763">
        <v>42.86</v>
      </c>
      <c r="AF1763">
        <v>18</v>
      </c>
      <c r="AG1763">
        <v>6</v>
      </c>
      <c r="AH1763">
        <v>2</v>
      </c>
      <c r="AI1763">
        <v>6</v>
      </c>
      <c r="AJ1763" s="301">
        <v>43919</v>
      </c>
      <c r="AK1763">
        <v>4260</v>
      </c>
      <c r="AL1763">
        <v>1212</v>
      </c>
      <c r="AM1763" s="301">
        <v>43828</v>
      </c>
      <c r="AN1763">
        <v>4545</v>
      </c>
      <c r="AO1763">
        <v>1641</v>
      </c>
      <c r="AP1763" s="301">
        <v>43645</v>
      </c>
      <c r="AQ1763">
        <v>4710</v>
      </c>
      <c r="AR1763">
        <v>1653</v>
      </c>
      <c r="AS1763" s="301">
        <v>43280</v>
      </c>
      <c r="AT1763">
        <v>4670</v>
      </c>
      <c r="AU1763">
        <v>2099</v>
      </c>
    </row>
    <row r="1764" spans="1:47" x14ac:dyDescent="0.2">
      <c r="A1764" s="102">
        <v>46</v>
      </c>
      <c r="B1764">
        <v>4023</v>
      </c>
      <c r="C1764" t="s">
        <v>1461</v>
      </c>
      <c r="D1764" t="s">
        <v>920</v>
      </c>
      <c r="E1764">
        <v>4750</v>
      </c>
      <c r="F1764">
        <v>4715</v>
      </c>
      <c r="G1764">
        <v>200</v>
      </c>
      <c r="H1764" t="s">
        <v>898</v>
      </c>
      <c r="I1764">
        <v>7012</v>
      </c>
      <c r="J1764" t="s">
        <v>1054</v>
      </c>
      <c r="K1764" t="s">
        <v>913</v>
      </c>
      <c r="L1764">
        <v>1524</v>
      </c>
      <c r="M1764">
        <v>1487</v>
      </c>
      <c r="N1764">
        <v>600</v>
      </c>
      <c r="O1764" t="s">
        <v>901</v>
      </c>
      <c r="P1764">
        <v>0.90821693035475204</v>
      </c>
      <c r="Q1764">
        <v>0.97715823288567005</v>
      </c>
      <c r="R1764" s="15">
        <v>1.8258674482892898E-2</v>
      </c>
      <c r="S1764">
        <v>8.6384912610067404E-3</v>
      </c>
      <c r="T1764">
        <v>3.2634299888384199</v>
      </c>
      <c r="U1764">
        <v>3.2634299888384199</v>
      </c>
      <c r="V1764">
        <v>3.01861279282388</v>
      </c>
      <c r="W1764">
        <v>11.22</v>
      </c>
      <c r="X1764">
        <v>5.39</v>
      </c>
      <c r="Y1764">
        <v>164714</v>
      </c>
      <c r="Z1764">
        <v>16471</v>
      </c>
      <c r="AA1764">
        <v>1.1200000000000001</v>
      </c>
      <c r="AB1764">
        <v>10</v>
      </c>
      <c r="AC1764">
        <v>6</v>
      </c>
      <c r="AD1764">
        <v>4</v>
      </c>
      <c r="AE1764">
        <v>60</v>
      </c>
      <c r="AF1764">
        <v>21</v>
      </c>
      <c r="AG1764">
        <v>1</v>
      </c>
      <c r="AH1764">
        <v>0</v>
      </c>
      <c r="AI1764">
        <v>9</v>
      </c>
      <c r="AJ1764" s="301">
        <v>43919</v>
      </c>
      <c r="AK1764">
        <v>4470</v>
      </c>
      <c r="AL1764">
        <v>1613</v>
      </c>
      <c r="AM1764" s="301">
        <v>43828</v>
      </c>
      <c r="AN1764">
        <v>6580</v>
      </c>
      <c r="AO1764">
        <v>2408</v>
      </c>
      <c r="AP1764" s="301">
        <v>43645</v>
      </c>
      <c r="AQ1764">
        <v>7430</v>
      </c>
      <c r="AR1764">
        <v>2584</v>
      </c>
      <c r="AS1764" s="301">
        <v>43280</v>
      </c>
      <c r="AT1764">
        <v>7690</v>
      </c>
      <c r="AU1764">
        <v>3200</v>
      </c>
    </row>
    <row r="1765" spans="1:47" x14ac:dyDescent="0.2">
      <c r="A1765" s="102">
        <v>1558</v>
      </c>
      <c r="B1765">
        <v>6592</v>
      </c>
      <c r="C1765" t="s">
        <v>1059</v>
      </c>
      <c r="D1765" t="s">
        <v>903</v>
      </c>
      <c r="E1765">
        <v>3415</v>
      </c>
      <c r="F1765">
        <v>3380</v>
      </c>
      <c r="G1765">
        <v>300</v>
      </c>
      <c r="H1765" t="s">
        <v>898</v>
      </c>
      <c r="I1765">
        <v>7278</v>
      </c>
      <c r="J1765" t="s">
        <v>42</v>
      </c>
      <c r="K1765" t="s">
        <v>913</v>
      </c>
      <c r="L1765">
        <v>1620</v>
      </c>
      <c r="M1765">
        <v>1574</v>
      </c>
      <c r="N1765">
        <v>600</v>
      </c>
      <c r="O1765" t="s">
        <v>901</v>
      </c>
      <c r="P1765">
        <v>0.85551881463847901</v>
      </c>
      <c r="Q1765">
        <v>0.93536718540777497</v>
      </c>
      <c r="R1765">
        <v>0.37846486203531998</v>
      </c>
      <c r="S1765">
        <v>8.6791396356976899E-2</v>
      </c>
      <c r="T1765">
        <v>1.5466069750255</v>
      </c>
      <c r="U1765">
        <v>1.5466069750255</v>
      </c>
      <c r="V1765">
        <v>1.45768757237286</v>
      </c>
      <c r="W1765">
        <v>6</v>
      </c>
      <c r="X1765">
        <v>6.86</v>
      </c>
      <c r="Y1765">
        <v>164559</v>
      </c>
      <c r="Z1765">
        <v>14960</v>
      </c>
      <c r="AA1765">
        <v>0.79</v>
      </c>
      <c r="AB1765">
        <v>11</v>
      </c>
      <c r="AC1765">
        <v>5</v>
      </c>
      <c r="AD1765">
        <v>6</v>
      </c>
      <c r="AE1765">
        <v>45.45</v>
      </c>
      <c r="AF1765">
        <v>18</v>
      </c>
      <c r="AG1765">
        <v>3</v>
      </c>
      <c r="AH1765">
        <v>0</v>
      </c>
      <c r="AI1765">
        <v>8</v>
      </c>
      <c r="AJ1765" s="301">
        <v>43919</v>
      </c>
      <c r="AK1765">
        <v>3360</v>
      </c>
      <c r="AL1765">
        <v>1672</v>
      </c>
      <c r="AM1765" s="301">
        <v>43828</v>
      </c>
      <c r="AN1765">
        <v>4150</v>
      </c>
      <c r="AO1765">
        <v>2485</v>
      </c>
      <c r="AP1765" s="301">
        <v>43645</v>
      </c>
      <c r="AQ1765">
        <v>3850</v>
      </c>
      <c r="AR1765">
        <v>2323</v>
      </c>
      <c r="AS1765" s="301">
        <v>43280</v>
      </c>
      <c r="AT1765">
        <v>5180</v>
      </c>
      <c r="AU1765">
        <v>3370</v>
      </c>
    </row>
    <row r="1766" spans="1:47" x14ac:dyDescent="0.2">
      <c r="A1766" s="102">
        <v>593</v>
      </c>
      <c r="B1766">
        <v>4005</v>
      </c>
      <c r="C1766" t="s">
        <v>1072</v>
      </c>
      <c r="D1766" t="s">
        <v>920</v>
      </c>
      <c r="E1766">
        <v>313</v>
      </c>
      <c r="F1766">
        <v>312</v>
      </c>
      <c r="G1766">
        <v>3400</v>
      </c>
      <c r="H1766" t="s">
        <v>901</v>
      </c>
      <c r="I1766">
        <v>9766</v>
      </c>
      <c r="J1766" t="s">
        <v>1449</v>
      </c>
      <c r="K1766" t="s">
        <v>900</v>
      </c>
      <c r="L1766">
        <v>3635</v>
      </c>
      <c r="M1766">
        <v>3510</v>
      </c>
      <c r="N1766">
        <v>300</v>
      </c>
      <c r="O1766" t="s">
        <v>898</v>
      </c>
      <c r="P1766">
        <v>0.89063076142808795</v>
      </c>
      <c r="Q1766">
        <v>0.95577526774272503</v>
      </c>
      <c r="R1766">
        <v>4.2852338586646197E-3</v>
      </c>
      <c r="S1766">
        <v>2.81380150322607E-2</v>
      </c>
      <c r="T1766">
        <v>-1.4179331163226301</v>
      </c>
      <c r="U1766">
        <v>1.4179331163226301</v>
      </c>
      <c r="V1766">
        <v>1.9153172728700201</v>
      </c>
      <c r="W1766">
        <v>-6.15</v>
      </c>
      <c r="X1766">
        <v>0.74</v>
      </c>
      <c r="Y1766">
        <v>164357</v>
      </c>
      <c r="Z1766">
        <v>13696</v>
      </c>
      <c r="AA1766">
        <v>0.76</v>
      </c>
      <c r="AB1766">
        <v>12</v>
      </c>
      <c r="AC1766">
        <v>8</v>
      </c>
      <c r="AD1766">
        <v>4</v>
      </c>
      <c r="AE1766">
        <v>66.67</v>
      </c>
      <c r="AF1766">
        <v>21</v>
      </c>
      <c r="AG1766">
        <v>3</v>
      </c>
      <c r="AH1766">
        <v>0</v>
      </c>
      <c r="AI1766">
        <v>9</v>
      </c>
      <c r="AJ1766" s="301">
        <v>43919</v>
      </c>
      <c r="AK1766">
        <v>329</v>
      </c>
      <c r="AL1766">
        <v>3305</v>
      </c>
      <c r="AM1766" s="301">
        <v>43828</v>
      </c>
      <c r="AN1766">
        <v>498</v>
      </c>
      <c r="AO1766">
        <v>4485</v>
      </c>
      <c r="AP1766" s="301">
        <v>43645</v>
      </c>
      <c r="AQ1766">
        <v>515</v>
      </c>
      <c r="AR1766">
        <v>5130</v>
      </c>
      <c r="AS1766" s="301">
        <v>43280</v>
      </c>
      <c r="AT1766">
        <v>623</v>
      </c>
      <c r="AU1766">
        <v>5400</v>
      </c>
    </row>
    <row r="1767" spans="1:47" x14ac:dyDescent="0.2">
      <c r="A1767" s="102">
        <v>2353</v>
      </c>
      <c r="B1767">
        <v>3405</v>
      </c>
      <c r="C1767" t="s">
        <v>1265</v>
      </c>
      <c r="D1767" t="s">
        <v>920</v>
      </c>
      <c r="E1767">
        <v>1120</v>
      </c>
      <c r="F1767">
        <v>1104</v>
      </c>
      <c r="G1767">
        <v>900</v>
      </c>
      <c r="H1767" t="s">
        <v>898</v>
      </c>
      <c r="I1767">
        <v>4005</v>
      </c>
      <c r="J1767" t="s">
        <v>1072</v>
      </c>
      <c r="K1767" t="s">
        <v>920</v>
      </c>
      <c r="L1767">
        <v>313</v>
      </c>
      <c r="M1767">
        <v>312</v>
      </c>
      <c r="N1767">
        <v>3200</v>
      </c>
      <c r="O1767" t="s">
        <v>901</v>
      </c>
      <c r="P1767">
        <v>0.89448406336766895</v>
      </c>
      <c r="Q1767">
        <v>0.91542430833128496</v>
      </c>
      <c r="R1767">
        <v>0.14914154056380699</v>
      </c>
      <c r="S1767">
        <v>4.74053957977437E-2</v>
      </c>
      <c r="T1767">
        <v>1.0605777462825099</v>
      </c>
      <c r="U1767">
        <v>1.0605777462825099</v>
      </c>
      <c r="V1767">
        <v>1.7953184267342299</v>
      </c>
      <c r="W1767">
        <v>3.63</v>
      </c>
      <c r="X1767">
        <v>0.48</v>
      </c>
      <c r="Y1767">
        <v>164237</v>
      </c>
      <c r="Z1767">
        <v>11731</v>
      </c>
      <c r="AA1767">
        <v>0.63</v>
      </c>
      <c r="AB1767">
        <v>14</v>
      </c>
      <c r="AC1767">
        <v>8</v>
      </c>
      <c r="AD1767">
        <v>6</v>
      </c>
      <c r="AE1767">
        <v>57.14</v>
      </c>
      <c r="AF1767">
        <v>19</v>
      </c>
      <c r="AG1767">
        <v>2</v>
      </c>
      <c r="AH1767">
        <v>1</v>
      </c>
      <c r="AI1767">
        <v>11</v>
      </c>
      <c r="AJ1767" s="301">
        <v>43919</v>
      </c>
      <c r="AK1767">
        <v>1129</v>
      </c>
      <c r="AL1767">
        <v>329</v>
      </c>
      <c r="AM1767" s="301">
        <v>43828</v>
      </c>
      <c r="AN1767">
        <v>1331</v>
      </c>
      <c r="AO1767">
        <v>498</v>
      </c>
      <c r="AP1767" s="301">
        <v>43645</v>
      </c>
      <c r="AQ1767">
        <v>1308</v>
      </c>
      <c r="AR1767">
        <v>515</v>
      </c>
      <c r="AS1767" s="301">
        <v>43280</v>
      </c>
      <c r="AT1767">
        <v>1497</v>
      </c>
      <c r="AU1767">
        <v>623</v>
      </c>
    </row>
    <row r="1768" spans="1:47" x14ac:dyDescent="0.2">
      <c r="A1768" s="102">
        <v>2337</v>
      </c>
      <c r="B1768">
        <v>6201</v>
      </c>
      <c r="C1768" t="s">
        <v>1150</v>
      </c>
      <c r="D1768" t="s">
        <v>913</v>
      </c>
      <c r="E1768">
        <v>5750</v>
      </c>
      <c r="F1768">
        <v>5650</v>
      </c>
      <c r="G1768">
        <v>100</v>
      </c>
      <c r="H1768" t="s">
        <v>898</v>
      </c>
      <c r="I1768">
        <v>8795</v>
      </c>
      <c r="J1768" t="s">
        <v>1083</v>
      </c>
      <c r="K1768" t="s">
        <v>1018</v>
      </c>
      <c r="L1768">
        <v>922</v>
      </c>
      <c r="M1768">
        <v>907</v>
      </c>
      <c r="N1768">
        <v>600</v>
      </c>
      <c r="O1768" t="s">
        <v>901</v>
      </c>
      <c r="P1768">
        <v>0.86006489017508303</v>
      </c>
      <c r="Q1768">
        <v>0.91581789681295001</v>
      </c>
      <c r="R1768" s="15">
        <v>4.1796649925057397E-2</v>
      </c>
      <c r="S1768" s="15">
        <v>3.4507097132742102E-2</v>
      </c>
      <c r="T1768">
        <v>1.5032835800968101</v>
      </c>
      <c r="U1768">
        <v>1.5032835800968101</v>
      </c>
      <c r="V1768">
        <v>0.885931715866627</v>
      </c>
      <c r="W1768">
        <v>5.23</v>
      </c>
      <c r="X1768">
        <v>3.68</v>
      </c>
      <c r="Y1768">
        <v>164181</v>
      </c>
      <c r="Z1768">
        <v>20523</v>
      </c>
      <c r="AA1768">
        <v>1.21</v>
      </c>
      <c r="AB1768">
        <v>8</v>
      </c>
      <c r="AC1768">
        <v>5</v>
      </c>
      <c r="AD1768">
        <v>3</v>
      </c>
      <c r="AE1768">
        <v>62.5</v>
      </c>
      <c r="AF1768">
        <v>20</v>
      </c>
      <c r="AG1768">
        <v>2</v>
      </c>
      <c r="AH1768">
        <v>0</v>
      </c>
      <c r="AI1768">
        <v>6</v>
      </c>
      <c r="AJ1768" s="301">
        <v>43919</v>
      </c>
      <c r="AK1768">
        <v>5370</v>
      </c>
      <c r="AL1768">
        <v>890</v>
      </c>
      <c r="AM1768" s="301">
        <v>43828</v>
      </c>
      <c r="AN1768">
        <v>6330</v>
      </c>
      <c r="AO1768">
        <v>1395</v>
      </c>
      <c r="AP1768" s="301">
        <v>43645</v>
      </c>
      <c r="AQ1768">
        <v>6040</v>
      </c>
      <c r="AR1768">
        <v>1202</v>
      </c>
      <c r="AS1768" s="301">
        <v>43280</v>
      </c>
      <c r="AT1768">
        <v>6010</v>
      </c>
      <c r="AU1768">
        <v>1622</v>
      </c>
    </row>
    <row r="1769" spans="1:47" x14ac:dyDescent="0.2">
      <c r="A1769" s="102">
        <v>280</v>
      </c>
      <c r="B1769">
        <v>4634</v>
      </c>
      <c r="C1769" t="s">
        <v>62</v>
      </c>
      <c r="D1769" t="s">
        <v>920</v>
      </c>
      <c r="E1769">
        <v>1984</v>
      </c>
      <c r="F1769">
        <v>2000</v>
      </c>
      <c r="G1769">
        <v>500</v>
      </c>
      <c r="H1769" t="s">
        <v>901</v>
      </c>
      <c r="I1769">
        <v>5803</v>
      </c>
      <c r="J1769" t="s">
        <v>23</v>
      </c>
      <c r="K1769" t="s">
        <v>911</v>
      </c>
      <c r="L1769">
        <v>312</v>
      </c>
      <c r="M1769">
        <v>308</v>
      </c>
      <c r="N1769">
        <v>3200</v>
      </c>
      <c r="O1769" t="s">
        <v>898</v>
      </c>
      <c r="P1769">
        <v>0.61881555438507796</v>
      </c>
      <c r="Q1769">
        <v>0.96423250130521998</v>
      </c>
      <c r="R1769">
        <v>3.0791289753766899E-2</v>
      </c>
      <c r="S1769" s="15">
        <v>2.1734090565043101E-4</v>
      </c>
      <c r="T1769">
        <v>-0.20365800404141901</v>
      </c>
      <c r="U1769">
        <v>0.20365800404141901</v>
      </c>
      <c r="V1769">
        <v>0.14200554923748901</v>
      </c>
      <c r="W1769">
        <v>-1.03</v>
      </c>
      <c r="X1769">
        <v>1.44</v>
      </c>
      <c r="Y1769">
        <v>164055</v>
      </c>
      <c r="Z1769">
        <v>10937</v>
      </c>
      <c r="AA1769">
        <v>0.41</v>
      </c>
      <c r="AB1769">
        <v>15</v>
      </c>
      <c r="AC1769">
        <v>9</v>
      </c>
      <c r="AD1769">
        <v>6</v>
      </c>
      <c r="AE1769">
        <v>60</v>
      </c>
      <c r="AF1769">
        <v>19</v>
      </c>
      <c r="AG1769">
        <v>3</v>
      </c>
      <c r="AH1769">
        <v>2</v>
      </c>
      <c r="AI1769">
        <v>10</v>
      </c>
      <c r="AJ1769" s="301">
        <v>43919</v>
      </c>
      <c r="AK1769">
        <v>2221</v>
      </c>
      <c r="AL1769">
        <v>317</v>
      </c>
      <c r="AM1769" s="301">
        <v>43828</v>
      </c>
      <c r="AN1769">
        <v>2667</v>
      </c>
      <c r="AO1769">
        <v>452</v>
      </c>
      <c r="AP1769" s="301">
        <v>43645</v>
      </c>
      <c r="AQ1769">
        <v>2387</v>
      </c>
      <c r="AR1769">
        <v>421</v>
      </c>
      <c r="AS1769" s="301">
        <v>43280</v>
      </c>
      <c r="AT1769">
        <v>2796</v>
      </c>
      <c r="AU1769">
        <v>689</v>
      </c>
    </row>
    <row r="1770" spans="1:47" x14ac:dyDescent="0.2">
      <c r="A1770" s="102">
        <v>1563</v>
      </c>
      <c r="B1770">
        <v>5233</v>
      </c>
      <c r="C1770" t="s">
        <v>1033</v>
      </c>
      <c r="D1770" t="s">
        <v>897</v>
      </c>
      <c r="E1770">
        <v>2425</v>
      </c>
      <c r="F1770">
        <v>2448</v>
      </c>
      <c r="G1770">
        <v>400</v>
      </c>
      <c r="H1770" t="s">
        <v>898</v>
      </c>
      <c r="I1770">
        <v>8136</v>
      </c>
      <c r="J1770" t="s">
        <v>965</v>
      </c>
      <c r="K1770" t="s">
        <v>905</v>
      </c>
      <c r="L1770">
        <v>1682</v>
      </c>
      <c r="M1770">
        <v>1655</v>
      </c>
      <c r="N1770">
        <v>600</v>
      </c>
      <c r="O1770" t="s">
        <v>901</v>
      </c>
      <c r="P1770">
        <v>0.90331903209611697</v>
      </c>
      <c r="Q1770">
        <v>0.93525394231816295</v>
      </c>
      <c r="R1770">
        <v>0.113005200138292</v>
      </c>
      <c r="S1770" s="15">
        <v>8.4303404150721406E-2</v>
      </c>
      <c r="T1770">
        <v>0.92576373564464198</v>
      </c>
      <c r="U1770">
        <v>0.92576373564464198</v>
      </c>
      <c r="V1770">
        <v>0.30332075224828098</v>
      </c>
      <c r="W1770">
        <v>6.12</v>
      </c>
      <c r="X1770">
        <v>1.41</v>
      </c>
      <c r="Y1770">
        <v>163860</v>
      </c>
      <c r="Z1770">
        <v>13655</v>
      </c>
      <c r="AA1770">
        <v>0.76</v>
      </c>
      <c r="AB1770">
        <v>12</v>
      </c>
      <c r="AC1770">
        <v>6</v>
      </c>
      <c r="AD1770">
        <v>6</v>
      </c>
      <c r="AE1770">
        <v>50</v>
      </c>
      <c r="AF1770">
        <v>18</v>
      </c>
      <c r="AG1770">
        <v>3</v>
      </c>
      <c r="AH1770">
        <v>1</v>
      </c>
      <c r="AI1770">
        <v>8</v>
      </c>
      <c r="AJ1770" s="301">
        <v>43919</v>
      </c>
      <c r="AK1770">
        <v>1935</v>
      </c>
      <c r="AL1770">
        <v>1476</v>
      </c>
      <c r="AM1770" s="301">
        <v>43828</v>
      </c>
      <c r="AN1770">
        <v>3215</v>
      </c>
      <c r="AO1770">
        <v>2149</v>
      </c>
      <c r="AP1770" s="301">
        <v>43645</v>
      </c>
      <c r="AQ1770">
        <v>3290</v>
      </c>
      <c r="AR1770">
        <v>2424</v>
      </c>
      <c r="AS1770" s="301">
        <v>43280</v>
      </c>
      <c r="AT1770">
        <v>3625</v>
      </c>
      <c r="AU1770">
        <v>2070</v>
      </c>
    </row>
    <row r="1771" spans="1:47" x14ac:dyDescent="0.2">
      <c r="A1771" s="102">
        <v>3246</v>
      </c>
      <c r="B1771">
        <v>1824</v>
      </c>
      <c r="C1771" t="s">
        <v>221</v>
      </c>
      <c r="D1771" t="s">
        <v>907</v>
      </c>
      <c r="E1771">
        <v>803</v>
      </c>
      <c r="F1771">
        <v>799</v>
      </c>
      <c r="G1771">
        <v>1200</v>
      </c>
      <c r="H1771" t="s">
        <v>901</v>
      </c>
      <c r="I1771">
        <v>9934</v>
      </c>
      <c r="J1771" t="s">
        <v>1031</v>
      </c>
      <c r="K1771" t="s">
        <v>905</v>
      </c>
      <c r="L1771">
        <v>2421</v>
      </c>
      <c r="M1771">
        <v>2379</v>
      </c>
      <c r="N1771">
        <v>400</v>
      </c>
      <c r="O1771" t="s">
        <v>898</v>
      </c>
      <c r="P1771">
        <v>0.57413372825522402</v>
      </c>
      <c r="Q1771">
        <v>0.887921852429578</v>
      </c>
      <c r="R1771">
        <v>0.26224897114707602</v>
      </c>
      <c r="S1771">
        <v>3.6286787613337597E-2</v>
      </c>
      <c r="T1771">
        <v>-1.2480578466129899</v>
      </c>
      <c r="U1771">
        <v>1.2480578466129899</v>
      </c>
      <c r="V1771">
        <v>1.2974027974656801</v>
      </c>
      <c r="W1771">
        <v>-5.81</v>
      </c>
      <c r="X1771">
        <v>0.76</v>
      </c>
      <c r="Y1771">
        <v>163506</v>
      </c>
      <c r="Z1771">
        <v>18167</v>
      </c>
      <c r="AA1771">
        <v>0.91</v>
      </c>
      <c r="AB1771">
        <v>9</v>
      </c>
      <c r="AC1771">
        <v>7</v>
      </c>
      <c r="AD1771">
        <v>2</v>
      </c>
      <c r="AE1771">
        <v>77.78</v>
      </c>
      <c r="AF1771">
        <v>21</v>
      </c>
      <c r="AG1771">
        <v>0</v>
      </c>
      <c r="AH1771">
        <v>0</v>
      </c>
      <c r="AI1771">
        <v>9</v>
      </c>
      <c r="AJ1771" s="301">
        <v>43919</v>
      </c>
      <c r="AK1771">
        <v>779</v>
      </c>
      <c r="AL1771">
        <v>2423</v>
      </c>
      <c r="AM1771" s="301">
        <v>43828</v>
      </c>
      <c r="AN1771">
        <v>1069</v>
      </c>
      <c r="AO1771">
        <v>2780</v>
      </c>
      <c r="AP1771" s="301">
        <v>43645</v>
      </c>
      <c r="AQ1771">
        <v>904</v>
      </c>
      <c r="AR1771">
        <v>2338</v>
      </c>
      <c r="AS1771" s="301">
        <v>43280</v>
      </c>
      <c r="AT1771">
        <v>1235</v>
      </c>
      <c r="AU1771">
        <v>2223</v>
      </c>
    </row>
    <row r="1772" spans="1:47" x14ac:dyDescent="0.2">
      <c r="A1772" s="102">
        <v>2178</v>
      </c>
      <c r="B1772">
        <v>1941</v>
      </c>
      <c r="C1772" t="s">
        <v>1159</v>
      </c>
      <c r="D1772" t="s">
        <v>907</v>
      </c>
      <c r="E1772">
        <v>2302</v>
      </c>
      <c r="F1772">
        <v>2285</v>
      </c>
      <c r="G1772">
        <v>400</v>
      </c>
      <c r="H1772" t="s">
        <v>898</v>
      </c>
      <c r="I1772">
        <v>7259</v>
      </c>
      <c r="J1772" t="s">
        <v>24</v>
      </c>
      <c r="K1772" t="s">
        <v>913</v>
      </c>
      <c r="L1772">
        <v>3115</v>
      </c>
      <c r="M1772">
        <v>3070</v>
      </c>
      <c r="N1772">
        <v>300</v>
      </c>
      <c r="O1772" t="s">
        <v>901</v>
      </c>
      <c r="P1772">
        <v>0.85436291341673998</v>
      </c>
      <c r="Q1772">
        <v>0.92030261570147398</v>
      </c>
      <c r="R1772">
        <v>2.1032565131263701E-2</v>
      </c>
      <c r="S1772" s="15">
        <v>2.9304295351145399E-3</v>
      </c>
      <c r="T1772">
        <v>0.21204405033254001</v>
      </c>
      <c r="U1772">
        <v>0.21204405033254001</v>
      </c>
      <c r="V1772">
        <v>6.5823244978082104E-2</v>
      </c>
      <c r="W1772">
        <v>1.9</v>
      </c>
      <c r="X1772">
        <v>0.76</v>
      </c>
      <c r="Y1772">
        <v>163386</v>
      </c>
      <c r="Z1772">
        <v>11670</v>
      </c>
      <c r="AA1772">
        <v>0.38</v>
      </c>
      <c r="AB1772">
        <v>14</v>
      </c>
      <c r="AC1772">
        <v>7</v>
      </c>
      <c r="AD1772">
        <v>7</v>
      </c>
      <c r="AE1772">
        <v>50</v>
      </c>
      <c r="AF1772">
        <v>17</v>
      </c>
      <c r="AG1772">
        <v>3</v>
      </c>
      <c r="AH1772">
        <v>3</v>
      </c>
      <c r="AI1772">
        <v>8</v>
      </c>
      <c r="AJ1772" s="301">
        <v>43919</v>
      </c>
      <c r="AK1772">
        <v>2248</v>
      </c>
      <c r="AL1772">
        <v>2842</v>
      </c>
      <c r="AM1772" s="301">
        <v>43828</v>
      </c>
      <c r="AN1772">
        <v>2532</v>
      </c>
      <c r="AO1772">
        <v>4070</v>
      </c>
      <c r="AP1772" s="301">
        <v>43645</v>
      </c>
      <c r="AQ1772">
        <v>2296</v>
      </c>
      <c r="AR1772">
        <v>3810</v>
      </c>
      <c r="AS1772" s="301">
        <v>43280</v>
      </c>
      <c r="AT1772">
        <v>2698</v>
      </c>
      <c r="AU1772">
        <v>4980</v>
      </c>
    </row>
    <row r="1773" spans="1:47" x14ac:dyDescent="0.2">
      <c r="A1773" s="102">
        <v>567</v>
      </c>
      <c r="B1773">
        <v>7272</v>
      </c>
      <c r="C1773" t="s">
        <v>1039</v>
      </c>
      <c r="D1773" t="s">
        <v>913</v>
      </c>
      <c r="E1773">
        <v>1670</v>
      </c>
      <c r="F1773">
        <v>1639</v>
      </c>
      <c r="G1773">
        <v>700</v>
      </c>
      <c r="H1773" t="s">
        <v>898</v>
      </c>
      <c r="I1773">
        <v>9072</v>
      </c>
      <c r="J1773" t="s">
        <v>975</v>
      </c>
      <c r="K1773" t="s">
        <v>976</v>
      </c>
      <c r="L1773">
        <v>2118</v>
      </c>
      <c r="M1773">
        <v>2146</v>
      </c>
      <c r="N1773">
        <v>500</v>
      </c>
      <c r="O1773" t="s">
        <v>901</v>
      </c>
      <c r="P1773">
        <v>0.87765058352890302</v>
      </c>
      <c r="Q1773">
        <v>0.95638718903002096</v>
      </c>
      <c r="R1773">
        <v>0.46945257428647202</v>
      </c>
      <c r="S1773">
        <v>3.05374914134217E-2</v>
      </c>
      <c r="T1773">
        <v>1.33361844528935</v>
      </c>
      <c r="U1773">
        <v>1.33361844528935</v>
      </c>
      <c r="V1773">
        <v>1.94301122293511</v>
      </c>
      <c r="W1773">
        <v>10.26</v>
      </c>
      <c r="X1773">
        <v>6.92</v>
      </c>
      <c r="Y1773">
        <v>163279</v>
      </c>
      <c r="Z1773">
        <v>12560</v>
      </c>
      <c r="AA1773">
        <v>0.65</v>
      </c>
      <c r="AB1773">
        <v>13</v>
      </c>
      <c r="AC1773">
        <v>7</v>
      </c>
      <c r="AD1773">
        <v>6</v>
      </c>
      <c r="AE1773">
        <v>53.85</v>
      </c>
      <c r="AF1773">
        <v>19</v>
      </c>
      <c r="AG1773">
        <v>2</v>
      </c>
      <c r="AH1773">
        <v>1</v>
      </c>
      <c r="AI1773">
        <v>10</v>
      </c>
      <c r="AJ1773" s="301">
        <v>43919</v>
      </c>
      <c r="AK1773">
        <v>1350</v>
      </c>
      <c r="AL1773">
        <v>2172</v>
      </c>
      <c r="AM1773" s="301">
        <v>43828</v>
      </c>
      <c r="AN1773">
        <v>2203</v>
      </c>
      <c r="AO1773">
        <v>2746</v>
      </c>
      <c r="AP1773" s="301">
        <v>43645</v>
      </c>
      <c r="AQ1773">
        <v>1960</v>
      </c>
      <c r="AR1773">
        <v>2562</v>
      </c>
      <c r="AS1773" s="301">
        <v>43280</v>
      </c>
      <c r="AT1773">
        <v>2795</v>
      </c>
      <c r="AU1773">
        <v>2840</v>
      </c>
    </row>
    <row r="1774" spans="1:47" x14ac:dyDescent="0.2">
      <c r="A1774" s="102">
        <v>3438</v>
      </c>
      <c r="B1774">
        <v>2127</v>
      </c>
      <c r="C1774" t="s">
        <v>1019</v>
      </c>
      <c r="D1774" t="s">
        <v>910</v>
      </c>
      <c r="E1774">
        <v>4890</v>
      </c>
      <c r="F1774">
        <v>4905</v>
      </c>
      <c r="G1774">
        <v>200</v>
      </c>
      <c r="H1774" t="s">
        <v>898</v>
      </c>
      <c r="I1774">
        <v>6967</v>
      </c>
      <c r="J1774" t="s">
        <v>591</v>
      </c>
      <c r="K1774" t="s">
        <v>903</v>
      </c>
      <c r="L1774">
        <v>1457</v>
      </c>
      <c r="M1774">
        <v>1446</v>
      </c>
      <c r="N1774">
        <v>700</v>
      </c>
      <c r="O1774" t="s">
        <v>901</v>
      </c>
      <c r="P1774">
        <v>0.90157364452849298</v>
      </c>
      <c r="Q1774">
        <v>0.87990404454086701</v>
      </c>
      <c r="R1774">
        <v>0.41340374433921201</v>
      </c>
      <c r="S1774">
        <v>2.45967720012456E-2</v>
      </c>
      <c r="T1774">
        <v>1.4584536434691699</v>
      </c>
      <c r="U1774">
        <v>1.4584536434691699</v>
      </c>
      <c r="V1774">
        <v>1.3255458753070899</v>
      </c>
      <c r="W1774">
        <v>10.96</v>
      </c>
      <c r="X1774">
        <v>3.18</v>
      </c>
      <c r="Y1774">
        <v>162823</v>
      </c>
      <c r="Z1774">
        <v>12525</v>
      </c>
      <c r="AA1774">
        <v>0.72</v>
      </c>
      <c r="AB1774">
        <v>13</v>
      </c>
      <c r="AC1774">
        <v>6</v>
      </c>
      <c r="AD1774">
        <v>7</v>
      </c>
      <c r="AE1774">
        <v>46.15</v>
      </c>
      <c r="AF1774">
        <v>16</v>
      </c>
      <c r="AG1774">
        <v>4</v>
      </c>
      <c r="AH1774">
        <v>2</v>
      </c>
      <c r="AI1774">
        <v>7</v>
      </c>
      <c r="AJ1774" s="301">
        <v>43919</v>
      </c>
      <c r="AK1774">
        <v>2800</v>
      </c>
      <c r="AL1774">
        <v>1011</v>
      </c>
      <c r="AM1774" s="301">
        <v>43828</v>
      </c>
      <c r="AN1774">
        <v>3765</v>
      </c>
      <c r="AO1774">
        <v>1290</v>
      </c>
      <c r="AP1774" s="301">
        <v>43645</v>
      </c>
      <c r="AQ1774">
        <v>2707</v>
      </c>
      <c r="AR1774">
        <v>947</v>
      </c>
      <c r="AS1774" s="301">
        <v>43280</v>
      </c>
      <c r="AT1774">
        <v>2997</v>
      </c>
      <c r="AU1774">
        <v>987</v>
      </c>
    </row>
    <row r="1775" spans="1:47" x14ac:dyDescent="0.2">
      <c r="A1775" s="102">
        <v>3305</v>
      </c>
      <c r="B1775">
        <v>1942</v>
      </c>
      <c r="C1775" t="s">
        <v>1188</v>
      </c>
      <c r="D1775" t="s">
        <v>907</v>
      </c>
      <c r="E1775">
        <v>909</v>
      </c>
      <c r="F1775">
        <v>903</v>
      </c>
      <c r="G1775">
        <v>1100</v>
      </c>
      <c r="H1775" t="s">
        <v>901</v>
      </c>
      <c r="I1775">
        <v>6925</v>
      </c>
      <c r="J1775" t="s">
        <v>1177</v>
      </c>
      <c r="K1775" t="s">
        <v>903</v>
      </c>
      <c r="L1775">
        <v>1339</v>
      </c>
      <c r="M1775">
        <v>1427</v>
      </c>
      <c r="N1775">
        <v>700</v>
      </c>
      <c r="O1775" t="s">
        <v>898</v>
      </c>
      <c r="P1775">
        <v>0.80419171685055202</v>
      </c>
      <c r="Q1775">
        <v>0.88590400575975503</v>
      </c>
      <c r="R1775">
        <v>0.30971525427758401</v>
      </c>
      <c r="S1775">
        <v>5.0569353197961103E-2</v>
      </c>
      <c r="T1775">
        <v>-1.8902887395953101</v>
      </c>
      <c r="U1775">
        <v>1.8902887395953101</v>
      </c>
      <c r="V1775">
        <v>1.1544535150091</v>
      </c>
      <c r="W1775">
        <v>-20.239999999999998</v>
      </c>
      <c r="X1775">
        <v>0.56000000000000005</v>
      </c>
      <c r="Y1775">
        <v>162741</v>
      </c>
      <c r="Z1775">
        <v>8137</v>
      </c>
      <c r="AA1775">
        <v>0.43</v>
      </c>
      <c r="AB1775">
        <v>20</v>
      </c>
      <c r="AC1775">
        <v>12</v>
      </c>
      <c r="AD1775">
        <v>8</v>
      </c>
      <c r="AE1775">
        <v>60</v>
      </c>
      <c r="AF1775">
        <v>20</v>
      </c>
      <c r="AG1775">
        <v>2</v>
      </c>
      <c r="AH1775">
        <v>1</v>
      </c>
      <c r="AI1775">
        <v>17</v>
      </c>
      <c r="AJ1775" s="301">
        <v>43919</v>
      </c>
      <c r="AK1775">
        <v>873</v>
      </c>
      <c r="AL1775">
        <v>1060</v>
      </c>
      <c r="AM1775" s="301">
        <v>43828</v>
      </c>
      <c r="AN1775">
        <v>1049</v>
      </c>
      <c r="AO1775">
        <v>1624</v>
      </c>
      <c r="AP1775" s="301">
        <v>43645</v>
      </c>
      <c r="AQ1775">
        <v>926</v>
      </c>
      <c r="AR1775">
        <v>1435</v>
      </c>
      <c r="AS1775" s="301">
        <v>43280</v>
      </c>
      <c r="AT1775">
        <v>1186</v>
      </c>
      <c r="AU1775">
        <v>1385</v>
      </c>
    </row>
    <row r="1776" spans="1:47" x14ac:dyDescent="0.2">
      <c r="A1776" s="102">
        <v>1414</v>
      </c>
      <c r="B1776">
        <v>4004</v>
      </c>
      <c r="C1776" t="s">
        <v>1027</v>
      </c>
      <c r="D1776" t="s">
        <v>920</v>
      </c>
      <c r="E1776">
        <v>2393</v>
      </c>
      <c r="F1776">
        <v>2398</v>
      </c>
      <c r="G1776">
        <v>400</v>
      </c>
      <c r="H1776" t="s">
        <v>901</v>
      </c>
      <c r="I1776">
        <v>7167</v>
      </c>
      <c r="J1776" t="s">
        <v>957</v>
      </c>
      <c r="K1776" t="s">
        <v>940</v>
      </c>
      <c r="L1776">
        <v>250</v>
      </c>
      <c r="M1776">
        <v>252</v>
      </c>
      <c r="N1776">
        <v>3800</v>
      </c>
      <c r="O1776" t="s">
        <v>898</v>
      </c>
      <c r="P1776">
        <v>0.90792051023146303</v>
      </c>
      <c r="Q1776">
        <v>0.93863401023180704</v>
      </c>
      <c r="R1776">
        <v>0.28637447328097199</v>
      </c>
      <c r="S1776">
        <v>1.04881645247851E-2</v>
      </c>
      <c r="T1776">
        <v>-2.1602124989474398</v>
      </c>
      <c r="U1776">
        <v>2.1602124989474398</v>
      </c>
      <c r="V1776">
        <v>1.60906634118821</v>
      </c>
      <c r="W1776">
        <v>-8.06</v>
      </c>
      <c r="X1776">
        <v>0.17</v>
      </c>
      <c r="Y1776">
        <v>162611</v>
      </c>
      <c r="Z1776">
        <v>10841</v>
      </c>
      <c r="AA1776">
        <v>0.52</v>
      </c>
      <c r="AB1776">
        <v>15</v>
      </c>
      <c r="AC1776">
        <v>9</v>
      </c>
      <c r="AD1776">
        <v>6</v>
      </c>
      <c r="AE1776">
        <v>60</v>
      </c>
      <c r="AF1776">
        <v>18</v>
      </c>
      <c r="AG1776">
        <v>3</v>
      </c>
      <c r="AH1776">
        <v>1</v>
      </c>
      <c r="AI1776">
        <v>11</v>
      </c>
      <c r="AJ1776" s="301">
        <v>43919</v>
      </c>
      <c r="AK1776">
        <v>2311</v>
      </c>
      <c r="AL1776">
        <v>230</v>
      </c>
      <c r="AM1776" s="301">
        <v>43828</v>
      </c>
      <c r="AN1776">
        <v>2899</v>
      </c>
      <c r="AO1776">
        <v>280</v>
      </c>
      <c r="AP1776" s="301">
        <v>43645</v>
      </c>
      <c r="AQ1776">
        <v>3200</v>
      </c>
      <c r="AR1776">
        <v>290</v>
      </c>
      <c r="AS1776" s="301">
        <v>43280</v>
      </c>
      <c r="AT1776">
        <v>4840</v>
      </c>
      <c r="AU1776">
        <v>366</v>
      </c>
    </row>
    <row r="1777" spans="1:47" x14ac:dyDescent="0.2">
      <c r="A1777" s="102">
        <v>1221</v>
      </c>
      <c r="B1777">
        <v>1941</v>
      </c>
      <c r="C1777" t="s">
        <v>1159</v>
      </c>
      <c r="D1777" t="s">
        <v>907</v>
      </c>
      <c r="E1777">
        <v>2302</v>
      </c>
      <c r="F1777">
        <v>2285</v>
      </c>
      <c r="G1777">
        <v>400</v>
      </c>
      <c r="H1777" t="s">
        <v>901</v>
      </c>
      <c r="I1777">
        <v>3116</v>
      </c>
      <c r="J1777" t="s">
        <v>1023</v>
      </c>
      <c r="K1777" t="s">
        <v>913</v>
      </c>
      <c r="L1777">
        <v>1433</v>
      </c>
      <c r="M1777">
        <v>1455</v>
      </c>
      <c r="N1777">
        <v>600</v>
      </c>
      <c r="O1777" t="s">
        <v>898</v>
      </c>
      <c r="P1777">
        <v>0.90219762369507905</v>
      </c>
      <c r="Q1777">
        <v>0.94322442350175095</v>
      </c>
      <c r="R1777">
        <v>3.6754613421171702E-3</v>
      </c>
      <c r="S1777">
        <v>5.0776483414396697E-4</v>
      </c>
      <c r="T1777">
        <v>-0.784286544279857</v>
      </c>
      <c r="U1777">
        <v>0.784286544279857</v>
      </c>
      <c r="V1777">
        <v>0.76521403430349</v>
      </c>
      <c r="W1777">
        <v>-4.76</v>
      </c>
      <c r="X1777">
        <v>4.49</v>
      </c>
      <c r="Y1777">
        <v>162375</v>
      </c>
      <c r="Z1777">
        <v>10148</v>
      </c>
      <c r="AA1777">
        <v>0.55000000000000004</v>
      </c>
      <c r="AB1777">
        <v>16</v>
      </c>
      <c r="AC1777">
        <v>7</v>
      </c>
      <c r="AD1777">
        <v>9</v>
      </c>
      <c r="AE1777">
        <v>43.75</v>
      </c>
      <c r="AF1777">
        <v>19</v>
      </c>
      <c r="AG1777">
        <v>2</v>
      </c>
      <c r="AH1777">
        <v>1</v>
      </c>
      <c r="AI1777">
        <v>13</v>
      </c>
      <c r="AJ1777" s="301">
        <v>43919</v>
      </c>
      <c r="AK1777">
        <v>2248</v>
      </c>
      <c r="AL1777">
        <v>1315</v>
      </c>
      <c r="AM1777" s="301">
        <v>43828</v>
      </c>
      <c r="AN1777">
        <v>2532</v>
      </c>
      <c r="AO1777">
        <v>1765</v>
      </c>
      <c r="AP1777" s="301">
        <v>43645</v>
      </c>
      <c r="AQ1777">
        <v>2296</v>
      </c>
      <c r="AR1777">
        <v>1448</v>
      </c>
      <c r="AS1777" s="301">
        <v>43280</v>
      </c>
      <c r="AT1777">
        <v>2698</v>
      </c>
      <c r="AU1777">
        <v>2005</v>
      </c>
    </row>
    <row r="1778" spans="1:47" x14ac:dyDescent="0.2">
      <c r="A1778" s="102">
        <v>2390</v>
      </c>
      <c r="B1778">
        <v>3231</v>
      </c>
      <c r="C1778" t="s">
        <v>365</v>
      </c>
      <c r="D1778" t="s">
        <v>917</v>
      </c>
      <c r="E1778">
        <v>1918</v>
      </c>
      <c r="F1778">
        <v>1914</v>
      </c>
      <c r="G1778">
        <v>600</v>
      </c>
      <c r="H1778" t="s">
        <v>901</v>
      </c>
      <c r="I1778">
        <v>5706</v>
      </c>
      <c r="J1778" t="s">
        <v>1136</v>
      </c>
      <c r="K1778" t="s">
        <v>911</v>
      </c>
      <c r="L1778">
        <v>2159</v>
      </c>
      <c r="M1778">
        <v>2175</v>
      </c>
      <c r="N1778">
        <v>500</v>
      </c>
      <c r="O1778" t="s">
        <v>898</v>
      </c>
      <c r="P1778">
        <v>0.96324604307026696</v>
      </c>
      <c r="Q1778">
        <v>0.91447742005795096</v>
      </c>
      <c r="R1778">
        <v>0.23346748653775501</v>
      </c>
      <c r="S1778">
        <v>6.6895364882187294E-2</v>
      </c>
      <c r="T1778">
        <v>-0.61338928577302898</v>
      </c>
      <c r="U1778">
        <v>0.61338928577302898</v>
      </c>
      <c r="V1778">
        <v>0.55811798401641199</v>
      </c>
      <c r="W1778">
        <v>-3.75</v>
      </c>
      <c r="X1778">
        <v>5.6</v>
      </c>
      <c r="Y1778">
        <v>162272</v>
      </c>
      <c r="Z1778">
        <v>14752</v>
      </c>
      <c r="AA1778">
        <v>1.08</v>
      </c>
      <c r="AB1778">
        <v>11</v>
      </c>
      <c r="AC1778">
        <v>6</v>
      </c>
      <c r="AD1778">
        <v>5</v>
      </c>
      <c r="AE1778">
        <v>54.55</v>
      </c>
      <c r="AF1778">
        <v>16</v>
      </c>
      <c r="AG1778">
        <v>4</v>
      </c>
      <c r="AH1778">
        <v>3</v>
      </c>
      <c r="AI1778">
        <v>4</v>
      </c>
      <c r="AJ1778" s="301">
        <v>43919</v>
      </c>
      <c r="AK1778">
        <v>1783</v>
      </c>
      <c r="AL1778">
        <v>1803</v>
      </c>
      <c r="AM1778" s="301">
        <v>43828</v>
      </c>
      <c r="AN1778">
        <v>2620</v>
      </c>
      <c r="AO1778">
        <v>2924</v>
      </c>
      <c r="AP1778" s="301">
        <v>43645</v>
      </c>
      <c r="AQ1778">
        <v>2371</v>
      </c>
      <c r="AR1778">
        <v>2630</v>
      </c>
      <c r="AS1778" s="301">
        <v>43280</v>
      </c>
      <c r="AT1778">
        <v>2431</v>
      </c>
      <c r="AU1778">
        <v>4625</v>
      </c>
    </row>
    <row r="1779" spans="1:47" x14ac:dyDescent="0.2">
      <c r="A1779" s="102">
        <v>403</v>
      </c>
      <c r="B1779">
        <v>8078</v>
      </c>
      <c r="C1779" t="s">
        <v>1192</v>
      </c>
      <c r="D1779" t="s">
        <v>905</v>
      </c>
      <c r="E1779">
        <v>1940</v>
      </c>
      <c r="F1779">
        <v>1940</v>
      </c>
      <c r="G1779">
        <v>500</v>
      </c>
      <c r="H1779" t="s">
        <v>898</v>
      </c>
      <c r="I1779">
        <v>8179</v>
      </c>
      <c r="J1779" t="s">
        <v>630</v>
      </c>
      <c r="K1779" t="s">
        <v>921</v>
      </c>
      <c r="L1779">
        <v>1937</v>
      </c>
      <c r="M1779">
        <v>1890</v>
      </c>
      <c r="N1779">
        <v>500</v>
      </c>
      <c r="O1779" t="s">
        <v>901</v>
      </c>
      <c r="P1779">
        <v>0.91074246148434601</v>
      </c>
      <c r="Q1779">
        <v>0.96051209126082804</v>
      </c>
      <c r="R1779" s="15">
        <v>9.5101383160955E-3</v>
      </c>
      <c r="S1779">
        <v>5.2161058527730904E-3</v>
      </c>
      <c r="T1779">
        <v>0.818588843074331</v>
      </c>
      <c r="U1779">
        <v>0.818588843074331</v>
      </c>
      <c r="V1779">
        <v>0.30176011493621901</v>
      </c>
      <c r="W1779">
        <v>4.54</v>
      </c>
      <c r="X1779">
        <v>2.58</v>
      </c>
      <c r="Y1779">
        <v>162254</v>
      </c>
      <c r="Z1779">
        <v>16225</v>
      </c>
      <c r="AA1779">
        <v>0.8</v>
      </c>
      <c r="AB1779">
        <v>10</v>
      </c>
      <c r="AC1779">
        <v>6</v>
      </c>
      <c r="AD1779">
        <v>4</v>
      </c>
      <c r="AE1779">
        <v>60</v>
      </c>
      <c r="AF1779">
        <v>16</v>
      </c>
      <c r="AG1779">
        <v>4</v>
      </c>
      <c r="AH1779">
        <v>2</v>
      </c>
      <c r="AI1779">
        <v>4</v>
      </c>
      <c r="AJ1779" s="301">
        <v>43919</v>
      </c>
      <c r="AK1779">
        <v>1737</v>
      </c>
      <c r="AL1779">
        <v>1788</v>
      </c>
      <c r="AM1779" s="301">
        <v>43828</v>
      </c>
      <c r="AN1779">
        <v>2877</v>
      </c>
      <c r="AO1779">
        <v>2472</v>
      </c>
      <c r="AP1779" s="301">
        <v>43645</v>
      </c>
      <c r="AQ1779">
        <v>2987</v>
      </c>
      <c r="AR1779">
        <v>2689</v>
      </c>
      <c r="AS1779" s="301">
        <v>43280</v>
      </c>
      <c r="AT1779">
        <v>4185</v>
      </c>
      <c r="AU1779">
        <v>2903</v>
      </c>
    </row>
    <row r="1780" spans="1:47" x14ac:dyDescent="0.2">
      <c r="A1780" s="102">
        <v>965</v>
      </c>
      <c r="B1780">
        <v>2502</v>
      </c>
      <c r="C1780" t="s">
        <v>1457</v>
      </c>
      <c r="D1780" t="s">
        <v>923</v>
      </c>
      <c r="E1780">
        <v>3706</v>
      </c>
      <c r="F1780">
        <v>3701</v>
      </c>
      <c r="G1780">
        <v>200</v>
      </c>
      <c r="H1780" t="s">
        <v>901</v>
      </c>
      <c r="I1780">
        <v>8308</v>
      </c>
      <c r="J1780" t="s">
        <v>48</v>
      </c>
      <c r="K1780" t="s">
        <v>940</v>
      </c>
      <c r="L1780">
        <v>366</v>
      </c>
      <c r="M1780">
        <v>368</v>
      </c>
      <c r="N1780">
        <v>2000</v>
      </c>
      <c r="O1780" t="s">
        <v>898</v>
      </c>
      <c r="P1780">
        <v>0.92106484211710804</v>
      </c>
      <c r="Q1780">
        <v>0.94814808695458996</v>
      </c>
      <c r="R1780">
        <v>0.29218718578953301</v>
      </c>
      <c r="S1780" s="15">
        <v>3.81382809922272E-2</v>
      </c>
      <c r="T1780">
        <v>-1.79577008084881</v>
      </c>
      <c r="U1780">
        <v>1.79577008084881</v>
      </c>
      <c r="V1780">
        <v>1.3267772494313601</v>
      </c>
      <c r="W1780">
        <v>-7.27</v>
      </c>
      <c r="X1780">
        <v>0.56999999999999995</v>
      </c>
      <c r="Y1780">
        <v>162207</v>
      </c>
      <c r="Z1780">
        <v>11586</v>
      </c>
      <c r="AA1780">
        <v>0.92</v>
      </c>
      <c r="AB1780">
        <v>14</v>
      </c>
      <c r="AC1780">
        <v>8</v>
      </c>
      <c r="AD1780">
        <v>6</v>
      </c>
      <c r="AE1780">
        <v>57.14</v>
      </c>
      <c r="AF1780">
        <v>19</v>
      </c>
      <c r="AG1780">
        <v>3</v>
      </c>
      <c r="AH1780">
        <v>1</v>
      </c>
      <c r="AI1780">
        <v>10</v>
      </c>
      <c r="AJ1780" s="301">
        <v>43919</v>
      </c>
      <c r="AK1780">
        <v>3661</v>
      </c>
      <c r="AL1780">
        <v>344</v>
      </c>
      <c r="AM1780" s="301">
        <v>43828</v>
      </c>
      <c r="AN1780">
        <v>4983</v>
      </c>
      <c r="AO1780">
        <v>479</v>
      </c>
      <c r="AP1780" s="301">
        <v>43645</v>
      </c>
      <c r="AQ1780">
        <v>4869</v>
      </c>
      <c r="AR1780">
        <v>453.5</v>
      </c>
      <c r="AS1780" s="301">
        <v>43280</v>
      </c>
      <c r="AT1780">
        <v>5466</v>
      </c>
      <c r="AU1780">
        <v>582.29999999999995</v>
      </c>
    </row>
    <row r="1781" spans="1:47" x14ac:dyDescent="0.2">
      <c r="A1781" s="102">
        <v>3811</v>
      </c>
      <c r="B1781">
        <v>4919</v>
      </c>
      <c r="C1781" t="s">
        <v>545</v>
      </c>
      <c r="D1781" t="s">
        <v>920</v>
      </c>
      <c r="E1781">
        <v>5110</v>
      </c>
      <c r="F1781">
        <v>5090</v>
      </c>
      <c r="G1781">
        <v>200</v>
      </c>
      <c r="H1781" t="s">
        <v>898</v>
      </c>
      <c r="I1781">
        <v>9810</v>
      </c>
      <c r="J1781" t="s">
        <v>865</v>
      </c>
      <c r="K1781" t="s">
        <v>905</v>
      </c>
      <c r="L1781">
        <v>3400</v>
      </c>
      <c r="M1781">
        <v>3370</v>
      </c>
      <c r="N1781">
        <v>300</v>
      </c>
      <c r="O1781" t="s">
        <v>901</v>
      </c>
      <c r="P1781">
        <v>0.69906062649384204</v>
      </c>
      <c r="Q1781">
        <v>0.86458320035507896</v>
      </c>
      <c r="R1781" s="15">
        <v>0.118548616349943</v>
      </c>
      <c r="S1781">
        <v>8.0167816311839408E-3</v>
      </c>
      <c r="T1781">
        <v>0.41697385583065899</v>
      </c>
      <c r="U1781">
        <v>0.41697385583065899</v>
      </c>
      <c r="V1781">
        <v>0.43480470427356399</v>
      </c>
      <c r="W1781">
        <v>2.0699999999999998</v>
      </c>
      <c r="X1781">
        <v>0.69</v>
      </c>
      <c r="Y1781">
        <v>162126</v>
      </c>
      <c r="Z1781">
        <v>54042</v>
      </c>
      <c r="AA1781">
        <v>2.92</v>
      </c>
      <c r="AB1781">
        <v>3</v>
      </c>
      <c r="AC1781">
        <v>3</v>
      </c>
      <c r="AD1781">
        <v>0</v>
      </c>
      <c r="AE1781">
        <v>100</v>
      </c>
      <c r="AF1781">
        <v>19</v>
      </c>
      <c r="AG1781">
        <v>1</v>
      </c>
      <c r="AH1781">
        <v>0</v>
      </c>
      <c r="AI1781">
        <v>2</v>
      </c>
      <c r="AJ1781" s="301">
        <v>43919</v>
      </c>
      <c r="AK1781">
        <v>5490</v>
      </c>
      <c r="AL1781">
        <v>3685</v>
      </c>
      <c r="AM1781" s="301">
        <v>43828</v>
      </c>
      <c r="AN1781">
        <v>6200</v>
      </c>
      <c r="AO1781">
        <v>5290</v>
      </c>
      <c r="AP1781" s="301">
        <v>43645</v>
      </c>
      <c r="AQ1781">
        <v>5300</v>
      </c>
      <c r="AR1781">
        <v>4565</v>
      </c>
      <c r="AS1781" s="301">
        <v>43280</v>
      </c>
      <c r="AT1781">
        <v>4765</v>
      </c>
      <c r="AU1781">
        <v>5480</v>
      </c>
    </row>
    <row r="1782" spans="1:47" x14ac:dyDescent="0.2">
      <c r="A1782" s="102">
        <v>1012</v>
      </c>
      <c r="B1782">
        <v>3407</v>
      </c>
      <c r="C1782" t="s">
        <v>983</v>
      </c>
      <c r="D1782" t="s">
        <v>920</v>
      </c>
      <c r="E1782">
        <v>846.6</v>
      </c>
      <c r="F1782">
        <v>855.5</v>
      </c>
      <c r="G1782">
        <v>1200</v>
      </c>
      <c r="H1782" t="s">
        <v>898</v>
      </c>
      <c r="I1782">
        <v>6501</v>
      </c>
      <c r="J1782" t="s">
        <v>1022</v>
      </c>
      <c r="K1782" t="s">
        <v>903</v>
      </c>
      <c r="L1782">
        <v>3390</v>
      </c>
      <c r="M1782">
        <v>3395</v>
      </c>
      <c r="N1782">
        <v>300</v>
      </c>
      <c r="O1782" t="s">
        <v>901</v>
      </c>
      <c r="P1782">
        <v>0.95125291737556705</v>
      </c>
      <c r="Q1782">
        <v>0.94714770403889803</v>
      </c>
      <c r="R1782">
        <v>0.16933046417919101</v>
      </c>
      <c r="S1782">
        <v>9.0563854142385297E-2</v>
      </c>
      <c r="T1782">
        <v>1.1581068421405201</v>
      </c>
      <c r="U1782">
        <v>1.1581068421405201</v>
      </c>
      <c r="V1782">
        <v>1.2522073668698099</v>
      </c>
      <c r="W1782">
        <v>4.0199999999999996</v>
      </c>
      <c r="X1782">
        <v>0.8</v>
      </c>
      <c r="Y1782">
        <v>162041</v>
      </c>
      <c r="Z1782">
        <v>14731</v>
      </c>
      <c r="AA1782">
        <v>0.62</v>
      </c>
      <c r="AB1782">
        <v>11</v>
      </c>
      <c r="AC1782">
        <v>5</v>
      </c>
      <c r="AD1782">
        <v>6</v>
      </c>
      <c r="AE1782">
        <v>45.45</v>
      </c>
      <c r="AF1782">
        <v>19</v>
      </c>
      <c r="AG1782">
        <v>2</v>
      </c>
      <c r="AH1782">
        <v>1</v>
      </c>
      <c r="AI1782">
        <v>8</v>
      </c>
      <c r="AJ1782" s="301">
        <v>43919</v>
      </c>
      <c r="AK1782">
        <v>822.3</v>
      </c>
      <c r="AL1782">
        <v>3109</v>
      </c>
      <c r="AM1782" s="301">
        <v>43828</v>
      </c>
      <c r="AN1782">
        <v>1234</v>
      </c>
      <c r="AO1782">
        <v>4626</v>
      </c>
      <c r="AP1782" s="301">
        <v>43645</v>
      </c>
      <c r="AQ1782">
        <v>1194.5</v>
      </c>
      <c r="AR1782">
        <v>4045</v>
      </c>
      <c r="AS1782" s="301">
        <v>43280</v>
      </c>
      <c r="AT1782">
        <v>1398</v>
      </c>
      <c r="AU1782">
        <v>3840.5</v>
      </c>
    </row>
    <row r="1783" spans="1:47" x14ac:dyDescent="0.2">
      <c r="A1783" s="102">
        <v>1579</v>
      </c>
      <c r="B1783">
        <v>1812</v>
      </c>
      <c r="C1783" t="s">
        <v>961</v>
      </c>
      <c r="D1783" t="s">
        <v>907</v>
      </c>
      <c r="E1783">
        <v>1231</v>
      </c>
      <c r="F1783">
        <v>1252</v>
      </c>
      <c r="G1783">
        <v>800</v>
      </c>
      <c r="H1783" t="s">
        <v>898</v>
      </c>
      <c r="I1783">
        <v>3863</v>
      </c>
      <c r="J1783" t="s">
        <v>1050</v>
      </c>
      <c r="K1783" t="s">
        <v>1049</v>
      </c>
      <c r="L1783">
        <v>1536</v>
      </c>
      <c r="M1783">
        <v>1503</v>
      </c>
      <c r="N1783">
        <v>700</v>
      </c>
      <c r="O1783" t="s">
        <v>901</v>
      </c>
      <c r="P1783">
        <v>0.76693618780072004</v>
      </c>
      <c r="Q1783">
        <v>0.93502211874685703</v>
      </c>
      <c r="R1783">
        <v>4.1246482130540302E-2</v>
      </c>
      <c r="S1783">
        <v>4.8637783619982798E-2</v>
      </c>
      <c r="T1783">
        <v>2.2076569617090702</v>
      </c>
      <c r="U1783">
        <v>2.2076569617090702</v>
      </c>
      <c r="V1783">
        <v>1.6329221617815599</v>
      </c>
      <c r="W1783">
        <v>10.67</v>
      </c>
      <c r="X1783">
        <v>4.8</v>
      </c>
      <c r="Y1783">
        <v>161998</v>
      </c>
      <c r="Z1783">
        <v>14727</v>
      </c>
      <c r="AA1783">
        <v>0.76</v>
      </c>
      <c r="AB1783">
        <v>11</v>
      </c>
      <c r="AC1783">
        <v>6</v>
      </c>
      <c r="AD1783">
        <v>5</v>
      </c>
      <c r="AE1783">
        <v>54.55</v>
      </c>
      <c r="AF1783">
        <v>20</v>
      </c>
      <c r="AG1783">
        <v>1</v>
      </c>
      <c r="AH1783">
        <v>0</v>
      </c>
      <c r="AI1783">
        <v>10</v>
      </c>
      <c r="AJ1783" s="301">
        <v>43919</v>
      </c>
      <c r="AK1783">
        <v>1155</v>
      </c>
      <c r="AL1783">
        <v>1583</v>
      </c>
      <c r="AM1783" s="301">
        <v>43828</v>
      </c>
      <c r="AN1783">
        <v>1458</v>
      </c>
      <c r="AO1783">
        <v>1848</v>
      </c>
      <c r="AP1783" s="301">
        <v>43645</v>
      </c>
      <c r="AQ1783">
        <v>1510</v>
      </c>
      <c r="AR1783">
        <v>1925</v>
      </c>
      <c r="AS1783" s="301">
        <v>43280</v>
      </c>
      <c r="AT1783">
        <v>1646</v>
      </c>
      <c r="AU1783">
        <v>1732</v>
      </c>
    </row>
    <row r="1784" spans="1:47" x14ac:dyDescent="0.2">
      <c r="A1784" s="102">
        <v>539</v>
      </c>
      <c r="B1784">
        <v>8750</v>
      </c>
      <c r="C1784" t="s">
        <v>27</v>
      </c>
      <c r="D1784" t="s">
        <v>1018</v>
      </c>
      <c r="E1784">
        <v>1277.5</v>
      </c>
      <c r="F1784">
        <v>1283</v>
      </c>
      <c r="G1784">
        <v>800</v>
      </c>
      <c r="H1784" t="s">
        <v>901</v>
      </c>
      <c r="I1784">
        <v>9101</v>
      </c>
      <c r="J1784" t="s">
        <v>682</v>
      </c>
      <c r="K1784" t="s">
        <v>1071</v>
      </c>
      <c r="L1784">
        <v>1484</v>
      </c>
      <c r="M1784">
        <v>1493</v>
      </c>
      <c r="N1784">
        <v>700</v>
      </c>
      <c r="O1784" t="s">
        <v>898</v>
      </c>
      <c r="P1784">
        <v>0.66007405917369799</v>
      </c>
      <c r="Q1784">
        <v>0.95691131622155201</v>
      </c>
      <c r="R1784" s="15">
        <v>0.13535858548639701</v>
      </c>
      <c r="S1784">
        <v>1.1084271490860401E-2</v>
      </c>
      <c r="T1784">
        <v>-1.30385335683023</v>
      </c>
      <c r="U1784">
        <v>1.30385335683023</v>
      </c>
      <c r="V1784">
        <v>1.1849863184790701</v>
      </c>
      <c r="W1784">
        <v>-8.1</v>
      </c>
      <c r="X1784">
        <v>1.79</v>
      </c>
      <c r="Y1784">
        <v>161975</v>
      </c>
      <c r="Z1784">
        <v>13498</v>
      </c>
      <c r="AA1784">
        <v>0.74</v>
      </c>
      <c r="AB1784">
        <v>12</v>
      </c>
      <c r="AC1784">
        <v>5</v>
      </c>
      <c r="AD1784">
        <v>7</v>
      </c>
      <c r="AE1784">
        <v>41.67</v>
      </c>
      <c r="AF1784">
        <v>19</v>
      </c>
      <c r="AG1784">
        <v>3</v>
      </c>
      <c r="AH1784">
        <v>0</v>
      </c>
      <c r="AI1784">
        <v>9</v>
      </c>
      <c r="AJ1784" s="301">
        <v>43919</v>
      </c>
      <c r="AK1784">
        <v>1305</v>
      </c>
      <c r="AL1784">
        <v>1336</v>
      </c>
      <c r="AM1784" s="301">
        <v>43828</v>
      </c>
      <c r="AN1784">
        <v>1816.5</v>
      </c>
      <c r="AO1784">
        <v>1981</v>
      </c>
      <c r="AP1784" s="301">
        <v>43645</v>
      </c>
      <c r="AQ1784">
        <v>1656</v>
      </c>
      <c r="AR1784">
        <v>1776</v>
      </c>
      <c r="AS1784" s="301">
        <v>43280</v>
      </c>
      <c r="AT1784">
        <v>1954.5</v>
      </c>
      <c r="AU1784">
        <v>2162</v>
      </c>
    </row>
    <row r="1785" spans="1:47" x14ac:dyDescent="0.2">
      <c r="A1785" s="102">
        <v>4015</v>
      </c>
      <c r="B1785">
        <v>2282</v>
      </c>
      <c r="C1785" t="s">
        <v>1429</v>
      </c>
      <c r="D1785" t="s">
        <v>923</v>
      </c>
      <c r="E1785">
        <v>4225</v>
      </c>
      <c r="F1785">
        <v>4200</v>
      </c>
      <c r="G1785">
        <v>200</v>
      </c>
      <c r="H1785" t="s">
        <v>898</v>
      </c>
      <c r="I1785">
        <v>4188</v>
      </c>
      <c r="J1785" t="s">
        <v>1048</v>
      </c>
      <c r="K1785" t="s">
        <v>920</v>
      </c>
      <c r="L1785">
        <v>617.20000000000005</v>
      </c>
      <c r="M1785">
        <v>611.6</v>
      </c>
      <c r="N1785">
        <v>1400</v>
      </c>
      <c r="O1785" t="s">
        <v>901</v>
      </c>
      <c r="P1785">
        <v>0.62737419852396303</v>
      </c>
      <c r="Q1785">
        <v>0.855096535210077</v>
      </c>
      <c r="R1785">
        <v>0.48599096645737699</v>
      </c>
      <c r="S1785">
        <v>8.3462372219799005E-2</v>
      </c>
      <c r="T1785">
        <v>1.7740933670946499</v>
      </c>
      <c r="U1785">
        <v>1.7740933670946499</v>
      </c>
      <c r="V1785">
        <v>1.80513945929623</v>
      </c>
      <c r="W1785">
        <v>11.98</v>
      </c>
      <c r="X1785">
        <v>1.93</v>
      </c>
      <c r="Y1785">
        <v>161768</v>
      </c>
      <c r="Z1785">
        <v>10110</v>
      </c>
      <c r="AA1785">
        <v>0.5</v>
      </c>
      <c r="AB1785">
        <v>16</v>
      </c>
      <c r="AC1785">
        <v>9</v>
      </c>
      <c r="AD1785">
        <v>7</v>
      </c>
      <c r="AE1785">
        <v>56.25</v>
      </c>
      <c r="AF1785">
        <v>20</v>
      </c>
      <c r="AG1785">
        <v>1</v>
      </c>
      <c r="AH1785">
        <v>1</v>
      </c>
      <c r="AI1785">
        <v>14</v>
      </c>
      <c r="AJ1785" s="301">
        <v>43919</v>
      </c>
      <c r="AK1785">
        <v>3980</v>
      </c>
      <c r="AL1785">
        <v>668</v>
      </c>
      <c r="AM1785" s="301">
        <v>43828</v>
      </c>
      <c r="AN1785">
        <v>4510</v>
      </c>
      <c r="AO1785">
        <v>817.5</v>
      </c>
      <c r="AP1785" s="301">
        <v>43645</v>
      </c>
      <c r="AQ1785">
        <v>4695</v>
      </c>
      <c r="AR1785">
        <v>777.9</v>
      </c>
      <c r="AS1785" s="301">
        <v>43280</v>
      </c>
      <c r="AT1785">
        <v>4325</v>
      </c>
      <c r="AU1785">
        <v>916.1</v>
      </c>
    </row>
    <row r="1786" spans="1:47" x14ac:dyDescent="0.2">
      <c r="A1786" s="102">
        <v>3449</v>
      </c>
      <c r="B1786">
        <v>2587</v>
      </c>
      <c r="C1786" t="s">
        <v>1233</v>
      </c>
      <c r="D1786" t="s">
        <v>923</v>
      </c>
      <c r="E1786">
        <v>4200</v>
      </c>
      <c r="F1786">
        <v>4180</v>
      </c>
      <c r="G1786">
        <v>200</v>
      </c>
      <c r="H1786" t="s">
        <v>901</v>
      </c>
      <c r="I1786">
        <v>4631</v>
      </c>
      <c r="J1786" t="s">
        <v>1088</v>
      </c>
      <c r="K1786" t="s">
        <v>920</v>
      </c>
      <c r="L1786">
        <v>2685</v>
      </c>
      <c r="M1786">
        <v>2636</v>
      </c>
      <c r="N1786">
        <v>300</v>
      </c>
      <c r="O1786" t="s">
        <v>898</v>
      </c>
      <c r="P1786">
        <v>0.82452164976474396</v>
      </c>
      <c r="Q1786">
        <v>0.87932297074968802</v>
      </c>
      <c r="R1786" s="15">
        <v>7.2725252842311501E-3</v>
      </c>
      <c r="S1786">
        <v>6.2984268583972394E-2</v>
      </c>
      <c r="T1786">
        <v>-0.68798536419237399</v>
      </c>
      <c r="U1786">
        <v>0.68798536419237399</v>
      </c>
      <c r="V1786">
        <v>0.94252876381102801</v>
      </c>
      <c r="W1786">
        <v>-5.42</v>
      </c>
      <c r="X1786">
        <v>5.41</v>
      </c>
      <c r="Y1786">
        <v>161553</v>
      </c>
      <c r="Z1786">
        <v>32311</v>
      </c>
      <c r="AA1786">
        <v>1.39</v>
      </c>
      <c r="AB1786">
        <v>5</v>
      </c>
      <c r="AC1786">
        <v>4</v>
      </c>
      <c r="AD1786">
        <v>1</v>
      </c>
      <c r="AE1786">
        <v>80</v>
      </c>
      <c r="AF1786">
        <v>16</v>
      </c>
      <c r="AG1786">
        <v>1</v>
      </c>
      <c r="AH1786">
        <v>1</v>
      </c>
      <c r="AI1786">
        <v>3</v>
      </c>
      <c r="AJ1786" s="301">
        <v>43919</v>
      </c>
      <c r="AK1786">
        <v>4260</v>
      </c>
      <c r="AL1786">
        <v>2479</v>
      </c>
      <c r="AM1786" s="301">
        <v>43828</v>
      </c>
      <c r="AN1786">
        <v>4545</v>
      </c>
      <c r="AO1786">
        <v>3035</v>
      </c>
      <c r="AP1786" s="301">
        <v>43645</v>
      </c>
      <c r="AQ1786">
        <v>4710</v>
      </c>
      <c r="AR1786">
        <v>2906</v>
      </c>
      <c r="AS1786" s="301">
        <v>43280</v>
      </c>
      <c r="AT1786">
        <v>4670</v>
      </c>
      <c r="AU1786">
        <v>3450</v>
      </c>
    </row>
    <row r="1787" spans="1:47" x14ac:dyDescent="0.2">
      <c r="A1787" s="102">
        <v>1715</v>
      </c>
      <c r="B1787">
        <v>7976</v>
      </c>
      <c r="C1787" t="s">
        <v>936</v>
      </c>
      <c r="D1787" t="s">
        <v>919</v>
      </c>
      <c r="E1787">
        <v>1351</v>
      </c>
      <c r="F1787">
        <v>1370</v>
      </c>
      <c r="G1787">
        <v>800</v>
      </c>
      <c r="H1787" t="s">
        <v>901</v>
      </c>
      <c r="I1787">
        <v>8012</v>
      </c>
      <c r="J1787" t="s">
        <v>1055</v>
      </c>
      <c r="K1787" t="s">
        <v>905</v>
      </c>
      <c r="L1787">
        <v>1330</v>
      </c>
      <c r="M1787">
        <v>1330</v>
      </c>
      <c r="N1787">
        <v>800</v>
      </c>
      <c r="O1787" t="s">
        <v>898</v>
      </c>
      <c r="P1787">
        <v>0.79950539874326498</v>
      </c>
      <c r="Q1787">
        <v>0.932025351825991</v>
      </c>
      <c r="R1787" s="15">
        <v>0.35873991910889502</v>
      </c>
      <c r="S1787" s="15">
        <v>3.4233633121902397E-2</v>
      </c>
      <c r="T1787">
        <v>-0.82130277103498395</v>
      </c>
      <c r="U1787">
        <v>0.82130277103498395</v>
      </c>
      <c r="V1787">
        <v>1.41941855792367</v>
      </c>
      <c r="W1787">
        <v>-3.07</v>
      </c>
      <c r="X1787">
        <v>2.92</v>
      </c>
      <c r="Y1787">
        <v>161000</v>
      </c>
      <c r="Z1787">
        <v>12385</v>
      </c>
      <c r="AA1787">
        <v>0.54</v>
      </c>
      <c r="AB1787">
        <v>13</v>
      </c>
      <c r="AC1787">
        <v>7</v>
      </c>
      <c r="AD1787">
        <v>6</v>
      </c>
      <c r="AE1787">
        <v>53.85</v>
      </c>
      <c r="AF1787">
        <v>20</v>
      </c>
      <c r="AG1787">
        <v>2</v>
      </c>
      <c r="AH1787">
        <v>0</v>
      </c>
      <c r="AI1787">
        <v>11</v>
      </c>
      <c r="AJ1787" s="301">
        <v>43919</v>
      </c>
      <c r="AK1787">
        <v>1547</v>
      </c>
      <c r="AL1787">
        <v>1347</v>
      </c>
      <c r="AM1787" s="301">
        <v>43828</v>
      </c>
      <c r="AN1787">
        <v>1638</v>
      </c>
      <c r="AO1787">
        <v>1630</v>
      </c>
      <c r="AP1787" s="301">
        <v>43645</v>
      </c>
      <c r="AQ1787">
        <v>1770</v>
      </c>
      <c r="AR1787">
        <v>1650</v>
      </c>
      <c r="AS1787" s="301">
        <v>43280</v>
      </c>
      <c r="AT1787">
        <v>2244</v>
      </c>
      <c r="AU1787">
        <v>1691</v>
      </c>
    </row>
    <row r="1788" spans="1:47" x14ac:dyDescent="0.2">
      <c r="A1788" s="102">
        <v>1684</v>
      </c>
      <c r="B1788">
        <v>4091</v>
      </c>
      <c r="C1788" t="s">
        <v>1334</v>
      </c>
      <c r="D1788" t="s">
        <v>920</v>
      </c>
      <c r="E1788">
        <v>1721</v>
      </c>
      <c r="F1788">
        <v>1751</v>
      </c>
      <c r="G1788">
        <v>400</v>
      </c>
      <c r="H1788" t="s">
        <v>901</v>
      </c>
      <c r="I1788">
        <v>5232</v>
      </c>
      <c r="J1788" t="s">
        <v>1433</v>
      </c>
      <c r="K1788" t="s">
        <v>897</v>
      </c>
      <c r="L1788">
        <v>3765</v>
      </c>
      <c r="M1788">
        <v>3805</v>
      </c>
      <c r="N1788">
        <v>200</v>
      </c>
      <c r="O1788" t="s">
        <v>898</v>
      </c>
      <c r="P1788">
        <v>0.84210395526919102</v>
      </c>
      <c r="Q1788">
        <v>0.93265645736362301</v>
      </c>
      <c r="R1788" s="15">
        <v>2.7447595675205098E-2</v>
      </c>
      <c r="S1788" s="15">
        <v>1.7526616683545E-2</v>
      </c>
      <c r="T1788">
        <v>-0.69768675369357902</v>
      </c>
      <c r="U1788">
        <v>0.69768675369357902</v>
      </c>
      <c r="V1788">
        <v>0.66518943046760604</v>
      </c>
      <c r="W1788">
        <v>-4.6100000000000003</v>
      </c>
      <c r="X1788">
        <v>7.96</v>
      </c>
      <c r="Y1788">
        <v>160922</v>
      </c>
      <c r="Z1788">
        <v>12379</v>
      </c>
      <c r="AA1788">
        <v>0.63</v>
      </c>
      <c r="AB1788">
        <v>13</v>
      </c>
      <c r="AC1788">
        <v>8</v>
      </c>
      <c r="AD1788">
        <v>5</v>
      </c>
      <c r="AE1788">
        <v>61.54</v>
      </c>
      <c r="AF1788">
        <v>18</v>
      </c>
      <c r="AG1788">
        <v>4</v>
      </c>
      <c r="AH1788">
        <v>2</v>
      </c>
      <c r="AI1788">
        <v>7</v>
      </c>
      <c r="AJ1788" s="301">
        <v>43919</v>
      </c>
      <c r="AK1788">
        <v>1662</v>
      </c>
      <c r="AL1788">
        <v>3370</v>
      </c>
      <c r="AM1788" s="301">
        <v>43828</v>
      </c>
      <c r="AN1788">
        <v>2428</v>
      </c>
      <c r="AO1788">
        <v>4775</v>
      </c>
      <c r="AP1788" s="301">
        <v>43645</v>
      </c>
      <c r="AQ1788">
        <v>2285</v>
      </c>
      <c r="AR1788">
        <v>4390</v>
      </c>
      <c r="AS1788" s="301">
        <v>43280</v>
      </c>
      <c r="AT1788">
        <v>1526</v>
      </c>
      <c r="AU1788">
        <v>5150</v>
      </c>
    </row>
    <row r="1789" spans="1:47" x14ac:dyDescent="0.2">
      <c r="A1789" s="102">
        <v>1098</v>
      </c>
      <c r="B1789">
        <v>6841</v>
      </c>
      <c r="C1789" t="s">
        <v>1162</v>
      </c>
      <c r="D1789" t="s">
        <v>903</v>
      </c>
      <c r="E1789">
        <v>1630</v>
      </c>
      <c r="F1789">
        <v>1601</v>
      </c>
      <c r="G1789">
        <v>500</v>
      </c>
      <c r="H1789" t="s">
        <v>898</v>
      </c>
      <c r="I1789">
        <v>8830</v>
      </c>
      <c r="J1789" t="s">
        <v>967</v>
      </c>
      <c r="K1789" t="s">
        <v>917</v>
      </c>
      <c r="L1789">
        <v>2915</v>
      </c>
      <c r="M1789">
        <v>2881</v>
      </c>
      <c r="N1789">
        <v>300</v>
      </c>
      <c r="O1789" t="s">
        <v>901</v>
      </c>
      <c r="P1789">
        <v>0.90135952875469905</v>
      </c>
      <c r="Q1789">
        <v>0.94555472930860596</v>
      </c>
      <c r="R1789">
        <v>0.25029516247664102</v>
      </c>
      <c r="S1789">
        <v>5.8743628977761003E-2</v>
      </c>
      <c r="T1789">
        <v>1.58461200224232</v>
      </c>
      <c r="U1789">
        <v>1.58461200224232</v>
      </c>
      <c r="V1789">
        <v>1.7922059468000999</v>
      </c>
      <c r="W1789">
        <v>8.9</v>
      </c>
      <c r="X1789">
        <v>7.38</v>
      </c>
      <c r="Y1789">
        <v>160797</v>
      </c>
      <c r="Z1789">
        <v>20100</v>
      </c>
      <c r="AA1789">
        <v>1.19</v>
      </c>
      <c r="AB1789">
        <v>8</v>
      </c>
      <c r="AC1789">
        <v>7</v>
      </c>
      <c r="AD1789">
        <v>1</v>
      </c>
      <c r="AE1789">
        <v>87.5</v>
      </c>
      <c r="AF1789">
        <v>20</v>
      </c>
      <c r="AG1789">
        <v>1</v>
      </c>
      <c r="AH1789">
        <v>0</v>
      </c>
      <c r="AI1789">
        <v>7</v>
      </c>
      <c r="AJ1789" s="301">
        <v>43919</v>
      </c>
      <c r="AK1789">
        <v>1322</v>
      </c>
      <c r="AL1789">
        <v>2789</v>
      </c>
      <c r="AM1789" s="301">
        <v>43828</v>
      </c>
      <c r="AN1789">
        <v>1929</v>
      </c>
      <c r="AO1789">
        <v>3812</v>
      </c>
      <c r="AP1789" s="301">
        <v>43645</v>
      </c>
      <c r="AQ1789">
        <v>2173</v>
      </c>
      <c r="AR1789">
        <v>3966</v>
      </c>
      <c r="AS1789" s="301">
        <v>43280</v>
      </c>
      <c r="AT1789">
        <v>1917</v>
      </c>
      <c r="AU1789">
        <v>4042</v>
      </c>
    </row>
    <row r="1790" spans="1:47" x14ac:dyDescent="0.2">
      <c r="A1790" s="102">
        <v>2593</v>
      </c>
      <c r="B1790">
        <v>5713</v>
      </c>
      <c r="C1790" t="s">
        <v>1099</v>
      </c>
      <c r="D1790" t="s">
        <v>911</v>
      </c>
      <c r="E1790">
        <v>2937</v>
      </c>
      <c r="F1790">
        <v>2957.5</v>
      </c>
      <c r="G1790">
        <v>300</v>
      </c>
      <c r="H1790" t="s">
        <v>898</v>
      </c>
      <c r="I1790">
        <v>6641</v>
      </c>
      <c r="J1790" t="s">
        <v>1371</v>
      </c>
      <c r="K1790" t="s">
        <v>903</v>
      </c>
      <c r="L1790">
        <v>1030</v>
      </c>
      <c r="M1790">
        <v>1025</v>
      </c>
      <c r="N1790">
        <v>900</v>
      </c>
      <c r="O1790" t="s">
        <v>901</v>
      </c>
      <c r="P1790">
        <v>0.91418383569904604</v>
      </c>
      <c r="Q1790">
        <v>0.90878731657457501</v>
      </c>
      <c r="R1790">
        <v>6.6600215183829997E-2</v>
      </c>
      <c r="S1790" s="15">
        <v>3.9351186315820103E-2</v>
      </c>
      <c r="T1790">
        <v>1.98047785871092</v>
      </c>
      <c r="U1790">
        <v>1.98047785871092</v>
      </c>
      <c r="V1790">
        <v>1.91707860152315</v>
      </c>
      <c r="W1790">
        <v>8.58</v>
      </c>
      <c r="X1790">
        <v>3.97</v>
      </c>
      <c r="Y1790">
        <v>160445</v>
      </c>
      <c r="Z1790">
        <v>12342</v>
      </c>
      <c r="AA1790">
        <v>0.74</v>
      </c>
      <c r="AB1790">
        <v>13</v>
      </c>
      <c r="AC1790">
        <v>6</v>
      </c>
      <c r="AD1790">
        <v>7</v>
      </c>
      <c r="AE1790">
        <v>46.15</v>
      </c>
      <c r="AF1790">
        <v>18</v>
      </c>
      <c r="AG1790">
        <v>5</v>
      </c>
      <c r="AH1790">
        <v>2</v>
      </c>
      <c r="AI1790">
        <v>6</v>
      </c>
      <c r="AJ1790" s="301">
        <v>43919</v>
      </c>
      <c r="AK1790">
        <v>2311.5</v>
      </c>
      <c r="AL1790">
        <v>873</v>
      </c>
      <c r="AM1790" s="301">
        <v>43828</v>
      </c>
      <c r="AN1790">
        <v>3544</v>
      </c>
      <c r="AO1790">
        <v>1356</v>
      </c>
      <c r="AP1790" s="301">
        <v>43645</v>
      </c>
      <c r="AQ1790">
        <v>3244</v>
      </c>
      <c r="AR1790">
        <v>1195</v>
      </c>
      <c r="AS1790" s="301">
        <v>43280</v>
      </c>
      <c r="AT1790">
        <v>4145</v>
      </c>
      <c r="AU1790">
        <v>992</v>
      </c>
    </row>
    <row r="1791" spans="1:47" x14ac:dyDescent="0.2">
      <c r="A1791" s="102">
        <v>2531</v>
      </c>
      <c r="B1791">
        <v>2587</v>
      </c>
      <c r="C1791" t="s">
        <v>1233</v>
      </c>
      <c r="D1791" t="s">
        <v>923</v>
      </c>
      <c r="E1791">
        <v>4200</v>
      </c>
      <c r="F1791">
        <v>4180</v>
      </c>
      <c r="G1791">
        <v>200</v>
      </c>
      <c r="H1791" t="s">
        <v>898</v>
      </c>
      <c r="I1791">
        <v>3405</v>
      </c>
      <c r="J1791" t="s">
        <v>1265</v>
      </c>
      <c r="K1791" t="s">
        <v>920</v>
      </c>
      <c r="L1791">
        <v>1120</v>
      </c>
      <c r="M1791">
        <v>1104</v>
      </c>
      <c r="N1791">
        <v>800</v>
      </c>
      <c r="O1791" t="s">
        <v>901</v>
      </c>
      <c r="P1791">
        <v>0.86384863980489601</v>
      </c>
      <c r="Q1791">
        <v>0.91024673303854298</v>
      </c>
      <c r="R1791">
        <v>3.2311599812879802E-2</v>
      </c>
      <c r="S1791">
        <v>2.59384406510998E-3</v>
      </c>
      <c r="T1791">
        <v>7.5097256398354406E-2</v>
      </c>
      <c r="U1791">
        <v>7.5097256398354406E-2</v>
      </c>
      <c r="V1791">
        <v>0.79899268694478398</v>
      </c>
      <c r="W1791">
        <v>0.25</v>
      </c>
      <c r="X1791">
        <v>5.65</v>
      </c>
      <c r="Y1791">
        <v>160377</v>
      </c>
      <c r="Z1791">
        <v>13365</v>
      </c>
      <c r="AA1791">
        <v>0.8</v>
      </c>
      <c r="AB1791">
        <v>12</v>
      </c>
      <c r="AC1791">
        <v>7</v>
      </c>
      <c r="AD1791">
        <v>5</v>
      </c>
      <c r="AE1791">
        <v>58.33</v>
      </c>
      <c r="AF1791">
        <v>20</v>
      </c>
      <c r="AG1791">
        <v>2</v>
      </c>
      <c r="AH1791">
        <v>0</v>
      </c>
      <c r="AI1791">
        <v>10</v>
      </c>
      <c r="AJ1791" s="301">
        <v>43919</v>
      </c>
      <c r="AK1791">
        <v>4260</v>
      </c>
      <c r="AL1791">
        <v>1129</v>
      </c>
      <c r="AM1791" s="301">
        <v>43828</v>
      </c>
      <c r="AN1791">
        <v>4545</v>
      </c>
      <c r="AO1791">
        <v>1331</v>
      </c>
      <c r="AP1791" s="301">
        <v>43645</v>
      </c>
      <c r="AQ1791">
        <v>4710</v>
      </c>
      <c r="AR1791">
        <v>1308</v>
      </c>
      <c r="AS1791" s="301">
        <v>43280</v>
      </c>
      <c r="AT1791">
        <v>4670</v>
      </c>
      <c r="AU1791">
        <v>1497</v>
      </c>
    </row>
    <row r="1792" spans="1:47" x14ac:dyDescent="0.2">
      <c r="A1792" s="102">
        <v>3583</v>
      </c>
      <c r="B1792">
        <v>7164</v>
      </c>
      <c r="C1792" t="s">
        <v>1042</v>
      </c>
      <c r="D1792" t="s">
        <v>904</v>
      </c>
      <c r="E1792">
        <v>4080</v>
      </c>
      <c r="F1792">
        <v>4095</v>
      </c>
      <c r="G1792">
        <v>200</v>
      </c>
      <c r="H1792" t="s">
        <v>898</v>
      </c>
      <c r="I1792">
        <v>7752</v>
      </c>
      <c r="J1792" t="s">
        <v>2641</v>
      </c>
      <c r="K1792" t="s">
        <v>903</v>
      </c>
      <c r="L1792">
        <v>767</v>
      </c>
      <c r="M1792">
        <v>749</v>
      </c>
      <c r="N1792">
        <v>1100</v>
      </c>
      <c r="O1792" t="s">
        <v>901</v>
      </c>
      <c r="P1792">
        <v>0.87944518603986999</v>
      </c>
      <c r="Q1792">
        <v>0.87431557326395803</v>
      </c>
      <c r="R1792">
        <v>8.3744475005343599E-2</v>
      </c>
      <c r="S1792">
        <v>9.1609334736568501E-2</v>
      </c>
      <c r="T1792">
        <v>2.1771188504988199</v>
      </c>
      <c r="U1792">
        <v>2.1771188504988199</v>
      </c>
      <c r="V1792">
        <v>1.7552282013012499</v>
      </c>
      <c r="W1792">
        <v>16.690000000000001</v>
      </c>
      <c r="X1792">
        <v>0.6</v>
      </c>
      <c r="Y1792">
        <v>160245</v>
      </c>
      <c r="Z1792">
        <v>11446</v>
      </c>
      <c r="AA1792">
        <v>0.71</v>
      </c>
      <c r="AB1792">
        <v>14</v>
      </c>
      <c r="AC1792">
        <v>8</v>
      </c>
      <c r="AD1792">
        <v>6</v>
      </c>
      <c r="AE1792">
        <v>57.14</v>
      </c>
      <c r="AF1792">
        <v>18</v>
      </c>
      <c r="AG1792">
        <v>3</v>
      </c>
      <c r="AH1792">
        <v>2</v>
      </c>
      <c r="AI1792">
        <v>9</v>
      </c>
      <c r="AJ1792" s="301">
        <v>43919</v>
      </c>
      <c r="AK1792">
        <v>3525</v>
      </c>
      <c r="AL1792">
        <v>780</v>
      </c>
      <c r="AM1792" s="301">
        <v>43828</v>
      </c>
      <c r="AN1792">
        <v>4650</v>
      </c>
      <c r="AO1792">
        <v>1192</v>
      </c>
      <c r="AP1792" s="301">
        <v>43645</v>
      </c>
      <c r="AQ1792">
        <v>4210</v>
      </c>
      <c r="AR1792">
        <v>1073</v>
      </c>
      <c r="AS1792" s="301">
        <v>43280</v>
      </c>
      <c r="AT1792">
        <v>4985</v>
      </c>
      <c r="AU1792">
        <v>999</v>
      </c>
    </row>
    <row r="1793" spans="1:47" x14ac:dyDescent="0.2">
      <c r="A1793" s="102">
        <v>2540</v>
      </c>
      <c r="B1793">
        <v>4091</v>
      </c>
      <c r="C1793" t="s">
        <v>1334</v>
      </c>
      <c r="D1793" t="s">
        <v>920</v>
      </c>
      <c r="E1793">
        <v>1721</v>
      </c>
      <c r="F1793">
        <v>1751</v>
      </c>
      <c r="G1793">
        <v>600</v>
      </c>
      <c r="H1793" t="s">
        <v>898</v>
      </c>
      <c r="I1793">
        <v>8750</v>
      </c>
      <c r="J1793" t="s">
        <v>27</v>
      </c>
      <c r="K1793" t="s">
        <v>1018</v>
      </c>
      <c r="L1793">
        <v>1277.5</v>
      </c>
      <c r="M1793">
        <v>1283</v>
      </c>
      <c r="N1793">
        <v>800</v>
      </c>
      <c r="O1793" t="s">
        <v>901</v>
      </c>
      <c r="P1793">
        <v>0.68871299191271396</v>
      </c>
      <c r="Q1793">
        <v>0.91007640825351299</v>
      </c>
      <c r="R1793">
        <v>0.462727356030258</v>
      </c>
      <c r="S1793" s="15">
        <v>8.6742295129134898E-3</v>
      </c>
      <c r="T1793">
        <v>0.61066773401519103</v>
      </c>
      <c r="U1793">
        <v>0.61066773401519103</v>
      </c>
      <c r="V1793">
        <v>0.24231888308560701</v>
      </c>
      <c r="W1793">
        <v>4.59</v>
      </c>
      <c r="X1793">
        <v>2.2999999999999998</v>
      </c>
      <c r="Y1793">
        <v>160150</v>
      </c>
      <c r="Z1793">
        <v>11439</v>
      </c>
      <c r="AA1793">
        <v>0.49</v>
      </c>
      <c r="AB1793">
        <v>14</v>
      </c>
      <c r="AC1793">
        <v>10</v>
      </c>
      <c r="AD1793">
        <v>4</v>
      </c>
      <c r="AE1793">
        <v>71.430000000000007</v>
      </c>
      <c r="AF1793">
        <v>19</v>
      </c>
      <c r="AG1793">
        <v>3</v>
      </c>
      <c r="AH1793">
        <v>3</v>
      </c>
      <c r="AI1793">
        <v>8</v>
      </c>
      <c r="AJ1793" s="301">
        <v>43919</v>
      </c>
      <c r="AK1793">
        <v>1662</v>
      </c>
      <c r="AL1793">
        <v>1305</v>
      </c>
      <c r="AM1793" s="301">
        <v>43828</v>
      </c>
      <c r="AN1793">
        <v>2428</v>
      </c>
      <c r="AO1793">
        <v>1816.5</v>
      </c>
      <c r="AP1793" s="301">
        <v>43645</v>
      </c>
      <c r="AQ1793">
        <v>2285</v>
      </c>
      <c r="AR1793">
        <v>1656</v>
      </c>
      <c r="AS1793" s="301">
        <v>43280</v>
      </c>
      <c r="AT1793">
        <v>1526</v>
      </c>
      <c r="AU1793">
        <v>1954.5</v>
      </c>
    </row>
    <row r="1794" spans="1:47" x14ac:dyDescent="0.2">
      <c r="A1794" s="102">
        <v>1512</v>
      </c>
      <c r="B1794">
        <v>1662</v>
      </c>
      <c r="C1794" t="s">
        <v>463</v>
      </c>
      <c r="D1794" t="s">
        <v>1045</v>
      </c>
      <c r="E1794">
        <v>1807</v>
      </c>
      <c r="F1794">
        <v>1788</v>
      </c>
      <c r="G1794">
        <v>600</v>
      </c>
      <c r="H1794" t="s">
        <v>901</v>
      </c>
      <c r="I1794">
        <v>9603</v>
      </c>
      <c r="J1794" t="s">
        <v>1013</v>
      </c>
      <c r="K1794" t="s">
        <v>910</v>
      </c>
      <c r="L1794">
        <v>1569</v>
      </c>
      <c r="M1794">
        <v>1540</v>
      </c>
      <c r="N1794">
        <v>700</v>
      </c>
      <c r="O1794" t="s">
        <v>898</v>
      </c>
      <c r="P1794">
        <v>0.70129824408274399</v>
      </c>
      <c r="Q1794">
        <v>0.93641632363328497</v>
      </c>
      <c r="R1794">
        <v>8.9318374821002494E-2</v>
      </c>
      <c r="S1794">
        <v>9.3073000422597099E-2</v>
      </c>
      <c r="T1794">
        <v>-0.265735753509526</v>
      </c>
      <c r="U1794">
        <v>0.265735753509526</v>
      </c>
      <c r="V1794">
        <v>0.50525668279934399</v>
      </c>
      <c r="W1794">
        <v>-4.1100000000000003</v>
      </c>
      <c r="X1794">
        <v>0.48</v>
      </c>
      <c r="Y1794">
        <v>159985</v>
      </c>
      <c r="Z1794">
        <v>11428</v>
      </c>
      <c r="AA1794">
        <v>0.54</v>
      </c>
      <c r="AB1794">
        <v>14</v>
      </c>
      <c r="AC1794">
        <v>7</v>
      </c>
      <c r="AD1794">
        <v>7</v>
      </c>
      <c r="AE1794">
        <v>50</v>
      </c>
      <c r="AF1794">
        <v>17</v>
      </c>
      <c r="AG1794">
        <v>4</v>
      </c>
      <c r="AH1794">
        <v>2</v>
      </c>
      <c r="AI1794">
        <v>8</v>
      </c>
      <c r="AJ1794" s="301">
        <v>43919</v>
      </c>
      <c r="AK1794">
        <v>1789</v>
      </c>
      <c r="AL1794">
        <v>1419</v>
      </c>
      <c r="AM1794" s="301">
        <v>43828</v>
      </c>
      <c r="AN1794">
        <v>2955</v>
      </c>
      <c r="AO1794">
        <v>3135</v>
      </c>
      <c r="AP1794" s="301">
        <v>43645</v>
      </c>
      <c r="AQ1794">
        <v>2554</v>
      </c>
      <c r="AR1794">
        <v>2719</v>
      </c>
      <c r="AS1794" s="301">
        <v>43280</v>
      </c>
      <c r="AT1794">
        <v>2896</v>
      </c>
      <c r="AU1794">
        <v>3240</v>
      </c>
    </row>
    <row r="1795" spans="1:47" x14ac:dyDescent="0.2">
      <c r="A1795" s="102">
        <v>550</v>
      </c>
      <c r="B1795">
        <v>4005</v>
      </c>
      <c r="C1795" t="s">
        <v>1072</v>
      </c>
      <c r="D1795" t="s">
        <v>920</v>
      </c>
      <c r="E1795">
        <v>313</v>
      </c>
      <c r="F1795">
        <v>312</v>
      </c>
      <c r="G1795">
        <v>3400</v>
      </c>
      <c r="H1795" t="s">
        <v>901</v>
      </c>
      <c r="I1795">
        <v>6908</v>
      </c>
      <c r="J1795" t="s">
        <v>1404</v>
      </c>
      <c r="K1795" t="s">
        <v>903</v>
      </c>
      <c r="L1795">
        <v>3555</v>
      </c>
      <c r="M1795">
        <v>3525</v>
      </c>
      <c r="N1795">
        <v>300</v>
      </c>
      <c r="O1795" t="s">
        <v>898</v>
      </c>
      <c r="P1795">
        <v>0.84578242000246295</v>
      </c>
      <c r="Q1795">
        <v>0.95671949284981195</v>
      </c>
      <c r="R1795">
        <v>1.19789407408123E-3</v>
      </c>
      <c r="S1795">
        <v>6.5887975675878493E-2</v>
      </c>
      <c r="T1795">
        <v>-1.6855296007645799</v>
      </c>
      <c r="U1795">
        <v>1.6855296007645799</v>
      </c>
      <c r="V1795">
        <v>1.54789188848634</v>
      </c>
      <c r="W1795">
        <v>-13.33</v>
      </c>
      <c r="X1795">
        <v>0.31</v>
      </c>
      <c r="Y1795">
        <v>159697</v>
      </c>
      <c r="Z1795">
        <v>8405</v>
      </c>
      <c r="AA1795">
        <v>0.22</v>
      </c>
      <c r="AB1795">
        <v>19</v>
      </c>
      <c r="AC1795">
        <v>11</v>
      </c>
      <c r="AD1795">
        <v>8</v>
      </c>
      <c r="AE1795">
        <v>57.89</v>
      </c>
      <c r="AF1795">
        <v>18</v>
      </c>
      <c r="AG1795">
        <v>3</v>
      </c>
      <c r="AH1795">
        <v>3</v>
      </c>
      <c r="AI1795">
        <v>13</v>
      </c>
      <c r="AJ1795" s="301">
        <v>43919</v>
      </c>
      <c r="AK1795">
        <v>329</v>
      </c>
      <c r="AL1795">
        <v>3090</v>
      </c>
      <c r="AM1795" s="301">
        <v>43828</v>
      </c>
      <c r="AN1795">
        <v>498</v>
      </c>
      <c r="AO1795">
        <v>4840</v>
      </c>
      <c r="AP1795" s="301">
        <v>43645</v>
      </c>
      <c r="AQ1795">
        <v>515</v>
      </c>
      <c r="AR1795">
        <v>5630</v>
      </c>
      <c r="AS1795" s="301">
        <v>43280</v>
      </c>
      <c r="AT1795">
        <v>623</v>
      </c>
      <c r="AU1795">
        <v>6680</v>
      </c>
    </row>
    <row r="1796" spans="1:47" x14ac:dyDescent="0.2">
      <c r="A1796" s="102">
        <v>902</v>
      </c>
      <c r="B1796">
        <v>3405</v>
      </c>
      <c r="C1796" t="s">
        <v>1265</v>
      </c>
      <c r="D1796" t="s">
        <v>920</v>
      </c>
      <c r="E1796">
        <v>1120</v>
      </c>
      <c r="F1796">
        <v>1104</v>
      </c>
      <c r="G1796">
        <v>1000</v>
      </c>
      <c r="H1796" t="s">
        <v>901</v>
      </c>
      <c r="I1796">
        <v>8850</v>
      </c>
      <c r="J1796" t="s">
        <v>1345</v>
      </c>
      <c r="K1796" t="s">
        <v>917</v>
      </c>
      <c r="L1796">
        <v>2237</v>
      </c>
      <c r="M1796">
        <v>2184</v>
      </c>
      <c r="N1796">
        <v>500</v>
      </c>
      <c r="O1796" t="s">
        <v>898</v>
      </c>
      <c r="P1796">
        <v>0.83284980414425103</v>
      </c>
      <c r="Q1796">
        <v>0.94930385144489704</v>
      </c>
      <c r="R1796">
        <v>0.28769740108699099</v>
      </c>
      <c r="S1796" s="15">
        <v>2.5023683748455299E-4</v>
      </c>
      <c r="T1796">
        <v>-1.2528287304916499</v>
      </c>
      <c r="U1796">
        <v>1.2528287304916499</v>
      </c>
      <c r="V1796">
        <v>0.98238377599973403</v>
      </c>
      <c r="W1796">
        <v>-5.15</v>
      </c>
      <c r="X1796">
        <v>1.1000000000000001</v>
      </c>
      <c r="Y1796">
        <v>159078</v>
      </c>
      <c r="Z1796">
        <v>13256</v>
      </c>
      <c r="AA1796">
        <v>0.6</v>
      </c>
      <c r="AB1796">
        <v>12</v>
      </c>
      <c r="AC1796">
        <v>8</v>
      </c>
      <c r="AD1796">
        <v>4</v>
      </c>
      <c r="AE1796">
        <v>66.67</v>
      </c>
      <c r="AF1796">
        <v>18</v>
      </c>
      <c r="AG1796">
        <v>2</v>
      </c>
      <c r="AH1796">
        <v>1</v>
      </c>
      <c r="AI1796">
        <v>9</v>
      </c>
      <c r="AJ1796" s="301">
        <v>43919</v>
      </c>
      <c r="AK1796">
        <v>1129</v>
      </c>
      <c r="AL1796">
        <v>2067</v>
      </c>
      <c r="AM1796" s="301">
        <v>43828</v>
      </c>
      <c r="AN1796">
        <v>1331</v>
      </c>
      <c r="AO1796">
        <v>2785</v>
      </c>
      <c r="AP1796" s="301">
        <v>43645</v>
      </c>
      <c r="AQ1796">
        <v>1308</v>
      </c>
      <c r="AR1796">
        <v>2621</v>
      </c>
      <c r="AS1796" s="301">
        <v>43280</v>
      </c>
      <c r="AT1796">
        <v>1497</v>
      </c>
      <c r="AU1796">
        <v>2610</v>
      </c>
    </row>
    <row r="1797" spans="1:47" x14ac:dyDescent="0.2">
      <c r="A1797" s="102">
        <v>2524</v>
      </c>
      <c r="B1797">
        <v>6963</v>
      </c>
      <c r="C1797" t="s">
        <v>1347</v>
      </c>
      <c r="D1797" t="s">
        <v>903</v>
      </c>
      <c r="E1797">
        <v>7110</v>
      </c>
      <c r="F1797">
        <v>7010</v>
      </c>
      <c r="G1797">
        <v>100</v>
      </c>
      <c r="H1797" t="s">
        <v>901</v>
      </c>
      <c r="I1797">
        <v>7313</v>
      </c>
      <c r="J1797" t="s">
        <v>857</v>
      </c>
      <c r="K1797" t="s">
        <v>913</v>
      </c>
      <c r="L1797">
        <v>2939</v>
      </c>
      <c r="M1797">
        <v>2923</v>
      </c>
      <c r="N1797">
        <v>200</v>
      </c>
      <c r="O1797" t="s">
        <v>898</v>
      </c>
      <c r="P1797">
        <v>0.92775120741200001</v>
      </c>
      <c r="Q1797">
        <v>0.91034516338207305</v>
      </c>
      <c r="R1797">
        <v>0.107996935402301</v>
      </c>
      <c r="S1797">
        <v>4.6287135039290501E-2</v>
      </c>
      <c r="T1797">
        <v>-0.17867467596282799</v>
      </c>
      <c r="U1797">
        <v>0.17867467596282799</v>
      </c>
      <c r="V1797">
        <v>1.8787358611428301E-3</v>
      </c>
      <c r="W1797">
        <v>-0.65</v>
      </c>
      <c r="X1797">
        <v>16.600000000000001</v>
      </c>
      <c r="Y1797">
        <v>158916</v>
      </c>
      <c r="Z1797">
        <v>31783</v>
      </c>
      <c r="AA1797">
        <v>1.99</v>
      </c>
      <c r="AB1797">
        <v>5</v>
      </c>
      <c r="AC1797">
        <v>4</v>
      </c>
      <c r="AD1797">
        <v>1</v>
      </c>
      <c r="AE1797">
        <v>80</v>
      </c>
      <c r="AF1797">
        <v>21</v>
      </c>
      <c r="AG1797">
        <v>1</v>
      </c>
      <c r="AH1797">
        <v>0</v>
      </c>
      <c r="AI1797">
        <v>4</v>
      </c>
      <c r="AJ1797" s="301">
        <v>43919</v>
      </c>
      <c r="AK1797">
        <v>6200</v>
      </c>
      <c r="AL1797">
        <v>2701</v>
      </c>
      <c r="AM1797" s="301">
        <v>43828</v>
      </c>
      <c r="AN1797">
        <v>8780</v>
      </c>
      <c r="AO1797">
        <v>3425</v>
      </c>
      <c r="AP1797" s="301">
        <v>43645</v>
      </c>
      <c r="AQ1797">
        <v>7600</v>
      </c>
      <c r="AR1797">
        <v>3075</v>
      </c>
      <c r="AS1797" s="301">
        <v>43280</v>
      </c>
      <c r="AT1797">
        <v>9300</v>
      </c>
      <c r="AU1797">
        <v>4495</v>
      </c>
    </row>
    <row r="1798" spans="1:47" x14ac:dyDescent="0.2">
      <c r="A1798" s="102">
        <v>2939</v>
      </c>
      <c r="B1798">
        <v>1417</v>
      </c>
      <c r="C1798" t="s">
        <v>1462</v>
      </c>
      <c r="D1798" t="s">
        <v>907</v>
      </c>
      <c r="E1798">
        <v>1611</v>
      </c>
      <c r="F1798">
        <v>1595</v>
      </c>
      <c r="G1798">
        <v>600</v>
      </c>
      <c r="H1798" t="s">
        <v>898</v>
      </c>
      <c r="I1798">
        <v>4324</v>
      </c>
      <c r="J1798" t="s">
        <v>1065</v>
      </c>
      <c r="K1798" t="s">
        <v>910</v>
      </c>
      <c r="L1798">
        <v>2495</v>
      </c>
      <c r="M1798">
        <v>2445</v>
      </c>
      <c r="N1798">
        <v>400</v>
      </c>
      <c r="O1798" t="s">
        <v>901</v>
      </c>
      <c r="P1798">
        <v>0.83149722705302398</v>
      </c>
      <c r="Q1798">
        <v>0.89894748079194897</v>
      </c>
      <c r="R1798">
        <v>0.24146993987457799</v>
      </c>
      <c r="S1798">
        <v>7.3682708214087098E-3</v>
      </c>
      <c r="T1798">
        <v>0.81471153365462301</v>
      </c>
      <c r="U1798">
        <v>0.81471153365462301</v>
      </c>
      <c r="V1798">
        <v>0.34703056904457802</v>
      </c>
      <c r="W1798">
        <v>7.05</v>
      </c>
      <c r="X1798">
        <v>2.15</v>
      </c>
      <c r="Y1798">
        <v>158635</v>
      </c>
      <c r="Z1798">
        <v>9331</v>
      </c>
      <c r="AA1798">
        <v>0.32</v>
      </c>
      <c r="AB1798">
        <v>17</v>
      </c>
      <c r="AC1798">
        <v>10</v>
      </c>
      <c r="AD1798">
        <v>7</v>
      </c>
      <c r="AE1798">
        <v>58.82</v>
      </c>
      <c r="AF1798">
        <v>16</v>
      </c>
      <c r="AG1798">
        <v>6</v>
      </c>
      <c r="AH1798">
        <v>5</v>
      </c>
      <c r="AI1798">
        <v>6</v>
      </c>
      <c r="AJ1798" s="301">
        <v>43919</v>
      </c>
      <c r="AK1798">
        <v>1375</v>
      </c>
      <c r="AL1798">
        <v>2119</v>
      </c>
      <c r="AM1798" s="301">
        <v>43828</v>
      </c>
      <c r="AN1798">
        <v>1651</v>
      </c>
      <c r="AO1798">
        <v>3775</v>
      </c>
      <c r="AP1798" s="301">
        <v>43645</v>
      </c>
      <c r="AQ1798">
        <v>1652</v>
      </c>
      <c r="AR1798">
        <v>3810</v>
      </c>
      <c r="AS1798" s="301">
        <v>43280</v>
      </c>
      <c r="AT1798">
        <v>1687</v>
      </c>
      <c r="AU1798">
        <v>5140</v>
      </c>
    </row>
    <row r="1799" spans="1:47" x14ac:dyDescent="0.2">
      <c r="A1799" s="102">
        <v>1606</v>
      </c>
      <c r="B1799">
        <v>1959</v>
      </c>
      <c r="C1799" t="s">
        <v>1446</v>
      </c>
      <c r="D1799" t="s">
        <v>907</v>
      </c>
      <c r="E1799">
        <v>3135</v>
      </c>
      <c r="F1799">
        <v>3115</v>
      </c>
      <c r="G1799">
        <v>300</v>
      </c>
      <c r="H1799" t="s">
        <v>898</v>
      </c>
      <c r="I1799">
        <v>5101</v>
      </c>
      <c r="J1799" t="s">
        <v>1263</v>
      </c>
      <c r="K1799" t="s">
        <v>984</v>
      </c>
      <c r="L1799">
        <v>1514</v>
      </c>
      <c r="M1799">
        <v>1495</v>
      </c>
      <c r="N1799">
        <v>600</v>
      </c>
      <c r="O1799" t="s">
        <v>901</v>
      </c>
      <c r="P1799">
        <v>0.74005685584399195</v>
      </c>
      <c r="Q1799">
        <v>0.93443542225057996</v>
      </c>
      <c r="R1799">
        <v>8.8201753135602995E-2</v>
      </c>
      <c r="S1799">
        <v>1.9157892158172499E-3</v>
      </c>
      <c r="T1799">
        <v>0.61767885630116803</v>
      </c>
      <c r="U1799">
        <v>0.61767885630116803</v>
      </c>
      <c r="V1799">
        <v>0.23072824825007399</v>
      </c>
      <c r="W1799">
        <v>4.3600000000000003</v>
      </c>
      <c r="X1799">
        <v>4.01</v>
      </c>
      <c r="Y1799">
        <v>158544</v>
      </c>
      <c r="Z1799">
        <v>15854</v>
      </c>
      <c r="AA1799">
        <v>1.04</v>
      </c>
      <c r="AB1799">
        <v>10</v>
      </c>
      <c r="AC1799">
        <v>7</v>
      </c>
      <c r="AD1799">
        <v>3</v>
      </c>
      <c r="AE1799">
        <v>70</v>
      </c>
      <c r="AF1799">
        <v>17</v>
      </c>
      <c r="AG1799">
        <v>3</v>
      </c>
      <c r="AH1799">
        <v>1</v>
      </c>
      <c r="AI1799">
        <v>6</v>
      </c>
      <c r="AJ1799" s="301">
        <v>43919</v>
      </c>
      <c r="AK1799">
        <v>3070</v>
      </c>
      <c r="AL1799">
        <v>1457</v>
      </c>
      <c r="AM1799" s="301">
        <v>43828</v>
      </c>
      <c r="AN1799">
        <v>3235</v>
      </c>
      <c r="AO1799">
        <v>2131</v>
      </c>
      <c r="AP1799" s="301">
        <v>43645</v>
      </c>
      <c r="AQ1799">
        <v>3325</v>
      </c>
      <c r="AR1799">
        <v>2041</v>
      </c>
      <c r="AS1799" s="301">
        <v>43280</v>
      </c>
      <c r="AT1799">
        <v>5210</v>
      </c>
      <c r="AU1799">
        <v>2246</v>
      </c>
    </row>
    <row r="1800" spans="1:47" x14ac:dyDescent="0.2">
      <c r="A1800" s="102">
        <v>2726</v>
      </c>
      <c r="B1800">
        <v>5020</v>
      </c>
      <c r="C1800" t="s">
        <v>1138</v>
      </c>
      <c r="D1800" t="s">
        <v>1090</v>
      </c>
      <c r="E1800">
        <v>379.7</v>
      </c>
      <c r="F1800">
        <v>378.3</v>
      </c>
      <c r="G1800">
        <v>2400</v>
      </c>
      <c r="H1800" t="s">
        <v>901</v>
      </c>
      <c r="I1800">
        <v>9678</v>
      </c>
      <c r="J1800" t="s">
        <v>1453</v>
      </c>
      <c r="K1800" t="s">
        <v>910</v>
      </c>
      <c r="L1800">
        <v>2297</v>
      </c>
      <c r="M1800">
        <v>2316</v>
      </c>
      <c r="N1800">
        <v>400</v>
      </c>
      <c r="O1800" t="s">
        <v>898</v>
      </c>
      <c r="P1800">
        <v>0.86336885448915501</v>
      </c>
      <c r="Q1800">
        <v>0.90534028174140802</v>
      </c>
      <c r="R1800">
        <v>0.13948999551622601</v>
      </c>
      <c r="S1800" s="15">
        <v>9.3494372764980405E-2</v>
      </c>
      <c r="T1800">
        <v>-2.8282320995351</v>
      </c>
      <c r="U1800">
        <v>2.8282320995351</v>
      </c>
      <c r="V1800">
        <v>2.3753054703116199</v>
      </c>
      <c r="W1800">
        <v>-8.82</v>
      </c>
      <c r="X1800">
        <v>1.99</v>
      </c>
      <c r="Y1800">
        <v>158134</v>
      </c>
      <c r="Z1800">
        <v>13178</v>
      </c>
      <c r="AA1800">
        <v>0.96</v>
      </c>
      <c r="AB1800">
        <v>12</v>
      </c>
      <c r="AC1800">
        <v>8</v>
      </c>
      <c r="AD1800">
        <v>4</v>
      </c>
      <c r="AE1800">
        <v>66.67</v>
      </c>
      <c r="AF1800">
        <v>18</v>
      </c>
      <c r="AG1800">
        <v>4</v>
      </c>
      <c r="AH1800">
        <v>2</v>
      </c>
      <c r="AI1800">
        <v>6</v>
      </c>
      <c r="AJ1800" s="301">
        <v>43919</v>
      </c>
      <c r="AK1800">
        <v>367.8</v>
      </c>
      <c r="AL1800">
        <v>2133</v>
      </c>
      <c r="AM1800" s="301">
        <v>43828</v>
      </c>
      <c r="AN1800">
        <v>497.9</v>
      </c>
      <c r="AO1800">
        <v>2821</v>
      </c>
      <c r="AP1800" s="301">
        <v>43645</v>
      </c>
      <c r="AQ1800">
        <v>545.79999999999995</v>
      </c>
      <c r="AR1800">
        <v>2838</v>
      </c>
      <c r="AS1800" s="301">
        <v>43280</v>
      </c>
      <c r="AT1800">
        <v>757.9</v>
      </c>
      <c r="AU1800">
        <v>3470</v>
      </c>
    </row>
    <row r="1801" spans="1:47" x14ac:dyDescent="0.2">
      <c r="A1801" s="102">
        <v>3772</v>
      </c>
      <c r="B1801">
        <v>6988</v>
      </c>
      <c r="C1801" t="s">
        <v>61</v>
      </c>
      <c r="D1801" t="s">
        <v>920</v>
      </c>
      <c r="E1801">
        <v>5930</v>
      </c>
      <c r="F1801">
        <v>5940</v>
      </c>
      <c r="G1801">
        <v>100</v>
      </c>
      <c r="H1801" t="s">
        <v>898</v>
      </c>
      <c r="I1801">
        <v>9412</v>
      </c>
      <c r="J1801" t="s">
        <v>452</v>
      </c>
      <c r="K1801" t="s">
        <v>900</v>
      </c>
      <c r="L1801">
        <v>402</v>
      </c>
      <c r="M1801">
        <v>391</v>
      </c>
      <c r="N1801">
        <v>1500</v>
      </c>
      <c r="O1801" t="s">
        <v>901</v>
      </c>
      <c r="P1801">
        <v>0.912896252758293</v>
      </c>
      <c r="Q1801">
        <v>0.86643743957425801</v>
      </c>
      <c r="R1801" s="15">
        <v>3.5517504493996799E-6</v>
      </c>
      <c r="S1801">
        <v>8.3123493920013204E-3</v>
      </c>
      <c r="T1801">
        <v>3.5873453286914998</v>
      </c>
      <c r="U1801">
        <v>3.5873453286914998</v>
      </c>
      <c r="V1801">
        <v>2.19290607698073</v>
      </c>
      <c r="W1801">
        <v>15.33</v>
      </c>
      <c r="X1801">
        <v>1.26</v>
      </c>
      <c r="Y1801">
        <v>158068</v>
      </c>
      <c r="Z1801">
        <v>12159</v>
      </c>
      <c r="AA1801">
        <v>0.37</v>
      </c>
      <c r="AB1801">
        <v>13</v>
      </c>
      <c r="AC1801">
        <v>6</v>
      </c>
      <c r="AD1801">
        <v>7</v>
      </c>
      <c r="AE1801">
        <v>46.15</v>
      </c>
      <c r="AF1801">
        <v>18</v>
      </c>
      <c r="AG1801">
        <v>3</v>
      </c>
      <c r="AH1801">
        <v>2</v>
      </c>
      <c r="AI1801">
        <v>8</v>
      </c>
      <c r="AJ1801" s="301">
        <v>43919</v>
      </c>
      <c r="AK1801">
        <v>4865</v>
      </c>
      <c r="AL1801">
        <v>393</v>
      </c>
      <c r="AM1801" s="301">
        <v>43828</v>
      </c>
      <c r="AN1801">
        <v>6180</v>
      </c>
      <c r="AO1801">
        <v>485</v>
      </c>
      <c r="AP1801" s="301">
        <v>43645</v>
      </c>
      <c r="AQ1801">
        <v>5394</v>
      </c>
      <c r="AR1801">
        <v>438</v>
      </c>
      <c r="AS1801" s="301">
        <v>43280</v>
      </c>
      <c r="AT1801">
        <v>8103</v>
      </c>
      <c r="AU1801">
        <v>538</v>
      </c>
    </row>
    <row r="1802" spans="1:47" x14ac:dyDescent="0.2">
      <c r="A1802" s="102">
        <v>2965</v>
      </c>
      <c r="B1802">
        <v>2607</v>
      </c>
      <c r="C1802" t="s">
        <v>924</v>
      </c>
      <c r="D1802" t="s">
        <v>923</v>
      </c>
      <c r="E1802">
        <v>2794</v>
      </c>
      <c r="F1802">
        <v>2778</v>
      </c>
      <c r="G1802">
        <v>300</v>
      </c>
      <c r="H1802" t="s">
        <v>898</v>
      </c>
      <c r="I1802">
        <v>4004</v>
      </c>
      <c r="J1802" t="s">
        <v>1027</v>
      </c>
      <c r="K1802" t="s">
        <v>920</v>
      </c>
      <c r="L1802">
        <v>2393</v>
      </c>
      <c r="M1802">
        <v>2398</v>
      </c>
      <c r="N1802">
        <v>300</v>
      </c>
      <c r="O1802" t="s">
        <v>901</v>
      </c>
      <c r="P1802">
        <v>0.81016986621277498</v>
      </c>
      <c r="Q1802">
        <v>0.89800314022798999</v>
      </c>
      <c r="R1802">
        <v>4.5777887091975701E-2</v>
      </c>
      <c r="S1802" s="15">
        <v>1.2864368817344299E-2</v>
      </c>
      <c r="T1802">
        <v>0.31871299549405002</v>
      </c>
      <c r="U1802">
        <v>0.31871299549405002</v>
      </c>
      <c r="V1802">
        <v>4.3028824485338603E-2</v>
      </c>
      <c r="W1802">
        <v>1.61</v>
      </c>
      <c r="X1802">
        <v>13.68</v>
      </c>
      <c r="Y1802">
        <v>158063</v>
      </c>
      <c r="Z1802">
        <v>19758</v>
      </c>
      <c r="AA1802">
        <v>1.1100000000000001</v>
      </c>
      <c r="AB1802">
        <v>8</v>
      </c>
      <c r="AC1802">
        <v>5</v>
      </c>
      <c r="AD1802">
        <v>3</v>
      </c>
      <c r="AE1802">
        <v>62.5</v>
      </c>
      <c r="AF1802">
        <v>18</v>
      </c>
      <c r="AG1802">
        <v>2</v>
      </c>
      <c r="AH1802">
        <v>1</v>
      </c>
      <c r="AI1802">
        <v>5</v>
      </c>
      <c r="AJ1802" s="301">
        <v>43919</v>
      </c>
      <c r="AK1802">
        <v>2692</v>
      </c>
      <c r="AL1802">
        <v>2311</v>
      </c>
      <c r="AM1802" s="301">
        <v>43828</v>
      </c>
      <c r="AN1802">
        <v>2936</v>
      </c>
      <c r="AO1802">
        <v>2899</v>
      </c>
      <c r="AP1802" s="301">
        <v>43645</v>
      </c>
      <c r="AQ1802">
        <v>3245</v>
      </c>
      <c r="AR1802">
        <v>3200</v>
      </c>
      <c r="AS1802" s="301">
        <v>43280</v>
      </c>
      <c r="AT1802">
        <v>3850</v>
      </c>
      <c r="AU1802">
        <v>4840</v>
      </c>
    </row>
    <row r="1803" spans="1:47" x14ac:dyDescent="0.2">
      <c r="A1803" s="102">
        <v>412</v>
      </c>
      <c r="B1803">
        <v>4849</v>
      </c>
      <c r="C1803" t="s">
        <v>448</v>
      </c>
      <c r="D1803" t="s">
        <v>910</v>
      </c>
      <c r="E1803">
        <v>2773</v>
      </c>
      <c r="F1803">
        <v>2667</v>
      </c>
      <c r="G1803">
        <v>400</v>
      </c>
      <c r="H1803" t="s">
        <v>901</v>
      </c>
      <c r="I1803">
        <v>5233</v>
      </c>
      <c r="J1803" t="s">
        <v>1033</v>
      </c>
      <c r="K1803" t="s">
        <v>897</v>
      </c>
      <c r="L1803">
        <v>2425</v>
      </c>
      <c r="M1803">
        <v>2448</v>
      </c>
      <c r="N1803">
        <v>400</v>
      </c>
      <c r="O1803" t="s">
        <v>898</v>
      </c>
      <c r="P1803">
        <v>0.95655856245132398</v>
      </c>
      <c r="Q1803">
        <v>0.96023688099256699</v>
      </c>
      <c r="R1803">
        <v>3.9168897377634397E-2</v>
      </c>
      <c r="S1803" s="15">
        <v>2.7649097080890701E-2</v>
      </c>
      <c r="T1803">
        <v>-0.41803131359326801</v>
      </c>
      <c r="U1803">
        <v>0.41803131359326801</v>
      </c>
      <c r="V1803">
        <v>0.399239123943882</v>
      </c>
      <c r="W1803">
        <v>-3</v>
      </c>
      <c r="X1803">
        <v>8.2100000000000009</v>
      </c>
      <c r="Y1803">
        <v>157956</v>
      </c>
      <c r="Z1803">
        <v>31591</v>
      </c>
      <c r="AA1803">
        <v>1.74</v>
      </c>
      <c r="AB1803">
        <v>5</v>
      </c>
      <c r="AC1803">
        <v>3</v>
      </c>
      <c r="AD1803">
        <v>2</v>
      </c>
      <c r="AE1803">
        <v>60</v>
      </c>
      <c r="AF1803">
        <v>12</v>
      </c>
      <c r="AG1803">
        <v>3</v>
      </c>
      <c r="AH1803">
        <v>1</v>
      </c>
      <c r="AI1803">
        <v>1</v>
      </c>
      <c r="AJ1803" s="301">
        <v>43919</v>
      </c>
      <c r="AK1803">
        <v>2100</v>
      </c>
      <c r="AL1803">
        <v>1935</v>
      </c>
      <c r="AM1803" s="301">
        <v>43828</v>
      </c>
      <c r="AN1803">
        <v>4775</v>
      </c>
      <c r="AO1803">
        <v>3215</v>
      </c>
      <c r="AP1803" s="301">
        <v>43645</v>
      </c>
      <c r="AQ1803">
        <v>4265</v>
      </c>
      <c r="AR1803">
        <v>3290</v>
      </c>
      <c r="AS1803" s="301">
        <v>43280</v>
      </c>
      <c r="AT1803">
        <v>5350</v>
      </c>
      <c r="AU1803">
        <v>3625</v>
      </c>
    </row>
    <row r="1804" spans="1:47" x14ac:dyDescent="0.2">
      <c r="A1804" s="102">
        <v>844</v>
      </c>
      <c r="B1804">
        <v>5631</v>
      </c>
      <c r="C1804" t="s">
        <v>1053</v>
      </c>
      <c r="D1804" t="s">
        <v>909</v>
      </c>
      <c r="E1804">
        <v>1520</v>
      </c>
      <c r="F1804">
        <v>1508</v>
      </c>
      <c r="G1804">
        <v>500</v>
      </c>
      <c r="H1804" t="s">
        <v>898</v>
      </c>
      <c r="I1804">
        <v>6963</v>
      </c>
      <c r="J1804" t="s">
        <v>1347</v>
      </c>
      <c r="K1804" t="s">
        <v>903</v>
      </c>
      <c r="L1804">
        <v>7110</v>
      </c>
      <c r="M1804">
        <v>7010</v>
      </c>
      <c r="N1804">
        <v>100</v>
      </c>
      <c r="O1804" t="s">
        <v>901</v>
      </c>
      <c r="P1804">
        <v>0.87652434070308405</v>
      </c>
      <c r="Q1804">
        <v>0.95042268055432499</v>
      </c>
      <c r="R1804" s="15">
        <v>0.38534339218040098</v>
      </c>
      <c r="S1804">
        <v>2.9033161277861801E-2</v>
      </c>
      <c r="T1804">
        <v>1.0759878498344799</v>
      </c>
      <c r="U1804">
        <v>1.0759878498344799</v>
      </c>
      <c r="V1804">
        <v>0.994428280223289</v>
      </c>
      <c r="W1804">
        <v>5.99</v>
      </c>
      <c r="X1804">
        <v>7.56</v>
      </c>
      <c r="Y1804">
        <v>157931</v>
      </c>
      <c r="Z1804">
        <v>15793</v>
      </c>
      <c r="AA1804">
        <v>1.1499999999999999</v>
      </c>
      <c r="AB1804">
        <v>10</v>
      </c>
      <c r="AC1804">
        <v>7</v>
      </c>
      <c r="AD1804">
        <v>3</v>
      </c>
      <c r="AE1804">
        <v>70</v>
      </c>
      <c r="AF1804">
        <v>16</v>
      </c>
      <c r="AG1804">
        <v>4</v>
      </c>
      <c r="AH1804">
        <v>2</v>
      </c>
      <c r="AI1804">
        <v>4</v>
      </c>
      <c r="AJ1804" s="301">
        <v>43919</v>
      </c>
      <c r="AK1804">
        <v>1267</v>
      </c>
      <c r="AL1804">
        <v>6200</v>
      </c>
      <c r="AM1804" s="301">
        <v>43828</v>
      </c>
      <c r="AN1804">
        <v>2157</v>
      </c>
      <c r="AO1804">
        <v>8780</v>
      </c>
      <c r="AP1804" s="301">
        <v>43645</v>
      </c>
      <c r="AQ1804">
        <v>1903</v>
      </c>
      <c r="AR1804">
        <v>7600</v>
      </c>
      <c r="AS1804" s="301">
        <v>43280</v>
      </c>
      <c r="AT1804">
        <v>2766</v>
      </c>
      <c r="AU1804">
        <v>9300</v>
      </c>
    </row>
    <row r="1805" spans="1:47" x14ac:dyDescent="0.2">
      <c r="A1805" s="102">
        <v>1041</v>
      </c>
      <c r="B1805">
        <v>5333</v>
      </c>
      <c r="C1805" t="s">
        <v>232</v>
      </c>
      <c r="D1805" t="s">
        <v>897</v>
      </c>
      <c r="E1805">
        <v>1467</v>
      </c>
      <c r="F1805">
        <v>1459</v>
      </c>
      <c r="G1805">
        <v>700</v>
      </c>
      <c r="H1805" t="s">
        <v>901</v>
      </c>
      <c r="I1805">
        <v>9934</v>
      </c>
      <c r="J1805" t="s">
        <v>1031</v>
      </c>
      <c r="K1805" t="s">
        <v>905</v>
      </c>
      <c r="L1805">
        <v>2421</v>
      </c>
      <c r="M1805">
        <v>2379</v>
      </c>
      <c r="N1805">
        <v>400</v>
      </c>
      <c r="O1805" t="s">
        <v>898</v>
      </c>
      <c r="P1805">
        <v>0.94446880737398398</v>
      </c>
      <c r="Q1805">
        <v>0.94656373344755995</v>
      </c>
      <c r="R1805">
        <v>1.6607972269828599E-2</v>
      </c>
      <c r="S1805">
        <v>1.4902398876684301E-3</v>
      </c>
      <c r="T1805">
        <v>-8.2946675002318102E-2</v>
      </c>
      <c r="U1805">
        <v>8.2946675002318102E-2</v>
      </c>
      <c r="V1805">
        <v>0.43502553104064201</v>
      </c>
      <c r="W1805">
        <v>-0.43</v>
      </c>
      <c r="X1805">
        <v>7.32</v>
      </c>
      <c r="Y1805">
        <v>157763</v>
      </c>
      <c r="Z1805">
        <v>14342</v>
      </c>
      <c r="AA1805">
        <v>0.74</v>
      </c>
      <c r="AB1805">
        <v>11</v>
      </c>
      <c r="AC1805">
        <v>6</v>
      </c>
      <c r="AD1805">
        <v>5</v>
      </c>
      <c r="AE1805">
        <v>54.55</v>
      </c>
      <c r="AF1805">
        <v>18</v>
      </c>
      <c r="AG1805">
        <v>2</v>
      </c>
      <c r="AH1805">
        <v>1</v>
      </c>
      <c r="AI1805">
        <v>8</v>
      </c>
      <c r="AJ1805" s="301">
        <v>43919</v>
      </c>
      <c r="AK1805">
        <v>1452</v>
      </c>
      <c r="AL1805">
        <v>2423</v>
      </c>
      <c r="AM1805" s="301">
        <v>43828</v>
      </c>
      <c r="AN1805">
        <v>1904</v>
      </c>
      <c r="AO1805">
        <v>2780</v>
      </c>
      <c r="AP1805" s="301">
        <v>43645</v>
      </c>
      <c r="AQ1805">
        <v>1607</v>
      </c>
      <c r="AR1805">
        <v>2338</v>
      </c>
      <c r="AS1805" s="301">
        <v>43280</v>
      </c>
      <c r="AT1805">
        <v>1926</v>
      </c>
      <c r="AU1805">
        <v>2223</v>
      </c>
    </row>
    <row r="1806" spans="1:47" x14ac:dyDescent="0.2">
      <c r="A1806" s="102">
        <v>2550</v>
      </c>
      <c r="B1806">
        <v>3050</v>
      </c>
      <c r="C1806" t="s">
        <v>926</v>
      </c>
      <c r="D1806" t="s">
        <v>921</v>
      </c>
      <c r="E1806">
        <v>1160</v>
      </c>
      <c r="F1806">
        <v>1182</v>
      </c>
      <c r="G1806">
        <v>900</v>
      </c>
      <c r="H1806" t="s">
        <v>901</v>
      </c>
      <c r="I1806">
        <v>8218</v>
      </c>
      <c r="J1806" t="s">
        <v>1008</v>
      </c>
      <c r="K1806" t="s">
        <v>921</v>
      </c>
      <c r="L1806">
        <v>2667</v>
      </c>
      <c r="M1806">
        <v>2667</v>
      </c>
      <c r="N1806">
        <v>400</v>
      </c>
      <c r="O1806" t="s">
        <v>898</v>
      </c>
      <c r="P1806">
        <v>0.95391357531824506</v>
      </c>
      <c r="Q1806">
        <v>0.90973450230725705</v>
      </c>
      <c r="R1806">
        <v>2.4866670869275999E-2</v>
      </c>
      <c r="S1806" s="15">
        <v>7.9357693608295699E-2</v>
      </c>
      <c r="T1806">
        <v>-0.79410267828206105</v>
      </c>
      <c r="U1806">
        <v>0.79410267828206105</v>
      </c>
      <c r="V1806">
        <v>1.0785261838151801</v>
      </c>
      <c r="W1806">
        <v>-7.5</v>
      </c>
      <c r="X1806">
        <v>0.28000000000000003</v>
      </c>
      <c r="Y1806">
        <v>157606</v>
      </c>
      <c r="Z1806">
        <v>9850</v>
      </c>
      <c r="AA1806">
        <v>0.54</v>
      </c>
      <c r="AB1806">
        <v>16</v>
      </c>
      <c r="AC1806">
        <v>10</v>
      </c>
      <c r="AD1806">
        <v>6</v>
      </c>
      <c r="AE1806">
        <v>62.5</v>
      </c>
      <c r="AF1806">
        <v>19</v>
      </c>
      <c r="AG1806">
        <v>2</v>
      </c>
      <c r="AH1806">
        <v>0</v>
      </c>
      <c r="AI1806">
        <v>14</v>
      </c>
      <c r="AJ1806" s="301">
        <v>43919</v>
      </c>
      <c r="AK1806">
        <v>1004</v>
      </c>
      <c r="AL1806">
        <v>1976</v>
      </c>
      <c r="AM1806" s="301">
        <v>43828</v>
      </c>
      <c r="AN1806">
        <v>1063</v>
      </c>
      <c r="AO1806">
        <v>2347</v>
      </c>
      <c r="AP1806" s="301">
        <v>43645</v>
      </c>
      <c r="AQ1806">
        <v>1076</v>
      </c>
      <c r="AR1806">
        <v>2247</v>
      </c>
      <c r="AS1806" s="301">
        <v>43280</v>
      </c>
      <c r="AT1806">
        <v>1001</v>
      </c>
      <c r="AU1806">
        <v>2728</v>
      </c>
    </row>
    <row r="1807" spans="1:47" x14ac:dyDescent="0.2">
      <c r="A1807" s="102">
        <v>2348</v>
      </c>
      <c r="B1807">
        <v>1941</v>
      </c>
      <c r="C1807" t="s">
        <v>1159</v>
      </c>
      <c r="D1807" t="s">
        <v>907</v>
      </c>
      <c r="E1807">
        <v>2302</v>
      </c>
      <c r="F1807">
        <v>2285</v>
      </c>
      <c r="G1807">
        <v>400</v>
      </c>
      <c r="H1807" t="s">
        <v>901</v>
      </c>
      <c r="I1807">
        <v>5714</v>
      </c>
      <c r="J1807" t="s">
        <v>559</v>
      </c>
      <c r="K1807" t="s">
        <v>911</v>
      </c>
      <c r="L1807">
        <v>3280</v>
      </c>
      <c r="M1807">
        <v>3235</v>
      </c>
      <c r="N1807">
        <v>300</v>
      </c>
      <c r="O1807" t="s">
        <v>898</v>
      </c>
      <c r="P1807">
        <v>0.86213928402912399</v>
      </c>
      <c r="Q1807">
        <v>0.91551187631252295</v>
      </c>
      <c r="R1807">
        <v>5.5594286046227702E-3</v>
      </c>
      <c r="S1807">
        <v>3.4952797185406402E-3</v>
      </c>
      <c r="T1807">
        <v>-0.31364950156342702</v>
      </c>
      <c r="U1807">
        <v>0.31364950156342702</v>
      </c>
      <c r="V1807">
        <v>0.46261114285934302</v>
      </c>
      <c r="W1807">
        <v>-2.62</v>
      </c>
      <c r="X1807">
        <v>5.82</v>
      </c>
      <c r="Y1807">
        <v>157484</v>
      </c>
      <c r="Z1807">
        <v>19686</v>
      </c>
      <c r="AA1807">
        <v>0.84</v>
      </c>
      <c r="AB1807">
        <v>8</v>
      </c>
      <c r="AC1807">
        <v>4</v>
      </c>
      <c r="AD1807">
        <v>4</v>
      </c>
      <c r="AE1807">
        <v>50</v>
      </c>
      <c r="AF1807">
        <v>17</v>
      </c>
      <c r="AG1807">
        <v>3</v>
      </c>
      <c r="AH1807">
        <v>1</v>
      </c>
      <c r="AI1807">
        <v>4</v>
      </c>
      <c r="AJ1807" s="301">
        <v>43919</v>
      </c>
      <c r="AK1807">
        <v>2248</v>
      </c>
      <c r="AL1807">
        <v>2786</v>
      </c>
      <c r="AM1807" s="301">
        <v>43828</v>
      </c>
      <c r="AN1807">
        <v>2532</v>
      </c>
      <c r="AO1807">
        <v>4075</v>
      </c>
      <c r="AP1807" s="301">
        <v>43645</v>
      </c>
      <c r="AQ1807">
        <v>2296</v>
      </c>
      <c r="AR1807">
        <v>3525</v>
      </c>
      <c r="AS1807" s="301">
        <v>43280</v>
      </c>
      <c r="AT1807">
        <v>2698</v>
      </c>
      <c r="AU1807">
        <v>3350</v>
      </c>
    </row>
    <row r="1808" spans="1:47" x14ac:dyDescent="0.2">
      <c r="A1808" s="102">
        <v>3996</v>
      </c>
      <c r="B1808">
        <v>9412</v>
      </c>
      <c r="C1808" t="s">
        <v>452</v>
      </c>
      <c r="D1808" t="s">
        <v>900</v>
      </c>
      <c r="E1808">
        <v>402</v>
      </c>
      <c r="F1808">
        <v>391</v>
      </c>
      <c r="G1808">
        <v>2400</v>
      </c>
      <c r="H1808" t="s">
        <v>901</v>
      </c>
      <c r="I1808">
        <v>9759</v>
      </c>
      <c r="J1808" t="s">
        <v>387</v>
      </c>
      <c r="K1808" t="s">
        <v>900</v>
      </c>
      <c r="L1808">
        <v>1850</v>
      </c>
      <c r="M1808">
        <v>1869</v>
      </c>
      <c r="N1808">
        <v>500</v>
      </c>
      <c r="O1808" t="s">
        <v>898</v>
      </c>
      <c r="P1808">
        <v>0.82453739593671405</v>
      </c>
      <c r="Q1808">
        <v>0.85621993983543299</v>
      </c>
      <c r="R1808" s="15">
        <v>7.5395834136961494E-5</v>
      </c>
      <c r="S1808" s="15">
        <v>3.1757226206634698E-7</v>
      </c>
      <c r="T1808">
        <v>-4.1593003715903603</v>
      </c>
      <c r="U1808">
        <v>4.1593003715903603</v>
      </c>
      <c r="V1808">
        <v>3.2469497391294602</v>
      </c>
      <c r="W1808">
        <v>-25.61</v>
      </c>
      <c r="X1808">
        <v>0.42</v>
      </c>
      <c r="Y1808">
        <v>157214</v>
      </c>
      <c r="Z1808">
        <v>11230</v>
      </c>
      <c r="AA1808">
        <v>0.55000000000000004</v>
      </c>
      <c r="AB1808">
        <v>14</v>
      </c>
      <c r="AC1808">
        <v>7</v>
      </c>
      <c r="AD1808">
        <v>7</v>
      </c>
      <c r="AE1808">
        <v>50</v>
      </c>
      <c r="AF1808">
        <v>19</v>
      </c>
      <c r="AG1808">
        <v>2</v>
      </c>
      <c r="AH1808">
        <v>1</v>
      </c>
      <c r="AI1808">
        <v>11</v>
      </c>
      <c r="AJ1808" s="301">
        <v>43919</v>
      </c>
      <c r="AK1808">
        <v>393</v>
      </c>
      <c r="AL1808">
        <v>1507</v>
      </c>
      <c r="AM1808" s="301">
        <v>43828</v>
      </c>
      <c r="AN1808">
        <v>485</v>
      </c>
      <c r="AO1808">
        <v>1798</v>
      </c>
      <c r="AP1808" s="301">
        <v>43645</v>
      </c>
      <c r="AQ1808">
        <v>438</v>
      </c>
      <c r="AR1808">
        <v>1588</v>
      </c>
      <c r="AS1808" s="301">
        <v>43280</v>
      </c>
      <c r="AT1808">
        <v>538</v>
      </c>
      <c r="AU1808">
        <v>1228</v>
      </c>
    </row>
    <row r="1809" spans="1:47" x14ac:dyDescent="0.2">
      <c r="A1809" s="102">
        <v>3609</v>
      </c>
      <c r="B1809">
        <v>7451</v>
      </c>
      <c r="C1809" t="s">
        <v>603</v>
      </c>
      <c r="D1809" t="s">
        <v>905</v>
      </c>
      <c r="E1809">
        <v>2775</v>
      </c>
      <c r="F1809">
        <v>2758</v>
      </c>
      <c r="G1809">
        <v>300</v>
      </c>
      <c r="H1809" t="s">
        <v>901</v>
      </c>
      <c r="I1809">
        <v>8601</v>
      </c>
      <c r="J1809" t="s">
        <v>22</v>
      </c>
      <c r="K1809" t="s">
        <v>1025</v>
      </c>
      <c r="L1809">
        <v>454.2</v>
      </c>
      <c r="M1809">
        <v>454</v>
      </c>
      <c r="N1809">
        <v>1800</v>
      </c>
      <c r="O1809" t="s">
        <v>898</v>
      </c>
      <c r="P1809">
        <v>0.73410550025929699</v>
      </c>
      <c r="Q1809">
        <v>0.87303697597649599</v>
      </c>
      <c r="R1809">
        <v>0.29922136617275102</v>
      </c>
      <c r="S1809">
        <v>1.48187028321784E-3</v>
      </c>
      <c r="T1809">
        <v>-0.251527825994392</v>
      </c>
      <c r="U1809">
        <v>0.251527825994392</v>
      </c>
      <c r="V1809">
        <v>5.1593540506274599E-2</v>
      </c>
      <c r="W1809">
        <v>-0.96</v>
      </c>
      <c r="X1809">
        <v>1.23</v>
      </c>
      <c r="Y1809">
        <v>156993</v>
      </c>
      <c r="Z1809">
        <v>8722</v>
      </c>
      <c r="AA1809">
        <v>0.5</v>
      </c>
      <c r="AB1809">
        <v>18</v>
      </c>
      <c r="AC1809">
        <v>9</v>
      </c>
      <c r="AD1809">
        <v>9</v>
      </c>
      <c r="AE1809">
        <v>50</v>
      </c>
      <c r="AF1809">
        <v>20</v>
      </c>
      <c r="AG1809">
        <v>2</v>
      </c>
      <c r="AH1809">
        <v>1</v>
      </c>
      <c r="AI1809">
        <v>15</v>
      </c>
      <c r="AJ1809" s="301">
        <v>43919</v>
      </c>
      <c r="AK1809">
        <v>3015</v>
      </c>
      <c r="AL1809">
        <v>434.4</v>
      </c>
      <c r="AM1809" s="301">
        <v>43828</v>
      </c>
      <c r="AN1809">
        <v>3095</v>
      </c>
      <c r="AO1809">
        <v>553</v>
      </c>
      <c r="AP1809" s="301">
        <v>43645</v>
      </c>
      <c r="AQ1809">
        <v>2890</v>
      </c>
      <c r="AR1809">
        <v>490.5</v>
      </c>
      <c r="AS1809" s="301">
        <v>43280</v>
      </c>
      <c r="AT1809">
        <v>2851</v>
      </c>
      <c r="AU1809">
        <v>633.4</v>
      </c>
    </row>
    <row r="1810" spans="1:47" x14ac:dyDescent="0.2">
      <c r="A1810" s="102">
        <v>1053</v>
      </c>
      <c r="B1810">
        <v>7453</v>
      </c>
      <c r="C1810" t="s">
        <v>50</v>
      </c>
      <c r="D1810" t="s">
        <v>921</v>
      </c>
      <c r="E1810">
        <v>1533</v>
      </c>
      <c r="F1810">
        <v>1495</v>
      </c>
      <c r="G1810">
        <v>700</v>
      </c>
      <c r="H1810" t="s">
        <v>898</v>
      </c>
      <c r="I1810">
        <v>9603</v>
      </c>
      <c r="J1810" t="s">
        <v>1013</v>
      </c>
      <c r="K1810" t="s">
        <v>910</v>
      </c>
      <c r="L1810">
        <v>1569</v>
      </c>
      <c r="M1810">
        <v>1540</v>
      </c>
      <c r="N1810">
        <v>700</v>
      </c>
      <c r="O1810" t="s">
        <v>901</v>
      </c>
      <c r="P1810">
        <v>0.95022277743833194</v>
      </c>
      <c r="Q1810">
        <v>0.94638394970304496</v>
      </c>
      <c r="R1810">
        <v>8.53057369423664E-2</v>
      </c>
      <c r="S1810" s="15">
        <v>9.8016779125797995E-2</v>
      </c>
      <c r="T1810">
        <v>2.3005782723488499</v>
      </c>
      <c r="U1810">
        <v>2.3005782723488499</v>
      </c>
      <c r="V1810">
        <v>2.2533267099208998</v>
      </c>
      <c r="W1810">
        <v>13.53</v>
      </c>
      <c r="X1810">
        <v>2.92</v>
      </c>
      <c r="Y1810">
        <v>156980</v>
      </c>
      <c r="Z1810">
        <v>19622</v>
      </c>
      <c r="AA1810">
        <v>0.75</v>
      </c>
      <c r="AB1810">
        <v>8</v>
      </c>
      <c r="AC1810">
        <v>4</v>
      </c>
      <c r="AD1810">
        <v>4</v>
      </c>
      <c r="AE1810">
        <v>50</v>
      </c>
      <c r="AF1810">
        <v>18</v>
      </c>
      <c r="AG1810">
        <v>3</v>
      </c>
      <c r="AH1810">
        <v>2</v>
      </c>
      <c r="AI1810">
        <v>3</v>
      </c>
      <c r="AJ1810" s="301">
        <v>43919</v>
      </c>
      <c r="AK1810">
        <v>1204</v>
      </c>
      <c r="AL1810">
        <v>1419</v>
      </c>
      <c r="AM1810" s="301">
        <v>43828</v>
      </c>
      <c r="AN1810">
        <v>2556</v>
      </c>
      <c r="AO1810">
        <v>3135</v>
      </c>
      <c r="AP1810" s="301">
        <v>43645</v>
      </c>
      <c r="AQ1810">
        <v>1959</v>
      </c>
      <c r="AR1810">
        <v>2719</v>
      </c>
      <c r="AS1810" s="301">
        <v>43280</v>
      </c>
      <c r="AT1810">
        <v>3775</v>
      </c>
      <c r="AU1810">
        <v>3240</v>
      </c>
    </row>
    <row r="1811" spans="1:47" x14ac:dyDescent="0.2">
      <c r="A1811" s="102">
        <v>2311</v>
      </c>
      <c r="B1811">
        <v>1662</v>
      </c>
      <c r="C1811" t="s">
        <v>463</v>
      </c>
      <c r="D1811" t="s">
        <v>1045</v>
      </c>
      <c r="E1811">
        <v>1807</v>
      </c>
      <c r="F1811">
        <v>1788</v>
      </c>
      <c r="G1811">
        <v>600</v>
      </c>
      <c r="H1811" t="s">
        <v>901</v>
      </c>
      <c r="I1811">
        <v>8850</v>
      </c>
      <c r="J1811" t="s">
        <v>1345</v>
      </c>
      <c r="K1811" t="s">
        <v>917</v>
      </c>
      <c r="L1811">
        <v>2237</v>
      </c>
      <c r="M1811">
        <v>2184</v>
      </c>
      <c r="N1811">
        <v>500</v>
      </c>
      <c r="O1811" t="s">
        <v>898</v>
      </c>
      <c r="P1811">
        <v>0.554518391923425</v>
      </c>
      <c r="Q1811">
        <v>0.91657519433770496</v>
      </c>
      <c r="R1811" s="15">
        <v>0.245324102367562</v>
      </c>
      <c r="S1811" s="15">
        <v>6.9149403814469296E-2</v>
      </c>
      <c r="T1811">
        <v>-2.0638453580043401</v>
      </c>
      <c r="U1811">
        <v>2.0638453580043401</v>
      </c>
      <c r="V1811">
        <v>2.47231592876819</v>
      </c>
      <c r="W1811">
        <v>-12.25</v>
      </c>
      <c r="X1811">
        <v>1.76</v>
      </c>
      <c r="Y1811">
        <v>156977</v>
      </c>
      <c r="Z1811">
        <v>22425</v>
      </c>
      <c r="AA1811">
        <v>0.97</v>
      </c>
      <c r="AB1811">
        <v>7</v>
      </c>
      <c r="AC1811">
        <v>4</v>
      </c>
      <c r="AD1811">
        <v>3</v>
      </c>
      <c r="AE1811">
        <v>57.14</v>
      </c>
      <c r="AF1811">
        <v>13</v>
      </c>
      <c r="AG1811">
        <v>3</v>
      </c>
      <c r="AH1811">
        <v>2</v>
      </c>
      <c r="AI1811">
        <v>2</v>
      </c>
      <c r="AJ1811" s="301">
        <v>43919</v>
      </c>
      <c r="AK1811">
        <v>1789</v>
      </c>
      <c r="AL1811">
        <v>2067</v>
      </c>
      <c r="AM1811" s="301">
        <v>43828</v>
      </c>
      <c r="AN1811">
        <v>2955</v>
      </c>
      <c r="AO1811">
        <v>2785</v>
      </c>
      <c r="AP1811" s="301">
        <v>43645</v>
      </c>
      <c r="AQ1811">
        <v>2554</v>
      </c>
      <c r="AR1811">
        <v>2621</v>
      </c>
      <c r="AS1811" s="301">
        <v>43280</v>
      </c>
      <c r="AT1811">
        <v>2896</v>
      </c>
      <c r="AU1811">
        <v>2610</v>
      </c>
    </row>
    <row r="1812" spans="1:47" x14ac:dyDescent="0.2">
      <c r="A1812" s="102">
        <v>2124</v>
      </c>
      <c r="B1812">
        <v>8031</v>
      </c>
      <c r="C1812" t="s">
        <v>618</v>
      </c>
      <c r="D1812" t="s">
        <v>905</v>
      </c>
      <c r="E1812">
        <v>1600.5</v>
      </c>
      <c r="F1812">
        <v>1596</v>
      </c>
      <c r="G1812">
        <v>600</v>
      </c>
      <c r="H1812" t="s">
        <v>898</v>
      </c>
      <c r="I1812">
        <v>8905</v>
      </c>
      <c r="J1812" t="s">
        <v>1095</v>
      </c>
      <c r="K1812" t="s">
        <v>917</v>
      </c>
      <c r="L1812">
        <v>1389</v>
      </c>
      <c r="M1812">
        <v>1390</v>
      </c>
      <c r="N1812">
        <v>700</v>
      </c>
      <c r="O1812" t="s">
        <v>901</v>
      </c>
      <c r="P1812">
        <v>0.87938760312819497</v>
      </c>
      <c r="Q1812">
        <v>0.92172647597066604</v>
      </c>
      <c r="R1812">
        <v>0.43616235379670698</v>
      </c>
      <c r="S1812" s="15">
        <v>7.7938850479198296E-2</v>
      </c>
      <c r="T1812">
        <v>0.514960252401228</v>
      </c>
      <c r="U1812">
        <v>0.514960252401228</v>
      </c>
      <c r="V1812">
        <v>0.589402815744141</v>
      </c>
      <c r="W1812">
        <v>2.19</v>
      </c>
      <c r="X1812">
        <v>1.61</v>
      </c>
      <c r="Y1812">
        <v>156969</v>
      </c>
      <c r="Z1812">
        <v>11212</v>
      </c>
      <c r="AA1812">
        <v>0.55000000000000004</v>
      </c>
      <c r="AB1812">
        <v>14</v>
      </c>
      <c r="AC1812">
        <v>8</v>
      </c>
      <c r="AD1812">
        <v>6</v>
      </c>
      <c r="AE1812">
        <v>57.14</v>
      </c>
      <c r="AF1812">
        <v>21</v>
      </c>
      <c r="AG1812">
        <v>1</v>
      </c>
      <c r="AH1812">
        <v>0</v>
      </c>
      <c r="AI1812">
        <v>13</v>
      </c>
      <c r="AJ1812" s="301">
        <v>43919</v>
      </c>
      <c r="AK1812">
        <v>1570</v>
      </c>
      <c r="AL1812">
        <v>1404</v>
      </c>
      <c r="AM1812" s="301">
        <v>43828</v>
      </c>
      <c r="AN1812">
        <v>1946</v>
      </c>
      <c r="AO1812">
        <v>1938</v>
      </c>
      <c r="AP1812" s="301">
        <v>43645</v>
      </c>
      <c r="AQ1812">
        <v>1798</v>
      </c>
      <c r="AR1812">
        <v>1653</v>
      </c>
      <c r="AS1812" s="301">
        <v>43280</v>
      </c>
      <c r="AT1812">
        <v>1828</v>
      </c>
      <c r="AU1812">
        <v>1950</v>
      </c>
    </row>
    <row r="1813" spans="1:47" x14ac:dyDescent="0.2">
      <c r="A1813" s="102">
        <v>2656</v>
      </c>
      <c r="B1813">
        <v>4471</v>
      </c>
      <c r="C1813" t="s">
        <v>1203</v>
      </c>
      <c r="D1813" t="s">
        <v>920</v>
      </c>
      <c r="E1813">
        <v>4665</v>
      </c>
      <c r="F1813">
        <v>4665</v>
      </c>
      <c r="G1813">
        <v>200</v>
      </c>
      <c r="H1813" t="s">
        <v>901</v>
      </c>
      <c r="I1813">
        <v>9616</v>
      </c>
      <c r="J1813" t="s">
        <v>1156</v>
      </c>
      <c r="K1813" t="s">
        <v>910</v>
      </c>
      <c r="L1813">
        <v>3730</v>
      </c>
      <c r="M1813">
        <v>3595</v>
      </c>
      <c r="N1813">
        <v>300</v>
      </c>
      <c r="O1813" t="s">
        <v>898</v>
      </c>
      <c r="P1813">
        <v>0.95098139319433095</v>
      </c>
      <c r="Q1813">
        <v>0.90708588314965899</v>
      </c>
      <c r="R1813">
        <v>0.22464099603631599</v>
      </c>
      <c r="S1813">
        <v>9.0655145719248306E-2</v>
      </c>
      <c r="T1813">
        <v>-1.1924590687683401</v>
      </c>
      <c r="U1813">
        <v>1.1924590687683401</v>
      </c>
      <c r="V1813">
        <v>1.44019478945367</v>
      </c>
      <c r="W1813">
        <v>-16.989999999999998</v>
      </c>
      <c r="X1813">
        <v>15.59</v>
      </c>
      <c r="Y1813">
        <v>156626</v>
      </c>
      <c r="Z1813">
        <v>31325</v>
      </c>
      <c r="AA1813">
        <v>1.23</v>
      </c>
      <c r="AB1813">
        <v>5</v>
      </c>
      <c r="AC1813">
        <v>3</v>
      </c>
      <c r="AD1813">
        <v>2</v>
      </c>
      <c r="AE1813">
        <v>60</v>
      </c>
      <c r="AF1813">
        <v>15</v>
      </c>
      <c r="AG1813">
        <v>1</v>
      </c>
      <c r="AH1813">
        <v>1</v>
      </c>
      <c r="AI1813">
        <v>3</v>
      </c>
      <c r="AJ1813" s="301">
        <v>43919</v>
      </c>
      <c r="AK1813">
        <v>4110</v>
      </c>
      <c r="AL1813">
        <v>2291</v>
      </c>
      <c r="AM1813" s="301">
        <v>43828</v>
      </c>
      <c r="AN1813">
        <v>5420</v>
      </c>
      <c r="AO1813">
        <v>5180</v>
      </c>
      <c r="AP1813" s="301">
        <v>43645</v>
      </c>
      <c r="AQ1813">
        <v>5720</v>
      </c>
      <c r="AR1813">
        <v>5240</v>
      </c>
      <c r="AS1813" s="301">
        <v>43280</v>
      </c>
      <c r="AT1813">
        <v>4760</v>
      </c>
      <c r="AU1813">
        <v>5940</v>
      </c>
    </row>
    <row r="1814" spans="1:47" x14ac:dyDescent="0.2">
      <c r="A1814" s="102">
        <v>1462</v>
      </c>
      <c r="B1814">
        <v>4471</v>
      </c>
      <c r="C1814" t="s">
        <v>1203</v>
      </c>
      <c r="D1814" t="s">
        <v>920</v>
      </c>
      <c r="E1814">
        <v>4665</v>
      </c>
      <c r="F1814">
        <v>4665</v>
      </c>
      <c r="G1814">
        <v>200</v>
      </c>
      <c r="H1814" t="s">
        <v>901</v>
      </c>
      <c r="I1814">
        <v>5233</v>
      </c>
      <c r="J1814" t="s">
        <v>1033</v>
      </c>
      <c r="K1814" t="s">
        <v>897</v>
      </c>
      <c r="L1814">
        <v>2425</v>
      </c>
      <c r="M1814">
        <v>2448</v>
      </c>
      <c r="N1814">
        <v>400</v>
      </c>
      <c r="O1814" t="s">
        <v>898</v>
      </c>
      <c r="P1814">
        <v>0.94938776919994405</v>
      </c>
      <c r="Q1814">
        <v>0.93772307638115704</v>
      </c>
      <c r="R1814">
        <v>0.42825298213996599</v>
      </c>
      <c r="S1814">
        <v>1.81790314111509E-2</v>
      </c>
      <c r="T1814">
        <v>-0.71722718111167405</v>
      </c>
      <c r="U1814">
        <v>0.71722718111167405</v>
      </c>
      <c r="V1814">
        <v>0.55375721280401502</v>
      </c>
      <c r="W1814">
        <v>-3.19</v>
      </c>
      <c r="X1814">
        <v>4.95</v>
      </c>
      <c r="Y1814">
        <v>156571</v>
      </c>
      <c r="Z1814">
        <v>17397</v>
      </c>
      <c r="AA1814">
        <v>0.75</v>
      </c>
      <c r="AB1814">
        <v>9</v>
      </c>
      <c r="AC1814">
        <v>5</v>
      </c>
      <c r="AD1814">
        <v>4</v>
      </c>
      <c r="AE1814">
        <v>55.56</v>
      </c>
      <c r="AF1814">
        <v>17</v>
      </c>
      <c r="AG1814">
        <v>2</v>
      </c>
      <c r="AH1814">
        <v>1</v>
      </c>
      <c r="AI1814">
        <v>6</v>
      </c>
      <c r="AJ1814" s="301">
        <v>43919</v>
      </c>
      <c r="AK1814">
        <v>4110</v>
      </c>
      <c r="AL1814">
        <v>1935</v>
      </c>
      <c r="AM1814" s="301">
        <v>43828</v>
      </c>
      <c r="AN1814">
        <v>5420</v>
      </c>
      <c r="AO1814">
        <v>3215</v>
      </c>
      <c r="AP1814" s="301">
        <v>43645</v>
      </c>
      <c r="AQ1814">
        <v>5720</v>
      </c>
      <c r="AR1814">
        <v>3290</v>
      </c>
      <c r="AS1814" s="301">
        <v>43280</v>
      </c>
      <c r="AT1814">
        <v>4760</v>
      </c>
      <c r="AU1814">
        <v>3625</v>
      </c>
    </row>
    <row r="1815" spans="1:47" x14ac:dyDescent="0.2">
      <c r="A1815" s="102">
        <v>653</v>
      </c>
      <c r="B1815">
        <v>8053</v>
      </c>
      <c r="C1815" t="s">
        <v>1470</v>
      </c>
      <c r="D1815" t="s">
        <v>905</v>
      </c>
      <c r="E1815">
        <v>1233</v>
      </c>
      <c r="F1815">
        <v>1218.5</v>
      </c>
      <c r="G1815">
        <v>900</v>
      </c>
      <c r="H1815" t="s">
        <v>898</v>
      </c>
      <c r="I1815">
        <v>9024</v>
      </c>
      <c r="J1815" t="s">
        <v>1463</v>
      </c>
      <c r="K1815" t="s">
        <v>976</v>
      </c>
      <c r="L1815">
        <v>1199</v>
      </c>
      <c r="M1815">
        <v>1180</v>
      </c>
      <c r="N1815">
        <v>900</v>
      </c>
      <c r="O1815" t="s">
        <v>901</v>
      </c>
      <c r="P1815">
        <v>0.66914738674318197</v>
      </c>
      <c r="Q1815">
        <v>0.95429970885475102</v>
      </c>
      <c r="R1815">
        <v>0.42036330702466501</v>
      </c>
      <c r="S1815" s="15">
        <v>9.1738733489247201E-2</v>
      </c>
      <c r="T1815">
        <v>1.47975661185957</v>
      </c>
      <c r="U1815">
        <v>1.47975661185957</v>
      </c>
      <c r="V1815">
        <v>1.1624895467239</v>
      </c>
      <c r="W1815">
        <v>6.42</v>
      </c>
      <c r="X1815">
        <v>3.16</v>
      </c>
      <c r="Y1815">
        <v>156515</v>
      </c>
      <c r="Z1815">
        <v>14229</v>
      </c>
      <c r="AA1815">
        <v>0.68</v>
      </c>
      <c r="AB1815">
        <v>11</v>
      </c>
      <c r="AC1815">
        <v>8</v>
      </c>
      <c r="AD1815">
        <v>3</v>
      </c>
      <c r="AE1815">
        <v>72.73</v>
      </c>
      <c r="AF1815">
        <v>21</v>
      </c>
      <c r="AG1815">
        <v>0</v>
      </c>
      <c r="AH1815">
        <v>0</v>
      </c>
      <c r="AI1815">
        <v>11</v>
      </c>
      <c r="AJ1815" s="301">
        <v>43919</v>
      </c>
      <c r="AK1815">
        <v>1285.5</v>
      </c>
      <c r="AL1815">
        <v>1249</v>
      </c>
      <c r="AM1815" s="301">
        <v>43828</v>
      </c>
      <c r="AN1815">
        <v>1624</v>
      </c>
      <c r="AO1815">
        <v>1795</v>
      </c>
      <c r="AP1815" s="301">
        <v>43645</v>
      </c>
      <c r="AQ1815">
        <v>1660</v>
      </c>
      <c r="AR1815">
        <v>1826</v>
      </c>
      <c r="AS1815" s="301">
        <v>43280</v>
      </c>
      <c r="AT1815">
        <v>1795.5</v>
      </c>
      <c r="AU1815">
        <v>1837</v>
      </c>
    </row>
    <row r="1816" spans="1:47" x14ac:dyDescent="0.2">
      <c r="A1816" s="102">
        <v>2901</v>
      </c>
      <c r="B1816">
        <v>1332</v>
      </c>
      <c r="C1816" t="s">
        <v>1174</v>
      </c>
      <c r="D1816" t="s">
        <v>974</v>
      </c>
      <c r="E1816">
        <v>468</v>
      </c>
      <c r="F1816">
        <v>456</v>
      </c>
      <c r="G1816">
        <v>2400</v>
      </c>
      <c r="H1816" t="s">
        <v>901</v>
      </c>
      <c r="I1816">
        <v>7976</v>
      </c>
      <c r="J1816" t="s">
        <v>936</v>
      </c>
      <c r="K1816" t="s">
        <v>919</v>
      </c>
      <c r="L1816">
        <v>1351</v>
      </c>
      <c r="M1816">
        <v>1370</v>
      </c>
      <c r="N1816">
        <v>800</v>
      </c>
      <c r="O1816" t="s">
        <v>898</v>
      </c>
      <c r="P1816">
        <v>0.82364016888228997</v>
      </c>
      <c r="Q1816">
        <v>0.90066604170889497</v>
      </c>
      <c r="R1816">
        <v>1.8578692062647499E-2</v>
      </c>
      <c r="S1816" s="15">
        <v>6.5020494731488798E-2</v>
      </c>
      <c r="T1816">
        <v>-0.89495915013236704</v>
      </c>
      <c r="U1816">
        <v>0.89495915013236704</v>
      </c>
      <c r="V1816">
        <v>1.6529888101624202E-2</v>
      </c>
      <c r="W1816">
        <v>-4.8099999999999996</v>
      </c>
      <c r="X1816">
        <v>0.15</v>
      </c>
      <c r="Y1816">
        <v>156511</v>
      </c>
      <c r="Z1816">
        <v>9782</v>
      </c>
      <c r="AA1816">
        <v>0.42</v>
      </c>
      <c r="AB1816">
        <v>16</v>
      </c>
      <c r="AC1816">
        <v>8</v>
      </c>
      <c r="AD1816">
        <v>8</v>
      </c>
      <c r="AE1816">
        <v>50</v>
      </c>
      <c r="AF1816">
        <v>19</v>
      </c>
      <c r="AG1816">
        <v>4</v>
      </c>
      <c r="AH1816">
        <v>2</v>
      </c>
      <c r="AI1816">
        <v>10</v>
      </c>
      <c r="AJ1816" s="301">
        <v>43919</v>
      </c>
      <c r="AK1816">
        <v>517</v>
      </c>
      <c r="AL1816">
        <v>1547</v>
      </c>
      <c r="AM1816" s="301">
        <v>43828</v>
      </c>
      <c r="AN1816">
        <v>652</v>
      </c>
      <c r="AO1816">
        <v>1638</v>
      </c>
      <c r="AP1816" s="301">
        <v>43645</v>
      </c>
      <c r="AQ1816">
        <v>674</v>
      </c>
      <c r="AR1816">
        <v>1770</v>
      </c>
      <c r="AS1816" s="301">
        <v>43280</v>
      </c>
      <c r="AT1816">
        <v>537</v>
      </c>
      <c r="AU1816">
        <v>2244</v>
      </c>
    </row>
    <row r="1817" spans="1:47" x14ac:dyDescent="0.2">
      <c r="A1817" s="102">
        <v>2646</v>
      </c>
      <c r="B1817">
        <v>1941</v>
      </c>
      <c r="C1817" t="s">
        <v>1159</v>
      </c>
      <c r="D1817" t="s">
        <v>907</v>
      </c>
      <c r="E1817">
        <v>2302</v>
      </c>
      <c r="F1817">
        <v>2285</v>
      </c>
      <c r="G1817">
        <v>400</v>
      </c>
      <c r="H1817" t="s">
        <v>898</v>
      </c>
      <c r="I1817">
        <v>8358</v>
      </c>
      <c r="J1817" t="s">
        <v>1097</v>
      </c>
      <c r="K1817" t="s">
        <v>940</v>
      </c>
      <c r="L1817">
        <v>377</v>
      </c>
      <c r="M1817">
        <v>375</v>
      </c>
      <c r="N1817">
        <v>2400</v>
      </c>
      <c r="O1817" t="s">
        <v>901</v>
      </c>
      <c r="P1817">
        <v>0.82350378429640303</v>
      </c>
      <c r="Q1817">
        <v>0.90742360957426604</v>
      </c>
      <c r="R1817">
        <v>1.62133592486782E-2</v>
      </c>
      <c r="S1817" s="15">
        <v>4.8927456994079703E-3</v>
      </c>
      <c r="T1817">
        <v>0.37033447397263503</v>
      </c>
      <c r="U1817">
        <v>0.37033447397263503</v>
      </c>
      <c r="V1817">
        <v>2.9736221627902099E-2</v>
      </c>
      <c r="W1817">
        <v>2.04</v>
      </c>
      <c r="X1817">
        <v>1.53</v>
      </c>
      <c r="Y1817">
        <v>156492</v>
      </c>
      <c r="Z1817">
        <v>8694</v>
      </c>
      <c r="AA1817">
        <v>0.44</v>
      </c>
      <c r="AB1817">
        <v>18</v>
      </c>
      <c r="AC1817">
        <v>10</v>
      </c>
      <c r="AD1817">
        <v>8</v>
      </c>
      <c r="AE1817">
        <v>55.56</v>
      </c>
      <c r="AF1817">
        <v>15</v>
      </c>
      <c r="AG1817">
        <v>7</v>
      </c>
      <c r="AH1817">
        <v>4</v>
      </c>
      <c r="AI1817">
        <v>7</v>
      </c>
      <c r="AJ1817" s="301">
        <v>43919</v>
      </c>
      <c r="AK1817">
        <v>2248</v>
      </c>
      <c r="AL1817">
        <v>370</v>
      </c>
      <c r="AM1817" s="301">
        <v>43828</v>
      </c>
      <c r="AN1817">
        <v>2532</v>
      </c>
      <c r="AO1817">
        <v>498</v>
      </c>
      <c r="AP1817" s="301">
        <v>43645</v>
      </c>
      <c r="AQ1817">
        <v>2296</v>
      </c>
      <c r="AR1817">
        <v>412</v>
      </c>
      <c r="AS1817" s="301">
        <v>43280</v>
      </c>
      <c r="AT1817">
        <v>2698</v>
      </c>
      <c r="AU1817">
        <v>974</v>
      </c>
    </row>
    <row r="1818" spans="1:47" x14ac:dyDescent="0.2">
      <c r="A1818" s="102">
        <v>1939</v>
      </c>
      <c r="B1818">
        <v>1801</v>
      </c>
      <c r="C1818" t="s">
        <v>1352</v>
      </c>
      <c r="D1818" t="s">
        <v>907</v>
      </c>
      <c r="E1818">
        <v>3845</v>
      </c>
      <c r="F1818">
        <v>3905</v>
      </c>
      <c r="G1818">
        <v>200</v>
      </c>
      <c r="H1818" t="s">
        <v>898</v>
      </c>
      <c r="I1818">
        <v>6963</v>
      </c>
      <c r="J1818" t="s">
        <v>1347</v>
      </c>
      <c r="K1818" t="s">
        <v>903</v>
      </c>
      <c r="L1818">
        <v>7110</v>
      </c>
      <c r="M1818">
        <v>7010</v>
      </c>
      <c r="N1818">
        <v>100</v>
      </c>
      <c r="O1818" t="s">
        <v>901</v>
      </c>
      <c r="P1818">
        <v>0.90174145972296404</v>
      </c>
      <c r="Q1818">
        <v>0.92649231234534801</v>
      </c>
      <c r="R1818">
        <v>0.13783786579669</v>
      </c>
      <c r="S1818">
        <v>7.0883280989070402E-3</v>
      </c>
      <c r="T1818">
        <v>2.0261810731721401</v>
      </c>
      <c r="U1818">
        <v>2.0261810731721401</v>
      </c>
      <c r="V1818">
        <v>1.3406673357739001</v>
      </c>
      <c r="W1818">
        <v>7.1</v>
      </c>
      <c r="X1818">
        <v>11.41</v>
      </c>
      <c r="Y1818">
        <v>156365</v>
      </c>
      <c r="Z1818">
        <v>26061</v>
      </c>
      <c r="AA1818">
        <v>1.51</v>
      </c>
      <c r="AB1818">
        <v>6</v>
      </c>
      <c r="AC1818">
        <v>3</v>
      </c>
      <c r="AD1818">
        <v>3</v>
      </c>
      <c r="AE1818">
        <v>50</v>
      </c>
      <c r="AF1818">
        <v>20</v>
      </c>
      <c r="AG1818">
        <v>1</v>
      </c>
      <c r="AH1818">
        <v>0</v>
      </c>
      <c r="AI1818">
        <v>5</v>
      </c>
      <c r="AJ1818" s="301">
        <v>43919</v>
      </c>
      <c r="AK1818">
        <v>3355</v>
      </c>
      <c r="AL1818">
        <v>6200</v>
      </c>
      <c r="AM1818" s="301">
        <v>43828</v>
      </c>
      <c r="AN1818">
        <v>4545</v>
      </c>
      <c r="AO1818">
        <v>8780</v>
      </c>
      <c r="AP1818" s="301">
        <v>43645</v>
      </c>
      <c r="AQ1818">
        <v>3990</v>
      </c>
      <c r="AR1818">
        <v>7600</v>
      </c>
      <c r="AS1818" s="301">
        <v>43280</v>
      </c>
      <c r="AT1818">
        <v>5980</v>
      </c>
      <c r="AU1818">
        <v>9300</v>
      </c>
    </row>
    <row r="1819" spans="1:47" x14ac:dyDescent="0.2">
      <c r="A1819" s="102">
        <v>2164</v>
      </c>
      <c r="B1819">
        <v>8358</v>
      </c>
      <c r="C1819" t="s">
        <v>1097</v>
      </c>
      <c r="D1819" t="s">
        <v>940</v>
      </c>
      <c r="E1819">
        <v>377</v>
      </c>
      <c r="F1819">
        <v>375</v>
      </c>
      <c r="G1819">
        <v>1500</v>
      </c>
      <c r="H1819" t="s">
        <v>901</v>
      </c>
      <c r="I1819">
        <v>9062</v>
      </c>
      <c r="J1819" t="s">
        <v>863</v>
      </c>
      <c r="K1819" t="s">
        <v>976</v>
      </c>
      <c r="L1819">
        <v>5560</v>
      </c>
      <c r="M1819">
        <v>5530</v>
      </c>
      <c r="N1819">
        <v>100</v>
      </c>
      <c r="O1819" t="s">
        <v>898</v>
      </c>
      <c r="P1819">
        <v>0.92126138620242104</v>
      </c>
      <c r="Q1819">
        <v>0.92053947111352896</v>
      </c>
      <c r="R1819">
        <v>2.9684832586573302E-2</v>
      </c>
      <c r="S1819">
        <v>8.9899908711874501E-3</v>
      </c>
      <c r="T1819">
        <v>-1.14009741249845</v>
      </c>
      <c r="U1819">
        <v>1.14009741249845</v>
      </c>
      <c r="V1819">
        <v>0.61711254204060595</v>
      </c>
      <c r="W1819">
        <v>-4.18</v>
      </c>
      <c r="X1819">
        <v>1.72</v>
      </c>
      <c r="Y1819">
        <v>156138</v>
      </c>
      <c r="Z1819">
        <v>9185</v>
      </c>
      <c r="AA1819">
        <v>0.65</v>
      </c>
      <c r="AB1819">
        <v>17</v>
      </c>
      <c r="AC1819">
        <v>8</v>
      </c>
      <c r="AD1819">
        <v>9</v>
      </c>
      <c r="AE1819">
        <v>47.06</v>
      </c>
      <c r="AF1819">
        <v>13</v>
      </c>
      <c r="AG1819">
        <v>6</v>
      </c>
      <c r="AH1819">
        <v>5</v>
      </c>
      <c r="AI1819">
        <v>6</v>
      </c>
      <c r="AJ1819" s="301">
        <v>43919</v>
      </c>
      <c r="AK1819">
        <v>370</v>
      </c>
      <c r="AL1819">
        <v>5300</v>
      </c>
      <c r="AM1819" s="301">
        <v>43828</v>
      </c>
      <c r="AN1819">
        <v>498</v>
      </c>
      <c r="AO1819">
        <v>6420</v>
      </c>
      <c r="AP1819" s="301">
        <v>43645</v>
      </c>
      <c r="AQ1819">
        <v>412</v>
      </c>
      <c r="AR1819">
        <v>5940</v>
      </c>
      <c r="AS1819" s="301">
        <v>43280</v>
      </c>
      <c r="AT1819">
        <v>974</v>
      </c>
      <c r="AU1819">
        <v>7800</v>
      </c>
    </row>
    <row r="1820" spans="1:47" x14ac:dyDescent="0.2">
      <c r="A1820" s="102">
        <v>3143</v>
      </c>
      <c r="B1820">
        <v>4183</v>
      </c>
      <c r="C1820" t="s">
        <v>1028</v>
      </c>
      <c r="D1820" t="s">
        <v>920</v>
      </c>
      <c r="E1820">
        <v>2221</v>
      </c>
      <c r="F1820">
        <v>2197</v>
      </c>
      <c r="G1820">
        <v>400</v>
      </c>
      <c r="H1820" t="s">
        <v>901</v>
      </c>
      <c r="I1820">
        <v>9678</v>
      </c>
      <c r="J1820" t="s">
        <v>1453</v>
      </c>
      <c r="K1820" t="s">
        <v>910</v>
      </c>
      <c r="L1820">
        <v>2297</v>
      </c>
      <c r="M1820">
        <v>2316</v>
      </c>
      <c r="N1820">
        <v>400</v>
      </c>
      <c r="O1820" t="s">
        <v>898</v>
      </c>
      <c r="P1820">
        <v>0.84286034171137103</v>
      </c>
      <c r="Q1820">
        <v>0.891686026990689</v>
      </c>
      <c r="R1820">
        <v>0.46004785166690199</v>
      </c>
      <c r="S1820">
        <v>6.6052322345643094E-2</v>
      </c>
      <c r="T1820">
        <v>-0.49188081104022502</v>
      </c>
      <c r="U1820">
        <v>0.49188081104022502</v>
      </c>
      <c r="V1820">
        <v>2.0992685762674702E-2</v>
      </c>
      <c r="W1820">
        <v>-3.35</v>
      </c>
      <c r="X1820">
        <v>5.14</v>
      </c>
      <c r="Y1820">
        <v>155954</v>
      </c>
      <c r="Z1820">
        <v>17328</v>
      </c>
      <c r="AA1820">
        <v>1.07</v>
      </c>
      <c r="AB1820">
        <v>9</v>
      </c>
      <c r="AC1820">
        <v>5</v>
      </c>
      <c r="AD1820">
        <v>4</v>
      </c>
      <c r="AE1820">
        <v>55.56</v>
      </c>
      <c r="AF1820">
        <v>16</v>
      </c>
      <c r="AG1820">
        <v>2</v>
      </c>
      <c r="AH1820">
        <v>2</v>
      </c>
      <c r="AI1820">
        <v>5</v>
      </c>
      <c r="AJ1820" s="301">
        <v>43919</v>
      </c>
      <c r="AK1820">
        <v>2105</v>
      </c>
      <c r="AL1820">
        <v>2133</v>
      </c>
      <c r="AM1820" s="301">
        <v>43828</v>
      </c>
      <c r="AN1820">
        <v>2680</v>
      </c>
      <c r="AO1820">
        <v>2821</v>
      </c>
      <c r="AP1820" s="301">
        <v>43645</v>
      </c>
      <c r="AQ1820">
        <v>2728</v>
      </c>
      <c r="AR1820">
        <v>2838</v>
      </c>
      <c r="AS1820" s="301">
        <v>43280</v>
      </c>
      <c r="AT1820">
        <v>2913</v>
      </c>
      <c r="AU1820">
        <v>3470</v>
      </c>
    </row>
    <row r="1821" spans="1:47" x14ac:dyDescent="0.2">
      <c r="A1821" s="102">
        <v>3600</v>
      </c>
      <c r="B1821">
        <v>2296</v>
      </c>
      <c r="C1821" t="s">
        <v>1472</v>
      </c>
      <c r="D1821" t="s">
        <v>923</v>
      </c>
      <c r="E1821">
        <v>646</v>
      </c>
      <c r="F1821">
        <v>643</v>
      </c>
      <c r="G1821">
        <v>1700</v>
      </c>
      <c r="H1821" t="s">
        <v>901</v>
      </c>
      <c r="I1821">
        <v>8850</v>
      </c>
      <c r="J1821" t="s">
        <v>1345</v>
      </c>
      <c r="K1821" t="s">
        <v>917</v>
      </c>
      <c r="L1821">
        <v>2237</v>
      </c>
      <c r="M1821">
        <v>2184</v>
      </c>
      <c r="N1821">
        <v>500</v>
      </c>
      <c r="O1821" t="s">
        <v>898</v>
      </c>
      <c r="P1821">
        <v>0.86835544628252304</v>
      </c>
      <c r="Q1821">
        <v>0.87329240942475606</v>
      </c>
      <c r="R1821">
        <v>1.9830298592754801E-3</v>
      </c>
      <c r="S1821">
        <v>7.23812150573903E-2</v>
      </c>
      <c r="T1821">
        <v>-0.72463643764879804</v>
      </c>
      <c r="U1821">
        <v>0.72463643764879804</v>
      </c>
      <c r="V1821">
        <v>1.07354370118355</v>
      </c>
      <c r="W1821">
        <v>-3.52</v>
      </c>
      <c r="X1821">
        <v>0.1</v>
      </c>
      <c r="Y1821">
        <v>155623</v>
      </c>
      <c r="Z1821">
        <v>11971</v>
      </c>
      <c r="AA1821">
        <v>0.59</v>
      </c>
      <c r="AB1821">
        <v>13</v>
      </c>
      <c r="AC1821">
        <v>9</v>
      </c>
      <c r="AD1821">
        <v>4</v>
      </c>
      <c r="AE1821">
        <v>69.23</v>
      </c>
      <c r="AF1821">
        <v>20</v>
      </c>
      <c r="AG1821">
        <v>1</v>
      </c>
      <c r="AH1821">
        <v>1</v>
      </c>
      <c r="AI1821">
        <v>11</v>
      </c>
      <c r="AJ1821" s="301">
        <v>43919</v>
      </c>
      <c r="AK1821">
        <v>655</v>
      </c>
      <c r="AL1821">
        <v>2067</v>
      </c>
      <c r="AM1821" s="301">
        <v>43828</v>
      </c>
      <c r="AN1821">
        <v>705</v>
      </c>
      <c r="AO1821">
        <v>2785</v>
      </c>
      <c r="AP1821" s="301">
        <v>43645</v>
      </c>
      <c r="AQ1821">
        <v>743</v>
      </c>
      <c r="AR1821">
        <v>2621</v>
      </c>
      <c r="AS1821" s="301">
        <v>43280</v>
      </c>
      <c r="AT1821">
        <v>941</v>
      </c>
      <c r="AU1821">
        <v>2610</v>
      </c>
    </row>
    <row r="1822" spans="1:47" x14ac:dyDescent="0.2">
      <c r="A1822" s="102">
        <v>1289</v>
      </c>
      <c r="B1822">
        <v>3105</v>
      </c>
      <c r="C1822" t="s">
        <v>46</v>
      </c>
      <c r="D1822" t="s">
        <v>903</v>
      </c>
      <c r="E1822">
        <v>781</v>
      </c>
      <c r="F1822">
        <v>776</v>
      </c>
      <c r="G1822">
        <v>1200</v>
      </c>
      <c r="H1822" t="s">
        <v>898</v>
      </c>
      <c r="I1822">
        <v>9934</v>
      </c>
      <c r="J1822" t="s">
        <v>1031</v>
      </c>
      <c r="K1822" t="s">
        <v>905</v>
      </c>
      <c r="L1822">
        <v>2421</v>
      </c>
      <c r="M1822">
        <v>2379</v>
      </c>
      <c r="N1822">
        <v>400</v>
      </c>
      <c r="O1822" t="s">
        <v>901</v>
      </c>
      <c r="P1822">
        <v>0.91794252735229698</v>
      </c>
      <c r="Q1822">
        <v>0.94179329959276703</v>
      </c>
      <c r="R1822">
        <v>0.32632325990900202</v>
      </c>
      <c r="S1822" s="15">
        <v>2.6331192528453801E-2</v>
      </c>
      <c r="T1822">
        <v>0.40765716320163697</v>
      </c>
      <c r="U1822">
        <v>0.40765716320163697</v>
      </c>
      <c r="V1822">
        <v>0.444571471627079</v>
      </c>
      <c r="W1822">
        <v>2.19</v>
      </c>
      <c r="X1822">
        <v>2.14</v>
      </c>
      <c r="Y1822">
        <v>155041</v>
      </c>
      <c r="Z1822">
        <v>9120</v>
      </c>
      <c r="AA1822">
        <v>0.63</v>
      </c>
      <c r="AB1822">
        <v>17</v>
      </c>
      <c r="AC1822">
        <v>9</v>
      </c>
      <c r="AD1822">
        <v>8</v>
      </c>
      <c r="AE1822">
        <v>52.94</v>
      </c>
      <c r="AF1822">
        <v>16</v>
      </c>
      <c r="AG1822">
        <v>5</v>
      </c>
      <c r="AH1822">
        <v>4</v>
      </c>
      <c r="AI1822">
        <v>8</v>
      </c>
      <c r="AJ1822" s="301">
        <v>43919</v>
      </c>
      <c r="AK1822">
        <v>730</v>
      </c>
      <c r="AL1822">
        <v>2423</v>
      </c>
      <c r="AM1822" s="301">
        <v>43828</v>
      </c>
      <c r="AN1822">
        <v>1045</v>
      </c>
      <c r="AO1822">
        <v>2780</v>
      </c>
      <c r="AP1822" s="301">
        <v>43645</v>
      </c>
      <c r="AQ1822">
        <v>844</v>
      </c>
      <c r="AR1822">
        <v>2338</v>
      </c>
      <c r="AS1822" s="301">
        <v>43280</v>
      </c>
      <c r="AT1822">
        <v>1164</v>
      </c>
      <c r="AU1822">
        <v>2223</v>
      </c>
    </row>
    <row r="1823" spans="1:47" x14ac:dyDescent="0.2">
      <c r="A1823" s="102">
        <v>100</v>
      </c>
      <c r="B1823">
        <v>4676</v>
      </c>
      <c r="C1823" t="s">
        <v>1206</v>
      </c>
      <c r="D1823" t="s">
        <v>900</v>
      </c>
      <c r="E1823">
        <v>1044</v>
      </c>
      <c r="F1823">
        <v>1031</v>
      </c>
      <c r="G1823">
        <v>1000</v>
      </c>
      <c r="H1823" t="s">
        <v>898</v>
      </c>
      <c r="I1823">
        <v>7751</v>
      </c>
      <c r="J1823" t="s">
        <v>1190</v>
      </c>
      <c r="K1823" t="s">
        <v>903</v>
      </c>
      <c r="L1823">
        <v>2180</v>
      </c>
      <c r="M1823">
        <v>2119.5</v>
      </c>
      <c r="N1823">
        <v>500</v>
      </c>
      <c r="O1823" t="s">
        <v>901</v>
      </c>
      <c r="P1823">
        <v>0.74902669551572498</v>
      </c>
      <c r="Q1823">
        <v>0.97281245301992303</v>
      </c>
      <c r="R1823">
        <v>0.10638894958560199</v>
      </c>
      <c r="S1823">
        <v>3.0508092984909501E-3</v>
      </c>
      <c r="T1823">
        <v>0.86615205384110405</v>
      </c>
      <c r="U1823">
        <v>0.86615205384110405</v>
      </c>
      <c r="V1823">
        <v>0.31551254455021099</v>
      </c>
      <c r="W1823">
        <v>2.64</v>
      </c>
      <c r="X1823">
        <v>2.71</v>
      </c>
      <c r="Y1823">
        <v>154943</v>
      </c>
      <c r="Z1823">
        <v>10330</v>
      </c>
      <c r="AA1823">
        <v>0.61</v>
      </c>
      <c r="AB1823">
        <v>15</v>
      </c>
      <c r="AC1823">
        <v>7</v>
      </c>
      <c r="AD1823">
        <v>8</v>
      </c>
      <c r="AE1823">
        <v>46.67</v>
      </c>
      <c r="AF1823">
        <v>20</v>
      </c>
      <c r="AG1823">
        <v>1</v>
      </c>
      <c r="AH1823">
        <v>0</v>
      </c>
      <c r="AI1823">
        <v>14</v>
      </c>
      <c r="AJ1823" s="301">
        <v>43919</v>
      </c>
      <c r="AK1823">
        <v>1109</v>
      </c>
      <c r="AL1823">
        <v>2441</v>
      </c>
      <c r="AM1823" s="301">
        <v>43828</v>
      </c>
      <c r="AN1823">
        <v>1556</v>
      </c>
      <c r="AO1823">
        <v>2986.5</v>
      </c>
      <c r="AP1823" s="301">
        <v>43645</v>
      </c>
      <c r="AQ1823">
        <v>1537</v>
      </c>
      <c r="AR1823">
        <v>3183</v>
      </c>
      <c r="AS1823" s="301">
        <v>43280</v>
      </c>
      <c r="AT1823">
        <v>1857</v>
      </c>
      <c r="AU1823">
        <v>3579</v>
      </c>
    </row>
    <row r="1824" spans="1:47" x14ac:dyDescent="0.2">
      <c r="A1824" s="102">
        <v>3666</v>
      </c>
      <c r="B1824">
        <v>1417</v>
      </c>
      <c r="C1824" t="s">
        <v>1462</v>
      </c>
      <c r="D1824" t="s">
        <v>907</v>
      </c>
      <c r="E1824">
        <v>1611</v>
      </c>
      <c r="F1824">
        <v>1595</v>
      </c>
      <c r="G1824">
        <v>700</v>
      </c>
      <c r="H1824" t="s">
        <v>898</v>
      </c>
      <c r="I1824">
        <v>4183</v>
      </c>
      <c r="J1824" t="s">
        <v>1028</v>
      </c>
      <c r="K1824" t="s">
        <v>920</v>
      </c>
      <c r="L1824">
        <v>2221</v>
      </c>
      <c r="M1824">
        <v>2197</v>
      </c>
      <c r="N1824">
        <v>500</v>
      </c>
      <c r="O1824" t="s">
        <v>901</v>
      </c>
      <c r="P1824">
        <v>0.78819978138371605</v>
      </c>
      <c r="Q1824">
        <v>0.87069867704922899</v>
      </c>
      <c r="R1824">
        <v>0.36265738281919402</v>
      </c>
      <c r="S1824" s="15">
        <v>8.4632056303534403E-2</v>
      </c>
      <c r="T1824">
        <v>1.20069192124337</v>
      </c>
      <c r="U1824">
        <v>1.20069192124337</v>
      </c>
      <c r="V1824">
        <v>1.0703475778571701</v>
      </c>
      <c r="W1824">
        <v>7.65</v>
      </c>
      <c r="X1824">
        <v>1.64</v>
      </c>
      <c r="Y1824">
        <v>154792</v>
      </c>
      <c r="Z1824">
        <v>11057</v>
      </c>
      <c r="AA1824">
        <v>0.52</v>
      </c>
      <c r="AB1824">
        <v>14</v>
      </c>
      <c r="AC1824">
        <v>7</v>
      </c>
      <c r="AD1824">
        <v>7</v>
      </c>
      <c r="AE1824">
        <v>50</v>
      </c>
      <c r="AF1824">
        <v>20</v>
      </c>
      <c r="AG1824">
        <v>3</v>
      </c>
      <c r="AH1824">
        <v>1</v>
      </c>
      <c r="AI1824">
        <v>10</v>
      </c>
      <c r="AJ1824" s="301">
        <v>43919</v>
      </c>
      <c r="AK1824">
        <v>1375</v>
      </c>
      <c r="AL1824">
        <v>2105</v>
      </c>
      <c r="AM1824" s="301">
        <v>43828</v>
      </c>
      <c r="AN1824">
        <v>1651</v>
      </c>
      <c r="AO1824">
        <v>2680</v>
      </c>
      <c r="AP1824" s="301">
        <v>43645</v>
      </c>
      <c r="AQ1824">
        <v>1652</v>
      </c>
      <c r="AR1824">
        <v>2728</v>
      </c>
      <c r="AS1824" s="301">
        <v>43280</v>
      </c>
      <c r="AT1824">
        <v>1687</v>
      </c>
      <c r="AU1824">
        <v>2913</v>
      </c>
    </row>
    <row r="1825" spans="1:47" x14ac:dyDescent="0.2">
      <c r="A1825" s="102">
        <v>2204</v>
      </c>
      <c r="B1825">
        <v>5201</v>
      </c>
      <c r="C1825" t="s">
        <v>1161</v>
      </c>
      <c r="D1825" t="s">
        <v>897</v>
      </c>
      <c r="E1825">
        <v>3070</v>
      </c>
      <c r="F1825">
        <v>3020</v>
      </c>
      <c r="G1825">
        <v>300</v>
      </c>
      <c r="H1825" t="s">
        <v>898</v>
      </c>
      <c r="I1825">
        <v>5332</v>
      </c>
      <c r="J1825" t="s">
        <v>555</v>
      </c>
      <c r="K1825" t="s">
        <v>897</v>
      </c>
      <c r="L1825">
        <v>4150</v>
      </c>
      <c r="M1825">
        <v>4095</v>
      </c>
      <c r="N1825">
        <v>200</v>
      </c>
      <c r="O1825" t="s">
        <v>901</v>
      </c>
      <c r="P1825">
        <v>0.96141465211652499</v>
      </c>
      <c r="Q1825">
        <v>0.91955418270478795</v>
      </c>
      <c r="R1825">
        <v>0.332198931425155</v>
      </c>
      <c r="S1825">
        <v>7.8844414005069904E-2</v>
      </c>
      <c r="T1825">
        <v>0.15874324908882301</v>
      </c>
      <c r="U1825">
        <v>0.15874324908882301</v>
      </c>
      <c r="V1825">
        <v>0.72264464676234497</v>
      </c>
      <c r="W1825">
        <v>0.68</v>
      </c>
      <c r="X1825">
        <v>10.62</v>
      </c>
      <c r="Y1825">
        <v>154787</v>
      </c>
      <c r="Z1825">
        <v>51596</v>
      </c>
      <c r="AA1825">
        <v>2.82</v>
      </c>
      <c r="AB1825">
        <v>3</v>
      </c>
      <c r="AC1825">
        <v>3</v>
      </c>
      <c r="AD1825">
        <v>0</v>
      </c>
      <c r="AE1825">
        <v>100</v>
      </c>
      <c r="AF1825">
        <v>21</v>
      </c>
      <c r="AG1825">
        <v>0</v>
      </c>
      <c r="AH1825">
        <v>0</v>
      </c>
      <c r="AI1825">
        <v>3</v>
      </c>
      <c r="AJ1825" s="301">
        <v>43919</v>
      </c>
      <c r="AK1825">
        <v>2774</v>
      </c>
      <c r="AL1825">
        <v>3720</v>
      </c>
      <c r="AM1825" s="301">
        <v>43828</v>
      </c>
      <c r="AN1825">
        <v>3930</v>
      </c>
      <c r="AO1825">
        <v>4640</v>
      </c>
      <c r="AP1825" s="301">
        <v>43645</v>
      </c>
      <c r="AQ1825">
        <v>3785</v>
      </c>
      <c r="AR1825">
        <v>4410</v>
      </c>
      <c r="AS1825" s="301">
        <v>43280</v>
      </c>
      <c r="AT1825">
        <v>4225</v>
      </c>
      <c r="AU1825">
        <v>4930</v>
      </c>
    </row>
    <row r="1826" spans="1:47" x14ac:dyDescent="0.2">
      <c r="A1826" s="102">
        <v>600</v>
      </c>
      <c r="B1826">
        <v>6501</v>
      </c>
      <c r="C1826" t="s">
        <v>1022</v>
      </c>
      <c r="D1826" t="s">
        <v>903</v>
      </c>
      <c r="E1826">
        <v>3390</v>
      </c>
      <c r="F1826">
        <v>3395</v>
      </c>
      <c r="G1826">
        <v>300</v>
      </c>
      <c r="H1826" t="s">
        <v>898</v>
      </c>
      <c r="I1826">
        <v>8316</v>
      </c>
      <c r="J1826" t="s">
        <v>1051</v>
      </c>
      <c r="K1826" t="s">
        <v>940</v>
      </c>
      <c r="L1826">
        <v>3001</v>
      </c>
      <c r="M1826">
        <v>3011</v>
      </c>
      <c r="N1826">
        <v>300</v>
      </c>
      <c r="O1826" t="s">
        <v>901</v>
      </c>
      <c r="P1826">
        <v>0.95876021444540505</v>
      </c>
      <c r="Q1826">
        <v>0.95563600066648602</v>
      </c>
      <c r="R1826" s="15">
        <v>9.0543696959446904E-3</v>
      </c>
      <c r="S1826" s="15">
        <v>5.6994321294779701E-2</v>
      </c>
      <c r="T1826">
        <v>0.21364452136977199</v>
      </c>
      <c r="U1826">
        <v>0.21364452136977199</v>
      </c>
      <c r="V1826">
        <v>5.3844617863570303E-2</v>
      </c>
      <c r="W1826">
        <v>0.68</v>
      </c>
      <c r="X1826">
        <v>11.31</v>
      </c>
      <c r="Y1826">
        <v>154670</v>
      </c>
      <c r="Z1826">
        <v>25778</v>
      </c>
      <c r="AA1826">
        <v>1.21</v>
      </c>
      <c r="AB1826">
        <v>6</v>
      </c>
      <c r="AC1826">
        <v>4</v>
      </c>
      <c r="AD1826">
        <v>2</v>
      </c>
      <c r="AE1826">
        <v>66.67</v>
      </c>
      <c r="AF1826">
        <v>19</v>
      </c>
      <c r="AG1826">
        <v>1</v>
      </c>
      <c r="AH1826">
        <v>0</v>
      </c>
      <c r="AI1826">
        <v>5</v>
      </c>
      <c r="AJ1826" s="301">
        <v>43919</v>
      </c>
      <c r="AK1826">
        <v>3109</v>
      </c>
      <c r="AL1826">
        <v>2750.5</v>
      </c>
      <c r="AM1826" s="301">
        <v>43828</v>
      </c>
      <c r="AN1826">
        <v>4626</v>
      </c>
      <c r="AO1826">
        <v>4038</v>
      </c>
      <c r="AP1826" s="301">
        <v>43645</v>
      </c>
      <c r="AQ1826">
        <v>4045</v>
      </c>
      <c r="AR1826">
        <v>3843</v>
      </c>
      <c r="AS1826" s="301">
        <v>43280</v>
      </c>
      <c r="AT1826">
        <v>3840.5</v>
      </c>
      <c r="AU1826">
        <v>4233</v>
      </c>
    </row>
    <row r="1827" spans="1:47" x14ac:dyDescent="0.2">
      <c r="A1827" s="102">
        <v>3349</v>
      </c>
      <c r="B1827">
        <v>2801</v>
      </c>
      <c r="C1827" t="s">
        <v>490</v>
      </c>
      <c r="D1827" t="s">
        <v>923</v>
      </c>
      <c r="E1827">
        <v>5250</v>
      </c>
      <c r="F1827">
        <v>5080</v>
      </c>
      <c r="G1827">
        <v>100</v>
      </c>
      <c r="H1827" t="s">
        <v>901</v>
      </c>
      <c r="I1827">
        <v>6988</v>
      </c>
      <c r="J1827" t="s">
        <v>61</v>
      </c>
      <c r="K1827" t="s">
        <v>920</v>
      </c>
      <c r="L1827">
        <v>5930</v>
      </c>
      <c r="M1827">
        <v>5940</v>
      </c>
      <c r="N1827">
        <v>100</v>
      </c>
      <c r="O1827" t="s">
        <v>898</v>
      </c>
      <c r="P1827">
        <v>0.90429642067897797</v>
      </c>
      <c r="Q1827">
        <v>0.88400191109986903</v>
      </c>
      <c r="R1827">
        <v>2.5301476412435901E-2</v>
      </c>
      <c r="S1827" s="15">
        <v>1.25973716167986E-3</v>
      </c>
      <c r="T1827">
        <v>-1.75827492051676</v>
      </c>
      <c r="U1827">
        <v>1.75827492051676</v>
      </c>
      <c r="V1827">
        <v>1.0229797164630301</v>
      </c>
      <c r="W1827">
        <v>-7.84</v>
      </c>
      <c r="X1827">
        <v>14.48</v>
      </c>
      <c r="Y1827">
        <v>154224</v>
      </c>
      <c r="Z1827">
        <v>22032</v>
      </c>
      <c r="AA1827">
        <v>1.2</v>
      </c>
      <c r="AB1827">
        <v>7</v>
      </c>
      <c r="AC1827">
        <v>4</v>
      </c>
      <c r="AD1827">
        <v>3</v>
      </c>
      <c r="AE1827">
        <v>57.14</v>
      </c>
      <c r="AF1827">
        <v>19</v>
      </c>
      <c r="AG1827">
        <v>2</v>
      </c>
      <c r="AH1827">
        <v>0</v>
      </c>
      <c r="AI1827">
        <v>5</v>
      </c>
      <c r="AJ1827" s="301">
        <v>43919</v>
      </c>
      <c r="AK1827">
        <v>4575</v>
      </c>
      <c r="AL1827">
        <v>4865</v>
      </c>
      <c r="AM1827" s="301">
        <v>43828</v>
      </c>
      <c r="AN1827">
        <v>5370</v>
      </c>
      <c r="AO1827">
        <v>6180</v>
      </c>
      <c r="AP1827" s="301">
        <v>43645</v>
      </c>
      <c r="AQ1827">
        <v>4765</v>
      </c>
      <c r="AR1827">
        <v>5394</v>
      </c>
      <c r="AS1827" s="301">
        <v>43280</v>
      </c>
      <c r="AT1827">
        <v>5240</v>
      </c>
      <c r="AU1827">
        <v>8103</v>
      </c>
    </row>
    <row r="1828" spans="1:47" x14ac:dyDescent="0.2">
      <c r="A1828" s="102">
        <v>3173</v>
      </c>
      <c r="B1828">
        <v>5334</v>
      </c>
      <c r="C1828" t="s">
        <v>1074</v>
      </c>
      <c r="D1828" t="s">
        <v>897</v>
      </c>
      <c r="E1828">
        <v>1533</v>
      </c>
      <c r="F1828">
        <v>1527</v>
      </c>
      <c r="G1828">
        <v>700</v>
      </c>
      <c r="H1828" t="s">
        <v>901</v>
      </c>
      <c r="I1828">
        <v>6395</v>
      </c>
      <c r="J1828" t="s">
        <v>1004</v>
      </c>
      <c r="K1828" t="s">
        <v>909</v>
      </c>
      <c r="L1828">
        <v>890</v>
      </c>
      <c r="M1828">
        <v>892</v>
      </c>
      <c r="N1828">
        <v>1200</v>
      </c>
      <c r="O1828" t="s">
        <v>898</v>
      </c>
      <c r="P1828">
        <v>0.77465204476402905</v>
      </c>
      <c r="Q1828">
        <v>0.89039869543809702</v>
      </c>
      <c r="R1828">
        <v>0.23411430670054401</v>
      </c>
      <c r="S1828" s="15">
        <v>5.47513333089482E-2</v>
      </c>
      <c r="T1828">
        <v>-2.4036359070894999</v>
      </c>
      <c r="U1828">
        <v>2.4036359070894999</v>
      </c>
      <c r="V1828">
        <v>2.09901453635266</v>
      </c>
      <c r="W1828">
        <v>-12.75</v>
      </c>
      <c r="X1828">
        <v>0.14000000000000001</v>
      </c>
      <c r="Y1828">
        <v>154193</v>
      </c>
      <c r="Z1828">
        <v>11861</v>
      </c>
      <c r="AA1828">
        <v>0.57999999999999996</v>
      </c>
      <c r="AB1828">
        <v>13</v>
      </c>
      <c r="AC1828">
        <v>7</v>
      </c>
      <c r="AD1828">
        <v>6</v>
      </c>
      <c r="AE1828">
        <v>53.85</v>
      </c>
      <c r="AF1828">
        <v>18</v>
      </c>
      <c r="AG1828">
        <v>3</v>
      </c>
      <c r="AH1828">
        <v>3</v>
      </c>
      <c r="AI1828">
        <v>7</v>
      </c>
      <c r="AJ1828" s="301">
        <v>43919</v>
      </c>
      <c r="AK1828">
        <v>1608</v>
      </c>
      <c r="AL1828">
        <v>796</v>
      </c>
      <c r="AM1828" s="301">
        <v>43828</v>
      </c>
      <c r="AN1828">
        <v>2134</v>
      </c>
      <c r="AO1828">
        <v>1001</v>
      </c>
      <c r="AP1828" s="301">
        <v>43645</v>
      </c>
      <c r="AQ1828">
        <v>2076</v>
      </c>
      <c r="AR1828">
        <v>1155</v>
      </c>
      <c r="AS1828" s="301">
        <v>43280</v>
      </c>
      <c r="AT1828">
        <v>3025</v>
      </c>
      <c r="AU1828">
        <v>1330</v>
      </c>
    </row>
    <row r="1829" spans="1:47" x14ac:dyDescent="0.2">
      <c r="A1829" s="102">
        <v>3385</v>
      </c>
      <c r="B1829">
        <v>6460</v>
      </c>
      <c r="C1829" t="s">
        <v>1101</v>
      </c>
      <c r="D1829" t="s">
        <v>909</v>
      </c>
      <c r="E1829">
        <v>1298</v>
      </c>
      <c r="F1829">
        <v>1287</v>
      </c>
      <c r="G1829">
        <v>500</v>
      </c>
      <c r="H1829" t="s">
        <v>901</v>
      </c>
      <c r="I1829">
        <v>6963</v>
      </c>
      <c r="J1829" t="s">
        <v>1347</v>
      </c>
      <c r="K1829" t="s">
        <v>903</v>
      </c>
      <c r="L1829">
        <v>7110</v>
      </c>
      <c r="M1829">
        <v>7010</v>
      </c>
      <c r="N1829">
        <v>100</v>
      </c>
      <c r="O1829" t="s">
        <v>898</v>
      </c>
      <c r="P1829">
        <v>0.71420527212199003</v>
      </c>
      <c r="Q1829">
        <v>0.882155941453443</v>
      </c>
      <c r="R1829">
        <v>0.15036114895994701</v>
      </c>
      <c r="S1829">
        <v>1.63994019141574E-2</v>
      </c>
      <c r="T1829">
        <v>-1.0735433020704399</v>
      </c>
      <c r="U1829">
        <v>1.0735433020704399</v>
      </c>
      <c r="V1829">
        <v>1.2214583655976401</v>
      </c>
      <c r="W1829">
        <v>-7.56</v>
      </c>
      <c r="X1829">
        <v>8.1999999999999993</v>
      </c>
      <c r="Y1829">
        <v>154176</v>
      </c>
      <c r="Z1829">
        <v>15418</v>
      </c>
      <c r="AA1829">
        <v>0.92</v>
      </c>
      <c r="AB1829">
        <v>10</v>
      </c>
      <c r="AC1829">
        <v>6</v>
      </c>
      <c r="AD1829">
        <v>4</v>
      </c>
      <c r="AE1829">
        <v>60</v>
      </c>
      <c r="AF1829">
        <v>19</v>
      </c>
      <c r="AG1829">
        <v>3</v>
      </c>
      <c r="AH1829">
        <v>2</v>
      </c>
      <c r="AI1829">
        <v>5</v>
      </c>
      <c r="AJ1829" s="301">
        <v>43919</v>
      </c>
      <c r="AK1829">
        <v>1333</v>
      </c>
      <c r="AL1829">
        <v>6200</v>
      </c>
      <c r="AM1829" s="301">
        <v>43828</v>
      </c>
      <c r="AN1829">
        <v>1583</v>
      </c>
      <c r="AO1829">
        <v>8780</v>
      </c>
      <c r="AP1829" s="301">
        <v>43645</v>
      </c>
      <c r="AQ1829">
        <v>1346</v>
      </c>
      <c r="AR1829">
        <v>7600</v>
      </c>
      <c r="AS1829" s="301">
        <v>43280</v>
      </c>
      <c r="AT1829">
        <v>1839</v>
      </c>
      <c r="AU1829">
        <v>9300</v>
      </c>
    </row>
    <row r="1830" spans="1:47" x14ac:dyDescent="0.2">
      <c r="A1830" s="102">
        <v>487</v>
      </c>
      <c r="B1830">
        <v>8078</v>
      </c>
      <c r="C1830" t="s">
        <v>1192</v>
      </c>
      <c r="D1830" t="s">
        <v>905</v>
      </c>
      <c r="E1830">
        <v>1940</v>
      </c>
      <c r="F1830">
        <v>1940</v>
      </c>
      <c r="G1830">
        <v>500</v>
      </c>
      <c r="H1830" t="s">
        <v>898</v>
      </c>
      <c r="I1830">
        <v>9716</v>
      </c>
      <c r="J1830" t="s">
        <v>1034</v>
      </c>
      <c r="K1830" t="s">
        <v>910</v>
      </c>
      <c r="L1830">
        <v>907</v>
      </c>
      <c r="M1830">
        <v>891</v>
      </c>
      <c r="N1830">
        <v>1100</v>
      </c>
      <c r="O1830" t="s">
        <v>901</v>
      </c>
      <c r="P1830">
        <v>0.90763451600842704</v>
      </c>
      <c r="Q1830">
        <v>0.95868583730751999</v>
      </c>
      <c r="R1830" s="15">
        <v>0.31064126395541802</v>
      </c>
      <c r="S1830">
        <v>4.1988082405702398E-2</v>
      </c>
      <c r="T1830">
        <v>1.0509395840753599</v>
      </c>
      <c r="U1830">
        <v>1.0509395840753599</v>
      </c>
      <c r="V1830">
        <v>0.73799518734580605</v>
      </c>
      <c r="W1830">
        <v>4.88</v>
      </c>
      <c r="X1830">
        <v>1.04</v>
      </c>
      <c r="Y1830">
        <v>154139</v>
      </c>
      <c r="Z1830">
        <v>9634</v>
      </c>
      <c r="AA1830">
        <v>0.43</v>
      </c>
      <c r="AB1830">
        <v>16</v>
      </c>
      <c r="AC1830">
        <v>11</v>
      </c>
      <c r="AD1830">
        <v>5</v>
      </c>
      <c r="AE1830">
        <v>68.75</v>
      </c>
      <c r="AF1830">
        <v>17</v>
      </c>
      <c r="AG1830">
        <v>4</v>
      </c>
      <c r="AH1830">
        <v>5</v>
      </c>
      <c r="AI1830">
        <v>7</v>
      </c>
      <c r="AJ1830" s="301">
        <v>43919</v>
      </c>
      <c r="AK1830">
        <v>1737</v>
      </c>
      <c r="AL1830">
        <v>839</v>
      </c>
      <c r="AM1830" s="301">
        <v>43828</v>
      </c>
      <c r="AN1830">
        <v>2877</v>
      </c>
      <c r="AO1830">
        <v>1455</v>
      </c>
      <c r="AP1830" s="301">
        <v>43645</v>
      </c>
      <c r="AQ1830">
        <v>2987</v>
      </c>
      <c r="AR1830">
        <v>1376</v>
      </c>
      <c r="AS1830" s="301">
        <v>43280</v>
      </c>
      <c r="AT1830">
        <v>4185</v>
      </c>
      <c r="AU1830">
        <v>1186</v>
      </c>
    </row>
    <row r="1831" spans="1:47" x14ac:dyDescent="0.2">
      <c r="A1831" s="102">
        <v>22</v>
      </c>
      <c r="B1831">
        <v>6371</v>
      </c>
      <c r="C1831" t="s">
        <v>1003</v>
      </c>
      <c r="D1831" t="s">
        <v>909</v>
      </c>
      <c r="E1831">
        <v>2599</v>
      </c>
      <c r="F1831">
        <v>2563</v>
      </c>
      <c r="G1831">
        <v>400</v>
      </c>
      <c r="H1831" t="s">
        <v>901</v>
      </c>
      <c r="I1831">
        <v>9072</v>
      </c>
      <c r="J1831" t="s">
        <v>975</v>
      </c>
      <c r="K1831" t="s">
        <v>976</v>
      </c>
      <c r="L1831">
        <v>2118</v>
      </c>
      <c r="M1831">
        <v>2146</v>
      </c>
      <c r="N1831">
        <v>500</v>
      </c>
      <c r="O1831" t="s">
        <v>898</v>
      </c>
      <c r="P1831">
        <v>0.92630432814240304</v>
      </c>
      <c r="Q1831">
        <v>0.98070989841668399</v>
      </c>
      <c r="R1831">
        <v>9.7637929415437502E-2</v>
      </c>
      <c r="S1831" s="15">
        <v>4.1606472275961903E-5</v>
      </c>
      <c r="T1831">
        <v>-0.58094935041272899</v>
      </c>
      <c r="U1831">
        <v>0.58094935041272899</v>
      </c>
      <c r="V1831">
        <v>4.3456929907705902E-2</v>
      </c>
      <c r="W1831">
        <v>-2.5299999999999998</v>
      </c>
      <c r="X1831">
        <v>4.66</v>
      </c>
      <c r="Y1831">
        <v>153950</v>
      </c>
      <c r="Z1831">
        <v>12829</v>
      </c>
      <c r="AA1831">
        <v>0.88</v>
      </c>
      <c r="AB1831">
        <v>12</v>
      </c>
      <c r="AC1831">
        <v>7</v>
      </c>
      <c r="AD1831">
        <v>5</v>
      </c>
      <c r="AE1831">
        <v>58.33</v>
      </c>
      <c r="AF1831">
        <v>19</v>
      </c>
      <c r="AG1831">
        <v>2</v>
      </c>
      <c r="AH1831">
        <v>1</v>
      </c>
      <c r="AI1831">
        <v>9</v>
      </c>
      <c r="AJ1831" s="301">
        <v>43919</v>
      </c>
      <c r="AK1831">
        <v>2608</v>
      </c>
      <c r="AL1831">
        <v>2172</v>
      </c>
      <c r="AM1831" s="301">
        <v>43828</v>
      </c>
      <c r="AN1831">
        <v>3865</v>
      </c>
      <c r="AO1831">
        <v>2746</v>
      </c>
      <c r="AP1831" s="301">
        <v>43645</v>
      </c>
      <c r="AQ1831">
        <v>3630</v>
      </c>
      <c r="AR1831">
        <v>2562</v>
      </c>
      <c r="AS1831" s="301">
        <v>43280</v>
      </c>
      <c r="AT1831">
        <v>4390</v>
      </c>
      <c r="AU1831">
        <v>2840</v>
      </c>
    </row>
    <row r="1832" spans="1:47" x14ac:dyDescent="0.2">
      <c r="A1832" s="102">
        <v>300</v>
      </c>
      <c r="B1832">
        <v>6301</v>
      </c>
      <c r="C1832" t="s">
        <v>52</v>
      </c>
      <c r="D1832" t="s">
        <v>909</v>
      </c>
      <c r="E1832">
        <v>2125</v>
      </c>
      <c r="F1832">
        <v>2153</v>
      </c>
      <c r="G1832">
        <v>500</v>
      </c>
      <c r="H1832" t="s">
        <v>898</v>
      </c>
      <c r="I1832">
        <v>7240</v>
      </c>
      <c r="J1832" t="s">
        <v>599</v>
      </c>
      <c r="K1832" t="s">
        <v>913</v>
      </c>
      <c r="L1832">
        <v>1315</v>
      </c>
      <c r="M1832">
        <v>1294</v>
      </c>
      <c r="N1832">
        <v>800</v>
      </c>
      <c r="O1832" t="s">
        <v>901</v>
      </c>
      <c r="P1832">
        <v>0.92857413046609705</v>
      </c>
      <c r="Q1832">
        <v>0.96363804015732502</v>
      </c>
      <c r="R1832">
        <v>0.37177635296282802</v>
      </c>
      <c r="S1832">
        <v>5.5741924895302102E-2</v>
      </c>
      <c r="T1832">
        <v>0.52690245479717901</v>
      </c>
      <c r="U1832">
        <v>0.52690245479717901</v>
      </c>
      <c r="V1832">
        <v>0.32783528563197001</v>
      </c>
      <c r="W1832">
        <v>2.2999999999999998</v>
      </c>
      <c r="X1832">
        <v>3.84</v>
      </c>
      <c r="Y1832">
        <v>153928</v>
      </c>
      <c r="Z1832">
        <v>13993</v>
      </c>
      <c r="AA1832">
        <v>0.67</v>
      </c>
      <c r="AB1832">
        <v>11</v>
      </c>
      <c r="AC1832">
        <v>5</v>
      </c>
      <c r="AD1832">
        <v>6</v>
      </c>
      <c r="AE1832">
        <v>45.45</v>
      </c>
      <c r="AF1832">
        <v>19</v>
      </c>
      <c r="AG1832">
        <v>2</v>
      </c>
      <c r="AH1832">
        <v>0</v>
      </c>
      <c r="AI1832">
        <v>9</v>
      </c>
      <c r="AJ1832" s="301">
        <v>43919</v>
      </c>
      <c r="AK1832">
        <v>1877.5</v>
      </c>
      <c r="AL1832">
        <v>1212</v>
      </c>
      <c r="AM1832" s="301">
        <v>43828</v>
      </c>
      <c r="AN1832">
        <v>2642</v>
      </c>
      <c r="AO1832">
        <v>1641</v>
      </c>
      <c r="AP1832" s="301">
        <v>43645</v>
      </c>
      <c r="AQ1832">
        <v>2658</v>
      </c>
      <c r="AR1832">
        <v>1653</v>
      </c>
      <c r="AS1832" s="301">
        <v>43280</v>
      </c>
      <c r="AT1832">
        <v>3122</v>
      </c>
      <c r="AU1832">
        <v>2099</v>
      </c>
    </row>
    <row r="1833" spans="1:47" x14ac:dyDescent="0.2">
      <c r="A1833" s="102">
        <v>2809</v>
      </c>
      <c r="B1833">
        <v>6925</v>
      </c>
      <c r="C1833" t="s">
        <v>1177</v>
      </c>
      <c r="D1833" t="s">
        <v>903</v>
      </c>
      <c r="E1833">
        <v>1339</v>
      </c>
      <c r="F1833">
        <v>1427</v>
      </c>
      <c r="G1833">
        <v>700</v>
      </c>
      <c r="H1833" t="s">
        <v>898</v>
      </c>
      <c r="I1833">
        <v>8411</v>
      </c>
      <c r="J1833" t="s">
        <v>979</v>
      </c>
      <c r="K1833" t="s">
        <v>940</v>
      </c>
      <c r="L1833">
        <v>131.69999999999999</v>
      </c>
      <c r="M1833">
        <v>131.9</v>
      </c>
      <c r="N1833">
        <v>7600</v>
      </c>
      <c r="O1833" t="s">
        <v>901</v>
      </c>
      <c r="P1833">
        <v>0.89870908628827695</v>
      </c>
      <c r="Q1833">
        <v>0.903286509931017</v>
      </c>
      <c r="R1833" s="15">
        <v>6.6974676297864993E-2</v>
      </c>
      <c r="S1833" s="15">
        <v>3.9065978903636001E-2</v>
      </c>
      <c r="T1833">
        <v>1.6977683207243499</v>
      </c>
      <c r="U1833">
        <v>1.6977683207243499</v>
      </c>
      <c r="V1833">
        <v>0.85419469695678696</v>
      </c>
      <c r="W1833">
        <v>13.6</v>
      </c>
      <c r="X1833">
        <v>0.35</v>
      </c>
      <c r="Y1833">
        <v>153321</v>
      </c>
      <c r="Z1833">
        <v>10221</v>
      </c>
      <c r="AA1833">
        <v>0.48</v>
      </c>
      <c r="AB1833">
        <v>15</v>
      </c>
      <c r="AC1833">
        <v>6</v>
      </c>
      <c r="AD1833">
        <v>9</v>
      </c>
      <c r="AE1833">
        <v>40</v>
      </c>
      <c r="AF1833">
        <v>20</v>
      </c>
      <c r="AG1833">
        <v>2</v>
      </c>
      <c r="AH1833">
        <v>0</v>
      </c>
      <c r="AI1833">
        <v>13</v>
      </c>
      <c r="AJ1833" s="301">
        <v>43919</v>
      </c>
      <c r="AK1833">
        <v>1060</v>
      </c>
      <c r="AL1833">
        <v>130</v>
      </c>
      <c r="AM1833" s="301">
        <v>43828</v>
      </c>
      <c r="AN1833">
        <v>1624</v>
      </c>
      <c r="AO1833">
        <v>168.3</v>
      </c>
      <c r="AP1833" s="301">
        <v>43645</v>
      </c>
      <c r="AQ1833">
        <v>1435</v>
      </c>
      <c r="AR1833">
        <v>157.69999999999999</v>
      </c>
      <c r="AS1833" s="301">
        <v>43280</v>
      </c>
      <c r="AT1833">
        <v>1385</v>
      </c>
      <c r="AU1833">
        <v>185.5</v>
      </c>
    </row>
    <row r="1834" spans="1:47" x14ac:dyDescent="0.2">
      <c r="A1834" s="102">
        <v>543</v>
      </c>
      <c r="B1834">
        <v>2502</v>
      </c>
      <c r="C1834" t="s">
        <v>1457</v>
      </c>
      <c r="D1834" t="s">
        <v>923</v>
      </c>
      <c r="E1834">
        <v>3706</v>
      </c>
      <c r="F1834">
        <v>3701</v>
      </c>
      <c r="G1834">
        <v>200</v>
      </c>
      <c r="H1834" t="s">
        <v>901</v>
      </c>
      <c r="I1834">
        <v>7270</v>
      </c>
      <c r="J1834" t="s">
        <v>1455</v>
      </c>
      <c r="K1834" t="s">
        <v>913</v>
      </c>
      <c r="L1834">
        <v>2231</v>
      </c>
      <c r="M1834">
        <v>2210</v>
      </c>
      <c r="N1834">
        <v>300</v>
      </c>
      <c r="O1834" t="s">
        <v>898</v>
      </c>
      <c r="P1834">
        <v>0.96259035243153201</v>
      </c>
      <c r="Q1834">
        <v>0.95686866196481202</v>
      </c>
      <c r="R1834">
        <v>3.9381566644307898E-3</v>
      </c>
      <c r="S1834" s="15">
        <v>5.9600176736843702E-3</v>
      </c>
      <c r="T1834">
        <v>-0.45719723105933402</v>
      </c>
      <c r="U1834">
        <v>0.45719723105933402</v>
      </c>
      <c r="V1834">
        <v>0.32360383502314899</v>
      </c>
      <c r="W1834">
        <v>-2.06</v>
      </c>
      <c r="X1834">
        <v>10.43</v>
      </c>
      <c r="Y1834">
        <v>153305</v>
      </c>
      <c r="Z1834">
        <v>21901</v>
      </c>
      <c r="AA1834">
        <v>1.1200000000000001</v>
      </c>
      <c r="AB1834">
        <v>7</v>
      </c>
      <c r="AC1834">
        <v>4</v>
      </c>
      <c r="AD1834">
        <v>3</v>
      </c>
      <c r="AE1834">
        <v>57.14</v>
      </c>
      <c r="AF1834">
        <v>17</v>
      </c>
      <c r="AG1834">
        <v>2</v>
      </c>
      <c r="AH1834">
        <v>0</v>
      </c>
      <c r="AI1834">
        <v>5</v>
      </c>
      <c r="AJ1834" s="301">
        <v>43919</v>
      </c>
      <c r="AK1834">
        <v>3661</v>
      </c>
      <c r="AL1834">
        <v>2180</v>
      </c>
      <c r="AM1834" s="301">
        <v>43828</v>
      </c>
      <c r="AN1834">
        <v>4983</v>
      </c>
      <c r="AO1834">
        <v>2713.5</v>
      </c>
      <c r="AP1834" s="301">
        <v>43645</v>
      </c>
      <c r="AQ1834">
        <v>4869</v>
      </c>
      <c r="AR1834">
        <v>2733.5</v>
      </c>
      <c r="AS1834" s="301">
        <v>43280</v>
      </c>
      <c r="AT1834">
        <v>5466</v>
      </c>
      <c r="AU1834">
        <v>3169</v>
      </c>
    </row>
    <row r="1835" spans="1:47" x14ac:dyDescent="0.2">
      <c r="A1835" s="102">
        <v>3892</v>
      </c>
      <c r="B1835">
        <v>2296</v>
      </c>
      <c r="C1835" t="s">
        <v>1472</v>
      </c>
      <c r="D1835" t="s">
        <v>923</v>
      </c>
      <c r="E1835">
        <v>646</v>
      </c>
      <c r="F1835">
        <v>643</v>
      </c>
      <c r="G1835">
        <v>1500</v>
      </c>
      <c r="H1835" t="s">
        <v>901</v>
      </c>
      <c r="I1835">
        <v>2433</v>
      </c>
      <c r="J1835" t="s">
        <v>1202</v>
      </c>
      <c r="K1835" t="s">
        <v>910</v>
      </c>
      <c r="L1835">
        <v>1247</v>
      </c>
      <c r="M1835">
        <v>1239</v>
      </c>
      <c r="N1835">
        <v>800</v>
      </c>
      <c r="O1835" t="s">
        <v>898</v>
      </c>
      <c r="P1835">
        <v>0.86750147070016004</v>
      </c>
      <c r="Q1835">
        <v>0.86121487965410104</v>
      </c>
      <c r="R1835">
        <v>1.6004317002138999E-4</v>
      </c>
      <c r="S1835" s="15">
        <v>2.9932867657515801E-2</v>
      </c>
      <c r="T1835">
        <v>-0.57995465754589004</v>
      </c>
      <c r="U1835">
        <v>0.57995465754589004</v>
      </c>
      <c r="V1835">
        <v>0.71040637647565097</v>
      </c>
      <c r="W1835">
        <v>-4.3899999999999997</v>
      </c>
      <c r="X1835">
        <v>2.69</v>
      </c>
      <c r="Y1835">
        <v>153277</v>
      </c>
      <c r="Z1835">
        <v>10948</v>
      </c>
      <c r="AA1835">
        <v>0.46</v>
      </c>
      <c r="AB1835">
        <v>14</v>
      </c>
      <c r="AC1835">
        <v>8</v>
      </c>
      <c r="AD1835">
        <v>6</v>
      </c>
      <c r="AE1835">
        <v>57.14</v>
      </c>
      <c r="AF1835">
        <v>19</v>
      </c>
      <c r="AG1835">
        <v>2</v>
      </c>
      <c r="AH1835">
        <v>2</v>
      </c>
      <c r="AI1835">
        <v>10</v>
      </c>
      <c r="AJ1835" s="301">
        <v>43919</v>
      </c>
      <c r="AK1835">
        <v>655</v>
      </c>
      <c r="AL1835">
        <v>1154</v>
      </c>
      <c r="AM1835" s="301">
        <v>43828</v>
      </c>
      <c r="AN1835">
        <v>705</v>
      </c>
      <c r="AO1835">
        <v>1768</v>
      </c>
      <c r="AP1835" s="301">
        <v>43645</v>
      </c>
      <c r="AQ1835">
        <v>743</v>
      </c>
      <c r="AR1835">
        <v>1849</v>
      </c>
      <c r="AS1835" s="301">
        <v>43280</v>
      </c>
      <c r="AT1835">
        <v>941</v>
      </c>
      <c r="AU1835">
        <v>1730</v>
      </c>
    </row>
    <row r="1836" spans="1:47" x14ac:dyDescent="0.2">
      <c r="A1836" s="102">
        <v>637</v>
      </c>
      <c r="B1836">
        <v>3231</v>
      </c>
      <c r="C1836" t="s">
        <v>365</v>
      </c>
      <c r="D1836" t="s">
        <v>917</v>
      </c>
      <c r="E1836">
        <v>1918</v>
      </c>
      <c r="F1836">
        <v>1914</v>
      </c>
      <c r="G1836">
        <v>500</v>
      </c>
      <c r="H1836" t="s">
        <v>901</v>
      </c>
      <c r="I1836">
        <v>7205</v>
      </c>
      <c r="J1836" t="s">
        <v>56</v>
      </c>
      <c r="K1836" t="s">
        <v>913</v>
      </c>
      <c r="L1836">
        <v>710</v>
      </c>
      <c r="M1836">
        <v>693</v>
      </c>
      <c r="N1836">
        <v>1400</v>
      </c>
      <c r="O1836" t="s">
        <v>898</v>
      </c>
      <c r="P1836">
        <v>0.97706718163739603</v>
      </c>
      <c r="Q1836">
        <v>0.95458618026168596</v>
      </c>
      <c r="R1836">
        <v>3.50031890784246E-4</v>
      </c>
      <c r="S1836">
        <v>8.9495174022343901E-2</v>
      </c>
      <c r="T1836">
        <v>-0.68180883236848699</v>
      </c>
      <c r="U1836">
        <v>0.68180883236848699</v>
      </c>
      <c r="V1836">
        <v>1.06172359053753</v>
      </c>
      <c r="W1836">
        <v>-2.86</v>
      </c>
      <c r="X1836">
        <v>1.38</v>
      </c>
      <c r="Y1836">
        <v>153216</v>
      </c>
      <c r="Z1836">
        <v>11786</v>
      </c>
      <c r="AA1836">
        <v>0.67</v>
      </c>
      <c r="AB1836">
        <v>13</v>
      </c>
      <c r="AC1836">
        <v>8</v>
      </c>
      <c r="AD1836">
        <v>5</v>
      </c>
      <c r="AE1836">
        <v>61.54</v>
      </c>
      <c r="AF1836">
        <v>20</v>
      </c>
      <c r="AG1836">
        <v>2</v>
      </c>
      <c r="AH1836">
        <v>0</v>
      </c>
      <c r="AI1836">
        <v>11</v>
      </c>
      <c r="AJ1836" s="301">
        <v>43919</v>
      </c>
      <c r="AK1836">
        <v>1783</v>
      </c>
      <c r="AL1836">
        <v>588</v>
      </c>
      <c r="AM1836" s="301">
        <v>43828</v>
      </c>
      <c r="AN1836">
        <v>2620</v>
      </c>
      <c r="AO1836">
        <v>1162</v>
      </c>
      <c r="AP1836" s="301">
        <v>43645</v>
      </c>
      <c r="AQ1836">
        <v>2371</v>
      </c>
      <c r="AR1836">
        <v>912</v>
      </c>
      <c r="AS1836" s="301">
        <v>43280</v>
      </c>
      <c r="AT1836">
        <v>2431</v>
      </c>
      <c r="AU1836">
        <v>1171</v>
      </c>
    </row>
    <row r="1837" spans="1:47" x14ac:dyDescent="0.2">
      <c r="A1837" s="102">
        <v>2399</v>
      </c>
      <c r="B1837">
        <v>5706</v>
      </c>
      <c r="C1837" t="s">
        <v>1136</v>
      </c>
      <c r="D1837" t="s">
        <v>911</v>
      </c>
      <c r="E1837">
        <v>2159</v>
      </c>
      <c r="F1837">
        <v>2175</v>
      </c>
      <c r="G1837">
        <v>500</v>
      </c>
      <c r="H1837" t="s">
        <v>901</v>
      </c>
      <c r="I1837">
        <v>6925</v>
      </c>
      <c r="J1837" t="s">
        <v>1177</v>
      </c>
      <c r="K1837" t="s">
        <v>903</v>
      </c>
      <c r="L1837">
        <v>1339</v>
      </c>
      <c r="M1837">
        <v>1427</v>
      </c>
      <c r="N1837">
        <v>800</v>
      </c>
      <c r="O1837" t="s">
        <v>898</v>
      </c>
      <c r="P1837">
        <v>0.908272020653629</v>
      </c>
      <c r="Q1837">
        <v>0.91430205617272498</v>
      </c>
      <c r="R1837">
        <v>0.120058712873973</v>
      </c>
      <c r="S1837">
        <v>2.6312078695983699E-3</v>
      </c>
      <c r="T1837">
        <v>-1.72735621983539</v>
      </c>
      <c r="U1837">
        <v>1.72735621983539</v>
      </c>
      <c r="V1837">
        <v>0.78257714203346695</v>
      </c>
      <c r="W1837">
        <v>-13.21</v>
      </c>
      <c r="X1837">
        <v>4.97</v>
      </c>
      <c r="Y1837">
        <v>153062</v>
      </c>
      <c r="Z1837">
        <v>13915</v>
      </c>
      <c r="AA1837">
        <v>0.98</v>
      </c>
      <c r="AB1837">
        <v>11</v>
      </c>
      <c r="AC1837">
        <v>6</v>
      </c>
      <c r="AD1837">
        <v>5</v>
      </c>
      <c r="AE1837">
        <v>54.55</v>
      </c>
      <c r="AF1837">
        <v>17</v>
      </c>
      <c r="AG1837">
        <v>4</v>
      </c>
      <c r="AH1837">
        <v>3</v>
      </c>
      <c r="AI1837">
        <v>4</v>
      </c>
      <c r="AJ1837" s="301">
        <v>43919</v>
      </c>
      <c r="AK1837">
        <v>1803</v>
      </c>
      <c r="AL1837">
        <v>1060</v>
      </c>
      <c r="AM1837" s="301">
        <v>43828</v>
      </c>
      <c r="AN1837">
        <v>2924</v>
      </c>
      <c r="AO1837">
        <v>1624</v>
      </c>
      <c r="AP1837" s="301">
        <v>43645</v>
      </c>
      <c r="AQ1837">
        <v>2630</v>
      </c>
      <c r="AR1837">
        <v>1435</v>
      </c>
      <c r="AS1837" s="301">
        <v>43280</v>
      </c>
      <c r="AT1837">
        <v>4625</v>
      </c>
      <c r="AU1837">
        <v>1385</v>
      </c>
    </row>
    <row r="1838" spans="1:47" x14ac:dyDescent="0.2">
      <c r="A1838" s="102">
        <v>190</v>
      </c>
      <c r="B1838">
        <v>4204</v>
      </c>
      <c r="C1838" t="s">
        <v>226</v>
      </c>
      <c r="D1838" t="s">
        <v>920</v>
      </c>
      <c r="E1838">
        <v>1489</v>
      </c>
      <c r="F1838">
        <v>1494</v>
      </c>
      <c r="G1838">
        <v>600</v>
      </c>
      <c r="H1838" t="s">
        <v>898</v>
      </c>
      <c r="I1838">
        <v>6287</v>
      </c>
      <c r="J1838" t="s">
        <v>963</v>
      </c>
      <c r="K1838" t="s">
        <v>909</v>
      </c>
      <c r="L1838">
        <v>2270</v>
      </c>
      <c r="M1838">
        <v>2245</v>
      </c>
      <c r="N1838">
        <v>400</v>
      </c>
      <c r="O1838" t="s">
        <v>901</v>
      </c>
      <c r="P1838">
        <v>0.82645682914420904</v>
      </c>
      <c r="Q1838">
        <v>0.96805008096846101</v>
      </c>
      <c r="R1838">
        <v>0.37163591719413602</v>
      </c>
      <c r="S1838" s="15">
        <v>2.905945402233E-3</v>
      </c>
      <c r="T1838">
        <v>0.84515119413317696</v>
      </c>
      <c r="U1838">
        <v>0.84515119413317696</v>
      </c>
      <c r="V1838">
        <v>0.691439944222773</v>
      </c>
      <c r="W1838">
        <v>4.0999999999999996</v>
      </c>
      <c r="X1838">
        <v>0.18</v>
      </c>
      <c r="Y1838">
        <v>153016</v>
      </c>
      <c r="Z1838">
        <v>13911</v>
      </c>
      <c r="AA1838">
        <v>0.66</v>
      </c>
      <c r="AB1838">
        <v>11</v>
      </c>
      <c r="AC1838">
        <v>5</v>
      </c>
      <c r="AD1838">
        <v>6</v>
      </c>
      <c r="AE1838">
        <v>45.45</v>
      </c>
      <c r="AF1838">
        <v>21</v>
      </c>
      <c r="AG1838">
        <v>1</v>
      </c>
      <c r="AH1838">
        <v>0</v>
      </c>
      <c r="AI1838">
        <v>10</v>
      </c>
      <c r="AJ1838" s="301">
        <v>43919</v>
      </c>
      <c r="AK1838">
        <v>1479</v>
      </c>
      <c r="AL1838">
        <v>2183</v>
      </c>
      <c r="AM1838" s="301">
        <v>43828</v>
      </c>
      <c r="AN1838">
        <v>1904</v>
      </c>
      <c r="AO1838">
        <v>3430</v>
      </c>
      <c r="AP1838" s="301">
        <v>43645</v>
      </c>
      <c r="AQ1838">
        <v>1665</v>
      </c>
      <c r="AR1838">
        <v>2767</v>
      </c>
      <c r="AS1838" s="301">
        <v>43280</v>
      </c>
      <c r="AT1838">
        <v>1855</v>
      </c>
      <c r="AU1838">
        <v>3190</v>
      </c>
    </row>
    <row r="1839" spans="1:47" x14ac:dyDescent="0.2">
      <c r="A1839" s="102">
        <v>1309</v>
      </c>
      <c r="B1839">
        <v>6448</v>
      </c>
      <c r="C1839" t="s">
        <v>364</v>
      </c>
      <c r="D1839" t="s">
        <v>903</v>
      </c>
      <c r="E1839">
        <v>1953</v>
      </c>
      <c r="F1839">
        <v>1894</v>
      </c>
      <c r="G1839">
        <v>500</v>
      </c>
      <c r="H1839" t="s">
        <v>901</v>
      </c>
      <c r="I1839">
        <v>8020</v>
      </c>
      <c r="J1839" t="s">
        <v>972</v>
      </c>
      <c r="K1839" t="s">
        <v>905</v>
      </c>
      <c r="L1839">
        <v>1265</v>
      </c>
      <c r="M1839">
        <v>1283</v>
      </c>
      <c r="N1839">
        <v>700</v>
      </c>
      <c r="O1839" t="s">
        <v>898</v>
      </c>
      <c r="P1839">
        <v>0.92965593069539398</v>
      </c>
      <c r="Q1839">
        <v>0.94139001973424097</v>
      </c>
      <c r="R1839">
        <v>8.1902758684448906E-2</v>
      </c>
      <c r="S1839">
        <v>1.41386060967056E-3</v>
      </c>
      <c r="T1839">
        <v>-1.2363508400423699</v>
      </c>
      <c r="U1839">
        <v>1.2363508400423699</v>
      </c>
      <c r="V1839">
        <v>0.37599730273319798</v>
      </c>
      <c r="W1839">
        <v>-6.14</v>
      </c>
      <c r="X1839">
        <v>5.16</v>
      </c>
      <c r="Y1839">
        <v>152694</v>
      </c>
      <c r="Z1839">
        <v>13881</v>
      </c>
      <c r="AA1839">
        <v>0.69</v>
      </c>
      <c r="AB1839">
        <v>11</v>
      </c>
      <c r="AC1839">
        <v>6</v>
      </c>
      <c r="AD1839">
        <v>5</v>
      </c>
      <c r="AE1839">
        <v>54.55</v>
      </c>
      <c r="AF1839">
        <v>19</v>
      </c>
      <c r="AG1839">
        <v>2</v>
      </c>
      <c r="AH1839">
        <v>2</v>
      </c>
      <c r="AI1839">
        <v>7</v>
      </c>
      <c r="AJ1839" s="301">
        <v>43919</v>
      </c>
      <c r="AK1839">
        <v>1758</v>
      </c>
      <c r="AL1839">
        <v>1129</v>
      </c>
      <c r="AM1839" s="301">
        <v>43828</v>
      </c>
      <c r="AN1839">
        <v>2271</v>
      </c>
      <c r="AO1839">
        <v>1473</v>
      </c>
      <c r="AP1839" s="301">
        <v>43645</v>
      </c>
      <c r="AQ1839">
        <v>2091</v>
      </c>
      <c r="AR1839">
        <v>1252</v>
      </c>
      <c r="AS1839" s="301">
        <v>43280</v>
      </c>
      <c r="AT1839">
        <v>2171</v>
      </c>
      <c r="AU1839">
        <v>1555</v>
      </c>
    </row>
    <row r="1840" spans="1:47" x14ac:dyDescent="0.2">
      <c r="A1840" s="102">
        <v>17</v>
      </c>
      <c r="B1840">
        <v>4208</v>
      </c>
      <c r="C1840" t="s">
        <v>1026</v>
      </c>
      <c r="D1840" t="s">
        <v>920</v>
      </c>
      <c r="E1840">
        <v>1810</v>
      </c>
      <c r="F1840">
        <v>1797</v>
      </c>
      <c r="G1840">
        <v>600</v>
      </c>
      <c r="H1840" t="s">
        <v>901</v>
      </c>
      <c r="I1840">
        <v>9101</v>
      </c>
      <c r="J1840" t="s">
        <v>682</v>
      </c>
      <c r="K1840" t="s">
        <v>1071</v>
      </c>
      <c r="L1840">
        <v>1484</v>
      </c>
      <c r="M1840">
        <v>1493</v>
      </c>
      <c r="N1840">
        <v>700</v>
      </c>
      <c r="O1840" t="s">
        <v>898</v>
      </c>
      <c r="P1840">
        <v>0.94834908502408499</v>
      </c>
      <c r="Q1840">
        <v>0.98186966114045604</v>
      </c>
      <c r="R1840">
        <v>0.28795977305843401</v>
      </c>
      <c r="S1840" s="15">
        <v>7.7819281657386401E-4</v>
      </c>
      <c r="T1840">
        <v>-1.1023998960271399</v>
      </c>
      <c r="U1840">
        <v>1.1023998960271399</v>
      </c>
      <c r="V1840">
        <v>1.0366591299669801</v>
      </c>
      <c r="W1840">
        <v>-3.22</v>
      </c>
      <c r="X1840">
        <v>3.07</v>
      </c>
      <c r="Y1840">
        <v>152661</v>
      </c>
      <c r="Z1840">
        <v>13878</v>
      </c>
      <c r="AA1840">
        <v>0.72</v>
      </c>
      <c r="AB1840">
        <v>11</v>
      </c>
      <c r="AC1840">
        <v>6</v>
      </c>
      <c r="AD1840">
        <v>5</v>
      </c>
      <c r="AE1840">
        <v>54.55</v>
      </c>
      <c r="AF1840">
        <v>19</v>
      </c>
      <c r="AG1840">
        <v>2</v>
      </c>
      <c r="AH1840">
        <v>1</v>
      </c>
      <c r="AI1840">
        <v>8</v>
      </c>
      <c r="AJ1840" s="301">
        <v>43919</v>
      </c>
      <c r="AK1840">
        <v>1691</v>
      </c>
      <c r="AL1840">
        <v>1336</v>
      </c>
      <c r="AM1840" s="301">
        <v>43828</v>
      </c>
      <c r="AN1840">
        <v>2379</v>
      </c>
      <c r="AO1840">
        <v>1981</v>
      </c>
      <c r="AP1840" s="301">
        <v>43645</v>
      </c>
      <c r="AQ1840">
        <v>2298</v>
      </c>
      <c r="AR1840">
        <v>1776</v>
      </c>
      <c r="AS1840" s="301">
        <v>43280</v>
      </c>
      <c r="AT1840">
        <v>2821</v>
      </c>
      <c r="AU1840">
        <v>2162</v>
      </c>
    </row>
    <row r="1841" spans="1:47" x14ac:dyDescent="0.2">
      <c r="A1841" s="102">
        <v>2025</v>
      </c>
      <c r="B1841">
        <v>1662</v>
      </c>
      <c r="C1841" t="s">
        <v>463</v>
      </c>
      <c r="D1841" t="s">
        <v>1045</v>
      </c>
      <c r="E1841">
        <v>1807</v>
      </c>
      <c r="F1841">
        <v>1788</v>
      </c>
      <c r="G1841">
        <v>600</v>
      </c>
      <c r="H1841" t="s">
        <v>901</v>
      </c>
      <c r="I1841">
        <v>7272</v>
      </c>
      <c r="J1841" t="s">
        <v>1039</v>
      </c>
      <c r="K1841" t="s">
        <v>913</v>
      </c>
      <c r="L1841">
        <v>1670</v>
      </c>
      <c r="M1841">
        <v>1639</v>
      </c>
      <c r="N1841">
        <v>700</v>
      </c>
      <c r="O1841" t="s">
        <v>898</v>
      </c>
      <c r="P1841">
        <v>0.50045500070360205</v>
      </c>
      <c r="Q1841">
        <v>0.92387757377049695</v>
      </c>
      <c r="R1841">
        <v>0.28728481056049698</v>
      </c>
      <c r="S1841">
        <v>2.22896421591233E-2</v>
      </c>
      <c r="T1841">
        <v>-1.9569621206736001</v>
      </c>
      <c r="U1841">
        <v>1.9569621206736001</v>
      </c>
      <c r="V1841">
        <v>2.2795476336670601</v>
      </c>
      <c r="W1841">
        <v>-23.06</v>
      </c>
      <c r="X1841">
        <v>6.94</v>
      </c>
      <c r="Y1841">
        <v>152358</v>
      </c>
      <c r="Z1841">
        <v>16929</v>
      </c>
      <c r="AA1841">
        <v>1.1000000000000001</v>
      </c>
      <c r="AB1841">
        <v>9</v>
      </c>
      <c r="AC1841">
        <v>6</v>
      </c>
      <c r="AD1841">
        <v>3</v>
      </c>
      <c r="AE1841">
        <v>66.67</v>
      </c>
      <c r="AF1841">
        <v>20</v>
      </c>
      <c r="AG1841">
        <v>2</v>
      </c>
      <c r="AH1841">
        <v>1</v>
      </c>
      <c r="AI1841">
        <v>6</v>
      </c>
      <c r="AJ1841" s="301">
        <v>43919</v>
      </c>
      <c r="AK1841">
        <v>1789</v>
      </c>
      <c r="AL1841">
        <v>1350</v>
      </c>
      <c r="AM1841" s="301">
        <v>43828</v>
      </c>
      <c r="AN1841">
        <v>2955</v>
      </c>
      <c r="AO1841">
        <v>2203</v>
      </c>
      <c r="AP1841" s="301">
        <v>43645</v>
      </c>
      <c r="AQ1841">
        <v>2554</v>
      </c>
      <c r="AR1841">
        <v>1960</v>
      </c>
      <c r="AS1841" s="301">
        <v>43280</v>
      </c>
      <c r="AT1841">
        <v>2896</v>
      </c>
      <c r="AU1841">
        <v>2795</v>
      </c>
    </row>
    <row r="1842" spans="1:47" x14ac:dyDescent="0.2">
      <c r="A1842" s="102">
        <v>524</v>
      </c>
      <c r="B1842">
        <v>2327</v>
      </c>
      <c r="C1842" t="s">
        <v>1171</v>
      </c>
      <c r="D1842" t="s">
        <v>900</v>
      </c>
      <c r="E1842">
        <v>2942</v>
      </c>
      <c r="F1842">
        <v>2914</v>
      </c>
      <c r="G1842">
        <v>300</v>
      </c>
      <c r="H1842" t="s">
        <v>901</v>
      </c>
      <c r="I1842">
        <v>4205</v>
      </c>
      <c r="J1842" t="s">
        <v>998</v>
      </c>
      <c r="K1842" t="s">
        <v>920</v>
      </c>
      <c r="L1842">
        <v>988</v>
      </c>
      <c r="M1842">
        <v>968</v>
      </c>
      <c r="N1842">
        <v>900</v>
      </c>
      <c r="O1842" t="s">
        <v>898</v>
      </c>
      <c r="P1842">
        <v>0.80202465381515098</v>
      </c>
      <c r="Q1842">
        <v>0.95746556479947498</v>
      </c>
      <c r="R1842">
        <v>7.7518759519593805E-2</v>
      </c>
      <c r="S1842">
        <v>2.3149337892280599E-2</v>
      </c>
      <c r="T1842">
        <v>-0.164740726710529</v>
      </c>
      <c r="U1842">
        <v>0.164740726710529</v>
      </c>
      <c r="V1842">
        <v>5.9792139357765298E-2</v>
      </c>
      <c r="W1842">
        <v>-1.22</v>
      </c>
      <c r="X1842">
        <v>0.34</v>
      </c>
      <c r="Y1842">
        <v>152229</v>
      </c>
      <c r="Z1842">
        <v>8012</v>
      </c>
      <c r="AA1842">
        <v>0.38</v>
      </c>
      <c r="AB1842">
        <v>19</v>
      </c>
      <c r="AC1842">
        <v>10</v>
      </c>
      <c r="AD1842">
        <v>9</v>
      </c>
      <c r="AE1842">
        <v>52.63</v>
      </c>
      <c r="AF1842">
        <v>18</v>
      </c>
      <c r="AG1842">
        <v>5</v>
      </c>
      <c r="AH1842">
        <v>3</v>
      </c>
      <c r="AI1842">
        <v>11</v>
      </c>
      <c r="AJ1842" s="301">
        <v>43919</v>
      </c>
      <c r="AK1842">
        <v>2686</v>
      </c>
      <c r="AL1842">
        <v>851</v>
      </c>
      <c r="AM1842" s="301">
        <v>43828</v>
      </c>
      <c r="AN1842">
        <v>3600</v>
      </c>
      <c r="AO1842">
        <v>1366</v>
      </c>
      <c r="AP1842" s="301">
        <v>43645</v>
      </c>
      <c r="AQ1842">
        <v>3515</v>
      </c>
      <c r="AR1842">
        <v>1217</v>
      </c>
      <c r="AS1842" s="301">
        <v>43280</v>
      </c>
      <c r="AT1842">
        <v>2762</v>
      </c>
      <c r="AU1842">
        <v>1272</v>
      </c>
    </row>
    <row r="1843" spans="1:47" x14ac:dyDescent="0.2">
      <c r="A1843" s="102">
        <v>3346</v>
      </c>
      <c r="B1843">
        <v>6586</v>
      </c>
      <c r="C1843" t="s">
        <v>581</v>
      </c>
      <c r="D1843" t="s">
        <v>909</v>
      </c>
      <c r="E1843">
        <v>3895</v>
      </c>
      <c r="F1843">
        <v>3905</v>
      </c>
      <c r="G1843">
        <v>200</v>
      </c>
      <c r="H1843" t="s">
        <v>898</v>
      </c>
      <c r="I1843">
        <v>6752</v>
      </c>
      <c r="J1843" t="s">
        <v>51</v>
      </c>
      <c r="K1843" t="s">
        <v>903</v>
      </c>
      <c r="L1843">
        <v>919</v>
      </c>
      <c r="M1843">
        <v>909.9</v>
      </c>
      <c r="N1843">
        <v>900</v>
      </c>
      <c r="O1843" t="s">
        <v>901</v>
      </c>
      <c r="P1843">
        <v>0.92462868469496995</v>
      </c>
      <c r="Q1843">
        <v>0.88416651908916299</v>
      </c>
      <c r="R1843">
        <v>0.243202523884923</v>
      </c>
      <c r="S1843">
        <v>1.9213372691978901E-2</v>
      </c>
      <c r="T1843">
        <v>1.2737187380780901</v>
      </c>
      <c r="U1843">
        <v>1.2737187380780901</v>
      </c>
      <c r="V1843">
        <v>0.80888406517188804</v>
      </c>
      <c r="W1843">
        <v>5.29</v>
      </c>
      <c r="X1843">
        <v>4.8499999999999996</v>
      </c>
      <c r="Y1843">
        <v>152208</v>
      </c>
      <c r="Z1843">
        <v>9513</v>
      </c>
      <c r="AA1843">
        <v>0.49</v>
      </c>
      <c r="AB1843">
        <v>16</v>
      </c>
      <c r="AC1843">
        <v>8</v>
      </c>
      <c r="AD1843">
        <v>8</v>
      </c>
      <c r="AE1843">
        <v>50</v>
      </c>
      <c r="AF1843">
        <v>20</v>
      </c>
      <c r="AG1843">
        <v>3</v>
      </c>
      <c r="AH1843">
        <v>1</v>
      </c>
      <c r="AI1843">
        <v>12</v>
      </c>
      <c r="AJ1843" s="301">
        <v>43919</v>
      </c>
      <c r="AK1843">
        <v>3400</v>
      </c>
      <c r="AL1843">
        <v>837.9</v>
      </c>
      <c r="AM1843" s="301">
        <v>43828</v>
      </c>
      <c r="AN1843">
        <v>3810</v>
      </c>
      <c r="AO1843">
        <v>1029.5</v>
      </c>
      <c r="AP1843" s="301">
        <v>43645</v>
      </c>
      <c r="AQ1843">
        <v>3800</v>
      </c>
      <c r="AR1843">
        <v>923.3</v>
      </c>
      <c r="AS1843" s="301">
        <v>43280</v>
      </c>
      <c r="AT1843">
        <v>4955</v>
      </c>
      <c r="AU1843">
        <v>1476</v>
      </c>
    </row>
    <row r="1844" spans="1:47" x14ac:dyDescent="0.2">
      <c r="A1844" s="102">
        <v>1640</v>
      </c>
      <c r="B1844">
        <v>2327</v>
      </c>
      <c r="C1844" t="s">
        <v>1171</v>
      </c>
      <c r="D1844" t="s">
        <v>900</v>
      </c>
      <c r="E1844">
        <v>2942</v>
      </c>
      <c r="F1844">
        <v>2914</v>
      </c>
      <c r="G1844">
        <v>400</v>
      </c>
      <c r="H1844" t="s">
        <v>901</v>
      </c>
      <c r="I1844">
        <v>6908</v>
      </c>
      <c r="J1844" t="s">
        <v>1404</v>
      </c>
      <c r="K1844" t="s">
        <v>903</v>
      </c>
      <c r="L1844">
        <v>3555</v>
      </c>
      <c r="M1844">
        <v>3525</v>
      </c>
      <c r="N1844">
        <v>300</v>
      </c>
      <c r="O1844" t="s">
        <v>898</v>
      </c>
      <c r="P1844">
        <v>0.80380052787973499</v>
      </c>
      <c r="Q1844">
        <v>0.93369550128291801</v>
      </c>
      <c r="R1844">
        <v>0.22908051793794099</v>
      </c>
      <c r="S1844" s="15">
        <v>1.64114789948232E-2</v>
      </c>
      <c r="T1844">
        <v>-0.52702187318135296</v>
      </c>
      <c r="U1844">
        <v>0.52702187318135296</v>
      </c>
      <c r="V1844">
        <v>0.38190808584743702</v>
      </c>
      <c r="W1844">
        <v>-3.91</v>
      </c>
      <c r="X1844">
        <v>10.220000000000001</v>
      </c>
      <c r="Y1844">
        <v>152130</v>
      </c>
      <c r="Z1844">
        <v>19016</v>
      </c>
      <c r="AA1844">
        <v>0.95</v>
      </c>
      <c r="AB1844">
        <v>8</v>
      </c>
      <c r="AC1844">
        <v>5</v>
      </c>
      <c r="AD1844">
        <v>3</v>
      </c>
      <c r="AE1844">
        <v>62.5</v>
      </c>
      <c r="AF1844">
        <v>15</v>
      </c>
      <c r="AG1844">
        <v>3</v>
      </c>
      <c r="AH1844">
        <v>1</v>
      </c>
      <c r="AI1844">
        <v>4</v>
      </c>
      <c r="AJ1844" s="301">
        <v>43919</v>
      </c>
      <c r="AK1844">
        <v>2686</v>
      </c>
      <c r="AL1844">
        <v>3090</v>
      </c>
      <c r="AM1844" s="301">
        <v>43828</v>
      </c>
      <c r="AN1844">
        <v>3600</v>
      </c>
      <c r="AO1844">
        <v>4840</v>
      </c>
      <c r="AP1844" s="301">
        <v>43645</v>
      </c>
      <c r="AQ1844">
        <v>3515</v>
      </c>
      <c r="AR1844">
        <v>5630</v>
      </c>
      <c r="AS1844" s="301">
        <v>43280</v>
      </c>
      <c r="AT1844">
        <v>2762</v>
      </c>
      <c r="AU1844">
        <v>6680</v>
      </c>
    </row>
    <row r="1845" spans="1:47" x14ac:dyDescent="0.2">
      <c r="A1845" s="102">
        <v>3061</v>
      </c>
      <c r="B1845">
        <v>5803</v>
      </c>
      <c r="C1845" t="s">
        <v>23</v>
      </c>
      <c r="D1845" t="s">
        <v>911</v>
      </c>
      <c r="E1845">
        <v>312</v>
      </c>
      <c r="F1845">
        <v>308</v>
      </c>
      <c r="G1845">
        <v>3300</v>
      </c>
      <c r="H1845" t="s">
        <v>901</v>
      </c>
      <c r="I1845">
        <v>9303</v>
      </c>
      <c r="J1845" t="s">
        <v>1166</v>
      </c>
      <c r="K1845" t="s">
        <v>1184</v>
      </c>
      <c r="L1845">
        <v>1276</v>
      </c>
      <c r="M1845">
        <v>1286</v>
      </c>
      <c r="N1845">
        <v>800</v>
      </c>
      <c r="O1845" t="s">
        <v>898</v>
      </c>
      <c r="P1845">
        <v>0.80666639057072398</v>
      </c>
      <c r="Q1845">
        <v>0.89502762194250496</v>
      </c>
      <c r="R1845">
        <v>5.15002820168615E-2</v>
      </c>
      <c r="S1845" s="15">
        <v>8.3591533739810903E-2</v>
      </c>
      <c r="T1845">
        <v>-0.69181680045835703</v>
      </c>
      <c r="U1845">
        <v>0.69181680045835703</v>
      </c>
      <c r="V1845">
        <v>0.80744054844792501</v>
      </c>
      <c r="W1845">
        <v>-3.04</v>
      </c>
      <c r="X1845">
        <v>1.21</v>
      </c>
      <c r="Y1845">
        <v>152027</v>
      </c>
      <c r="Z1845">
        <v>10135</v>
      </c>
      <c r="AA1845">
        <v>0.5</v>
      </c>
      <c r="AB1845">
        <v>15</v>
      </c>
      <c r="AC1845">
        <v>8</v>
      </c>
      <c r="AD1845">
        <v>7</v>
      </c>
      <c r="AE1845">
        <v>53.33</v>
      </c>
      <c r="AF1845">
        <v>18</v>
      </c>
      <c r="AG1845">
        <v>4</v>
      </c>
      <c r="AH1845">
        <v>3</v>
      </c>
      <c r="AI1845">
        <v>8</v>
      </c>
      <c r="AJ1845" s="301">
        <v>43919</v>
      </c>
      <c r="AK1845">
        <v>317</v>
      </c>
      <c r="AL1845">
        <v>1217</v>
      </c>
      <c r="AM1845" s="301">
        <v>43828</v>
      </c>
      <c r="AN1845">
        <v>452</v>
      </c>
      <c r="AO1845">
        <v>1471</v>
      </c>
      <c r="AP1845" s="301">
        <v>43645</v>
      </c>
      <c r="AQ1845">
        <v>421</v>
      </c>
      <c r="AR1845">
        <v>1417</v>
      </c>
      <c r="AS1845" s="301">
        <v>43280</v>
      </c>
      <c r="AT1845">
        <v>689</v>
      </c>
      <c r="AU1845">
        <v>1330</v>
      </c>
    </row>
    <row r="1846" spans="1:47" x14ac:dyDescent="0.2">
      <c r="A1846" s="102">
        <v>3213</v>
      </c>
      <c r="B1846">
        <v>1959</v>
      </c>
      <c r="C1846" t="s">
        <v>1446</v>
      </c>
      <c r="D1846" t="s">
        <v>907</v>
      </c>
      <c r="E1846">
        <v>3135</v>
      </c>
      <c r="F1846">
        <v>3115</v>
      </c>
      <c r="G1846">
        <v>300</v>
      </c>
      <c r="H1846" t="s">
        <v>898</v>
      </c>
      <c r="I1846">
        <v>2587</v>
      </c>
      <c r="J1846" t="s">
        <v>1233</v>
      </c>
      <c r="K1846" t="s">
        <v>923</v>
      </c>
      <c r="L1846">
        <v>4200</v>
      </c>
      <c r="M1846">
        <v>4180</v>
      </c>
      <c r="N1846">
        <v>200</v>
      </c>
      <c r="O1846" t="s">
        <v>901</v>
      </c>
      <c r="P1846">
        <v>0.65249664446137801</v>
      </c>
      <c r="Q1846">
        <v>0.88896766344266098</v>
      </c>
      <c r="R1846">
        <v>4.47297040427019E-2</v>
      </c>
      <c r="S1846">
        <v>5.52177371313348E-3</v>
      </c>
      <c r="T1846">
        <v>1.9807079836354899</v>
      </c>
      <c r="U1846">
        <v>1.9807079836354899</v>
      </c>
      <c r="V1846">
        <v>1.8409546736893401</v>
      </c>
      <c r="W1846">
        <v>7.37</v>
      </c>
      <c r="X1846">
        <v>11.78</v>
      </c>
      <c r="Y1846">
        <v>151677</v>
      </c>
      <c r="Z1846">
        <v>18960</v>
      </c>
      <c r="AA1846">
        <v>1.3</v>
      </c>
      <c r="AB1846">
        <v>8</v>
      </c>
      <c r="AC1846">
        <v>4</v>
      </c>
      <c r="AD1846">
        <v>4</v>
      </c>
      <c r="AE1846">
        <v>50</v>
      </c>
      <c r="AF1846">
        <v>18</v>
      </c>
      <c r="AG1846">
        <v>3</v>
      </c>
      <c r="AH1846">
        <v>1</v>
      </c>
      <c r="AI1846">
        <v>4</v>
      </c>
      <c r="AJ1846" s="301">
        <v>43919</v>
      </c>
      <c r="AK1846">
        <v>3070</v>
      </c>
      <c r="AL1846">
        <v>4260</v>
      </c>
      <c r="AM1846" s="301">
        <v>43828</v>
      </c>
      <c r="AN1846">
        <v>3235</v>
      </c>
      <c r="AO1846">
        <v>4545</v>
      </c>
      <c r="AP1846" s="301">
        <v>43645</v>
      </c>
      <c r="AQ1846">
        <v>3325</v>
      </c>
      <c r="AR1846">
        <v>4710</v>
      </c>
      <c r="AS1846" s="301">
        <v>43280</v>
      </c>
      <c r="AT1846">
        <v>5210</v>
      </c>
      <c r="AU1846">
        <v>4670</v>
      </c>
    </row>
    <row r="1847" spans="1:47" x14ac:dyDescent="0.2">
      <c r="A1847" s="102">
        <v>4035</v>
      </c>
      <c r="B1847">
        <v>5463</v>
      </c>
      <c r="C1847" t="s">
        <v>63</v>
      </c>
      <c r="D1847" t="s">
        <v>939</v>
      </c>
      <c r="E1847">
        <v>2643</v>
      </c>
      <c r="F1847">
        <v>2662</v>
      </c>
      <c r="G1847">
        <v>400</v>
      </c>
      <c r="H1847" t="s">
        <v>901</v>
      </c>
      <c r="I1847">
        <v>6501</v>
      </c>
      <c r="J1847" t="s">
        <v>1022</v>
      </c>
      <c r="K1847" t="s">
        <v>903</v>
      </c>
      <c r="L1847">
        <v>3390</v>
      </c>
      <c r="M1847">
        <v>3395</v>
      </c>
      <c r="N1847">
        <v>300</v>
      </c>
      <c r="O1847" t="s">
        <v>898</v>
      </c>
      <c r="P1847">
        <v>0.82739272962787702</v>
      </c>
      <c r="Q1847">
        <v>0.85410422138575504</v>
      </c>
      <c r="R1847">
        <v>0.14295996503661099</v>
      </c>
      <c r="S1847" s="15">
        <v>2.2457745295814499E-2</v>
      </c>
      <c r="T1847">
        <v>-0.33906067515657901</v>
      </c>
      <c r="U1847">
        <v>0.33906067515657901</v>
      </c>
      <c r="V1847">
        <v>0.24129713111969101</v>
      </c>
      <c r="W1847">
        <v>-2.36</v>
      </c>
      <c r="X1847">
        <v>4.55</v>
      </c>
      <c r="Y1847">
        <v>151625</v>
      </c>
      <c r="Z1847">
        <v>15162</v>
      </c>
      <c r="AA1847">
        <v>0.84</v>
      </c>
      <c r="AB1847">
        <v>10</v>
      </c>
      <c r="AC1847">
        <v>7</v>
      </c>
      <c r="AD1847">
        <v>3</v>
      </c>
      <c r="AE1847">
        <v>70</v>
      </c>
      <c r="AF1847">
        <v>16</v>
      </c>
      <c r="AG1847">
        <v>2</v>
      </c>
      <c r="AH1847">
        <v>1</v>
      </c>
      <c r="AI1847">
        <v>7</v>
      </c>
      <c r="AJ1847" s="301">
        <v>43919</v>
      </c>
      <c r="AK1847">
        <v>2771</v>
      </c>
      <c r="AL1847">
        <v>3109</v>
      </c>
      <c r="AM1847" s="301">
        <v>43828</v>
      </c>
      <c r="AN1847">
        <v>3080</v>
      </c>
      <c r="AO1847">
        <v>4626</v>
      </c>
      <c r="AP1847" s="301">
        <v>43645</v>
      </c>
      <c r="AQ1847">
        <v>3030</v>
      </c>
      <c r="AR1847">
        <v>4045</v>
      </c>
      <c r="AS1847" s="301">
        <v>43280</v>
      </c>
      <c r="AT1847">
        <v>3660</v>
      </c>
      <c r="AU1847">
        <v>3840.5</v>
      </c>
    </row>
    <row r="1848" spans="1:47" x14ac:dyDescent="0.2">
      <c r="A1848" s="102">
        <v>2888</v>
      </c>
      <c r="B1848">
        <v>4202</v>
      </c>
      <c r="C1848" t="s">
        <v>45</v>
      </c>
      <c r="D1848" t="s">
        <v>920</v>
      </c>
      <c r="E1848">
        <v>810</v>
      </c>
      <c r="F1848">
        <v>816</v>
      </c>
      <c r="G1848">
        <v>1200</v>
      </c>
      <c r="H1848" t="s">
        <v>901</v>
      </c>
      <c r="I1848">
        <v>7951</v>
      </c>
      <c r="J1848" t="s">
        <v>1131</v>
      </c>
      <c r="K1848" t="s">
        <v>919</v>
      </c>
      <c r="L1848">
        <v>5050</v>
      </c>
      <c r="M1848">
        <v>4975</v>
      </c>
      <c r="N1848">
        <v>200</v>
      </c>
      <c r="O1848" t="s">
        <v>898</v>
      </c>
      <c r="P1848">
        <v>0.67658443016921999</v>
      </c>
      <c r="Q1848">
        <v>0.90094351198232303</v>
      </c>
      <c r="R1848">
        <v>0.23488559922919999</v>
      </c>
      <c r="S1848">
        <v>9.9985555554117103E-2</v>
      </c>
      <c r="T1848">
        <v>-1.2469925454690201</v>
      </c>
      <c r="U1848">
        <v>1.2469925454690201</v>
      </c>
      <c r="V1848">
        <v>1.5280537096972899</v>
      </c>
      <c r="W1848">
        <v>-10.39</v>
      </c>
      <c r="X1848">
        <v>1.59</v>
      </c>
      <c r="Y1848">
        <v>151233</v>
      </c>
      <c r="Z1848">
        <v>10802</v>
      </c>
      <c r="AA1848">
        <v>0.73</v>
      </c>
      <c r="AB1848">
        <v>14</v>
      </c>
      <c r="AC1848">
        <v>8</v>
      </c>
      <c r="AD1848">
        <v>6</v>
      </c>
      <c r="AE1848">
        <v>57.14</v>
      </c>
      <c r="AF1848">
        <v>20</v>
      </c>
      <c r="AG1848">
        <v>2</v>
      </c>
      <c r="AH1848">
        <v>1</v>
      </c>
      <c r="AI1848">
        <v>11</v>
      </c>
      <c r="AJ1848" s="301">
        <v>43919</v>
      </c>
      <c r="AK1848">
        <v>822</v>
      </c>
      <c r="AL1848">
        <v>4315</v>
      </c>
      <c r="AM1848" s="301">
        <v>43828</v>
      </c>
      <c r="AN1848">
        <v>1049</v>
      </c>
      <c r="AO1848">
        <v>6080</v>
      </c>
      <c r="AP1848" s="301">
        <v>43645</v>
      </c>
      <c r="AQ1848">
        <v>986</v>
      </c>
      <c r="AR1848">
        <v>5260</v>
      </c>
      <c r="AS1848" s="301">
        <v>43280</v>
      </c>
      <c r="AT1848">
        <v>1195</v>
      </c>
      <c r="AU1848">
        <v>5570</v>
      </c>
    </row>
    <row r="1849" spans="1:47" x14ac:dyDescent="0.2">
      <c r="A1849" s="102">
        <v>1375</v>
      </c>
      <c r="B1849">
        <v>3116</v>
      </c>
      <c r="C1849" t="s">
        <v>1023</v>
      </c>
      <c r="D1849" t="s">
        <v>913</v>
      </c>
      <c r="E1849">
        <v>1433</v>
      </c>
      <c r="F1849">
        <v>1455</v>
      </c>
      <c r="G1849">
        <v>700</v>
      </c>
      <c r="H1849" t="s">
        <v>898</v>
      </c>
      <c r="I1849">
        <v>8031</v>
      </c>
      <c r="J1849" t="s">
        <v>618</v>
      </c>
      <c r="K1849" t="s">
        <v>905</v>
      </c>
      <c r="L1849">
        <v>1600.5</v>
      </c>
      <c r="M1849">
        <v>1596</v>
      </c>
      <c r="N1849">
        <v>600</v>
      </c>
      <c r="O1849" t="s">
        <v>901</v>
      </c>
      <c r="P1849">
        <v>0.92060631090480305</v>
      </c>
      <c r="Q1849">
        <v>0.93968482614093896</v>
      </c>
      <c r="R1849">
        <v>1.01919190249636E-2</v>
      </c>
      <c r="S1849">
        <v>7.1310775691353703E-2</v>
      </c>
      <c r="T1849">
        <v>1.5522494420526201</v>
      </c>
      <c r="U1849">
        <v>1.5522494420526201</v>
      </c>
      <c r="V1849">
        <v>1.4629443774784101</v>
      </c>
      <c r="W1849">
        <v>6.54</v>
      </c>
      <c r="X1849">
        <v>6.36</v>
      </c>
      <c r="Y1849">
        <v>151188</v>
      </c>
      <c r="Z1849">
        <v>10799</v>
      </c>
      <c r="AA1849">
        <v>0.63</v>
      </c>
      <c r="AB1849">
        <v>14</v>
      </c>
      <c r="AC1849">
        <v>9</v>
      </c>
      <c r="AD1849">
        <v>5</v>
      </c>
      <c r="AE1849">
        <v>64.290000000000006</v>
      </c>
      <c r="AF1849">
        <v>21</v>
      </c>
      <c r="AG1849">
        <v>0</v>
      </c>
      <c r="AH1849">
        <v>0</v>
      </c>
      <c r="AI1849">
        <v>14</v>
      </c>
      <c r="AJ1849" s="301">
        <v>43919</v>
      </c>
      <c r="AK1849">
        <v>1315</v>
      </c>
      <c r="AL1849">
        <v>1570</v>
      </c>
      <c r="AM1849" s="301">
        <v>43828</v>
      </c>
      <c r="AN1849">
        <v>1765</v>
      </c>
      <c r="AO1849">
        <v>1946</v>
      </c>
      <c r="AP1849" s="301">
        <v>43645</v>
      </c>
      <c r="AQ1849">
        <v>1448</v>
      </c>
      <c r="AR1849">
        <v>1798</v>
      </c>
      <c r="AS1849" s="301">
        <v>43280</v>
      </c>
      <c r="AT1849">
        <v>2005</v>
      </c>
      <c r="AU1849">
        <v>1828</v>
      </c>
    </row>
    <row r="1850" spans="1:47" x14ac:dyDescent="0.2">
      <c r="A1850" s="102">
        <v>616</v>
      </c>
      <c r="B1850">
        <v>1812</v>
      </c>
      <c r="C1850" t="s">
        <v>961</v>
      </c>
      <c r="D1850" t="s">
        <v>907</v>
      </c>
      <c r="E1850">
        <v>1231</v>
      </c>
      <c r="F1850">
        <v>1252</v>
      </c>
      <c r="G1850">
        <v>800</v>
      </c>
      <c r="H1850" t="s">
        <v>898</v>
      </c>
      <c r="I1850">
        <v>6471</v>
      </c>
      <c r="J1850" t="s">
        <v>805</v>
      </c>
      <c r="K1850" t="s">
        <v>909</v>
      </c>
      <c r="L1850">
        <v>782</v>
      </c>
      <c r="M1850">
        <v>777</v>
      </c>
      <c r="N1850">
        <v>1300</v>
      </c>
      <c r="O1850" t="s">
        <v>901</v>
      </c>
      <c r="P1850">
        <v>0.94415024837857697</v>
      </c>
      <c r="Q1850">
        <v>0.95522465446097504</v>
      </c>
      <c r="R1850">
        <v>3.7679010880595297E-2</v>
      </c>
      <c r="S1850">
        <v>4.7085991965363103E-2</v>
      </c>
      <c r="T1850">
        <v>0.83956267994450995</v>
      </c>
      <c r="U1850">
        <v>0.83956267994450995</v>
      </c>
      <c r="V1850">
        <v>0.34326431957804598</v>
      </c>
      <c r="W1850">
        <v>3.51</v>
      </c>
      <c r="X1850">
        <v>0.85</v>
      </c>
      <c r="Y1850">
        <v>150763</v>
      </c>
      <c r="Z1850">
        <v>10051</v>
      </c>
      <c r="AA1850">
        <v>0.53</v>
      </c>
      <c r="AB1850">
        <v>15</v>
      </c>
      <c r="AC1850">
        <v>7</v>
      </c>
      <c r="AD1850">
        <v>8</v>
      </c>
      <c r="AE1850">
        <v>46.67</v>
      </c>
      <c r="AF1850">
        <v>20</v>
      </c>
      <c r="AG1850">
        <v>2</v>
      </c>
      <c r="AH1850">
        <v>1</v>
      </c>
      <c r="AI1850">
        <v>12</v>
      </c>
      <c r="AJ1850" s="301">
        <v>43919</v>
      </c>
      <c r="AK1850">
        <v>1155</v>
      </c>
      <c r="AL1850">
        <v>711</v>
      </c>
      <c r="AM1850" s="301">
        <v>43828</v>
      </c>
      <c r="AN1850">
        <v>1458</v>
      </c>
      <c r="AO1850">
        <v>1041</v>
      </c>
      <c r="AP1850" s="301">
        <v>43645</v>
      </c>
      <c r="AQ1850">
        <v>1510</v>
      </c>
      <c r="AR1850">
        <v>996</v>
      </c>
      <c r="AS1850" s="301">
        <v>43280</v>
      </c>
      <c r="AT1850">
        <v>1646</v>
      </c>
      <c r="AU1850">
        <v>1135</v>
      </c>
    </row>
    <row r="1851" spans="1:47" x14ac:dyDescent="0.2">
      <c r="A1851" s="102">
        <v>527</v>
      </c>
      <c r="B1851">
        <v>5929</v>
      </c>
      <c r="C1851" t="s">
        <v>1207</v>
      </c>
      <c r="D1851" t="s">
        <v>1032</v>
      </c>
      <c r="E1851">
        <v>942</v>
      </c>
      <c r="F1851">
        <v>939</v>
      </c>
      <c r="G1851">
        <v>1200</v>
      </c>
      <c r="H1851" t="s">
        <v>901</v>
      </c>
      <c r="I1851">
        <v>6183</v>
      </c>
      <c r="J1851" t="s">
        <v>1060</v>
      </c>
      <c r="K1851" t="s">
        <v>910</v>
      </c>
      <c r="L1851">
        <v>1372</v>
      </c>
      <c r="M1851">
        <v>1371</v>
      </c>
      <c r="N1851">
        <v>800</v>
      </c>
      <c r="O1851" t="s">
        <v>898</v>
      </c>
      <c r="P1851">
        <v>0.86429070329317303</v>
      </c>
      <c r="Q1851">
        <v>0.95738335266313901</v>
      </c>
      <c r="R1851">
        <v>0.44984495531606999</v>
      </c>
      <c r="S1851">
        <v>8.6078657117219497E-3</v>
      </c>
      <c r="T1851">
        <v>-0.577567715451484</v>
      </c>
      <c r="U1851">
        <v>0.577567715451484</v>
      </c>
      <c r="V1851">
        <v>0.26621386836058197</v>
      </c>
      <c r="W1851">
        <v>-3.68</v>
      </c>
      <c r="X1851">
        <v>2.74</v>
      </c>
      <c r="Y1851">
        <v>150694</v>
      </c>
      <c r="Z1851">
        <v>8372</v>
      </c>
      <c r="AA1851">
        <v>0.43</v>
      </c>
      <c r="AB1851">
        <v>18</v>
      </c>
      <c r="AC1851">
        <v>9</v>
      </c>
      <c r="AD1851">
        <v>9</v>
      </c>
      <c r="AE1851">
        <v>50</v>
      </c>
      <c r="AF1851">
        <v>18</v>
      </c>
      <c r="AG1851">
        <v>4</v>
      </c>
      <c r="AH1851">
        <v>4</v>
      </c>
      <c r="AI1851">
        <v>10</v>
      </c>
      <c r="AJ1851" s="301">
        <v>43919</v>
      </c>
      <c r="AK1851">
        <v>857</v>
      </c>
      <c r="AL1851">
        <v>1152</v>
      </c>
      <c r="AM1851" s="301">
        <v>43828</v>
      </c>
      <c r="AN1851">
        <v>1229</v>
      </c>
      <c r="AO1851">
        <v>1720</v>
      </c>
      <c r="AP1851" s="301">
        <v>43645</v>
      </c>
      <c r="AQ1851">
        <v>1181</v>
      </c>
      <c r="AR1851">
        <v>1520</v>
      </c>
      <c r="AS1851" s="301">
        <v>43280</v>
      </c>
      <c r="AT1851">
        <v>1159</v>
      </c>
      <c r="AU1851">
        <v>1850</v>
      </c>
    </row>
    <row r="1852" spans="1:47" x14ac:dyDescent="0.2">
      <c r="A1852" s="102">
        <v>1860</v>
      </c>
      <c r="B1852">
        <v>1941</v>
      </c>
      <c r="C1852" t="s">
        <v>1159</v>
      </c>
      <c r="D1852" t="s">
        <v>907</v>
      </c>
      <c r="E1852">
        <v>2302</v>
      </c>
      <c r="F1852">
        <v>2285</v>
      </c>
      <c r="G1852">
        <v>400</v>
      </c>
      <c r="H1852" t="s">
        <v>901</v>
      </c>
      <c r="I1852">
        <v>7272</v>
      </c>
      <c r="J1852" t="s">
        <v>1039</v>
      </c>
      <c r="K1852" t="s">
        <v>913</v>
      </c>
      <c r="L1852">
        <v>1670</v>
      </c>
      <c r="M1852">
        <v>1639</v>
      </c>
      <c r="N1852">
        <v>600</v>
      </c>
      <c r="O1852" t="s">
        <v>898</v>
      </c>
      <c r="P1852">
        <v>0.86370016128523397</v>
      </c>
      <c r="Q1852">
        <v>0.92830750937652096</v>
      </c>
      <c r="R1852">
        <v>1.5893247804948898E-2</v>
      </c>
      <c r="S1852">
        <v>4.2204013616928097E-3</v>
      </c>
      <c r="T1852">
        <v>-1.1086280030881499</v>
      </c>
      <c r="U1852">
        <v>1.1086280030881499</v>
      </c>
      <c r="V1852">
        <v>1.41648860971081</v>
      </c>
      <c r="W1852">
        <v>-11.5</v>
      </c>
      <c r="X1852">
        <v>7.59</v>
      </c>
      <c r="Y1852">
        <v>150694</v>
      </c>
      <c r="Z1852">
        <v>12558</v>
      </c>
      <c r="AA1852">
        <v>0.74</v>
      </c>
      <c r="AB1852">
        <v>12</v>
      </c>
      <c r="AC1852">
        <v>5</v>
      </c>
      <c r="AD1852">
        <v>7</v>
      </c>
      <c r="AE1852">
        <v>41.67</v>
      </c>
      <c r="AF1852">
        <v>18</v>
      </c>
      <c r="AG1852">
        <v>4</v>
      </c>
      <c r="AH1852">
        <v>2</v>
      </c>
      <c r="AI1852">
        <v>6</v>
      </c>
      <c r="AJ1852" s="301">
        <v>43919</v>
      </c>
      <c r="AK1852">
        <v>2248</v>
      </c>
      <c r="AL1852">
        <v>1350</v>
      </c>
      <c r="AM1852" s="301">
        <v>43828</v>
      </c>
      <c r="AN1852">
        <v>2532</v>
      </c>
      <c r="AO1852">
        <v>2203</v>
      </c>
      <c r="AP1852" s="301">
        <v>43645</v>
      </c>
      <c r="AQ1852">
        <v>2296</v>
      </c>
      <c r="AR1852">
        <v>1960</v>
      </c>
      <c r="AS1852" s="301">
        <v>43280</v>
      </c>
      <c r="AT1852">
        <v>2698</v>
      </c>
      <c r="AU1852">
        <v>2795</v>
      </c>
    </row>
    <row r="1853" spans="1:47" x14ac:dyDescent="0.2">
      <c r="A1853" s="102">
        <v>1034</v>
      </c>
      <c r="B1853">
        <v>3076</v>
      </c>
      <c r="C1853" t="s">
        <v>1126</v>
      </c>
      <c r="D1853" t="s">
        <v>905</v>
      </c>
      <c r="E1853">
        <v>1560</v>
      </c>
      <c r="F1853">
        <v>1532</v>
      </c>
      <c r="G1853">
        <v>700</v>
      </c>
      <c r="H1853" t="s">
        <v>898</v>
      </c>
      <c r="I1853">
        <v>6592</v>
      </c>
      <c r="J1853" t="s">
        <v>1059</v>
      </c>
      <c r="K1853" t="s">
        <v>903</v>
      </c>
      <c r="L1853">
        <v>3415</v>
      </c>
      <c r="M1853">
        <v>3380</v>
      </c>
      <c r="N1853">
        <v>300</v>
      </c>
      <c r="O1853" t="s">
        <v>901</v>
      </c>
      <c r="P1853">
        <v>0.794851386392738</v>
      </c>
      <c r="Q1853">
        <v>0.94666193316458402</v>
      </c>
      <c r="R1853">
        <v>0.37016226993476697</v>
      </c>
      <c r="S1853">
        <v>7.3810904408594799E-3</v>
      </c>
      <c r="T1853">
        <v>1.69709612596717</v>
      </c>
      <c r="U1853">
        <v>1.69709612596717</v>
      </c>
      <c r="V1853">
        <v>1.9037473013916799</v>
      </c>
      <c r="W1853">
        <v>7.98</v>
      </c>
      <c r="X1853">
        <v>5.76</v>
      </c>
      <c r="Y1853">
        <v>150637</v>
      </c>
      <c r="Z1853">
        <v>16737</v>
      </c>
      <c r="AA1853">
        <v>0.71</v>
      </c>
      <c r="AB1853">
        <v>9</v>
      </c>
      <c r="AC1853">
        <v>4</v>
      </c>
      <c r="AD1853">
        <v>5</v>
      </c>
      <c r="AE1853">
        <v>44.44</v>
      </c>
      <c r="AF1853">
        <v>17</v>
      </c>
      <c r="AG1853">
        <v>3</v>
      </c>
      <c r="AH1853">
        <v>0</v>
      </c>
      <c r="AI1853">
        <v>6</v>
      </c>
      <c r="AJ1853" s="301">
        <v>43919</v>
      </c>
      <c r="AK1853">
        <v>1344</v>
      </c>
      <c r="AL1853">
        <v>3360</v>
      </c>
      <c r="AM1853" s="301">
        <v>43828</v>
      </c>
      <c r="AN1853">
        <v>1947</v>
      </c>
      <c r="AO1853">
        <v>4150</v>
      </c>
      <c r="AP1853" s="301">
        <v>43645</v>
      </c>
      <c r="AQ1853">
        <v>1791</v>
      </c>
      <c r="AR1853">
        <v>3850</v>
      </c>
      <c r="AS1853" s="301">
        <v>43280</v>
      </c>
      <c r="AT1853">
        <v>2309</v>
      </c>
      <c r="AU1853">
        <v>5180</v>
      </c>
    </row>
    <row r="1854" spans="1:47" x14ac:dyDescent="0.2">
      <c r="A1854" s="102">
        <v>464</v>
      </c>
      <c r="B1854">
        <v>8316</v>
      </c>
      <c r="C1854" t="s">
        <v>1051</v>
      </c>
      <c r="D1854" t="s">
        <v>940</v>
      </c>
      <c r="E1854">
        <v>3001</v>
      </c>
      <c r="F1854">
        <v>3011</v>
      </c>
      <c r="G1854">
        <v>300</v>
      </c>
      <c r="H1854" t="s">
        <v>898</v>
      </c>
      <c r="I1854">
        <v>9072</v>
      </c>
      <c r="J1854" t="s">
        <v>975</v>
      </c>
      <c r="K1854" t="s">
        <v>976</v>
      </c>
      <c r="L1854">
        <v>2118</v>
      </c>
      <c r="M1854">
        <v>2146</v>
      </c>
      <c r="N1854">
        <v>400</v>
      </c>
      <c r="O1854" t="s">
        <v>901</v>
      </c>
      <c r="P1854">
        <v>0.91401650015448899</v>
      </c>
      <c r="Q1854">
        <v>0.95924458768885601</v>
      </c>
      <c r="R1854">
        <v>0.38546890133781198</v>
      </c>
      <c r="S1854">
        <v>3.9098261765944303E-2</v>
      </c>
      <c r="T1854">
        <v>0.24661875251662199</v>
      </c>
      <c r="U1854">
        <v>0.24661875251662199</v>
      </c>
      <c r="V1854">
        <v>0.72859987748743604</v>
      </c>
      <c r="W1854">
        <v>1.05</v>
      </c>
      <c r="X1854">
        <v>4.97</v>
      </c>
      <c r="Y1854">
        <v>150631</v>
      </c>
      <c r="Z1854">
        <v>11587</v>
      </c>
      <c r="AA1854">
        <v>0.46</v>
      </c>
      <c r="AB1854">
        <v>13</v>
      </c>
      <c r="AC1854">
        <v>5</v>
      </c>
      <c r="AD1854">
        <v>8</v>
      </c>
      <c r="AE1854">
        <v>38.46</v>
      </c>
      <c r="AF1854">
        <v>21</v>
      </c>
      <c r="AG1854">
        <v>1</v>
      </c>
      <c r="AH1854">
        <v>0</v>
      </c>
      <c r="AI1854">
        <v>12</v>
      </c>
      <c r="AJ1854" s="301">
        <v>43919</v>
      </c>
      <c r="AK1854">
        <v>2750.5</v>
      </c>
      <c r="AL1854">
        <v>2172</v>
      </c>
      <c r="AM1854" s="301">
        <v>43828</v>
      </c>
      <c r="AN1854">
        <v>4038</v>
      </c>
      <c r="AO1854">
        <v>2746</v>
      </c>
      <c r="AP1854" s="301">
        <v>43645</v>
      </c>
      <c r="AQ1854">
        <v>3843</v>
      </c>
      <c r="AR1854">
        <v>2562</v>
      </c>
      <c r="AS1854" s="301">
        <v>43280</v>
      </c>
      <c r="AT1854">
        <v>4233</v>
      </c>
      <c r="AU1854">
        <v>2840</v>
      </c>
    </row>
    <row r="1855" spans="1:47" x14ac:dyDescent="0.2">
      <c r="A1855" s="102">
        <v>705</v>
      </c>
      <c r="B1855">
        <v>7278</v>
      </c>
      <c r="C1855" t="s">
        <v>42</v>
      </c>
      <c r="D1855" t="s">
        <v>913</v>
      </c>
      <c r="E1855">
        <v>1620</v>
      </c>
      <c r="F1855">
        <v>1574</v>
      </c>
      <c r="G1855">
        <v>600</v>
      </c>
      <c r="H1855" t="s">
        <v>898</v>
      </c>
      <c r="I1855">
        <v>7458</v>
      </c>
      <c r="J1855" t="s">
        <v>1193</v>
      </c>
      <c r="K1855" t="s">
        <v>905</v>
      </c>
      <c r="L1855">
        <v>3225</v>
      </c>
      <c r="M1855">
        <v>3135</v>
      </c>
      <c r="N1855">
        <v>300</v>
      </c>
      <c r="O1855" t="s">
        <v>901</v>
      </c>
      <c r="P1855">
        <v>0.86960002121784896</v>
      </c>
      <c r="Q1855">
        <v>0.95329752875288798</v>
      </c>
      <c r="R1855" s="15">
        <v>5.3556764548996001E-2</v>
      </c>
      <c r="S1855">
        <v>4.4546212133375597E-2</v>
      </c>
      <c r="T1855">
        <v>0.20020358371441399</v>
      </c>
      <c r="U1855">
        <v>0.20020358371441399</v>
      </c>
      <c r="V1855">
        <v>9.6244671649360805E-2</v>
      </c>
      <c r="W1855">
        <v>1.38</v>
      </c>
      <c r="X1855">
        <v>0.41</v>
      </c>
      <c r="Y1855">
        <v>150524</v>
      </c>
      <c r="Z1855">
        <v>25087</v>
      </c>
      <c r="AA1855">
        <v>1.1100000000000001</v>
      </c>
      <c r="AB1855">
        <v>6</v>
      </c>
      <c r="AC1855">
        <v>4</v>
      </c>
      <c r="AD1855">
        <v>2</v>
      </c>
      <c r="AE1855">
        <v>66.67</v>
      </c>
      <c r="AF1855">
        <v>19</v>
      </c>
      <c r="AG1855">
        <v>2</v>
      </c>
      <c r="AH1855">
        <v>1</v>
      </c>
      <c r="AI1855">
        <v>3</v>
      </c>
      <c r="AJ1855" s="301">
        <v>43919</v>
      </c>
      <c r="AK1855">
        <v>1672</v>
      </c>
      <c r="AL1855">
        <v>2991</v>
      </c>
      <c r="AM1855" s="301">
        <v>43828</v>
      </c>
      <c r="AN1855">
        <v>2485</v>
      </c>
      <c r="AO1855">
        <v>5730</v>
      </c>
      <c r="AP1855" s="301">
        <v>43645</v>
      </c>
      <c r="AQ1855">
        <v>2323</v>
      </c>
      <c r="AR1855">
        <v>5030</v>
      </c>
      <c r="AS1855" s="301">
        <v>43280</v>
      </c>
      <c r="AT1855">
        <v>3370</v>
      </c>
      <c r="AU1855">
        <v>5190</v>
      </c>
    </row>
    <row r="1856" spans="1:47" x14ac:dyDescent="0.2">
      <c r="A1856" s="102">
        <v>3236</v>
      </c>
      <c r="B1856">
        <v>4091</v>
      </c>
      <c r="C1856" t="s">
        <v>1334</v>
      </c>
      <c r="D1856" t="s">
        <v>920</v>
      </c>
      <c r="E1856">
        <v>1721</v>
      </c>
      <c r="F1856">
        <v>1751</v>
      </c>
      <c r="G1856">
        <v>600</v>
      </c>
      <c r="H1856" t="s">
        <v>901</v>
      </c>
      <c r="I1856">
        <v>8012</v>
      </c>
      <c r="J1856" t="s">
        <v>1055</v>
      </c>
      <c r="K1856" t="s">
        <v>905</v>
      </c>
      <c r="L1856">
        <v>1330</v>
      </c>
      <c r="M1856">
        <v>1330</v>
      </c>
      <c r="N1856">
        <v>800</v>
      </c>
      <c r="O1856" t="s">
        <v>898</v>
      </c>
      <c r="P1856">
        <v>0.78906192959204102</v>
      </c>
      <c r="Q1856">
        <v>0.88818935373224905</v>
      </c>
      <c r="R1856">
        <v>0.36796733624148797</v>
      </c>
      <c r="S1856">
        <v>1.2855622551101901E-2</v>
      </c>
      <c r="T1856">
        <v>-0.122221702719189</v>
      </c>
      <c r="U1856">
        <v>0.122221702719189</v>
      </c>
      <c r="V1856">
        <v>0.26396872237254398</v>
      </c>
      <c r="W1856">
        <v>-1.01</v>
      </c>
      <c r="X1856">
        <v>1.28</v>
      </c>
      <c r="Y1856">
        <v>150502</v>
      </c>
      <c r="Z1856">
        <v>9406</v>
      </c>
      <c r="AA1856">
        <v>0.53</v>
      </c>
      <c r="AB1856">
        <v>16</v>
      </c>
      <c r="AC1856">
        <v>7</v>
      </c>
      <c r="AD1856">
        <v>9</v>
      </c>
      <c r="AE1856">
        <v>43.75</v>
      </c>
      <c r="AF1856">
        <v>18</v>
      </c>
      <c r="AG1856">
        <v>3</v>
      </c>
      <c r="AH1856">
        <v>2</v>
      </c>
      <c r="AI1856">
        <v>11</v>
      </c>
      <c r="AJ1856" s="301">
        <v>43919</v>
      </c>
      <c r="AK1856">
        <v>1662</v>
      </c>
      <c r="AL1856">
        <v>1347</v>
      </c>
      <c r="AM1856" s="301">
        <v>43828</v>
      </c>
      <c r="AN1856">
        <v>2428</v>
      </c>
      <c r="AO1856">
        <v>1630</v>
      </c>
      <c r="AP1856" s="301">
        <v>43645</v>
      </c>
      <c r="AQ1856">
        <v>2285</v>
      </c>
      <c r="AR1856">
        <v>1650</v>
      </c>
      <c r="AS1856" s="301">
        <v>43280</v>
      </c>
      <c r="AT1856">
        <v>1526</v>
      </c>
      <c r="AU1856">
        <v>1691</v>
      </c>
    </row>
    <row r="1857" spans="1:47" x14ac:dyDescent="0.2">
      <c r="A1857" s="102">
        <v>3739</v>
      </c>
      <c r="B1857">
        <v>8601</v>
      </c>
      <c r="C1857" t="s">
        <v>22</v>
      </c>
      <c r="D1857" t="s">
        <v>1025</v>
      </c>
      <c r="E1857">
        <v>454.2</v>
      </c>
      <c r="F1857">
        <v>454</v>
      </c>
      <c r="G1857">
        <v>2400</v>
      </c>
      <c r="H1857" t="s">
        <v>898</v>
      </c>
      <c r="I1857">
        <v>9412</v>
      </c>
      <c r="J1857" t="s">
        <v>452</v>
      </c>
      <c r="K1857" t="s">
        <v>900</v>
      </c>
      <c r="L1857">
        <v>402</v>
      </c>
      <c r="M1857">
        <v>391</v>
      </c>
      <c r="N1857">
        <v>2800</v>
      </c>
      <c r="O1857" t="s">
        <v>901</v>
      </c>
      <c r="P1857">
        <v>0.75756353288468004</v>
      </c>
      <c r="Q1857">
        <v>0.86776966244524301</v>
      </c>
      <c r="R1857" s="15">
        <v>9.2054742635003003E-2</v>
      </c>
      <c r="S1857">
        <v>9.2463576062503799E-3</v>
      </c>
      <c r="T1857">
        <v>1.8681882845108999</v>
      </c>
      <c r="U1857">
        <v>1.8681882845108999</v>
      </c>
      <c r="V1857" s="15">
        <v>0.40246726475753097</v>
      </c>
      <c r="W1857">
        <v>9.07</v>
      </c>
      <c r="X1857">
        <v>0.48</v>
      </c>
      <c r="Y1857">
        <v>149924</v>
      </c>
      <c r="Z1857">
        <v>9995</v>
      </c>
      <c r="AA1857">
        <v>0.46</v>
      </c>
      <c r="AB1857">
        <v>15</v>
      </c>
      <c r="AC1857">
        <v>10</v>
      </c>
      <c r="AD1857">
        <v>5</v>
      </c>
      <c r="AE1857">
        <v>66.67</v>
      </c>
      <c r="AF1857">
        <v>21</v>
      </c>
      <c r="AG1857">
        <v>0</v>
      </c>
      <c r="AH1857">
        <v>0</v>
      </c>
      <c r="AI1857">
        <v>15</v>
      </c>
      <c r="AJ1857" s="301">
        <v>43919</v>
      </c>
      <c r="AK1857">
        <v>434.4</v>
      </c>
      <c r="AL1857">
        <v>393</v>
      </c>
      <c r="AM1857" s="301">
        <v>43828</v>
      </c>
      <c r="AN1857">
        <v>553</v>
      </c>
      <c r="AO1857">
        <v>485</v>
      </c>
      <c r="AP1857" s="301">
        <v>43645</v>
      </c>
      <c r="AQ1857">
        <v>490.5</v>
      </c>
      <c r="AR1857">
        <v>438</v>
      </c>
      <c r="AS1857" s="301">
        <v>43280</v>
      </c>
      <c r="AT1857">
        <v>633.4</v>
      </c>
      <c r="AU1857">
        <v>538</v>
      </c>
    </row>
    <row r="1858" spans="1:47" x14ac:dyDescent="0.2">
      <c r="A1858" s="102">
        <v>2194</v>
      </c>
      <c r="B1858">
        <v>3099</v>
      </c>
      <c r="C1858" t="s">
        <v>33</v>
      </c>
      <c r="D1858" t="s">
        <v>921</v>
      </c>
      <c r="E1858">
        <v>635</v>
      </c>
      <c r="F1858">
        <v>623</v>
      </c>
      <c r="G1858">
        <v>1600</v>
      </c>
      <c r="H1858" t="s">
        <v>901</v>
      </c>
      <c r="I1858">
        <v>6141</v>
      </c>
      <c r="J1858" t="s">
        <v>1069</v>
      </c>
      <c r="K1858" t="s">
        <v>909</v>
      </c>
      <c r="L1858">
        <v>1254</v>
      </c>
      <c r="M1858">
        <v>1256</v>
      </c>
      <c r="N1858">
        <v>800</v>
      </c>
      <c r="O1858" t="s">
        <v>898</v>
      </c>
      <c r="P1858">
        <v>0.89070955104302596</v>
      </c>
      <c r="Q1858">
        <v>0.91999052657434799</v>
      </c>
      <c r="R1858">
        <v>2.50082774297921E-2</v>
      </c>
      <c r="S1858">
        <v>8.5759581766350595E-2</v>
      </c>
      <c r="T1858">
        <v>-1.3641004630695199</v>
      </c>
      <c r="U1858">
        <v>1.3641004630695199</v>
      </c>
      <c r="V1858">
        <v>1.2442635251102101</v>
      </c>
      <c r="W1858">
        <v>-21.11</v>
      </c>
      <c r="X1858">
        <v>0.8</v>
      </c>
      <c r="Y1858">
        <v>149861</v>
      </c>
      <c r="Z1858">
        <v>10704</v>
      </c>
      <c r="AA1858">
        <v>0.59</v>
      </c>
      <c r="AB1858">
        <v>14</v>
      </c>
      <c r="AC1858">
        <v>8</v>
      </c>
      <c r="AD1858">
        <v>6</v>
      </c>
      <c r="AE1858">
        <v>57.14</v>
      </c>
      <c r="AF1858">
        <v>13</v>
      </c>
      <c r="AG1858">
        <v>5</v>
      </c>
      <c r="AH1858">
        <v>5</v>
      </c>
      <c r="AI1858">
        <v>4</v>
      </c>
      <c r="AJ1858" s="301">
        <v>43919</v>
      </c>
      <c r="AK1858">
        <v>641</v>
      </c>
      <c r="AL1858">
        <v>906</v>
      </c>
      <c r="AM1858" s="301">
        <v>43828</v>
      </c>
      <c r="AN1858">
        <v>984</v>
      </c>
      <c r="AO1858">
        <v>1690</v>
      </c>
      <c r="AP1858" s="301">
        <v>43645</v>
      </c>
      <c r="AQ1858">
        <v>899</v>
      </c>
      <c r="AR1858">
        <v>1836</v>
      </c>
      <c r="AS1858" s="301">
        <v>43280</v>
      </c>
      <c r="AT1858">
        <v>1344</v>
      </c>
      <c r="AU1858">
        <v>1514</v>
      </c>
    </row>
    <row r="1859" spans="1:47" x14ac:dyDescent="0.2">
      <c r="A1859" s="102">
        <v>77</v>
      </c>
      <c r="B1859">
        <v>5802</v>
      </c>
      <c r="C1859" t="s">
        <v>1056</v>
      </c>
      <c r="D1859" t="s">
        <v>911</v>
      </c>
      <c r="E1859">
        <v>1238.5</v>
      </c>
      <c r="F1859">
        <v>1214.5</v>
      </c>
      <c r="G1859">
        <v>900</v>
      </c>
      <c r="H1859" t="s">
        <v>898</v>
      </c>
      <c r="I1859">
        <v>5991</v>
      </c>
      <c r="J1859" t="s">
        <v>789</v>
      </c>
      <c r="K1859" t="s">
        <v>1032</v>
      </c>
      <c r="L1859">
        <v>693</v>
      </c>
      <c r="M1859">
        <v>693</v>
      </c>
      <c r="N1859">
        <v>1600</v>
      </c>
      <c r="O1859" t="s">
        <v>901</v>
      </c>
      <c r="P1859">
        <v>0.86083793527492103</v>
      </c>
      <c r="Q1859">
        <v>0.97388993102400701</v>
      </c>
      <c r="R1859">
        <v>0.36774108836603903</v>
      </c>
      <c r="S1859">
        <v>3.6593385458460699E-2</v>
      </c>
      <c r="T1859">
        <v>1.4116340405312899</v>
      </c>
      <c r="U1859">
        <v>1.4116340405312899</v>
      </c>
      <c r="V1859">
        <v>1.71575945307914</v>
      </c>
      <c r="W1859">
        <v>7.12</v>
      </c>
      <c r="X1859">
        <v>1.44</v>
      </c>
      <c r="Y1859">
        <v>149048</v>
      </c>
      <c r="Z1859">
        <v>9937</v>
      </c>
      <c r="AA1859">
        <v>0.49</v>
      </c>
      <c r="AB1859">
        <v>15</v>
      </c>
      <c r="AC1859">
        <v>9</v>
      </c>
      <c r="AD1859">
        <v>6</v>
      </c>
      <c r="AE1859">
        <v>60</v>
      </c>
      <c r="AF1859">
        <v>20</v>
      </c>
      <c r="AG1859">
        <v>1</v>
      </c>
      <c r="AH1859">
        <v>1</v>
      </c>
      <c r="AI1859">
        <v>13</v>
      </c>
      <c r="AJ1859" s="301">
        <v>43919</v>
      </c>
      <c r="AK1859">
        <v>1166.5</v>
      </c>
      <c r="AL1859">
        <v>747</v>
      </c>
      <c r="AM1859" s="301">
        <v>43828</v>
      </c>
      <c r="AN1859">
        <v>1652</v>
      </c>
      <c r="AO1859">
        <v>995</v>
      </c>
      <c r="AP1859" s="301">
        <v>43645</v>
      </c>
      <c r="AQ1859">
        <v>1442</v>
      </c>
      <c r="AR1859">
        <v>857</v>
      </c>
      <c r="AS1859" s="301">
        <v>43280</v>
      </c>
      <c r="AT1859">
        <v>1616.5</v>
      </c>
      <c r="AU1859">
        <v>1025</v>
      </c>
    </row>
    <row r="1860" spans="1:47" x14ac:dyDescent="0.2">
      <c r="A1860" s="102">
        <v>3415</v>
      </c>
      <c r="B1860">
        <v>2282</v>
      </c>
      <c r="C1860" t="s">
        <v>1429</v>
      </c>
      <c r="D1860" t="s">
        <v>923</v>
      </c>
      <c r="E1860">
        <v>4225</v>
      </c>
      <c r="F1860">
        <v>4200</v>
      </c>
      <c r="G1860">
        <v>200</v>
      </c>
      <c r="H1860" t="s">
        <v>898</v>
      </c>
      <c r="I1860">
        <v>8308</v>
      </c>
      <c r="J1860" t="s">
        <v>48</v>
      </c>
      <c r="K1860" t="s">
        <v>940</v>
      </c>
      <c r="L1860">
        <v>366</v>
      </c>
      <c r="M1860">
        <v>368</v>
      </c>
      <c r="N1860">
        <v>2300</v>
      </c>
      <c r="O1860" t="s">
        <v>901</v>
      </c>
      <c r="P1860">
        <v>0.88991785002486201</v>
      </c>
      <c r="Q1860">
        <v>0.88097330171598098</v>
      </c>
      <c r="R1860">
        <v>0.40238291635319301</v>
      </c>
      <c r="S1860">
        <v>2.8388974720868002E-2</v>
      </c>
      <c r="T1860">
        <v>1.0034975431392901</v>
      </c>
      <c r="U1860">
        <v>1.0034975431392901</v>
      </c>
      <c r="V1860">
        <v>1.1573143113334099</v>
      </c>
      <c r="W1860">
        <v>4.21</v>
      </c>
      <c r="X1860">
        <v>0.76</v>
      </c>
      <c r="Y1860">
        <v>148912</v>
      </c>
      <c r="Z1860">
        <v>8760</v>
      </c>
      <c r="AA1860">
        <v>0.53</v>
      </c>
      <c r="AB1860">
        <v>17</v>
      </c>
      <c r="AC1860">
        <v>9</v>
      </c>
      <c r="AD1860">
        <v>8</v>
      </c>
      <c r="AE1860">
        <v>52.94</v>
      </c>
      <c r="AF1860">
        <v>19</v>
      </c>
      <c r="AG1860">
        <v>2</v>
      </c>
      <c r="AH1860">
        <v>1</v>
      </c>
      <c r="AI1860">
        <v>14</v>
      </c>
      <c r="AJ1860" s="301">
        <v>43919</v>
      </c>
      <c r="AK1860">
        <v>3980</v>
      </c>
      <c r="AL1860">
        <v>344</v>
      </c>
      <c r="AM1860" s="301">
        <v>43828</v>
      </c>
      <c r="AN1860">
        <v>4510</v>
      </c>
      <c r="AO1860">
        <v>479</v>
      </c>
      <c r="AP1860" s="301">
        <v>43645</v>
      </c>
      <c r="AQ1860">
        <v>4695</v>
      </c>
      <c r="AR1860">
        <v>453.5</v>
      </c>
      <c r="AS1860" s="301">
        <v>43280</v>
      </c>
      <c r="AT1860">
        <v>4325</v>
      </c>
      <c r="AU1860">
        <v>582.29999999999995</v>
      </c>
    </row>
    <row r="1861" spans="1:47" x14ac:dyDescent="0.2">
      <c r="A1861" s="102">
        <v>759</v>
      </c>
      <c r="B1861">
        <v>5471</v>
      </c>
      <c r="C1861" t="s">
        <v>1052</v>
      </c>
      <c r="D1861" t="s">
        <v>939</v>
      </c>
      <c r="E1861">
        <v>3290</v>
      </c>
      <c r="F1861">
        <v>3280</v>
      </c>
      <c r="G1861">
        <v>300</v>
      </c>
      <c r="H1861" t="s">
        <v>901</v>
      </c>
      <c r="I1861">
        <v>7272</v>
      </c>
      <c r="J1861" t="s">
        <v>1039</v>
      </c>
      <c r="K1861" t="s">
        <v>913</v>
      </c>
      <c r="L1861">
        <v>1670</v>
      </c>
      <c r="M1861">
        <v>1639</v>
      </c>
      <c r="N1861">
        <v>600</v>
      </c>
      <c r="O1861" t="s">
        <v>898</v>
      </c>
      <c r="P1861">
        <v>0.72313555288208498</v>
      </c>
      <c r="Q1861">
        <v>0.95205801380483401</v>
      </c>
      <c r="R1861">
        <v>3.2636642248560097E-2</v>
      </c>
      <c r="S1861" s="15">
        <v>1.81132488809361E-2</v>
      </c>
      <c r="T1861">
        <v>-1.9690534565587701</v>
      </c>
      <c r="U1861">
        <v>1.9690534565587701</v>
      </c>
      <c r="V1861">
        <v>2.0655774084780001</v>
      </c>
      <c r="W1861">
        <v>-21.96</v>
      </c>
      <c r="X1861">
        <v>0.06</v>
      </c>
      <c r="Y1861">
        <v>148903</v>
      </c>
      <c r="Z1861">
        <v>14890</v>
      </c>
      <c r="AA1861">
        <v>0.78</v>
      </c>
      <c r="AB1861">
        <v>10</v>
      </c>
      <c r="AC1861">
        <v>8</v>
      </c>
      <c r="AD1861">
        <v>2</v>
      </c>
      <c r="AE1861">
        <v>80</v>
      </c>
      <c r="AF1861">
        <v>20</v>
      </c>
      <c r="AG1861">
        <v>1</v>
      </c>
      <c r="AH1861">
        <v>1</v>
      </c>
      <c r="AI1861">
        <v>8</v>
      </c>
      <c r="AJ1861" s="301">
        <v>43919</v>
      </c>
      <c r="AK1861">
        <v>3655</v>
      </c>
      <c r="AL1861">
        <v>1350</v>
      </c>
      <c r="AM1861" s="301">
        <v>43828</v>
      </c>
      <c r="AN1861">
        <v>4805</v>
      </c>
      <c r="AO1861">
        <v>2203</v>
      </c>
      <c r="AP1861" s="301">
        <v>43645</v>
      </c>
      <c r="AQ1861">
        <v>4155</v>
      </c>
      <c r="AR1861">
        <v>1960</v>
      </c>
      <c r="AS1861" s="301">
        <v>43280</v>
      </c>
      <c r="AT1861">
        <v>4995</v>
      </c>
      <c r="AU1861">
        <v>2795</v>
      </c>
    </row>
    <row r="1862" spans="1:47" x14ac:dyDescent="0.2">
      <c r="A1862" s="102">
        <v>2402</v>
      </c>
      <c r="B1862">
        <v>3632</v>
      </c>
      <c r="C1862" t="s">
        <v>1451</v>
      </c>
      <c r="D1862" t="s">
        <v>900</v>
      </c>
      <c r="E1862">
        <v>486</v>
      </c>
      <c r="F1862">
        <v>469</v>
      </c>
      <c r="G1862">
        <v>2100</v>
      </c>
      <c r="H1862" t="s">
        <v>901</v>
      </c>
      <c r="I1862">
        <v>5233</v>
      </c>
      <c r="J1862" t="s">
        <v>1033</v>
      </c>
      <c r="K1862" t="s">
        <v>897</v>
      </c>
      <c r="L1862">
        <v>2425</v>
      </c>
      <c r="M1862">
        <v>2448</v>
      </c>
      <c r="N1862">
        <v>400</v>
      </c>
      <c r="O1862" t="s">
        <v>898</v>
      </c>
      <c r="P1862">
        <v>0.78517184514583505</v>
      </c>
      <c r="Q1862">
        <v>0.91404316953751497</v>
      </c>
      <c r="R1862">
        <v>0.166653133822877</v>
      </c>
      <c r="S1862" s="15">
        <v>4.8811292362093504E-3</v>
      </c>
      <c r="T1862">
        <v>-0.13102754764246999</v>
      </c>
      <c r="U1862">
        <v>0.13102754764246999</v>
      </c>
      <c r="V1862">
        <v>0.53541998664892099</v>
      </c>
      <c r="W1862">
        <v>-1.03</v>
      </c>
      <c r="X1862">
        <v>0.57999999999999996</v>
      </c>
      <c r="Y1862">
        <v>148598</v>
      </c>
      <c r="Z1862">
        <v>9287</v>
      </c>
      <c r="AA1862">
        <v>0.43</v>
      </c>
      <c r="AB1862">
        <v>16</v>
      </c>
      <c r="AC1862">
        <v>8</v>
      </c>
      <c r="AD1862">
        <v>8</v>
      </c>
      <c r="AE1862">
        <v>50</v>
      </c>
      <c r="AF1862">
        <v>16</v>
      </c>
      <c r="AG1862">
        <v>4</v>
      </c>
      <c r="AH1862">
        <v>3</v>
      </c>
      <c r="AI1862">
        <v>9</v>
      </c>
      <c r="AJ1862" s="301">
        <v>43919</v>
      </c>
      <c r="AK1862">
        <v>404</v>
      </c>
      <c r="AL1862">
        <v>1935</v>
      </c>
      <c r="AM1862" s="301">
        <v>43828</v>
      </c>
      <c r="AN1862">
        <v>493</v>
      </c>
      <c r="AO1862">
        <v>3215</v>
      </c>
      <c r="AP1862" s="301">
        <v>43645</v>
      </c>
      <c r="AQ1862">
        <v>510</v>
      </c>
      <c r="AR1862">
        <v>3290</v>
      </c>
      <c r="AS1862" s="301">
        <v>43280</v>
      </c>
      <c r="AT1862">
        <v>587</v>
      </c>
      <c r="AU1862">
        <v>3625</v>
      </c>
    </row>
    <row r="1863" spans="1:47" x14ac:dyDescent="0.2">
      <c r="A1863" s="102">
        <v>1424</v>
      </c>
      <c r="B1863">
        <v>7012</v>
      </c>
      <c r="C1863" t="s">
        <v>1054</v>
      </c>
      <c r="D1863" t="s">
        <v>913</v>
      </c>
      <c r="E1863">
        <v>1524</v>
      </c>
      <c r="F1863">
        <v>1487</v>
      </c>
      <c r="G1863">
        <v>700</v>
      </c>
      <c r="H1863" t="s">
        <v>901</v>
      </c>
      <c r="I1863">
        <v>9716</v>
      </c>
      <c r="J1863" t="s">
        <v>1034</v>
      </c>
      <c r="K1863" t="s">
        <v>910</v>
      </c>
      <c r="L1863">
        <v>907</v>
      </c>
      <c r="M1863">
        <v>891</v>
      </c>
      <c r="N1863">
        <v>1200</v>
      </c>
      <c r="O1863" t="s">
        <v>898</v>
      </c>
      <c r="P1863">
        <v>0.87502763091358904</v>
      </c>
      <c r="Q1863">
        <v>0.93843277330163699</v>
      </c>
      <c r="R1863">
        <v>3.3777727482896702E-2</v>
      </c>
      <c r="S1863" s="15">
        <v>7.8090307352103094E-2</v>
      </c>
      <c r="T1863">
        <v>-1.8745446111303199</v>
      </c>
      <c r="U1863">
        <v>1.8745446111303199</v>
      </c>
      <c r="V1863">
        <v>1.6183164991433101</v>
      </c>
      <c r="W1863">
        <v>-12.09</v>
      </c>
      <c r="X1863">
        <v>2.72</v>
      </c>
      <c r="Y1863">
        <v>148496</v>
      </c>
      <c r="Z1863">
        <v>11423</v>
      </c>
      <c r="AA1863">
        <v>0.49</v>
      </c>
      <c r="AB1863">
        <v>13</v>
      </c>
      <c r="AC1863">
        <v>7</v>
      </c>
      <c r="AD1863">
        <v>6</v>
      </c>
      <c r="AE1863">
        <v>53.85</v>
      </c>
      <c r="AF1863">
        <v>18</v>
      </c>
      <c r="AG1863">
        <v>3</v>
      </c>
      <c r="AH1863">
        <v>1</v>
      </c>
      <c r="AI1863">
        <v>9</v>
      </c>
      <c r="AJ1863" s="301">
        <v>43919</v>
      </c>
      <c r="AK1863">
        <v>1613</v>
      </c>
      <c r="AL1863">
        <v>839</v>
      </c>
      <c r="AM1863" s="301">
        <v>43828</v>
      </c>
      <c r="AN1863">
        <v>2408</v>
      </c>
      <c r="AO1863">
        <v>1455</v>
      </c>
      <c r="AP1863" s="301">
        <v>43645</v>
      </c>
      <c r="AQ1863">
        <v>2584</v>
      </c>
      <c r="AR1863">
        <v>1376</v>
      </c>
      <c r="AS1863" s="301">
        <v>43280</v>
      </c>
      <c r="AT1863">
        <v>3200</v>
      </c>
      <c r="AU1863">
        <v>1186</v>
      </c>
    </row>
    <row r="1864" spans="1:47" x14ac:dyDescent="0.2">
      <c r="A1864" s="102">
        <v>1604</v>
      </c>
      <c r="B1864">
        <v>6113</v>
      </c>
      <c r="C1864" t="s">
        <v>1129</v>
      </c>
      <c r="D1864" t="s">
        <v>909</v>
      </c>
      <c r="E1864">
        <v>862</v>
      </c>
      <c r="F1864">
        <v>859</v>
      </c>
      <c r="G1864">
        <v>1300</v>
      </c>
      <c r="H1864" t="s">
        <v>901</v>
      </c>
      <c r="I1864">
        <v>9616</v>
      </c>
      <c r="J1864" t="s">
        <v>1156</v>
      </c>
      <c r="K1864" t="s">
        <v>910</v>
      </c>
      <c r="L1864">
        <v>3730</v>
      </c>
      <c r="M1864">
        <v>3595</v>
      </c>
      <c r="N1864">
        <v>300</v>
      </c>
      <c r="O1864" t="s">
        <v>898</v>
      </c>
      <c r="P1864">
        <v>0.62917463215556102</v>
      </c>
      <c r="Q1864">
        <v>0.93446719225365005</v>
      </c>
      <c r="R1864">
        <v>0.39549302958842902</v>
      </c>
      <c r="S1864">
        <v>1.33917117156902E-2</v>
      </c>
      <c r="T1864">
        <v>-1.4665347338816299</v>
      </c>
      <c r="U1864">
        <v>1.4665347338816299</v>
      </c>
      <c r="V1864">
        <v>1.53599193596339</v>
      </c>
      <c r="W1864">
        <v>-33.82</v>
      </c>
      <c r="X1864">
        <v>3.54</v>
      </c>
      <c r="Y1864">
        <v>148016</v>
      </c>
      <c r="Z1864">
        <v>9251</v>
      </c>
      <c r="AA1864">
        <v>0.54</v>
      </c>
      <c r="AB1864">
        <v>16</v>
      </c>
      <c r="AC1864">
        <v>9</v>
      </c>
      <c r="AD1864">
        <v>7</v>
      </c>
      <c r="AE1864">
        <v>56.25</v>
      </c>
      <c r="AF1864">
        <v>19</v>
      </c>
      <c r="AG1864">
        <v>4</v>
      </c>
      <c r="AH1864">
        <v>3</v>
      </c>
      <c r="AI1864">
        <v>9</v>
      </c>
      <c r="AJ1864" s="301">
        <v>43919</v>
      </c>
      <c r="AK1864">
        <v>872</v>
      </c>
      <c r="AL1864">
        <v>2291</v>
      </c>
      <c r="AM1864" s="301">
        <v>43828</v>
      </c>
      <c r="AN1864">
        <v>1250</v>
      </c>
      <c r="AO1864">
        <v>5180</v>
      </c>
      <c r="AP1864" s="301">
        <v>43645</v>
      </c>
      <c r="AQ1864">
        <v>1246</v>
      </c>
      <c r="AR1864">
        <v>5240</v>
      </c>
      <c r="AS1864" s="301">
        <v>43280</v>
      </c>
      <c r="AT1864">
        <v>1059</v>
      </c>
      <c r="AU1864">
        <v>5940</v>
      </c>
    </row>
    <row r="1865" spans="1:47" x14ac:dyDescent="0.2">
      <c r="A1865" s="102">
        <v>67</v>
      </c>
      <c r="B1865">
        <v>7211</v>
      </c>
      <c r="C1865" t="s">
        <v>25</v>
      </c>
      <c r="D1865" t="s">
        <v>913</v>
      </c>
      <c r="E1865">
        <v>272</v>
      </c>
      <c r="F1865">
        <v>263</v>
      </c>
      <c r="G1865">
        <v>4000</v>
      </c>
      <c r="H1865" t="s">
        <v>901</v>
      </c>
      <c r="I1865">
        <v>7731</v>
      </c>
      <c r="J1865" t="s">
        <v>1076</v>
      </c>
      <c r="K1865" t="s">
        <v>906</v>
      </c>
      <c r="L1865">
        <v>896</v>
      </c>
      <c r="M1865">
        <v>878</v>
      </c>
      <c r="N1865">
        <v>1200</v>
      </c>
      <c r="O1865" t="s">
        <v>898</v>
      </c>
      <c r="P1865">
        <v>0.77926155104241501</v>
      </c>
      <c r="Q1865">
        <v>0.97461365171597403</v>
      </c>
      <c r="R1865">
        <v>0.21256114079781199</v>
      </c>
      <c r="S1865">
        <v>3.7055145974809203E-2</v>
      </c>
      <c r="T1865">
        <v>-1.1068762206703699</v>
      </c>
      <c r="U1865">
        <v>1.1068762206703699</v>
      </c>
      <c r="V1865">
        <v>0.88595276595578998</v>
      </c>
      <c r="W1865">
        <v>-4.22</v>
      </c>
      <c r="X1865">
        <v>0.15</v>
      </c>
      <c r="Y1865">
        <v>147624</v>
      </c>
      <c r="Z1865">
        <v>13420</v>
      </c>
      <c r="AA1865">
        <v>0.7</v>
      </c>
      <c r="AB1865">
        <v>11</v>
      </c>
      <c r="AC1865">
        <v>6</v>
      </c>
      <c r="AD1865">
        <v>5</v>
      </c>
      <c r="AE1865">
        <v>54.55</v>
      </c>
      <c r="AF1865">
        <v>21</v>
      </c>
      <c r="AG1865">
        <v>2</v>
      </c>
      <c r="AH1865">
        <v>0</v>
      </c>
      <c r="AI1865">
        <v>9</v>
      </c>
      <c r="AJ1865" s="301">
        <v>43919</v>
      </c>
      <c r="AK1865">
        <v>328</v>
      </c>
      <c r="AL1865">
        <v>1009</v>
      </c>
      <c r="AM1865" s="301">
        <v>43828</v>
      </c>
      <c r="AN1865">
        <v>458</v>
      </c>
      <c r="AO1865">
        <v>1344</v>
      </c>
      <c r="AP1865" s="301">
        <v>43645</v>
      </c>
      <c r="AQ1865">
        <v>533</v>
      </c>
      <c r="AR1865">
        <v>1586</v>
      </c>
      <c r="AS1865" s="301">
        <v>43280</v>
      </c>
      <c r="AT1865">
        <v>866</v>
      </c>
      <c r="AU1865">
        <v>1752</v>
      </c>
    </row>
    <row r="1866" spans="1:47" x14ac:dyDescent="0.2">
      <c r="A1866" s="102">
        <v>114</v>
      </c>
      <c r="B1866">
        <v>6141</v>
      </c>
      <c r="C1866" t="s">
        <v>1069</v>
      </c>
      <c r="D1866" t="s">
        <v>909</v>
      </c>
      <c r="E1866">
        <v>1254</v>
      </c>
      <c r="F1866">
        <v>1256</v>
      </c>
      <c r="G1866">
        <v>800</v>
      </c>
      <c r="H1866" t="s">
        <v>898</v>
      </c>
      <c r="I1866">
        <v>7202</v>
      </c>
      <c r="J1866" t="s">
        <v>596</v>
      </c>
      <c r="K1866" t="s">
        <v>913</v>
      </c>
      <c r="L1866">
        <v>950.5</v>
      </c>
      <c r="M1866">
        <v>944.8</v>
      </c>
      <c r="N1866">
        <v>1100</v>
      </c>
      <c r="O1866" t="s">
        <v>901</v>
      </c>
      <c r="P1866">
        <v>0.98727055198708602</v>
      </c>
      <c r="Q1866">
        <v>0.97173085112165702</v>
      </c>
      <c r="R1866" s="15">
        <v>0.218570920906034</v>
      </c>
      <c r="S1866">
        <v>7.2497863424233505E-2</v>
      </c>
      <c r="T1866">
        <v>0.29485409198479101</v>
      </c>
      <c r="U1866">
        <v>0.29485409198479101</v>
      </c>
      <c r="V1866">
        <v>0.28594118875944702</v>
      </c>
      <c r="W1866">
        <v>1.1399999999999999</v>
      </c>
      <c r="X1866">
        <v>3.43</v>
      </c>
      <c r="Y1866">
        <v>147560</v>
      </c>
      <c r="Z1866">
        <v>13415</v>
      </c>
      <c r="AA1866">
        <v>0.57999999999999996</v>
      </c>
      <c r="AB1866">
        <v>11</v>
      </c>
      <c r="AC1866">
        <v>6</v>
      </c>
      <c r="AD1866">
        <v>5</v>
      </c>
      <c r="AE1866">
        <v>54.55</v>
      </c>
      <c r="AF1866">
        <v>19</v>
      </c>
      <c r="AG1866">
        <v>3</v>
      </c>
      <c r="AH1866">
        <v>1</v>
      </c>
      <c r="AI1866">
        <v>7</v>
      </c>
      <c r="AJ1866" s="301">
        <v>43919</v>
      </c>
      <c r="AK1866">
        <v>906</v>
      </c>
      <c r="AL1866">
        <v>745.1</v>
      </c>
      <c r="AM1866" s="301">
        <v>43828</v>
      </c>
      <c r="AN1866">
        <v>1690</v>
      </c>
      <c r="AO1866">
        <v>1299</v>
      </c>
      <c r="AP1866" s="301">
        <v>43645</v>
      </c>
      <c r="AQ1866">
        <v>1836</v>
      </c>
      <c r="AR1866">
        <v>1247</v>
      </c>
      <c r="AS1866" s="301">
        <v>43280</v>
      </c>
      <c r="AT1866">
        <v>1514</v>
      </c>
      <c r="AU1866">
        <v>1430.5</v>
      </c>
    </row>
    <row r="1867" spans="1:47" x14ac:dyDescent="0.2">
      <c r="A1867" s="102">
        <v>819</v>
      </c>
      <c r="B1867">
        <v>4208</v>
      </c>
      <c r="C1867" t="s">
        <v>1026</v>
      </c>
      <c r="D1867" t="s">
        <v>920</v>
      </c>
      <c r="E1867">
        <v>1810</v>
      </c>
      <c r="F1867">
        <v>1797</v>
      </c>
      <c r="G1867">
        <v>600</v>
      </c>
      <c r="H1867" t="s">
        <v>901</v>
      </c>
      <c r="I1867">
        <v>9616</v>
      </c>
      <c r="J1867" t="s">
        <v>1156</v>
      </c>
      <c r="K1867" t="s">
        <v>910</v>
      </c>
      <c r="L1867">
        <v>3730</v>
      </c>
      <c r="M1867">
        <v>3595</v>
      </c>
      <c r="N1867">
        <v>300</v>
      </c>
      <c r="O1867" t="s">
        <v>898</v>
      </c>
      <c r="P1867">
        <v>0.89292292181395905</v>
      </c>
      <c r="Q1867">
        <v>0.95086332238480098</v>
      </c>
      <c r="R1867">
        <v>3.2657235923853403E-2</v>
      </c>
      <c r="S1867" s="15">
        <v>1.45921111175448E-2</v>
      </c>
      <c r="T1867">
        <v>-1.2500972126990899</v>
      </c>
      <c r="U1867">
        <v>1.2500972126990899</v>
      </c>
      <c r="V1867">
        <v>1.36399503146144</v>
      </c>
      <c r="W1867">
        <v>-23.73</v>
      </c>
      <c r="X1867">
        <v>0.03</v>
      </c>
      <c r="Y1867">
        <v>147134</v>
      </c>
      <c r="Z1867">
        <v>12261</v>
      </c>
      <c r="AA1867">
        <v>0.62</v>
      </c>
      <c r="AB1867">
        <v>12</v>
      </c>
      <c r="AC1867">
        <v>6</v>
      </c>
      <c r="AD1867">
        <v>6</v>
      </c>
      <c r="AE1867">
        <v>50</v>
      </c>
      <c r="AF1867">
        <v>16</v>
      </c>
      <c r="AG1867">
        <v>3</v>
      </c>
      <c r="AH1867">
        <v>3</v>
      </c>
      <c r="AI1867">
        <v>6</v>
      </c>
      <c r="AJ1867" s="301">
        <v>43919</v>
      </c>
      <c r="AK1867">
        <v>1691</v>
      </c>
      <c r="AL1867">
        <v>2291</v>
      </c>
      <c r="AM1867" s="301">
        <v>43828</v>
      </c>
      <c r="AN1867">
        <v>2379</v>
      </c>
      <c r="AO1867">
        <v>5180</v>
      </c>
      <c r="AP1867" s="301">
        <v>43645</v>
      </c>
      <c r="AQ1867">
        <v>2298</v>
      </c>
      <c r="AR1867">
        <v>5240</v>
      </c>
      <c r="AS1867" s="301">
        <v>43280</v>
      </c>
      <c r="AT1867">
        <v>2821</v>
      </c>
      <c r="AU1867">
        <v>5940</v>
      </c>
    </row>
    <row r="1868" spans="1:47" x14ac:dyDescent="0.2">
      <c r="A1868" s="102">
        <v>978</v>
      </c>
      <c r="B1868">
        <v>4681</v>
      </c>
      <c r="C1868" t="s">
        <v>774</v>
      </c>
      <c r="D1868" t="s">
        <v>910</v>
      </c>
      <c r="E1868">
        <v>1414</v>
      </c>
      <c r="F1868">
        <v>1389</v>
      </c>
      <c r="G1868">
        <v>700</v>
      </c>
      <c r="H1868" t="s">
        <v>898</v>
      </c>
      <c r="I1868">
        <v>6183</v>
      </c>
      <c r="J1868" t="s">
        <v>1060</v>
      </c>
      <c r="K1868" t="s">
        <v>910</v>
      </c>
      <c r="L1868">
        <v>1372</v>
      </c>
      <c r="M1868">
        <v>1371</v>
      </c>
      <c r="N1868">
        <v>700</v>
      </c>
      <c r="O1868" t="s">
        <v>901</v>
      </c>
      <c r="P1868">
        <v>0.912361732744424</v>
      </c>
      <c r="Q1868">
        <v>0.94776340344300503</v>
      </c>
      <c r="R1868">
        <v>0.38741378796025999</v>
      </c>
      <c r="S1868">
        <v>5.3278919846410401E-2</v>
      </c>
      <c r="T1868">
        <v>0.30317247034012001</v>
      </c>
      <c r="U1868">
        <v>0.30317247034012001</v>
      </c>
      <c r="V1868">
        <v>0.59940195939330698</v>
      </c>
      <c r="W1868">
        <v>2.3199999999999998</v>
      </c>
      <c r="X1868">
        <v>1.3</v>
      </c>
      <c r="Y1868">
        <v>146805</v>
      </c>
      <c r="Z1868">
        <v>8636</v>
      </c>
      <c r="AA1868">
        <v>0.49</v>
      </c>
      <c r="AB1868">
        <v>17</v>
      </c>
      <c r="AC1868">
        <v>8</v>
      </c>
      <c r="AD1868">
        <v>9</v>
      </c>
      <c r="AE1868">
        <v>47.06</v>
      </c>
      <c r="AF1868">
        <v>18</v>
      </c>
      <c r="AG1868">
        <v>4</v>
      </c>
      <c r="AH1868">
        <v>1</v>
      </c>
      <c r="AI1868">
        <v>12</v>
      </c>
      <c r="AJ1868" s="301">
        <v>43919</v>
      </c>
      <c r="AK1868">
        <v>1086</v>
      </c>
      <c r="AL1868">
        <v>1152</v>
      </c>
      <c r="AM1868" s="301">
        <v>43828</v>
      </c>
      <c r="AN1868">
        <v>1855</v>
      </c>
      <c r="AO1868">
        <v>1720</v>
      </c>
      <c r="AP1868" s="301">
        <v>43645</v>
      </c>
      <c r="AQ1868">
        <v>1659</v>
      </c>
      <c r="AR1868">
        <v>1520</v>
      </c>
      <c r="AS1868" s="301">
        <v>43280</v>
      </c>
      <c r="AT1868">
        <v>1889</v>
      </c>
      <c r="AU1868">
        <v>1850</v>
      </c>
    </row>
    <row r="1869" spans="1:47" x14ac:dyDescent="0.2">
      <c r="A1869" s="102">
        <v>688</v>
      </c>
      <c r="B1869">
        <v>2327</v>
      </c>
      <c r="C1869" t="s">
        <v>1171</v>
      </c>
      <c r="D1869" t="s">
        <v>900</v>
      </c>
      <c r="E1869">
        <v>2942</v>
      </c>
      <c r="F1869">
        <v>2914</v>
      </c>
      <c r="G1869">
        <v>300</v>
      </c>
      <c r="H1869" t="s">
        <v>898</v>
      </c>
      <c r="I1869">
        <v>9716</v>
      </c>
      <c r="J1869" t="s">
        <v>1034</v>
      </c>
      <c r="K1869" t="s">
        <v>910</v>
      </c>
      <c r="L1869">
        <v>907</v>
      </c>
      <c r="M1869">
        <v>891</v>
      </c>
      <c r="N1869">
        <v>1000</v>
      </c>
      <c r="O1869" t="s">
        <v>901</v>
      </c>
      <c r="P1869">
        <v>0.73385064339063999</v>
      </c>
      <c r="Q1869">
        <v>0.95366515176439304</v>
      </c>
      <c r="R1869">
        <v>0.48250267067726799</v>
      </c>
      <c r="S1869">
        <v>1.47919192759733E-3</v>
      </c>
      <c r="T1869">
        <v>0.122021443422332</v>
      </c>
      <c r="U1869">
        <v>0.122021443422332</v>
      </c>
      <c r="V1869">
        <v>2.48697505973157E-2</v>
      </c>
      <c r="W1869">
        <v>0.87</v>
      </c>
      <c r="X1869">
        <v>1.92</v>
      </c>
      <c r="Y1869">
        <v>146691</v>
      </c>
      <c r="Z1869">
        <v>7721</v>
      </c>
      <c r="AA1869">
        <v>0.41</v>
      </c>
      <c r="AB1869">
        <v>19</v>
      </c>
      <c r="AC1869">
        <v>10</v>
      </c>
      <c r="AD1869">
        <v>9</v>
      </c>
      <c r="AE1869">
        <v>52.63</v>
      </c>
      <c r="AF1869">
        <v>20</v>
      </c>
      <c r="AG1869">
        <v>4</v>
      </c>
      <c r="AH1869">
        <v>2</v>
      </c>
      <c r="AI1869">
        <v>13</v>
      </c>
      <c r="AJ1869" s="301">
        <v>43919</v>
      </c>
      <c r="AK1869">
        <v>2686</v>
      </c>
      <c r="AL1869">
        <v>839</v>
      </c>
      <c r="AM1869" s="301">
        <v>43828</v>
      </c>
      <c r="AN1869">
        <v>3600</v>
      </c>
      <c r="AO1869">
        <v>1455</v>
      </c>
      <c r="AP1869" s="301">
        <v>43645</v>
      </c>
      <c r="AQ1869">
        <v>3515</v>
      </c>
      <c r="AR1869">
        <v>1376</v>
      </c>
      <c r="AS1869" s="301">
        <v>43280</v>
      </c>
      <c r="AT1869">
        <v>2762</v>
      </c>
      <c r="AU1869">
        <v>1186</v>
      </c>
    </row>
    <row r="1870" spans="1:47" x14ac:dyDescent="0.2">
      <c r="A1870" s="102">
        <v>3618</v>
      </c>
      <c r="B1870">
        <v>1414</v>
      </c>
      <c r="C1870" t="s">
        <v>1017</v>
      </c>
      <c r="D1870" t="s">
        <v>907</v>
      </c>
      <c r="E1870">
        <v>4815</v>
      </c>
      <c r="F1870">
        <v>4830</v>
      </c>
      <c r="G1870">
        <v>200</v>
      </c>
      <c r="H1870" t="s">
        <v>901</v>
      </c>
      <c r="I1870">
        <v>4689</v>
      </c>
      <c r="J1870" t="s">
        <v>1015</v>
      </c>
      <c r="K1870" t="s">
        <v>900</v>
      </c>
      <c r="L1870">
        <v>526</v>
      </c>
      <c r="M1870">
        <v>524</v>
      </c>
      <c r="N1870">
        <v>1800</v>
      </c>
      <c r="O1870" t="s">
        <v>898</v>
      </c>
      <c r="P1870">
        <v>0.82824181993440105</v>
      </c>
      <c r="Q1870">
        <v>0.87278115803138501</v>
      </c>
      <c r="R1870">
        <v>0.19370265482842799</v>
      </c>
      <c r="S1870" s="15">
        <v>5.7363411810163203E-2</v>
      </c>
      <c r="T1870">
        <v>-1.7225443147673101</v>
      </c>
      <c r="U1870">
        <v>1.7225443147673101</v>
      </c>
      <c r="V1870">
        <v>1.7682602095234601</v>
      </c>
      <c r="W1870">
        <v>-17.45</v>
      </c>
      <c r="X1870">
        <v>2.36</v>
      </c>
      <c r="Y1870">
        <v>146669</v>
      </c>
      <c r="Z1870">
        <v>9167</v>
      </c>
      <c r="AA1870">
        <v>0.54</v>
      </c>
      <c r="AB1870">
        <v>16</v>
      </c>
      <c r="AC1870">
        <v>9</v>
      </c>
      <c r="AD1870">
        <v>7</v>
      </c>
      <c r="AE1870">
        <v>56.25</v>
      </c>
      <c r="AF1870">
        <v>18</v>
      </c>
      <c r="AG1870">
        <v>4</v>
      </c>
      <c r="AH1870">
        <v>2</v>
      </c>
      <c r="AI1870">
        <v>10</v>
      </c>
      <c r="AJ1870" s="301">
        <v>43919</v>
      </c>
      <c r="AK1870">
        <v>4255</v>
      </c>
      <c r="AL1870">
        <v>345</v>
      </c>
      <c r="AM1870" s="301">
        <v>43828</v>
      </c>
      <c r="AN1870">
        <v>4540</v>
      </c>
      <c r="AO1870">
        <v>461</v>
      </c>
      <c r="AP1870" s="301">
        <v>43645</v>
      </c>
      <c r="AQ1870">
        <v>3890</v>
      </c>
      <c r="AR1870">
        <v>317</v>
      </c>
      <c r="AS1870" s="301">
        <v>43280</v>
      </c>
      <c r="AT1870">
        <v>3795</v>
      </c>
      <c r="AU1870">
        <v>362</v>
      </c>
    </row>
    <row r="1871" spans="1:47" x14ac:dyDescent="0.2">
      <c r="A1871" s="102">
        <v>1968</v>
      </c>
      <c r="B1871">
        <v>4208</v>
      </c>
      <c r="C1871" t="s">
        <v>1026</v>
      </c>
      <c r="D1871" t="s">
        <v>920</v>
      </c>
      <c r="E1871">
        <v>1810</v>
      </c>
      <c r="F1871">
        <v>1797</v>
      </c>
      <c r="G1871">
        <v>600</v>
      </c>
      <c r="H1871" t="s">
        <v>901</v>
      </c>
      <c r="I1871">
        <v>6326</v>
      </c>
      <c r="J1871" t="s">
        <v>1450</v>
      </c>
      <c r="K1871" t="s">
        <v>909</v>
      </c>
      <c r="L1871">
        <v>1614.5</v>
      </c>
      <c r="M1871">
        <v>1599</v>
      </c>
      <c r="N1871">
        <v>700</v>
      </c>
      <c r="O1871" t="s">
        <v>898</v>
      </c>
      <c r="P1871">
        <v>0.819704359058817</v>
      </c>
      <c r="Q1871">
        <v>0.92586328150991604</v>
      </c>
      <c r="R1871" s="15">
        <v>0.47043401414718999</v>
      </c>
      <c r="S1871">
        <v>7.5834175330303398E-3</v>
      </c>
      <c r="T1871">
        <v>-2.0830349704862599</v>
      </c>
      <c r="U1871">
        <v>2.0830349704862599</v>
      </c>
      <c r="V1871">
        <v>2.1519954273479698</v>
      </c>
      <c r="W1871">
        <v>-12.36</v>
      </c>
      <c r="X1871">
        <v>3.81</v>
      </c>
      <c r="Y1871">
        <v>146488</v>
      </c>
      <c r="Z1871">
        <v>11268</v>
      </c>
      <c r="AA1871">
        <v>0.56999999999999995</v>
      </c>
      <c r="AB1871">
        <v>13</v>
      </c>
      <c r="AC1871">
        <v>9</v>
      </c>
      <c r="AD1871">
        <v>4</v>
      </c>
      <c r="AE1871">
        <v>69.23</v>
      </c>
      <c r="AF1871">
        <v>20</v>
      </c>
      <c r="AG1871">
        <v>1</v>
      </c>
      <c r="AH1871">
        <v>1</v>
      </c>
      <c r="AI1871">
        <v>11</v>
      </c>
      <c r="AJ1871" s="301">
        <v>43919</v>
      </c>
      <c r="AK1871">
        <v>1691</v>
      </c>
      <c r="AL1871">
        <v>1398.5</v>
      </c>
      <c r="AM1871" s="301">
        <v>43828</v>
      </c>
      <c r="AN1871">
        <v>2379</v>
      </c>
      <c r="AO1871">
        <v>1726</v>
      </c>
      <c r="AP1871" s="301">
        <v>43645</v>
      </c>
      <c r="AQ1871">
        <v>2298</v>
      </c>
      <c r="AR1871">
        <v>1813</v>
      </c>
      <c r="AS1871" s="301">
        <v>43280</v>
      </c>
      <c r="AT1871">
        <v>2821</v>
      </c>
      <c r="AU1871">
        <v>1732</v>
      </c>
    </row>
    <row r="1872" spans="1:47" x14ac:dyDescent="0.2">
      <c r="A1872" s="102">
        <v>721</v>
      </c>
      <c r="B1872">
        <v>4631</v>
      </c>
      <c r="C1872" t="s">
        <v>1088</v>
      </c>
      <c r="D1872" t="s">
        <v>920</v>
      </c>
      <c r="E1872">
        <v>2685</v>
      </c>
      <c r="F1872">
        <v>2636</v>
      </c>
      <c r="G1872">
        <v>400</v>
      </c>
      <c r="H1872" t="s">
        <v>898</v>
      </c>
      <c r="I1872">
        <v>9303</v>
      </c>
      <c r="J1872" t="s">
        <v>1166</v>
      </c>
      <c r="K1872" t="s">
        <v>1184</v>
      </c>
      <c r="L1872">
        <v>1276</v>
      </c>
      <c r="M1872">
        <v>1286</v>
      </c>
      <c r="N1872">
        <v>800</v>
      </c>
      <c r="O1872" t="s">
        <v>901</v>
      </c>
      <c r="P1872">
        <v>0.95749898630944597</v>
      </c>
      <c r="Q1872">
        <v>0.95294367842924199</v>
      </c>
      <c r="R1872" s="15">
        <v>1.4472966938181399E-2</v>
      </c>
      <c r="S1872">
        <v>5.6206503145984996E-4</v>
      </c>
      <c r="T1872">
        <v>0.49137864322762898</v>
      </c>
      <c r="U1872">
        <v>0.49137864322762898</v>
      </c>
      <c r="V1872">
        <v>0.935570408779139</v>
      </c>
      <c r="W1872">
        <v>2.16</v>
      </c>
      <c r="X1872">
        <v>2.4300000000000002</v>
      </c>
      <c r="Y1872">
        <v>146435</v>
      </c>
      <c r="Z1872">
        <v>13312</v>
      </c>
      <c r="AA1872">
        <v>0.7</v>
      </c>
      <c r="AB1872">
        <v>11</v>
      </c>
      <c r="AC1872">
        <v>8</v>
      </c>
      <c r="AD1872">
        <v>3</v>
      </c>
      <c r="AE1872">
        <v>72.73</v>
      </c>
      <c r="AF1872">
        <v>19</v>
      </c>
      <c r="AG1872">
        <v>2</v>
      </c>
      <c r="AH1872">
        <v>1</v>
      </c>
      <c r="AI1872">
        <v>8</v>
      </c>
      <c r="AJ1872" s="301">
        <v>43919</v>
      </c>
      <c r="AK1872">
        <v>2479</v>
      </c>
      <c r="AL1872">
        <v>1217</v>
      </c>
      <c r="AM1872" s="301">
        <v>43828</v>
      </c>
      <c r="AN1872">
        <v>3035</v>
      </c>
      <c r="AO1872">
        <v>1471</v>
      </c>
      <c r="AP1872" s="301">
        <v>43645</v>
      </c>
      <c r="AQ1872">
        <v>2906</v>
      </c>
      <c r="AR1872">
        <v>1417</v>
      </c>
      <c r="AS1872" s="301">
        <v>43280</v>
      </c>
      <c r="AT1872">
        <v>3450</v>
      </c>
      <c r="AU1872">
        <v>1330</v>
      </c>
    </row>
    <row r="1873" spans="1:47" x14ac:dyDescent="0.2">
      <c r="A1873" s="102">
        <v>2151</v>
      </c>
      <c r="B1873">
        <v>6592</v>
      </c>
      <c r="C1873" t="s">
        <v>1059</v>
      </c>
      <c r="D1873" t="s">
        <v>903</v>
      </c>
      <c r="E1873">
        <v>3415</v>
      </c>
      <c r="F1873">
        <v>3380</v>
      </c>
      <c r="G1873">
        <v>300</v>
      </c>
      <c r="H1873" t="s">
        <v>898</v>
      </c>
      <c r="I1873">
        <v>8031</v>
      </c>
      <c r="J1873" t="s">
        <v>618</v>
      </c>
      <c r="K1873" t="s">
        <v>905</v>
      </c>
      <c r="L1873">
        <v>1600.5</v>
      </c>
      <c r="M1873">
        <v>1596</v>
      </c>
      <c r="N1873">
        <v>600</v>
      </c>
      <c r="O1873" t="s">
        <v>901</v>
      </c>
      <c r="P1873">
        <v>0.89033910077733003</v>
      </c>
      <c r="Q1873">
        <v>0.92083003621096504</v>
      </c>
      <c r="R1873">
        <v>0.13360300644267301</v>
      </c>
      <c r="S1873" s="15">
        <v>5.9396307516517401E-2</v>
      </c>
      <c r="T1873">
        <v>0.26137487669075299</v>
      </c>
      <c r="U1873">
        <v>0.26137487669075299</v>
      </c>
      <c r="V1873">
        <v>0.83675585075941095</v>
      </c>
      <c r="W1873">
        <v>0.88</v>
      </c>
      <c r="X1873">
        <v>5.56</v>
      </c>
      <c r="Y1873">
        <v>146257</v>
      </c>
      <c r="Z1873">
        <v>13296</v>
      </c>
      <c r="AA1873">
        <v>0.46</v>
      </c>
      <c r="AB1873">
        <v>11</v>
      </c>
      <c r="AC1873">
        <v>6</v>
      </c>
      <c r="AD1873">
        <v>5</v>
      </c>
      <c r="AE1873">
        <v>54.55</v>
      </c>
      <c r="AF1873">
        <v>19</v>
      </c>
      <c r="AG1873">
        <v>3</v>
      </c>
      <c r="AH1873">
        <v>2</v>
      </c>
      <c r="AI1873">
        <v>6</v>
      </c>
      <c r="AJ1873" s="301">
        <v>43919</v>
      </c>
      <c r="AK1873">
        <v>3360</v>
      </c>
      <c r="AL1873">
        <v>1570</v>
      </c>
      <c r="AM1873" s="301">
        <v>43828</v>
      </c>
      <c r="AN1873">
        <v>4150</v>
      </c>
      <c r="AO1873">
        <v>1946</v>
      </c>
      <c r="AP1873" s="301">
        <v>43645</v>
      </c>
      <c r="AQ1873">
        <v>3850</v>
      </c>
      <c r="AR1873">
        <v>1798</v>
      </c>
      <c r="AS1873" s="301">
        <v>43280</v>
      </c>
      <c r="AT1873">
        <v>5180</v>
      </c>
      <c r="AU1873">
        <v>1828</v>
      </c>
    </row>
    <row r="1874" spans="1:47" x14ac:dyDescent="0.2">
      <c r="A1874" s="102">
        <v>1743</v>
      </c>
      <c r="B1874">
        <v>4917</v>
      </c>
      <c r="C1874" t="s">
        <v>1137</v>
      </c>
      <c r="D1874" t="s">
        <v>920</v>
      </c>
      <c r="E1874">
        <v>1980</v>
      </c>
      <c r="F1874">
        <v>1989</v>
      </c>
      <c r="G1874">
        <v>400</v>
      </c>
      <c r="H1874" t="s">
        <v>901</v>
      </c>
      <c r="I1874">
        <v>6902</v>
      </c>
      <c r="J1874" t="s">
        <v>588</v>
      </c>
      <c r="K1874" t="s">
        <v>913</v>
      </c>
      <c r="L1874">
        <v>4170</v>
      </c>
      <c r="M1874">
        <v>4151</v>
      </c>
      <c r="N1874">
        <v>200</v>
      </c>
      <c r="O1874" t="s">
        <v>898</v>
      </c>
      <c r="P1874">
        <v>0.54813990809200697</v>
      </c>
      <c r="Q1874">
        <v>0.93159677129743801</v>
      </c>
      <c r="R1874">
        <v>0.15520308468239699</v>
      </c>
      <c r="S1874" s="15">
        <v>5.4705041909110198E-3</v>
      </c>
      <c r="T1874">
        <v>-1.8363846397817101</v>
      </c>
      <c r="U1874">
        <v>1.8363846397817101</v>
      </c>
      <c r="V1874">
        <v>2.2056425356796701</v>
      </c>
      <c r="W1874">
        <v>-15.32</v>
      </c>
      <c r="X1874">
        <v>4.17</v>
      </c>
      <c r="Y1874">
        <v>145566</v>
      </c>
      <c r="Z1874">
        <v>48522</v>
      </c>
      <c r="AA1874">
        <v>2.31</v>
      </c>
      <c r="AB1874">
        <v>3</v>
      </c>
      <c r="AC1874">
        <v>2</v>
      </c>
      <c r="AD1874">
        <v>1</v>
      </c>
      <c r="AE1874">
        <v>66.67</v>
      </c>
      <c r="AF1874">
        <v>15</v>
      </c>
      <c r="AG1874">
        <v>2</v>
      </c>
      <c r="AH1874">
        <v>0</v>
      </c>
      <c r="AI1874">
        <v>1</v>
      </c>
      <c r="AJ1874" s="301">
        <v>43919</v>
      </c>
      <c r="AK1874">
        <v>2119</v>
      </c>
      <c r="AL1874">
        <v>3590</v>
      </c>
      <c r="AM1874" s="301">
        <v>43828</v>
      </c>
      <c r="AN1874">
        <v>3000</v>
      </c>
      <c r="AO1874">
        <v>4966</v>
      </c>
      <c r="AP1874" s="301">
        <v>43645</v>
      </c>
      <c r="AQ1874">
        <v>2663</v>
      </c>
      <c r="AR1874">
        <v>4642</v>
      </c>
      <c r="AS1874" s="301">
        <v>43280</v>
      </c>
      <c r="AT1874">
        <v>3335</v>
      </c>
      <c r="AU1874">
        <v>5245</v>
      </c>
    </row>
    <row r="1875" spans="1:47" x14ac:dyDescent="0.2">
      <c r="A1875" s="102">
        <v>43</v>
      </c>
      <c r="B1875">
        <v>5101</v>
      </c>
      <c r="C1875" t="s">
        <v>1263</v>
      </c>
      <c r="D1875" t="s">
        <v>984</v>
      </c>
      <c r="E1875">
        <v>1514</v>
      </c>
      <c r="F1875">
        <v>1495</v>
      </c>
      <c r="G1875">
        <v>700</v>
      </c>
      <c r="H1875" t="s">
        <v>901</v>
      </c>
      <c r="I1875">
        <v>6135</v>
      </c>
      <c r="J1875" t="s">
        <v>1452</v>
      </c>
      <c r="K1875" t="s">
        <v>909</v>
      </c>
      <c r="L1875">
        <v>3260</v>
      </c>
      <c r="M1875">
        <v>3240</v>
      </c>
      <c r="N1875">
        <v>300</v>
      </c>
      <c r="O1875" t="s">
        <v>898</v>
      </c>
      <c r="P1875">
        <v>0.92757087929789295</v>
      </c>
      <c r="Q1875">
        <v>0.97760433610522501</v>
      </c>
      <c r="R1875">
        <v>0.428890726471157</v>
      </c>
      <c r="S1875" s="15">
        <v>2.0910271107108299E-2</v>
      </c>
      <c r="T1875">
        <v>-0.33622033284640002</v>
      </c>
      <c r="U1875">
        <v>0.33622033284640002</v>
      </c>
      <c r="V1875">
        <v>2.06697624399475E-2</v>
      </c>
      <c r="W1875">
        <v>-1.32</v>
      </c>
      <c r="X1875">
        <v>7.66</v>
      </c>
      <c r="Y1875">
        <v>145461</v>
      </c>
      <c r="Z1875">
        <v>14546</v>
      </c>
      <c r="AA1875">
        <v>0.62</v>
      </c>
      <c r="AB1875">
        <v>10</v>
      </c>
      <c r="AC1875">
        <v>7</v>
      </c>
      <c r="AD1875">
        <v>3</v>
      </c>
      <c r="AE1875">
        <v>70</v>
      </c>
      <c r="AF1875">
        <v>19</v>
      </c>
      <c r="AG1875">
        <v>2</v>
      </c>
      <c r="AH1875">
        <v>0</v>
      </c>
      <c r="AI1875">
        <v>8</v>
      </c>
      <c r="AJ1875" s="301">
        <v>43919</v>
      </c>
      <c r="AK1875">
        <v>1457</v>
      </c>
      <c r="AL1875">
        <v>2794</v>
      </c>
      <c r="AM1875" s="301">
        <v>43828</v>
      </c>
      <c r="AN1875">
        <v>2131</v>
      </c>
      <c r="AO1875">
        <v>5020</v>
      </c>
      <c r="AP1875" s="301">
        <v>43645</v>
      </c>
      <c r="AQ1875">
        <v>2041</v>
      </c>
      <c r="AR1875">
        <v>4630</v>
      </c>
      <c r="AS1875" s="301">
        <v>43280</v>
      </c>
      <c r="AT1875">
        <v>2246</v>
      </c>
      <c r="AU1875">
        <v>4185</v>
      </c>
    </row>
    <row r="1876" spans="1:47" x14ac:dyDescent="0.2">
      <c r="A1876" s="102">
        <v>3869</v>
      </c>
      <c r="B1876">
        <v>3382</v>
      </c>
      <c r="C1876" t="s">
        <v>1468</v>
      </c>
      <c r="D1876" t="s">
        <v>921</v>
      </c>
      <c r="E1876">
        <v>3470</v>
      </c>
      <c r="F1876">
        <v>3479</v>
      </c>
      <c r="G1876">
        <v>300</v>
      </c>
      <c r="H1876" t="s">
        <v>901</v>
      </c>
      <c r="I1876">
        <v>4045</v>
      </c>
      <c r="J1876" t="s">
        <v>1127</v>
      </c>
      <c r="K1876" t="s">
        <v>920</v>
      </c>
      <c r="L1876">
        <v>1030</v>
      </c>
      <c r="M1876">
        <v>1022</v>
      </c>
      <c r="N1876">
        <v>1000</v>
      </c>
      <c r="O1876" t="s">
        <v>898</v>
      </c>
      <c r="P1876">
        <v>0.55769896801186103</v>
      </c>
      <c r="Q1876">
        <v>0.86221048885085705</v>
      </c>
      <c r="R1876">
        <v>0.17066403818742901</v>
      </c>
      <c r="S1876">
        <v>4.8862167707992302E-2</v>
      </c>
      <c r="T1876">
        <v>-1.2398680114496199</v>
      </c>
      <c r="U1876">
        <v>1.2398680114496199</v>
      </c>
      <c r="V1876">
        <v>1.6995366357497099</v>
      </c>
      <c r="W1876">
        <v>-8.08</v>
      </c>
      <c r="X1876">
        <v>2.08</v>
      </c>
      <c r="Y1876">
        <v>145431</v>
      </c>
      <c r="Z1876">
        <v>10388</v>
      </c>
      <c r="AA1876">
        <v>0.55000000000000004</v>
      </c>
      <c r="AB1876">
        <v>14</v>
      </c>
      <c r="AC1876">
        <v>9</v>
      </c>
      <c r="AD1876">
        <v>5</v>
      </c>
      <c r="AE1876">
        <v>64.290000000000006</v>
      </c>
      <c r="AF1876">
        <v>19</v>
      </c>
      <c r="AG1876">
        <v>1</v>
      </c>
      <c r="AH1876">
        <v>2</v>
      </c>
      <c r="AI1876">
        <v>11</v>
      </c>
      <c r="AJ1876" s="301">
        <v>43919</v>
      </c>
      <c r="AK1876">
        <v>3647</v>
      </c>
      <c r="AL1876">
        <v>978</v>
      </c>
      <c r="AM1876" s="301">
        <v>43828</v>
      </c>
      <c r="AN1876">
        <v>4003</v>
      </c>
      <c r="AO1876">
        <v>1270</v>
      </c>
      <c r="AP1876" s="301">
        <v>43645</v>
      </c>
      <c r="AQ1876">
        <v>3707</v>
      </c>
      <c r="AR1876">
        <v>1161</v>
      </c>
      <c r="AS1876" s="301">
        <v>43280</v>
      </c>
      <c r="AT1876">
        <v>4686</v>
      </c>
      <c r="AU1876">
        <v>1247</v>
      </c>
    </row>
    <row r="1877" spans="1:47" x14ac:dyDescent="0.2">
      <c r="A1877" s="102">
        <v>466</v>
      </c>
      <c r="B1877">
        <v>1802</v>
      </c>
      <c r="C1877" t="s">
        <v>1041</v>
      </c>
      <c r="D1877" t="s">
        <v>907</v>
      </c>
      <c r="E1877">
        <v>979</v>
      </c>
      <c r="F1877">
        <v>983</v>
      </c>
      <c r="G1877">
        <v>1100</v>
      </c>
      <c r="H1877" t="s">
        <v>901</v>
      </c>
      <c r="I1877">
        <v>8601</v>
      </c>
      <c r="J1877" t="s">
        <v>22</v>
      </c>
      <c r="K1877" t="s">
        <v>1025</v>
      </c>
      <c r="L1877">
        <v>454.2</v>
      </c>
      <c r="M1877">
        <v>454</v>
      </c>
      <c r="N1877">
        <v>2400</v>
      </c>
      <c r="O1877" t="s">
        <v>898</v>
      </c>
      <c r="P1877">
        <v>0.92721120543066105</v>
      </c>
      <c r="Q1877">
        <v>0.95922603937399797</v>
      </c>
      <c r="R1877">
        <v>0.331304501965412</v>
      </c>
      <c r="S1877">
        <v>2.4167029420009E-4</v>
      </c>
      <c r="T1877">
        <v>-0.41571165709432001</v>
      </c>
      <c r="U1877">
        <v>0.41571165709432001</v>
      </c>
      <c r="V1877">
        <v>0.13353645458725499</v>
      </c>
      <c r="W1877">
        <v>-1.67</v>
      </c>
      <c r="X1877">
        <v>0.77</v>
      </c>
      <c r="Y1877">
        <v>145328</v>
      </c>
      <c r="Z1877">
        <v>10381</v>
      </c>
      <c r="AA1877">
        <v>0.49</v>
      </c>
      <c r="AB1877">
        <v>14</v>
      </c>
      <c r="AC1877">
        <v>6</v>
      </c>
      <c r="AD1877">
        <v>8</v>
      </c>
      <c r="AE1877">
        <v>42.86</v>
      </c>
      <c r="AF1877">
        <v>20</v>
      </c>
      <c r="AG1877">
        <v>2</v>
      </c>
      <c r="AH1877">
        <v>0</v>
      </c>
      <c r="AI1877">
        <v>12</v>
      </c>
      <c r="AJ1877" s="301">
        <v>43919</v>
      </c>
      <c r="AK1877">
        <v>956</v>
      </c>
      <c r="AL1877">
        <v>434.4</v>
      </c>
      <c r="AM1877" s="301">
        <v>43828</v>
      </c>
      <c r="AN1877">
        <v>1217</v>
      </c>
      <c r="AO1877">
        <v>553</v>
      </c>
      <c r="AP1877" s="301">
        <v>43645</v>
      </c>
      <c r="AQ1877">
        <v>1074</v>
      </c>
      <c r="AR1877">
        <v>490.5</v>
      </c>
      <c r="AS1877" s="301">
        <v>43280</v>
      </c>
      <c r="AT1877">
        <v>1101</v>
      </c>
      <c r="AU1877">
        <v>633.4</v>
      </c>
    </row>
    <row r="1878" spans="1:47" x14ac:dyDescent="0.2">
      <c r="A1878" s="102">
        <v>2102</v>
      </c>
      <c r="B1878">
        <v>1835</v>
      </c>
      <c r="C1878" t="s">
        <v>802</v>
      </c>
      <c r="D1878" t="s">
        <v>907</v>
      </c>
      <c r="E1878">
        <v>2724</v>
      </c>
      <c r="F1878">
        <v>2692</v>
      </c>
      <c r="G1878">
        <v>400</v>
      </c>
      <c r="H1878" t="s">
        <v>898</v>
      </c>
      <c r="I1878">
        <v>4188</v>
      </c>
      <c r="J1878" t="s">
        <v>1048</v>
      </c>
      <c r="K1878" t="s">
        <v>920</v>
      </c>
      <c r="L1878">
        <v>617.20000000000005</v>
      </c>
      <c r="M1878">
        <v>611.6</v>
      </c>
      <c r="N1878">
        <v>1800</v>
      </c>
      <c r="O1878" t="s">
        <v>901</v>
      </c>
      <c r="P1878">
        <v>0.518103597160531</v>
      </c>
      <c r="Q1878">
        <v>0.922140764026122</v>
      </c>
      <c r="R1878">
        <v>0.48527433598137598</v>
      </c>
      <c r="S1878">
        <v>2.3210919132371998E-3</v>
      </c>
      <c r="T1878">
        <v>1.3075259615611199E-3</v>
      </c>
      <c r="U1878">
        <v>1.3075259615611199E-3</v>
      </c>
      <c r="V1878">
        <v>8.1584638448974497E-2</v>
      </c>
      <c r="W1878">
        <v>0</v>
      </c>
      <c r="X1878">
        <v>2.2400000000000002</v>
      </c>
      <c r="Y1878">
        <v>145193</v>
      </c>
      <c r="Z1878">
        <v>9680</v>
      </c>
      <c r="AA1878">
        <v>0.36</v>
      </c>
      <c r="AB1878">
        <v>15</v>
      </c>
      <c r="AC1878">
        <v>8</v>
      </c>
      <c r="AD1878">
        <v>7</v>
      </c>
      <c r="AE1878">
        <v>53.33</v>
      </c>
      <c r="AF1878">
        <v>19</v>
      </c>
      <c r="AG1878">
        <v>1</v>
      </c>
      <c r="AH1878">
        <v>1</v>
      </c>
      <c r="AI1878">
        <v>13</v>
      </c>
      <c r="AJ1878" s="301">
        <v>43919</v>
      </c>
      <c r="AK1878">
        <v>2959</v>
      </c>
      <c r="AL1878">
        <v>668</v>
      </c>
      <c r="AM1878" s="301">
        <v>43828</v>
      </c>
      <c r="AN1878">
        <v>3180</v>
      </c>
      <c r="AO1878">
        <v>817.5</v>
      </c>
      <c r="AP1878" s="301">
        <v>43645</v>
      </c>
      <c r="AQ1878">
        <v>2975</v>
      </c>
      <c r="AR1878">
        <v>777.9</v>
      </c>
      <c r="AS1878" s="301">
        <v>43280</v>
      </c>
      <c r="AT1878">
        <v>3390</v>
      </c>
      <c r="AU1878">
        <v>916.1</v>
      </c>
    </row>
    <row r="1879" spans="1:47" x14ac:dyDescent="0.2">
      <c r="A1879" s="102">
        <v>2130</v>
      </c>
      <c r="B1879">
        <v>4045</v>
      </c>
      <c r="C1879" t="s">
        <v>1127</v>
      </c>
      <c r="D1879" t="s">
        <v>920</v>
      </c>
      <c r="E1879">
        <v>1030</v>
      </c>
      <c r="F1879">
        <v>1022</v>
      </c>
      <c r="G1879">
        <v>1000</v>
      </c>
      <c r="H1879" t="s">
        <v>898</v>
      </c>
      <c r="I1879">
        <v>5803</v>
      </c>
      <c r="J1879" t="s">
        <v>23</v>
      </c>
      <c r="K1879" t="s">
        <v>911</v>
      </c>
      <c r="L1879">
        <v>312</v>
      </c>
      <c r="M1879">
        <v>308</v>
      </c>
      <c r="N1879">
        <v>3300</v>
      </c>
      <c r="O1879" t="s">
        <v>901</v>
      </c>
      <c r="P1879">
        <v>0.81375439673342898</v>
      </c>
      <c r="Q1879">
        <v>0.92156165087524999</v>
      </c>
      <c r="R1879">
        <v>0.17799117024018801</v>
      </c>
      <c r="S1879">
        <v>6.4134640878459201E-2</v>
      </c>
      <c r="T1879">
        <v>0.81948951375755197</v>
      </c>
      <c r="U1879">
        <v>0.81948951375755197</v>
      </c>
      <c r="V1879">
        <v>1.4512011931562301</v>
      </c>
      <c r="W1879">
        <v>3.65</v>
      </c>
      <c r="X1879">
        <v>0.55000000000000004</v>
      </c>
      <c r="Y1879">
        <v>145150</v>
      </c>
      <c r="Z1879">
        <v>12096</v>
      </c>
      <c r="AA1879">
        <v>0.6</v>
      </c>
      <c r="AB1879">
        <v>12</v>
      </c>
      <c r="AC1879">
        <v>7</v>
      </c>
      <c r="AD1879">
        <v>5</v>
      </c>
      <c r="AE1879">
        <v>58.33</v>
      </c>
      <c r="AF1879">
        <v>18</v>
      </c>
      <c r="AG1879">
        <v>3</v>
      </c>
      <c r="AH1879">
        <v>3</v>
      </c>
      <c r="AI1879">
        <v>6</v>
      </c>
      <c r="AJ1879" s="301">
        <v>43919</v>
      </c>
      <c r="AK1879">
        <v>978</v>
      </c>
      <c r="AL1879">
        <v>317</v>
      </c>
      <c r="AM1879" s="301">
        <v>43828</v>
      </c>
      <c r="AN1879">
        <v>1270</v>
      </c>
      <c r="AO1879">
        <v>452</v>
      </c>
      <c r="AP1879" s="301">
        <v>43645</v>
      </c>
      <c r="AQ1879">
        <v>1161</v>
      </c>
      <c r="AR1879">
        <v>421</v>
      </c>
      <c r="AS1879" s="301">
        <v>43280</v>
      </c>
      <c r="AT1879">
        <v>1247</v>
      </c>
      <c r="AU1879">
        <v>689</v>
      </c>
    </row>
    <row r="1880" spans="1:47" x14ac:dyDescent="0.2">
      <c r="A1880" s="102">
        <v>2091</v>
      </c>
      <c r="B1880">
        <v>1808</v>
      </c>
      <c r="C1880" t="s">
        <v>465</v>
      </c>
      <c r="D1880" t="s">
        <v>907</v>
      </c>
      <c r="E1880">
        <v>1358</v>
      </c>
      <c r="F1880">
        <v>1347</v>
      </c>
      <c r="G1880">
        <v>400</v>
      </c>
      <c r="H1880" t="s">
        <v>901</v>
      </c>
      <c r="I1880">
        <v>6988</v>
      </c>
      <c r="J1880" t="s">
        <v>61</v>
      </c>
      <c r="K1880" t="s">
        <v>920</v>
      </c>
      <c r="L1880">
        <v>5930</v>
      </c>
      <c r="M1880">
        <v>5940</v>
      </c>
      <c r="N1880">
        <v>100</v>
      </c>
      <c r="O1880" t="s">
        <v>898</v>
      </c>
      <c r="P1880">
        <v>0.95057449539012095</v>
      </c>
      <c r="Q1880">
        <v>0.92250061296848895</v>
      </c>
      <c r="R1880" s="15">
        <v>0.359970940134619</v>
      </c>
      <c r="S1880" s="15">
        <v>7.8038688596370406E-2</v>
      </c>
      <c r="T1880">
        <v>-0.41181120586632602</v>
      </c>
      <c r="U1880">
        <v>0.41181120586632602</v>
      </c>
      <c r="V1880">
        <v>3.1070683985698198E-2</v>
      </c>
      <c r="W1880">
        <v>-2.2200000000000002</v>
      </c>
      <c r="X1880">
        <v>9.2899999999999991</v>
      </c>
      <c r="Y1880">
        <v>145076</v>
      </c>
      <c r="Z1880">
        <v>11160</v>
      </c>
      <c r="AA1880">
        <v>0.53</v>
      </c>
      <c r="AB1880">
        <v>13</v>
      </c>
      <c r="AC1880">
        <v>10</v>
      </c>
      <c r="AD1880">
        <v>3</v>
      </c>
      <c r="AE1880">
        <v>76.92</v>
      </c>
      <c r="AF1880">
        <v>20</v>
      </c>
      <c r="AG1880">
        <v>1</v>
      </c>
      <c r="AH1880">
        <v>1</v>
      </c>
      <c r="AI1880">
        <v>11</v>
      </c>
      <c r="AJ1880" s="301">
        <v>43919</v>
      </c>
      <c r="AK1880">
        <v>1203</v>
      </c>
      <c r="AL1880">
        <v>4865</v>
      </c>
      <c r="AM1880" s="301">
        <v>43828</v>
      </c>
      <c r="AN1880">
        <v>1471</v>
      </c>
      <c r="AO1880">
        <v>6180</v>
      </c>
      <c r="AP1880" s="301">
        <v>43645</v>
      </c>
      <c r="AQ1880">
        <v>1123</v>
      </c>
      <c r="AR1880">
        <v>5394</v>
      </c>
      <c r="AS1880" s="301">
        <v>43280</v>
      </c>
      <c r="AT1880">
        <v>1490</v>
      </c>
      <c r="AU1880">
        <v>8103</v>
      </c>
    </row>
    <row r="1881" spans="1:47" x14ac:dyDescent="0.2">
      <c r="A1881" s="102">
        <v>3234</v>
      </c>
      <c r="B1881">
        <v>5801</v>
      </c>
      <c r="C1881" t="s">
        <v>1105</v>
      </c>
      <c r="D1881" t="s">
        <v>911</v>
      </c>
      <c r="E1881">
        <v>2587</v>
      </c>
      <c r="F1881">
        <v>2592</v>
      </c>
      <c r="G1881">
        <v>400</v>
      </c>
      <c r="H1881" t="s">
        <v>901</v>
      </c>
      <c r="I1881">
        <v>9616</v>
      </c>
      <c r="J1881" t="s">
        <v>1156</v>
      </c>
      <c r="K1881" t="s">
        <v>910</v>
      </c>
      <c r="L1881">
        <v>3730</v>
      </c>
      <c r="M1881">
        <v>3595</v>
      </c>
      <c r="N1881">
        <v>300</v>
      </c>
      <c r="O1881" t="s">
        <v>898</v>
      </c>
      <c r="P1881">
        <v>0.95519523594395395</v>
      </c>
      <c r="Q1881">
        <v>0.88822141661045595</v>
      </c>
      <c r="R1881">
        <v>0.15315207149201801</v>
      </c>
      <c r="S1881">
        <v>4.6444048306494103E-2</v>
      </c>
      <c r="T1881">
        <v>-0.53501770679615002</v>
      </c>
      <c r="U1881">
        <v>0.53501770679615002</v>
      </c>
      <c r="V1881">
        <v>0.84266582985934602</v>
      </c>
      <c r="W1881">
        <v>-5.0999999999999996</v>
      </c>
      <c r="X1881">
        <v>3.87</v>
      </c>
      <c r="Y1881">
        <v>144791</v>
      </c>
      <c r="Z1881">
        <v>20684</v>
      </c>
      <c r="AA1881">
        <v>1.24</v>
      </c>
      <c r="AB1881">
        <v>7</v>
      </c>
      <c r="AC1881">
        <v>3</v>
      </c>
      <c r="AD1881">
        <v>4</v>
      </c>
      <c r="AE1881">
        <v>42.86</v>
      </c>
      <c r="AF1881">
        <v>18</v>
      </c>
      <c r="AG1881">
        <v>2</v>
      </c>
      <c r="AH1881">
        <v>1</v>
      </c>
      <c r="AI1881">
        <v>4</v>
      </c>
      <c r="AJ1881" s="301">
        <v>43919</v>
      </c>
      <c r="AK1881">
        <v>1979</v>
      </c>
      <c r="AL1881">
        <v>2291</v>
      </c>
      <c r="AM1881" s="301">
        <v>43828</v>
      </c>
      <c r="AN1881">
        <v>2820</v>
      </c>
      <c r="AO1881">
        <v>5180</v>
      </c>
      <c r="AP1881" s="301">
        <v>43645</v>
      </c>
      <c r="AQ1881">
        <v>3245</v>
      </c>
      <c r="AR1881">
        <v>5240</v>
      </c>
      <c r="AS1881" s="301">
        <v>43280</v>
      </c>
      <c r="AT1881">
        <v>3820</v>
      </c>
      <c r="AU1881">
        <v>5940</v>
      </c>
    </row>
    <row r="1882" spans="1:47" x14ac:dyDescent="0.2">
      <c r="A1882" s="102">
        <v>3396</v>
      </c>
      <c r="B1882">
        <v>3382</v>
      </c>
      <c r="C1882" t="s">
        <v>1468</v>
      </c>
      <c r="D1882" t="s">
        <v>921</v>
      </c>
      <c r="E1882">
        <v>3470</v>
      </c>
      <c r="F1882">
        <v>3479</v>
      </c>
      <c r="G1882">
        <v>200</v>
      </c>
      <c r="H1882" t="s">
        <v>901</v>
      </c>
      <c r="I1882">
        <v>7203</v>
      </c>
      <c r="J1882" t="s">
        <v>1355</v>
      </c>
      <c r="K1882" t="s">
        <v>913</v>
      </c>
      <c r="L1882">
        <v>6780</v>
      </c>
      <c r="M1882">
        <v>6759</v>
      </c>
      <c r="N1882">
        <v>100</v>
      </c>
      <c r="O1882" t="s">
        <v>898</v>
      </c>
      <c r="P1882">
        <v>0.75154710366841104</v>
      </c>
      <c r="Q1882">
        <v>0.88183624018223905</v>
      </c>
      <c r="R1882">
        <v>3.1973365180116599E-2</v>
      </c>
      <c r="S1882" s="15">
        <v>1.54481750149114E-3</v>
      </c>
      <c r="T1882">
        <v>-1.6900003826626999</v>
      </c>
      <c r="U1882">
        <v>1.6900003826626999</v>
      </c>
      <c r="V1882">
        <v>1.80790972158494</v>
      </c>
      <c r="W1882">
        <v>-5.24</v>
      </c>
      <c r="X1882">
        <v>2.94</v>
      </c>
      <c r="Y1882">
        <v>144616</v>
      </c>
      <c r="Z1882">
        <v>72308</v>
      </c>
      <c r="AA1882">
        <v>4.72</v>
      </c>
      <c r="AB1882">
        <v>2</v>
      </c>
      <c r="AC1882">
        <v>2</v>
      </c>
      <c r="AD1882">
        <v>0</v>
      </c>
      <c r="AE1882">
        <v>100</v>
      </c>
      <c r="AF1882">
        <v>20</v>
      </c>
      <c r="AG1882">
        <v>1</v>
      </c>
      <c r="AH1882">
        <v>0</v>
      </c>
      <c r="AI1882">
        <v>1</v>
      </c>
      <c r="AJ1882" s="301">
        <v>43919</v>
      </c>
      <c r="AK1882">
        <v>3647</v>
      </c>
      <c r="AL1882">
        <v>6797</v>
      </c>
      <c r="AM1882" s="301">
        <v>43828</v>
      </c>
      <c r="AN1882">
        <v>4003</v>
      </c>
      <c r="AO1882">
        <v>7714</v>
      </c>
      <c r="AP1882" s="301">
        <v>43645</v>
      </c>
      <c r="AQ1882">
        <v>3707</v>
      </c>
      <c r="AR1882">
        <v>6874</v>
      </c>
      <c r="AS1882" s="301">
        <v>43280</v>
      </c>
      <c r="AT1882">
        <v>4686</v>
      </c>
      <c r="AU1882">
        <v>7068</v>
      </c>
    </row>
    <row r="1883" spans="1:47" x14ac:dyDescent="0.2">
      <c r="A1883" s="102">
        <v>3332</v>
      </c>
      <c r="B1883">
        <v>3632</v>
      </c>
      <c r="C1883" t="s">
        <v>1451</v>
      </c>
      <c r="D1883" t="s">
        <v>900</v>
      </c>
      <c r="E1883">
        <v>486</v>
      </c>
      <c r="F1883">
        <v>469</v>
      </c>
      <c r="G1883">
        <v>2300</v>
      </c>
      <c r="H1883" t="s">
        <v>898</v>
      </c>
      <c r="I1883">
        <v>8308</v>
      </c>
      <c r="J1883" t="s">
        <v>48</v>
      </c>
      <c r="K1883" t="s">
        <v>940</v>
      </c>
      <c r="L1883">
        <v>366</v>
      </c>
      <c r="M1883">
        <v>368</v>
      </c>
      <c r="N1883">
        <v>2900</v>
      </c>
      <c r="O1883" t="s">
        <v>901</v>
      </c>
      <c r="P1883">
        <v>0.70723140249397898</v>
      </c>
      <c r="Q1883">
        <v>0.88471640361608395</v>
      </c>
      <c r="R1883">
        <v>0.44822759989226801</v>
      </c>
      <c r="S1883">
        <v>2.6651067486592701E-2</v>
      </c>
      <c r="T1883">
        <v>0.66261081030509195</v>
      </c>
      <c r="U1883">
        <v>0.66261081030509195</v>
      </c>
      <c r="V1883">
        <v>1.3485457793092199</v>
      </c>
      <c r="W1883">
        <v>3.49</v>
      </c>
      <c r="X1883">
        <v>1.07</v>
      </c>
      <c r="Y1883">
        <v>144437</v>
      </c>
      <c r="Z1883">
        <v>9629</v>
      </c>
      <c r="AA1883">
        <v>0.46</v>
      </c>
      <c r="AB1883">
        <v>15</v>
      </c>
      <c r="AC1883">
        <v>9</v>
      </c>
      <c r="AD1883">
        <v>6</v>
      </c>
      <c r="AE1883">
        <v>60</v>
      </c>
      <c r="AF1883">
        <v>18</v>
      </c>
      <c r="AG1883">
        <v>3</v>
      </c>
      <c r="AH1883">
        <v>2</v>
      </c>
      <c r="AI1883">
        <v>10</v>
      </c>
      <c r="AJ1883" s="301">
        <v>43919</v>
      </c>
      <c r="AK1883">
        <v>404</v>
      </c>
      <c r="AL1883">
        <v>344</v>
      </c>
      <c r="AM1883" s="301">
        <v>43828</v>
      </c>
      <c r="AN1883">
        <v>493</v>
      </c>
      <c r="AO1883">
        <v>479</v>
      </c>
      <c r="AP1883" s="301">
        <v>43645</v>
      </c>
      <c r="AQ1883">
        <v>510</v>
      </c>
      <c r="AR1883">
        <v>453.5</v>
      </c>
      <c r="AS1883" s="301">
        <v>43280</v>
      </c>
      <c r="AT1883">
        <v>587</v>
      </c>
      <c r="AU1883">
        <v>582.29999999999995</v>
      </c>
    </row>
    <row r="1884" spans="1:47" x14ac:dyDescent="0.2">
      <c r="A1884" s="102">
        <v>3699</v>
      </c>
      <c r="B1884">
        <v>2327</v>
      </c>
      <c r="C1884" t="s">
        <v>1171</v>
      </c>
      <c r="D1884" t="s">
        <v>900</v>
      </c>
      <c r="E1884">
        <v>2942</v>
      </c>
      <c r="F1884">
        <v>2914</v>
      </c>
      <c r="G1884">
        <v>200</v>
      </c>
      <c r="H1884" t="s">
        <v>898</v>
      </c>
      <c r="I1884">
        <v>4114</v>
      </c>
      <c r="J1884" t="s">
        <v>997</v>
      </c>
      <c r="K1884" t="s">
        <v>920</v>
      </c>
      <c r="L1884">
        <v>5560</v>
      </c>
      <c r="M1884">
        <v>5590</v>
      </c>
      <c r="N1884">
        <v>100</v>
      </c>
      <c r="O1884" t="s">
        <v>901</v>
      </c>
      <c r="P1884">
        <v>0.848139780813709</v>
      </c>
      <c r="Q1884">
        <v>0.86960909073062098</v>
      </c>
      <c r="R1884">
        <v>0.12156888577580401</v>
      </c>
      <c r="S1884">
        <v>8.7288902372147301E-2</v>
      </c>
      <c r="T1884">
        <v>0.136148210152303</v>
      </c>
      <c r="U1884">
        <v>0.136148210152303</v>
      </c>
      <c r="V1884">
        <v>0.44971312179413597</v>
      </c>
      <c r="W1884">
        <v>0.63</v>
      </c>
      <c r="X1884">
        <v>4.26</v>
      </c>
      <c r="Y1884">
        <v>144394</v>
      </c>
      <c r="Z1884">
        <v>14439</v>
      </c>
      <c r="AA1884">
        <v>1.1299999999999999</v>
      </c>
      <c r="AB1884">
        <v>10</v>
      </c>
      <c r="AC1884">
        <v>7</v>
      </c>
      <c r="AD1884">
        <v>3</v>
      </c>
      <c r="AE1884">
        <v>70</v>
      </c>
      <c r="AF1884">
        <v>16</v>
      </c>
      <c r="AG1884">
        <v>3</v>
      </c>
      <c r="AH1884">
        <v>2</v>
      </c>
      <c r="AI1884">
        <v>5</v>
      </c>
      <c r="AJ1884" s="301">
        <v>43919</v>
      </c>
      <c r="AK1884">
        <v>2686</v>
      </c>
      <c r="AL1884">
        <v>5180</v>
      </c>
      <c r="AM1884" s="301">
        <v>43828</v>
      </c>
      <c r="AN1884">
        <v>3600</v>
      </c>
      <c r="AO1884">
        <v>6790</v>
      </c>
      <c r="AP1884" s="301">
        <v>43645</v>
      </c>
      <c r="AQ1884">
        <v>3515</v>
      </c>
      <c r="AR1884">
        <v>7230</v>
      </c>
      <c r="AS1884" s="301">
        <v>43280</v>
      </c>
      <c r="AT1884">
        <v>2762</v>
      </c>
      <c r="AU1884">
        <v>7900</v>
      </c>
    </row>
    <row r="1885" spans="1:47" x14ac:dyDescent="0.2">
      <c r="A1885" s="102">
        <v>1469</v>
      </c>
      <c r="B1885">
        <v>1662</v>
      </c>
      <c r="C1885" t="s">
        <v>463</v>
      </c>
      <c r="D1885" t="s">
        <v>1045</v>
      </c>
      <c r="E1885">
        <v>1807</v>
      </c>
      <c r="F1885">
        <v>1788</v>
      </c>
      <c r="G1885">
        <v>600</v>
      </c>
      <c r="H1885" t="s">
        <v>901</v>
      </c>
      <c r="I1885">
        <v>1861</v>
      </c>
      <c r="J1885" t="s">
        <v>1204</v>
      </c>
      <c r="K1885" t="s">
        <v>907</v>
      </c>
      <c r="L1885">
        <v>2536</v>
      </c>
      <c r="M1885">
        <v>2521</v>
      </c>
      <c r="N1885">
        <v>400</v>
      </c>
      <c r="O1885" t="s">
        <v>898</v>
      </c>
      <c r="P1885">
        <v>0.60833688627587101</v>
      </c>
      <c r="Q1885">
        <v>0.93758308122065703</v>
      </c>
      <c r="R1885">
        <v>0.29809718557224502</v>
      </c>
      <c r="S1885">
        <v>9.5055959018210595E-2</v>
      </c>
      <c r="T1885">
        <v>-1.40334014477004</v>
      </c>
      <c r="U1885">
        <v>1.40334014477004</v>
      </c>
      <c r="V1885">
        <v>1.41696543935888</v>
      </c>
      <c r="W1885">
        <v>-9.02</v>
      </c>
      <c r="X1885">
        <v>6.39</v>
      </c>
      <c r="Y1885">
        <v>144235</v>
      </c>
      <c r="Z1885">
        <v>12020</v>
      </c>
      <c r="AA1885">
        <v>0.75</v>
      </c>
      <c r="AB1885">
        <v>12</v>
      </c>
      <c r="AC1885">
        <v>6</v>
      </c>
      <c r="AD1885">
        <v>6</v>
      </c>
      <c r="AE1885">
        <v>50</v>
      </c>
      <c r="AF1885">
        <v>18</v>
      </c>
      <c r="AG1885">
        <v>3</v>
      </c>
      <c r="AH1885">
        <v>2</v>
      </c>
      <c r="AI1885">
        <v>7</v>
      </c>
      <c r="AJ1885" s="301">
        <v>43919</v>
      </c>
      <c r="AK1885">
        <v>1789</v>
      </c>
      <c r="AL1885">
        <v>2481</v>
      </c>
      <c r="AM1885" s="301">
        <v>43828</v>
      </c>
      <c r="AN1885">
        <v>2955</v>
      </c>
      <c r="AO1885">
        <v>3330</v>
      </c>
      <c r="AP1885" s="301">
        <v>43645</v>
      </c>
      <c r="AQ1885">
        <v>2554</v>
      </c>
      <c r="AR1885">
        <v>3310</v>
      </c>
      <c r="AS1885" s="301">
        <v>43280</v>
      </c>
      <c r="AT1885">
        <v>2896</v>
      </c>
      <c r="AU1885">
        <v>3740</v>
      </c>
    </row>
    <row r="1886" spans="1:47" x14ac:dyDescent="0.2">
      <c r="A1886" s="102">
        <v>921</v>
      </c>
      <c r="B1886">
        <v>2502</v>
      </c>
      <c r="C1886" t="s">
        <v>1457</v>
      </c>
      <c r="D1886" t="s">
        <v>923</v>
      </c>
      <c r="E1886">
        <v>3706</v>
      </c>
      <c r="F1886">
        <v>3701</v>
      </c>
      <c r="G1886">
        <v>200</v>
      </c>
      <c r="H1886" t="s">
        <v>901</v>
      </c>
      <c r="I1886">
        <v>2685</v>
      </c>
      <c r="J1886" t="s">
        <v>1479</v>
      </c>
      <c r="K1886" t="s">
        <v>921</v>
      </c>
      <c r="L1886">
        <v>1733</v>
      </c>
      <c r="M1886">
        <v>1726</v>
      </c>
      <c r="N1886">
        <v>400</v>
      </c>
      <c r="O1886" t="s">
        <v>898</v>
      </c>
      <c r="P1886">
        <v>0.82990896706445205</v>
      </c>
      <c r="Q1886">
        <v>0.94900850741334197</v>
      </c>
      <c r="R1886" s="15">
        <v>7.85057712042984E-2</v>
      </c>
      <c r="S1886" s="15">
        <v>1.8896830196899299E-2</v>
      </c>
      <c r="T1886">
        <v>-1.9043472177190901</v>
      </c>
      <c r="U1886">
        <v>1.9043472177190901</v>
      </c>
      <c r="V1886">
        <v>2.1677366046122302</v>
      </c>
      <c r="W1886">
        <v>-15.66</v>
      </c>
      <c r="X1886">
        <v>6.73</v>
      </c>
      <c r="Y1886">
        <v>144029</v>
      </c>
      <c r="Z1886">
        <v>13094</v>
      </c>
      <c r="AA1886">
        <v>0.1</v>
      </c>
      <c r="AB1886">
        <v>11</v>
      </c>
      <c r="AC1886">
        <v>6</v>
      </c>
      <c r="AD1886">
        <v>5</v>
      </c>
      <c r="AE1886">
        <v>54.55</v>
      </c>
      <c r="AF1886">
        <v>18</v>
      </c>
      <c r="AG1886">
        <v>3</v>
      </c>
      <c r="AH1886">
        <v>3</v>
      </c>
      <c r="AI1886">
        <v>5</v>
      </c>
      <c r="AJ1886" s="301">
        <v>43919</v>
      </c>
      <c r="AK1886">
        <v>3661</v>
      </c>
      <c r="AL1886">
        <v>1291</v>
      </c>
      <c r="AM1886" s="301">
        <v>43828</v>
      </c>
      <c r="AN1886">
        <v>4983</v>
      </c>
      <c r="AO1886">
        <v>2489</v>
      </c>
      <c r="AP1886" s="301">
        <v>43645</v>
      </c>
      <c r="AQ1886">
        <v>4869</v>
      </c>
      <c r="AR1886">
        <v>2320</v>
      </c>
      <c r="AS1886" s="301">
        <v>43280</v>
      </c>
      <c r="AT1886">
        <v>5466</v>
      </c>
      <c r="AU1886">
        <v>1209</v>
      </c>
    </row>
    <row r="1887" spans="1:47" x14ac:dyDescent="0.2">
      <c r="A1887" s="102">
        <v>3935</v>
      </c>
      <c r="B1887">
        <v>3382</v>
      </c>
      <c r="C1887" t="s">
        <v>1468</v>
      </c>
      <c r="D1887" t="s">
        <v>921</v>
      </c>
      <c r="E1887">
        <v>3470</v>
      </c>
      <c r="F1887">
        <v>3479</v>
      </c>
      <c r="G1887">
        <v>300</v>
      </c>
      <c r="H1887" t="s">
        <v>901</v>
      </c>
      <c r="I1887">
        <v>6925</v>
      </c>
      <c r="J1887" t="s">
        <v>1177</v>
      </c>
      <c r="K1887" t="s">
        <v>903</v>
      </c>
      <c r="L1887">
        <v>1339</v>
      </c>
      <c r="M1887">
        <v>1427</v>
      </c>
      <c r="N1887">
        <v>700</v>
      </c>
      <c r="O1887" t="s">
        <v>898</v>
      </c>
      <c r="P1887">
        <v>0.68681928894339905</v>
      </c>
      <c r="Q1887">
        <v>0.858863672069202</v>
      </c>
      <c r="R1887">
        <v>1.7370945464321701E-2</v>
      </c>
      <c r="S1887">
        <v>1.61652545782946E-2</v>
      </c>
      <c r="T1887">
        <v>-1.8271572471658399</v>
      </c>
      <c r="U1887">
        <v>1.8271572471658399</v>
      </c>
      <c r="V1887">
        <v>1.36200801161683</v>
      </c>
      <c r="W1887">
        <v>-25.52</v>
      </c>
      <c r="X1887">
        <v>4.29</v>
      </c>
      <c r="Y1887">
        <v>143861</v>
      </c>
      <c r="Z1887">
        <v>6255</v>
      </c>
      <c r="AA1887">
        <v>0.36</v>
      </c>
      <c r="AB1887">
        <v>23</v>
      </c>
      <c r="AC1887">
        <v>14</v>
      </c>
      <c r="AD1887">
        <v>9</v>
      </c>
      <c r="AE1887">
        <v>60.87</v>
      </c>
      <c r="AF1887">
        <v>19</v>
      </c>
      <c r="AG1887">
        <v>6</v>
      </c>
      <c r="AH1887">
        <v>3</v>
      </c>
      <c r="AI1887">
        <v>14</v>
      </c>
      <c r="AJ1887" s="301">
        <v>43919</v>
      </c>
      <c r="AK1887">
        <v>3647</v>
      </c>
      <c r="AL1887">
        <v>1060</v>
      </c>
      <c r="AM1887" s="301">
        <v>43828</v>
      </c>
      <c r="AN1887">
        <v>4003</v>
      </c>
      <c r="AO1887">
        <v>1624</v>
      </c>
      <c r="AP1887" s="301">
        <v>43645</v>
      </c>
      <c r="AQ1887">
        <v>3707</v>
      </c>
      <c r="AR1887">
        <v>1435</v>
      </c>
      <c r="AS1887" s="301">
        <v>43280</v>
      </c>
      <c r="AT1887">
        <v>4686</v>
      </c>
      <c r="AU1887">
        <v>1385</v>
      </c>
    </row>
    <row r="1888" spans="1:47" x14ac:dyDescent="0.2">
      <c r="A1888" s="102">
        <v>3377</v>
      </c>
      <c r="B1888">
        <v>4666</v>
      </c>
      <c r="C1888" t="s">
        <v>1342</v>
      </c>
      <c r="D1888" t="s">
        <v>917</v>
      </c>
      <c r="E1888">
        <v>1805</v>
      </c>
      <c r="F1888">
        <v>1797</v>
      </c>
      <c r="G1888">
        <v>600</v>
      </c>
      <c r="H1888" t="s">
        <v>901</v>
      </c>
      <c r="I1888">
        <v>9715</v>
      </c>
      <c r="J1888" t="s">
        <v>1135</v>
      </c>
      <c r="K1888" t="s">
        <v>910</v>
      </c>
      <c r="L1888">
        <v>2544</v>
      </c>
      <c r="M1888">
        <v>2541</v>
      </c>
      <c r="N1888">
        <v>400</v>
      </c>
      <c r="O1888" t="s">
        <v>898</v>
      </c>
      <c r="P1888">
        <v>0.88712490504262898</v>
      </c>
      <c r="Q1888">
        <v>0.88269209390949699</v>
      </c>
      <c r="R1888">
        <v>0.13693210667841901</v>
      </c>
      <c r="S1888" s="15">
        <v>4.2133492733449102E-2</v>
      </c>
      <c r="T1888">
        <v>-1.5014512719595601</v>
      </c>
      <c r="U1888">
        <v>1.5014512719595601</v>
      </c>
      <c r="V1888">
        <v>1.5074391601234201</v>
      </c>
      <c r="W1888">
        <v>-17.63</v>
      </c>
      <c r="X1888">
        <v>6.08</v>
      </c>
      <c r="Y1888">
        <v>143859</v>
      </c>
      <c r="Z1888">
        <v>11988</v>
      </c>
      <c r="AA1888">
        <v>0.62</v>
      </c>
      <c r="AB1888">
        <v>12</v>
      </c>
      <c r="AC1888">
        <v>7</v>
      </c>
      <c r="AD1888">
        <v>5</v>
      </c>
      <c r="AE1888">
        <v>58.33</v>
      </c>
      <c r="AF1888">
        <v>16</v>
      </c>
      <c r="AG1888">
        <v>4</v>
      </c>
      <c r="AH1888">
        <v>2</v>
      </c>
      <c r="AI1888">
        <v>6</v>
      </c>
      <c r="AJ1888" s="301">
        <v>43919</v>
      </c>
      <c r="AK1888">
        <v>1620</v>
      </c>
      <c r="AL1888">
        <v>1916</v>
      </c>
      <c r="AM1888" s="301">
        <v>43828</v>
      </c>
      <c r="AN1888">
        <v>2669</v>
      </c>
      <c r="AO1888">
        <v>2968</v>
      </c>
      <c r="AP1888" s="301">
        <v>43645</v>
      </c>
      <c r="AQ1888">
        <v>2515</v>
      </c>
      <c r="AR1888">
        <v>2456</v>
      </c>
      <c r="AS1888" s="301">
        <v>43280</v>
      </c>
      <c r="AT1888">
        <v>2910</v>
      </c>
      <c r="AU1888">
        <v>2590</v>
      </c>
    </row>
    <row r="1889" spans="1:47" x14ac:dyDescent="0.2">
      <c r="A1889" s="102">
        <v>2167</v>
      </c>
      <c r="B1889">
        <v>4634</v>
      </c>
      <c r="C1889" t="s">
        <v>62</v>
      </c>
      <c r="D1889" t="s">
        <v>920</v>
      </c>
      <c r="E1889">
        <v>1984</v>
      </c>
      <c r="F1889">
        <v>2000</v>
      </c>
      <c r="G1889">
        <v>400</v>
      </c>
      <c r="H1889" t="s">
        <v>901</v>
      </c>
      <c r="I1889">
        <v>6963</v>
      </c>
      <c r="J1889" t="s">
        <v>1347</v>
      </c>
      <c r="K1889" t="s">
        <v>903</v>
      </c>
      <c r="L1889">
        <v>7110</v>
      </c>
      <c r="M1889">
        <v>7010</v>
      </c>
      <c r="N1889">
        <v>100</v>
      </c>
      <c r="O1889" t="s">
        <v>898</v>
      </c>
      <c r="P1889">
        <v>0.55190282742445795</v>
      </c>
      <c r="Q1889">
        <v>0.92046956970460003</v>
      </c>
      <c r="R1889">
        <v>9.7155395749088699E-2</v>
      </c>
      <c r="S1889" s="15">
        <v>6.8692886995564098E-2</v>
      </c>
      <c r="T1889">
        <v>-0.638521205204163</v>
      </c>
      <c r="U1889">
        <v>0.638521205204163</v>
      </c>
      <c r="V1889">
        <v>0.57197332883163698</v>
      </c>
      <c r="W1889">
        <v>-4.6399999999999997</v>
      </c>
      <c r="X1889">
        <v>14.12</v>
      </c>
      <c r="Y1889">
        <v>143857</v>
      </c>
      <c r="Z1889">
        <v>20551</v>
      </c>
      <c r="AA1889">
        <v>1.34</v>
      </c>
      <c r="AB1889">
        <v>7</v>
      </c>
      <c r="AC1889">
        <v>4</v>
      </c>
      <c r="AD1889">
        <v>3</v>
      </c>
      <c r="AE1889">
        <v>57.14</v>
      </c>
      <c r="AF1889">
        <v>17</v>
      </c>
      <c r="AG1889">
        <v>3</v>
      </c>
      <c r="AH1889">
        <v>1</v>
      </c>
      <c r="AI1889">
        <v>3</v>
      </c>
      <c r="AJ1889" s="301">
        <v>43919</v>
      </c>
      <c r="AK1889">
        <v>2221</v>
      </c>
      <c r="AL1889">
        <v>6200</v>
      </c>
      <c r="AM1889" s="301">
        <v>43828</v>
      </c>
      <c r="AN1889">
        <v>2667</v>
      </c>
      <c r="AO1889">
        <v>8780</v>
      </c>
      <c r="AP1889" s="301">
        <v>43645</v>
      </c>
      <c r="AQ1889">
        <v>2387</v>
      </c>
      <c r="AR1889">
        <v>7600</v>
      </c>
      <c r="AS1889" s="301">
        <v>43280</v>
      </c>
      <c r="AT1889">
        <v>2796</v>
      </c>
      <c r="AU1889">
        <v>9300</v>
      </c>
    </row>
    <row r="1890" spans="1:47" x14ac:dyDescent="0.2">
      <c r="A1890" s="102">
        <v>794</v>
      </c>
      <c r="B1890">
        <v>3105</v>
      </c>
      <c r="C1890" t="s">
        <v>46</v>
      </c>
      <c r="D1890" t="s">
        <v>903</v>
      </c>
      <c r="E1890">
        <v>781</v>
      </c>
      <c r="F1890">
        <v>776</v>
      </c>
      <c r="G1890">
        <v>1400</v>
      </c>
      <c r="H1890" t="s">
        <v>898</v>
      </c>
      <c r="I1890">
        <v>5991</v>
      </c>
      <c r="J1890" t="s">
        <v>789</v>
      </c>
      <c r="K1890" t="s">
        <v>1032</v>
      </c>
      <c r="L1890">
        <v>693</v>
      </c>
      <c r="M1890">
        <v>693</v>
      </c>
      <c r="N1890">
        <v>1600</v>
      </c>
      <c r="O1890" t="s">
        <v>901</v>
      </c>
      <c r="P1890">
        <v>0.88660122112959805</v>
      </c>
      <c r="Q1890">
        <v>0.95130779013280198</v>
      </c>
      <c r="R1890">
        <v>0.452108001273126</v>
      </c>
      <c r="S1890">
        <v>9.2369830389706795E-2</v>
      </c>
      <c r="T1890">
        <v>1.40325955742304</v>
      </c>
      <c r="U1890">
        <v>1.40325955742304</v>
      </c>
      <c r="V1890">
        <v>1.7854919609439099</v>
      </c>
      <c r="W1890">
        <v>6.67</v>
      </c>
      <c r="X1890">
        <v>2.06</v>
      </c>
      <c r="Y1890">
        <v>143737</v>
      </c>
      <c r="Z1890">
        <v>11978</v>
      </c>
      <c r="AA1890">
        <v>0.61</v>
      </c>
      <c r="AB1890">
        <v>12</v>
      </c>
      <c r="AC1890">
        <v>7</v>
      </c>
      <c r="AD1890">
        <v>5</v>
      </c>
      <c r="AE1890">
        <v>58.33</v>
      </c>
      <c r="AF1890">
        <v>19</v>
      </c>
      <c r="AG1890">
        <v>2</v>
      </c>
      <c r="AH1890">
        <v>0</v>
      </c>
      <c r="AI1890">
        <v>10</v>
      </c>
      <c r="AJ1890" s="301">
        <v>43919</v>
      </c>
      <c r="AK1890">
        <v>730</v>
      </c>
      <c r="AL1890">
        <v>747</v>
      </c>
      <c r="AM1890" s="301">
        <v>43828</v>
      </c>
      <c r="AN1890">
        <v>1045</v>
      </c>
      <c r="AO1890">
        <v>995</v>
      </c>
      <c r="AP1890" s="301">
        <v>43645</v>
      </c>
      <c r="AQ1890">
        <v>844</v>
      </c>
      <c r="AR1890">
        <v>857</v>
      </c>
      <c r="AS1890" s="301">
        <v>43280</v>
      </c>
      <c r="AT1890">
        <v>1164</v>
      </c>
      <c r="AU1890">
        <v>1025</v>
      </c>
    </row>
    <row r="1891" spans="1:47" x14ac:dyDescent="0.2">
      <c r="A1891" s="102">
        <v>2850</v>
      </c>
      <c r="B1891">
        <v>7186</v>
      </c>
      <c r="C1891" t="s">
        <v>445</v>
      </c>
      <c r="D1891" t="s">
        <v>940</v>
      </c>
      <c r="E1891">
        <v>353</v>
      </c>
      <c r="F1891">
        <v>347</v>
      </c>
      <c r="G1891">
        <v>3100</v>
      </c>
      <c r="H1891" t="s">
        <v>898</v>
      </c>
      <c r="I1891">
        <v>9613</v>
      </c>
      <c r="J1891" t="s">
        <v>1183</v>
      </c>
      <c r="K1891" t="s">
        <v>900</v>
      </c>
      <c r="L1891">
        <v>1203</v>
      </c>
      <c r="M1891">
        <v>1177</v>
      </c>
      <c r="N1891">
        <v>900</v>
      </c>
      <c r="O1891" t="s">
        <v>901</v>
      </c>
      <c r="P1891">
        <v>0.85703280336331</v>
      </c>
      <c r="Q1891">
        <v>0.90219333780489996</v>
      </c>
      <c r="R1891">
        <v>0.495238051551398</v>
      </c>
      <c r="S1891">
        <v>5.1100635856226297E-2</v>
      </c>
      <c r="T1891">
        <v>0.31509310043855399</v>
      </c>
      <c r="U1891">
        <v>0.31509310043855399</v>
      </c>
      <c r="V1891">
        <v>0.24226991394730699</v>
      </c>
      <c r="W1891">
        <v>2.13</v>
      </c>
      <c r="X1891">
        <v>1.55</v>
      </c>
      <c r="Y1891">
        <v>143677</v>
      </c>
      <c r="Z1891">
        <v>8452</v>
      </c>
      <c r="AA1891">
        <v>0.39</v>
      </c>
      <c r="AB1891">
        <v>17</v>
      </c>
      <c r="AC1891">
        <v>7</v>
      </c>
      <c r="AD1891">
        <v>10</v>
      </c>
      <c r="AE1891">
        <v>41.18</v>
      </c>
      <c r="AF1891">
        <v>18</v>
      </c>
      <c r="AG1891">
        <v>4</v>
      </c>
      <c r="AH1891">
        <v>2</v>
      </c>
      <c r="AI1891">
        <v>11</v>
      </c>
      <c r="AJ1891" s="301">
        <v>43919</v>
      </c>
      <c r="AK1891">
        <v>340</v>
      </c>
      <c r="AL1891">
        <v>1043</v>
      </c>
      <c r="AM1891" s="301">
        <v>43828</v>
      </c>
      <c r="AN1891">
        <v>452</v>
      </c>
      <c r="AO1891">
        <v>1467</v>
      </c>
      <c r="AP1891" s="301">
        <v>43645</v>
      </c>
      <c r="AQ1891">
        <v>412</v>
      </c>
      <c r="AR1891">
        <v>1461</v>
      </c>
      <c r="AS1891" s="301">
        <v>43280</v>
      </c>
      <c r="AT1891">
        <v>553</v>
      </c>
      <c r="AU1891">
        <v>1251</v>
      </c>
    </row>
    <row r="1892" spans="1:47" x14ac:dyDescent="0.2">
      <c r="A1892" s="102">
        <v>3082</v>
      </c>
      <c r="B1892">
        <v>4208</v>
      </c>
      <c r="C1892" t="s">
        <v>1026</v>
      </c>
      <c r="D1892" t="s">
        <v>920</v>
      </c>
      <c r="E1892">
        <v>1810</v>
      </c>
      <c r="F1892">
        <v>1797</v>
      </c>
      <c r="G1892">
        <v>600</v>
      </c>
      <c r="H1892" t="s">
        <v>901</v>
      </c>
      <c r="I1892">
        <v>7189</v>
      </c>
      <c r="J1892" t="s">
        <v>41</v>
      </c>
      <c r="K1892" t="s">
        <v>940</v>
      </c>
      <c r="L1892">
        <v>732</v>
      </c>
      <c r="M1892">
        <v>739</v>
      </c>
      <c r="N1892">
        <v>1500</v>
      </c>
      <c r="O1892" t="s">
        <v>898</v>
      </c>
      <c r="P1892">
        <v>0.88039749346126195</v>
      </c>
      <c r="Q1892">
        <v>0.89402177898209101</v>
      </c>
      <c r="R1892">
        <v>0.111179605378561</v>
      </c>
      <c r="S1892" s="15">
        <v>6.5077592921476704E-2</v>
      </c>
      <c r="T1892">
        <v>-1.9079721830629</v>
      </c>
      <c r="U1892">
        <v>1.9079721830629</v>
      </c>
      <c r="V1892">
        <v>1.5266590682207699</v>
      </c>
      <c r="W1892">
        <v>-13.21</v>
      </c>
      <c r="X1892">
        <v>2.81</v>
      </c>
      <c r="Y1892">
        <v>143615</v>
      </c>
      <c r="Z1892">
        <v>8976</v>
      </c>
      <c r="AA1892">
        <v>0.48</v>
      </c>
      <c r="AB1892">
        <v>16</v>
      </c>
      <c r="AC1892">
        <v>8</v>
      </c>
      <c r="AD1892">
        <v>8</v>
      </c>
      <c r="AE1892">
        <v>50</v>
      </c>
      <c r="AF1892">
        <v>20</v>
      </c>
      <c r="AG1892">
        <v>1</v>
      </c>
      <c r="AH1892">
        <v>0</v>
      </c>
      <c r="AI1892">
        <v>15</v>
      </c>
      <c r="AJ1892" s="301">
        <v>43919</v>
      </c>
      <c r="AK1892">
        <v>1691</v>
      </c>
      <c r="AL1892">
        <v>659</v>
      </c>
      <c r="AM1892" s="301">
        <v>43828</v>
      </c>
      <c r="AN1892">
        <v>2379</v>
      </c>
      <c r="AO1892">
        <v>857</v>
      </c>
      <c r="AP1892" s="301">
        <v>43645</v>
      </c>
      <c r="AQ1892">
        <v>2298</v>
      </c>
      <c r="AR1892">
        <v>801</v>
      </c>
      <c r="AS1892" s="301">
        <v>43280</v>
      </c>
      <c r="AT1892">
        <v>2821</v>
      </c>
      <c r="AU1892">
        <v>1229</v>
      </c>
    </row>
    <row r="1893" spans="1:47" x14ac:dyDescent="0.2">
      <c r="A1893" s="102">
        <v>493</v>
      </c>
      <c r="B1893">
        <v>7752</v>
      </c>
      <c r="C1893" t="s">
        <v>2641</v>
      </c>
      <c r="D1893" t="s">
        <v>903</v>
      </c>
      <c r="E1893">
        <v>767</v>
      </c>
      <c r="F1893">
        <v>749</v>
      </c>
      <c r="G1893">
        <v>1400</v>
      </c>
      <c r="H1893" t="s">
        <v>901</v>
      </c>
      <c r="I1893">
        <v>8591</v>
      </c>
      <c r="J1893" t="s">
        <v>1009</v>
      </c>
      <c r="K1893" t="s">
        <v>904</v>
      </c>
      <c r="L1893">
        <v>1319.5</v>
      </c>
      <c r="M1893">
        <v>1305</v>
      </c>
      <c r="N1893">
        <v>800</v>
      </c>
      <c r="O1893" t="s">
        <v>898</v>
      </c>
      <c r="P1893">
        <v>0.94145872060367197</v>
      </c>
      <c r="Q1893">
        <v>0.95864399969638103</v>
      </c>
      <c r="R1893">
        <v>2.0520190917916101E-2</v>
      </c>
      <c r="S1893">
        <v>6.7808584300677502E-2</v>
      </c>
      <c r="T1893">
        <v>-0.29697781166830101</v>
      </c>
      <c r="U1893">
        <v>0.29697781166830101</v>
      </c>
      <c r="V1893">
        <v>0.35734106420898798</v>
      </c>
      <c r="W1893">
        <v>-1.26</v>
      </c>
      <c r="X1893">
        <v>0.44</v>
      </c>
      <c r="Y1893">
        <v>143591</v>
      </c>
      <c r="Z1893">
        <v>10256</v>
      </c>
      <c r="AA1893">
        <v>0.5</v>
      </c>
      <c r="AB1893">
        <v>14</v>
      </c>
      <c r="AC1893">
        <v>9</v>
      </c>
      <c r="AD1893">
        <v>5</v>
      </c>
      <c r="AE1893">
        <v>64.290000000000006</v>
      </c>
      <c r="AF1893">
        <v>19</v>
      </c>
      <c r="AG1893">
        <v>2</v>
      </c>
      <c r="AH1893">
        <v>0</v>
      </c>
      <c r="AI1893">
        <v>12</v>
      </c>
      <c r="AJ1893" s="301">
        <v>43919</v>
      </c>
      <c r="AK1893">
        <v>780</v>
      </c>
      <c r="AL1893">
        <v>1373.5</v>
      </c>
      <c r="AM1893" s="301">
        <v>43828</v>
      </c>
      <c r="AN1893">
        <v>1192</v>
      </c>
      <c r="AO1893">
        <v>1811</v>
      </c>
      <c r="AP1893" s="301">
        <v>43645</v>
      </c>
      <c r="AQ1893">
        <v>1073</v>
      </c>
      <c r="AR1893">
        <v>1626.5</v>
      </c>
      <c r="AS1893" s="301">
        <v>43280</v>
      </c>
      <c r="AT1893">
        <v>999</v>
      </c>
      <c r="AU1893">
        <v>1742.5</v>
      </c>
    </row>
    <row r="1894" spans="1:47" x14ac:dyDescent="0.2">
      <c r="A1894" s="102">
        <v>3127</v>
      </c>
      <c r="B1894">
        <v>4202</v>
      </c>
      <c r="C1894" t="s">
        <v>45</v>
      </c>
      <c r="D1894" t="s">
        <v>920</v>
      </c>
      <c r="E1894">
        <v>810</v>
      </c>
      <c r="F1894">
        <v>816</v>
      </c>
      <c r="G1894">
        <v>1000</v>
      </c>
      <c r="H1894" t="s">
        <v>901</v>
      </c>
      <c r="I1894">
        <v>4502</v>
      </c>
      <c r="J1894" t="s">
        <v>1096</v>
      </c>
      <c r="K1894" t="s">
        <v>918</v>
      </c>
      <c r="L1894">
        <v>3943</v>
      </c>
      <c r="M1894">
        <v>3882</v>
      </c>
      <c r="N1894">
        <v>200</v>
      </c>
      <c r="O1894" t="s">
        <v>898</v>
      </c>
      <c r="P1894">
        <v>0.855636311367163</v>
      </c>
      <c r="Q1894">
        <v>0.89236350792617003</v>
      </c>
      <c r="R1894">
        <v>6.2057444044071798E-2</v>
      </c>
      <c r="S1894" s="15">
        <v>8.9527220372688704E-2</v>
      </c>
      <c r="T1894">
        <v>-1.3998005568590399</v>
      </c>
      <c r="U1894">
        <v>1.3998005568590399</v>
      </c>
      <c r="V1894">
        <v>1.7588352565354799</v>
      </c>
      <c r="W1894">
        <v>-6.62</v>
      </c>
      <c r="X1894">
        <v>5.0999999999999996</v>
      </c>
      <c r="Y1894">
        <v>143501</v>
      </c>
      <c r="Z1894">
        <v>11039</v>
      </c>
      <c r="AA1894">
        <v>0.74</v>
      </c>
      <c r="AB1894">
        <v>13</v>
      </c>
      <c r="AC1894">
        <v>8</v>
      </c>
      <c r="AD1894">
        <v>5</v>
      </c>
      <c r="AE1894">
        <v>61.54</v>
      </c>
      <c r="AF1894">
        <v>18</v>
      </c>
      <c r="AG1894">
        <v>3</v>
      </c>
      <c r="AH1894">
        <v>1</v>
      </c>
      <c r="AI1894">
        <v>9</v>
      </c>
      <c r="AJ1894" s="301">
        <v>43919</v>
      </c>
      <c r="AK1894">
        <v>822</v>
      </c>
      <c r="AL1894">
        <v>3345</v>
      </c>
      <c r="AM1894" s="301">
        <v>43828</v>
      </c>
      <c r="AN1894">
        <v>1049</v>
      </c>
      <c r="AO1894">
        <v>4332</v>
      </c>
      <c r="AP1894" s="301">
        <v>43645</v>
      </c>
      <c r="AQ1894">
        <v>986</v>
      </c>
      <c r="AR1894">
        <v>3857</v>
      </c>
      <c r="AS1894" s="301">
        <v>43280</v>
      </c>
      <c r="AT1894">
        <v>1195</v>
      </c>
      <c r="AU1894">
        <v>4560</v>
      </c>
    </row>
    <row r="1895" spans="1:47" x14ac:dyDescent="0.2">
      <c r="A1895" s="102">
        <v>328</v>
      </c>
      <c r="B1895">
        <v>5232</v>
      </c>
      <c r="C1895" t="s">
        <v>1433</v>
      </c>
      <c r="D1895" t="s">
        <v>897</v>
      </c>
      <c r="E1895">
        <v>3765</v>
      </c>
      <c r="F1895">
        <v>3805</v>
      </c>
      <c r="G1895">
        <v>200</v>
      </c>
      <c r="H1895" t="s">
        <v>901</v>
      </c>
      <c r="I1895">
        <v>5929</v>
      </c>
      <c r="J1895" t="s">
        <v>1207</v>
      </c>
      <c r="K1895" t="s">
        <v>1032</v>
      </c>
      <c r="L1895">
        <v>942</v>
      </c>
      <c r="M1895">
        <v>939</v>
      </c>
      <c r="N1895">
        <v>800</v>
      </c>
      <c r="O1895" t="s">
        <v>898</v>
      </c>
      <c r="P1895">
        <v>0.80715584746374203</v>
      </c>
      <c r="Q1895">
        <v>0.96232338998797395</v>
      </c>
      <c r="R1895">
        <v>0.23302473279296201</v>
      </c>
      <c r="S1895" s="15">
        <v>7.7476154979511198E-3</v>
      </c>
      <c r="T1895">
        <v>-0.27810574627555401</v>
      </c>
      <c r="U1895">
        <v>0.27810574627555401</v>
      </c>
      <c r="V1895">
        <v>0.82387213810674598</v>
      </c>
      <c r="W1895">
        <v>-1.7</v>
      </c>
      <c r="X1895">
        <v>1.29</v>
      </c>
      <c r="Y1895">
        <v>143393</v>
      </c>
      <c r="Z1895">
        <v>9560</v>
      </c>
      <c r="AA1895">
        <v>0.56000000000000005</v>
      </c>
      <c r="AB1895">
        <v>15</v>
      </c>
      <c r="AC1895">
        <v>10</v>
      </c>
      <c r="AD1895">
        <v>5</v>
      </c>
      <c r="AE1895">
        <v>66.67</v>
      </c>
      <c r="AF1895">
        <v>18</v>
      </c>
      <c r="AG1895">
        <v>2</v>
      </c>
      <c r="AH1895">
        <v>2</v>
      </c>
      <c r="AI1895">
        <v>11</v>
      </c>
      <c r="AJ1895" s="301">
        <v>43919</v>
      </c>
      <c r="AK1895">
        <v>3370</v>
      </c>
      <c r="AL1895">
        <v>857</v>
      </c>
      <c r="AM1895" s="301">
        <v>43828</v>
      </c>
      <c r="AN1895">
        <v>4775</v>
      </c>
      <c r="AO1895">
        <v>1229</v>
      </c>
      <c r="AP1895" s="301">
        <v>43645</v>
      </c>
      <c r="AQ1895">
        <v>4390</v>
      </c>
      <c r="AR1895">
        <v>1181</v>
      </c>
      <c r="AS1895" s="301">
        <v>43280</v>
      </c>
      <c r="AT1895">
        <v>5150</v>
      </c>
      <c r="AU1895">
        <v>1159</v>
      </c>
    </row>
    <row r="1896" spans="1:47" x14ac:dyDescent="0.2">
      <c r="A1896" s="102">
        <v>2282</v>
      </c>
      <c r="B1896">
        <v>3116</v>
      </c>
      <c r="C1896" t="s">
        <v>1023</v>
      </c>
      <c r="D1896" t="s">
        <v>913</v>
      </c>
      <c r="E1896">
        <v>1433</v>
      </c>
      <c r="F1896">
        <v>1455</v>
      </c>
      <c r="G1896">
        <v>700</v>
      </c>
      <c r="H1896" t="s">
        <v>901</v>
      </c>
      <c r="I1896">
        <v>6925</v>
      </c>
      <c r="J1896" t="s">
        <v>1177</v>
      </c>
      <c r="K1896" t="s">
        <v>903</v>
      </c>
      <c r="L1896">
        <v>1339</v>
      </c>
      <c r="M1896">
        <v>1427</v>
      </c>
      <c r="N1896">
        <v>700</v>
      </c>
      <c r="O1896" t="s">
        <v>898</v>
      </c>
      <c r="P1896">
        <v>0.90341344345252395</v>
      </c>
      <c r="Q1896">
        <v>0.917244298355955</v>
      </c>
      <c r="R1896">
        <v>0.11680432167419801</v>
      </c>
      <c r="S1896">
        <v>3.3084269540174502E-2</v>
      </c>
      <c r="T1896">
        <v>-1.4646950829873999</v>
      </c>
      <c r="U1896">
        <v>1.4646950829873999</v>
      </c>
      <c r="V1896">
        <v>0.58189345887919097</v>
      </c>
      <c r="W1896">
        <v>-11.48</v>
      </c>
      <c r="X1896">
        <v>1.92</v>
      </c>
      <c r="Y1896">
        <v>143364</v>
      </c>
      <c r="Z1896">
        <v>10240</v>
      </c>
      <c r="AA1896">
        <v>0.47</v>
      </c>
      <c r="AB1896">
        <v>14</v>
      </c>
      <c r="AC1896">
        <v>11</v>
      </c>
      <c r="AD1896">
        <v>3</v>
      </c>
      <c r="AE1896">
        <v>78.569999999999993</v>
      </c>
      <c r="AF1896">
        <v>18</v>
      </c>
      <c r="AG1896">
        <v>3</v>
      </c>
      <c r="AH1896">
        <v>1</v>
      </c>
      <c r="AI1896">
        <v>10</v>
      </c>
      <c r="AJ1896" s="301">
        <v>43919</v>
      </c>
      <c r="AK1896">
        <v>1315</v>
      </c>
      <c r="AL1896">
        <v>1060</v>
      </c>
      <c r="AM1896" s="301">
        <v>43828</v>
      </c>
      <c r="AN1896">
        <v>1765</v>
      </c>
      <c r="AO1896">
        <v>1624</v>
      </c>
      <c r="AP1896" s="301">
        <v>43645</v>
      </c>
      <c r="AQ1896">
        <v>1448</v>
      </c>
      <c r="AR1896">
        <v>1435</v>
      </c>
      <c r="AS1896" s="301">
        <v>43280</v>
      </c>
      <c r="AT1896">
        <v>2005</v>
      </c>
      <c r="AU1896">
        <v>1385</v>
      </c>
    </row>
    <row r="1897" spans="1:47" x14ac:dyDescent="0.2">
      <c r="A1897" s="102">
        <v>81</v>
      </c>
      <c r="B1897">
        <v>7327</v>
      </c>
      <c r="C1897" t="s">
        <v>1078</v>
      </c>
      <c r="D1897" t="s">
        <v>940</v>
      </c>
      <c r="E1897">
        <v>2168</v>
      </c>
      <c r="F1897">
        <v>2185</v>
      </c>
      <c r="G1897">
        <v>500</v>
      </c>
      <c r="H1897" t="s">
        <v>901</v>
      </c>
      <c r="I1897">
        <v>9072</v>
      </c>
      <c r="J1897" t="s">
        <v>975</v>
      </c>
      <c r="K1897" t="s">
        <v>976</v>
      </c>
      <c r="L1897">
        <v>2118</v>
      </c>
      <c r="M1897">
        <v>2146</v>
      </c>
      <c r="N1897">
        <v>500</v>
      </c>
      <c r="O1897" t="s">
        <v>898</v>
      </c>
      <c r="P1897">
        <v>0.61566511774140098</v>
      </c>
      <c r="Q1897">
        <v>0.97361807138020096</v>
      </c>
      <c r="R1897">
        <v>0.452979078070606</v>
      </c>
      <c r="S1897" s="15">
        <v>2.7018225882478701E-3</v>
      </c>
      <c r="T1897">
        <v>-1.0344617004221299</v>
      </c>
      <c r="U1897">
        <v>1.0344617004221299</v>
      </c>
      <c r="V1897">
        <v>0.62899455834243201</v>
      </c>
      <c r="W1897">
        <v>-4.26</v>
      </c>
      <c r="X1897">
        <v>1.78</v>
      </c>
      <c r="Y1897">
        <v>143338</v>
      </c>
      <c r="Z1897">
        <v>35834</v>
      </c>
      <c r="AA1897">
        <v>1.73</v>
      </c>
      <c r="AB1897">
        <v>4</v>
      </c>
      <c r="AC1897">
        <v>3</v>
      </c>
      <c r="AD1897">
        <v>1</v>
      </c>
      <c r="AE1897">
        <v>75</v>
      </c>
      <c r="AF1897">
        <v>19</v>
      </c>
      <c r="AG1897">
        <v>1</v>
      </c>
      <c r="AH1897">
        <v>0</v>
      </c>
      <c r="AI1897">
        <v>3</v>
      </c>
      <c r="AJ1897" s="301">
        <v>43919</v>
      </c>
      <c r="AK1897">
        <v>2455</v>
      </c>
      <c r="AL1897">
        <v>2172</v>
      </c>
      <c r="AM1897" s="301">
        <v>43828</v>
      </c>
      <c r="AN1897">
        <v>3050</v>
      </c>
      <c r="AO1897">
        <v>2746</v>
      </c>
      <c r="AP1897" s="301">
        <v>43645</v>
      </c>
      <c r="AQ1897">
        <v>2861</v>
      </c>
      <c r="AR1897">
        <v>2562</v>
      </c>
      <c r="AS1897" s="301">
        <v>43280</v>
      </c>
      <c r="AT1897">
        <v>5320</v>
      </c>
      <c r="AU1897">
        <v>2915</v>
      </c>
    </row>
    <row r="1898" spans="1:47" x14ac:dyDescent="0.2">
      <c r="A1898" s="102">
        <v>1224</v>
      </c>
      <c r="B1898">
        <v>2327</v>
      </c>
      <c r="C1898" t="s">
        <v>1171</v>
      </c>
      <c r="D1898" t="s">
        <v>900</v>
      </c>
      <c r="E1898">
        <v>2942</v>
      </c>
      <c r="F1898">
        <v>2914</v>
      </c>
      <c r="G1898">
        <v>300</v>
      </c>
      <c r="H1898" t="s">
        <v>898</v>
      </c>
      <c r="I1898">
        <v>6371</v>
      </c>
      <c r="J1898" t="s">
        <v>1003</v>
      </c>
      <c r="K1898" t="s">
        <v>909</v>
      </c>
      <c r="L1898">
        <v>2599</v>
      </c>
      <c r="M1898">
        <v>2563</v>
      </c>
      <c r="N1898">
        <v>300</v>
      </c>
      <c r="O1898" t="s">
        <v>901</v>
      </c>
      <c r="P1898">
        <v>0.85013541158629102</v>
      </c>
      <c r="Q1898">
        <v>0.94318853528262203</v>
      </c>
      <c r="R1898">
        <v>9.5386044374089707E-2</v>
      </c>
      <c r="S1898">
        <v>3.7137908183341702E-3</v>
      </c>
      <c r="T1898">
        <v>1.17296258070354</v>
      </c>
      <c r="U1898">
        <v>1.17296258070354</v>
      </c>
      <c r="V1898">
        <v>0.96833123055289905</v>
      </c>
      <c r="W1898">
        <v>4.54</v>
      </c>
      <c r="X1898">
        <v>12.05</v>
      </c>
      <c r="Y1898">
        <v>143282</v>
      </c>
      <c r="Z1898">
        <v>14328</v>
      </c>
      <c r="AA1898">
        <v>0.85</v>
      </c>
      <c r="AB1898">
        <v>10</v>
      </c>
      <c r="AC1898">
        <v>6</v>
      </c>
      <c r="AD1898">
        <v>4</v>
      </c>
      <c r="AE1898">
        <v>60</v>
      </c>
      <c r="AF1898">
        <v>20</v>
      </c>
      <c r="AG1898">
        <v>2</v>
      </c>
      <c r="AH1898">
        <v>0</v>
      </c>
      <c r="AI1898">
        <v>8</v>
      </c>
      <c r="AJ1898" s="301">
        <v>43919</v>
      </c>
      <c r="AK1898">
        <v>2686</v>
      </c>
      <c r="AL1898">
        <v>2608</v>
      </c>
      <c r="AM1898" s="301">
        <v>43828</v>
      </c>
      <c r="AN1898">
        <v>3600</v>
      </c>
      <c r="AO1898">
        <v>3865</v>
      </c>
      <c r="AP1898" s="301">
        <v>43645</v>
      </c>
      <c r="AQ1898">
        <v>3515</v>
      </c>
      <c r="AR1898">
        <v>3630</v>
      </c>
      <c r="AS1898" s="301">
        <v>43280</v>
      </c>
      <c r="AT1898">
        <v>2762</v>
      </c>
      <c r="AU1898">
        <v>4390</v>
      </c>
    </row>
    <row r="1899" spans="1:47" x14ac:dyDescent="0.2">
      <c r="A1899" s="102">
        <v>188</v>
      </c>
      <c r="B1899">
        <v>7013</v>
      </c>
      <c r="C1899" t="s">
        <v>1477</v>
      </c>
      <c r="D1899" t="s">
        <v>909</v>
      </c>
      <c r="E1899">
        <v>1500</v>
      </c>
      <c r="F1899">
        <v>1480</v>
      </c>
      <c r="G1899">
        <v>600</v>
      </c>
      <c r="H1899" t="s">
        <v>898</v>
      </c>
      <c r="I1899">
        <v>8316</v>
      </c>
      <c r="J1899" t="s">
        <v>1051</v>
      </c>
      <c r="K1899" t="s">
        <v>940</v>
      </c>
      <c r="L1899">
        <v>3001</v>
      </c>
      <c r="M1899">
        <v>3011</v>
      </c>
      <c r="N1899">
        <v>300</v>
      </c>
      <c r="O1899" t="s">
        <v>901</v>
      </c>
      <c r="P1899">
        <v>0.97217596800130202</v>
      </c>
      <c r="Q1899">
        <v>0.968148299543236</v>
      </c>
      <c r="R1899" s="15">
        <v>2.03420644748241E-2</v>
      </c>
      <c r="S1899" s="15">
        <v>9.19659575805509E-2</v>
      </c>
      <c r="T1899">
        <v>0.15431635821985501</v>
      </c>
      <c r="U1899">
        <v>0.15431635821985501</v>
      </c>
      <c r="V1899">
        <v>0.31972233157648999</v>
      </c>
      <c r="W1899">
        <v>1.1399999999999999</v>
      </c>
      <c r="X1899">
        <v>1.69</v>
      </c>
      <c r="Y1899">
        <v>143260</v>
      </c>
      <c r="Z1899">
        <v>13024</v>
      </c>
      <c r="AA1899">
        <v>0.59</v>
      </c>
      <c r="AB1899">
        <v>11</v>
      </c>
      <c r="AC1899">
        <v>6</v>
      </c>
      <c r="AD1899">
        <v>5</v>
      </c>
      <c r="AE1899">
        <v>54.55</v>
      </c>
      <c r="AF1899">
        <v>14</v>
      </c>
      <c r="AG1899">
        <v>4</v>
      </c>
      <c r="AH1899">
        <v>3</v>
      </c>
      <c r="AI1899">
        <v>4</v>
      </c>
      <c r="AJ1899" s="301">
        <v>43919</v>
      </c>
      <c r="AK1899">
        <v>1316</v>
      </c>
      <c r="AL1899">
        <v>2750.5</v>
      </c>
      <c r="AM1899" s="301">
        <v>43828</v>
      </c>
      <c r="AN1899">
        <v>2574</v>
      </c>
      <c r="AO1899">
        <v>4038</v>
      </c>
      <c r="AP1899" s="301">
        <v>43645</v>
      </c>
      <c r="AQ1899">
        <v>2600</v>
      </c>
      <c r="AR1899">
        <v>3843</v>
      </c>
      <c r="AS1899" s="301">
        <v>43280</v>
      </c>
      <c r="AT1899">
        <v>3790</v>
      </c>
      <c r="AU1899">
        <v>4233</v>
      </c>
    </row>
    <row r="1900" spans="1:47" x14ac:dyDescent="0.2">
      <c r="A1900" s="102">
        <v>840</v>
      </c>
      <c r="B1900">
        <v>8795</v>
      </c>
      <c r="C1900" t="s">
        <v>1083</v>
      </c>
      <c r="D1900" t="s">
        <v>1018</v>
      </c>
      <c r="E1900">
        <v>922</v>
      </c>
      <c r="F1900">
        <v>907</v>
      </c>
      <c r="G1900">
        <v>1200</v>
      </c>
      <c r="H1900" t="s">
        <v>901</v>
      </c>
      <c r="I1900">
        <v>9101</v>
      </c>
      <c r="J1900" t="s">
        <v>682</v>
      </c>
      <c r="K1900" t="s">
        <v>1071</v>
      </c>
      <c r="L1900">
        <v>1484</v>
      </c>
      <c r="M1900">
        <v>1493</v>
      </c>
      <c r="N1900">
        <v>700</v>
      </c>
      <c r="O1900" t="s">
        <v>898</v>
      </c>
      <c r="P1900">
        <v>0.826839102296825</v>
      </c>
      <c r="Q1900">
        <v>0.95046372436492899</v>
      </c>
      <c r="R1900">
        <v>0.43568099640240199</v>
      </c>
      <c r="S1900">
        <v>5.9151635683219697E-2</v>
      </c>
      <c r="T1900">
        <v>-1.0672937345626901</v>
      </c>
      <c r="U1900">
        <v>1.0672937345626901</v>
      </c>
      <c r="V1900">
        <v>0.457213105744531</v>
      </c>
      <c r="W1900">
        <v>-5.23</v>
      </c>
      <c r="X1900">
        <v>4.1399999999999997</v>
      </c>
      <c r="Y1900">
        <v>142865</v>
      </c>
      <c r="Z1900">
        <v>8929</v>
      </c>
      <c r="AA1900">
        <v>0.52</v>
      </c>
      <c r="AB1900">
        <v>16</v>
      </c>
      <c r="AC1900">
        <v>10</v>
      </c>
      <c r="AD1900">
        <v>6</v>
      </c>
      <c r="AE1900">
        <v>62.5</v>
      </c>
      <c r="AF1900">
        <v>20</v>
      </c>
      <c r="AG1900">
        <v>3</v>
      </c>
      <c r="AH1900">
        <v>1</v>
      </c>
      <c r="AI1900">
        <v>12</v>
      </c>
      <c r="AJ1900" s="301">
        <v>43919</v>
      </c>
      <c r="AK1900">
        <v>890</v>
      </c>
      <c r="AL1900">
        <v>1336</v>
      </c>
      <c r="AM1900" s="301">
        <v>43828</v>
      </c>
      <c r="AN1900">
        <v>1395</v>
      </c>
      <c r="AO1900">
        <v>1981</v>
      </c>
      <c r="AP1900" s="301">
        <v>43645</v>
      </c>
      <c r="AQ1900">
        <v>1202</v>
      </c>
      <c r="AR1900">
        <v>1776</v>
      </c>
      <c r="AS1900" s="301">
        <v>43280</v>
      </c>
      <c r="AT1900">
        <v>1622</v>
      </c>
      <c r="AU1900">
        <v>2162</v>
      </c>
    </row>
    <row r="1901" spans="1:47" x14ac:dyDescent="0.2">
      <c r="A1901" s="102">
        <v>1305</v>
      </c>
      <c r="B1901">
        <v>2327</v>
      </c>
      <c r="C1901" t="s">
        <v>1171</v>
      </c>
      <c r="D1901" t="s">
        <v>900</v>
      </c>
      <c r="E1901">
        <v>2942</v>
      </c>
      <c r="F1901">
        <v>2914</v>
      </c>
      <c r="G1901">
        <v>300</v>
      </c>
      <c r="H1901" t="s">
        <v>898</v>
      </c>
      <c r="I1901">
        <v>2502</v>
      </c>
      <c r="J1901" t="s">
        <v>1457</v>
      </c>
      <c r="K1901" t="s">
        <v>923</v>
      </c>
      <c r="L1901">
        <v>3706</v>
      </c>
      <c r="M1901">
        <v>3701</v>
      </c>
      <c r="N1901">
        <v>200</v>
      </c>
      <c r="O1901" t="s">
        <v>901</v>
      </c>
      <c r="P1901">
        <v>0.86393637515212396</v>
      </c>
      <c r="Q1901">
        <v>0.94150849896256605</v>
      </c>
      <c r="R1901">
        <v>4.9213492663753203E-2</v>
      </c>
      <c r="S1901">
        <v>2.9996773523244999E-3</v>
      </c>
      <c r="T1901">
        <v>1.57155333746324</v>
      </c>
      <c r="U1901">
        <v>1.57155333746324</v>
      </c>
      <c r="V1901">
        <v>1.19979903365524</v>
      </c>
      <c r="W1901">
        <v>6.07</v>
      </c>
      <c r="X1901">
        <v>18.100000000000001</v>
      </c>
      <c r="Y1901">
        <v>142758</v>
      </c>
      <c r="Z1901">
        <v>17845</v>
      </c>
      <c r="AA1901">
        <v>1.1000000000000001</v>
      </c>
      <c r="AB1901">
        <v>8</v>
      </c>
      <c r="AC1901">
        <v>4</v>
      </c>
      <c r="AD1901">
        <v>4</v>
      </c>
      <c r="AE1901">
        <v>50</v>
      </c>
      <c r="AF1901">
        <v>20</v>
      </c>
      <c r="AG1901">
        <v>2</v>
      </c>
      <c r="AH1901">
        <v>0</v>
      </c>
      <c r="AI1901">
        <v>6</v>
      </c>
      <c r="AJ1901" s="301">
        <v>43919</v>
      </c>
      <c r="AK1901">
        <v>2686</v>
      </c>
      <c r="AL1901">
        <v>3661</v>
      </c>
      <c r="AM1901" s="301">
        <v>43828</v>
      </c>
      <c r="AN1901">
        <v>3600</v>
      </c>
      <c r="AO1901">
        <v>4983</v>
      </c>
      <c r="AP1901" s="301">
        <v>43645</v>
      </c>
      <c r="AQ1901">
        <v>3515</v>
      </c>
      <c r="AR1901">
        <v>4869</v>
      </c>
      <c r="AS1901" s="301">
        <v>43280</v>
      </c>
      <c r="AT1901">
        <v>2762</v>
      </c>
      <c r="AU1901">
        <v>5466</v>
      </c>
    </row>
    <row r="1902" spans="1:47" x14ac:dyDescent="0.2">
      <c r="A1902" s="102">
        <v>3926</v>
      </c>
      <c r="B1902">
        <v>9719</v>
      </c>
      <c r="C1902" t="s">
        <v>1167</v>
      </c>
      <c r="D1902" t="s">
        <v>900</v>
      </c>
      <c r="E1902">
        <v>5200</v>
      </c>
      <c r="F1902">
        <v>5090</v>
      </c>
      <c r="G1902">
        <v>200</v>
      </c>
      <c r="H1902" t="s">
        <v>901</v>
      </c>
      <c r="I1902">
        <v>9759</v>
      </c>
      <c r="J1902" t="s">
        <v>387</v>
      </c>
      <c r="K1902" t="s">
        <v>900</v>
      </c>
      <c r="L1902">
        <v>1850</v>
      </c>
      <c r="M1902">
        <v>1869</v>
      </c>
      <c r="N1902">
        <v>500</v>
      </c>
      <c r="O1902" t="s">
        <v>898</v>
      </c>
      <c r="P1902">
        <v>0.50541108418484004</v>
      </c>
      <c r="Q1902">
        <v>0.85920171621075703</v>
      </c>
      <c r="R1902">
        <v>0.42123709657027297</v>
      </c>
      <c r="S1902">
        <v>5.3454781712390003E-4</v>
      </c>
      <c r="T1902">
        <v>-2.1017907449086102</v>
      </c>
      <c r="U1902">
        <v>2.1017907449086102</v>
      </c>
      <c r="V1902">
        <v>1.74698217031128</v>
      </c>
      <c r="W1902">
        <v>-18.54</v>
      </c>
      <c r="X1902">
        <v>8.1999999999999993</v>
      </c>
      <c r="Y1902">
        <v>142592</v>
      </c>
      <c r="Z1902">
        <v>10185</v>
      </c>
      <c r="AA1902">
        <v>0.64</v>
      </c>
      <c r="AB1902">
        <v>14</v>
      </c>
      <c r="AC1902">
        <v>9</v>
      </c>
      <c r="AD1902">
        <v>5</v>
      </c>
      <c r="AE1902">
        <v>64.290000000000006</v>
      </c>
      <c r="AF1902">
        <v>19</v>
      </c>
      <c r="AG1902">
        <v>2</v>
      </c>
      <c r="AH1902">
        <v>1</v>
      </c>
      <c r="AI1902">
        <v>11</v>
      </c>
      <c r="AJ1902" s="301">
        <v>43919</v>
      </c>
      <c r="AK1902">
        <v>4885</v>
      </c>
      <c r="AL1902">
        <v>1507</v>
      </c>
      <c r="AM1902" s="301">
        <v>43828</v>
      </c>
      <c r="AN1902">
        <v>5670</v>
      </c>
      <c r="AO1902">
        <v>1798</v>
      </c>
      <c r="AP1902" s="301">
        <v>43645</v>
      </c>
      <c r="AQ1902">
        <v>5450</v>
      </c>
      <c r="AR1902">
        <v>1588</v>
      </c>
      <c r="AS1902" s="301">
        <v>43280</v>
      </c>
      <c r="AT1902">
        <v>5050</v>
      </c>
      <c r="AU1902">
        <v>1228</v>
      </c>
    </row>
    <row r="1903" spans="1:47" x14ac:dyDescent="0.2">
      <c r="A1903" s="102">
        <v>569</v>
      </c>
      <c r="B1903">
        <v>6302</v>
      </c>
      <c r="C1903" t="s">
        <v>1085</v>
      </c>
      <c r="D1903" t="s">
        <v>909</v>
      </c>
      <c r="E1903">
        <v>2323</v>
      </c>
      <c r="F1903">
        <v>2311</v>
      </c>
      <c r="G1903">
        <v>400</v>
      </c>
      <c r="H1903" t="s">
        <v>901</v>
      </c>
      <c r="I1903">
        <v>8179</v>
      </c>
      <c r="J1903" t="s">
        <v>630</v>
      </c>
      <c r="K1903" t="s">
        <v>921</v>
      </c>
      <c r="L1903">
        <v>1937</v>
      </c>
      <c r="M1903">
        <v>1890</v>
      </c>
      <c r="N1903">
        <v>500</v>
      </c>
      <c r="O1903" t="s">
        <v>898</v>
      </c>
      <c r="P1903">
        <v>0.89549544377822698</v>
      </c>
      <c r="Q1903">
        <v>0.95628948255139501</v>
      </c>
      <c r="R1903">
        <v>0.118046086050968</v>
      </c>
      <c r="S1903">
        <v>4.4800945142577597E-2</v>
      </c>
      <c r="T1903">
        <v>-0.161473178957969</v>
      </c>
      <c r="U1903">
        <v>0.161473178957969</v>
      </c>
      <c r="V1903">
        <v>0.37203646801310702</v>
      </c>
      <c r="W1903">
        <v>-1.07</v>
      </c>
      <c r="X1903">
        <v>2.23</v>
      </c>
      <c r="Y1903">
        <v>142302</v>
      </c>
      <c r="Z1903">
        <v>23717</v>
      </c>
      <c r="AA1903">
        <v>1.39</v>
      </c>
      <c r="AB1903">
        <v>6</v>
      </c>
      <c r="AC1903">
        <v>5</v>
      </c>
      <c r="AD1903">
        <v>1</v>
      </c>
      <c r="AE1903">
        <v>83.33</v>
      </c>
      <c r="AF1903">
        <v>14</v>
      </c>
      <c r="AG1903">
        <v>2</v>
      </c>
      <c r="AH1903">
        <v>1</v>
      </c>
      <c r="AI1903">
        <v>3</v>
      </c>
      <c r="AJ1903" s="301">
        <v>43919</v>
      </c>
      <c r="AK1903">
        <v>2016</v>
      </c>
      <c r="AL1903">
        <v>1788</v>
      </c>
      <c r="AM1903" s="301">
        <v>43828</v>
      </c>
      <c r="AN1903">
        <v>3130</v>
      </c>
      <c r="AO1903">
        <v>2472</v>
      </c>
      <c r="AP1903" s="301">
        <v>43645</v>
      </c>
      <c r="AQ1903">
        <v>3800</v>
      </c>
      <c r="AR1903">
        <v>2689</v>
      </c>
      <c r="AS1903" s="301">
        <v>43280</v>
      </c>
      <c r="AT1903">
        <v>3695</v>
      </c>
      <c r="AU1903">
        <v>2903</v>
      </c>
    </row>
    <row r="1904" spans="1:47" x14ac:dyDescent="0.2">
      <c r="A1904" s="102">
        <v>3178</v>
      </c>
      <c r="B1904">
        <v>2587</v>
      </c>
      <c r="C1904" t="s">
        <v>1233</v>
      </c>
      <c r="D1904" t="s">
        <v>923</v>
      </c>
      <c r="E1904">
        <v>4200</v>
      </c>
      <c r="F1904">
        <v>4180</v>
      </c>
      <c r="G1904">
        <v>200</v>
      </c>
      <c r="H1904" t="s">
        <v>901</v>
      </c>
      <c r="I1904">
        <v>4004</v>
      </c>
      <c r="J1904" t="s">
        <v>1027</v>
      </c>
      <c r="K1904" t="s">
        <v>920</v>
      </c>
      <c r="L1904">
        <v>2393</v>
      </c>
      <c r="M1904">
        <v>2398</v>
      </c>
      <c r="N1904">
        <v>300</v>
      </c>
      <c r="O1904" t="s">
        <v>898</v>
      </c>
      <c r="P1904">
        <v>0.86065517870716501</v>
      </c>
      <c r="Q1904">
        <v>0.89029205627851804</v>
      </c>
      <c r="R1904">
        <v>2.9933456857028501E-3</v>
      </c>
      <c r="S1904" s="15">
        <v>6.3845219636446101E-4</v>
      </c>
      <c r="T1904">
        <v>-0.338947468188044</v>
      </c>
      <c r="U1904">
        <v>0.338947468188044</v>
      </c>
      <c r="V1904">
        <v>0.54015841326672098</v>
      </c>
      <c r="W1904">
        <v>-2.46</v>
      </c>
      <c r="X1904">
        <v>13.95</v>
      </c>
      <c r="Y1904">
        <v>142242</v>
      </c>
      <c r="Z1904">
        <v>15805</v>
      </c>
      <c r="AA1904">
        <v>0.83</v>
      </c>
      <c r="AB1904">
        <v>9</v>
      </c>
      <c r="AC1904">
        <v>4</v>
      </c>
      <c r="AD1904">
        <v>5</v>
      </c>
      <c r="AE1904">
        <v>44.44</v>
      </c>
      <c r="AF1904">
        <v>14</v>
      </c>
      <c r="AG1904">
        <v>3</v>
      </c>
      <c r="AH1904">
        <v>3</v>
      </c>
      <c r="AI1904">
        <v>3</v>
      </c>
      <c r="AJ1904" s="301">
        <v>43919</v>
      </c>
      <c r="AK1904">
        <v>4260</v>
      </c>
      <c r="AL1904">
        <v>2311</v>
      </c>
      <c r="AM1904" s="301">
        <v>43828</v>
      </c>
      <c r="AN1904">
        <v>4545</v>
      </c>
      <c r="AO1904">
        <v>2899</v>
      </c>
      <c r="AP1904" s="301">
        <v>43645</v>
      </c>
      <c r="AQ1904">
        <v>4710</v>
      </c>
      <c r="AR1904">
        <v>3200</v>
      </c>
      <c r="AS1904" s="301">
        <v>43280</v>
      </c>
      <c r="AT1904">
        <v>4670</v>
      </c>
      <c r="AU1904">
        <v>4840</v>
      </c>
    </row>
    <row r="1905" spans="1:47" x14ac:dyDescent="0.2">
      <c r="A1905" s="102">
        <v>4031</v>
      </c>
      <c r="B1905">
        <v>3098</v>
      </c>
      <c r="C1905" t="s">
        <v>1986</v>
      </c>
      <c r="D1905" t="s">
        <v>921</v>
      </c>
      <c r="E1905">
        <v>5780</v>
      </c>
      <c r="F1905">
        <v>5800</v>
      </c>
      <c r="G1905">
        <v>100</v>
      </c>
      <c r="H1905" t="s">
        <v>898</v>
      </c>
      <c r="I1905">
        <v>9062</v>
      </c>
      <c r="J1905" t="s">
        <v>863</v>
      </c>
      <c r="K1905" t="s">
        <v>976</v>
      </c>
      <c r="L1905">
        <v>5560</v>
      </c>
      <c r="M1905">
        <v>5530</v>
      </c>
      <c r="N1905">
        <v>100</v>
      </c>
      <c r="O1905" t="s">
        <v>901</v>
      </c>
      <c r="P1905">
        <v>0.76478690884340295</v>
      </c>
      <c r="Q1905">
        <v>0.85423381192562597</v>
      </c>
      <c r="R1905">
        <v>0.19420191316633301</v>
      </c>
      <c r="S1905">
        <v>7.1541866025299399E-3</v>
      </c>
      <c r="T1905">
        <v>0.60048176036078404</v>
      </c>
      <c r="U1905">
        <v>0.60048176036078404</v>
      </c>
      <c r="V1905">
        <v>0.32281707768311402</v>
      </c>
      <c r="W1905">
        <v>2.35</v>
      </c>
      <c r="X1905">
        <v>4.66</v>
      </c>
      <c r="Y1905">
        <v>142218</v>
      </c>
      <c r="Z1905">
        <v>23703</v>
      </c>
      <c r="AA1905">
        <v>1.45</v>
      </c>
      <c r="AB1905">
        <v>6</v>
      </c>
      <c r="AC1905">
        <v>3</v>
      </c>
      <c r="AD1905">
        <v>3</v>
      </c>
      <c r="AE1905">
        <v>50</v>
      </c>
      <c r="AF1905">
        <v>18</v>
      </c>
      <c r="AG1905">
        <v>2</v>
      </c>
      <c r="AH1905">
        <v>0</v>
      </c>
      <c r="AI1905">
        <v>4</v>
      </c>
      <c r="AJ1905" s="301">
        <v>43919</v>
      </c>
      <c r="AK1905">
        <v>5760</v>
      </c>
      <c r="AL1905">
        <v>5300</v>
      </c>
      <c r="AM1905" s="301">
        <v>43828</v>
      </c>
      <c r="AN1905">
        <v>6340</v>
      </c>
      <c r="AO1905">
        <v>6420</v>
      </c>
      <c r="AP1905" s="301">
        <v>43645</v>
      </c>
      <c r="AQ1905">
        <v>5710</v>
      </c>
      <c r="AR1905">
        <v>5940</v>
      </c>
      <c r="AS1905" s="301">
        <v>43280</v>
      </c>
      <c r="AT1905">
        <v>6700</v>
      </c>
      <c r="AU1905">
        <v>7800</v>
      </c>
    </row>
    <row r="1906" spans="1:47" x14ac:dyDescent="0.2">
      <c r="A1906" s="102">
        <v>1172</v>
      </c>
      <c r="B1906">
        <v>6269</v>
      </c>
      <c r="C1906" t="s">
        <v>1176</v>
      </c>
      <c r="D1906" t="s">
        <v>909</v>
      </c>
      <c r="E1906">
        <v>1470</v>
      </c>
      <c r="F1906">
        <v>1434</v>
      </c>
      <c r="G1906">
        <v>700</v>
      </c>
      <c r="H1906" t="s">
        <v>901</v>
      </c>
      <c r="I1906">
        <v>6908</v>
      </c>
      <c r="J1906" t="s">
        <v>1404</v>
      </c>
      <c r="K1906" t="s">
        <v>903</v>
      </c>
      <c r="L1906">
        <v>3555</v>
      </c>
      <c r="M1906">
        <v>3525</v>
      </c>
      <c r="N1906">
        <v>300</v>
      </c>
      <c r="O1906" t="s">
        <v>898</v>
      </c>
      <c r="P1906">
        <v>0.80289461971846598</v>
      </c>
      <c r="Q1906">
        <v>0.94422964968087297</v>
      </c>
      <c r="R1906">
        <v>3.7289256072045598E-2</v>
      </c>
      <c r="S1906">
        <v>2.7313342236228E-2</v>
      </c>
      <c r="T1906">
        <v>-1.1934632086774499</v>
      </c>
      <c r="U1906">
        <v>1.1934632086774499</v>
      </c>
      <c r="V1906">
        <v>0.61434990137155998</v>
      </c>
      <c r="W1906">
        <v>-11.38</v>
      </c>
      <c r="X1906">
        <v>5.08</v>
      </c>
      <c r="Y1906">
        <v>142130</v>
      </c>
      <c r="Z1906">
        <v>17766</v>
      </c>
      <c r="AA1906">
        <v>0.89</v>
      </c>
      <c r="AB1906">
        <v>8</v>
      </c>
      <c r="AC1906">
        <v>4</v>
      </c>
      <c r="AD1906">
        <v>4</v>
      </c>
      <c r="AE1906">
        <v>50</v>
      </c>
      <c r="AF1906">
        <v>9</v>
      </c>
      <c r="AG1906">
        <v>4</v>
      </c>
      <c r="AH1906">
        <v>3</v>
      </c>
      <c r="AI1906">
        <v>1</v>
      </c>
      <c r="AJ1906" s="301">
        <v>43919</v>
      </c>
      <c r="AK1906">
        <v>1331</v>
      </c>
      <c r="AL1906">
        <v>3090</v>
      </c>
      <c r="AM1906" s="301">
        <v>43828</v>
      </c>
      <c r="AN1906">
        <v>2665</v>
      </c>
      <c r="AO1906">
        <v>4840</v>
      </c>
      <c r="AP1906" s="301">
        <v>43645</v>
      </c>
      <c r="AQ1906">
        <v>3090</v>
      </c>
      <c r="AR1906">
        <v>5630</v>
      </c>
      <c r="AS1906" s="301">
        <v>43280</v>
      </c>
      <c r="AT1906">
        <v>3045</v>
      </c>
      <c r="AU1906">
        <v>6680</v>
      </c>
    </row>
    <row r="1907" spans="1:47" x14ac:dyDescent="0.2">
      <c r="A1907" s="102">
        <v>124</v>
      </c>
      <c r="B1907">
        <v>6371</v>
      </c>
      <c r="C1907" t="s">
        <v>1003</v>
      </c>
      <c r="D1907" t="s">
        <v>909</v>
      </c>
      <c r="E1907">
        <v>2599</v>
      </c>
      <c r="F1907">
        <v>2563</v>
      </c>
      <c r="G1907">
        <v>400</v>
      </c>
      <c r="H1907" t="s">
        <v>901</v>
      </c>
      <c r="I1907">
        <v>6770</v>
      </c>
      <c r="J1907" t="s">
        <v>21</v>
      </c>
      <c r="K1907" t="s">
        <v>903</v>
      </c>
      <c r="L1907">
        <v>1390</v>
      </c>
      <c r="M1907">
        <v>1344</v>
      </c>
      <c r="N1907">
        <v>800</v>
      </c>
      <c r="O1907" t="s">
        <v>898</v>
      </c>
      <c r="P1907">
        <v>0.919470946034458</v>
      </c>
      <c r="Q1907">
        <v>0.97140902402217799</v>
      </c>
      <c r="R1907">
        <v>0.17655985444283201</v>
      </c>
      <c r="S1907">
        <v>6.5004802361431802E-2</v>
      </c>
      <c r="T1907">
        <v>-1.2782226857291299</v>
      </c>
      <c r="U1907">
        <v>1.2782226857291299</v>
      </c>
      <c r="V1907">
        <v>1.4526393886629501</v>
      </c>
      <c r="W1907">
        <v>-14.38</v>
      </c>
      <c r="X1907">
        <v>4.88</v>
      </c>
      <c r="Y1907">
        <v>141996</v>
      </c>
      <c r="Z1907">
        <v>10923</v>
      </c>
      <c r="AA1907">
        <v>0.61</v>
      </c>
      <c r="AB1907">
        <v>13</v>
      </c>
      <c r="AC1907">
        <v>9</v>
      </c>
      <c r="AD1907">
        <v>4</v>
      </c>
      <c r="AE1907">
        <v>69.23</v>
      </c>
      <c r="AF1907">
        <v>19</v>
      </c>
      <c r="AG1907">
        <v>3</v>
      </c>
      <c r="AH1907">
        <v>2</v>
      </c>
      <c r="AI1907">
        <v>8</v>
      </c>
      <c r="AJ1907" s="301">
        <v>43919</v>
      </c>
      <c r="AK1907">
        <v>2608</v>
      </c>
      <c r="AL1907">
        <v>1055</v>
      </c>
      <c r="AM1907" s="301">
        <v>43828</v>
      </c>
      <c r="AN1907">
        <v>3865</v>
      </c>
      <c r="AO1907">
        <v>2492</v>
      </c>
      <c r="AP1907" s="301">
        <v>43645</v>
      </c>
      <c r="AQ1907">
        <v>3630</v>
      </c>
      <c r="AR1907">
        <v>1869</v>
      </c>
      <c r="AS1907" s="301">
        <v>43280</v>
      </c>
      <c r="AT1907">
        <v>4390</v>
      </c>
      <c r="AU1907">
        <v>2830</v>
      </c>
    </row>
    <row r="1908" spans="1:47" x14ac:dyDescent="0.2">
      <c r="A1908" s="102">
        <v>3822</v>
      </c>
      <c r="B1908">
        <v>4519</v>
      </c>
      <c r="C1908" t="s">
        <v>1823</v>
      </c>
      <c r="D1908" t="s">
        <v>918</v>
      </c>
      <c r="E1908">
        <v>5817</v>
      </c>
      <c r="F1908">
        <v>5821</v>
      </c>
      <c r="G1908">
        <v>200</v>
      </c>
      <c r="H1908" t="s">
        <v>901</v>
      </c>
      <c r="I1908">
        <v>6383</v>
      </c>
      <c r="J1908" t="s">
        <v>454</v>
      </c>
      <c r="K1908" t="s">
        <v>909</v>
      </c>
      <c r="L1908">
        <v>9340</v>
      </c>
      <c r="M1908">
        <v>9360</v>
      </c>
      <c r="N1908">
        <v>100</v>
      </c>
      <c r="O1908" t="s">
        <v>898</v>
      </c>
      <c r="P1908">
        <v>0.61149408940734196</v>
      </c>
      <c r="Q1908">
        <v>0.86418463117897104</v>
      </c>
      <c r="R1908" s="15">
        <v>2.0474008084529299E-25</v>
      </c>
      <c r="S1908" s="15">
        <v>1.2178542670190499E-13</v>
      </c>
      <c r="T1908">
        <v>-6.7850888656977997</v>
      </c>
      <c r="U1908">
        <v>6.7850888656977997</v>
      </c>
      <c r="V1908">
        <v>0.115129289649852</v>
      </c>
      <c r="W1908">
        <v>-194.19</v>
      </c>
      <c r="X1908">
        <v>24.38</v>
      </c>
      <c r="Y1908">
        <v>141893</v>
      </c>
      <c r="Z1908">
        <v>28379</v>
      </c>
      <c r="AA1908">
        <v>1.31</v>
      </c>
      <c r="AB1908">
        <v>5</v>
      </c>
      <c r="AC1908">
        <v>4</v>
      </c>
      <c r="AD1908">
        <v>1</v>
      </c>
      <c r="AE1908">
        <v>80</v>
      </c>
      <c r="AF1908">
        <v>17</v>
      </c>
      <c r="AG1908">
        <v>2</v>
      </c>
      <c r="AH1908">
        <v>1</v>
      </c>
      <c r="AI1908">
        <v>2</v>
      </c>
      <c r="AJ1908" s="301">
        <v>43919</v>
      </c>
      <c r="AK1908">
        <v>12405</v>
      </c>
      <c r="AL1908">
        <v>6870</v>
      </c>
      <c r="AM1908" s="301">
        <v>43828</v>
      </c>
      <c r="AN1908">
        <v>10080</v>
      </c>
      <c r="AO1908">
        <v>6660</v>
      </c>
      <c r="AP1908" s="301">
        <v>43645</v>
      </c>
      <c r="AQ1908">
        <v>7180</v>
      </c>
      <c r="AR1908">
        <v>6180</v>
      </c>
      <c r="AS1908" s="301">
        <v>43280</v>
      </c>
      <c r="AT1908">
        <v>5600</v>
      </c>
      <c r="AU1908">
        <v>4780</v>
      </c>
    </row>
    <row r="1909" spans="1:47" x14ac:dyDescent="0.2">
      <c r="A1909" s="102">
        <v>2481</v>
      </c>
      <c r="B1909">
        <v>1332</v>
      </c>
      <c r="C1909" t="s">
        <v>1174</v>
      </c>
      <c r="D1909" t="s">
        <v>974</v>
      </c>
      <c r="E1909">
        <v>468</v>
      </c>
      <c r="F1909">
        <v>456</v>
      </c>
      <c r="G1909">
        <v>2100</v>
      </c>
      <c r="H1909" t="s">
        <v>901</v>
      </c>
      <c r="I1909">
        <v>3765</v>
      </c>
      <c r="J1909" t="s">
        <v>1947</v>
      </c>
      <c r="K1909" t="s">
        <v>900</v>
      </c>
      <c r="L1909">
        <v>2000</v>
      </c>
      <c r="M1909">
        <v>1884</v>
      </c>
      <c r="N1909">
        <v>500</v>
      </c>
      <c r="O1909" t="s">
        <v>898</v>
      </c>
      <c r="P1909">
        <v>0.54222039284971602</v>
      </c>
      <c r="Q1909">
        <v>0.91177640033531004</v>
      </c>
      <c r="R1909">
        <v>6.6909506327127596E-2</v>
      </c>
      <c r="S1909">
        <v>1.5040910609254001E-2</v>
      </c>
      <c r="T1909">
        <v>-2.0027339312019401</v>
      </c>
      <c r="U1909">
        <v>2.0027339312019401</v>
      </c>
      <c r="V1909">
        <v>2.2697615664611299</v>
      </c>
      <c r="W1909">
        <v>-17.510000000000002</v>
      </c>
      <c r="X1909">
        <v>1.66</v>
      </c>
      <c r="Y1909">
        <v>141729</v>
      </c>
      <c r="Z1909">
        <v>8858</v>
      </c>
      <c r="AA1909">
        <v>0.54</v>
      </c>
      <c r="AB1909">
        <v>16</v>
      </c>
      <c r="AC1909">
        <v>10</v>
      </c>
      <c r="AD1909">
        <v>6</v>
      </c>
      <c r="AE1909">
        <v>62.5</v>
      </c>
      <c r="AF1909">
        <v>15</v>
      </c>
      <c r="AG1909">
        <v>5</v>
      </c>
      <c r="AH1909">
        <v>4</v>
      </c>
      <c r="AI1909">
        <v>7</v>
      </c>
      <c r="AJ1909" s="301">
        <v>43919</v>
      </c>
      <c r="AK1909">
        <v>517</v>
      </c>
      <c r="AL1909">
        <v>1529</v>
      </c>
      <c r="AM1909" s="301">
        <v>43828</v>
      </c>
      <c r="AN1909">
        <v>652</v>
      </c>
      <c r="AO1909">
        <v>2316</v>
      </c>
      <c r="AP1909" s="301">
        <v>43645</v>
      </c>
      <c r="AQ1909">
        <v>674</v>
      </c>
      <c r="AR1909">
        <v>3075</v>
      </c>
      <c r="AS1909" s="301">
        <v>43280</v>
      </c>
      <c r="AT1909">
        <v>537</v>
      </c>
      <c r="AU1909">
        <v>2660</v>
      </c>
    </row>
    <row r="1910" spans="1:47" x14ac:dyDescent="0.2">
      <c r="A1910" s="102">
        <v>1882</v>
      </c>
      <c r="B1910">
        <v>1417</v>
      </c>
      <c r="C1910" t="s">
        <v>1462</v>
      </c>
      <c r="D1910" t="s">
        <v>907</v>
      </c>
      <c r="E1910">
        <v>1611</v>
      </c>
      <c r="F1910">
        <v>1595</v>
      </c>
      <c r="G1910">
        <v>700</v>
      </c>
      <c r="H1910" t="s">
        <v>898</v>
      </c>
      <c r="I1910">
        <v>8850</v>
      </c>
      <c r="J1910" t="s">
        <v>1345</v>
      </c>
      <c r="K1910" t="s">
        <v>917</v>
      </c>
      <c r="L1910">
        <v>2237</v>
      </c>
      <c r="M1910">
        <v>2184</v>
      </c>
      <c r="N1910">
        <v>500</v>
      </c>
      <c r="O1910" t="s">
        <v>901</v>
      </c>
      <c r="P1910">
        <v>0.90689182204670105</v>
      </c>
      <c r="Q1910">
        <v>0.92791924752995303</v>
      </c>
      <c r="R1910">
        <v>8.6424718984890903E-2</v>
      </c>
      <c r="S1910">
        <v>1.17016660185829E-2</v>
      </c>
      <c r="T1910">
        <v>2.0135972305501002</v>
      </c>
      <c r="U1910">
        <v>2.0135972305501002</v>
      </c>
      <c r="V1910">
        <v>1.46968771112138</v>
      </c>
      <c r="W1910">
        <v>6.57</v>
      </c>
      <c r="X1910">
        <v>2.2400000000000002</v>
      </c>
      <c r="Y1910">
        <v>141471</v>
      </c>
      <c r="Z1910">
        <v>10105</v>
      </c>
      <c r="AA1910">
        <v>0.44</v>
      </c>
      <c r="AB1910">
        <v>14</v>
      </c>
      <c r="AC1910">
        <v>7</v>
      </c>
      <c r="AD1910">
        <v>7</v>
      </c>
      <c r="AE1910">
        <v>50</v>
      </c>
      <c r="AF1910">
        <v>20</v>
      </c>
      <c r="AG1910">
        <v>1</v>
      </c>
      <c r="AH1910">
        <v>1</v>
      </c>
      <c r="AI1910">
        <v>12</v>
      </c>
      <c r="AJ1910" s="301">
        <v>43919</v>
      </c>
      <c r="AK1910">
        <v>1375</v>
      </c>
      <c r="AL1910">
        <v>2067</v>
      </c>
      <c r="AM1910" s="301">
        <v>43828</v>
      </c>
      <c r="AN1910">
        <v>1651</v>
      </c>
      <c r="AO1910">
        <v>2785</v>
      </c>
      <c r="AP1910" s="301">
        <v>43645</v>
      </c>
      <c r="AQ1910">
        <v>1652</v>
      </c>
      <c r="AR1910">
        <v>2621</v>
      </c>
      <c r="AS1910" s="301">
        <v>43280</v>
      </c>
      <c r="AT1910">
        <v>1687</v>
      </c>
      <c r="AU1910">
        <v>2610</v>
      </c>
    </row>
    <row r="1911" spans="1:47" x14ac:dyDescent="0.2">
      <c r="A1911" s="102">
        <v>3474</v>
      </c>
      <c r="B1911">
        <v>5471</v>
      </c>
      <c r="C1911" t="s">
        <v>1052</v>
      </c>
      <c r="D1911" t="s">
        <v>939</v>
      </c>
      <c r="E1911">
        <v>3290</v>
      </c>
      <c r="F1911">
        <v>3280</v>
      </c>
      <c r="G1911">
        <v>300</v>
      </c>
      <c r="H1911" t="s">
        <v>901</v>
      </c>
      <c r="I1911">
        <v>9715</v>
      </c>
      <c r="J1911" t="s">
        <v>1135</v>
      </c>
      <c r="K1911" t="s">
        <v>910</v>
      </c>
      <c r="L1911">
        <v>2544</v>
      </c>
      <c r="M1911">
        <v>2541</v>
      </c>
      <c r="N1911">
        <v>400</v>
      </c>
      <c r="O1911" t="s">
        <v>898</v>
      </c>
      <c r="P1911">
        <v>0.53100491639426095</v>
      </c>
      <c r="Q1911">
        <v>0.87823074238588605</v>
      </c>
      <c r="R1911">
        <v>9.6319809621937397E-2</v>
      </c>
      <c r="S1911">
        <v>1.13494971815016E-2</v>
      </c>
      <c r="T1911">
        <v>-1.72090826944776</v>
      </c>
      <c r="U1911">
        <v>1.72090826944776</v>
      </c>
      <c r="V1911">
        <v>1.5223148561452999</v>
      </c>
      <c r="W1911">
        <v>-26.54</v>
      </c>
      <c r="X1911">
        <v>3.29</v>
      </c>
      <c r="Y1911">
        <v>141449</v>
      </c>
      <c r="Z1911">
        <v>14145</v>
      </c>
      <c r="AA1911">
        <v>0.88</v>
      </c>
      <c r="AB1911">
        <v>10</v>
      </c>
      <c r="AC1911">
        <v>6</v>
      </c>
      <c r="AD1911">
        <v>4</v>
      </c>
      <c r="AE1911">
        <v>60</v>
      </c>
      <c r="AF1911">
        <v>17</v>
      </c>
      <c r="AG1911">
        <v>4</v>
      </c>
      <c r="AH1911">
        <v>1</v>
      </c>
      <c r="AI1911">
        <v>5</v>
      </c>
      <c r="AJ1911" s="301">
        <v>43919</v>
      </c>
      <c r="AK1911">
        <v>3655</v>
      </c>
      <c r="AL1911">
        <v>1916</v>
      </c>
      <c r="AM1911" s="301">
        <v>43828</v>
      </c>
      <c r="AN1911">
        <v>4805</v>
      </c>
      <c r="AO1911">
        <v>2968</v>
      </c>
      <c r="AP1911" s="301">
        <v>43645</v>
      </c>
      <c r="AQ1911">
        <v>4155</v>
      </c>
      <c r="AR1911">
        <v>2456</v>
      </c>
      <c r="AS1911" s="301">
        <v>43280</v>
      </c>
      <c r="AT1911">
        <v>4995</v>
      </c>
      <c r="AU1911">
        <v>2590</v>
      </c>
    </row>
    <row r="1912" spans="1:47" x14ac:dyDescent="0.2">
      <c r="A1912" s="102">
        <v>2802</v>
      </c>
      <c r="B1912">
        <v>4917</v>
      </c>
      <c r="C1912" t="s">
        <v>1137</v>
      </c>
      <c r="D1912" t="s">
        <v>920</v>
      </c>
      <c r="E1912">
        <v>1980</v>
      </c>
      <c r="F1912">
        <v>1989</v>
      </c>
      <c r="G1912">
        <v>500</v>
      </c>
      <c r="H1912" t="s">
        <v>901</v>
      </c>
      <c r="I1912">
        <v>9303</v>
      </c>
      <c r="J1912" t="s">
        <v>1166</v>
      </c>
      <c r="K1912" t="s">
        <v>1184</v>
      </c>
      <c r="L1912">
        <v>1276</v>
      </c>
      <c r="M1912">
        <v>1286</v>
      </c>
      <c r="N1912">
        <v>800</v>
      </c>
      <c r="O1912" t="s">
        <v>898</v>
      </c>
      <c r="P1912">
        <v>0.60454329284659702</v>
      </c>
      <c r="Q1912">
        <v>0.90351494487032502</v>
      </c>
      <c r="R1912">
        <v>0.15568258140431501</v>
      </c>
      <c r="S1912" s="15">
        <v>4.2519986837116601E-2</v>
      </c>
      <c r="T1912">
        <v>-1.41827806990718</v>
      </c>
      <c r="U1912">
        <v>1.41827806990718</v>
      </c>
      <c r="V1912">
        <v>1.64641563972536</v>
      </c>
      <c r="W1912">
        <v>-8.65</v>
      </c>
      <c r="X1912">
        <v>3.45</v>
      </c>
      <c r="Y1912">
        <v>141067</v>
      </c>
      <c r="Z1912">
        <v>9404</v>
      </c>
      <c r="AA1912">
        <v>0.51</v>
      </c>
      <c r="AB1912">
        <v>15</v>
      </c>
      <c r="AC1912">
        <v>10</v>
      </c>
      <c r="AD1912">
        <v>5</v>
      </c>
      <c r="AE1912">
        <v>66.67</v>
      </c>
      <c r="AF1912">
        <v>21</v>
      </c>
      <c r="AG1912">
        <v>0</v>
      </c>
      <c r="AH1912">
        <v>0</v>
      </c>
      <c r="AI1912">
        <v>15</v>
      </c>
      <c r="AJ1912" s="301">
        <v>43919</v>
      </c>
      <c r="AK1912">
        <v>2119</v>
      </c>
      <c r="AL1912">
        <v>1217</v>
      </c>
      <c r="AM1912" s="301">
        <v>43828</v>
      </c>
      <c r="AN1912">
        <v>3000</v>
      </c>
      <c r="AO1912">
        <v>1471</v>
      </c>
      <c r="AP1912" s="301">
        <v>43645</v>
      </c>
      <c r="AQ1912">
        <v>2663</v>
      </c>
      <c r="AR1912">
        <v>1417</v>
      </c>
      <c r="AS1912" s="301">
        <v>43280</v>
      </c>
      <c r="AT1912">
        <v>3335</v>
      </c>
      <c r="AU1912">
        <v>1330</v>
      </c>
    </row>
    <row r="1913" spans="1:47" x14ac:dyDescent="0.2">
      <c r="A1913" s="102">
        <v>2115</v>
      </c>
      <c r="B1913">
        <v>1959</v>
      </c>
      <c r="C1913" t="s">
        <v>1446</v>
      </c>
      <c r="D1913" t="s">
        <v>907</v>
      </c>
      <c r="E1913">
        <v>3135</v>
      </c>
      <c r="F1913">
        <v>3115</v>
      </c>
      <c r="G1913">
        <v>300</v>
      </c>
      <c r="H1913" t="s">
        <v>898</v>
      </c>
      <c r="I1913">
        <v>5110</v>
      </c>
      <c r="J1913" t="s">
        <v>808</v>
      </c>
      <c r="K1913" t="s">
        <v>984</v>
      </c>
      <c r="L1913">
        <v>1053</v>
      </c>
      <c r="M1913">
        <v>1049</v>
      </c>
      <c r="N1913">
        <v>900</v>
      </c>
      <c r="O1913" t="s">
        <v>901</v>
      </c>
      <c r="P1913">
        <v>0.74613693956504301</v>
      </c>
      <c r="Q1913">
        <v>0.92182159009543996</v>
      </c>
      <c r="R1913">
        <v>0.14482191986300799</v>
      </c>
      <c r="S1913">
        <v>1.35853166178411E-2</v>
      </c>
      <c r="T1913">
        <v>1.9604191525802599</v>
      </c>
      <c r="U1913">
        <v>1.9604191525802599</v>
      </c>
      <c r="V1913">
        <v>1.4030617055328101</v>
      </c>
      <c r="W1913">
        <v>7.5</v>
      </c>
      <c r="X1913">
        <v>1.03</v>
      </c>
      <c r="Y1913">
        <v>141034</v>
      </c>
      <c r="Z1913">
        <v>11753</v>
      </c>
      <c r="AA1913">
        <v>0.74</v>
      </c>
      <c r="AB1913">
        <v>12</v>
      </c>
      <c r="AC1913">
        <v>5</v>
      </c>
      <c r="AD1913">
        <v>7</v>
      </c>
      <c r="AE1913">
        <v>41.67</v>
      </c>
      <c r="AF1913">
        <v>21</v>
      </c>
      <c r="AG1913">
        <v>2</v>
      </c>
      <c r="AH1913">
        <v>0</v>
      </c>
      <c r="AI1913">
        <v>10</v>
      </c>
      <c r="AJ1913" s="301">
        <v>43919</v>
      </c>
      <c r="AK1913">
        <v>3070</v>
      </c>
      <c r="AL1913">
        <v>1069</v>
      </c>
      <c r="AM1913" s="301">
        <v>43828</v>
      </c>
      <c r="AN1913">
        <v>3235</v>
      </c>
      <c r="AO1913">
        <v>1337</v>
      </c>
      <c r="AP1913" s="301">
        <v>43645</v>
      </c>
      <c r="AQ1913">
        <v>3325</v>
      </c>
      <c r="AR1913">
        <v>1263</v>
      </c>
      <c r="AS1913" s="301">
        <v>43280</v>
      </c>
      <c r="AT1913">
        <v>5210</v>
      </c>
      <c r="AU1913">
        <v>1711</v>
      </c>
    </row>
    <row r="1914" spans="1:47" x14ac:dyDescent="0.2">
      <c r="A1914" s="102">
        <v>1095</v>
      </c>
      <c r="B1914">
        <v>2327</v>
      </c>
      <c r="C1914" t="s">
        <v>1171</v>
      </c>
      <c r="D1914" t="s">
        <v>900</v>
      </c>
      <c r="E1914">
        <v>2942</v>
      </c>
      <c r="F1914">
        <v>2914</v>
      </c>
      <c r="G1914">
        <v>300</v>
      </c>
      <c r="H1914" t="s">
        <v>901</v>
      </c>
      <c r="I1914">
        <v>6902</v>
      </c>
      <c r="J1914" t="s">
        <v>588</v>
      </c>
      <c r="K1914" t="s">
        <v>913</v>
      </c>
      <c r="L1914">
        <v>4170</v>
      </c>
      <c r="M1914">
        <v>4151</v>
      </c>
      <c r="N1914">
        <v>200</v>
      </c>
      <c r="O1914" t="s">
        <v>898</v>
      </c>
      <c r="P1914">
        <v>0.908569897362002</v>
      </c>
      <c r="Q1914">
        <v>0.94564577169093</v>
      </c>
      <c r="R1914">
        <v>2.0176096038799999E-3</v>
      </c>
      <c r="S1914">
        <v>2.2315092520749798E-3</v>
      </c>
      <c r="T1914">
        <v>-1.0655408984077599</v>
      </c>
      <c r="U1914">
        <v>1.0655408984077599</v>
      </c>
      <c r="V1914">
        <v>1.4213243670767099</v>
      </c>
      <c r="W1914">
        <v>-4.0999999999999996</v>
      </c>
      <c r="X1914">
        <v>5.3</v>
      </c>
      <c r="Y1914">
        <v>140805</v>
      </c>
      <c r="Z1914">
        <v>17601</v>
      </c>
      <c r="AA1914">
        <v>0.59</v>
      </c>
      <c r="AB1914">
        <v>8</v>
      </c>
      <c r="AC1914">
        <v>5</v>
      </c>
      <c r="AD1914">
        <v>3</v>
      </c>
      <c r="AE1914">
        <v>62.5</v>
      </c>
      <c r="AF1914">
        <v>21</v>
      </c>
      <c r="AG1914">
        <v>1</v>
      </c>
      <c r="AH1914">
        <v>1</v>
      </c>
      <c r="AI1914">
        <v>6</v>
      </c>
      <c r="AJ1914" s="301">
        <v>43919</v>
      </c>
      <c r="AK1914">
        <v>2686</v>
      </c>
      <c r="AL1914">
        <v>3590</v>
      </c>
      <c r="AM1914" s="301">
        <v>43828</v>
      </c>
      <c r="AN1914">
        <v>3600</v>
      </c>
      <c r="AO1914">
        <v>4966</v>
      </c>
      <c r="AP1914" s="301">
        <v>43645</v>
      </c>
      <c r="AQ1914">
        <v>3515</v>
      </c>
      <c r="AR1914">
        <v>4642</v>
      </c>
      <c r="AS1914" s="301">
        <v>43280</v>
      </c>
      <c r="AT1914">
        <v>2762</v>
      </c>
      <c r="AU1914">
        <v>5245</v>
      </c>
    </row>
    <row r="1915" spans="1:47" x14ac:dyDescent="0.2">
      <c r="A1915" s="102">
        <v>2172</v>
      </c>
      <c r="B1915">
        <v>6723</v>
      </c>
      <c r="C1915" t="s">
        <v>1082</v>
      </c>
      <c r="D1915" t="s">
        <v>903</v>
      </c>
      <c r="E1915">
        <v>568</v>
      </c>
      <c r="F1915">
        <v>548</v>
      </c>
      <c r="G1915">
        <v>1900</v>
      </c>
      <c r="H1915" t="s">
        <v>901</v>
      </c>
      <c r="I1915">
        <v>9715</v>
      </c>
      <c r="J1915" t="s">
        <v>1135</v>
      </c>
      <c r="K1915" t="s">
        <v>910</v>
      </c>
      <c r="L1915">
        <v>2544</v>
      </c>
      <c r="M1915">
        <v>2541</v>
      </c>
      <c r="N1915">
        <v>400</v>
      </c>
      <c r="O1915" t="s">
        <v>898</v>
      </c>
      <c r="P1915">
        <v>0.86322193490295296</v>
      </c>
      <c r="Q1915">
        <v>0.92034396400831697</v>
      </c>
      <c r="R1915">
        <v>8.1837385716291497E-2</v>
      </c>
      <c r="S1915">
        <v>1.8973699856607901E-3</v>
      </c>
      <c r="T1915">
        <v>-1.1831373489794299</v>
      </c>
      <c r="U1915">
        <v>1.1831373489794299</v>
      </c>
      <c r="V1915">
        <v>0.45403807494946702</v>
      </c>
      <c r="W1915">
        <v>-10.9</v>
      </c>
      <c r="X1915">
        <v>2.44</v>
      </c>
      <c r="Y1915">
        <v>140624</v>
      </c>
      <c r="Z1915">
        <v>11719</v>
      </c>
      <c r="AA1915">
        <v>0.73</v>
      </c>
      <c r="AB1915">
        <v>12</v>
      </c>
      <c r="AC1915">
        <v>7</v>
      </c>
      <c r="AD1915">
        <v>5</v>
      </c>
      <c r="AE1915">
        <v>58.33</v>
      </c>
      <c r="AF1915">
        <v>19</v>
      </c>
      <c r="AG1915">
        <v>4</v>
      </c>
      <c r="AH1915">
        <v>1</v>
      </c>
      <c r="AI1915">
        <v>7</v>
      </c>
      <c r="AJ1915" s="301">
        <v>43919</v>
      </c>
      <c r="AK1915">
        <v>394</v>
      </c>
      <c r="AL1915">
        <v>1916</v>
      </c>
      <c r="AM1915" s="301">
        <v>43828</v>
      </c>
      <c r="AN1915">
        <v>750</v>
      </c>
      <c r="AO1915">
        <v>2968</v>
      </c>
      <c r="AP1915" s="301">
        <v>43645</v>
      </c>
      <c r="AQ1915">
        <v>582</v>
      </c>
      <c r="AR1915">
        <v>2456</v>
      </c>
      <c r="AS1915" s="301">
        <v>43280</v>
      </c>
      <c r="AT1915">
        <v>1085</v>
      </c>
      <c r="AU1915">
        <v>2590</v>
      </c>
    </row>
    <row r="1916" spans="1:47" x14ac:dyDescent="0.2">
      <c r="A1916" s="102">
        <v>3488</v>
      </c>
      <c r="B1916">
        <v>3197</v>
      </c>
      <c r="C1916" t="s">
        <v>508</v>
      </c>
      <c r="D1916" t="s">
        <v>921</v>
      </c>
      <c r="E1916">
        <v>1738</v>
      </c>
      <c r="F1916">
        <v>1715</v>
      </c>
      <c r="G1916">
        <v>600</v>
      </c>
      <c r="H1916" t="s">
        <v>901</v>
      </c>
      <c r="I1916">
        <v>5233</v>
      </c>
      <c r="J1916" t="s">
        <v>1033</v>
      </c>
      <c r="K1916" t="s">
        <v>897</v>
      </c>
      <c r="L1916">
        <v>2425</v>
      </c>
      <c r="M1916">
        <v>2448</v>
      </c>
      <c r="N1916">
        <v>400</v>
      </c>
      <c r="O1916" t="s">
        <v>898</v>
      </c>
      <c r="P1916" s="15">
        <v>0.89086739059795605</v>
      </c>
      <c r="Q1916">
        <v>0.87786708322073403</v>
      </c>
      <c r="R1916" s="15">
        <v>0.237862459879601</v>
      </c>
      <c r="S1916">
        <v>4.5517377317012601E-2</v>
      </c>
      <c r="T1916">
        <v>-0.72799121478696804</v>
      </c>
      <c r="U1916">
        <v>0.72799121478696804</v>
      </c>
      <c r="V1916">
        <v>0.38906151821678397</v>
      </c>
      <c r="W1916">
        <v>-8.52</v>
      </c>
      <c r="X1916">
        <v>5.09</v>
      </c>
      <c r="Y1916">
        <v>140415</v>
      </c>
      <c r="Z1916">
        <v>9361</v>
      </c>
      <c r="AA1916">
        <v>0.28999999999999998</v>
      </c>
      <c r="AB1916">
        <v>15</v>
      </c>
      <c r="AC1916">
        <v>7</v>
      </c>
      <c r="AD1916">
        <v>8</v>
      </c>
      <c r="AE1916">
        <v>46.67</v>
      </c>
      <c r="AF1916">
        <v>19</v>
      </c>
      <c r="AG1916">
        <v>3</v>
      </c>
      <c r="AH1916">
        <v>2</v>
      </c>
      <c r="AI1916">
        <v>10</v>
      </c>
      <c r="AJ1916" s="301">
        <v>43919</v>
      </c>
      <c r="AK1916">
        <v>1614</v>
      </c>
      <c r="AL1916">
        <v>1935</v>
      </c>
      <c r="AM1916" s="301">
        <v>43828</v>
      </c>
      <c r="AN1916">
        <v>2135</v>
      </c>
      <c r="AO1916">
        <v>3215</v>
      </c>
      <c r="AP1916" s="301">
        <v>43645</v>
      </c>
      <c r="AQ1916">
        <v>1873</v>
      </c>
      <c r="AR1916">
        <v>3290</v>
      </c>
      <c r="AS1916" s="301">
        <v>43280</v>
      </c>
      <c r="AT1916">
        <v>1626</v>
      </c>
      <c r="AU1916">
        <v>3625</v>
      </c>
    </row>
    <row r="1917" spans="1:47" x14ac:dyDescent="0.2">
      <c r="A1917" s="102">
        <v>1442</v>
      </c>
      <c r="B1917">
        <v>5802</v>
      </c>
      <c r="C1917" t="s">
        <v>1056</v>
      </c>
      <c r="D1917" t="s">
        <v>911</v>
      </c>
      <c r="E1917">
        <v>1238.5</v>
      </c>
      <c r="F1917">
        <v>1214.5</v>
      </c>
      <c r="G1917">
        <v>900</v>
      </c>
      <c r="H1917" t="s">
        <v>898</v>
      </c>
      <c r="I1917">
        <v>8601</v>
      </c>
      <c r="J1917" t="s">
        <v>22</v>
      </c>
      <c r="K1917" t="s">
        <v>1025</v>
      </c>
      <c r="L1917">
        <v>454.2</v>
      </c>
      <c r="M1917">
        <v>454</v>
      </c>
      <c r="N1917">
        <v>2400</v>
      </c>
      <c r="O1917" t="s">
        <v>901</v>
      </c>
      <c r="P1917">
        <v>0.86092223805799595</v>
      </c>
      <c r="Q1917">
        <v>0.93800604205116001</v>
      </c>
      <c r="R1917">
        <v>0.41095339650656898</v>
      </c>
      <c r="S1917" s="15">
        <v>8.6417145373519896E-2</v>
      </c>
      <c r="T1917">
        <v>0.121065027879618</v>
      </c>
      <c r="U1917">
        <v>0.121065027879618</v>
      </c>
      <c r="V1917">
        <v>0.60359206982105396</v>
      </c>
      <c r="W1917">
        <v>0.7</v>
      </c>
      <c r="X1917">
        <v>0.32</v>
      </c>
      <c r="Y1917">
        <v>140400</v>
      </c>
      <c r="Z1917">
        <v>9360</v>
      </c>
      <c r="AA1917">
        <v>0.43</v>
      </c>
      <c r="AB1917">
        <v>15</v>
      </c>
      <c r="AC1917">
        <v>10</v>
      </c>
      <c r="AD1917">
        <v>5</v>
      </c>
      <c r="AE1917">
        <v>66.67</v>
      </c>
      <c r="AF1917">
        <v>20</v>
      </c>
      <c r="AG1917">
        <v>1</v>
      </c>
      <c r="AH1917">
        <v>0</v>
      </c>
      <c r="AI1917">
        <v>14</v>
      </c>
      <c r="AJ1917" s="301">
        <v>43919</v>
      </c>
      <c r="AK1917">
        <v>1166.5</v>
      </c>
      <c r="AL1917">
        <v>434.4</v>
      </c>
      <c r="AM1917" s="301">
        <v>43828</v>
      </c>
      <c r="AN1917">
        <v>1652</v>
      </c>
      <c r="AO1917">
        <v>553</v>
      </c>
      <c r="AP1917" s="301">
        <v>43645</v>
      </c>
      <c r="AQ1917">
        <v>1442</v>
      </c>
      <c r="AR1917">
        <v>490.5</v>
      </c>
      <c r="AS1917" s="301">
        <v>43280</v>
      </c>
      <c r="AT1917">
        <v>1616.5</v>
      </c>
      <c r="AU1917">
        <v>633.4</v>
      </c>
    </row>
    <row r="1918" spans="1:47" x14ac:dyDescent="0.2">
      <c r="A1918" s="102">
        <v>675</v>
      </c>
      <c r="B1918">
        <v>3076</v>
      </c>
      <c r="C1918" t="s">
        <v>1126</v>
      </c>
      <c r="D1918" t="s">
        <v>905</v>
      </c>
      <c r="E1918">
        <v>1560</v>
      </c>
      <c r="F1918">
        <v>1532</v>
      </c>
      <c r="G1918">
        <v>700</v>
      </c>
      <c r="H1918" t="s">
        <v>898</v>
      </c>
      <c r="I1918">
        <v>9101</v>
      </c>
      <c r="J1918" t="s">
        <v>682</v>
      </c>
      <c r="K1918" t="s">
        <v>1071</v>
      </c>
      <c r="L1918">
        <v>1484</v>
      </c>
      <c r="M1918">
        <v>1493</v>
      </c>
      <c r="N1918">
        <v>700</v>
      </c>
      <c r="O1918" t="s">
        <v>901</v>
      </c>
      <c r="P1918">
        <v>0.83518407444542797</v>
      </c>
      <c r="Q1918">
        <v>0.95379731236402499</v>
      </c>
      <c r="R1918">
        <v>8.0650477024203193E-2</v>
      </c>
      <c r="S1918">
        <v>7.1801016351410903E-3</v>
      </c>
      <c r="T1918">
        <v>1.18171954163819</v>
      </c>
      <c r="U1918">
        <v>1.18171954163819</v>
      </c>
      <c r="V1918">
        <v>1.8002374867086499</v>
      </c>
      <c r="W1918">
        <v>5.25</v>
      </c>
      <c r="X1918">
        <v>2.5499999999999998</v>
      </c>
      <c r="Y1918">
        <v>140238</v>
      </c>
      <c r="Z1918">
        <v>14024</v>
      </c>
      <c r="AA1918">
        <v>0.53</v>
      </c>
      <c r="AB1918">
        <v>10</v>
      </c>
      <c r="AC1918">
        <v>5</v>
      </c>
      <c r="AD1918">
        <v>5</v>
      </c>
      <c r="AE1918">
        <v>50</v>
      </c>
      <c r="AF1918">
        <v>17</v>
      </c>
      <c r="AG1918">
        <v>3</v>
      </c>
      <c r="AH1918">
        <v>1</v>
      </c>
      <c r="AI1918">
        <v>6</v>
      </c>
      <c r="AJ1918" s="301">
        <v>43919</v>
      </c>
      <c r="AK1918">
        <v>1344</v>
      </c>
      <c r="AL1918">
        <v>1336</v>
      </c>
      <c r="AM1918" s="301">
        <v>43828</v>
      </c>
      <c r="AN1918">
        <v>1947</v>
      </c>
      <c r="AO1918">
        <v>1981</v>
      </c>
      <c r="AP1918" s="301">
        <v>43645</v>
      </c>
      <c r="AQ1918">
        <v>1791</v>
      </c>
      <c r="AR1918">
        <v>1776</v>
      </c>
      <c r="AS1918" s="301">
        <v>43280</v>
      </c>
      <c r="AT1918">
        <v>2309</v>
      </c>
      <c r="AU1918">
        <v>2162</v>
      </c>
    </row>
    <row r="1919" spans="1:47" x14ac:dyDescent="0.2">
      <c r="A1919" s="102">
        <v>2706</v>
      </c>
      <c r="B1919">
        <v>6201</v>
      </c>
      <c r="C1919" t="s">
        <v>1150</v>
      </c>
      <c r="D1919" t="s">
        <v>913</v>
      </c>
      <c r="E1919">
        <v>5750</v>
      </c>
      <c r="F1919">
        <v>5650</v>
      </c>
      <c r="G1919">
        <v>100</v>
      </c>
      <c r="H1919" t="s">
        <v>898</v>
      </c>
      <c r="I1919">
        <v>9072</v>
      </c>
      <c r="J1919" t="s">
        <v>975</v>
      </c>
      <c r="K1919" t="s">
        <v>976</v>
      </c>
      <c r="L1919">
        <v>2118</v>
      </c>
      <c r="M1919">
        <v>2146</v>
      </c>
      <c r="N1919">
        <v>300</v>
      </c>
      <c r="O1919" t="s">
        <v>901</v>
      </c>
      <c r="P1919">
        <v>0.90816607779332303</v>
      </c>
      <c r="Q1919">
        <v>0.90595708586844803</v>
      </c>
      <c r="R1919" s="15">
        <v>0.29855229626407198</v>
      </c>
      <c r="S1919" s="15">
        <v>7.0477932678619501E-2</v>
      </c>
      <c r="T1919">
        <v>0.80645253976780396</v>
      </c>
      <c r="U1919">
        <v>0.80645253976780396</v>
      </c>
      <c r="V1919">
        <v>1.61161470594991</v>
      </c>
      <c r="W1919">
        <v>2.62</v>
      </c>
      <c r="X1919">
        <v>13.95</v>
      </c>
      <c r="Y1919">
        <v>140027</v>
      </c>
      <c r="Z1919">
        <v>23338</v>
      </c>
      <c r="AA1919">
        <v>0.86</v>
      </c>
      <c r="AB1919">
        <v>6</v>
      </c>
      <c r="AC1919">
        <v>4</v>
      </c>
      <c r="AD1919">
        <v>2</v>
      </c>
      <c r="AE1919">
        <v>66.67</v>
      </c>
      <c r="AF1919">
        <v>20</v>
      </c>
      <c r="AG1919">
        <v>1</v>
      </c>
      <c r="AH1919">
        <v>0</v>
      </c>
      <c r="AI1919">
        <v>5</v>
      </c>
      <c r="AJ1919" s="301">
        <v>43919</v>
      </c>
      <c r="AK1919">
        <v>5370</v>
      </c>
      <c r="AL1919">
        <v>2172</v>
      </c>
      <c r="AM1919" s="301">
        <v>43828</v>
      </c>
      <c r="AN1919">
        <v>6330</v>
      </c>
      <c r="AO1919">
        <v>2746</v>
      </c>
      <c r="AP1919" s="301">
        <v>43645</v>
      </c>
      <c r="AQ1919">
        <v>6040</v>
      </c>
      <c r="AR1919">
        <v>2562</v>
      </c>
      <c r="AS1919" s="301">
        <v>43280</v>
      </c>
      <c r="AT1919">
        <v>6010</v>
      </c>
      <c r="AU1919">
        <v>2840</v>
      </c>
    </row>
    <row r="1920" spans="1:47" x14ac:dyDescent="0.2">
      <c r="A1920" s="102">
        <v>776</v>
      </c>
      <c r="B1920">
        <v>1959</v>
      </c>
      <c r="C1920" t="s">
        <v>1446</v>
      </c>
      <c r="D1920" t="s">
        <v>907</v>
      </c>
      <c r="E1920">
        <v>3135</v>
      </c>
      <c r="F1920">
        <v>3115</v>
      </c>
      <c r="G1920">
        <v>300</v>
      </c>
      <c r="H1920" t="s">
        <v>898</v>
      </c>
      <c r="I1920">
        <v>5108</v>
      </c>
      <c r="J1920" t="s">
        <v>1467</v>
      </c>
      <c r="K1920" t="s">
        <v>984</v>
      </c>
      <c r="L1920">
        <v>3450</v>
      </c>
      <c r="M1920">
        <v>3455</v>
      </c>
      <c r="N1920">
        <v>300</v>
      </c>
      <c r="O1920" t="s">
        <v>901</v>
      </c>
      <c r="P1920">
        <v>0.71814565266052399</v>
      </c>
      <c r="Q1920">
        <v>0.95174139080459796</v>
      </c>
      <c r="R1920">
        <v>0.32136597798192001</v>
      </c>
      <c r="S1920" s="15">
        <v>4.32499852502776E-3</v>
      </c>
      <c r="T1920">
        <v>1.45137215760508</v>
      </c>
      <c r="U1920">
        <v>1.45137215760508</v>
      </c>
      <c r="V1920">
        <v>1.3141090430423701</v>
      </c>
      <c r="W1920">
        <v>5.42</v>
      </c>
      <c r="X1920">
        <v>9.84</v>
      </c>
      <c r="Y1920">
        <v>139515</v>
      </c>
      <c r="Z1920">
        <v>27903</v>
      </c>
      <c r="AA1920">
        <v>1.54</v>
      </c>
      <c r="AB1920">
        <v>5</v>
      </c>
      <c r="AC1920">
        <v>3</v>
      </c>
      <c r="AD1920">
        <v>2</v>
      </c>
      <c r="AE1920">
        <v>60</v>
      </c>
      <c r="AF1920">
        <v>23</v>
      </c>
      <c r="AG1920">
        <v>2</v>
      </c>
      <c r="AH1920">
        <v>0</v>
      </c>
      <c r="AI1920">
        <v>3</v>
      </c>
      <c r="AJ1920" s="301">
        <v>43919</v>
      </c>
      <c r="AK1920">
        <v>3070</v>
      </c>
      <c r="AL1920">
        <v>3409</v>
      </c>
      <c r="AM1920" s="301">
        <v>43828</v>
      </c>
      <c r="AN1920">
        <v>3235</v>
      </c>
      <c r="AO1920">
        <v>4070</v>
      </c>
      <c r="AP1920" s="301">
        <v>43645</v>
      </c>
      <c r="AQ1920">
        <v>3325</v>
      </c>
      <c r="AR1920">
        <v>4310</v>
      </c>
      <c r="AS1920" s="301">
        <v>43280</v>
      </c>
      <c r="AT1920">
        <v>5210</v>
      </c>
      <c r="AU1920">
        <v>4164</v>
      </c>
    </row>
    <row r="1921" spans="1:47" x14ac:dyDescent="0.2">
      <c r="A1921" s="102">
        <v>3897</v>
      </c>
      <c r="B1921">
        <v>4530</v>
      </c>
      <c r="C1921" t="s">
        <v>752</v>
      </c>
      <c r="D1921" t="s">
        <v>918</v>
      </c>
      <c r="E1921">
        <v>5850</v>
      </c>
      <c r="F1921">
        <v>5810</v>
      </c>
      <c r="G1921">
        <v>200</v>
      </c>
      <c r="H1921" t="s">
        <v>898</v>
      </c>
      <c r="I1921">
        <v>6465</v>
      </c>
      <c r="J1921" t="s">
        <v>360</v>
      </c>
      <c r="K1921" t="s">
        <v>909</v>
      </c>
      <c r="L1921">
        <v>9250</v>
      </c>
      <c r="M1921">
        <v>9100</v>
      </c>
      <c r="N1921">
        <v>100</v>
      </c>
      <c r="O1921" t="s">
        <v>901</v>
      </c>
      <c r="P1921">
        <v>0.91283719205985003</v>
      </c>
      <c r="Q1921">
        <v>0.86094598793108701</v>
      </c>
      <c r="R1921">
        <v>2.33992462038227E-2</v>
      </c>
      <c r="S1921">
        <v>4.3243444116773597E-2</v>
      </c>
      <c r="T1921">
        <v>1.06022644853818</v>
      </c>
      <c r="U1921">
        <v>1.06022644853818</v>
      </c>
      <c r="V1921">
        <v>0.82641033086641003</v>
      </c>
      <c r="W1921">
        <v>5.42</v>
      </c>
      <c r="X1921">
        <v>27.69</v>
      </c>
      <c r="Y1921">
        <v>139395</v>
      </c>
      <c r="Z1921">
        <v>46465</v>
      </c>
      <c r="AA1921">
        <v>2.82</v>
      </c>
      <c r="AB1921">
        <v>3</v>
      </c>
      <c r="AC1921">
        <v>2</v>
      </c>
      <c r="AD1921">
        <v>1</v>
      </c>
      <c r="AE1921">
        <v>66.67</v>
      </c>
      <c r="AF1921">
        <v>16</v>
      </c>
      <c r="AG1921">
        <v>1</v>
      </c>
      <c r="AH1921">
        <v>0</v>
      </c>
      <c r="AI1921">
        <v>2</v>
      </c>
      <c r="AJ1921" s="301">
        <v>43919</v>
      </c>
      <c r="AK1921">
        <v>5370</v>
      </c>
      <c r="AL1921">
        <v>8530</v>
      </c>
      <c r="AM1921" s="301">
        <v>43828</v>
      </c>
      <c r="AN1921">
        <v>5350</v>
      </c>
      <c r="AO1921">
        <v>9740</v>
      </c>
      <c r="AP1921" s="301">
        <v>43645</v>
      </c>
      <c r="AQ1921">
        <v>4455</v>
      </c>
      <c r="AR1921">
        <v>8150</v>
      </c>
      <c r="AS1921" s="301">
        <v>43280</v>
      </c>
      <c r="AT1921">
        <v>9080</v>
      </c>
      <c r="AU1921">
        <v>10800</v>
      </c>
    </row>
    <row r="1922" spans="1:47" x14ac:dyDescent="0.2">
      <c r="A1922" s="102">
        <v>206</v>
      </c>
      <c r="B1922">
        <v>4849</v>
      </c>
      <c r="C1922" t="s">
        <v>448</v>
      </c>
      <c r="D1922" t="s">
        <v>910</v>
      </c>
      <c r="E1922">
        <v>2773</v>
      </c>
      <c r="F1922">
        <v>2667</v>
      </c>
      <c r="G1922">
        <v>400</v>
      </c>
      <c r="H1922" t="s">
        <v>901</v>
      </c>
      <c r="I1922">
        <v>9616</v>
      </c>
      <c r="J1922" t="s">
        <v>1156</v>
      </c>
      <c r="K1922" t="s">
        <v>910</v>
      </c>
      <c r="L1922">
        <v>3730</v>
      </c>
      <c r="M1922">
        <v>3595</v>
      </c>
      <c r="N1922">
        <v>300</v>
      </c>
      <c r="O1922" t="s">
        <v>898</v>
      </c>
      <c r="P1922">
        <v>0.95353789719600801</v>
      </c>
      <c r="Q1922">
        <v>0.96703456917344099</v>
      </c>
      <c r="R1922" s="15">
        <v>0.17199290344260601</v>
      </c>
      <c r="S1922">
        <v>6.2637680191883496E-2</v>
      </c>
      <c r="T1922">
        <v>-1.9513452416999</v>
      </c>
      <c r="U1922">
        <v>1.9513452416999</v>
      </c>
      <c r="V1922">
        <v>1.7930820734536399</v>
      </c>
      <c r="W1922">
        <v>-16.010000000000002</v>
      </c>
      <c r="X1922">
        <v>1.08</v>
      </c>
      <c r="Y1922">
        <v>139189</v>
      </c>
      <c r="Z1922">
        <v>15465</v>
      </c>
      <c r="AA1922">
        <v>0.96</v>
      </c>
      <c r="AB1922">
        <v>9</v>
      </c>
      <c r="AC1922">
        <v>6</v>
      </c>
      <c r="AD1922">
        <v>3</v>
      </c>
      <c r="AE1922">
        <v>66.67</v>
      </c>
      <c r="AF1922">
        <v>15</v>
      </c>
      <c r="AG1922">
        <v>4</v>
      </c>
      <c r="AH1922">
        <v>2</v>
      </c>
      <c r="AI1922">
        <v>3</v>
      </c>
      <c r="AJ1922" s="301">
        <v>43919</v>
      </c>
      <c r="AK1922">
        <v>2100</v>
      </c>
      <c r="AL1922">
        <v>2291</v>
      </c>
      <c r="AM1922" s="301">
        <v>43828</v>
      </c>
      <c r="AN1922">
        <v>4775</v>
      </c>
      <c r="AO1922">
        <v>5180</v>
      </c>
      <c r="AP1922" s="301">
        <v>43645</v>
      </c>
      <c r="AQ1922">
        <v>4265</v>
      </c>
      <c r="AR1922">
        <v>5240</v>
      </c>
      <c r="AS1922" s="301">
        <v>43280</v>
      </c>
      <c r="AT1922">
        <v>5350</v>
      </c>
      <c r="AU1922">
        <v>5940</v>
      </c>
    </row>
    <row r="1923" spans="1:47" x14ac:dyDescent="0.2">
      <c r="A1923" s="102">
        <v>726</v>
      </c>
      <c r="B1923">
        <v>5711</v>
      </c>
      <c r="C1923" t="s">
        <v>1266</v>
      </c>
      <c r="D1923" t="s">
        <v>911</v>
      </c>
      <c r="E1923">
        <v>2266</v>
      </c>
      <c r="F1923">
        <v>2250</v>
      </c>
      <c r="G1923">
        <v>400</v>
      </c>
      <c r="H1923" t="s">
        <v>901</v>
      </c>
      <c r="I1923">
        <v>7202</v>
      </c>
      <c r="J1923" t="s">
        <v>596</v>
      </c>
      <c r="K1923" t="s">
        <v>913</v>
      </c>
      <c r="L1923">
        <v>950.5</v>
      </c>
      <c r="M1923">
        <v>944.8</v>
      </c>
      <c r="N1923">
        <v>1000</v>
      </c>
      <c r="O1923" t="s">
        <v>898</v>
      </c>
      <c r="P1923">
        <v>0.92564509378105098</v>
      </c>
      <c r="Q1923">
        <v>0.95290570785574202</v>
      </c>
      <c r="R1923">
        <v>7.1452801756816495E-2</v>
      </c>
      <c r="S1923">
        <v>8.2574468227359601E-2</v>
      </c>
      <c r="T1923">
        <v>-1.0572663716834401</v>
      </c>
      <c r="U1923">
        <v>1.0572663716834401</v>
      </c>
      <c r="V1923">
        <v>1.0898637272457099</v>
      </c>
      <c r="W1923">
        <v>-12.1</v>
      </c>
      <c r="X1923">
        <v>4.9800000000000004</v>
      </c>
      <c r="Y1923">
        <v>139128</v>
      </c>
      <c r="Z1923">
        <v>9938</v>
      </c>
      <c r="AA1923">
        <v>0.25</v>
      </c>
      <c r="AB1923">
        <v>14</v>
      </c>
      <c r="AC1923">
        <v>8</v>
      </c>
      <c r="AD1923">
        <v>6</v>
      </c>
      <c r="AE1923">
        <v>57.14</v>
      </c>
      <c r="AF1923">
        <v>18</v>
      </c>
      <c r="AG1923">
        <v>4</v>
      </c>
      <c r="AH1923">
        <v>3</v>
      </c>
      <c r="AI1923">
        <v>7</v>
      </c>
      <c r="AJ1923" s="301">
        <v>43919</v>
      </c>
      <c r="AK1923">
        <v>2207</v>
      </c>
      <c r="AL1923">
        <v>745.1</v>
      </c>
      <c r="AM1923" s="301">
        <v>43828</v>
      </c>
      <c r="AN1923">
        <v>2977</v>
      </c>
      <c r="AO1923">
        <v>1299</v>
      </c>
      <c r="AP1923" s="301">
        <v>43645</v>
      </c>
      <c r="AQ1923">
        <v>3125</v>
      </c>
      <c r="AR1923">
        <v>1247</v>
      </c>
      <c r="AS1923" s="301">
        <v>43280</v>
      </c>
      <c r="AT1923">
        <v>2976</v>
      </c>
      <c r="AU1923">
        <v>1430.5</v>
      </c>
    </row>
    <row r="1924" spans="1:47" x14ac:dyDescent="0.2">
      <c r="A1924" s="102">
        <v>673</v>
      </c>
      <c r="B1924">
        <v>6183</v>
      </c>
      <c r="C1924" t="s">
        <v>1060</v>
      </c>
      <c r="D1924" t="s">
        <v>910</v>
      </c>
      <c r="E1924">
        <v>1372</v>
      </c>
      <c r="F1924">
        <v>1371</v>
      </c>
      <c r="G1924">
        <v>800</v>
      </c>
      <c r="H1924" t="s">
        <v>901</v>
      </c>
      <c r="I1924">
        <v>7202</v>
      </c>
      <c r="J1924" t="s">
        <v>596</v>
      </c>
      <c r="K1924" t="s">
        <v>913</v>
      </c>
      <c r="L1924">
        <v>950.5</v>
      </c>
      <c r="M1924">
        <v>944.8</v>
      </c>
      <c r="N1924">
        <v>1200</v>
      </c>
      <c r="O1924" t="s">
        <v>898</v>
      </c>
      <c r="P1924">
        <v>0.93731873449556202</v>
      </c>
      <c r="Q1924">
        <v>0.953924065817502</v>
      </c>
      <c r="R1924">
        <v>4.2556019466723001E-2</v>
      </c>
      <c r="S1924">
        <v>2.2291317342031099E-2</v>
      </c>
      <c r="T1924">
        <v>-2.7013177440371398E-2</v>
      </c>
      <c r="U1924">
        <v>2.7013177440371398E-2</v>
      </c>
      <c r="V1924">
        <v>0.33264939011120098</v>
      </c>
      <c r="W1924">
        <v>-0.17</v>
      </c>
      <c r="X1924">
        <v>3.37</v>
      </c>
      <c r="Y1924">
        <v>138933</v>
      </c>
      <c r="Z1924">
        <v>8173</v>
      </c>
      <c r="AA1924">
        <v>0.47</v>
      </c>
      <c r="AB1924">
        <v>17</v>
      </c>
      <c r="AC1924">
        <v>10</v>
      </c>
      <c r="AD1924">
        <v>7</v>
      </c>
      <c r="AE1924">
        <v>58.82</v>
      </c>
      <c r="AF1924">
        <v>18</v>
      </c>
      <c r="AG1924">
        <v>4</v>
      </c>
      <c r="AH1924">
        <v>3</v>
      </c>
      <c r="AI1924">
        <v>10</v>
      </c>
      <c r="AJ1924" s="301">
        <v>43919</v>
      </c>
      <c r="AK1924">
        <v>1152</v>
      </c>
      <c r="AL1924">
        <v>745.1</v>
      </c>
      <c r="AM1924" s="301">
        <v>43828</v>
      </c>
      <c r="AN1924">
        <v>1720</v>
      </c>
      <c r="AO1924">
        <v>1299</v>
      </c>
      <c r="AP1924" s="301">
        <v>43645</v>
      </c>
      <c r="AQ1924">
        <v>1520</v>
      </c>
      <c r="AR1924">
        <v>1247</v>
      </c>
      <c r="AS1924" s="301">
        <v>43280</v>
      </c>
      <c r="AT1924">
        <v>1850</v>
      </c>
      <c r="AU1924">
        <v>1430.5</v>
      </c>
    </row>
    <row r="1925" spans="1:47" x14ac:dyDescent="0.2">
      <c r="A1925" s="102">
        <v>3437</v>
      </c>
      <c r="B1925">
        <v>2296</v>
      </c>
      <c r="C1925" t="s">
        <v>1472</v>
      </c>
      <c r="D1925" t="s">
        <v>923</v>
      </c>
      <c r="E1925">
        <v>646</v>
      </c>
      <c r="F1925">
        <v>643</v>
      </c>
      <c r="G1925">
        <v>1700</v>
      </c>
      <c r="H1925" t="s">
        <v>901</v>
      </c>
      <c r="I1925">
        <v>4208</v>
      </c>
      <c r="J1925" t="s">
        <v>1026</v>
      </c>
      <c r="K1925" t="s">
        <v>920</v>
      </c>
      <c r="L1925">
        <v>1810</v>
      </c>
      <c r="M1925">
        <v>1797</v>
      </c>
      <c r="N1925">
        <v>600</v>
      </c>
      <c r="O1925" t="s">
        <v>898</v>
      </c>
      <c r="P1925">
        <v>0.85549908970604704</v>
      </c>
      <c r="Q1925">
        <v>0.879910181153573</v>
      </c>
      <c r="R1925" s="15">
        <v>1.05766777397801E-2</v>
      </c>
      <c r="S1925">
        <v>7.7459030239589305E-2</v>
      </c>
      <c r="T1925">
        <v>-5.2557070506642101E-2</v>
      </c>
      <c r="U1925">
        <v>5.2557070506642101E-2</v>
      </c>
      <c r="V1925">
        <v>8.8707726511036894E-2</v>
      </c>
      <c r="W1925">
        <v>-0.28999999999999998</v>
      </c>
      <c r="X1925">
        <v>1.38</v>
      </c>
      <c r="Y1925">
        <v>138757</v>
      </c>
      <c r="Z1925">
        <v>9250</v>
      </c>
      <c r="AA1925">
        <v>0.55000000000000004</v>
      </c>
      <c r="AB1925">
        <v>15</v>
      </c>
      <c r="AC1925">
        <v>10</v>
      </c>
      <c r="AD1925">
        <v>5</v>
      </c>
      <c r="AE1925">
        <v>66.67</v>
      </c>
      <c r="AF1925">
        <v>18</v>
      </c>
      <c r="AG1925">
        <v>2</v>
      </c>
      <c r="AH1925">
        <v>1</v>
      </c>
      <c r="AI1925">
        <v>12</v>
      </c>
      <c r="AJ1925" s="301">
        <v>43919</v>
      </c>
      <c r="AK1925">
        <v>655</v>
      </c>
      <c r="AL1925">
        <v>1691</v>
      </c>
      <c r="AM1925" s="301">
        <v>43828</v>
      </c>
      <c r="AN1925">
        <v>705</v>
      </c>
      <c r="AO1925">
        <v>2379</v>
      </c>
      <c r="AP1925" s="301">
        <v>43645</v>
      </c>
      <c r="AQ1925">
        <v>743</v>
      </c>
      <c r="AR1925">
        <v>2298</v>
      </c>
      <c r="AS1925" s="301">
        <v>43280</v>
      </c>
      <c r="AT1925">
        <v>941</v>
      </c>
      <c r="AU1925">
        <v>2821</v>
      </c>
    </row>
    <row r="1926" spans="1:47" x14ac:dyDescent="0.2">
      <c r="A1926" s="102">
        <v>2267</v>
      </c>
      <c r="B1926">
        <v>4045</v>
      </c>
      <c r="C1926" t="s">
        <v>1127</v>
      </c>
      <c r="D1926" t="s">
        <v>920</v>
      </c>
      <c r="E1926">
        <v>1030</v>
      </c>
      <c r="F1926">
        <v>1022</v>
      </c>
      <c r="G1926">
        <v>1000</v>
      </c>
      <c r="H1926" t="s">
        <v>898</v>
      </c>
      <c r="I1926">
        <v>5334</v>
      </c>
      <c r="J1926" t="s">
        <v>1074</v>
      </c>
      <c r="K1926" t="s">
        <v>897</v>
      </c>
      <c r="L1926">
        <v>1533</v>
      </c>
      <c r="M1926">
        <v>1527</v>
      </c>
      <c r="N1926">
        <v>700</v>
      </c>
      <c r="O1926" t="s">
        <v>901</v>
      </c>
      <c r="P1926">
        <v>0.83375780786179898</v>
      </c>
      <c r="Q1926">
        <v>0.91772884289732304</v>
      </c>
      <c r="R1926">
        <v>0.44202718656921702</v>
      </c>
      <c r="S1926" s="15">
        <v>4.9518154385945597E-2</v>
      </c>
      <c r="T1926">
        <v>1.8723054103218</v>
      </c>
      <c r="U1926">
        <v>1.8723054103218</v>
      </c>
      <c r="V1926">
        <v>2.2457379870239098</v>
      </c>
      <c r="W1926">
        <v>6.54</v>
      </c>
      <c r="X1926">
        <v>4.3899999999999997</v>
      </c>
      <c r="Y1926">
        <v>138208</v>
      </c>
      <c r="Z1926">
        <v>9214</v>
      </c>
      <c r="AA1926">
        <v>0.34</v>
      </c>
      <c r="AB1926">
        <v>15</v>
      </c>
      <c r="AC1926">
        <v>8</v>
      </c>
      <c r="AD1926">
        <v>7</v>
      </c>
      <c r="AE1926">
        <v>53.33</v>
      </c>
      <c r="AF1926">
        <v>20</v>
      </c>
      <c r="AG1926">
        <v>3</v>
      </c>
      <c r="AH1926">
        <v>1</v>
      </c>
      <c r="AI1926">
        <v>11</v>
      </c>
      <c r="AJ1926" s="301">
        <v>43919</v>
      </c>
      <c r="AK1926">
        <v>978</v>
      </c>
      <c r="AL1926">
        <v>1608</v>
      </c>
      <c r="AM1926" s="301">
        <v>43828</v>
      </c>
      <c r="AN1926">
        <v>1270</v>
      </c>
      <c r="AO1926">
        <v>2134</v>
      </c>
      <c r="AP1926" s="301">
        <v>43645</v>
      </c>
      <c r="AQ1926">
        <v>1161</v>
      </c>
      <c r="AR1926">
        <v>2076</v>
      </c>
      <c r="AS1926" s="301">
        <v>43280</v>
      </c>
      <c r="AT1926">
        <v>1247</v>
      </c>
      <c r="AU1926">
        <v>3025</v>
      </c>
    </row>
    <row r="1927" spans="1:47" x14ac:dyDescent="0.2">
      <c r="A1927" s="102">
        <v>1593</v>
      </c>
      <c r="B1927">
        <v>4917</v>
      </c>
      <c r="C1927" t="s">
        <v>1137</v>
      </c>
      <c r="D1927" t="s">
        <v>920</v>
      </c>
      <c r="E1927">
        <v>1980</v>
      </c>
      <c r="F1927">
        <v>1989</v>
      </c>
      <c r="G1927">
        <v>500</v>
      </c>
      <c r="H1927" t="s">
        <v>901</v>
      </c>
      <c r="I1927">
        <v>8850</v>
      </c>
      <c r="J1927" t="s">
        <v>1345</v>
      </c>
      <c r="K1927" t="s">
        <v>917</v>
      </c>
      <c r="L1927">
        <v>2237</v>
      </c>
      <c r="M1927">
        <v>2184</v>
      </c>
      <c r="N1927">
        <v>500</v>
      </c>
      <c r="O1927" t="s">
        <v>898</v>
      </c>
      <c r="P1927">
        <v>0.55615643143311499</v>
      </c>
      <c r="Q1927">
        <v>0.93468313387434598</v>
      </c>
      <c r="R1927">
        <v>0.136611942316755</v>
      </c>
      <c r="S1927">
        <v>3.06912832700009E-2</v>
      </c>
      <c r="T1927">
        <v>-1.7003971512892699</v>
      </c>
      <c r="U1927">
        <v>1.7003971512892699</v>
      </c>
      <c r="V1927">
        <v>2.22542208252609</v>
      </c>
      <c r="W1927">
        <v>-10.76</v>
      </c>
      <c r="X1927">
        <v>8.93</v>
      </c>
      <c r="Y1927">
        <v>138194</v>
      </c>
      <c r="Z1927">
        <v>19742</v>
      </c>
      <c r="AA1927">
        <v>1.22</v>
      </c>
      <c r="AB1927">
        <v>7</v>
      </c>
      <c r="AC1927">
        <v>4</v>
      </c>
      <c r="AD1927">
        <v>3</v>
      </c>
      <c r="AE1927">
        <v>57.14</v>
      </c>
      <c r="AF1927">
        <v>16</v>
      </c>
      <c r="AG1927">
        <v>3</v>
      </c>
      <c r="AH1927">
        <v>1</v>
      </c>
      <c r="AI1927">
        <v>3</v>
      </c>
      <c r="AJ1927" s="301">
        <v>43919</v>
      </c>
      <c r="AK1927">
        <v>2119</v>
      </c>
      <c r="AL1927">
        <v>2067</v>
      </c>
      <c r="AM1927" s="301">
        <v>43828</v>
      </c>
      <c r="AN1927">
        <v>3000</v>
      </c>
      <c r="AO1927">
        <v>2785</v>
      </c>
      <c r="AP1927" s="301">
        <v>43645</v>
      </c>
      <c r="AQ1927">
        <v>2663</v>
      </c>
      <c r="AR1927">
        <v>2621</v>
      </c>
      <c r="AS1927" s="301">
        <v>43280</v>
      </c>
      <c r="AT1927">
        <v>3335</v>
      </c>
      <c r="AU1927">
        <v>2610</v>
      </c>
    </row>
    <row r="1928" spans="1:47" x14ac:dyDescent="0.2">
      <c r="A1928" s="102">
        <v>3779</v>
      </c>
      <c r="B1928">
        <v>4042</v>
      </c>
      <c r="C1928" t="s">
        <v>1108</v>
      </c>
      <c r="D1928" t="s">
        <v>920</v>
      </c>
      <c r="E1928">
        <v>1446</v>
      </c>
      <c r="F1928">
        <v>1431</v>
      </c>
      <c r="G1928">
        <v>700</v>
      </c>
      <c r="H1928" t="s">
        <v>901</v>
      </c>
      <c r="I1928">
        <v>9759</v>
      </c>
      <c r="J1928" t="s">
        <v>387</v>
      </c>
      <c r="K1928" t="s">
        <v>900</v>
      </c>
      <c r="L1928">
        <v>1850</v>
      </c>
      <c r="M1928">
        <v>1869</v>
      </c>
      <c r="N1928">
        <v>500</v>
      </c>
      <c r="O1928" t="s">
        <v>898</v>
      </c>
      <c r="P1928">
        <v>0.84643600330433699</v>
      </c>
      <c r="Q1928">
        <v>0.86606697566737501</v>
      </c>
      <c r="R1928">
        <v>0.207417502172136</v>
      </c>
      <c r="S1928">
        <v>3.0110677457857098E-2</v>
      </c>
      <c r="T1928">
        <v>-2.3928290691611802</v>
      </c>
      <c r="U1928">
        <v>2.3928290691611802</v>
      </c>
      <c r="V1928">
        <v>2.1288194718729199</v>
      </c>
      <c r="W1928">
        <v>-12.62</v>
      </c>
      <c r="X1928">
        <v>7.19</v>
      </c>
      <c r="Y1928">
        <v>138068</v>
      </c>
      <c r="Z1928">
        <v>9862</v>
      </c>
      <c r="AA1928">
        <v>0.5</v>
      </c>
      <c r="AB1928">
        <v>14</v>
      </c>
      <c r="AC1928">
        <v>6</v>
      </c>
      <c r="AD1928">
        <v>8</v>
      </c>
      <c r="AE1928">
        <v>42.86</v>
      </c>
      <c r="AF1928">
        <v>20</v>
      </c>
      <c r="AG1928">
        <v>5</v>
      </c>
      <c r="AH1928">
        <v>2</v>
      </c>
      <c r="AI1928">
        <v>7</v>
      </c>
      <c r="AJ1928" s="301">
        <v>43919</v>
      </c>
      <c r="AK1928">
        <v>1244</v>
      </c>
      <c r="AL1928">
        <v>1507</v>
      </c>
      <c r="AM1928" s="301">
        <v>43828</v>
      </c>
      <c r="AN1928">
        <v>1695</v>
      </c>
      <c r="AO1928">
        <v>1798</v>
      </c>
      <c r="AP1928" s="301">
        <v>43645</v>
      </c>
      <c r="AQ1928">
        <v>1552</v>
      </c>
      <c r="AR1928">
        <v>1588</v>
      </c>
      <c r="AS1928" s="301">
        <v>43280</v>
      </c>
      <c r="AT1928">
        <v>1709</v>
      </c>
      <c r="AU1928">
        <v>1228</v>
      </c>
    </row>
    <row r="1929" spans="1:47" x14ac:dyDescent="0.2">
      <c r="A1929" s="102">
        <v>2934</v>
      </c>
      <c r="B1929">
        <v>5332</v>
      </c>
      <c r="C1929" t="s">
        <v>555</v>
      </c>
      <c r="D1929" t="s">
        <v>897</v>
      </c>
      <c r="E1929">
        <v>4150</v>
      </c>
      <c r="F1929">
        <v>4095</v>
      </c>
      <c r="G1929">
        <v>200</v>
      </c>
      <c r="H1929" t="s">
        <v>901</v>
      </c>
      <c r="I1929">
        <v>7164</v>
      </c>
      <c r="J1929" t="s">
        <v>1042</v>
      </c>
      <c r="K1929" t="s">
        <v>904</v>
      </c>
      <c r="L1929">
        <v>4080</v>
      </c>
      <c r="M1929">
        <v>4095</v>
      </c>
      <c r="N1929">
        <v>200</v>
      </c>
      <c r="O1929" t="s">
        <v>898</v>
      </c>
      <c r="P1929">
        <v>0.93956395751214405</v>
      </c>
      <c r="Q1929">
        <v>0.89922779193301705</v>
      </c>
      <c r="R1929">
        <v>0.35873486843532598</v>
      </c>
      <c r="S1929">
        <v>8.1422818935796198E-2</v>
      </c>
      <c r="T1929">
        <v>-1.17954844654409</v>
      </c>
      <c r="U1929">
        <v>1.17954844654409</v>
      </c>
      <c r="V1929">
        <v>1.04908459107633</v>
      </c>
      <c r="W1929">
        <v>-9.9499999999999993</v>
      </c>
      <c r="X1929">
        <v>0</v>
      </c>
      <c r="Y1929">
        <v>137941</v>
      </c>
      <c r="Z1929">
        <v>19706</v>
      </c>
      <c r="AA1929">
        <v>1.1200000000000001</v>
      </c>
      <c r="AB1929">
        <v>7</v>
      </c>
      <c r="AC1929">
        <v>4</v>
      </c>
      <c r="AD1929">
        <v>3</v>
      </c>
      <c r="AE1929">
        <v>57.14</v>
      </c>
      <c r="AF1929">
        <v>18</v>
      </c>
      <c r="AG1929">
        <v>3</v>
      </c>
      <c r="AH1929">
        <v>1</v>
      </c>
      <c r="AI1929">
        <v>3</v>
      </c>
      <c r="AJ1929" s="301">
        <v>43919</v>
      </c>
      <c r="AK1929">
        <v>3720</v>
      </c>
      <c r="AL1929">
        <v>3525</v>
      </c>
      <c r="AM1929" s="301">
        <v>43828</v>
      </c>
      <c r="AN1929">
        <v>4640</v>
      </c>
      <c r="AO1929">
        <v>4650</v>
      </c>
      <c r="AP1929" s="301">
        <v>43645</v>
      </c>
      <c r="AQ1929">
        <v>4410</v>
      </c>
      <c r="AR1929">
        <v>4210</v>
      </c>
      <c r="AS1929" s="301">
        <v>43280</v>
      </c>
      <c r="AT1929">
        <v>4930</v>
      </c>
      <c r="AU1929">
        <v>4985</v>
      </c>
    </row>
    <row r="1930" spans="1:47" x14ac:dyDescent="0.2">
      <c r="A1930" s="102">
        <v>1843</v>
      </c>
      <c r="B1930">
        <v>2181</v>
      </c>
      <c r="C1930" t="s">
        <v>1392</v>
      </c>
      <c r="D1930" t="s">
        <v>910</v>
      </c>
      <c r="E1930">
        <v>1473</v>
      </c>
      <c r="F1930">
        <v>1459</v>
      </c>
      <c r="G1930">
        <v>700</v>
      </c>
      <c r="H1930" t="s">
        <v>898</v>
      </c>
      <c r="I1930">
        <v>6841</v>
      </c>
      <c r="J1930" t="s">
        <v>1162</v>
      </c>
      <c r="K1930" t="s">
        <v>903</v>
      </c>
      <c r="L1930">
        <v>1630</v>
      </c>
      <c r="M1930">
        <v>1601</v>
      </c>
      <c r="N1930">
        <v>600</v>
      </c>
      <c r="O1930" t="s">
        <v>901</v>
      </c>
      <c r="P1930">
        <v>0.93895829377251205</v>
      </c>
      <c r="Q1930">
        <v>0.92876190897906896</v>
      </c>
      <c r="R1930">
        <v>0.175616418986388</v>
      </c>
      <c r="S1930" s="15">
        <v>7.1595502813637496E-2</v>
      </c>
      <c r="T1930">
        <v>0.93735638843218805</v>
      </c>
      <c r="U1930">
        <v>0.93735638843218805</v>
      </c>
      <c r="V1930">
        <v>0.74521756582485599</v>
      </c>
      <c r="W1930">
        <v>6.37</v>
      </c>
      <c r="X1930">
        <v>6.32</v>
      </c>
      <c r="Y1930">
        <v>137594</v>
      </c>
      <c r="Z1930">
        <v>12509</v>
      </c>
      <c r="AA1930">
        <v>0.48</v>
      </c>
      <c r="AB1930">
        <v>11</v>
      </c>
      <c r="AC1930">
        <v>6</v>
      </c>
      <c r="AD1930">
        <v>5</v>
      </c>
      <c r="AE1930">
        <v>54.55</v>
      </c>
      <c r="AF1930">
        <v>19</v>
      </c>
      <c r="AG1930">
        <v>2</v>
      </c>
      <c r="AH1930">
        <v>1</v>
      </c>
      <c r="AI1930">
        <v>8</v>
      </c>
      <c r="AJ1930" s="301">
        <v>43919</v>
      </c>
      <c r="AK1930">
        <v>1100</v>
      </c>
      <c r="AL1930">
        <v>1322</v>
      </c>
      <c r="AM1930" s="301">
        <v>43828</v>
      </c>
      <c r="AN1930">
        <v>2051</v>
      </c>
      <c r="AO1930">
        <v>1929</v>
      </c>
      <c r="AP1930" s="301">
        <v>43645</v>
      </c>
      <c r="AQ1930">
        <v>2583</v>
      </c>
      <c r="AR1930">
        <v>2173</v>
      </c>
      <c r="AS1930" s="301">
        <v>43280</v>
      </c>
      <c r="AT1930">
        <v>2349</v>
      </c>
      <c r="AU1930">
        <v>1917</v>
      </c>
    </row>
    <row r="1931" spans="1:47" x14ac:dyDescent="0.2">
      <c r="A1931" s="102">
        <v>685</v>
      </c>
      <c r="B1931">
        <v>1833</v>
      </c>
      <c r="C1931" t="s">
        <v>1197</v>
      </c>
      <c r="D1931" t="s">
        <v>907</v>
      </c>
      <c r="E1931">
        <v>2457</v>
      </c>
      <c r="F1931">
        <v>2481</v>
      </c>
      <c r="G1931">
        <v>400</v>
      </c>
      <c r="H1931" t="s">
        <v>898</v>
      </c>
      <c r="I1931">
        <v>7012</v>
      </c>
      <c r="J1931" t="s">
        <v>1054</v>
      </c>
      <c r="K1931" t="s">
        <v>913</v>
      </c>
      <c r="L1931">
        <v>1524</v>
      </c>
      <c r="M1931">
        <v>1487</v>
      </c>
      <c r="N1931">
        <v>700</v>
      </c>
      <c r="O1931" t="s">
        <v>901</v>
      </c>
      <c r="P1931">
        <v>0.82802737808900295</v>
      </c>
      <c r="Q1931">
        <v>0.953670565435769</v>
      </c>
      <c r="R1931" s="15">
        <v>0.41946050325087297</v>
      </c>
      <c r="S1931">
        <v>2.4306012184629099E-2</v>
      </c>
      <c r="T1931">
        <v>2.4886553329332202</v>
      </c>
      <c r="U1931">
        <v>2.4886553329332202</v>
      </c>
      <c r="V1931">
        <v>1.54948760861635</v>
      </c>
      <c r="W1931">
        <v>10.73</v>
      </c>
      <c r="X1931">
        <v>4.8899999999999997</v>
      </c>
      <c r="Y1931">
        <v>137058</v>
      </c>
      <c r="Z1931">
        <v>17132</v>
      </c>
      <c r="AA1931">
        <v>0.98</v>
      </c>
      <c r="AB1931">
        <v>8</v>
      </c>
      <c r="AC1931">
        <v>4</v>
      </c>
      <c r="AD1931">
        <v>4</v>
      </c>
      <c r="AE1931">
        <v>50</v>
      </c>
      <c r="AF1931">
        <v>18</v>
      </c>
      <c r="AG1931">
        <v>2</v>
      </c>
      <c r="AH1931">
        <v>1</v>
      </c>
      <c r="AI1931">
        <v>5</v>
      </c>
      <c r="AJ1931" s="301">
        <v>43919</v>
      </c>
      <c r="AK1931">
        <v>2274</v>
      </c>
      <c r="AL1931">
        <v>1613</v>
      </c>
      <c r="AM1931" s="301">
        <v>43828</v>
      </c>
      <c r="AN1931">
        <v>3010</v>
      </c>
      <c r="AO1931">
        <v>2408</v>
      </c>
      <c r="AP1931" s="301">
        <v>43645</v>
      </c>
      <c r="AQ1931">
        <v>3380</v>
      </c>
      <c r="AR1931">
        <v>2584</v>
      </c>
      <c r="AS1931" s="301">
        <v>43280</v>
      </c>
      <c r="AT1931">
        <v>3465</v>
      </c>
      <c r="AU1931">
        <v>3200</v>
      </c>
    </row>
    <row r="1932" spans="1:47" x14ac:dyDescent="0.2">
      <c r="A1932" s="102">
        <v>102</v>
      </c>
      <c r="B1932">
        <v>4023</v>
      </c>
      <c r="C1932" t="s">
        <v>1461</v>
      </c>
      <c r="D1932" t="s">
        <v>920</v>
      </c>
      <c r="E1932">
        <v>4750</v>
      </c>
      <c r="F1932">
        <v>4715</v>
      </c>
      <c r="G1932">
        <v>200</v>
      </c>
      <c r="H1932" t="s">
        <v>898</v>
      </c>
      <c r="I1932">
        <v>7011</v>
      </c>
      <c r="J1932" t="s">
        <v>1152</v>
      </c>
      <c r="K1932" t="s">
        <v>909</v>
      </c>
      <c r="L1932">
        <v>2500</v>
      </c>
      <c r="M1932">
        <v>2470</v>
      </c>
      <c r="N1932">
        <v>400</v>
      </c>
      <c r="O1932" t="s">
        <v>901</v>
      </c>
      <c r="P1932">
        <v>0.68603507456802604</v>
      </c>
      <c r="Q1932">
        <v>0.97257830852704397</v>
      </c>
      <c r="R1932">
        <v>0.33815544728421798</v>
      </c>
      <c r="S1932">
        <v>6.3039507383691407E-2</v>
      </c>
      <c r="T1932">
        <v>2.2326315620645598</v>
      </c>
      <c r="U1932">
        <v>2.2326315620645598</v>
      </c>
      <c r="V1932">
        <v>2.5174671046588601</v>
      </c>
      <c r="W1932">
        <v>12.83</v>
      </c>
      <c r="X1932">
        <v>4.7699999999999996</v>
      </c>
      <c r="Y1932">
        <v>136913</v>
      </c>
      <c r="Z1932">
        <v>45638</v>
      </c>
      <c r="AA1932">
        <v>2.87</v>
      </c>
      <c r="AB1932">
        <v>3</v>
      </c>
      <c r="AC1932">
        <v>3</v>
      </c>
      <c r="AD1932">
        <v>0</v>
      </c>
      <c r="AE1932">
        <v>100</v>
      </c>
      <c r="AF1932">
        <v>19</v>
      </c>
      <c r="AG1932">
        <v>1</v>
      </c>
      <c r="AH1932">
        <v>0</v>
      </c>
      <c r="AI1932">
        <v>2</v>
      </c>
      <c r="AJ1932" s="301">
        <v>43919</v>
      </c>
      <c r="AK1932">
        <v>4470</v>
      </c>
      <c r="AL1932">
        <v>2819.5</v>
      </c>
      <c r="AM1932" s="301">
        <v>43828</v>
      </c>
      <c r="AN1932">
        <v>6580</v>
      </c>
      <c r="AO1932">
        <v>4248</v>
      </c>
      <c r="AP1932" s="301">
        <v>43645</v>
      </c>
      <c r="AQ1932">
        <v>7430</v>
      </c>
      <c r="AR1932">
        <v>4766</v>
      </c>
      <c r="AS1932" s="301">
        <v>43280</v>
      </c>
      <c r="AT1932">
        <v>7690</v>
      </c>
      <c r="AU1932">
        <v>4025</v>
      </c>
    </row>
    <row r="1933" spans="1:47" x14ac:dyDescent="0.2">
      <c r="A1933" s="102">
        <v>1025</v>
      </c>
      <c r="B1933">
        <v>1605</v>
      </c>
      <c r="C1933" t="s">
        <v>1062</v>
      </c>
      <c r="D1933" t="s">
        <v>1045</v>
      </c>
      <c r="E1933">
        <v>672.9</v>
      </c>
      <c r="F1933">
        <v>659.6</v>
      </c>
      <c r="G1933">
        <v>1600</v>
      </c>
      <c r="H1933" t="s">
        <v>901</v>
      </c>
      <c r="I1933">
        <v>4208</v>
      </c>
      <c r="J1933" t="s">
        <v>1026</v>
      </c>
      <c r="K1933" t="s">
        <v>920</v>
      </c>
      <c r="L1933">
        <v>1810</v>
      </c>
      <c r="M1933">
        <v>1797</v>
      </c>
      <c r="N1933">
        <v>600</v>
      </c>
      <c r="O1933" t="s">
        <v>898</v>
      </c>
      <c r="P1933">
        <v>0.85782152042762505</v>
      </c>
      <c r="Q1933">
        <v>0.94680776783285303</v>
      </c>
      <c r="R1933">
        <v>0.48201929537417298</v>
      </c>
      <c r="S1933">
        <v>7.2857931626230499E-2</v>
      </c>
      <c r="T1933">
        <v>-0.942766057452046</v>
      </c>
      <c r="U1933">
        <v>0.942766057452046</v>
      </c>
      <c r="V1933">
        <v>0.62537641860346804</v>
      </c>
      <c r="W1933">
        <v>-5.09</v>
      </c>
      <c r="X1933">
        <v>2.12</v>
      </c>
      <c r="Y1933">
        <v>136438</v>
      </c>
      <c r="Z1933">
        <v>9746</v>
      </c>
      <c r="AA1933">
        <v>0.53</v>
      </c>
      <c r="AB1933">
        <v>14</v>
      </c>
      <c r="AC1933">
        <v>6</v>
      </c>
      <c r="AD1933">
        <v>8</v>
      </c>
      <c r="AE1933">
        <v>42.86</v>
      </c>
      <c r="AF1933">
        <v>18</v>
      </c>
      <c r="AG1933">
        <v>3</v>
      </c>
      <c r="AH1933">
        <v>2</v>
      </c>
      <c r="AI1933">
        <v>9</v>
      </c>
      <c r="AJ1933" s="301">
        <v>43919</v>
      </c>
      <c r="AK1933">
        <v>599.20000000000005</v>
      </c>
      <c r="AL1933">
        <v>1691</v>
      </c>
      <c r="AM1933" s="301">
        <v>43828</v>
      </c>
      <c r="AN1933">
        <v>1136.5</v>
      </c>
      <c r="AO1933">
        <v>2379</v>
      </c>
      <c r="AP1933" s="301">
        <v>43645</v>
      </c>
      <c r="AQ1933">
        <v>992.9</v>
      </c>
      <c r="AR1933">
        <v>2298</v>
      </c>
      <c r="AS1933" s="301">
        <v>43280</v>
      </c>
      <c r="AT1933">
        <v>1132.5</v>
      </c>
      <c r="AU1933">
        <v>2821</v>
      </c>
    </row>
    <row r="1934" spans="1:47" x14ac:dyDescent="0.2">
      <c r="A1934" s="102">
        <v>3130</v>
      </c>
      <c r="B1934">
        <v>6758</v>
      </c>
      <c r="C1934" t="s">
        <v>912</v>
      </c>
      <c r="D1934" t="s">
        <v>903</v>
      </c>
      <c r="E1934">
        <v>7510</v>
      </c>
      <c r="F1934">
        <v>7313</v>
      </c>
      <c r="G1934">
        <v>100</v>
      </c>
      <c r="H1934" t="s">
        <v>898</v>
      </c>
      <c r="I1934">
        <v>6952</v>
      </c>
      <c r="J1934" t="s">
        <v>362</v>
      </c>
      <c r="K1934" t="s">
        <v>903</v>
      </c>
      <c r="L1934">
        <v>1806</v>
      </c>
      <c r="M1934">
        <v>1783</v>
      </c>
      <c r="N1934">
        <v>400</v>
      </c>
      <c r="O1934" t="s">
        <v>901</v>
      </c>
      <c r="P1934">
        <v>0.82742891284768105</v>
      </c>
      <c r="Q1934">
        <v>0.89227039673716402</v>
      </c>
      <c r="R1934">
        <v>0.41957774355016503</v>
      </c>
      <c r="S1934">
        <v>8.5716616605613194E-2</v>
      </c>
      <c r="T1934">
        <v>0.25201484849213202</v>
      </c>
      <c r="U1934">
        <v>0.25201484849213202</v>
      </c>
      <c r="V1934">
        <v>1.26112114706103E-2</v>
      </c>
      <c r="W1934">
        <v>1.28</v>
      </c>
      <c r="X1934">
        <v>2.48</v>
      </c>
      <c r="Y1934">
        <v>136328</v>
      </c>
      <c r="Z1934">
        <v>10487</v>
      </c>
      <c r="AA1934">
        <v>0.61</v>
      </c>
      <c r="AB1934">
        <v>13</v>
      </c>
      <c r="AC1934">
        <v>9</v>
      </c>
      <c r="AD1934">
        <v>4</v>
      </c>
      <c r="AE1934">
        <v>69.23</v>
      </c>
      <c r="AF1934">
        <v>17</v>
      </c>
      <c r="AG1934">
        <v>2</v>
      </c>
      <c r="AH1934">
        <v>2</v>
      </c>
      <c r="AI1934">
        <v>9</v>
      </c>
      <c r="AJ1934" s="301">
        <v>43919</v>
      </c>
      <c r="AK1934">
        <v>6434</v>
      </c>
      <c r="AL1934">
        <v>1512</v>
      </c>
      <c r="AM1934" s="301">
        <v>43828</v>
      </c>
      <c r="AN1934">
        <v>7401</v>
      </c>
      <c r="AO1934">
        <v>2191</v>
      </c>
      <c r="AP1934" s="301">
        <v>43645</v>
      </c>
      <c r="AQ1934">
        <v>5781</v>
      </c>
      <c r="AR1934">
        <v>1365</v>
      </c>
      <c r="AS1934" s="301">
        <v>43280</v>
      </c>
      <c r="AT1934">
        <v>5595</v>
      </c>
      <c r="AU1934">
        <v>1774</v>
      </c>
    </row>
    <row r="1935" spans="1:47" x14ac:dyDescent="0.2">
      <c r="A1935" s="102">
        <v>3321</v>
      </c>
      <c r="B1935">
        <v>1959</v>
      </c>
      <c r="C1935" t="s">
        <v>1446</v>
      </c>
      <c r="D1935" t="s">
        <v>907</v>
      </c>
      <c r="E1935">
        <v>3135</v>
      </c>
      <c r="F1935">
        <v>3115</v>
      </c>
      <c r="G1935">
        <v>300</v>
      </c>
      <c r="H1935" t="s">
        <v>901</v>
      </c>
      <c r="I1935">
        <v>5713</v>
      </c>
      <c r="J1935" t="s">
        <v>1099</v>
      </c>
      <c r="K1935" t="s">
        <v>911</v>
      </c>
      <c r="L1935">
        <v>2937</v>
      </c>
      <c r="M1935">
        <v>2957.5</v>
      </c>
      <c r="N1935">
        <v>300</v>
      </c>
      <c r="O1935" t="s">
        <v>898</v>
      </c>
      <c r="P1935">
        <v>0.76585294407216398</v>
      </c>
      <c r="Q1935">
        <v>0.88508419267618399</v>
      </c>
      <c r="R1935" s="15">
        <v>0.160630358128006</v>
      </c>
      <c r="S1935">
        <v>3.0907901781289101E-2</v>
      </c>
      <c r="T1935">
        <v>-0.396080503423198</v>
      </c>
      <c r="U1935">
        <v>0.396080503423198</v>
      </c>
      <c r="V1935">
        <v>0.53380659560795396</v>
      </c>
      <c r="W1935">
        <v>-3.75</v>
      </c>
      <c r="X1935">
        <v>5.0599999999999996</v>
      </c>
      <c r="Y1935">
        <v>136300</v>
      </c>
      <c r="Z1935">
        <v>17038</v>
      </c>
      <c r="AA1935">
        <v>1.28</v>
      </c>
      <c r="AB1935">
        <v>8</v>
      </c>
      <c r="AC1935">
        <v>5</v>
      </c>
      <c r="AD1935">
        <v>3</v>
      </c>
      <c r="AE1935">
        <v>62.5</v>
      </c>
      <c r="AF1935">
        <v>15</v>
      </c>
      <c r="AG1935">
        <v>4</v>
      </c>
      <c r="AH1935">
        <v>2</v>
      </c>
      <c r="AI1935">
        <v>2</v>
      </c>
      <c r="AJ1935" s="301">
        <v>43919</v>
      </c>
      <c r="AK1935">
        <v>3070</v>
      </c>
      <c r="AL1935">
        <v>2311.5</v>
      </c>
      <c r="AM1935" s="301">
        <v>43828</v>
      </c>
      <c r="AN1935">
        <v>3235</v>
      </c>
      <c r="AO1935">
        <v>3544</v>
      </c>
      <c r="AP1935" s="301">
        <v>43645</v>
      </c>
      <c r="AQ1935">
        <v>3325</v>
      </c>
      <c r="AR1935">
        <v>3244</v>
      </c>
      <c r="AS1935" s="301">
        <v>43280</v>
      </c>
      <c r="AT1935">
        <v>5210</v>
      </c>
      <c r="AU1935">
        <v>4145</v>
      </c>
    </row>
    <row r="1936" spans="1:47" x14ac:dyDescent="0.2">
      <c r="A1936" s="102">
        <v>3597</v>
      </c>
      <c r="B1936">
        <v>4919</v>
      </c>
      <c r="C1936" t="s">
        <v>545</v>
      </c>
      <c r="D1936" t="s">
        <v>920</v>
      </c>
      <c r="E1936">
        <v>5110</v>
      </c>
      <c r="F1936">
        <v>5090</v>
      </c>
      <c r="G1936">
        <v>200</v>
      </c>
      <c r="H1936" t="s">
        <v>898</v>
      </c>
      <c r="I1936">
        <v>9142</v>
      </c>
      <c r="J1936" t="s">
        <v>684</v>
      </c>
      <c r="K1936" t="s">
        <v>976</v>
      </c>
      <c r="L1936">
        <v>2849</v>
      </c>
      <c r="M1936">
        <v>2813</v>
      </c>
      <c r="N1936">
        <v>400</v>
      </c>
      <c r="O1936" t="s">
        <v>901</v>
      </c>
      <c r="P1936">
        <v>0.65286755024403997</v>
      </c>
      <c r="Q1936">
        <v>0.873552699531709</v>
      </c>
      <c r="R1936">
        <v>0.25709488659184099</v>
      </c>
      <c r="S1936">
        <v>4.3218055016304704E-3</v>
      </c>
      <c r="T1936">
        <v>2.0532728953055699</v>
      </c>
      <c r="U1936">
        <v>2.0532728953055699</v>
      </c>
      <c r="V1936">
        <v>2.3533025996365802</v>
      </c>
      <c r="W1936">
        <v>5.45</v>
      </c>
      <c r="X1936">
        <v>10.53</v>
      </c>
      <c r="Y1936">
        <v>136025</v>
      </c>
      <c r="Z1936">
        <v>34006</v>
      </c>
      <c r="AA1936">
        <v>1.57</v>
      </c>
      <c r="AB1936">
        <v>4</v>
      </c>
      <c r="AC1936">
        <v>2</v>
      </c>
      <c r="AD1936">
        <v>2</v>
      </c>
      <c r="AE1936">
        <v>50</v>
      </c>
      <c r="AF1936">
        <v>22</v>
      </c>
      <c r="AG1936">
        <v>1</v>
      </c>
      <c r="AH1936">
        <v>1</v>
      </c>
      <c r="AI1936">
        <v>2</v>
      </c>
      <c r="AJ1936" s="301">
        <v>43919</v>
      </c>
      <c r="AK1936">
        <v>5490</v>
      </c>
      <c r="AL1936">
        <v>3110</v>
      </c>
      <c r="AM1936" s="301">
        <v>43828</v>
      </c>
      <c r="AN1936">
        <v>6200</v>
      </c>
      <c r="AO1936">
        <v>3650</v>
      </c>
      <c r="AP1936" s="301">
        <v>43645</v>
      </c>
      <c r="AQ1936">
        <v>5300</v>
      </c>
      <c r="AR1936">
        <v>3195</v>
      </c>
      <c r="AS1936" s="301">
        <v>43280</v>
      </c>
      <c r="AT1936">
        <v>4765</v>
      </c>
      <c r="AU1936">
        <v>3320</v>
      </c>
    </row>
    <row r="1937" spans="1:47" x14ac:dyDescent="0.2">
      <c r="A1937" s="102">
        <v>1607</v>
      </c>
      <c r="B1937">
        <v>6501</v>
      </c>
      <c r="C1937" t="s">
        <v>1022</v>
      </c>
      <c r="D1937" t="s">
        <v>903</v>
      </c>
      <c r="E1937">
        <v>3390</v>
      </c>
      <c r="F1937">
        <v>3395</v>
      </c>
      <c r="G1937">
        <v>300</v>
      </c>
      <c r="H1937" t="s">
        <v>898</v>
      </c>
      <c r="I1937">
        <v>9303</v>
      </c>
      <c r="J1937" t="s">
        <v>1166</v>
      </c>
      <c r="K1937" t="s">
        <v>1184</v>
      </c>
      <c r="L1937">
        <v>1276</v>
      </c>
      <c r="M1937">
        <v>1286</v>
      </c>
      <c r="N1937">
        <v>800</v>
      </c>
      <c r="O1937" t="s">
        <v>901</v>
      </c>
      <c r="P1937">
        <v>0.92247976163506795</v>
      </c>
      <c r="Q1937">
        <v>0.934403835579527</v>
      </c>
      <c r="R1937" s="15">
        <v>0.39810397848220203</v>
      </c>
      <c r="S1937" s="15">
        <v>3.5452995845742602E-2</v>
      </c>
      <c r="T1937">
        <v>0.38541115148287602</v>
      </c>
      <c r="U1937">
        <v>0.38541115148287602</v>
      </c>
      <c r="V1937">
        <v>0.280999287695749</v>
      </c>
      <c r="W1937">
        <v>1.4</v>
      </c>
      <c r="X1937">
        <v>1.01</v>
      </c>
      <c r="Y1937">
        <v>135615</v>
      </c>
      <c r="Z1937">
        <v>10432</v>
      </c>
      <c r="AA1937">
        <v>0.79</v>
      </c>
      <c r="AB1937">
        <v>13</v>
      </c>
      <c r="AC1937">
        <v>8</v>
      </c>
      <c r="AD1937">
        <v>5</v>
      </c>
      <c r="AE1937">
        <v>61.54</v>
      </c>
      <c r="AF1937">
        <v>19</v>
      </c>
      <c r="AG1937">
        <v>2</v>
      </c>
      <c r="AH1937">
        <v>1</v>
      </c>
      <c r="AI1937">
        <v>10</v>
      </c>
      <c r="AJ1937" s="301">
        <v>43919</v>
      </c>
      <c r="AK1937">
        <v>3109</v>
      </c>
      <c r="AL1937">
        <v>1217</v>
      </c>
      <c r="AM1937" s="301">
        <v>43828</v>
      </c>
      <c r="AN1937">
        <v>4626</v>
      </c>
      <c r="AO1937">
        <v>1471</v>
      </c>
      <c r="AP1937" s="301">
        <v>43645</v>
      </c>
      <c r="AQ1937">
        <v>4045</v>
      </c>
      <c r="AR1937">
        <v>1417</v>
      </c>
      <c r="AS1937" s="301">
        <v>43280</v>
      </c>
      <c r="AT1937">
        <v>3840.5</v>
      </c>
      <c r="AU1937">
        <v>1330</v>
      </c>
    </row>
    <row r="1938" spans="1:47" x14ac:dyDescent="0.2">
      <c r="A1938" s="102">
        <v>3823</v>
      </c>
      <c r="B1938">
        <v>3289</v>
      </c>
      <c r="C1938" t="s">
        <v>511</v>
      </c>
      <c r="D1938" t="s">
        <v>917</v>
      </c>
      <c r="E1938">
        <v>500</v>
      </c>
      <c r="F1938">
        <v>495</v>
      </c>
      <c r="G1938">
        <v>2100</v>
      </c>
      <c r="H1938" t="s">
        <v>901</v>
      </c>
      <c r="I1938">
        <v>3382</v>
      </c>
      <c r="J1938" t="s">
        <v>1468</v>
      </c>
      <c r="K1938" t="s">
        <v>921</v>
      </c>
      <c r="L1938">
        <v>3470</v>
      </c>
      <c r="M1938">
        <v>3479</v>
      </c>
      <c r="N1938">
        <v>300</v>
      </c>
      <c r="O1938" t="s">
        <v>898</v>
      </c>
      <c r="P1938">
        <v>0.70810893842640099</v>
      </c>
      <c r="Q1938">
        <v>0.86410187548019901</v>
      </c>
      <c r="R1938">
        <v>0.17740159287686699</v>
      </c>
      <c r="S1938">
        <v>2.1088326624916401E-2</v>
      </c>
      <c r="T1938">
        <v>-0.39066896602044798</v>
      </c>
      <c r="U1938">
        <v>0.39066896602044798</v>
      </c>
      <c r="V1938">
        <v>6.5308863450019197E-2</v>
      </c>
      <c r="W1938">
        <v>-2.46</v>
      </c>
      <c r="X1938">
        <v>0.4</v>
      </c>
      <c r="Y1938">
        <v>135511</v>
      </c>
      <c r="Z1938">
        <v>6776</v>
      </c>
      <c r="AA1938">
        <v>0.32</v>
      </c>
      <c r="AB1938">
        <v>20</v>
      </c>
      <c r="AC1938">
        <v>10</v>
      </c>
      <c r="AD1938">
        <v>10</v>
      </c>
      <c r="AE1938">
        <v>50</v>
      </c>
      <c r="AF1938">
        <v>17</v>
      </c>
      <c r="AG1938">
        <v>5</v>
      </c>
      <c r="AH1938">
        <v>4</v>
      </c>
      <c r="AI1938">
        <v>11</v>
      </c>
      <c r="AJ1938" s="301">
        <v>43919</v>
      </c>
      <c r="AK1938">
        <v>523</v>
      </c>
      <c r="AL1938">
        <v>3647</v>
      </c>
      <c r="AM1938" s="301">
        <v>43828</v>
      </c>
      <c r="AN1938">
        <v>755</v>
      </c>
      <c r="AO1938">
        <v>4003</v>
      </c>
      <c r="AP1938" s="301">
        <v>43645</v>
      </c>
      <c r="AQ1938">
        <v>612</v>
      </c>
      <c r="AR1938">
        <v>3707</v>
      </c>
      <c r="AS1938" s="301">
        <v>43280</v>
      </c>
      <c r="AT1938">
        <v>765</v>
      </c>
      <c r="AU1938">
        <v>4686</v>
      </c>
    </row>
    <row r="1939" spans="1:47" x14ac:dyDescent="0.2">
      <c r="A1939" s="102">
        <v>3140</v>
      </c>
      <c r="B1939">
        <v>6504</v>
      </c>
      <c r="C1939" t="s">
        <v>1444</v>
      </c>
      <c r="D1939" t="s">
        <v>903</v>
      </c>
      <c r="E1939">
        <v>2911</v>
      </c>
      <c r="F1939">
        <v>2906</v>
      </c>
      <c r="G1939">
        <v>300</v>
      </c>
      <c r="H1939" t="s">
        <v>898</v>
      </c>
      <c r="I1939">
        <v>7867</v>
      </c>
      <c r="J1939" t="s">
        <v>1178</v>
      </c>
      <c r="K1939" t="s">
        <v>919</v>
      </c>
      <c r="L1939">
        <v>863</v>
      </c>
      <c r="M1939">
        <v>837</v>
      </c>
      <c r="N1939">
        <v>1000</v>
      </c>
      <c r="O1939" t="s">
        <v>901</v>
      </c>
      <c r="P1939">
        <v>0.87507229881896798</v>
      </c>
      <c r="Q1939">
        <v>0.89195213821240504</v>
      </c>
      <c r="R1939">
        <v>0.33187610269050599</v>
      </c>
      <c r="S1939" s="15">
        <v>7.5321846366665696E-2</v>
      </c>
      <c r="T1939">
        <v>2.5225542224948598</v>
      </c>
      <c r="U1939">
        <v>2.5225542224948598</v>
      </c>
      <c r="V1939">
        <v>2.1707833883397099</v>
      </c>
      <c r="W1939">
        <v>11.17</v>
      </c>
      <c r="X1939">
        <v>3.99</v>
      </c>
      <c r="Y1939">
        <v>134796</v>
      </c>
      <c r="Z1939">
        <v>8425</v>
      </c>
      <c r="AA1939">
        <v>0</v>
      </c>
      <c r="AB1939">
        <v>16</v>
      </c>
      <c r="AC1939">
        <v>10</v>
      </c>
      <c r="AD1939">
        <v>6</v>
      </c>
      <c r="AE1939">
        <v>62.5</v>
      </c>
      <c r="AF1939">
        <v>16</v>
      </c>
      <c r="AG1939">
        <v>5</v>
      </c>
      <c r="AH1939">
        <v>5</v>
      </c>
      <c r="AI1939">
        <v>6</v>
      </c>
      <c r="AJ1939" s="301">
        <v>43919</v>
      </c>
      <c r="AK1939">
        <v>2429</v>
      </c>
      <c r="AL1939">
        <v>782</v>
      </c>
      <c r="AM1939" s="301">
        <v>43828</v>
      </c>
      <c r="AN1939">
        <v>3345</v>
      </c>
      <c r="AO1939">
        <v>1417</v>
      </c>
      <c r="AP1939" s="301">
        <v>43645</v>
      </c>
      <c r="AQ1939">
        <v>3865</v>
      </c>
      <c r="AR1939">
        <v>1307</v>
      </c>
      <c r="AS1939" s="301">
        <v>43280</v>
      </c>
      <c r="AT1939">
        <v>4155</v>
      </c>
      <c r="AU1939">
        <v>887</v>
      </c>
    </row>
    <row r="1940" spans="1:47" x14ac:dyDescent="0.2">
      <c r="A1940" s="102">
        <v>1159</v>
      </c>
      <c r="B1940">
        <v>6506</v>
      </c>
      <c r="C1940" t="s">
        <v>1005</v>
      </c>
      <c r="D1940" t="s">
        <v>903</v>
      </c>
      <c r="E1940">
        <v>3665</v>
      </c>
      <c r="F1940">
        <v>3675</v>
      </c>
      <c r="G1940">
        <v>200</v>
      </c>
      <c r="H1940" t="s">
        <v>898</v>
      </c>
      <c r="I1940">
        <v>6923</v>
      </c>
      <c r="J1940" t="s">
        <v>54</v>
      </c>
      <c r="K1940" t="s">
        <v>903</v>
      </c>
      <c r="L1940">
        <v>2563</v>
      </c>
      <c r="M1940">
        <v>2534</v>
      </c>
      <c r="N1940">
        <v>300</v>
      </c>
      <c r="O1940" t="s">
        <v>901</v>
      </c>
      <c r="P1940">
        <v>0.94005817737887398</v>
      </c>
      <c r="Q1940">
        <v>0.94437772865796399</v>
      </c>
      <c r="R1940">
        <v>8.5729947962862804E-2</v>
      </c>
      <c r="S1940" s="15">
        <v>2.8443116615124902E-3</v>
      </c>
      <c r="T1940">
        <v>0.87263554774013397</v>
      </c>
      <c r="U1940">
        <v>0.87263554774013397</v>
      </c>
      <c r="V1940">
        <v>0.66998990332457498</v>
      </c>
      <c r="W1940">
        <v>3.91</v>
      </c>
      <c r="X1940">
        <v>3.43</v>
      </c>
      <c r="Y1940">
        <v>134717</v>
      </c>
      <c r="Z1940">
        <v>14969</v>
      </c>
      <c r="AA1940">
        <v>0.69</v>
      </c>
      <c r="AB1940">
        <v>9</v>
      </c>
      <c r="AC1940">
        <v>5</v>
      </c>
      <c r="AD1940">
        <v>4</v>
      </c>
      <c r="AE1940">
        <v>55.56</v>
      </c>
      <c r="AF1940">
        <v>19</v>
      </c>
      <c r="AG1940">
        <v>2</v>
      </c>
      <c r="AH1940">
        <v>1</v>
      </c>
      <c r="AI1940">
        <v>6</v>
      </c>
      <c r="AJ1940" s="301">
        <v>43919</v>
      </c>
      <c r="AK1940">
        <v>3010</v>
      </c>
      <c r="AL1940">
        <v>2175</v>
      </c>
      <c r="AM1940" s="301">
        <v>43828</v>
      </c>
      <c r="AN1940">
        <v>4170</v>
      </c>
      <c r="AO1940">
        <v>3180</v>
      </c>
      <c r="AP1940" s="301">
        <v>43645</v>
      </c>
      <c r="AQ1940">
        <v>3855</v>
      </c>
      <c r="AR1940">
        <v>2743</v>
      </c>
      <c r="AS1940" s="301">
        <v>43280</v>
      </c>
      <c r="AT1940">
        <v>3920</v>
      </c>
      <c r="AU1940">
        <v>3700</v>
      </c>
    </row>
    <row r="1941" spans="1:47" x14ac:dyDescent="0.2">
      <c r="A1941" s="102">
        <v>504</v>
      </c>
      <c r="B1941">
        <v>6136</v>
      </c>
      <c r="C1941" t="s">
        <v>1400</v>
      </c>
      <c r="D1941" t="s">
        <v>909</v>
      </c>
      <c r="E1941">
        <v>1750</v>
      </c>
      <c r="F1941">
        <v>1664</v>
      </c>
      <c r="G1941">
        <v>600</v>
      </c>
      <c r="H1941" t="s">
        <v>898</v>
      </c>
      <c r="I1941">
        <v>7012</v>
      </c>
      <c r="J1941" t="s">
        <v>1054</v>
      </c>
      <c r="K1941" t="s">
        <v>913</v>
      </c>
      <c r="L1941">
        <v>1524</v>
      </c>
      <c r="M1941">
        <v>1487</v>
      </c>
      <c r="N1941">
        <v>700</v>
      </c>
      <c r="O1941" t="s">
        <v>901</v>
      </c>
      <c r="P1941">
        <v>0.89367203924989402</v>
      </c>
      <c r="Q1941">
        <v>0.95811311865235804</v>
      </c>
      <c r="R1941" s="15">
        <v>2.4447284848156799E-5</v>
      </c>
      <c r="S1941">
        <v>1.3477773060262E-2</v>
      </c>
      <c r="T1941">
        <v>4.6533254396358803</v>
      </c>
      <c r="U1941">
        <v>4.6533254396358803</v>
      </c>
      <c r="V1941">
        <v>3.08575800517466</v>
      </c>
      <c r="W1941">
        <v>18.54</v>
      </c>
      <c r="X1941">
        <v>4.26</v>
      </c>
      <c r="Y1941">
        <v>134479</v>
      </c>
      <c r="Z1941">
        <v>9606</v>
      </c>
      <c r="AA1941">
        <v>0.33</v>
      </c>
      <c r="AB1941">
        <v>14</v>
      </c>
      <c r="AC1941">
        <v>7</v>
      </c>
      <c r="AD1941">
        <v>7</v>
      </c>
      <c r="AE1941">
        <v>50</v>
      </c>
      <c r="AF1941">
        <v>18</v>
      </c>
      <c r="AG1941">
        <v>3</v>
      </c>
      <c r="AH1941">
        <v>0</v>
      </c>
      <c r="AI1941">
        <v>11</v>
      </c>
      <c r="AJ1941" s="301">
        <v>43919</v>
      </c>
      <c r="AK1941">
        <v>1466</v>
      </c>
      <c r="AL1941">
        <v>1613</v>
      </c>
      <c r="AM1941" s="301">
        <v>43828</v>
      </c>
      <c r="AN1941">
        <v>2090</v>
      </c>
      <c r="AO1941">
        <v>2408</v>
      </c>
      <c r="AP1941" s="301">
        <v>43645</v>
      </c>
      <c r="AQ1941">
        <v>2199</v>
      </c>
      <c r="AR1941">
        <v>2584</v>
      </c>
      <c r="AS1941" s="301">
        <v>43280</v>
      </c>
      <c r="AT1941">
        <v>2236</v>
      </c>
      <c r="AU1941">
        <v>3200</v>
      </c>
    </row>
    <row r="1942" spans="1:47" x14ac:dyDescent="0.2">
      <c r="A1942" s="102">
        <v>105</v>
      </c>
      <c r="B1942">
        <v>1808</v>
      </c>
      <c r="C1942" t="s">
        <v>465</v>
      </c>
      <c r="D1942" t="s">
        <v>907</v>
      </c>
      <c r="E1942">
        <v>1358</v>
      </c>
      <c r="F1942">
        <v>1347</v>
      </c>
      <c r="G1942">
        <v>800</v>
      </c>
      <c r="H1942" t="s">
        <v>901</v>
      </c>
      <c r="I1942">
        <v>6762</v>
      </c>
      <c r="J1942" t="s">
        <v>1396</v>
      </c>
      <c r="K1942" t="s">
        <v>903</v>
      </c>
      <c r="L1942">
        <v>10650</v>
      </c>
      <c r="M1942">
        <v>10500</v>
      </c>
      <c r="N1942">
        <v>100</v>
      </c>
      <c r="O1942" t="s">
        <v>898</v>
      </c>
      <c r="P1942">
        <v>0.95952267250394296</v>
      </c>
      <c r="Q1942">
        <v>0.97236354595109098</v>
      </c>
      <c r="R1942">
        <v>0.19839247890968101</v>
      </c>
      <c r="S1942" s="15">
        <v>3.5851494100229399E-2</v>
      </c>
      <c r="T1942">
        <v>-0.55444344414354496</v>
      </c>
      <c r="U1942">
        <v>0.55444344414354496</v>
      </c>
      <c r="V1942">
        <v>0.46183896359051102</v>
      </c>
      <c r="W1942">
        <v>-3.07</v>
      </c>
      <c r="X1942">
        <v>2.63</v>
      </c>
      <c r="Y1942">
        <v>134384</v>
      </c>
      <c r="Z1942">
        <v>11199</v>
      </c>
      <c r="AA1942">
        <v>1.06</v>
      </c>
      <c r="AB1942">
        <v>12</v>
      </c>
      <c r="AC1942">
        <v>8</v>
      </c>
      <c r="AD1942">
        <v>4</v>
      </c>
      <c r="AE1942">
        <v>66.67</v>
      </c>
      <c r="AF1942">
        <v>18</v>
      </c>
      <c r="AG1942">
        <v>2</v>
      </c>
      <c r="AH1942">
        <v>2</v>
      </c>
      <c r="AI1942">
        <v>8</v>
      </c>
      <c r="AJ1942" s="301">
        <v>43919</v>
      </c>
      <c r="AK1942">
        <v>1203</v>
      </c>
      <c r="AL1942">
        <v>8420</v>
      </c>
      <c r="AM1942" s="301">
        <v>43828</v>
      </c>
      <c r="AN1942">
        <v>1471</v>
      </c>
      <c r="AO1942">
        <v>12390</v>
      </c>
      <c r="AP1942" s="301">
        <v>43645</v>
      </c>
      <c r="AQ1942">
        <v>1123</v>
      </c>
      <c r="AR1942">
        <v>8920</v>
      </c>
      <c r="AS1942" s="301">
        <v>43280</v>
      </c>
      <c r="AT1942">
        <v>1490</v>
      </c>
      <c r="AU1942">
        <v>11310</v>
      </c>
    </row>
    <row r="1943" spans="1:47" x14ac:dyDescent="0.2">
      <c r="A1943" s="102">
        <v>644</v>
      </c>
      <c r="B1943">
        <v>1332</v>
      </c>
      <c r="C1943" t="s">
        <v>1174</v>
      </c>
      <c r="D1943" t="s">
        <v>974</v>
      </c>
      <c r="E1943">
        <v>468</v>
      </c>
      <c r="F1943">
        <v>456</v>
      </c>
      <c r="G1943">
        <v>2400</v>
      </c>
      <c r="H1943" t="s">
        <v>901</v>
      </c>
      <c r="I1943">
        <v>7201</v>
      </c>
      <c r="J1943" t="s">
        <v>928</v>
      </c>
      <c r="K1943" t="s">
        <v>913</v>
      </c>
      <c r="L1943">
        <v>400.4</v>
      </c>
      <c r="M1943">
        <v>394.7</v>
      </c>
      <c r="N1943">
        <v>2800</v>
      </c>
      <c r="O1943" t="s">
        <v>898</v>
      </c>
      <c r="P1943">
        <v>0.83175494721569498</v>
      </c>
      <c r="Q1943">
        <v>0.95440065918054195</v>
      </c>
      <c r="R1943">
        <v>6.8257045807014098E-3</v>
      </c>
      <c r="S1943">
        <v>6.1225107275910597E-3</v>
      </c>
      <c r="T1943">
        <v>-1.0206462904798299</v>
      </c>
      <c r="U1943">
        <v>1.0206462904798299</v>
      </c>
      <c r="V1943">
        <v>1.0286769850747699</v>
      </c>
      <c r="W1943">
        <v>-6.93</v>
      </c>
      <c r="X1943">
        <v>0.98</v>
      </c>
      <c r="Y1943">
        <v>134203</v>
      </c>
      <c r="Z1943">
        <v>7063</v>
      </c>
      <c r="AA1943">
        <v>0.34</v>
      </c>
      <c r="AB1943">
        <v>19</v>
      </c>
      <c r="AC1943">
        <v>12</v>
      </c>
      <c r="AD1943">
        <v>7</v>
      </c>
      <c r="AE1943">
        <v>63.16</v>
      </c>
      <c r="AF1943">
        <v>19</v>
      </c>
      <c r="AG1943">
        <v>3</v>
      </c>
      <c r="AH1943">
        <v>3</v>
      </c>
      <c r="AI1943">
        <v>13</v>
      </c>
      <c r="AJ1943" s="301">
        <v>43919</v>
      </c>
      <c r="AK1943">
        <v>517</v>
      </c>
      <c r="AL1943">
        <v>384.9</v>
      </c>
      <c r="AM1943" s="301">
        <v>43828</v>
      </c>
      <c r="AN1943">
        <v>652</v>
      </c>
      <c r="AO1943">
        <v>636.1</v>
      </c>
      <c r="AP1943" s="301">
        <v>43645</v>
      </c>
      <c r="AQ1943">
        <v>674</v>
      </c>
      <c r="AR1943">
        <v>789.6</v>
      </c>
      <c r="AS1943" s="301">
        <v>43280</v>
      </c>
      <c r="AT1943">
        <v>537</v>
      </c>
      <c r="AU1943">
        <v>1053</v>
      </c>
    </row>
    <row r="1944" spans="1:47" x14ac:dyDescent="0.2">
      <c r="A1944" s="102">
        <v>2744</v>
      </c>
      <c r="B1944">
        <v>4631</v>
      </c>
      <c r="C1944" t="s">
        <v>1088</v>
      </c>
      <c r="D1944" t="s">
        <v>920</v>
      </c>
      <c r="E1944">
        <v>2685</v>
      </c>
      <c r="F1944">
        <v>2636</v>
      </c>
      <c r="G1944">
        <v>400</v>
      </c>
      <c r="H1944" t="s">
        <v>901</v>
      </c>
      <c r="I1944">
        <v>5714</v>
      </c>
      <c r="J1944" t="s">
        <v>559</v>
      </c>
      <c r="K1944" t="s">
        <v>911</v>
      </c>
      <c r="L1944">
        <v>3280</v>
      </c>
      <c r="M1944">
        <v>3235</v>
      </c>
      <c r="N1944">
        <v>300</v>
      </c>
      <c r="O1944" t="s">
        <v>898</v>
      </c>
      <c r="P1944">
        <v>0.96043175772540201</v>
      </c>
      <c r="Q1944">
        <v>0.90495151861217804</v>
      </c>
      <c r="R1944">
        <v>6.5110487197539202E-2</v>
      </c>
      <c r="S1944" s="15">
        <v>7.1521530873048106E-2</v>
      </c>
      <c r="T1944">
        <v>-0.10686390985317799</v>
      </c>
      <c r="U1944">
        <v>0.10686390985317799</v>
      </c>
      <c r="V1944">
        <v>0.25567672012925602</v>
      </c>
      <c r="W1944">
        <v>-0.37</v>
      </c>
      <c r="X1944">
        <v>8.65</v>
      </c>
      <c r="Y1944">
        <v>134120</v>
      </c>
      <c r="Z1944">
        <v>26824</v>
      </c>
      <c r="AA1944">
        <v>1.4</v>
      </c>
      <c r="AB1944">
        <v>5</v>
      </c>
      <c r="AC1944">
        <v>4</v>
      </c>
      <c r="AD1944">
        <v>1</v>
      </c>
      <c r="AE1944">
        <v>80</v>
      </c>
      <c r="AF1944">
        <v>21</v>
      </c>
      <c r="AG1944">
        <v>0</v>
      </c>
      <c r="AH1944">
        <v>0</v>
      </c>
      <c r="AI1944">
        <v>5</v>
      </c>
      <c r="AJ1944" s="301">
        <v>43919</v>
      </c>
      <c r="AK1944">
        <v>2479</v>
      </c>
      <c r="AL1944">
        <v>2786</v>
      </c>
      <c r="AM1944" s="301">
        <v>43828</v>
      </c>
      <c r="AN1944">
        <v>3035</v>
      </c>
      <c r="AO1944">
        <v>4075</v>
      </c>
      <c r="AP1944" s="301">
        <v>43645</v>
      </c>
      <c r="AQ1944">
        <v>2906</v>
      </c>
      <c r="AR1944">
        <v>3525</v>
      </c>
      <c r="AS1944" s="301">
        <v>43280</v>
      </c>
      <c r="AT1944">
        <v>3450</v>
      </c>
      <c r="AU1944">
        <v>3350</v>
      </c>
    </row>
    <row r="1945" spans="1:47" x14ac:dyDescent="0.2">
      <c r="A1945" s="102">
        <v>215</v>
      </c>
      <c r="B1945">
        <v>3407</v>
      </c>
      <c r="C1945" t="s">
        <v>983</v>
      </c>
      <c r="D1945" t="s">
        <v>920</v>
      </c>
      <c r="E1945">
        <v>846.6</v>
      </c>
      <c r="F1945">
        <v>855.5</v>
      </c>
      <c r="G1945">
        <v>1200</v>
      </c>
      <c r="H1945" t="s">
        <v>898</v>
      </c>
      <c r="I1945">
        <v>8308</v>
      </c>
      <c r="J1945" t="s">
        <v>48</v>
      </c>
      <c r="K1945" t="s">
        <v>940</v>
      </c>
      <c r="L1945">
        <v>366</v>
      </c>
      <c r="M1945">
        <v>368</v>
      </c>
      <c r="N1945">
        <v>2800</v>
      </c>
      <c r="O1945" t="s">
        <v>901</v>
      </c>
      <c r="P1945">
        <v>0.95846333545024698</v>
      </c>
      <c r="Q1945">
        <v>0.96669338618186396</v>
      </c>
      <c r="R1945">
        <v>0.13386379544353899</v>
      </c>
      <c r="S1945" s="15">
        <v>3.48303066102865E-2</v>
      </c>
      <c r="T1945">
        <v>0.76865357183810101</v>
      </c>
      <c r="U1945">
        <v>0.76865357183810101</v>
      </c>
      <c r="V1945">
        <v>0.86763837727505899</v>
      </c>
      <c r="W1945">
        <v>3.01</v>
      </c>
      <c r="X1945">
        <v>0.37</v>
      </c>
      <c r="Y1945">
        <v>134095</v>
      </c>
      <c r="Z1945">
        <v>8381</v>
      </c>
      <c r="AA1945">
        <v>0.36</v>
      </c>
      <c r="AB1945">
        <v>16</v>
      </c>
      <c r="AC1945">
        <v>7</v>
      </c>
      <c r="AD1945">
        <v>9</v>
      </c>
      <c r="AE1945">
        <v>43.75</v>
      </c>
      <c r="AF1945">
        <v>18</v>
      </c>
      <c r="AG1945">
        <v>2</v>
      </c>
      <c r="AH1945">
        <v>2</v>
      </c>
      <c r="AI1945">
        <v>12</v>
      </c>
      <c r="AJ1945" s="301">
        <v>43919</v>
      </c>
      <c r="AK1945">
        <v>822.3</v>
      </c>
      <c r="AL1945">
        <v>344</v>
      </c>
      <c r="AM1945" s="301">
        <v>43828</v>
      </c>
      <c r="AN1945">
        <v>1234</v>
      </c>
      <c r="AO1945">
        <v>479</v>
      </c>
      <c r="AP1945" s="301">
        <v>43645</v>
      </c>
      <c r="AQ1945">
        <v>1194.5</v>
      </c>
      <c r="AR1945">
        <v>453.5</v>
      </c>
      <c r="AS1945" s="301">
        <v>43280</v>
      </c>
      <c r="AT1945">
        <v>1398</v>
      </c>
      <c r="AU1945">
        <v>582.29999999999995</v>
      </c>
    </row>
    <row r="1946" spans="1:47" x14ac:dyDescent="0.2">
      <c r="A1946" s="102">
        <v>2153</v>
      </c>
      <c r="B1946">
        <v>5020</v>
      </c>
      <c r="C1946" t="s">
        <v>1138</v>
      </c>
      <c r="D1946" t="s">
        <v>1090</v>
      </c>
      <c r="E1946">
        <v>379.7</v>
      </c>
      <c r="F1946">
        <v>378.3</v>
      </c>
      <c r="G1946">
        <v>2800</v>
      </c>
      <c r="H1946" t="s">
        <v>901</v>
      </c>
      <c r="I1946">
        <v>6395</v>
      </c>
      <c r="J1946" t="s">
        <v>1004</v>
      </c>
      <c r="K1946" t="s">
        <v>909</v>
      </c>
      <c r="L1946">
        <v>890</v>
      </c>
      <c r="M1946">
        <v>892</v>
      </c>
      <c r="N1946">
        <v>1200</v>
      </c>
      <c r="O1946" t="s">
        <v>898</v>
      </c>
      <c r="P1946">
        <v>0.74816017326551199</v>
      </c>
      <c r="Q1946">
        <v>0.92080565363926903</v>
      </c>
      <c r="R1946">
        <v>0.46950354161588898</v>
      </c>
      <c r="S1946">
        <v>6.9645902769283601E-3</v>
      </c>
      <c r="T1946" s="15">
        <v>-2.1233296813582299</v>
      </c>
      <c r="U1946" s="15">
        <v>2.1233296813582299</v>
      </c>
      <c r="V1946">
        <v>2.17797367443867</v>
      </c>
      <c r="W1946">
        <v>-11.45</v>
      </c>
      <c r="X1946">
        <v>1.04</v>
      </c>
      <c r="Y1946">
        <v>133985</v>
      </c>
      <c r="Z1946">
        <v>10307</v>
      </c>
      <c r="AA1946">
        <v>0.44</v>
      </c>
      <c r="AB1946">
        <v>13</v>
      </c>
      <c r="AC1946">
        <v>6</v>
      </c>
      <c r="AD1946">
        <v>7</v>
      </c>
      <c r="AE1946">
        <v>46.15</v>
      </c>
      <c r="AF1946">
        <v>15</v>
      </c>
      <c r="AG1946">
        <v>4</v>
      </c>
      <c r="AH1946">
        <v>3</v>
      </c>
      <c r="AI1946">
        <v>6</v>
      </c>
      <c r="AJ1946" s="301">
        <v>43919</v>
      </c>
      <c r="AK1946">
        <v>367.8</v>
      </c>
      <c r="AL1946">
        <v>796</v>
      </c>
      <c r="AM1946" s="301">
        <v>43828</v>
      </c>
      <c r="AN1946">
        <v>497.9</v>
      </c>
      <c r="AO1946">
        <v>1001</v>
      </c>
      <c r="AP1946" s="301">
        <v>43645</v>
      </c>
      <c r="AQ1946">
        <v>545.79999999999995</v>
      </c>
      <c r="AR1946">
        <v>1155</v>
      </c>
      <c r="AS1946" s="301">
        <v>43280</v>
      </c>
      <c r="AT1946">
        <v>757.9</v>
      </c>
      <c r="AU1946">
        <v>1330</v>
      </c>
    </row>
    <row r="1947" spans="1:47" x14ac:dyDescent="0.2">
      <c r="A1947" s="102">
        <v>590</v>
      </c>
      <c r="B1947">
        <v>8031</v>
      </c>
      <c r="C1947" t="s">
        <v>618</v>
      </c>
      <c r="D1947" t="s">
        <v>905</v>
      </c>
      <c r="E1947">
        <v>1600.5</v>
      </c>
      <c r="F1947">
        <v>1596</v>
      </c>
      <c r="G1947">
        <v>600</v>
      </c>
      <c r="H1947" t="s">
        <v>901</v>
      </c>
      <c r="I1947">
        <v>8601</v>
      </c>
      <c r="J1947" t="s">
        <v>22</v>
      </c>
      <c r="K1947" t="s">
        <v>1025</v>
      </c>
      <c r="L1947">
        <v>454.2</v>
      </c>
      <c r="M1947">
        <v>454</v>
      </c>
      <c r="N1947">
        <v>2100</v>
      </c>
      <c r="O1947" t="s">
        <v>898</v>
      </c>
      <c r="P1947">
        <v>0.81560020399316702</v>
      </c>
      <c r="Q1947">
        <v>0.95583010135956903</v>
      </c>
      <c r="R1947">
        <v>0.39684674744985299</v>
      </c>
      <c r="S1947">
        <v>1.1897368760204601E-2</v>
      </c>
      <c r="T1947">
        <v>-0.884373293421713</v>
      </c>
      <c r="U1947">
        <v>0.884373293421713</v>
      </c>
      <c r="V1947">
        <v>0.58388015910347002</v>
      </c>
      <c r="W1947">
        <v>-3.26</v>
      </c>
      <c r="X1947">
        <v>0.44</v>
      </c>
      <c r="Y1947">
        <v>133825</v>
      </c>
      <c r="Z1947">
        <v>8364</v>
      </c>
      <c r="AA1947">
        <v>0.38</v>
      </c>
      <c r="AB1947">
        <v>16</v>
      </c>
      <c r="AC1947">
        <v>11</v>
      </c>
      <c r="AD1947">
        <v>5</v>
      </c>
      <c r="AE1947">
        <v>68.75</v>
      </c>
      <c r="AF1947">
        <v>21</v>
      </c>
      <c r="AG1947">
        <v>1</v>
      </c>
      <c r="AH1947">
        <v>0</v>
      </c>
      <c r="AI1947">
        <v>15</v>
      </c>
      <c r="AJ1947" s="301">
        <v>43919</v>
      </c>
      <c r="AK1947">
        <v>1570</v>
      </c>
      <c r="AL1947">
        <v>434.4</v>
      </c>
      <c r="AM1947" s="301">
        <v>43828</v>
      </c>
      <c r="AN1947">
        <v>1946</v>
      </c>
      <c r="AO1947">
        <v>553</v>
      </c>
      <c r="AP1947" s="301">
        <v>43645</v>
      </c>
      <c r="AQ1947">
        <v>1798</v>
      </c>
      <c r="AR1947">
        <v>490.5</v>
      </c>
      <c r="AS1947" s="301">
        <v>43280</v>
      </c>
      <c r="AT1947">
        <v>1828</v>
      </c>
      <c r="AU1947">
        <v>633.4</v>
      </c>
    </row>
    <row r="1948" spans="1:47" x14ac:dyDescent="0.2">
      <c r="A1948" s="102">
        <v>3342</v>
      </c>
      <c r="B1948">
        <v>1801</v>
      </c>
      <c r="C1948" t="s">
        <v>1352</v>
      </c>
      <c r="D1948" t="s">
        <v>907</v>
      </c>
      <c r="E1948">
        <v>3845</v>
      </c>
      <c r="F1948">
        <v>3905</v>
      </c>
      <c r="G1948">
        <v>200</v>
      </c>
      <c r="H1948" t="s">
        <v>898</v>
      </c>
      <c r="I1948">
        <v>3197</v>
      </c>
      <c r="J1948" t="s">
        <v>508</v>
      </c>
      <c r="K1948" t="s">
        <v>921</v>
      </c>
      <c r="L1948">
        <v>1738</v>
      </c>
      <c r="M1948">
        <v>1715</v>
      </c>
      <c r="N1948">
        <v>500</v>
      </c>
      <c r="O1948" t="s">
        <v>901</v>
      </c>
      <c r="P1948">
        <v>0.91729682283251501</v>
      </c>
      <c r="Q1948">
        <v>0.88444173825153904</v>
      </c>
      <c r="R1948">
        <v>4.3186737467257499E-2</v>
      </c>
      <c r="S1948" s="15">
        <v>5.1849288429066803E-3</v>
      </c>
      <c r="T1948">
        <v>1.29363780649257</v>
      </c>
      <c r="U1948">
        <v>1.29363780649257</v>
      </c>
      <c r="V1948">
        <v>0.72700138534480196</v>
      </c>
      <c r="W1948">
        <v>8.07</v>
      </c>
      <c r="X1948">
        <v>9.8000000000000007</v>
      </c>
      <c r="Y1948">
        <v>133786</v>
      </c>
      <c r="Z1948">
        <v>13379</v>
      </c>
      <c r="AA1948">
        <v>0.72</v>
      </c>
      <c r="AB1948">
        <v>10</v>
      </c>
      <c r="AC1948">
        <v>5</v>
      </c>
      <c r="AD1948">
        <v>5</v>
      </c>
      <c r="AE1948">
        <v>50</v>
      </c>
      <c r="AF1948">
        <v>18</v>
      </c>
      <c r="AG1948">
        <v>2</v>
      </c>
      <c r="AH1948">
        <v>1</v>
      </c>
      <c r="AI1948">
        <v>7</v>
      </c>
      <c r="AJ1948" s="301">
        <v>43919</v>
      </c>
      <c r="AK1948">
        <v>3355</v>
      </c>
      <c r="AL1948">
        <v>1614</v>
      </c>
      <c r="AM1948" s="301">
        <v>43828</v>
      </c>
      <c r="AN1948">
        <v>4545</v>
      </c>
      <c r="AO1948">
        <v>2135</v>
      </c>
      <c r="AP1948" s="301">
        <v>43645</v>
      </c>
      <c r="AQ1948">
        <v>3990</v>
      </c>
      <c r="AR1948">
        <v>1873</v>
      </c>
      <c r="AS1948" s="301">
        <v>43280</v>
      </c>
      <c r="AT1948">
        <v>5980</v>
      </c>
      <c r="AU1948">
        <v>1626</v>
      </c>
    </row>
    <row r="1949" spans="1:47" x14ac:dyDescent="0.2">
      <c r="A1949" s="102">
        <v>274</v>
      </c>
      <c r="B1949">
        <v>3289</v>
      </c>
      <c r="C1949" t="s">
        <v>511</v>
      </c>
      <c r="D1949" t="s">
        <v>917</v>
      </c>
      <c r="E1949">
        <v>500</v>
      </c>
      <c r="F1949">
        <v>495</v>
      </c>
      <c r="G1949">
        <v>2100</v>
      </c>
      <c r="H1949" t="s">
        <v>901</v>
      </c>
      <c r="I1949">
        <v>8591</v>
      </c>
      <c r="J1949" t="s">
        <v>1009</v>
      </c>
      <c r="K1949" t="s">
        <v>904</v>
      </c>
      <c r="L1949">
        <v>1319.5</v>
      </c>
      <c r="M1949">
        <v>1305</v>
      </c>
      <c r="N1949">
        <v>800</v>
      </c>
      <c r="O1949" t="s">
        <v>898</v>
      </c>
      <c r="P1949">
        <v>0.87860809035087195</v>
      </c>
      <c r="Q1949">
        <v>0.964414655818849</v>
      </c>
      <c r="R1949">
        <v>0.13444400088368999</v>
      </c>
      <c r="S1949">
        <v>1.11471642892605E-2</v>
      </c>
      <c r="T1949">
        <v>-0.71804496797811701</v>
      </c>
      <c r="U1949">
        <v>0.71804496797811701</v>
      </c>
      <c r="V1949">
        <v>1.1462558940868499</v>
      </c>
      <c r="W1949">
        <v>-3.44</v>
      </c>
      <c r="X1949">
        <v>0.43</v>
      </c>
      <c r="Y1949">
        <v>133458</v>
      </c>
      <c r="Z1949">
        <v>8897</v>
      </c>
      <c r="AA1949">
        <v>0.41</v>
      </c>
      <c r="AB1949">
        <v>15</v>
      </c>
      <c r="AC1949">
        <v>6</v>
      </c>
      <c r="AD1949">
        <v>9</v>
      </c>
      <c r="AE1949">
        <v>40</v>
      </c>
      <c r="AF1949">
        <v>19</v>
      </c>
      <c r="AG1949">
        <v>2</v>
      </c>
      <c r="AH1949">
        <v>0</v>
      </c>
      <c r="AI1949">
        <v>13</v>
      </c>
      <c r="AJ1949" s="301">
        <v>43919</v>
      </c>
      <c r="AK1949">
        <v>523</v>
      </c>
      <c r="AL1949">
        <v>1373.5</v>
      </c>
      <c r="AM1949" s="301">
        <v>43828</v>
      </c>
      <c r="AN1949">
        <v>755</v>
      </c>
      <c r="AO1949">
        <v>1811</v>
      </c>
      <c r="AP1949" s="301">
        <v>43645</v>
      </c>
      <c r="AQ1949">
        <v>612</v>
      </c>
      <c r="AR1949">
        <v>1626.5</v>
      </c>
      <c r="AS1949" s="301">
        <v>43280</v>
      </c>
      <c r="AT1949">
        <v>765</v>
      </c>
      <c r="AU1949">
        <v>1742.5</v>
      </c>
    </row>
    <row r="1950" spans="1:47" x14ac:dyDescent="0.2">
      <c r="A1950" s="102">
        <v>410</v>
      </c>
      <c r="B1950">
        <v>5233</v>
      </c>
      <c r="C1950" t="s">
        <v>1033</v>
      </c>
      <c r="D1950" t="s">
        <v>897</v>
      </c>
      <c r="E1950">
        <v>2425</v>
      </c>
      <c r="F1950">
        <v>2448</v>
      </c>
      <c r="G1950">
        <v>400</v>
      </c>
      <c r="H1950" t="s">
        <v>898</v>
      </c>
      <c r="I1950">
        <v>6471</v>
      </c>
      <c r="J1950" t="s">
        <v>805</v>
      </c>
      <c r="K1950" t="s">
        <v>909</v>
      </c>
      <c r="L1950">
        <v>782</v>
      </c>
      <c r="M1950">
        <v>777</v>
      </c>
      <c r="N1950">
        <v>1300</v>
      </c>
      <c r="O1950" t="s">
        <v>901</v>
      </c>
      <c r="P1950">
        <v>0.92732355394510302</v>
      </c>
      <c r="Q1950">
        <v>0.96032379134632895</v>
      </c>
      <c r="R1950">
        <v>0.198611441062646</v>
      </c>
      <c r="S1950">
        <v>6.3544717712516298E-3</v>
      </c>
      <c r="T1950">
        <v>0.92741842364329397</v>
      </c>
      <c r="U1950">
        <v>0.92741842364329397</v>
      </c>
      <c r="V1950">
        <v>0.415219724757453</v>
      </c>
      <c r="W1950">
        <v>4.5999999999999996</v>
      </c>
      <c r="X1950">
        <v>3.16</v>
      </c>
      <c r="Y1950">
        <v>133427</v>
      </c>
      <c r="Z1950">
        <v>10264</v>
      </c>
      <c r="AA1950">
        <v>0.65</v>
      </c>
      <c r="AB1950">
        <v>13</v>
      </c>
      <c r="AC1950">
        <v>9</v>
      </c>
      <c r="AD1950">
        <v>4</v>
      </c>
      <c r="AE1950">
        <v>69.23</v>
      </c>
      <c r="AF1950">
        <v>20</v>
      </c>
      <c r="AG1950">
        <v>1</v>
      </c>
      <c r="AH1950">
        <v>1</v>
      </c>
      <c r="AI1950">
        <v>11</v>
      </c>
      <c r="AJ1950" s="301">
        <v>43919</v>
      </c>
      <c r="AK1950">
        <v>1935</v>
      </c>
      <c r="AL1950">
        <v>711</v>
      </c>
      <c r="AM1950" s="301">
        <v>43828</v>
      </c>
      <c r="AN1950">
        <v>3215</v>
      </c>
      <c r="AO1950">
        <v>1041</v>
      </c>
      <c r="AP1950" s="301">
        <v>43645</v>
      </c>
      <c r="AQ1950">
        <v>3290</v>
      </c>
      <c r="AR1950">
        <v>996</v>
      </c>
      <c r="AS1950" s="301">
        <v>43280</v>
      </c>
      <c r="AT1950">
        <v>3625</v>
      </c>
      <c r="AU1950">
        <v>1135</v>
      </c>
    </row>
    <row r="1951" spans="1:47" x14ac:dyDescent="0.2">
      <c r="A1951" s="102">
        <v>1755</v>
      </c>
      <c r="B1951">
        <v>2502</v>
      </c>
      <c r="C1951" t="s">
        <v>1457</v>
      </c>
      <c r="D1951" t="s">
        <v>923</v>
      </c>
      <c r="E1951">
        <v>3706</v>
      </c>
      <c r="F1951">
        <v>3701</v>
      </c>
      <c r="G1951">
        <v>200</v>
      </c>
      <c r="H1951" t="s">
        <v>901</v>
      </c>
      <c r="I1951">
        <v>8850</v>
      </c>
      <c r="J1951" t="s">
        <v>1345</v>
      </c>
      <c r="K1951" t="s">
        <v>917</v>
      </c>
      <c r="L1951">
        <v>2237</v>
      </c>
      <c r="M1951">
        <v>2184</v>
      </c>
      <c r="N1951">
        <v>300</v>
      </c>
      <c r="O1951" t="s">
        <v>898</v>
      </c>
      <c r="P1951">
        <v>0.85982266462169399</v>
      </c>
      <c r="Q1951">
        <v>0.93127361863748104</v>
      </c>
      <c r="R1951">
        <v>8.1102829053496805E-2</v>
      </c>
      <c r="S1951">
        <v>6.7122412989091801E-2</v>
      </c>
      <c r="T1951">
        <v>-1.61392046668367</v>
      </c>
      <c r="U1951">
        <v>1.61392046668367</v>
      </c>
      <c r="V1951">
        <v>1.69529145876899</v>
      </c>
      <c r="W1951">
        <v>-6.65</v>
      </c>
      <c r="X1951">
        <v>11.48</v>
      </c>
      <c r="Y1951">
        <v>133209</v>
      </c>
      <c r="Z1951">
        <v>12110</v>
      </c>
      <c r="AA1951">
        <v>0.82</v>
      </c>
      <c r="AB1951">
        <v>11</v>
      </c>
      <c r="AC1951">
        <v>5</v>
      </c>
      <c r="AD1951">
        <v>6</v>
      </c>
      <c r="AE1951">
        <v>45.45</v>
      </c>
      <c r="AF1951">
        <v>18</v>
      </c>
      <c r="AG1951">
        <v>2</v>
      </c>
      <c r="AH1951">
        <v>1</v>
      </c>
      <c r="AI1951">
        <v>8</v>
      </c>
      <c r="AJ1951" s="301">
        <v>43919</v>
      </c>
      <c r="AK1951">
        <v>3661</v>
      </c>
      <c r="AL1951">
        <v>2067</v>
      </c>
      <c r="AM1951" s="301">
        <v>43828</v>
      </c>
      <c r="AN1951">
        <v>4983</v>
      </c>
      <c r="AO1951">
        <v>2785</v>
      </c>
      <c r="AP1951" s="301">
        <v>43645</v>
      </c>
      <c r="AQ1951">
        <v>4869</v>
      </c>
      <c r="AR1951">
        <v>2621</v>
      </c>
      <c r="AS1951" s="301">
        <v>43280</v>
      </c>
      <c r="AT1951">
        <v>5466</v>
      </c>
      <c r="AU1951">
        <v>2610</v>
      </c>
    </row>
    <row r="1952" spans="1:47" x14ac:dyDescent="0.2">
      <c r="A1952" s="102">
        <v>1330</v>
      </c>
      <c r="B1952">
        <v>5108</v>
      </c>
      <c r="C1952" t="s">
        <v>1467</v>
      </c>
      <c r="D1952" t="s">
        <v>984</v>
      </c>
      <c r="E1952">
        <v>3450</v>
      </c>
      <c r="F1952">
        <v>3455</v>
      </c>
      <c r="G1952">
        <v>300</v>
      </c>
      <c r="H1952" t="s">
        <v>898</v>
      </c>
      <c r="I1952">
        <v>9766</v>
      </c>
      <c r="J1952" t="s">
        <v>1449</v>
      </c>
      <c r="K1952" t="s">
        <v>900</v>
      </c>
      <c r="L1952">
        <v>3635</v>
      </c>
      <c r="M1952">
        <v>3510</v>
      </c>
      <c r="N1952">
        <v>300</v>
      </c>
      <c r="O1952" t="s">
        <v>901</v>
      </c>
      <c r="P1952">
        <v>0.88841232506892098</v>
      </c>
      <c r="Q1952">
        <v>0.94068890930183202</v>
      </c>
      <c r="R1952">
        <v>0.230321727712472</v>
      </c>
      <c r="S1952">
        <v>4.2955249653695501E-2</v>
      </c>
      <c r="T1952">
        <v>2.8819392526008E-2</v>
      </c>
      <c r="U1952">
        <v>2.8819392526008E-2</v>
      </c>
      <c r="V1952">
        <v>0.47751029420254498</v>
      </c>
      <c r="W1952">
        <v>0.14000000000000001</v>
      </c>
      <c r="X1952">
        <v>1.57</v>
      </c>
      <c r="Y1952">
        <v>133014</v>
      </c>
      <c r="Z1952">
        <v>22169</v>
      </c>
      <c r="AA1952">
        <v>1.17</v>
      </c>
      <c r="AB1952">
        <v>6</v>
      </c>
      <c r="AC1952">
        <v>5</v>
      </c>
      <c r="AD1952">
        <v>1</v>
      </c>
      <c r="AE1952">
        <v>83.33</v>
      </c>
      <c r="AF1952">
        <v>19</v>
      </c>
      <c r="AG1952">
        <v>1</v>
      </c>
      <c r="AH1952">
        <v>1</v>
      </c>
      <c r="AI1952">
        <v>4</v>
      </c>
      <c r="AJ1952" s="301">
        <v>43919</v>
      </c>
      <c r="AK1952">
        <v>3409</v>
      </c>
      <c r="AL1952">
        <v>3305</v>
      </c>
      <c r="AM1952" s="301">
        <v>43828</v>
      </c>
      <c r="AN1952">
        <v>4070</v>
      </c>
      <c r="AO1952">
        <v>4485</v>
      </c>
      <c r="AP1952" s="301">
        <v>43645</v>
      </c>
      <c r="AQ1952">
        <v>4310</v>
      </c>
      <c r="AR1952">
        <v>5130</v>
      </c>
      <c r="AS1952" s="301">
        <v>43280</v>
      </c>
      <c r="AT1952">
        <v>4164</v>
      </c>
      <c r="AU1952">
        <v>5400</v>
      </c>
    </row>
    <row r="1953" spans="1:47" x14ac:dyDescent="0.2">
      <c r="A1953" s="102">
        <v>2222</v>
      </c>
      <c r="B1953">
        <v>4183</v>
      </c>
      <c r="C1953" t="s">
        <v>1028</v>
      </c>
      <c r="D1953" t="s">
        <v>920</v>
      </c>
      <c r="E1953">
        <v>2221</v>
      </c>
      <c r="F1953">
        <v>2197</v>
      </c>
      <c r="G1953">
        <v>500</v>
      </c>
      <c r="H1953" t="s">
        <v>901</v>
      </c>
      <c r="I1953">
        <v>6301</v>
      </c>
      <c r="J1953" t="s">
        <v>52</v>
      </c>
      <c r="K1953" t="s">
        <v>909</v>
      </c>
      <c r="L1953">
        <v>2125</v>
      </c>
      <c r="M1953">
        <v>2153</v>
      </c>
      <c r="N1953">
        <v>500</v>
      </c>
      <c r="O1953" t="s">
        <v>898</v>
      </c>
      <c r="P1953">
        <v>0.85560476184542</v>
      </c>
      <c r="Q1953">
        <v>0.91890456051143798</v>
      </c>
      <c r="R1953">
        <v>0.49393219035747499</v>
      </c>
      <c r="S1953" s="15">
        <v>5.6447679360030797E-2</v>
      </c>
      <c r="T1953">
        <v>-0.46947615822520999</v>
      </c>
      <c r="U1953">
        <v>0.46947615822520999</v>
      </c>
      <c r="V1953">
        <v>0.17617195403493199</v>
      </c>
      <c r="W1953">
        <v>-4.07</v>
      </c>
      <c r="X1953">
        <v>2</v>
      </c>
      <c r="Y1953">
        <v>132652</v>
      </c>
      <c r="Z1953">
        <v>14739</v>
      </c>
      <c r="AA1953">
        <v>0.68</v>
      </c>
      <c r="AB1953">
        <v>9</v>
      </c>
      <c r="AC1953">
        <v>5</v>
      </c>
      <c r="AD1953">
        <v>4</v>
      </c>
      <c r="AE1953">
        <v>55.56</v>
      </c>
      <c r="AF1953">
        <v>17</v>
      </c>
      <c r="AG1953">
        <v>2</v>
      </c>
      <c r="AH1953">
        <v>1</v>
      </c>
      <c r="AI1953">
        <v>6</v>
      </c>
      <c r="AJ1953" s="301">
        <v>43919</v>
      </c>
      <c r="AK1953">
        <v>2105</v>
      </c>
      <c r="AL1953">
        <v>1877.5</v>
      </c>
      <c r="AM1953" s="301">
        <v>43828</v>
      </c>
      <c r="AN1953">
        <v>2680</v>
      </c>
      <c r="AO1953">
        <v>2642</v>
      </c>
      <c r="AP1953" s="301">
        <v>43645</v>
      </c>
      <c r="AQ1953">
        <v>2728</v>
      </c>
      <c r="AR1953">
        <v>2658</v>
      </c>
      <c r="AS1953" s="301">
        <v>43280</v>
      </c>
      <c r="AT1953">
        <v>2913</v>
      </c>
      <c r="AU1953">
        <v>3122</v>
      </c>
    </row>
    <row r="1954" spans="1:47" x14ac:dyDescent="0.2">
      <c r="A1954" s="102">
        <v>3733</v>
      </c>
      <c r="B1954">
        <v>3382</v>
      </c>
      <c r="C1954" t="s">
        <v>1468</v>
      </c>
      <c r="D1954" t="s">
        <v>921</v>
      </c>
      <c r="E1954">
        <v>3470</v>
      </c>
      <c r="F1954">
        <v>3479</v>
      </c>
      <c r="G1954">
        <v>300</v>
      </c>
      <c r="H1954" t="s">
        <v>901</v>
      </c>
      <c r="I1954">
        <v>3405</v>
      </c>
      <c r="J1954" t="s">
        <v>1265</v>
      </c>
      <c r="K1954" t="s">
        <v>920</v>
      </c>
      <c r="L1954">
        <v>1120</v>
      </c>
      <c r="M1954">
        <v>1104</v>
      </c>
      <c r="N1954">
        <v>900</v>
      </c>
      <c r="O1954" t="s">
        <v>898</v>
      </c>
      <c r="P1954">
        <v>0.74519352204080602</v>
      </c>
      <c r="Q1954">
        <v>0.86806145279133295</v>
      </c>
      <c r="R1954">
        <v>8.0982151420700699E-2</v>
      </c>
      <c r="S1954">
        <v>2.9454726420193401E-2</v>
      </c>
      <c r="T1954">
        <v>-0.81103205166611503</v>
      </c>
      <c r="U1954">
        <v>0.81103205166611503</v>
      </c>
      <c r="V1954">
        <v>1.5183106294475299</v>
      </c>
      <c r="W1954">
        <v>-3.82</v>
      </c>
      <c r="X1954">
        <v>4.8</v>
      </c>
      <c r="Y1954">
        <v>132639</v>
      </c>
      <c r="Z1954">
        <v>9474</v>
      </c>
      <c r="AA1954">
        <v>0.46</v>
      </c>
      <c r="AB1954">
        <v>14</v>
      </c>
      <c r="AC1954">
        <v>7</v>
      </c>
      <c r="AD1954">
        <v>7</v>
      </c>
      <c r="AE1954">
        <v>50</v>
      </c>
      <c r="AF1954">
        <v>19</v>
      </c>
      <c r="AG1954">
        <v>3</v>
      </c>
      <c r="AH1954">
        <v>0</v>
      </c>
      <c r="AI1954">
        <v>11</v>
      </c>
      <c r="AJ1954" s="301">
        <v>43919</v>
      </c>
      <c r="AK1954">
        <v>3647</v>
      </c>
      <c r="AL1954">
        <v>1129</v>
      </c>
      <c r="AM1954" s="301">
        <v>43828</v>
      </c>
      <c r="AN1954">
        <v>4003</v>
      </c>
      <c r="AO1954">
        <v>1331</v>
      </c>
      <c r="AP1954" s="301">
        <v>43645</v>
      </c>
      <c r="AQ1954">
        <v>3707</v>
      </c>
      <c r="AR1954">
        <v>1308</v>
      </c>
      <c r="AS1954" s="301">
        <v>43280</v>
      </c>
      <c r="AT1954">
        <v>4686</v>
      </c>
      <c r="AU1954">
        <v>1497</v>
      </c>
    </row>
    <row r="1955" spans="1:47" x14ac:dyDescent="0.2">
      <c r="A1955" s="102">
        <v>3200</v>
      </c>
      <c r="B1955">
        <v>7867</v>
      </c>
      <c r="C1955" t="s">
        <v>1178</v>
      </c>
      <c r="D1955" t="s">
        <v>919</v>
      </c>
      <c r="E1955">
        <v>863</v>
      </c>
      <c r="F1955">
        <v>837</v>
      </c>
      <c r="G1955">
        <v>1300</v>
      </c>
      <c r="H1955" t="s">
        <v>901</v>
      </c>
      <c r="I1955">
        <v>9613</v>
      </c>
      <c r="J1955" t="s">
        <v>1183</v>
      </c>
      <c r="K1955" t="s">
        <v>900</v>
      </c>
      <c r="L1955">
        <v>1203</v>
      </c>
      <c r="M1955">
        <v>1177</v>
      </c>
      <c r="N1955">
        <v>900</v>
      </c>
      <c r="O1955" t="s">
        <v>898</v>
      </c>
      <c r="P1955">
        <v>0.857825924790516</v>
      </c>
      <c r="Q1955">
        <v>0.88932802187858095</v>
      </c>
      <c r="R1955">
        <v>0.31358519080609099</v>
      </c>
      <c r="S1955">
        <v>9.5749109987803505E-2</v>
      </c>
      <c r="T1955">
        <v>-0.89847434663768999</v>
      </c>
      <c r="U1955">
        <v>0.89847434663768999</v>
      </c>
      <c r="V1955">
        <v>0.85446115660912203</v>
      </c>
      <c r="W1955">
        <v>-5.5</v>
      </c>
      <c r="X1955">
        <v>2.72</v>
      </c>
      <c r="Y1955">
        <v>132558</v>
      </c>
      <c r="Z1955">
        <v>11046</v>
      </c>
      <c r="AA1955">
        <v>0.39</v>
      </c>
      <c r="AB1955">
        <v>12</v>
      </c>
      <c r="AC1955">
        <v>6</v>
      </c>
      <c r="AD1955">
        <v>6</v>
      </c>
      <c r="AE1955">
        <v>50</v>
      </c>
      <c r="AF1955">
        <v>16</v>
      </c>
      <c r="AG1955">
        <v>3</v>
      </c>
      <c r="AH1955">
        <v>4</v>
      </c>
      <c r="AI1955">
        <v>5</v>
      </c>
      <c r="AJ1955" s="301">
        <v>43919</v>
      </c>
      <c r="AK1955">
        <v>782</v>
      </c>
      <c r="AL1955">
        <v>1043</v>
      </c>
      <c r="AM1955" s="301">
        <v>43828</v>
      </c>
      <c r="AN1955">
        <v>1417</v>
      </c>
      <c r="AO1955">
        <v>1467</v>
      </c>
      <c r="AP1955" s="301">
        <v>43645</v>
      </c>
      <c r="AQ1955">
        <v>1307</v>
      </c>
      <c r="AR1955">
        <v>1461</v>
      </c>
      <c r="AS1955" s="301">
        <v>43280</v>
      </c>
      <c r="AT1955">
        <v>887</v>
      </c>
      <c r="AU1955">
        <v>1251</v>
      </c>
    </row>
    <row r="1956" spans="1:47" x14ac:dyDescent="0.2">
      <c r="A1956" s="102">
        <v>2376</v>
      </c>
      <c r="B1956">
        <v>4183</v>
      </c>
      <c r="C1956" t="s">
        <v>1028</v>
      </c>
      <c r="D1956" t="s">
        <v>920</v>
      </c>
      <c r="E1956">
        <v>2221</v>
      </c>
      <c r="F1956">
        <v>2197</v>
      </c>
      <c r="G1956">
        <v>500</v>
      </c>
      <c r="H1956" t="s">
        <v>901</v>
      </c>
      <c r="I1956">
        <v>8850</v>
      </c>
      <c r="J1956" t="s">
        <v>1345</v>
      </c>
      <c r="K1956" t="s">
        <v>917</v>
      </c>
      <c r="L1956">
        <v>2237</v>
      </c>
      <c r="M1956">
        <v>2184</v>
      </c>
      <c r="N1956">
        <v>500</v>
      </c>
      <c r="O1956" t="s">
        <v>898</v>
      </c>
      <c r="P1956">
        <v>0.82660600750283997</v>
      </c>
      <c r="Q1956">
        <v>0.91483120133765905</v>
      </c>
      <c r="R1956">
        <v>6.8922134284400804E-2</v>
      </c>
      <c r="S1956" s="15">
        <v>5.8492073061233003E-2</v>
      </c>
      <c r="T1956">
        <v>-0.23208240196642499</v>
      </c>
      <c r="U1956">
        <v>0.23208240196642499</v>
      </c>
      <c r="V1956">
        <v>0.39159297343751498</v>
      </c>
      <c r="W1956">
        <v>-1.58</v>
      </c>
      <c r="X1956">
        <v>0.59</v>
      </c>
      <c r="Y1956">
        <v>132456</v>
      </c>
      <c r="Z1956">
        <v>13246</v>
      </c>
      <c r="AA1956">
        <v>0.6</v>
      </c>
      <c r="AB1956">
        <v>10</v>
      </c>
      <c r="AC1956">
        <v>6</v>
      </c>
      <c r="AD1956">
        <v>4</v>
      </c>
      <c r="AE1956">
        <v>60</v>
      </c>
      <c r="AF1956">
        <v>18</v>
      </c>
      <c r="AG1956">
        <v>2</v>
      </c>
      <c r="AH1956">
        <v>2</v>
      </c>
      <c r="AI1956">
        <v>6</v>
      </c>
      <c r="AJ1956" s="301">
        <v>43919</v>
      </c>
      <c r="AK1956">
        <v>2105</v>
      </c>
      <c r="AL1956">
        <v>2067</v>
      </c>
      <c r="AM1956" s="301">
        <v>43828</v>
      </c>
      <c r="AN1956">
        <v>2680</v>
      </c>
      <c r="AO1956">
        <v>2785</v>
      </c>
      <c r="AP1956" s="301">
        <v>43645</v>
      </c>
      <c r="AQ1956">
        <v>2728</v>
      </c>
      <c r="AR1956">
        <v>2621</v>
      </c>
      <c r="AS1956" s="301">
        <v>43280</v>
      </c>
      <c r="AT1956">
        <v>2913</v>
      </c>
      <c r="AU1956">
        <v>2610</v>
      </c>
    </row>
    <row r="1957" spans="1:47" x14ac:dyDescent="0.2">
      <c r="A1957" s="102">
        <v>171</v>
      </c>
      <c r="B1957">
        <v>4849</v>
      </c>
      <c r="C1957" t="s">
        <v>448</v>
      </c>
      <c r="D1957" t="s">
        <v>910</v>
      </c>
      <c r="E1957">
        <v>2773</v>
      </c>
      <c r="F1957">
        <v>2667</v>
      </c>
      <c r="G1957">
        <v>400</v>
      </c>
      <c r="H1957" t="s">
        <v>898</v>
      </c>
      <c r="I1957">
        <v>9603</v>
      </c>
      <c r="J1957" t="s">
        <v>1013</v>
      </c>
      <c r="K1957" t="s">
        <v>910</v>
      </c>
      <c r="L1957">
        <v>1569</v>
      </c>
      <c r="M1957">
        <v>1540</v>
      </c>
      <c r="N1957">
        <v>700</v>
      </c>
      <c r="O1957" t="s">
        <v>901</v>
      </c>
      <c r="P1957">
        <v>0.96085945845675502</v>
      </c>
      <c r="Q1957">
        <v>0.96908008830007097</v>
      </c>
      <c r="R1957">
        <v>0.18129378524647999</v>
      </c>
      <c r="S1957">
        <v>2.2531399141843898E-2</v>
      </c>
      <c r="T1957">
        <v>1.82412437511091</v>
      </c>
      <c r="U1957">
        <v>1.82412437511091</v>
      </c>
      <c r="V1957">
        <v>1.92142129490171</v>
      </c>
      <c r="W1957">
        <v>10.02</v>
      </c>
      <c r="X1957">
        <v>1.05</v>
      </c>
      <c r="Y1957">
        <v>132406</v>
      </c>
      <c r="Z1957">
        <v>22068</v>
      </c>
      <c r="AA1957">
        <v>1.25</v>
      </c>
      <c r="AB1957">
        <v>6</v>
      </c>
      <c r="AC1957">
        <v>4</v>
      </c>
      <c r="AD1957">
        <v>2</v>
      </c>
      <c r="AE1957">
        <v>66.67</v>
      </c>
      <c r="AF1957">
        <v>10</v>
      </c>
      <c r="AG1957">
        <v>3</v>
      </c>
      <c r="AH1957">
        <v>2</v>
      </c>
      <c r="AI1957">
        <v>1</v>
      </c>
      <c r="AJ1957" s="301">
        <v>43919</v>
      </c>
      <c r="AK1957">
        <v>2100</v>
      </c>
      <c r="AL1957">
        <v>1419</v>
      </c>
      <c r="AM1957" s="301">
        <v>43828</v>
      </c>
      <c r="AN1957">
        <v>4775</v>
      </c>
      <c r="AO1957">
        <v>3135</v>
      </c>
      <c r="AP1957" s="301">
        <v>43645</v>
      </c>
      <c r="AQ1957">
        <v>4265</v>
      </c>
      <c r="AR1957">
        <v>2719</v>
      </c>
      <c r="AS1957" s="301">
        <v>43280</v>
      </c>
      <c r="AT1957">
        <v>5350</v>
      </c>
      <c r="AU1957">
        <v>3240</v>
      </c>
    </row>
    <row r="1958" spans="1:47" x14ac:dyDescent="0.2">
      <c r="A1958" s="102">
        <v>2542</v>
      </c>
      <c r="B1958">
        <v>1662</v>
      </c>
      <c r="C1958" t="s">
        <v>463</v>
      </c>
      <c r="D1958" t="s">
        <v>1045</v>
      </c>
      <c r="E1958">
        <v>1807</v>
      </c>
      <c r="F1958">
        <v>1788</v>
      </c>
      <c r="G1958">
        <v>600</v>
      </c>
      <c r="H1958" t="s">
        <v>901</v>
      </c>
      <c r="I1958">
        <v>8750</v>
      </c>
      <c r="J1958" t="s">
        <v>27</v>
      </c>
      <c r="K1958" t="s">
        <v>1018</v>
      </c>
      <c r="L1958">
        <v>1277.5</v>
      </c>
      <c r="M1958">
        <v>1283</v>
      </c>
      <c r="N1958">
        <v>800</v>
      </c>
      <c r="O1958" t="s">
        <v>898</v>
      </c>
      <c r="P1958">
        <v>0.52793421874889002</v>
      </c>
      <c r="Q1958">
        <v>0.91005543275309098</v>
      </c>
      <c r="R1958" s="15">
        <v>0.46677109917868798</v>
      </c>
      <c r="S1958">
        <v>9.4022784675774407E-2</v>
      </c>
      <c r="T1958">
        <v>-0.60156401948398197</v>
      </c>
      <c r="U1958">
        <v>0.60156401948398197</v>
      </c>
      <c r="V1958">
        <v>0.73922942776450795</v>
      </c>
      <c r="W1958">
        <v>-3.98</v>
      </c>
      <c r="X1958">
        <v>4.33</v>
      </c>
      <c r="Y1958">
        <v>132044</v>
      </c>
      <c r="Z1958">
        <v>10157</v>
      </c>
      <c r="AA1958">
        <v>0.56000000000000005</v>
      </c>
      <c r="AB1958">
        <v>13</v>
      </c>
      <c r="AC1958">
        <v>8</v>
      </c>
      <c r="AD1958">
        <v>5</v>
      </c>
      <c r="AE1958">
        <v>61.54</v>
      </c>
      <c r="AF1958">
        <v>19</v>
      </c>
      <c r="AG1958">
        <v>1</v>
      </c>
      <c r="AH1958">
        <v>2</v>
      </c>
      <c r="AI1958">
        <v>10</v>
      </c>
      <c r="AJ1958" s="301">
        <v>43919</v>
      </c>
      <c r="AK1958">
        <v>1789</v>
      </c>
      <c r="AL1958">
        <v>1305</v>
      </c>
      <c r="AM1958" s="301">
        <v>43828</v>
      </c>
      <c r="AN1958">
        <v>2955</v>
      </c>
      <c r="AO1958">
        <v>1816.5</v>
      </c>
      <c r="AP1958" s="301">
        <v>43645</v>
      </c>
      <c r="AQ1958">
        <v>2554</v>
      </c>
      <c r="AR1958">
        <v>1656</v>
      </c>
      <c r="AS1958" s="301">
        <v>43280</v>
      </c>
      <c r="AT1958">
        <v>2896</v>
      </c>
      <c r="AU1958">
        <v>1954.5</v>
      </c>
    </row>
    <row r="1959" spans="1:47" x14ac:dyDescent="0.2">
      <c r="A1959" s="102">
        <v>2909</v>
      </c>
      <c r="B1959">
        <v>3116</v>
      </c>
      <c r="C1959" t="s">
        <v>1023</v>
      </c>
      <c r="D1959" t="s">
        <v>913</v>
      </c>
      <c r="E1959">
        <v>1433</v>
      </c>
      <c r="F1959">
        <v>1455</v>
      </c>
      <c r="G1959">
        <v>700</v>
      </c>
      <c r="H1959" t="s">
        <v>898</v>
      </c>
      <c r="I1959">
        <v>5463</v>
      </c>
      <c r="J1959" t="s">
        <v>63</v>
      </c>
      <c r="K1959" t="s">
        <v>939</v>
      </c>
      <c r="L1959">
        <v>2643</v>
      </c>
      <c r="M1959">
        <v>2662</v>
      </c>
      <c r="N1959">
        <v>400</v>
      </c>
      <c r="O1959" t="s">
        <v>901</v>
      </c>
      <c r="P1959">
        <v>0.86797684717748802</v>
      </c>
      <c r="Q1959">
        <v>0.90035182215847698</v>
      </c>
      <c r="R1959">
        <v>0.37016143826951498</v>
      </c>
      <c r="S1959">
        <v>2.9935593172565399E-2</v>
      </c>
      <c r="T1959">
        <v>1.0786867498317501</v>
      </c>
      <c r="U1959">
        <v>1.0786867498317501</v>
      </c>
      <c r="V1959">
        <v>0.84641370460644805</v>
      </c>
      <c r="W1959">
        <v>5.18</v>
      </c>
      <c r="X1959">
        <v>4.3499999999999996</v>
      </c>
      <c r="Y1959">
        <v>131839</v>
      </c>
      <c r="Z1959">
        <v>11985</v>
      </c>
      <c r="AA1959">
        <v>0.67</v>
      </c>
      <c r="AB1959">
        <v>11</v>
      </c>
      <c r="AC1959">
        <v>6</v>
      </c>
      <c r="AD1959">
        <v>5</v>
      </c>
      <c r="AE1959">
        <v>54.55</v>
      </c>
      <c r="AF1959">
        <v>16</v>
      </c>
      <c r="AG1959">
        <v>5</v>
      </c>
      <c r="AH1959">
        <v>1</v>
      </c>
      <c r="AI1959">
        <v>5</v>
      </c>
      <c r="AJ1959" s="301">
        <v>43919</v>
      </c>
      <c r="AK1959">
        <v>1315</v>
      </c>
      <c r="AL1959">
        <v>2771</v>
      </c>
      <c r="AM1959" s="301">
        <v>43828</v>
      </c>
      <c r="AN1959">
        <v>1765</v>
      </c>
      <c r="AO1959">
        <v>3080</v>
      </c>
      <c r="AP1959" s="301">
        <v>43645</v>
      </c>
      <c r="AQ1959">
        <v>1448</v>
      </c>
      <c r="AR1959">
        <v>3030</v>
      </c>
      <c r="AS1959" s="301">
        <v>43280</v>
      </c>
      <c r="AT1959">
        <v>2005</v>
      </c>
      <c r="AU1959">
        <v>3660</v>
      </c>
    </row>
    <row r="1960" spans="1:47" x14ac:dyDescent="0.2">
      <c r="A1960" s="102">
        <v>1374</v>
      </c>
      <c r="B1960">
        <v>6361</v>
      </c>
      <c r="C1960" t="s">
        <v>576</v>
      </c>
      <c r="D1960" t="s">
        <v>909</v>
      </c>
      <c r="E1960">
        <v>2492</v>
      </c>
      <c r="F1960">
        <v>2484</v>
      </c>
      <c r="G1960">
        <v>400</v>
      </c>
      <c r="H1960" t="s">
        <v>898</v>
      </c>
      <c r="I1960">
        <v>7259</v>
      </c>
      <c r="J1960" t="s">
        <v>24</v>
      </c>
      <c r="K1960" t="s">
        <v>913</v>
      </c>
      <c r="L1960">
        <v>3115</v>
      </c>
      <c r="M1960">
        <v>3070</v>
      </c>
      <c r="N1960">
        <v>300</v>
      </c>
      <c r="O1960" t="s">
        <v>901</v>
      </c>
      <c r="P1960">
        <v>0.94734685028907195</v>
      </c>
      <c r="Q1960">
        <v>0.93971973607553605</v>
      </c>
      <c r="R1960">
        <v>0.32845731457321098</v>
      </c>
      <c r="S1960">
        <v>3.7616072605970198E-3</v>
      </c>
      <c r="T1960">
        <v>1.4723064883285999</v>
      </c>
      <c r="U1960">
        <v>1.4723064883285999</v>
      </c>
      <c r="V1960">
        <v>1.34436729383471</v>
      </c>
      <c r="W1960">
        <v>5.89</v>
      </c>
      <c r="X1960">
        <v>7.88</v>
      </c>
      <c r="Y1960">
        <v>131739</v>
      </c>
      <c r="Z1960">
        <v>65870</v>
      </c>
      <c r="AA1960">
        <v>3.72</v>
      </c>
      <c r="AB1960">
        <v>2</v>
      </c>
      <c r="AC1960">
        <v>2</v>
      </c>
      <c r="AD1960">
        <v>0</v>
      </c>
      <c r="AE1960">
        <v>100</v>
      </c>
      <c r="AF1960">
        <v>21</v>
      </c>
      <c r="AG1960">
        <v>0</v>
      </c>
      <c r="AH1960">
        <v>0</v>
      </c>
      <c r="AI1960">
        <v>2</v>
      </c>
      <c r="AJ1960" s="301">
        <v>43919</v>
      </c>
      <c r="AK1960">
        <v>2060</v>
      </c>
      <c r="AL1960">
        <v>2842</v>
      </c>
      <c r="AM1960" s="301">
        <v>43828</v>
      </c>
      <c r="AN1960">
        <v>3325</v>
      </c>
      <c r="AO1960">
        <v>4070</v>
      </c>
      <c r="AP1960" s="301">
        <v>43645</v>
      </c>
      <c r="AQ1960">
        <v>3015</v>
      </c>
      <c r="AR1960">
        <v>3810</v>
      </c>
      <c r="AS1960" s="301">
        <v>43280</v>
      </c>
      <c r="AT1960">
        <v>3385</v>
      </c>
      <c r="AU1960">
        <v>4980</v>
      </c>
    </row>
    <row r="1961" spans="1:47" x14ac:dyDescent="0.2">
      <c r="A1961" s="102">
        <v>150</v>
      </c>
      <c r="B1961">
        <v>4205</v>
      </c>
      <c r="C1961" t="s">
        <v>998</v>
      </c>
      <c r="D1961" t="s">
        <v>920</v>
      </c>
      <c r="E1961">
        <v>988</v>
      </c>
      <c r="F1961">
        <v>968</v>
      </c>
      <c r="G1961">
        <v>900</v>
      </c>
      <c r="H1961" t="s">
        <v>901</v>
      </c>
      <c r="I1961">
        <v>6902</v>
      </c>
      <c r="J1961" t="s">
        <v>588</v>
      </c>
      <c r="K1961" t="s">
        <v>913</v>
      </c>
      <c r="L1961">
        <v>4170</v>
      </c>
      <c r="M1961">
        <v>4151</v>
      </c>
      <c r="N1961">
        <v>200</v>
      </c>
      <c r="O1961" t="s">
        <v>898</v>
      </c>
      <c r="P1961">
        <v>0.86798426008609597</v>
      </c>
      <c r="Q1961">
        <v>0.97017982229448496</v>
      </c>
      <c r="R1961">
        <v>0.26591204357894199</v>
      </c>
      <c r="S1961">
        <v>3.9792477776375202E-4</v>
      </c>
      <c r="T1961">
        <v>-0.58675096290366802</v>
      </c>
      <c r="U1961">
        <v>0.58675096290366802</v>
      </c>
      <c r="V1961">
        <v>0.96996505156022295</v>
      </c>
      <c r="W1961">
        <v>-3.19</v>
      </c>
      <c r="X1961">
        <v>4.9400000000000004</v>
      </c>
      <c r="Y1961">
        <v>131675</v>
      </c>
      <c r="Z1961">
        <v>10129</v>
      </c>
      <c r="AA1961">
        <v>0.67</v>
      </c>
      <c r="AB1961">
        <v>13</v>
      </c>
      <c r="AC1961">
        <v>9</v>
      </c>
      <c r="AD1961">
        <v>4</v>
      </c>
      <c r="AE1961">
        <v>69.23</v>
      </c>
      <c r="AF1961">
        <v>21</v>
      </c>
      <c r="AG1961">
        <v>1</v>
      </c>
      <c r="AH1961">
        <v>0</v>
      </c>
      <c r="AI1961">
        <v>12</v>
      </c>
      <c r="AJ1961" s="301">
        <v>43919</v>
      </c>
      <c r="AK1961">
        <v>851</v>
      </c>
      <c r="AL1961">
        <v>3590</v>
      </c>
      <c r="AM1961" s="301">
        <v>43828</v>
      </c>
      <c r="AN1961">
        <v>1366</v>
      </c>
      <c r="AO1961">
        <v>4966</v>
      </c>
      <c r="AP1961" s="301">
        <v>43645</v>
      </c>
      <c r="AQ1961">
        <v>1217</v>
      </c>
      <c r="AR1961">
        <v>4642</v>
      </c>
      <c r="AS1961" s="301">
        <v>43280</v>
      </c>
      <c r="AT1961">
        <v>1272</v>
      </c>
      <c r="AU1961">
        <v>5245</v>
      </c>
    </row>
    <row r="1962" spans="1:47" x14ac:dyDescent="0.2">
      <c r="A1962" s="102">
        <v>3548</v>
      </c>
      <c r="B1962">
        <v>1959</v>
      </c>
      <c r="C1962" t="s">
        <v>1446</v>
      </c>
      <c r="D1962" t="s">
        <v>907</v>
      </c>
      <c r="E1962">
        <v>3135</v>
      </c>
      <c r="F1962">
        <v>3115</v>
      </c>
      <c r="G1962">
        <v>300</v>
      </c>
      <c r="H1962" t="s">
        <v>898</v>
      </c>
      <c r="I1962">
        <v>4088</v>
      </c>
      <c r="J1962" t="s">
        <v>1795</v>
      </c>
      <c r="K1962" t="s">
        <v>920</v>
      </c>
      <c r="L1962">
        <v>1530</v>
      </c>
      <c r="M1962">
        <v>1516</v>
      </c>
      <c r="N1962">
        <v>600</v>
      </c>
      <c r="O1962" t="s">
        <v>901</v>
      </c>
      <c r="P1962">
        <v>0.65103984218268596</v>
      </c>
      <c r="Q1962">
        <v>0.87544133713745298</v>
      </c>
      <c r="R1962">
        <v>1.43504178362768E-2</v>
      </c>
      <c r="S1962">
        <v>6.7881966628635104E-2</v>
      </c>
      <c r="T1962">
        <v>1.21178801306698</v>
      </c>
      <c r="U1962">
        <v>1.21178801306698</v>
      </c>
      <c r="V1962">
        <v>1.11747962575018</v>
      </c>
      <c r="W1962">
        <v>4.9000000000000004</v>
      </c>
      <c r="X1962">
        <v>2.66</v>
      </c>
      <c r="Y1962">
        <v>131488</v>
      </c>
      <c r="Z1962">
        <v>11953</v>
      </c>
      <c r="AA1962">
        <v>0.72</v>
      </c>
      <c r="AB1962">
        <v>11</v>
      </c>
      <c r="AC1962">
        <v>4</v>
      </c>
      <c r="AD1962">
        <v>7</v>
      </c>
      <c r="AE1962">
        <v>36.36</v>
      </c>
      <c r="AF1962">
        <v>18</v>
      </c>
      <c r="AG1962">
        <v>3</v>
      </c>
      <c r="AH1962">
        <v>1</v>
      </c>
      <c r="AI1962">
        <v>7</v>
      </c>
      <c r="AJ1962" s="301">
        <v>43919</v>
      </c>
      <c r="AK1962">
        <v>3070</v>
      </c>
      <c r="AL1962">
        <v>1544</v>
      </c>
      <c r="AM1962" s="301">
        <v>43828</v>
      </c>
      <c r="AN1962">
        <v>3235</v>
      </c>
      <c r="AO1962">
        <v>1600</v>
      </c>
      <c r="AP1962" s="301">
        <v>43645</v>
      </c>
      <c r="AQ1962">
        <v>3325</v>
      </c>
      <c r="AR1962">
        <v>1845</v>
      </c>
      <c r="AS1962" s="301">
        <v>43280</v>
      </c>
      <c r="AT1962">
        <v>5210</v>
      </c>
      <c r="AU1962">
        <v>1993</v>
      </c>
    </row>
    <row r="1963" spans="1:47" x14ac:dyDescent="0.2">
      <c r="A1963" s="102">
        <v>306</v>
      </c>
      <c r="B1963">
        <v>1332</v>
      </c>
      <c r="C1963" t="s">
        <v>1174</v>
      </c>
      <c r="D1963" t="s">
        <v>974</v>
      </c>
      <c r="E1963">
        <v>468</v>
      </c>
      <c r="F1963">
        <v>456</v>
      </c>
      <c r="G1963">
        <v>2300</v>
      </c>
      <c r="H1963" t="s">
        <v>901</v>
      </c>
      <c r="I1963">
        <v>7261</v>
      </c>
      <c r="J1963" t="s">
        <v>1153</v>
      </c>
      <c r="K1963" t="s">
        <v>913</v>
      </c>
      <c r="L1963">
        <v>616</v>
      </c>
      <c r="M1963">
        <v>623</v>
      </c>
      <c r="N1963">
        <v>1700</v>
      </c>
      <c r="O1963" t="s">
        <v>898</v>
      </c>
      <c r="P1963">
        <v>0.81068765549056998</v>
      </c>
      <c r="Q1963">
        <v>0.96348555254307999</v>
      </c>
      <c r="R1963" s="15">
        <v>4.0229310750043304E-3</v>
      </c>
      <c r="S1963" s="15">
        <v>2.66242059976971E-3</v>
      </c>
      <c r="T1963">
        <v>-0.37070325277968103</v>
      </c>
      <c r="U1963">
        <v>0.37070325277968103</v>
      </c>
      <c r="V1963">
        <v>0.21112161571712401</v>
      </c>
      <c r="W1963">
        <v>-3.25</v>
      </c>
      <c r="X1963">
        <v>0.97</v>
      </c>
      <c r="Y1963">
        <v>131483</v>
      </c>
      <c r="Z1963">
        <v>8766</v>
      </c>
      <c r="AA1963">
        <v>0.45</v>
      </c>
      <c r="AB1963">
        <v>15</v>
      </c>
      <c r="AC1963">
        <v>8</v>
      </c>
      <c r="AD1963">
        <v>7</v>
      </c>
      <c r="AE1963">
        <v>53.33</v>
      </c>
      <c r="AF1963">
        <v>19</v>
      </c>
      <c r="AG1963">
        <v>4</v>
      </c>
      <c r="AH1963">
        <v>3</v>
      </c>
      <c r="AI1963">
        <v>8</v>
      </c>
      <c r="AJ1963" s="301">
        <v>43919</v>
      </c>
      <c r="AK1963">
        <v>517</v>
      </c>
      <c r="AL1963">
        <v>606</v>
      </c>
      <c r="AM1963" s="301">
        <v>43828</v>
      </c>
      <c r="AN1963">
        <v>652</v>
      </c>
      <c r="AO1963">
        <v>938</v>
      </c>
      <c r="AP1963" s="301">
        <v>43645</v>
      </c>
      <c r="AQ1963">
        <v>674</v>
      </c>
      <c r="AR1963">
        <v>1146</v>
      </c>
      <c r="AS1963" s="301">
        <v>43280</v>
      </c>
      <c r="AT1963">
        <v>537</v>
      </c>
      <c r="AU1963">
        <v>1344</v>
      </c>
    </row>
    <row r="1964" spans="1:47" x14ac:dyDescent="0.2">
      <c r="A1964" s="102">
        <v>1255</v>
      </c>
      <c r="B1964">
        <v>1662</v>
      </c>
      <c r="C1964" t="s">
        <v>463</v>
      </c>
      <c r="D1964" t="s">
        <v>1045</v>
      </c>
      <c r="E1964">
        <v>1807</v>
      </c>
      <c r="F1964">
        <v>1788</v>
      </c>
      <c r="G1964">
        <v>600</v>
      </c>
      <c r="H1964" t="s">
        <v>901</v>
      </c>
      <c r="I1964">
        <v>3087</v>
      </c>
      <c r="J1964" t="s">
        <v>1094</v>
      </c>
      <c r="K1964" t="s">
        <v>921</v>
      </c>
      <c r="L1964">
        <v>1721</v>
      </c>
      <c r="M1964">
        <v>1719</v>
      </c>
      <c r="N1964">
        <v>600</v>
      </c>
      <c r="O1964" t="s">
        <v>898</v>
      </c>
      <c r="P1964">
        <v>0.70336680712287902</v>
      </c>
      <c r="Q1964">
        <v>0.94234519379079895</v>
      </c>
      <c r="R1964">
        <v>2.32469064183656E-2</v>
      </c>
      <c r="S1964">
        <v>2.5709697415916999E-2</v>
      </c>
      <c r="T1964">
        <v>-1.44695063575719</v>
      </c>
      <c r="U1964">
        <v>1.44695063575719</v>
      </c>
      <c r="V1964">
        <v>1.20206776644185</v>
      </c>
      <c r="W1964">
        <v>-7.61</v>
      </c>
      <c r="X1964">
        <v>3.86</v>
      </c>
      <c r="Y1964">
        <v>131460</v>
      </c>
      <c r="Z1964">
        <v>10112</v>
      </c>
      <c r="AA1964">
        <v>0.43</v>
      </c>
      <c r="AB1964">
        <v>13</v>
      </c>
      <c r="AC1964">
        <v>7</v>
      </c>
      <c r="AD1964">
        <v>6</v>
      </c>
      <c r="AE1964">
        <v>53.85</v>
      </c>
      <c r="AF1964">
        <v>19</v>
      </c>
      <c r="AG1964">
        <v>2</v>
      </c>
      <c r="AH1964">
        <v>3</v>
      </c>
      <c r="AI1964">
        <v>8</v>
      </c>
      <c r="AJ1964" s="301">
        <v>43919</v>
      </c>
      <c r="AK1964">
        <v>1789</v>
      </c>
      <c r="AL1964">
        <v>1657</v>
      </c>
      <c r="AM1964" s="301">
        <v>43828</v>
      </c>
      <c r="AN1964">
        <v>2955</v>
      </c>
      <c r="AO1964">
        <v>2166</v>
      </c>
      <c r="AP1964" s="301">
        <v>43645</v>
      </c>
      <c r="AQ1964">
        <v>2554</v>
      </c>
      <c r="AR1964">
        <v>2077</v>
      </c>
      <c r="AS1964" s="301">
        <v>43280</v>
      </c>
      <c r="AT1964">
        <v>2896</v>
      </c>
      <c r="AU1964">
        <v>2140</v>
      </c>
    </row>
    <row r="1965" spans="1:47" x14ac:dyDescent="0.2">
      <c r="A1965" s="102">
        <v>3397</v>
      </c>
      <c r="B1965">
        <v>2502</v>
      </c>
      <c r="C1965" t="s">
        <v>1457</v>
      </c>
      <c r="D1965" t="s">
        <v>923</v>
      </c>
      <c r="E1965">
        <v>3706</v>
      </c>
      <c r="F1965">
        <v>3701</v>
      </c>
      <c r="G1965">
        <v>200</v>
      </c>
      <c r="H1965" t="s">
        <v>901</v>
      </c>
      <c r="I1965">
        <v>6201</v>
      </c>
      <c r="J1965" t="s">
        <v>1150</v>
      </c>
      <c r="K1965" t="s">
        <v>913</v>
      </c>
      <c r="L1965">
        <v>5750</v>
      </c>
      <c r="M1965">
        <v>5650</v>
      </c>
      <c r="N1965">
        <v>100</v>
      </c>
      <c r="O1965" t="s">
        <v>898</v>
      </c>
      <c r="P1965">
        <v>0.90043449388844099</v>
      </c>
      <c r="Q1965">
        <v>0.88176637933619895</v>
      </c>
      <c r="R1965">
        <v>0.22042560758936</v>
      </c>
      <c r="S1965">
        <v>9.3244990028395702E-2</v>
      </c>
      <c r="T1965">
        <v>-1.95667617340833</v>
      </c>
      <c r="U1965">
        <v>1.95667617340833</v>
      </c>
      <c r="V1965">
        <v>1.75371203300946</v>
      </c>
      <c r="W1965">
        <v>-7.03</v>
      </c>
      <c r="X1965">
        <v>31.01</v>
      </c>
      <c r="Y1965">
        <v>131381</v>
      </c>
      <c r="Z1965">
        <v>43794</v>
      </c>
      <c r="AA1965">
        <v>2.94</v>
      </c>
      <c r="AB1965">
        <v>3</v>
      </c>
      <c r="AC1965">
        <v>2</v>
      </c>
      <c r="AD1965">
        <v>1</v>
      </c>
      <c r="AE1965">
        <v>66.67</v>
      </c>
      <c r="AF1965">
        <v>19</v>
      </c>
      <c r="AG1965">
        <v>1</v>
      </c>
      <c r="AH1965">
        <v>0</v>
      </c>
      <c r="AI1965">
        <v>2</v>
      </c>
      <c r="AJ1965" s="301">
        <v>43919</v>
      </c>
      <c r="AK1965">
        <v>3661</v>
      </c>
      <c r="AL1965">
        <v>5370</v>
      </c>
      <c r="AM1965" s="301">
        <v>43828</v>
      </c>
      <c r="AN1965">
        <v>4983</v>
      </c>
      <c r="AO1965">
        <v>6330</v>
      </c>
      <c r="AP1965" s="301">
        <v>43645</v>
      </c>
      <c r="AQ1965">
        <v>4869</v>
      </c>
      <c r="AR1965">
        <v>6040</v>
      </c>
      <c r="AS1965" s="301">
        <v>43280</v>
      </c>
      <c r="AT1965">
        <v>5466</v>
      </c>
      <c r="AU1965">
        <v>6010</v>
      </c>
    </row>
    <row r="1966" spans="1:47" x14ac:dyDescent="0.2">
      <c r="A1966" s="102">
        <v>1709</v>
      </c>
      <c r="B1966">
        <v>5471</v>
      </c>
      <c r="C1966" t="s">
        <v>1052</v>
      </c>
      <c r="D1966" t="s">
        <v>939</v>
      </c>
      <c r="E1966">
        <v>3290</v>
      </c>
      <c r="F1966">
        <v>3280</v>
      </c>
      <c r="G1966">
        <v>300</v>
      </c>
      <c r="H1966" t="s">
        <v>901</v>
      </c>
      <c r="I1966">
        <v>7453</v>
      </c>
      <c r="J1966" t="s">
        <v>50</v>
      </c>
      <c r="K1966" t="s">
        <v>921</v>
      </c>
      <c r="L1966">
        <v>1533</v>
      </c>
      <c r="M1966">
        <v>1495</v>
      </c>
      <c r="N1966">
        <v>700</v>
      </c>
      <c r="O1966" t="s">
        <v>898</v>
      </c>
      <c r="P1966">
        <v>0.60712469811746805</v>
      </c>
      <c r="Q1966">
        <v>0.93218987254222996</v>
      </c>
      <c r="R1966">
        <v>9.8589454770063895E-2</v>
      </c>
      <c r="S1966">
        <v>1.0395934726802E-2</v>
      </c>
      <c r="T1966">
        <v>-1.2264346834362201</v>
      </c>
      <c r="U1966">
        <v>1.2264346834362201</v>
      </c>
      <c r="V1966">
        <v>1.2796490811361501</v>
      </c>
      <c r="W1966">
        <v>-19.41</v>
      </c>
      <c r="X1966">
        <v>6.35</v>
      </c>
      <c r="Y1966">
        <v>131367</v>
      </c>
      <c r="Z1966">
        <v>16421</v>
      </c>
      <c r="AA1966">
        <v>0.5</v>
      </c>
      <c r="AB1966">
        <v>8</v>
      </c>
      <c r="AC1966">
        <v>4</v>
      </c>
      <c r="AD1966">
        <v>4</v>
      </c>
      <c r="AE1966">
        <v>50</v>
      </c>
      <c r="AF1966">
        <v>17</v>
      </c>
      <c r="AG1966">
        <v>4</v>
      </c>
      <c r="AH1966">
        <v>2</v>
      </c>
      <c r="AI1966">
        <v>2</v>
      </c>
      <c r="AJ1966" s="301">
        <v>43919</v>
      </c>
      <c r="AK1966">
        <v>3655</v>
      </c>
      <c r="AL1966">
        <v>1204</v>
      </c>
      <c r="AM1966" s="301">
        <v>43828</v>
      </c>
      <c r="AN1966">
        <v>4805</v>
      </c>
      <c r="AO1966">
        <v>2556</v>
      </c>
      <c r="AP1966" s="301">
        <v>43645</v>
      </c>
      <c r="AQ1966">
        <v>4155</v>
      </c>
      <c r="AR1966">
        <v>1959</v>
      </c>
      <c r="AS1966" s="301">
        <v>43280</v>
      </c>
      <c r="AT1966">
        <v>4995</v>
      </c>
      <c r="AU1966">
        <v>3775</v>
      </c>
    </row>
    <row r="1967" spans="1:47" x14ac:dyDescent="0.2">
      <c r="A1967" s="102">
        <v>3710</v>
      </c>
      <c r="B1967">
        <v>1332</v>
      </c>
      <c r="C1967" t="s">
        <v>1174</v>
      </c>
      <c r="D1967" t="s">
        <v>974</v>
      </c>
      <c r="E1967">
        <v>468</v>
      </c>
      <c r="F1967">
        <v>456</v>
      </c>
      <c r="G1967">
        <v>2300</v>
      </c>
      <c r="H1967" t="s">
        <v>901</v>
      </c>
      <c r="I1967">
        <v>6395</v>
      </c>
      <c r="J1967" t="s">
        <v>1004</v>
      </c>
      <c r="K1967" t="s">
        <v>909</v>
      </c>
      <c r="L1967">
        <v>890</v>
      </c>
      <c r="M1967">
        <v>892</v>
      </c>
      <c r="N1967">
        <v>1200</v>
      </c>
      <c r="O1967" t="s">
        <v>898</v>
      </c>
      <c r="P1967">
        <v>0.71082272766755095</v>
      </c>
      <c r="Q1967">
        <v>0.86919443288946696</v>
      </c>
      <c r="R1967" s="15">
        <v>5.56151430640325E-3</v>
      </c>
      <c r="S1967">
        <v>4.0084467540753399E-2</v>
      </c>
      <c r="T1967" s="15">
        <v>-2.1494835520184399</v>
      </c>
      <c r="U1967" s="15">
        <v>2.1494835520184399</v>
      </c>
      <c r="V1967">
        <v>1.86490438466743</v>
      </c>
      <c r="W1967">
        <v>-14.79</v>
      </c>
      <c r="X1967">
        <v>2.02</v>
      </c>
      <c r="Y1967">
        <v>131275</v>
      </c>
      <c r="Z1967">
        <v>8205</v>
      </c>
      <c r="AA1967">
        <v>0.37</v>
      </c>
      <c r="AB1967">
        <v>16</v>
      </c>
      <c r="AC1967">
        <v>10</v>
      </c>
      <c r="AD1967">
        <v>6</v>
      </c>
      <c r="AE1967">
        <v>62.5</v>
      </c>
      <c r="AF1967">
        <v>14</v>
      </c>
      <c r="AG1967">
        <v>6</v>
      </c>
      <c r="AH1967">
        <v>6</v>
      </c>
      <c r="AI1967">
        <v>4</v>
      </c>
      <c r="AJ1967" s="301">
        <v>43919</v>
      </c>
      <c r="AK1967">
        <v>517</v>
      </c>
      <c r="AL1967">
        <v>796</v>
      </c>
      <c r="AM1967" s="301">
        <v>43828</v>
      </c>
      <c r="AN1967">
        <v>652</v>
      </c>
      <c r="AO1967">
        <v>1001</v>
      </c>
      <c r="AP1967" s="301">
        <v>43645</v>
      </c>
      <c r="AQ1967">
        <v>674</v>
      </c>
      <c r="AR1967">
        <v>1155</v>
      </c>
      <c r="AS1967" s="301">
        <v>43280</v>
      </c>
      <c r="AT1967">
        <v>537</v>
      </c>
      <c r="AU1967">
        <v>1330</v>
      </c>
    </row>
    <row r="1968" spans="1:47" x14ac:dyDescent="0.2">
      <c r="A1968" s="102">
        <v>825</v>
      </c>
      <c r="B1968">
        <v>5110</v>
      </c>
      <c r="C1968" t="s">
        <v>808</v>
      </c>
      <c r="D1968" t="s">
        <v>984</v>
      </c>
      <c r="E1968">
        <v>1053</v>
      </c>
      <c r="F1968">
        <v>1049</v>
      </c>
      <c r="G1968">
        <v>1000</v>
      </c>
      <c r="H1968" t="s">
        <v>901</v>
      </c>
      <c r="I1968">
        <v>6592</v>
      </c>
      <c r="J1968" t="s">
        <v>1059</v>
      </c>
      <c r="K1968" t="s">
        <v>903</v>
      </c>
      <c r="L1968">
        <v>3415</v>
      </c>
      <c r="M1968">
        <v>3380</v>
      </c>
      <c r="N1968">
        <v>300</v>
      </c>
      <c r="O1968" t="s">
        <v>898</v>
      </c>
      <c r="P1968">
        <v>0.90631893567320698</v>
      </c>
      <c r="Q1968">
        <v>0.95065210088608199</v>
      </c>
      <c r="R1968">
        <v>7.2542672356367896E-2</v>
      </c>
      <c r="S1968" s="15">
        <v>1.6859763310937199E-2</v>
      </c>
      <c r="T1968">
        <v>-0.57584189419505705</v>
      </c>
      <c r="U1968">
        <v>0.57584189419505705</v>
      </c>
      <c r="V1968">
        <v>0.593087854964925</v>
      </c>
      <c r="W1968">
        <v>-1.82</v>
      </c>
      <c r="X1968">
        <v>3.45</v>
      </c>
      <c r="Y1968">
        <v>131000</v>
      </c>
      <c r="Z1968">
        <v>10077</v>
      </c>
      <c r="AA1968">
        <v>0.59</v>
      </c>
      <c r="AB1968">
        <v>13</v>
      </c>
      <c r="AC1968">
        <v>7</v>
      </c>
      <c r="AD1968">
        <v>6</v>
      </c>
      <c r="AE1968">
        <v>53.85</v>
      </c>
      <c r="AF1968">
        <v>21</v>
      </c>
      <c r="AG1968">
        <v>1</v>
      </c>
      <c r="AH1968">
        <v>0</v>
      </c>
      <c r="AI1968">
        <v>12</v>
      </c>
      <c r="AJ1968" s="301">
        <v>43919</v>
      </c>
      <c r="AK1968">
        <v>1069</v>
      </c>
      <c r="AL1968">
        <v>3360</v>
      </c>
      <c r="AM1968" s="301">
        <v>43828</v>
      </c>
      <c r="AN1968">
        <v>1337</v>
      </c>
      <c r="AO1968">
        <v>4150</v>
      </c>
      <c r="AP1968" s="301">
        <v>43645</v>
      </c>
      <c r="AQ1968">
        <v>1263</v>
      </c>
      <c r="AR1968">
        <v>3850</v>
      </c>
      <c r="AS1968" s="301">
        <v>43280</v>
      </c>
      <c r="AT1968">
        <v>1711</v>
      </c>
      <c r="AU1968">
        <v>5180</v>
      </c>
    </row>
    <row r="1969" spans="1:47" x14ac:dyDescent="0.2">
      <c r="A1969" s="102">
        <v>1692</v>
      </c>
      <c r="B1969">
        <v>1662</v>
      </c>
      <c r="C1969" t="s">
        <v>463</v>
      </c>
      <c r="D1969" t="s">
        <v>1045</v>
      </c>
      <c r="E1969">
        <v>1807</v>
      </c>
      <c r="F1969">
        <v>1788</v>
      </c>
      <c r="G1969">
        <v>600</v>
      </c>
      <c r="H1969" t="s">
        <v>901</v>
      </c>
      <c r="I1969">
        <v>6501</v>
      </c>
      <c r="J1969" t="s">
        <v>1022</v>
      </c>
      <c r="K1969" t="s">
        <v>903</v>
      </c>
      <c r="L1969">
        <v>3390</v>
      </c>
      <c r="M1969">
        <v>3395</v>
      </c>
      <c r="N1969">
        <v>300</v>
      </c>
      <c r="O1969" t="s">
        <v>898</v>
      </c>
      <c r="P1969">
        <v>0.63231085000183196</v>
      </c>
      <c r="Q1969">
        <v>0.93243014135859803</v>
      </c>
      <c r="R1969" s="15">
        <v>0.172011246766509</v>
      </c>
      <c r="S1969">
        <v>1.90027398040656E-2</v>
      </c>
      <c r="T1969">
        <v>-1.9481516826960801</v>
      </c>
      <c r="U1969">
        <v>1.9481516826960801</v>
      </c>
      <c r="V1969">
        <v>2.0189666836315499</v>
      </c>
      <c r="W1969">
        <v>-11.76</v>
      </c>
      <c r="X1969">
        <v>5.33</v>
      </c>
      <c r="Y1969">
        <v>130963</v>
      </c>
      <c r="Z1969">
        <v>18709</v>
      </c>
      <c r="AA1969">
        <v>0.99</v>
      </c>
      <c r="AB1969">
        <v>7</v>
      </c>
      <c r="AC1969">
        <v>3</v>
      </c>
      <c r="AD1969">
        <v>4</v>
      </c>
      <c r="AE1969">
        <v>42.86</v>
      </c>
      <c r="AF1969">
        <v>17</v>
      </c>
      <c r="AG1969">
        <v>2</v>
      </c>
      <c r="AH1969">
        <v>0</v>
      </c>
      <c r="AI1969">
        <v>5</v>
      </c>
      <c r="AJ1969" s="301">
        <v>43919</v>
      </c>
      <c r="AK1969">
        <v>1789</v>
      </c>
      <c r="AL1969">
        <v>3109</v>
      </c>
      <c r="AM1969" s="301">
        <v>43828</v>
      </c>
      <c r="AN1969">
        <v>2955</v>
      </c>
      <c r="AO1969">
        <v>4626</v>
      </c>
      <c r="AP1969" s="301">
        <v>43645</v>
      </c>
      <c r="AQ1969">
        <v>2554</v>
      </c>
      <c r="AR1969">
        <v>4045</v>
      </c>
      <c r="AS1969" s="301">
        <v>43280</v>
      </c>
      <c r="AT1969">
        <v>2896</v>
      </c>
      <c r="AU1969">
        <v>3840.5</v>
      </c>
    </row>
    <row r="1970" spans="1:47" x14ac:dyDescent="0.2">
      <c r="A1970" s="102">
        <v>1650</v>
      </c>
      <c r="B1970">
        <v>4631</v>
      </c>
      <c r="C1970" t="s">
        <v>1088</v>
      </c>
      <c r="D1970" t="s">
        <v>920</v>
      </c>
      <c r="E1970">
        <v>2685</v>
      </c>
      <c r="F1970">
        <v>2636</v>
      </c>
      <c r="G1970">
        <v>300</v>
      </c>
      <c r="H1970" t="s">
        <v>901</v>
      </c>
      <c r="I1970">
        <v>6506</v>
      </c>
      <c r="J1970" t="s">
        <v>1005</v>
      </c>
      <c r="K1970" t="s">
        <v>903</v>
      </c>
      <c r="L1970">
        <v>3665</v>
      </c>
      <c r="M1970">
        <v>3675</v>
      </c>
      <c r="N1970">
        <v>200</v>
      </c>
      <c r="O1970" t="s">
        <v>898</v>
      </c>
      <c r="P1970">
        <v>0.94794746250655604</v>
      </c>
      <c r="Q1970">
        <v>0.93344941386721203</v>
      </c>
      <c r="R1970">
        <v>0.27091915919022103</v>
      </c>
      <c r="S1970" s="15">
        <v>6.1018934562238796E-3</v>
      </c>
      <c r="T1970" s="15">
        <v>-0.88681638487233405</v>
      </c>
      <c r="U1970" s="15">
        <v>0.88681638487233405</v>
      </c>
      <c r="V1970">
        <v>0.28301104685851802</v>
      </c>
      <c r="W1970">
        <v>-4.08</v>
      </c>
      <c r="X1970">
        <v>7.59</v>
      </c>
      <c r="Y1970">
        <v>130661</v>
      </c>
      <c r="Z1970">
        <v>16333</v>
      </c>
      <c r="AA1970">
        <v>0.8</v>
      </c>
      <c r="AB1970">
        <v>8</v>
      </c>
      <c r="AC1970">
        <v>5</v>
      </c>
      <c r="AD1970">
        <v>3</v>
      </c>
      <c r="AE1970">
        <v>62.5</v>
      </c>
      <c r="AF1970">
        <v>20</v>
      </c>
      <c r="AG1970">
        <v>1</v>
      </c>
      <c r="AH1970">
        <v>1</v>
      </c>
      <c r="AI1970">
        <v>6</v>
      </c>
      <c r="AJ1970" s="301">
        <v>43919</v>
      </c>
      <c r="AK1970">
        <v>2479</v>
      </c>
      <c r="AL1970">
        <v>3010</v>
      </c>
      <c r="AM1970" s="301">
        <v>43828</v>
      </c>
      <c r="AN1970">
        <v>3035</v>
      </c>
      <c r="AO1970">
        <v>4170</v>
      </c>
      <c r="AP1970" s="301">
        <v>43645</v>
      </c>
      <c r="AQ1970">
        <v>2906</v>
      </c>
      <c r="AR1970">
        <v>3855</v>
      </c>
      <c r="AS1970" s="301">
        <v>43280</v>
      </c>
      <c r="AT1970">
        <v>3450</v>
      </c>
      <c r="AU1970">
        <v>3920</v>
      </c>
    </row>
    <row r="1971" spans="1:47" x14ac:dyDescent="0.2">
      <c r="A1971" s="102">
        <v>2077</v>
      </c>
      <c r="B1971">
        <v>1959</v>
      </c>
      <c r="C1971" t="s">
        <v>1446</v>
      </c>
      <c r="D1971" t="s">
        <v>907</v>
      </c>
      <c r="E1971">
        <v>3135</v>
      </c>
      <c r="F1971">
        <v>3115</v>
      </c>
      <c r="G1971">
        <v>300</v>
      </c>
      <c r="H1971" t="s">
        <v>898</v>
      </c>
      <c r="I1971">
        <v>4205</v>
      </c>
      <c r="J1971" t="s">
        <v>998</v>
      </c>
      <c r="K1971" t="s">
        <v>920</v>
      </c>
      <c r="L1971">
        <v>988</v>
      </c>
      <c r="M1971">
        <v>968</v>
      </c>
      <c r="N1971">
        <v>1000</v>
      </c>
      <c r="O1971" t="s">
        <v>901</v>
      </c>
      <c r="P1971">
        <v>0.81299415352813198</v>
      </c>
      <c r="Q1971">
        <v>0.922764986890938</v>
      </c>
      <c r="R1971">
        <v>9.5209991533435998E-2</v>
      </c>
      <c r="S1971">
        <v>3.2630173519430698E-2</v>
      </c>
      <c r="T1971">
        <v>0.25837889942213099</v>
      </c>
      <c r="U1971">
        <v>0.25837889942213099</v>
      </c>
      <c r="V1971">
        <v>0.26267075995438899</v>
      </c>
      <c r="W1971">
        <v>1.87</v>
      </c>
      <c r="X1971">
        <v>3.58</v>
      </c>
      <c r="Y1971">
        <v>130294</v>
      </c>
      <c r="Z1971">
        <v>8143</v>
      </c>
      <c r="AA1971">
        <v>0.34</v>
      </c>
      <c r="AB1971">
        <v>16</v>
      </c>
      <c r="AC1971">
        <v>9</v>
      </c>
      <c r="AD1971">
        <v>7</v>
      </c>
      <c r="AE1971">
        <v>56.25</v>
      </c>
      <c r="AF1971">
        <v>19</v>
      </c>
      <c r="AG1971">
        <v>3</v>
      </c>
      <c r="AH1971">
        <v>2</v>
      </c>
      <c r="AI1971">
        <v>11</v>
      </c>
      <c r="AJ1971" s="301">
        <v>43919</v>
      </c>
      <c r="AK1971">
        <v>3070</v>
      </c>
      <c r="AL1971">
        <v>851</v>
      </c>
      <c r="AM1971" s="301">
        <v>43828</v>
      </c>
      <c r="AN1971">
        <v>3235</v>
      </c>
      <c r="AO1971">
        <v>1366</v>
      </c>
      <c r="AP1971" s="301">
        <v>43645</v>
      </c>
      <c r="AQ1971">
        <v>3325</v>
      </c>
      <c r="AR1971">
        <v>1217</v>
      </c>
      <c r="AS1971" s="301">
        <v>43280</v>
      </c>
      <c r="AT1971">
        <v>5210</v>
      </c>
      <c r="AU1971">
        <v>1272</v>
      </c>
    </row>
    <row r="1972" spans="1:47" x14ac:dyDescent="0.2">
      <c r="A1972" s="102">
        <v>967</v>
      </c>
      <c r="B1972">
        <v>7762</v>
      </c>
      <c r="C1972" t="s">
        <v>1040</v>
      </c>
      <c r="D1972" t="s">
        <v>906</v>
      </c>
      <c r="E1972">
        <v>350</v>
      </c>
      <c r="F1972">
        <v>343</v>
      </c>
      <c r="G1972">
        <v>3000</v>
      </c>
      <c r="H1972" t="s">
        <v>901</v>
      </c>
      <c r="I1972">
        <v>9101</v>
      </c>
      <c r="J1972" t="s">
        <v>682</v>
      </c>
      <c r="K1972" t="s">
        <v>1071</v>
      </c>
      <c r="L1972">
        <v>1484</v>
      </c>
      <c r="M1972">
        <v>1493</v>
      </c>
      <c r="N1972">
        <v>700</v>
      </c>
      <c r="O1972" t="s">
        <v>898</v>
      </c>
      <c r="P1972">
        <v>0.61340526036335896</v>
      </c>
      <c r="Q1972">
        <v>0.94805415697613504</v>
      </c>
      <c r="R1972" s="15">
        <v>9.8571103553500405E-2</v>
      </c>
      <c r="S1972" s="15">
        <v>6.6860745588558507E-2</v>
      </c>
      <c r="T1972">
        <v>-1.81843002844963</v>
      </c>
      <c r="U1972">
        <v>1.81843002844963</v>
      </c>
      <c r="V1972">
        <v>1.53108272826123</v>
      </c>
      <c r="W1972">
        <v>-13.47</v>
      </c>
      <c r="X1972">
        <v>1.54</v>
      </c>
      <c r="Y1972">
        <v>130096</v>
      </c>
      <c r="Z1972">
        <v>8673</v>
      </c>
      <c r="AA1972">
        <v>0.47</v>
      </c>
      <c r="AB1972">
        <v>15</v>
      </c>
      <c r="AC1972">
        <v>8</v>
      </c>
      <c r="AD1972">
        <v>7</v>
      </c>
      <c r="AE1972">
        <v>53.33</v>
      </c>
      <c r="AF1972">
        <v>19</v>
      </c>
      <c r="AG1972">
        <v>2</v>
      </c>
      <c r="AH1972">
        <v>0</v>
      </c>
      <c r="AI1972">
        <v>13</v>
      </c>
      <c r="AJ1972" s="301">
        <v>43919</v>
      </c>
      <c r="AK1972">
        <v>386</v>
      </c>
      <c r="AL1972">
        <v>1336</v>
      </c>
      <c r="AM1972" s="301">
        <v>43828</v>
      </c>
      <c r="AN1972">
        <v>597</v>
      </c>
      <c r="AO1972">
        <v>1981</v>
      </c>
      <c r="AP1972" s="301">
        <v>43645</v>
      </c>
      <c r="AQ1972">
        <v>565</v>
      </c>
      <c r="AR1972">
        <v>1776</v>
      </c>
      <c r="AS1972" s="301">
        <v>43280</v>
      </c>
      <c r="AT1972">
        <v>709</v>
      </c>
      <c r="AU1972">
        <v>2162</v>
      </c>
    </row>
    <row r="1973" spans="1:47" x14ac:dyDescent="0.2">
      <c r="A1973" s="102">
        <v>3036</v>
      </c>
      <c r="B1973">
        <v>8750</v>
      </c>
      <c r="C1973" t="s">
        <v>27</v>
      </c>
      <c r="D1973" t="s">
        <v>1018</v>
      </c>
      <c r="E1973">
        <v>1277.5</v>
      </c>
      <c r="F1973">
        <v>1283</v>
      </c>
      <c r="G1973">
        <v>800</v>
      </c>
      <c r="H1973" t="s">
        <v>898</v>
      </c>
      <c r="I1973">
        <v>9005</v>
      </c>
      <c r="J1973" t="s">
        <v>1447</v>
      </c>
      <c r="K1973" t="s">
        <v>976</v>
      </c>
      <c r="L1973">
        <v>1539</v>
      </c>
      <c r="M1973">
        <v>1512</v>
      </c>
      <c r="N1973">
        <v>700</v>
      </c>
      <c r="O1973" t="s">
        <v>901</v>
      </c>
      <c r="P1973">
        <v>0.50167937067966295</v>
      </c>
      <c r="Q1973">
        <v>0.89587641545690899</v>
      </c>
      <c r="R1973">
        <v>0.34005387284536798</v>
      </c>
      <c r="S1973">
        <v>8.9571187112202494E-2</v>
      </c>
      <c r="T1973">
        <v>0.91190340547293702</v>
      </c>
      <c r="U1973">
        <v>0.91190340547293702</v>
      </c>
      <c r="V1973">
        <v>0.82882426253404295</v>
      </c>
      <c r="W1973">
        <v>5.43</v>
      </c>
      <c r="X1973">
        <v>3.02</v>
      </c>
      <c r="Y1973">
        <v>129775</v>
      </c>
      <c r="Z1973">
        <v>9983</v>
      </c>
      <c r="AA1973">
        <v>0.5</v>
      </c>
      <c r="AB1973">
        <v>13</v>
      </c>
      <c r="AC1973">
        <v>7</v>
      </c>
      <c r="AD1973">
        <v>6</v>
      </c>
      <c r="AE1973">
        <v>53.85</v>
      </c>
      <c r="AF1973">
        <v>18</v>
      </c>
      <c r="AG1973">
        <v>2</v>
      </c>
      <c r="AH1973">
        <v>1</v>
      </c>
      <c r="AI1973">
        <v>10</v>
      </c>
      <c r="AJ1973" s="301">
        <v>43919</v>
      </c>
      <c r="AK1973">
        <v>1305</v>
      </c>
      <c r="AL1973">
        <v>1734</v>
      </c>
      <c r="AM1973" s="301">
        <v>43828</v>
      </c>
      <c r="AN1973">
        <v>1816.5</v>
      </c>
      <c r="AO1973">
        <v>2019</v>
      </c>
      <c r="AP1973" s="301">
        <v>43645</v>
      </c>
      <c r="AQ1973">
        <v>1656</v>
      </c>
      <c r="AR1973">
        <v>1955</v>
      </c>
      <c r="AS1973" s="301">
        <v>43280</v>
      </c>
      <c r="AT1973">
        <v>1954.5</v>
      </c>
      <c r="AU1973">
        <v>1857</v>
      </c>
    </row>
    <row r="1974" spans="1:47" x14ac:dyDescent="0.2">
      <c r="A1974" s="102">
        <v>29</v>
      </c>
      <c r="B1974">
        <v>3231</v>
      </c>
      <c r="C1974" t="s">
        <v>365</v>
      </c>
      <c r="D1974" t="s">
        <v>917</v>
      </c>
      <c r="E1974">
        <v>1918</v>
      </c>
      <c r="F1974">
        <v>1914</v>
      </c>
      <c r="G1974">
        <v>500</v>
      </c>
      <c r="H1974" t="s">
        <v>898</v>
      </c>
      <c r="I1974">
        <v>8591</v>
      </c>
      <c r="J1974" t="s">
        <v>1009</v>
      </c>
      <c r="K1974" t="s">
        <v>904</v>
      </c>
      <c r="L1974">
        <v>1319.5</v>
      </c>
      <c r="M1974">
        <v>1305</v>
      </c>
      <c r="N1974">
        <v>700</v>
      </c>
      <c r="O1974" t="s">
        <v>901</v>
      </c>
      <c r="P1974">
        <v>0.94220758553462403</v>
      </c>
      <c r="Q1974">
        <v>0.97958329908800601</v>
      </c>
      <c r="R1974">
        <v>0.108460758390048</v>
      </c>
      <c r="S1974">
        <v>2.2056413127363001E-4</v>
      </c>
      <c r="T1974">
        <v>1.31436211630458</v>
      </c>
      <c r="U1974">
        <v>1.31436211630458</v>
      </c>
      <c r="V1974">
        <v>0.43786009223434003</v>
      </c>
      <c r="W1974">
        <v>5.14</v>
      </c>
      <c r="X1974">
        <v>4.55</v>
      </c>
      <c r="Y1974">
        <v>129558</v>
      </c>
      <c r="Z1974">
        <v>9966</v>
      </c>
      <c r="AA1974">
        <v>0.46</v>
      </c>
      <c r="AB1974">
        <v>13</v>
      </c>
      <c r="AC1974">
        <v>8</v>
      </c>
      <c r="AD1974">
        <v>5</v>
      </c>
      <c r="AE1974">
        <v>61.54</v>
      </c>
      <c r="AF1974">
        <v>21</v>
      </c>
      <c r="AG1974">
        <v>0</v>
      </c>
      <c r="AH1974">
        <v>0</v>
      </c>
      <c r="AI1974">
        <v>13</v>
      </c>
      <c r="AJ1974" s="301">
        <v>43919</v>
      </c>
      <c r="AK1974">
        <v>1783</v>
      </c>
      <c r="AL1974">
        <v>1373.5</v>
      </c>
      <c r="AM1974" s="301">
        <v>43828</v>
      </c>
      <c r="AN1974">
        <v>2620</v>
      </c>
      <c r="AO1974">
        <v>1811</v>
      </c>
      <c r="AP1974" s="301">
        <v>43645</v>
      </c>
      <c r="AQ1974">
        <v>2371</v>
      </c>
      <c r="AR1974">
        <v>1626.5</v>
      </c>
      <c r="AS1974" s="301">
        <v>43280</v>
      </c>
      <c r="AT1974">
        <v>2431</v>
      </c>
      <c r="AU1974">
        <v>1742.5</v>
      </c>
    </row>
    <row r="1975" spans="1:47" x14ac:dyDescent="0.2">
      <c r="A1975" s="102">
        <v>3939</v>
      </c>
      <c r="B1975">
        <v>2001</v>
      </c>
      <c r="C1975" t="s">
        <v>840</v>
      </c>
      <c r="D1975" t="s">
        <v>923</v>
      </c>
      <c r="E1975">
        <v>1590</v>
      </c>
      <c r="F1975">
        <v>1609</v>
      </c>
      <c r="G1975">
        <v>600</v>
      </c>
      <c r="H1975" t="s">
        <v>898</v>
      </c>
      <c r="I1975">
        <v>7182</v>
      </c>
      <c r="J1975" t="s">
        <v>971</v>
      </c>
      <c r="K1975" t="s">
        <v>940</v>
      </c>
      <c r="L1975">
        <v>824</v>
      </c>
      <c r="M1975">
        <v>803</v>
      </c>
      <c r="N1975">
        <v>1200</v>
      </c>
      <c r="O1975" t="s">
        <v>901</v>
      </c>
      <c r="P1975">
        <v>0.80872292055644401</v>
      </c>
      <c r="Q1975">
        <v>0.85879684455661198</v>
      </c>
      <c r="R1975">
        <v>5.5616924126584901E-4</v>
      </c>
      <c r="S1975">
        <v>2.7506481213148299E-4</v>
      </c>
      <c r="T1975">
        <v>3.04557219439508</v>
      </c>
      <c r="U1975">
        <v>3.04557219439508</v>
      </c>
      <c r="V1975">
        <v>2.44675128555778</v>
      </c>
      <c r="W1975">
        <v>12.79</v>
      </c>
      <c r="X1975">
        <v>0.19</v>
      </c>
      <c r="Y1975">
        <v>128822</v>
      </c>
      <c r="Z1975">
        <v>6780</v>
      </c>
      <c r="AA1975">
        <v>0.31</v>
      </c>
      <c r="AB1975">
        <v>19</v>
      </c>
      <c r="AC1975">
        <v>10</v>
      </c>
      <c r="AD1975">
        <v>9</v>
      </c>
      <c r="AE1975">
        <v>52.63</v>
      </c>
      <c r="AF1975">
        <v>21</v>
      </c>
      <c r="AG1975">
        <v>0</v>
      </c>
      <c r="AH1975">
        <v>0</v>
      </c>
      <c r="AI1975">
        <v>19</v>
      </c>
      <c r="AJ1975" s="301">
        <v>43919</v>
      </c>
      <c r="AK1975">
        <v>1718</v>
      </c>
      <c r="AL1975">
        <v>1018</v>
      </c>
      <c r="AM1975" s="301">
        <v>43828</v>
      </c>
      <c r="AN1975">
        <v>1690</v>
      </c>
      <c r="AO1975">
        <v>1050</v>
      </c>
      <c r="AP1975" s="301">
        <v>43645</v>
      </c>
      <c r="AQ1975">
        <v>1765</v>
      </c>
      <c r="AR1975">
        <v>1111</v>
      </c>
      <c r="AS1975" s="301">
        <v>43280</v>
      </c>
      <c r="AT1975">
        <v>1879</v>
      </c>
      <c r="AU1975">
        <v>1283</v>
      </c>
    </row>
    <row r="1976" spans="1:47" x14ac:dyDescent="0.2">
      <c r="A1976" s="102">
        <v>1737</v>
      </c>
      <c r="B1976">
        <v>1803</v>
      </c>
      <c r="C1976" t="s">
        <v>908</v>
      </c>
      <c r="D1976" t="s">
        <v>907</v>
      </c>
      <c r="E1976">
        <v>872</v>
      </c>
      <c r="F1976">
        <v>871</v>
      </c>
      <c r="G1976">
        <v>1200</v>
      </c>
      <c r="H1976" t="s">
        <v>901</v>
      </c>
      <c r="I1976">
        <v>3116</v>
      </c>
      <c r="J1976" t="s">
        <v>1023</v>
      </c>
      <c r="K1976" t="s">
        <v>913</v>
      </c>
      <c r="L1976">
        <v>1433</v>
      </c>
      <c r="M1976">
        <v>1455</v>
      </c>
      <c r="N1976">
        <v>700</v>
      </c>
      <c r="O1976" t="s">
        <v>898</v>
      </c>
      <c r="P1976">
        <v>0.91913567358847803</v>
      </c>
      <c r="Q1976">
        <v>0.93170984350410502</v>
      </c>
      <c r="R1976">
        <v>2.05646836133405E-2</v>
      </c>
      <c r="S1976">
        <v>7.9885428750843701E-2</v>
      </c>
      <c r="T1976">
        <v>-1.35713151315797</v>
      </c>
      <c r="U1976">
        <v>1.35713151315797</v>
      </c>
      <c r="V1976">
        <v>1.23472394093462</v>
      </c>
      <c r="W1976">
        <v>-6.17</v>
      </c>
      <c r="X1976">
        <v>2.62</v>
      </c>
      <c r="Y1976">
        <v>128794</v>
      </c>
      <c r="Z1976">
        <v>7576</v>
      </c>
      <c r="AA1976">
        <v>0.33</v>
      </c>
      <c r="AB1976">
        <v>17</v>
      </c>
      <c r="AC1976">
        <v>9</v>
      </c>
      <c r="AD1976">
        <v>8</v>
      </c>
      <c r="AE1976">
        <v>52.94</v>
      </c>
      <c r="AF1976">
        <v>17</v>
      </c>
      <c r="AG1976">
        <v>4</v>
      </c>
      <c r="AH1976">
        <v>2</v>
      </c>
      <c r="AI1976">
        <v>11</v>
      </c>
      <c r="AJ1976" s="301">
        <v>43919</v>
      </c>
      <c r="AK1976">
        <v>867</v>
      </c>
      <c r="AL1976">
        <v>1315</v>
      </c>
      <c r="AM1976" s="301">
        <v>43828</v>
      </c>
      <c r="AN1976">
        <v>1116</v>
      </c>
      <c r="AO1976">
        <v>1765</v>
      </c>
      <c r="AP1976" s="301">
        <v>43645</v>
      </c>
      <c r="AQ1976">
        <v>906</v>
      </c>
      <c r="AR1976">
        <v>1448</v>
      </c>
      <c r="AS1976" s="301">
        <v>43280</v>
      </c>
      <c r="AT1976">
        <v>1098</v>
      </c>
      <c r="AU1976">
        <v>2005</v>
      </c>
    </row>
    <row r="1977" spans="1:47" x14ac:dyDescent="0.2">
      <c r="A1977" s="102">
        <v>1920</v>
      </c>
      <c r="B1977">
        <v>3635</v>
      </c>
      <c r="C1977" t="s">
        <v>43</v>
      </c>
      <c r="D1977" t="s">
        <v>900</v>
      </c>
      <c r="E1977">
        <v>3570</v>
      </c>
      <c r="F1977">
        <v>3500</v>
      </c>
      <c r="G1977">
        <v>300</v>
      </c>
      <c r="H1977" t="s">
        <v>901</v>
      </c>
      <c r="I1977">
        <v>6967</v>
      </c>
      <c r="J1977" t="s">
        <v>591</v>
      </c>
      <c r="K1977" t="s">
        <v>903</v>
      </c>
      <c r="L1977">
        <v>1457</v>
      </c>
      <c r="M1977">
        <v>1446</v>
      </c>
      <c r="N1977">
        <v>700</v>
      </c>
      <c r="O1977" t="s">
        <v>898</v>
      </c>
      <c r="P1977">
        <v>0.90289958980343199</v>
      </c>
      <c r="Q1977">
        <v>0.926991317948477</v>
      </c>
      <c r="R1977">
        <v>5.6506801329007803E-2</v>
      </c>
      <c r="S1977">
        <v>6.2627621956584403E-2</v>
      </c>
      <c r="T1977">
        <v>-1.3053049905343601E-4</v>
      </c>
      <c r="U1977">
        <v>1.3053049905343601E-4</v>
      </c>
      <c r="V1977">
        <v>4.1143074180363601E-2</v>
      </c>
      <c r="W1977">
        <v>0</v>
      </c>
      <c r="X1977">
        <v>3.6</v>
      </c>
      <c r="Y1977">
        <v>128654</v>
      </c>
      <c r="Z1977">
        <v>8577</v>
      </c>
      <c r="AA1977">
        <v>0.3</v>
      </c>
      <c r="AB1977">
        <v>15</v>
      </c>
      <c r="AC1977">
        <v>9</v>
      </c>
      <c r="AD1977">
        <v>6</v>
      </c>
      <c r="AE1977">
        <v>60</v>
      </c>
      <c r="AF1977">
        <v>18</v>
      </c>
      <c r="AG1977">
        <v>4</v>
      </c>
      <c r="AH1977">
        <v>3</v>
      </c>
      <c r="AI1977">
        <v>8</v>
      </c>
      <c r="AJ1977" s="301">
        <v>43919</v>
      </c>
      <c r="AK1977">
        <v>2683</v>
      </c>
      <c r="AL1977">
        <v>1011</v>
      </c>
      <c r="AM1977" s="301">
        <v>43828</v>
      </c>
      <c r="AN1977">
        <v>2853</v>
      </c>
      <c r="AO1977">
        <v>1290</v>
      </c>
      <c r="AP1977" s="301">
        <v>43645</v>
      </c>
      <c r="AQ1977">
        <v>2075</v>
      </c>
      <c r="AR1977">
        <v>947</v>
      </c>
      <c r="AS1977" s="301">
        <v>43280</v>
      </c>
      <c r="AT1977">
        <v>1793</v>
      </c>
      <c r="AU1977">
        <v>987</v>
      </c>
    </row>
    <row r="1978" spans="1:47" x14ac:dyDescent="0.2">
      <c r="A1978" s="102">
        <v>2864</v>
      </c>
      <c r="B1978">
        <v>4613</v>
      </c>
      <c r="C1978" t="s">
        <v>223</v>
      </c>
      <c r="D1978" t="s">
        <v>920</v>
      </c>
      <c r="E1978">
        <v>2240</v>
      </c>
      <c r="F1978">
        <v>2244</v>
      </c>
      <c r="G1978">
        <v>300</v>
      </c>
      <c r="H1978" t="s">
        <v>898</v>
      </c>
      <c r="I1978">
        <v>7203</v>
      </c>
      <c r="J1978" t="s">
        <v>1355</v>
      </c>
      <c r="K1978" t="s">
        <v>913</v>
      </c>
      <c r="L1978">
        <v>6780</v>
      </c>
      <c r="M1978">
        <v>6759</v>
      </c>
      <c r="N1978">
        <v>100</v>
      </c>
      <c r="O1978" t="s">
        <v>901</v>
      </c>
      <c r="P1978">
        <v>0.82439616597302001</v>
      </c>
      <c r="Q1978">
        <v>0.90183423202175494</v>
      </c>
      <c r="R1978">
        <v>0.24136689216518101</v>
      </c>
      <c r="S1978">
        <v>3.41408091988002E-2</v>
      </c>
      <c r="T1978">
        <v>1.08490022509353</v>
      </c>
      <c r="U1978">
        <v>1.08490022509353</v>
      </c>
      <c r="V1978">
        <v>0.82725908243556301</v>
      </c>
      <c r="W1978">
        <v>3.4</v>
      </c>
      <c r="X1978">
        <v>0.4</v>
      </c>
      <c r="Y1978">
        <v>128418</v>
      </c>
      <c r="Z1978">
        <v>16052</v>
      </c>
      <c r="AA1978">
        <v>1.25</v>
      </c>
      <c r="AB1978">
        <v>8</v>
      </c>
      <c r="AC1978">
        <v>4</v>
      </c>
      <c r="AD1978">
        <v>4</v>
      </c>
      <c r="AE1978">
        <v>50</v>
      </c>
      <c r="AF1978">
        <v>19</v>
      </c>
      <c r="AG1978">
        <v>2</v>
      </c>
      <c r="AH1978">
        <v>0</v>
      </c>
      <c r="AI1978">
        <v>6</v>
      </c>
      <c r="AJ1978" s="301">
        <v>43919</v>
      </c>
      <c r="AK1978">
        <v>2128</v>
      </c>
      <c r="AL1978">
        <v>6797</v>
      </c>
      <c r="AM1978" s="301">
        <v>43828</v>
      </c>
      <c r="AN1978">
        <v>2677</v>
      </c>
      <c r="AO1978">
        <v>7714</v>
      </c>
      <c r="AP1978" s="301">
        <v>43645</v>
      </c>
      <c r="AQ1978">
        <v>2286</v>
      </c>
      <c r="AR1978">
        <v>6874</v>
      </c>
      <c r="AS1978" s="301">
        <v>43280</v>
      </c>
      <c r="AT1978">
        <v>2268</v>
      </c>
      <c r="AU1978">
        <v>7068</v>
      </c>
    </row>
    <row r="1979" spans="1:47" x14ac:dyDescent="0.2">
      <c r="A1979" s="102">
        <v>1560</v>
      </c>
      <c r="B1979">
        <v>1941</v>
      </c>
      <c r="C1979" t="s">
        <v>1159</v>
      </c>
      <c r="D1979" t="s">
        <v>907</v>
      </c>
      <c r="E1979">
        <v>2302</v>
      </c>
      <c r="F1979">
        <v>2285</v>
      </c>
      <c r="G1979">
        <v>400</v>
      </c>
      <c r="H1979" t="s">
        <v>898</v>
      </c>
      <c r="I1979">
        <v>8031</v>
      </c>
      <c r="J1979" t="s">
        <v>618</v>
      </c>
      <c r="K1979" t="s">
        <v>905</v>
      </c>
      <c r="L1979">
        <v>1600.5</v>
      </c>
      <c r="M1979">
        <v>1596</v>
      </c>
      <c r="N1979">
        <v>600</v>
      </c>
      <c r="O1979" t="s">
        <v>901</v>
      </c>
      <c r="P1979">
        <v>0.87461761869556098</v>
      </c>
      <c r="Q1979">
        <v>0.93534078958873701</v>
      </c>
      <c r="R1979">
        <v>8.2499994913345703E-4</v>
      </c>
      <c r="S1979">
        <v>2.4310414954163699E-3</v>
      </c>
      <c r="T1979">
        <v>0.70456898368332399</v>
      </c>
      <c r="U1979">
        <v>0.70456898368332399</v>
      </c>
      <c r="V1979">
        <v>0.58569738363928303</v>
      </c>
      <c r="W1979">
        <v>2.2999999999999998</v>
      </c>
      <c r="X1979">
        <v>4.7699999999999996</v>
      </c>
      <c r="Y1979">
        <v>128220</v>
      </c>
      <c r="Z1979">
        <v>11656</v>
      </c>
      <c r="AA1979">
        <v>0.65</v>
      </c>
      <c r="AB1979">
        <v>11</v>
      </c>
      <c r="AC1979">
        <v>4</v>
      </c>
      <c r="AD1979">
        <v>7</v>
      </c>
      <c r="AE1979">
        <v>36.36</v>
      </c>
      <c r="AF1979">
        <v>20</v>
      </c>
      <c r="AG1979">
        <v>1</v>
      </c>
      <c r="AH1979">
        <v>0</v>
      </c>
      <c r="AI1979">
        <v>10</v>
      </c>
      <c r="AJ1979" s="301">
        <v>43919</v>
      </c>
      <c r="AK1979">
        <v>2248</v>
      </c>
      <c r="AL1979">
        <v>1570</v>
      </c>
      <c r="AM1979" s="301">
        <v>43828</v>
      </c>
      <c r="AN1979">
        <v>2532</v>
      </c>
      <c r="AO1979">
        <v>1946</v>
      </c>
      <c r="AP1979" s="301">
        <v>43645</v>
      </c>
      <c r="AQ1979">
        <v>2296</v>
      </c>
      <c r="AR1979">
        <v>1798</v>
      </c>
      <c r="AS1979" s="301">
        <v>43280</v>
      </c>
      <c r="AT1979">
        <v>2698</v>
      </c>
      <c r="AU1979">
        <v>1828</v>
      </c>
    </row>
    <row r="1980" spans="1:47" x14ac:dyDescent="0.2">
      <c r="A1980" s="102">
        <v>2673</v>
      </c>
      <c r="B1980">
        <v>5201</v>
      </c>
      <c r="C1980" t="s">
        <v>1161</v>
      </c>
      <c r="D1980" t="s">
        <v>897</v>
      </c>
      <c r="E1980">
        <v>3070</v>
      </c>
      <c r="F1980">
        <v>3020</v>
      </c>
      <c r="G1980">
        <v>300</v>
      </c>
      <c r="H1980" t="s">
        <v>898</v>
      </c>
      <c r="I1980">
        <v>8750</v>
      </c>
      <c r="J1980" t="s">
        <v>27</v>
      </c>
      <c r="K1980" t="s">
        <v>1018</v>
      </c>
      <c r="L1980">
        <v>1277.5</v>
      </c>
      <c r="M1980">
        <v>1283</v>
      </c>
      <c r="N1980">
        <v>700</v>
      </c>
      <c r="O1980" t="s">
        <v>901</v>
      </c>
      <c r="P1980">
        <v>0.63511764722234398</v>
      </c>
      <c r="Q1980">
        <v>0.90664447204179899</v>
      </c>
      <c r="R1980">
        <v>0.36347096360346798</v>
      </c>
      <c r="S1980" s="15">
        <v>4.7379878179344498E-2</v>
      </c>
      <c r="T1980">
        <v>0.95547284867877802</v>
      </c>
      <c r="U1980">
        <v>0.95547284867877802</v>
      </c>
      <c r="V1980">
        <v>1.22422831221832</v>
      </c>
      <c r="W1980">
        <v>8.4</v>
      </c>
      <c r="X1980">
        <v>0.87</v>
      </c>
      <c r="Y1980">
        <v>127632</v>
      </c>
      <c r="Z1980">
        <v>9117</v>
      </c>
      <c r="AA1980">
        <v>0.54</v>
      </c>
      <c r="AB1980">
        <v>14</v>
      </c>
      <c r="AC1980">
        <v>8</v>
      </c>
      <c r="AD1980">
        <v>6</v>
      </c>
      <c r="AE1980">
        <v>57.14</v>
      </c>
      <c r="AF1980">
        <v>19</v>
      </c>
      <c r="AG1980">
        <v>4</v>
      </c>
      <c r="AH1980">
        <v>2</v>
      </c>
      <c r="AI1980">
        <v>8</v>
      </c>
      <c r="AJ1980" s="301">
        <v>43919</v>
      </c>
      <c r="AK1980">
        <v>2774</v>
      </c>
      <c r="AL1980">
        <v>1305</v>
      </c>
      <c r="AM1980" s="301">
        <v>43828</v>
      </c>
      <c r="AN1980">
        <v>3930</v>
      </c>
      <c r="AO1980">
        <v>1816.5</v>
      </c>
      <c r="AP1980" s="301">
        <v>43645</v>
      </c>
      <c r="AQ1980">
        <v>3785</v>
      </c>
      <c r="AR1980">
        <v>1656</v>
      </c>
      <c r="AS1980" s="301">
        <v>43280</v>
      </c>
      <c r="AT1980">
        <v>4225</v>
      </c>
      <c r="AU1980">
        <v>1954.5</v>
      </c>
    </row>
    <row r="1981" spans="1:47" x14ac:dyDescent="0.2">
      <c r="A1981" s="102">
        <v>1249</v>
      </c>
      <c r="B1981">
        <v>4631</v>
      </c>
      <c r="C1981" t="s">
        <v>1088</v>
      </c>
      <c r="D1981" t="s">
        <v>920</v>
      </c>
      <c r="E1981">
        <v>2685</v>
      </c>
      <c r="F1981">
        <v>2636</v>
      </c>
      <c r="G1981">
        <v>300</v>
      </c>
      <c r="H1981" t="s">
        <v>901</v>
      </c>
      <c r="I1981">
        <v>6902</v>
      </c>
      <c r="J1981" t="s">
        <v>588</v>
      </c>
      <c r="K1981" t="s">
        <v>913</v>
      </c>
      <c r="L1981">
        <v>4170</v>
      </c>
      <c r="M1981">
        <v>4151</v>
      </c>
      <c r="N1981">
        <v>200</v>
      </c>
      <c r="O1981" t="s">
        <v>898</v>
      </c>
      <c r="P1981">
        <v>0.92744292337640999</v>
      </c>
      <c r="Q1981">
        <v>0.94252495374589396</v>
      </c>
      <c r="R1981">
        <v>0.11677626563386199</v>
      </c>
      <c r="S1981">
        <v>5.2828426731729203E-2</v>
      </c>
      <c r="T1981">
        <v>-0.90015367351514897</v>
      </c>
      <c r="U1981">
        <v>0.90015367351514897</v>
      </c>
      <c r="V1981">
        <v>0.75097709386664202</v>
      </c>
      <c r="W1981">
        <v>-3.72</v>
      </c>
      <c r="X1981">
        <v>4.75</v>
      </c>
      <c r="Y1981">
        <v>127241</v>
      </c>
      <c r="Z1981">
        <v>15905</v>
      </c>
      <c r="AA1981">
        <v>0.85</v>
      </c>
      <c r="AB1981">
        <v>8</v>
      </c>
      <c r="AC1981">
        <v>6</v>
      </c>
      <c r="AD1981">
        <v>2</v>
      </c>
      <c r="AE1981">
        <v>75</v>
      </c>
      <c r="AF1981">
        <v>21</v>
      </c>
      <c r="AG1981">
        <v>0</v>
      </c>
      <c r="AH1981">
        <v>0</v>
      </c>
      <c r="AI1981">
        <v>8</v>
      </c>
      <c r="AJ1981" s="301">
        <v>43919</v>
      </c>
      <c r="AK1981">
        <v>2479</v>
      </c>
      <c r="AL1981">
        <v>3590</v>
      </c>
      <c r="AM1981" s="301">
        <v>43828</v>
      </c>
      <c r="AN1981">
        <v>3035</v>
      </c>
      <c r="AO1981">
        <v>4966</v>
      </c>
      <c r="AP1981" s="301">
        <v>43645</v>
      </c>
      <c r="AQ1981">
        <v>2906</v>
      </c>
      <c r="AR1981">
        <v>4642</v>
      </c>
      <c r="AS1981" s="301">
        <v>43280</v>
      </c>
      <c r="AT1981">
        <v>3450</v>
      </c>
      <c r="AU1981">
        <v>5245</v>
      </c>
    </row>
    <row r="1982" spans="1:47" x14ac:dyDescent="0.2">
      <c r="A1982" s="102">
        <v>1368</v>
      </c>
      <c r="B1982">
        <v>1803</v>
      </c>
      <c r="C1982" t="s">
        <v>908</v>
      </c>
      <c r="D1982" t="s">
        <v>907</v>
      </c>
      <c r="E1982">
        <v>872</v>
      </c>
      <c r="F1982">
        <v>871</v>
      </c>
      <c r="G1982">
        <v>1100</v>
      </c>
      <c r="H1982" t="s">
        <v>901</v>
      </c>
      <c r="I1982">
        <v>9934</v>
      </c>
      <c r="J1982" t="s">
        <v>1031</v>
      </c>
      <c r="K1982" t="s">
        <v>905</v>
      </c>
      <c r="L1982">
        <v>2421</v>
      </c>
      <c r="M1982">
        <v>2379</v>
      </c>
      <c r="N1982">
        <v>400</v>
      </c>
      <c r="O1982" t="s">
        <v>898</v>
      </c>
      <c r="P1982">
        <v>0.913512151164805</v>
      </c>
      <c r="Q1982">
        <v>0.93995931184825299</v>
      </c>
      <c r="R1982">
        <v>1.50740235390904E-2</v>
      </c>
      <c r="S1982">
        <v>1.2228212405967101E-2</v>
      </c>
      <c r="T1982">
        <v>-8.1424855715190605E-2</v>
      </c>
      <c r="U1982">
        <v>8.1424855715190605E-2</v>
      </c>
      <c r="V1982">
        <v>0.67789321921355095</v>
      </c>
      <c r="W1982">
        <v>-0.22</v>
      </c>
      <c r="X1982">
        <v>0.68</v>
      </c>
      <c r="Y1982">
        <v>126854</v>
      </c>
      <c r="Z1982">
        <v>8457</v>
      </c>
      <c r="AA1982">
        <v>0.43</v>
      </c>
      <c r="AB1982">
        <v>15</v>
      </c>
      <c r="AC1982">
        <v>8</v>
      </c>
      <c r="AD1982">
        <v>7</v>
      </c>
      <c r="AE1982">
        <v>53.33</v>
      </c>
      <c r="AF1982">
        <v>19</v>
      </c>
      <c r="AG1982">
        <v>3</v>
      </c>
      <c r="AH1982">
        <v>1</v>
      </c>
      <c r="AI1982">
        <v>11</v>
      </c>
      <c r="AJ1982" s="301">
        <v>43919</v>
      </c>
      <c r="AK1982">
        <v>867</v>
      </c>
      <c r="AL1982">
        <v>2423</v>
      </c>
      <c r="AM1982" s="301">
        <v>43828</v>
      </c>
      <c r="AN1982">
        <v>1116</v>
      </c>
      <c r="AO1982">
        <v>2780</v>
      </c>
      <c r="AP1982" s="301">
        <v>43645</v>
      </c>
      <c r="AQ1982">
        <v>906</v>
      </c>
      <c r="AR1982">
        <v>2338</v>
      </c>
      <c r="AS1982" s="301">
        <v>43280</v>
      </c>
      <c r="AT1982">
        <v>1098</v>
      </c>
      <c r="AU1982">
        <v>2223</v>
      </c>
    </row>
    <row r="1983" spans="1:47" x14ac:dyDescent="0.2">
      <c r="A1983" s="102">
        <v>1336</v>
      </c>
      <c r="B1983">
        <v>7278</v>
      </c>
      <c r="C1983" t="s">
        <v>42</v>
      </c>
      <c r="D1983" t="s">
        <v>913</v>
      </c>
      <c r="E1983">
        <v>1620</v>
      </c>
      <c r="F1983">
        <v>1574</v>
      </c>
      <c r="G1983">
        <v>600</v>
      </c>
      <c r="H1983" t="s">
        <v>901</v>
      </c>
      <c r="I1983">
        <v>8750</v>
      </c>
      <c r="J1983" t="s">
        <v>27</v>
      </c>
      <c r="K1983" t="s">
        <v>1018</v>
      </c>
      <c r="L1983">
        <v>1277.5</v>
      </c>
      <c r="M1983">
        <v>1283</v>
      </c>
      <c r="N1983">
        <v>700</v>
      </c>
      <c r="O1983" t="s">
        <v>898</v>
      </c>
      <c r="P1983">
        <v>0.68600545572698901</v>
      </c>
      <c r="Q1983">
        <v>0.94062355241818896</v>
      </c>
      <c r="R1983">
        <v>0.49533896531761601</v>
      </c>
      <c r="S1983">
        <v>2.29755766366657E-2</v>
      </c>
      <c r="T1983">
        <v>-0.241865674056958</v>
      </c>
      <c r="U1983">
        <v>0.241865674056958</v>
      </c>
      <c r="V1983">
        <v>5.3165667913759297E-2</v>
      </c>
      <c r="W1983">
        <v>-1.89</v>
      </c>
      <c r="X1983">
        <v>4.9000000000000004</v>
      </c>
      <c r="Y1983">
        <v>126706</v>
      </c>
      <c r="Z1983">
        <v>9747</v>
      </c>
      <c r="AA1983">
        <v>0.34</v>
      </c>
      <c r="AB1983">
        <v>13</v>
      </c>
      <c r="AC1983">
        <v>6</v>
      </c>
      <c r="AD1983">
        <v>7</v>
      </c>
      <c r="AE1983">
        <v>46.15</v>
      </c>
      <c r="AF1983">
        <v>21</v>
      </c>
      <c r="AG1983">
        <v>3</v>
      </c>
      <c r="AH1983">
        <v>0</v>
      </c>
      <c r="AI1983">
        <v>10</v>
      </c>
      <c r="AJ1983" s="301">
        <v>43919</v>
      </c>
      <c r="AK1983">
        <v>1672</v>
      </c>
      <c r="AL1983">
        <v>1305</v>
      </c>
      <c r="AM1983" s="301">
        <v>43828</v>
      </c>
      <c r="AN1983">
        <v>2485</v>
      </c>
      <c r="AO1983">
        <v>1816.5</v>
      </c>
      <c r="AP1983" s="301">
        <v>43645</v>
      </c>
      <c r="AQ1983">
        <v>2323</v>
      </c>
      <c r="AR1983">
        <v>1656</v>
      </c>
      <c r="AS1983" s="301">
        <v>43280</v>
      </c>
      <c r="AT1983">
        <v>3370</v>
      </c>
      <c r="AU1983">
        <v>1954.5</v>
      </c>
    </row>
    <row r="1984" spans="1:47" x14ac:dyDescent="0.2">
      <c r="A1984" s="102">
        <v>2192</v>
      </c>
      <c r="B1984">
        <v>5232</v>
      </c>
      <c r="C1984" t="s">
        <v>1433</v>
      </c>
      <c r="D1984" t="s">
        <v>897</v>
      </c>
      <c r="E1984">
        <v>3765</v>
      </c>
      <c r="F1984">
        <v>3805</v>
      </c>
      <c r="G1984">
        <v>300</v>
      </c>
      <c r="H1984" t="s">
        <v>898</v>
      </c>
      <c r="I1984">
        <v>7735</v>
      </c>
      <c r="J1984" t="s">
        <v>1186</v>
      </c>
      <c r="K1984" t="s">
        <v>903</v>
      </c>
      <c r="L1984">
        <v>4960</v>
      </c>
      <c r="M1984">
        <v>4830</v>
      </c>
      <c r="N1984">
        <v>200</v>
      </c>
      <c r="O1984" t="s">
        <v>901</v>
      </c>
      <c r="P1984">
        <v>0.82771569675993995</v>
      </c>
      <c r="Q1984">
        <v>0.92003043245069005</v>
      </c>
      <c r="R1984">
        <v>0.151411447948821</v>
      </c>
      <c r="S1984">
        <v>7.9819534323129701E-2</v>
      </c>
      <c r="T1984">
        <v>0.35126556024038802</v>
      </c>
      <c r="U1984">
        <v>0.35126556024038802</v>
      </c>
      <c r="V1984">
        <v>0.207560808788018</v>
      </c>
      <c r="W1984">
        <v>2.95</v>
      </c>
      <c r="X1984">
        <v>18.170000000000002</v>
      </c>
      <c r="Y1984">
        <v>126483</v>
      </c>
      <c r="Z1984">
        <v>31621</v>
      </c>
      <c r="AA1984">
        <v>1.64</v>
      </c>
      <c r="AB1984">
        <v>4</v>
      </c>
      <c r="AC1984">
        <v>2</v>
      </c>
      <c r="AD1984">
        <v>2</v>
      </c>
      <c r="AE1984">
        <v>50</v>
      </c>
      <c r="AF1984">
        <v>12</v>
      </c>
      <c r="AG1984">
        <v>2</v>
      </c>
      <c r="AH1984">
        <v>1</v>
      </c>
      <c r="AI1984">
        <v>1</v>
      </c>
      <c r="AJ1984" s="301">
        <v>43919</v>
      </c>
      <c r="AK1984">
        <v>3370</v>
      </c>
      <c r="AL1984">
        <v>3985</v>
      </c>
      <c r="AM1984" s="301">
        <v>43828</v>
      </c>
      <c r="AN1984">
        <v>4775</v>
      </c>
      <c r="AO1984">
        <v>7490</v>
      </c>
      <c r="AP1984" s="301">
        <v>43645</v>
      </c>
      <c r="AQ1984">
        <v>4390</v>
      </c>
      <c r="AR1984">
        <v>4870</v>
      </c>
      <c r="AS1984" s="301">
        <v>43280</v>
      </c>
      <c r="AT1984">
        <v>5150</v>
      </c>
      <c r="AU1984">
        <v>7880</v>
      </c>
    </row>
    <row r="1985" spans="1:47" x14ac:dyDescent="0.2">
      <c r="A1985" s="102">
        <v>68</v>
      </c>
      <c r="B1985">
        <v>2914</v>
      </c>
      <c r="C1985" t="s">
        <v>994</v>
      </c>
      <c r="D1985" t="s">
        <v>923</v>
      </c>
      <c r="E1985">
        <v>1998.5</v>
      </c>
      <c r="F1985">
        <v>1997</v>
      </c>
      <c r="G1985">
        <v>500</v>
      </c>
      <c r="H1985" t="s">
        <v>901</v>
      </c>
      <c r="I1985">
        <v>6371</v>
      </c>
      <c r="J1985" t="s">
        <v>1003</v>
      </c>
      <c r="K1985" t="s">
        <v>909</v>
      </c>
      <c r="L1985">
        <v>2599</v>
      </c>
      <c r="M1985">
        <v>2563</v>
      </c>
      <c r="N1985">
        <v>400</v>
      </c>
      <c r="O1985" t="s">
        <v>898</v>
      </c>
      <c r="P1985">
        <v>0.94817505975632699</v>
      </c>
      <c r="Q1985">
        <v>0.97453144049075602</v>
      </c>
      <c r="R1985">
        <v>1.90009196949729E-2</v>
      </c>
      <c r="S1985">
        <v>2.4568051676299601E-3</v>
      </c>
      <c r="T1985">
        <v>-0.67356165499844201</v>
      </c>
      <c r="U1985">
        <v>0.67356165499844201</v>
      </c>
      <c r="V1985">
        <v>0.171523781267271</v>
      </c>
      <c r="W1985">
        <v>-3.15</v>
      </c>
      <c r="X1985">
        <v>2.6</v>
      </c>
      <c r="Y1985">
        <v>126331</v>
      </c>
      <c r="Z1985">
        <v>12633</v>
      </c>
      <c r="AA1985">
        <v>0.56999999999999995</v>
      </c>
      <c r="AB1985">
        <v>10</v>
      </c>
      <c r="AC1985">
        <v>5</v>
      </c>
      <c r="AD1985">
        <v>5</v>
      </c>
      <c r="AE1985">
        <v>50</v>
      </c>
      <c r="AF1985">
        <v>21</v>
      </c>
      <c r="AG1985">
        <v>0</v>
      </c>
      <c r="AH1985">
        <v>1</v>
      </c>
      <c r="AI1985">
        <v>9</v>
      </c>
      <c r="AJ1985" s="301">
        <v>43919</v>
      </c>
      <c r="AK1985">
        <v>2053.5</v>
      </c>
      <c r="AL1985">
        <v>2608</v>
      </c>
      <c r="AM1985" s="301">
        <v>43828</v>
      </c>
      <c r="AN1985">
        <v>2432.5</v>
      </c>
      <c r="AO1985">
        <v>3865</v>
      </c>
      <c r="AP1985" s="301">
        <v>43645</v>
      </c>
      <c r="AQ1985">
        <v>2401</v>
      </c>
      <c r="AR1985">
        <v>3630</v>
      </c>
      <c r="AS1985" s="301">
        <v>43280</v>
      </c>
      <c r="AT1985">
        <v>3013</v>
      </c>
      <c r="AU1985">
        <v>4390</v>
      </c>
    </row>
    <row r="1986" spans="1:47" x14ac:dyDescent="0.2">
      <c r="A1986" s="102">
        <v>1238</v>
      </c>
      <c r="B1986">
        <v>3291</v>
      </c>
      <c r="C1986" t="s">
        <v>55</v>
      </c>
      <c r="D1986" t="s">
        <v>917</v>
      </c>
      <c r="E1986">
        <v>1661</v>
      </c>
      <c r="F1986">
        <v>1643</v>
      </c>
      <c r="G1986">
        <v>600</v>
      </c>
      <c r="H1986" t="s">
        <v>898</v>
      </c>
      <c r="I1986">
        <v>5201</v>
      </c>
      <c r="J1986" t="s">
        <v>1161</v>
      </c>
      <c r="K1986" t="s">
        <v>897</v>
      </c>
      <c r="L1986">
        <v>3070</v>
      </c>
      <c r="M1986">
        <v>3020</v>
      </c>
      <c r="N1986">
        <v>300</v>
      </c>
      <c r="O1986" t="s">
        <v>901</v>
      </c>
      <c r="P1986">
        <v>0.93196852698389399</v>
      </c>
      <c r="Q1986">
        <v>0.94285260746281496</v>
      </c>
      <c r="R1986" s="15">
        <v>0.304789416721854</v>
      </c>
      <c r="S1986">
        <v>9.3689171771737002E-3</v>
      </c>
      <c r="T1986">
        <v>0.45332370095207802</v>
      </c>
      <c r="U1986">
        <v>0.45332370095207802</v>
      </c>
      <c r="V1986">
        <v>3.1396362920914499E-3</v>
      </c>
      <c r="W1986">
        <v>2.5</v>
      </c>
      <c r="X1986">
        <v>8.81</v>
      </c>
      <c r="Y1986">
        <v>126295</v>
      </c>
      <c r="Z1986">
        <v>9021</v>
      </c>
      <c r="AA1986">
        <v>0.55000000000000004</v>
      </c>
      <c r="AB1986">
        <v>14</v>
      </c>
      <c r="AC1986">
        <v>9</v>
      </c>
      <c r="AD1986">
        <v>5</v>
      </c>
      <c r="AE1986">
        <v>64.290000000000006</v>
      </c>
      <c r="AF1986">
        <v>18</v>
      </c>
      <c r="AG1986">
        <v>1</v>
      </c>
      <c r="AH1986">
        <v>1</v>
      </c>
      <c r="AI1986">
        <v>12</v>
      </c>
      <c r="AJ1986" s="301">
        <v>43919</v>
      </c>
      <c r="AK1986">
        <v>1545</v>
      </c>
      <c r="AL1986">
        <v>2774</v>
      </c>
      <c r="AM1986" s="301">
        <v>43828</v>
      </c>
      <c r="AN1986">
        <v>1919</v>
      </c>
      <c r="AO1986">
        <v>3930</v>
      </c>
      <c r="AP1986" s="301">
        <v>43645</v>
      </c>
      <c r="AQ1986">
        <v>1803</v>
      </c>
      <c r="AR1986">
        <v>3785</v>
      </c>
      <c r="AS1986" s="301">
        <v>43280</v>
      </c>
      <c r="AT1986">
        <v>2103</v>
      </c>
      <c r="AU1986">
        <v>4225</v>
      </c>
    </row>
    <row r="1987" spans="1:47" x14ac:dyDescent="0.2">
      <c r="A1987" s="102">
        <v>2860</v>
      </c>
      <c r="B1987">
        <v>5463</v>
      </c>
      <c r="C1987" t="s">
        <v>63</v>
      </c>
      <c r="D1987" t="s">
        <v>939</v>
      </c>
      <c r="E1987">
        <v>2643</v>
      </c>
      <c r="F1987">
        <v>2662</v>
      </c>
      <c r="G1987">
        <v>400</v>
      </c>
      <c r="H1987" t="s">
        <v>901</v>
      </c>
      <c r="I1987">
        <v>8020</v>
      </c>
      <c r="J1987" t="s">
        <v>972</v>
      </c>
      <c r="K1987" t="s">
        <v>905</v>
      </c>
      <c r="L1987">
        <v>1265</v>
      </c>
      <c r="M1987">
        <v>1283</v>
      </c>
      <c r="N1987">
        <v>800</v>
      </c>
      <c r="O1987" t="s">
        <v>898</v>
      </c>
      <c r="P1987">
        <v>0.92422377568848701</v>
      </c>
      <c r="Q1987">
        <v>0.90189974376302096</v>
      </c>
      <c r="R1987">
        <v>1.05655857023243E-2</v>
      </c>
      <c r="S1987">
        <v>1.2042264969962401E-2</v>
      </c>
      <c r="T1987">
        <v>-1.2194615479694599</v>
      </c>
      <c r="U1987">
        <v>1.2194615479694599</v>
      </c>
      <c r="V1987">
        <v>0.885155680003893</v>
      </c>
      <c r="W1987">
        <v>-7.41</v>
      </c>
      <c r="X1987">
        <v>3.61</v>
      </c>
      <c r="Y1987">
        <v>126240</v>
      </c>
      <c r="Z1987">
        <v>10520</v>
      </c>
      <c r="AA1987">
        <v>0.51</v>
      </c>
      <c r="AB1987">
        <v>12</v>
      </c>
      <c r="AC1987">
        <v>9</v>
      </c>
      <c r="AD1987">
        <v>3</v>
      </c>
      <c r="AE1987">
        <v>75</v>
      </c>
      <c r="AF1987">
        <v>17</v>
      </c>
      <c r="AG1987">
        <v>2</v>
      </c>
      <c r="AH1987">
        <v>2</v>
      </c>
      <c r="AI1987">
        <v>8</v>
      </c>
      <c r="AJ1987" s="301">
        <v>43919</v>
      </c>
      <c r="AK1987">
        <v>2771</v>
      </c>
      <c r="AL1987">
        <v>1129</v>
      </c>
      <c r="AM1987" s="301">
        <v>43828</v>
      </c>
      <c r="AN1987">
        <v>3080</v>
      </c>
      <c r="AO1987">
        <v>1473</v>
      </c>
      <c r="AP1987" s="301">
        <v>43645</v>
      </c>
      <c r="AQ1987">
        <v>3030</v>
      </c>
      <c r="AR1987">
        <v>1252</v>
      </c>
      <c r="AS1987" s="301">
        <v>43280</v>
      </c>
      <c r="AT1987">
        <v>3660</v>
      </c>
      <c r="AU1987">
        <v>1555</v>
      </c>
    </row>
    <row r="1988" spans="1:47" x14ac:dyDescent="0.2">
      <c r="A1988" s="102">
        <v>2892</v>
      </c>
      <c r="B1988">
        <v>4045</v>
      </c>
      <c r="C1988" t="s">
        <v>1127</v>
      </c>
      <c r="D1988" t="s">
        <v>920</v>
      </c>
      <c r="E1988">
        <v>1030</v>
      </c>
      <c r="F1988">
        <v>1022</v>
      </c>
      <c r="G1988">
        <v>1000</v>
      </c>
      <c r="H1988" t="s">
        <v>901</v>
      </c>
      <c r="I1988">
        <v>9715</v>
      </c>
      <c r="J1988" t="s">
        <v>1135</v>
      </c>
      <c r="K1988" t="s">
        <v>910</v>
      </c>
      <c r="L1988">
        <v>2544</v>
      </c>
      <c r="M1988">
        <v>2541</v>
      </c>
      <c r="N1988">
        <v>400</v>
      </c>
      <c r="O1988" t="s">
        <v>898</v>
      </c>
      <c r="P1988">
        <v>0.883547065302419</v>
      </c>
      <c r="Q1988">
        <v>0.90084665647839601</v>
      </c>
      <c r="R1988">
        <v>0.114466595492273</v>
      </c>
      <c r="S1988">
        <v>5.5658688538787998E-2</v>
      </c>
      <c r="T1988">
        <v>-1.6181109523820001</v>
      </c>
      <c r="U1988">
        <v>1.6181109523820001</v>
      </c>
      <c r="V1988" s="15">
        <v>1.2217920650449401</v>
      </c>
      <c r="W1988">
        <v>-14.55</v>
      </c>
      <c r="X1988">
        <v>0.55000000000000004</v>
      </c>
      <c r="Y1988">
        <v>126116</v>
      </c>
      <c r="Z1988">
        <v>7882</v>
      </c>
      <c r="AA1988">
        <v>0.44</v>
      </c>
      <c r="AB1988">
        <v>16</v>
      </c>
      <c r="AC1988">
        <v>10</v>
      </c>
      <c r="AD1988">
        <v>6</v>
      </c>
      <c r="AE1988">
        <v>62.5</v>
      </c>
      <c r="AF1988">
        <v>18</v>
      </c>
      <c r="AG1988">
        <v>4</v>
      </c>
      <c r="AH1988">
        <v>2</v>
      </c>
      <c r="AI1988">
        <v>10</v>
      </c>
      <c r="AJ1988" s="301">
        <v>43919</v>
      </c>
      <c r="AK1988">
        <v>978</v>
      </c>
      <c r="AL1988">
        <v>1916</v>
      </c>
      <c r="AM1988" s="301">
        <v>43828</v>
      </c>
      <c r="AN1988">
        <v>1270</v>
      </c>
      <c r="AO1988">
        <v>2968</v>
      </c>
      <c r="AP1988" s="301">
        <v>43645</v>
      </c>
      <c r="AQ1988">
        <v>1161</v>
      </c>
      <c r="AR1988">
        <v>2456</v>
      </c>
      <c r="AS1988" s="301">
        <v>43280</v>
      </c>
      <c r="AT1988">
        <v>1247</v>
      </c>
      <c r="AU1988">
        <v>2590</v>
      </c>
    </row>
    <row r="1989" spans="1:47" x14ac:dyDescent="0.2">
      <c r="A1989" s="102">
        <v>3640</v>
      </c>
      <c r="B1989">
        <v>3632</v>
      </c>
      <c r="C1989" t="s">
        <v>1451</v>
      </c>
      <c r="D1989" t="s">
        <v>900</v>
      </c>
      <c r="E1989">
        <v>486</v>
      </c>
      <c r="F1989">
        <v>469</v>
      </c>
      <c r="G1989">
        <v>2200</v>
      </c>
      <c r="H1989" t="s">
        <v>898</v>
      </c>
      <c r="I1989">
        <v>9303</v>
      </c>
      <c r="J1989" t="s">
        <v>1166</v>
      </c>
      <c r="K1989" t="s">
        <v>1184</v>
      </c>
      <c r="L1989">
        <v>1276</v>
      </c>
      <c r="M1989">
        <v>1286</v>
      </c>
      <c r="N1989">
        <v>800</v>
      </c>
      <c r="O1989" t="s">
        <v>901</v>
      </c>
      <c r="P1989">
        <v>0.74041732597024701</v>
      </c>
      <c r="Q1989">
        <v>0.87191873827140998</v>
      </c>
      <c r="R1989">
        <v>0.11551817088741</v>
      </c>
      <c r="S1989">
        <v>6.9234253444579896E-2</v>
      </c>
      <c r="T1989">
        <v>1.63207994267712</v>
      </c>
      <c r="U1989">
        <v>1.63207994267712</v>
      </c>
      <c r="V1989">
        <v>2.5139893321909401</v>
      </c>
      <c r="W1989">
        <v>5.94</v>
      </c>
      <c r="X1989">
        <v>0.28999999999999998</v>
      </c>
      <c r="Y1989">
        <v>126067</v>
      </c>
      <c r="Z1989">
        <v>11461</v>
      </c>
      <c r="AA1989">
        <v>0.53</v>
      </c>
      <c r="AB1989">
        <v>11</v>
      </c>
      <c r="AC1989">
        <v>6</v>
      </c>
      <c r="AD1989">
        <v>5</v>
      </c>
      <c r="AE1989">
        <v>54.55</v>
      </c>
      <c r="AF1989">
        <v>21</v>
      </c>
      <c r="AG1989">
        <v>0</v>
      </c>
      <c r="AH1989">
        <v>0</v>
      </c>
      <c r="AI1989">
        <v>11</v>
      </c>
      <c r="AJ1989" s="301">
        <v>43919</v>
      </c>
      <c r="AK1989">
        <v>404</v>
      </c>
      <c r="AL1989">
        <v>1217</v>
      </c>
      <c r="AM1989" s="301">
        <v>43828</v>
      </c>
      <c r="AN1989">
        <v>493</v>
      </c>
      <c r="AO1989">
        <v>1471</v>
      </c>
      <c r="AP1989" s="301">
        <v>43645</v>
      </c>
      <c r="AQ1989">
        <v>510</v>
      </c>
      <c r="AR1989">
        <v>1417</v>
      </c>
      <c r="AS1989" s="301">
        <v>43280</v>
      </c>
      <c r="AT1989">
        <v>587</v>
      </c>
      <c r="AU1989">
        <v>1330</v>
      </c>
    </row>
    <row r="1990" spans="1:47" x14ac:dyDescent="0.2">
      <c r="A1990" s="102">
        <v>3997</v>
      </c>
      <c r="B1990">
        <v>2587</v>
      </c>
      <c r="C1990" t="s">
        <v>1233</v>
      </c>
      <c r="D1990" t="s">
        <v>923</v>
      </c>
      <c r="E1990">
        <v>4200</v>
      </c>
      <c r="F1990">
        <v>4180</v>
      </c>
      <c r="G1990">
        <v>200</v>
      </c>
      <c r="H1990" t="s">
        <v>898</v>
      </c>
      <c r="I1990">
        <v>4676</v>
      </c>
      <c r="J1990" t="s">
        <v>1206</v>
      </c>
      <c r="K1990" t="s">
        <v>900</v>
      </c>
      <c r="L1990">
        <v>1044</v>
      </c>
      <c r="M1990">
        <v>1031</v>
      </c>
      <c r="N1990">
        <v>800</v>
      </c>
      <c r="O1990" t="s">
        <v>901</v>
      </c>
      <c r="P1990">
        <v>0.63230800005446997</v>
      </c>
      <c r="Q1990">
        <v>0.85617388960329699</v>
      </c>
      <c r="R1990">
        <v>0.313768823953542</v>
      </c>
      <c r="S1990" s="15">
        <v>7.1626533310018795E-2</v>
      </c>
      <c r="T1990">
        <v>0.85647018170269895</v>
      </c>
      <c r="U1990">
        <v>0.85647018170269895</v>
      </c>
      <c r="V1990">
        <v>0.63180265379973399</v>
      </c>
      <c r="W1990">
        <v>3.73</v>
      </c>
      <c r="X1990">
        <v>1.34</v>
      </c>
      <c r="Y1990">
        <v>126043</v>
      </c>
      <c r="Z1990">
        <v>7878</v>
      </c>
      <c r="AA1990">
        <v>0.38</v>
      </c>
      <c r="AB1990">
        <v>16</v>
      </c>
      <c r="AC1990">
        <v>11</v>
      </c>
      <c r="AD1990">
        <v>5</v>
      </c>
      <c r="AE1990">
        <v>68.75</v>
      </c>
      <c r="AF1990">
        <v>19</v>
      </c>
      <c r="AG1990">
        <v>3</v>
      </c>
      <c r="AH1990">
        <v>2</v>
      </c>
      <c r="AI1990">
        <v>11</v>
      </c>
      <c r="AJ1990" s="301">
        <v>43919</v>
      </c>
      <c r="AK1990">
        <v>4260</v>
      </c>
      <c r="AL1990">
        <v>1109</v>
      </c>
      <c r="AM1990" s="301">
        <v>43828</v>
      </c>
      <c r="AN1990">
        <v>4545</v>
      </c>
      <c r="AO1990">
        <v>1556</v>
      </c>
      <c r="AP1990" s="301">
        <v>43645</v>
      </c>
      <c r="AQ1990">
        <v>4710</v>
      </c>
      <c r="AR1990">
        <v>1537</v>
      </c>
      <c r="AS1990" s="301">
        <v>43280</v>
      </c>
      <c r="AT1990">
        <v>4670</v>
      </c>
      <c r="AU1990">
        <v>1857</v>
      </c>
    </row>
    <row r="1991" spans="1:47" x14ac:dyDescent="0.2">
      <c r="A1991" s="102">
        <v>1204</v>
      </c>
      <c r="B1991">
        <v>4183</v>
      </c>
      <c r="C1991" t="s">
        <v>1028</v>
      </c>
      <c r="D1991" t="s">
        <v>920</v>
      </c>
      <c r="E1991">
        <v>2221</v>
      </c>
      <c r="F1991">
        <v>2197</v>
      </c>
      <c r="G1991">
        <v>400</v>
      </c>
      <c r="H1991" t="s">
        <v>901</v>
      </c>
      <c r="I1991">
        <v>8316</v>
      </c>
      <c r="J1991" t="s">
        <v>1051</v>
      </c>
      <c r="K1991" t="s">
        <v>940</v>
      </c>
      <c r="L1991">
        <v>3001</v>
      </c>
      <c r="M1991">
        <v>3011</v>
      </c>
      <c r="N1991">
        <v>300</v>
      </c>
      <c r="O1991" t="s">
        <v>898</v>
      </c>
      <c r="P1991">
        <v>0.93546832313942796</v>
      </c>
      <c r="Q1991">
        <v>0.94355093600284901</v>
      </c>
      <c r="R1991">
        <v>0.22226009278915301</v>
      </c>
      <c r="S1991" s="15">
        <v>3.0294570932214E-2</v>
      </c>
      <c r="T1991">
        <v>-6.1657184947175002E-2</v>
      </c>
      <c r="U1991">
        <v>6.1657184947175002E-2</v>
      </c>
      <c r="V1991">
        <v>4.5203189376110703E-2</v>
      </c>
      <c r="W1991">
        <v>-0.24</v>
      </c>
      <c r="X1991">
        <v>2.71</v>
      </c>
      <c r="Y1991">
        <v>126026</v>
      </c>
      <c r="Z1991">
        <v>9694</v>
      </c>
      <c r="AA1991">
        <v>0.47</v>
      </c>
      <c r="AB1991">
        <v>13</v>
      </c>
      <c r="AC1991">
        <v>7</v>
      </c>
      <c r="AD1991">
        <v>6</v>
      </c>
      <c r="AE1991">
        <v>53.85</v>
      </c>
      <c r="AF1991">
        <v>18</v>
      </c>
      <c r="AG1991">
        <v>2</v>
      </c>
      <c r="AH1991">
        <v>1</v>
      </c>
      <c r="AI1991">
        <v>10</v>
      </c>
      <c r="AJ1991" s="301">
        <v>43919</v>
      </c>
      <c r="AK1991">
        <v>2105</v>
      </c>
      <c r="AL1991">
        <v>2750.5</v>
      </c>
      <c r="AM1991" s="301">
        <v>43828</v>
      </c>
      <c r="AN1991">
        <v>2680</v>
      </c>
      <c r="AO1991">
        <v>4038</v>
      </c>
      <c r="AP1991" s="301">
        <v>43645</v>
      </c>
      <c r="AQ1991">
        <v>2728</v>
      </c>
      <c r="AR1991">
        <v>3843</v>
      </c>
      <c r="AS1991" s="301">
        <v>43280</v>
      </c>
      <c r="AT1991">
        <v>2913</v>
      </c>
      <c r="AU1991">
        <v>4233</v>
      </c>
    </row>
    <row r="1992" spans="1:47" x14ac:dyDescent="0.2">
      <c r="A1992" s="102">
        <v>440</v>
      </c>
      <c r="B1992">
        <v>8593</v>
      </c>
      <c r="C1992" t="s">
        <v>220</v>
      </c>
      <c r="D1992" t="s">
        <v>904</v>
      </c>
      <c r="E1992">
        <v>506</v>
      </c>
      <c r="F1992">
        <v>504</v>
      </c>
      <c r="G1992">
        <v>1700</v>
      </c>
      <c r="H1992" t="s">
        <v>898</v>
      </c>
      <c r="I1992">
        <v>9142</v>
      </c>
      <c r="J1992" t="s">
        <v>684</v>
      </c>
      <c r="K1992" t="s">
        <v>976</v>
      </c>
      <c r="L1992">
        <v>2849</v>
      </c>
      <c r="M1992">
        <v>2813</v>
      </c>
      <c r="N1992">
        <v>300</v>
      </c>
      <c r="O1992" t="s">
        <v>901</v>
      </c>
      <c r="P1992">
        <v>0.57104434016286199</v>
      </c>
      <c r="Q1992">
        <v>0.95966719089161401</v>
      </c>
      <c r="R1992" s="15">
        <v>0.447983687586478</v>
      </c>
      <c r="S1992">
        <v>1.26965776100077E-3</v>
      </c>
      <c r="T1992">
        <v>1.0649496508854699</v>
      </c>
      <c r="U1992">
        <v>1.0649496508854699</v>
      </c>
      <c r="V1992">
        <v>1.21215750962463</v>
      </c>
      <c r="W1992">
        <v>3.89</v>
      </c>
      <c r="X1992">
        <v>1.53</v>
      </c>
      <c r="Y1992">
        <v>125989</v>
      </c>
      <c r="Z1992">
        <v>7874</v>
      </c>
      <c r="AA1992">
        <v>0.25</v>
      </c>
      <c r="AB1992">
        <v>16</v>
      </c>
      <c r="AC1992">
        <v>9</v>
      </c>
      <c r="AD1992">
        <v>7</v>
      </c>
      <c r="AE1992">
        <v>56.25</v>
      </c>
      <c r="AF1992">
        <v>19</v>
      </c>
      <c r="AG1992">
        <v>2</v>
      </c>
      <c r="AH1992">
        <v>2</v>
      </c>
      <c r="AI1992">
        <v>12</v>
      </c>
      <c r="AJ1992" s="301">
        <v>43919</v>
      </c>
      <c r="AK1992">
        <v>562</v>
      </c>
      <c r="AL1992">
        <v>3110</v>
      </c>
      <c r="AM1992" s="301">
        <v>43828</v>
      </c>
      <c r="AN1992">
        <v>706</v>
      </c>
      <c r="AO1992">
        <v>3650</v>
      </c>
      <c r="AP1992" s="301">
        <v>43645</v>
      </c>
      <c r="AQ1992">
        <v>580</v>
      </c>
      <c r="AR1992">
        <v>3195</v>
      </c>
      <c r="AS1992" s="301">
        <v>43280</v>
      </c>
      <c r="AT1992">
        <v>666</v>
      </c>
      <c r="AU1992">
        <v>3320</v>
      </c>
    </row>
    <row r="1993" spans="1:47" x14ac:dyDescent="0.2">
      <c r="A1993" s="102">
        <v>2036</v>
      </c>
      <c r="B1993">
        <v>1812</v>
      </c>
      <c r="C1993" t="s">
        <v>961</v>
      </c>
      <c r="D1993" t="s">
        <v>907</v>
      </c>
      <c r="E1993">
        <v>1231</v>
      </c>
      <c r="F1993">
        <v>1252</v>
      </c>
      <c r="G1993">
        <v>800</v>
      </c>
      <c r="H1993" t="s">
        <v>898</v>
      </c>
      <c r="I1993">
        <v>3087</v>
      </c>
      <c r="J1993" t="s">
        <v>1094</v>
      </c>
      <c r="K1993" t="s">
        <v>921</v>
      </c>
      <c r="L1993">
        <v>1721</v>
      </c>
      <c r="M1993">
        <v>1719</v>
      </c>
      <c r="N1993">
        <v>600</v>
      </c>
      <c r="O1993" t="s">
        <v>901</v>
      </c>
      <c r="P1993">
        <v>0.84654731089945501</v>
      </c>
      <c r="Q1993">
        <v>0.92367658542071895</v>
      </c>
      <c r="R1993">
        <v>4.5498471169689803E-2</v>
      </c>
      <c r="S1993">
        <v>5.4628709425030203E-2</v>
      </c>
      <c r="T1993">
        <v>1.6070119016772499</v>
      </c>
      <c r="U1993">
        <v>1.6070119016772499</v>
      </c>
      <c r="V1993">
        <v>1.6461971960659401</v>
      </c>
      <c r="W1993">
        <v>7.58</v>
      </c>
      <c r="X1993">
        <v>2.89</v>
      </c>
      <c r="Y1993">
        <v>125937</v>
      </c>
      <c r="Z1993">
        <v>13993</v>
      </c>
      <c r="AA1993">
        <v>0.82</v>
      </c>
      <c r="AB1993">
        <v>9</v>
      </c>
      <c r="AC1993">
        <v>6</v>
      </c>
      <c r="AD1993">
        <v>3</v>
      </c>
      <c r="AE1993">
        <v>66.67</v>
      </c>
      <c r="AF1993">
        <v>20</v>
      </c>
      <c r="AG1993">
        <v>2</v>
      </c>
      <c r="AH1993">
        <v>0</v>
      </c>
      <c r="AI1993">
        <v>7</v>
      </c>
      <c r="AJ1993" s="301">
        <v>43919</v>
      </c>
      <c r="AK1993">
        <v>1155</v>
      </c>
      <c r="AL1993">
        <v>1657</v>
      </c>
      <c r="AM1993" s="301">
        <v>43828</v>
      </c>
      <c r="AN1993">
        <v>1458</v>
      </c>
      <c r="AO1993">
        <v>2166</v>
      </c>
      <c r="AP1993" s="301">
        <v>43645</v>
      </c>
      <c r="AQ1993">
        <v>1510</v>
      </c>
      <c r="AR1993">
        <v>2077</v>
      </c>
      <c r="AS1993" s="301">
        <v>43280</v>
      </c>
      <c r="AT1993">
        <v>1646</v>
      </c>
      <c r="AU1993">
        <v>2140</v>
      </c>
    </row>
    <row r="1994" spans="1:47" x14ac:dyDescent="0.2">
      <c r="A1994" s="102">
        <v>2244</v>
      </c>
      <c r="B1994">
        <v>4666</v>
      </c>
      <c r="C1994" t="s">
        <v>1342</v>
      </c>
      <c r="D1994" t="s">
        <v>917</v>
      </c>
      <c r="E1994">
        <v>1805</v>
      </c>
      <c r="F1994">
        <v>1797</v>
      </c>
      <c r="G1994">
        <v>600</v>
      </c>
      <c r="H1994" t="s">
        <v>901</v>
      </c>
      <c r="I1994">
        <v>8850</v>
      </c>
      <c r="J1994" t="s">
        <v>1345</v>
      </c>
      <c r="K1994" t="s">
        <v>917</v>
      </c>
      <c r="L1994">
        <v>2237</v>
      </c>
      <c r="M1994">
        <v>2184</v>
      </c>
      <c r="N1994">
        <v>500</v>
      </c>
      <c r="O1994" t="s">
        <v>898</v>
      </c>
      <c r="P1994">
        <v>0.78297764693683902</v>
      </c>
      <c r="Q1994">
        <v>0.91836276110456705</v>
      </c>
      <c r="R1994" s="15">
        <v>0.46430718364930101</v>
      </c>
      <c r="S1994">
        <v>8.9236911349985501E-2</v>
      </c>
      <c r="T1994">
        <v>-0.37064062081885002</v>
      </c>
      <c r="U1994">
        <v>0.37064062081885002</v>
      </c>
      <c r="V1994">
        <v>0.62197703947115401</v>
      </c>
      <c r="W1994">
        <v>-4.17</v>
      </c>
      <c r="X1994">
        <v>1.26</v>
      </c>
      <c r="Y1994">
        <v>125648</v>
      </c>
      <c r="Z1994">
        <v>12565</v>
      </c>
      <c r="AA1994">
        <v>0.68</v>
      </c>
      <c r="AB1994">
        <v>10</v>
      </c>
      <c r="AC1994">
        <v>6</v>
      </c>
      <c r="AD1994">
        <v>4</v>
      </c>
      <c r="AE1994">
        <v>60</v>
      </c>
      <c r="AF1994">
        <v>18</v>
      </c>
      <c r="AG1994">
        <v>3</v>
      </c>
      <c r="AH1994">
        <v>2</v>
      </c>
      <c r="AI1994">
        <v>5</v>
      </c>
      <c r="AJ1994" s="301">
        <v>43919</v>
      </c>
      <c r="AK1994">
        <v>1620</v>
      </c>
      <c r="AL1994">
        <v>2067</v>
      </c>
      <c r="AM1994" s="301">
        <v>43828</v>
      </c>
      <c r="AN1994">
        <v>2669</v>
      </c>
      <c r="AO1994">
        <v>2785</v>
      </c>
      <c r="AP1994" s="301">
        <v>43645</v>
      </c>
      <c r="AQ1994">
        <v>2515</v>
      </c>
      <c r="AR1994">
        <v>2621</v>
      </c>
      <c r="AS1994" s="301">
        <v>43280</v>
      </c>
      <c r="AT1994">
        <v>2910</v>
      </c>
      <c r="AU1994">
        <v>2610</v>
      </c>
    </row>
    <row r="1995" spans="1:47" x14ac:dyDescent="0.2">
      <c r="A1995" s="102">
        <v>3691</v>
      </c>
      <c r="B1995">
        <v>6506</v>
      </c>
      <c r="C1995" t="s">
        <v>1005</v>
      </c>
      <c r="D1995" t="s">
        <v>903</v>
      </c>
      <c r="E1995">
        <v>3665</v>
      </c>
      <c r="F1995">
        <v>3675</v>
      </c>
      <c r="G1995">
        <v>200</v>
      </c>
      <c r="H1995" t="s">
        <v>898</v>
      </c>
      <c r="I1995">
        <v>7259</v>
      </c>
      <c r="J1995" t="s">
        <v>24</v>
      </c>
      <c r="K1995" t="s">
        <v>913</v>
      </c>
      <c r="L1995">
        <v>3115</v>
      </c>
      <c r="M1995">
        <v>3070</v>
      </c>
      <c r="N1995">
        <v>200</v>
      </c>
      <c r="O1995" t="s">
        <v>901</v>
      </c>
      <c r="P1995">
        <v>0.96153525386526895</v>
      </c>
      <c r="Q1995">
        <v>0.86987840654375803</v>
      </c>
      <c r="R1995">
        <v>1.6886132356726199E-2</v>
      </c>
      <c r="S1995" s="15">
        <v>8.2458752175251795E-2</v>
      </c>
      <c r="T1995">
        <v>1.43457583237216</v>
      </c>
      <c r="U1995">
        <v>1.43457583237216</v>
      </c>
      <c r="V1995">
        <v>0.91503756245002399</v>
      </c>
      <c r="W1995">
        <v>7.69</v>
      </c>
      <c r="X1995">
        <v>16.46</v>
      </c>
      <c r="Y1995">
        <v>125583</v>
      </c>
      <c r="Z1995">
        <v>15698</v>
      </c>
      <c r="AA1995">
        <v>0.72</v>
      </c>
      <c r="AB1995">
        <v>8</v>
      </c>
      <c r="AC1995">
        <v>6</v>
      </c>
      <c r="AD1995">
        <v>2</v>
      </c>
      <c r="AE1995">
        <v>75</v>
      </c>
      <c r="AF1995">
        <v>20</v>
      </c>
      <c r="AG1995">
        <v>2</v>
      </c>
      <c r="AH1995">
        <v>0</v>
      </c>
      <c r="AI1995">
        <v>6</v>
      </c>
      <c r="AJ1995" s="301">
        <v>43919</v>
      </c>
      <c r="AK1995">
        <v>3010</v>
      </c>
      <c r="AL1995">
        <v>2842</v>
      </c>
      <c r="AM1995" s="301">
        <v>43828</v>
      </c>
      <c r="AN1995">
        <v>4170</v>
      </c>
      <c r="AO1995">
        <v>4070</v>
      </c>
      <c r="AP1995" s="301">
        <v>43645</v>
      </c>
      <c r="AQ1995">
        <v>3855</v>
      </c>
      <c r="AR1995">
        <v>3810</v>
      </c>
      <c r="AS1995" s="301">
        <v>43280</v>
      </c>
      <c r="AT1995">
        <v>3920</v>
      </c>
      <c r="AU1995">
        <v>4980</v>
      </c>
    </row>
    <row r="1996" spans="1:47" x14ac:dyDescent="0.2">
      <c r="A1996" s="102">
        <v>3807</v>
      </c>
      <c r="B1996">
        <v>2503</v>
      </c>
      <c r="C1996" t="s">
        <v>1350</v>
      </c>
      <c r="D1996" t="s">
        <v>923</v>
      </c>
      <c r="E1996">
        <v>2242</v>
      </c>
      <c r="F1996">
        <v>2232</v>
      </c>
      <c r="G1996">
        <v>400</v>
      </c>
      <c r="H1996" t="s">
        <v>901</v>
      </c>
      <c r="I1996">
        <v>8341</v>
      </c>
      <c r="J1996" t="s">
        <v>643</v>
      </c>
      <c r="K1996" t="s">
        <v>940</v>
      </c>
      <c r="L1996">
        <v>1544</v>
      </c>
      <c r="M1996">
        <v>1594</v>
      </c>
      <c r="N1996">
        <v>600</v>
      </c>
      <c r="O1996" t="s">
        <v>898</v>
      </c>
      <c r="P1996">
        <v>0.79898698033545701</v>
      </c>
      <c r="Q1996">
        <v>0.86485584005050797</v>
      </c>
      <c r="R1996" s="15">
        <v>0.488691712282596</v>
      </c>
      <c r="S1996">
        <v>1.3857451361582701E-3</v>
      </c>
      <c r="T1996">
        <v>-1.08074980165707</v>
      </c>
      <c r="U1996">
        <v>1.08074980165707</v>
      </c>
      <c r="V1996">
        <v>0.47958273214775798</v>
      </c>
      <c r="W1996">
        <v>-9.3000000000000007</v>
      </c>
      <c r="X1996">
        <v>7.12</v>
      </c>
      <c r="Y1996">
        <v>125171</v>
      </c>
      <c r="Z1996">
        <v>8941</v>
      </c>
      <c r="AA1996">
        <v>0.54</v>
      </c>
      <c r="AB1996">
        <v>14</v>
      </c>
      <c r="AC1996">
        <v>8</v>
      </c>
      <c r="AD1996">
        <v>6</v>
      </c>
      <c r="AE1996">
        <v>57.14</v>
      </c>
      <c r="AF1996">
        <v>18</v>
      </c>
      <c r="AG1996">
        <v>3</v>
      </c>
      <c r="AH1996">
        <v>2</v>
      </c>
      <c r="AI1996">
        <v>9</v>
      </c>
      <c r="AJ1996" s="301">
        <v>43919</v>
      </c>
      <c r="AK1996">
        <v>2264.5</v>
      </c>
      <c r="AL1996">
        <v>1447</v>
      </c>
      <c r="AM1996" s="301">
        <v>43828</v>
      </c>
      <c r="AN1996">
        <v>2390</v>
      </c>
      <c r="AO1996">
        <v>1832</v>
      </c>
      <c r="AP1996" s="301">
        <v>43645</v>
      </c>
      <c r="AQ1996">
        <v>2339.5</v>
      </c>
      <c r="AR1996">
        <v>1604</v>
      </c>
      <c r="AS1996" s="301">
        <v>43280</v>
      </c>
      <c r="AT1996">
        <v>2871.5</v>
      </c>
      <c r="AU1996">
        <v>2361</v>
      </c>
    </row>
    <row r="1997" spans="1:47" x14ac:dyDescent="0.2">
      <c r="A1997" s="102">
        <v>3058</v>
      </c>
      <c r="B1997">
        <v>2730</v>
      </c>
      <c r="C1997" t="s">
        <v>489</v>
      </c>
      <c r="D1997" t="s">
        <v>921</v>
      </c>
      <c r="E1997">
        <v>1094</v>
      </c>
      <c r="F1997">
        <v>1074</v>
      </c>
      <c r="G1997">
        <v>1000</v>
      </c>
      <c r="H1997" t="s">
        <v>898</v>
      </c>
      <c r="I1997">
        <v>7453</v>
      </c>
      <c r="J1997" t="s">
        <v>50</v>
      </c>
      <c r="K1997" t="s">
        <v>921</v>
      </c>
      <c r="L1997">
        <v>1533</v>
      </c>
      <c r="M1997">
        <v>1495</v>
      </c>
      <c r="N1997">
        <v>700</v>
      </c>
      <c r="O1997" t="s">
        <v>901</v>
      </c>
      <c r="P1997">
        <v>0.81773260413470295</v>
      </c>
      <c r="Q1997">
        <v>0.89511421379657796</v>
      </c>
      <c r="R1997">
        <v>1.57944293998388E-2</v>
      </c>
      <c r="S1997">
        <v>6.0451908483378398E-2</v>
      </c>
      <c r="T1997">
        <v>1.8955343860787999E-2</v>
      </c>
      <c r="U1997">
        <v>1.8955343860787999E-2</v>
      </c>
      <c r="V1997">
        <v>0.115525228271528</v>
      </c>
      <c r="W1997">
        <v>0.21</v>
      </c>
      <c r="X1997">
        <v>2.63</v>
      </c>
      <c r="Y1997">
        <v>125169</v>
      </c>
      <c r="Z1997">
        <v>8941</v>
      </c>
      <c r="AA1997">
        <v>0.51</v>
      </c>
      <c r="AB1997">
        <v>14</v>
      </c>
      <c r="AC1997">
        <v>6</v>
      </c>
      <c r="AD1997">
        <v>8</v>
      </c>
      <c r="AE1997">
        <v>42.86</v>
      </c>
      <c r="AF1997">
        <v>18</v>
      </c>
      <c r="AG1997">
        <v>2</v>
      </c>
      <c r="AH1997">
        <v>1</v>
      </c>
      <c r="AI1997">
        <v>11</v>
      </c>
      <c r="AJ1997" s="301">
        <v>43919</v>
      </c>
      <c r="AK1997">
        <v>905</v>
      </c>
      <c r="AL1997">
        <v>1204</v>
      </c>
      <c r="AM1997" s="301">
        <v>43828</v>
      </c>
      <c r="AN1997">
        <v>1213</v>
      </c>
      <c r="AO1997">
        <v>2556</v>
      </c>
      <c r="AP1997" s="301">
        <v>43645</v>
      </c>
      <c r="AQ1997">
        <v>1021</v>
      </c>
      <c r="AR1997">
        <v>1959</v>
      </c>
      <c r="AS1997" s="301">
        <v>43280</v>
      </c>
      <c r="AT1997">
        <v>1075</v>
      </c>
      <c r="AU1997">
        <v>3775</v>
      </c>
    </row>
    <row r="1998" spans="1:47" x14ac:dyDescent="0.2">
      <c r="A1998" s="102">
        <v>1921</v>
      </c>
      <c r="B1998">
        <v>3291</v>
      </c>
      <c r="C1998" t="s">
        <v>55</v>
      </c>
      <c r="D1998" t="s">
        <v>917</v>
      </c>
      <c r="E1998">
        <v>1661</v>
      </c>
      <c r="F1998">
        <v>1643</v>
      </c>
      <c r="G1998">
        <v>600</v>
      </c>
      <c r="H1998" t="s">
        <v>901</v>
      </c>
      <c r="I1998">
        <v>6925</v>
      </c>
      <c r="J1998" t="s">
        <v>1177</v>
      </c>
      <c r="K1998" t="s">
        <v>903</v>
      </c>
      <c r="L1998">
        <v>1339</v>
      </c>
      <c r="M1998">
        <v>1427</v>
      </c>
      <c r="N1998">
        <v>700</v>
      </c>
      <c r="O1998" t="s">
        <v>898</v>
      </c>
      <c r="P1998">
        <v>0.91136255596215598</v>
      </c>
      <c r="Q1998">
        <v>0.92698093023915196</v>
      </c>
      <c r="R1998">
        <v>0.30936305276388099</v>
      </c>
      <c r="S1998">
        <v>1.0029336219833301E-2</v>
      </c>
      <c r="T1998">
        <v>-1.28868803680829</v>
      </c>
      <c r="U1998">
        <v>1.28868803680829</v>
      </c>
      <c r="V1998">
        <v>0.228626379488093</v>
      </c>
      <c r="W1998">
        <v>-9.99</v>
      </c>
      <c r="X1998">
        <v>1.33</v>
      </c>
      <c r="Y1998">
        <v>125020</v>
      </c>
      <c r="Z1998">
        <v>7814</v>
      </c>
      <c r="AA1998">
        <v>0.34</v>
      </c>
      <c r="AB1998">
        <v>16</v>
      </c>
      <c r="AC1998">
        <v>9</v>
      </c>
      <c r="AD1998">
        <v>7</v>
      </c>
      <c r="AE1998">
        <v>56.25</v>
      </c>
      <c r="AF1998">
        <v>19</v>
      </c>
      <c r="AG1998">
        <v>3</v>
      </c>
      <c r="AH1998">
        <v>1</v>
      </c>
      <c r="AI1998">
        <v>12</v>
      </c>
      <c r="AJ1998" s="301">
        <v>43919</v>
      </c>
      <c r="AK1998">
        <v>1545</v>
      </c>
      <c r="AL1998">
        <v>1060</v>
      </c>
      <c r="AM1998" s="301">
        <v>43828</v>
      </c>
      <c r="AN1998">
        <v>1919</v>
      </c>
      <c r="AO1998">
        <v>1624</v>
      </c>
      <c r="AP1998" s="301">
        <v>43645</v>
      </c>
      <c r="AQ1998">
        <v>1803</v>
      </c>
      <c r="AR1998">
        <v>1435</v>
      </c>
      <c r="AS1998" s="301">
        <v>43280</v>
      </c>
      <c r="AT1998">
        <v>2103</v>
      </c>
      <c r="AU1998">
        <v>1385</v>
      </c>
    </row>
    <row r="1999" spans="1:47" x14ac:dyDescent="0.2">
      <c r="A1999" s="102">
        <v>1018</v>
      </c>
      <c r="B1999">
        <v>6141</v>
      </c>
      <c r="C1999" t="s">
        <v>1069</v>
      </c>
      <c r="D1999" t="s">
        <v>909</v>
      </c>
      <c r="E1999">
        <v>1254</v>
      </c>
      <c r="F1999">
        <v>1256</v>
      </c>
      <c r="G1999">
        <v>900</v>
      </c>
      <c r="H1999" t="s">
        <v>898</v>
      </c>
      <c r="I1999">
        <v>7269</v>
      </c>
      <c r="J1999" t="s">
        <v>836</v>
      </c>
      <c r="K1999" t="s">
        <v>913</v>
      </c>
      <c r="L1999">
        <v>3732</v>
      </c>
      <c r="M1999">
        <v>3583</v>
      </c>
      <c r="N1999">
        <v>300</v>
      </c>
      <c r="O1999" t="s">
        <v>901</v>
      </c>
      <c r="P1999">
        <v>0.96064290960924403</v>
      </c>
      <c r="Q1999">
        <v>0.946995690712094</v>
      </c>
      <c r="R1999">
        <v>0.16310772020756201</v>
      </c>
      <c r="S1999">
        <v>8.7064997577831302E-2</v>
      </c>
      <c r="T1999">
        <v>0.86272441923632204</v>
      </c>
      <c r="U1999">
        <v>0.86272441923632204</v>
      </c>
      <c r="V1999">
        <v>0.46394271230677098</v>
      </c>
      <c r="W1999">
        <v>5.36</v>
      </c>
      <c r="X1999">
        <v>5.16</v>
      </c>
      <c r="Y1999">
        <v>124584</v>
      </c>
      <c r="Z1999">
        <v>15573</v>
      </c>
      <c r="AA1999">
        <v>0.26</v>
      </c>
      <c r="AB1999">
        <v>8</v>
      </c>
      <c r="AC1999">
        <v>4</v>
      </c>
      <c r="AD1999">
        <v>4</v>
      </c>
      <c r="AE1999">
        <v>50</v>
      </c>
      <c r="AF1999">
        <v>19</v>
      </c>
      <c r="AG1999">
        <v>2</v>
      </c>
      <c r="AH1999">
        <v>1</v>
      </c>
      <c r="AI1999">
        <v>5</v>
      </c>
      <c r="AJ1999" s="301">
        <v>43919</v>
      </c>
      <c r="AK1999">
        <v>906</v>
      </c>
      <c r="AL1999">
        <v>2800</v>
      </c>
      <c r="AM1999" s="301">
        <v>43828</v>
      </c>
      <c r="AN1999">
        <v>1690</v>
      </c>
      <c r="AO1999">
        <v>4567</v>
      </c>
      <c r="AP1999" s="301">
        <v>43645</v>
      </c>
      <c r="AQ1999">
        <v>1836</v>
      </c>
      <c r="AR1999">
        <v>5141</v>
      </c>
      <c r="AS1999" s="301">
        <v>43280</v>
      </c>
      <c r="AT1999">
        <v>1514</v>
      </c>
      <c r="AU1999">
        <v>6048</v>
      </c>
    </row>
    <row r="2000" spans="1:47" x14ac:dyDescent="0.2">
      <c r="A2000" s="102">
        <v>1887</v>
      </c>
      <c r="B2000">
        <v>4091</v>
      </c>
      <c r="C2000" t="s">
        <v>1334</v>
      </c>
      <c r="D2000" t="s">
        <v>920</v>
      </c>
      <c r="E2000">
        <v>1721</v>
      </c>
      <c r="F2000">
        <v>1751</v>
      </c>
      <c r="G2000">
        <v>600</v>
      </c>
      <c r="H2000" t="s">
        <v>898</v>
      </c>
      <c r="I2000">
        <v>6592</v>
      </c>
      <c r="J2000" t="s">
        <v>1059</v>
      </c>
      <c r="K2000" t="s">
        <v>903</v>
      </c>
      <c r="L2000">
        <v>3415</v>
      </c>
      <c r="M2000">
        <v>3380</v>
      </c>
      <c r="N2000">
        <v>300</v>
      </c>
      <c r="O2000" t="s">
        <v>901</v>
      </c>
      <c r="P2000">
        <v>0.83706690394299199</v>
      </c>
      <c r="Q2000">
        <v>0.927688504932356</v>
      </c>
      <c r="R2000">
        <v>0.120286633339854</v>
      </c>
      <c r="S2000">
        <v>3.8148202627335599E-2</v>
      </c>
      <c r="T2000">
        <v>2.91990492398011E-2</v>
      </c>
      <c r="U2000">
        <v>2.91990492398011E-2</v>
      </c>
      <c r="V2000">
        <v>0.63846490949400103</v>
      </c>
      <c r="W2000">
        <v>0.16</v>
      </c>
      <c r="X2000">
        <v>3.61</v>
      </c>
      <c r="Y2000">
        <v>124499</v>
      </c>
      <c r="Z2000">
        <v>6917</v>
      </c>
      <c r="AA2000">
        <v>0.13</v>
      </c>
      <c r="AB2000">
        <v>18</v>
      </c>
      <c r="AC2000">
        <v>8</v>
      </c>
      <c r="AD2000">
        <v>10</v>
      </c>
      <c r="AE2000">
        <v>44.44</v>
      </c>
      <c r="AF2000">
        <v>18</v>
      </c>
      <c r="AG2000">
        <v>4</v>
      </c>
      <c r="AH2000">
        <v>2</v>
      </c>
      <c r="AI2000">
        <v>12</v>
      </c>
      <c r="AJ2000" s="301">
        <v>43919</v>
      </c>
      <c r="AK2000">
        <v>1662</v>
      </c>
      <c r="AL2000">
        <v>3360</v>
      </c>
      <c r="AM2000" s="301">
        <v>43828</v>
      </c>
      <c r="AN2000">
        <v>2428</v>
      </c>
      <c r="AO2000">
        <v>4150</v>
      </c>
      <c r="AP2000" s="301">
        <v>43645</v>
      </c>
      <c r="AQ2000">
        <v>2285</v>
      </c>
      <c r="AR2000">
        <v>3850</v>
      </c>
      <c r="AS2000" s="301">
        <v>43280</v>
      </c>
      <c r="AT2000">
        <v>1526</v>
      </c>
      <c r="AU2000">
        <v>5180</v>
      </c>
    </row>
    <row r="2001" spans="1:47" x14ac:dyDescent="0.2">
      <c r="A2001" s="102">
        <v>2114</v>
      </c>
      <c r="B2001">
        <v>4091</v>
      </c>
      <c r="C2001" t="s">
        <v>1334</v>
      </c>
      <c r="D2001" t="s">
        <v>920</v>
      </c>
      <c r="E2001">
        <v>1721</v>
      </c>
      <c r="F2001">
        <v>1751</v>
      </c>
      <c r="G2001">
        <v>600</v>
      </c>
      <c r="H2001" t="s">
        <v>901</v>
      </c>
      <c r="I2001">
        <v>7453</v>
      </c>
      <c r="J2001" t="s">
        <v>50</v>
      </c>
      <c r="K2001" t="s">
        <v>921</v>
      </c>
      <c r="L2001">
        <v>1533</v>
      </c>
      <c r="M2001">
        <v>1495</v>
      </c>
      <c r="N2001">
        <v>700</v>
      </c>
      <c r="O2001" t="s">
        <v>898</v>
      </c>
      <c r="P2001">
        <v>0.83273789630251305</v>
      </c>
      <c r="Q2001">
        <v>0.92184118533136905</v>
      </c>
      <c r="R2001">
        <v>3.4955737691735801E-2</v>
      </c>
      <c r="S2001">
        <v>9.8690706769538495E-3</v>
      </c>
      <c r="T2001">
        <v>-0.91053511141673305</v>
      </c>
      <c r="U2001">
        <v>0.91053511141673305</v>
      </c>
      <c r="V2001">
        <v>1.3479054564173301</v>
      </c>
      <c r="W2001">
        <v>-9.9600000000000009</v>
      </c>
      <c r="X2001">
        <v>0.39</v>
      </c>
      <c r="Y2001">
        <v>124493</v>
      </c>
      <c r="Z2001">
        <v>7781</v>
      </c>
      <c r="AA2001">
        <v>0.63</v>
      </c>
      <c r="AB2001">
        <v>16</v>
      </c>
      <c r="AC2001">
        <v>9</v>
      </c>
      <c r="AD2001">
        <v>7</v>
      </c>
      <c r="AE2001">
        <v>56.25</v>
      </c>
      <c r="AF2001">
        <v>16</v>
      </c>
      <c r="AG2001">
        <v>5</v>
      </c>
      <c r="AH2001">
        <v>4</v>
      </c>
      <c r="AI2001">
        <v>7</v>
      </c>
      <c r="AJ2001" s="301">
        <v>43919</v>
      </c>
      <c r="AK2001">
        <v>1662</v>
      </c>
      <c r="AL2001">
        <v>1204</v>
      </c>
      <c r="AM2001" s="301">
        <v>43828</v>
      </c>
      <c r="AN2001">
        <v>2428</v>
      </c>
      <c r="AO2001">
        <v>2556</v>
      </c>
      <c r="AP2001" s="301">
        <v>43645</v>
      </c>
      <c r="AQ2001">
        <v>2285</v>
      </c>
      <c r="AR2001">
        <v>1959</v>
      </c>
      <c r="AS2001" s="301">
        <v>43280</v>
      </c>
      <c r="AT2001">
        <v>1526</v>
      </c>
      <c r="AU2001">
        <v>3775</v>
      </c>
    </row>
    <row r="2002" spans="1:47" x14ac:dyDescent="0.2">
      <c r="A2002" s="102">
        <v>2366</v>
      </c>
      <c r="B2002">
        <v>1801</v>
      </c>
      <c r="C2002" t="s">
        <v>1352</v>
      </c>
      <c r="D2002" t="s">
        <v>907</v>
      </c>
      <c r="E2002">
        <v>3845</v>
      </c>
      <c r="F2002">
        <v>3905</v>
      </c>
      <c r="G2002">
        <v>200</v>
      </c>
      <c r="H2002" t="s">
        <v>901</v>
      </c>
      <c r="I2002">
        <v>8341</v>
      </c>
      <c r="J2002" t="s">
        <v>643</v>
      </c>
      <c r="K2002" t="s">
        <v>940</v>
      </c>
      <c r="L2002">
        <v>1544</v>
      </c>
      <c r="M2002">
        <v>1594</v>
      </c>
      <c r="N2002">
        <v>500</v>
      </c>
      <c r="O2002" t="s">
        <v>898</v>
      </c>
      <c r="P2002">
        <v>0.92351227561882399</v>
      </c>
      <c r="Q2002">
        <v>0.91502143703888505</v>
      </c>
      <c r="R2002">
        <v>0.301590620582178</v>
      </c>
      <c r="S2002">
        <v>4.4367149219094397E-2</v>
      </c>
      <c r="T2002">
        <v>-0.19600889840573599</v>
      </c>
      <c r="U2002">
        <v>0.19600889840573599</v>
      </c>
      <c r="V2002">
        <v>0.109450716140138</v>
      </c>
      <c r="W2002">
        <v>-0.97</v>
      </c>
      <c r="X2002">
        <v>2.0499999999999998</v>
      </c>
      <c r="Y2002">
        <v>124235</v>
      </c>
      <c r="Z2002">
        <v>10353</v>
      </c>
      <c r="AA2002">
        <v>0.56000000000000005</v>
      </c>
      <c r="AB2002">
        <v>12</v>
      </c>
      <c r="AC2002">
        <v>6</v>
      </c>
      <c r="AD2002">
        <v>6</v>
      </c>
      <c r="AE2002">
        <v>50</v>
      </c>
      <c r="AF2002">
        <v>18</v>
      </c>
      <c r="AG2002">
        <v>3</v>
      </c>
      <c r="AH2002">
        <v>1</v>
      </c>
      <c r="AI2002">
        <v>8</v>
      </c>
      <c r="AJ2002" s="301">
        <v>43919</v>
      </c>
      <c r="AK2002">
        <v>3355</v>
      </c>
      <c r="AL2002">
        <v>1447</v>
      </c>
      <c r="AM2002" s="301">
        <v>43828</v>
      </c>
      <c r="AN2002">
        <v>4545</v>
      </c>
      <c r="AO2002">
        <v>1832</v>
      </c>
      <c r="AP2002" s="301">
        <v>43645</v>
      </c>
      <c r="AQ2002">
        <v>3990</v>
      </c>
      <c r="AR2002">
        <v>1604</v>
      </c>
      <c r="AS2002" s="301">
        <v>43280</v>
      </c>
      <c r="AT2002">
        <v>5980</v>
      </c>
      <c r="AU2002">
        <v>2361</v>
      </c>
    </row>
    <row r="2003" spans="1:47" x14ac:dyDescent="0.2">
      <c r="A2003" s="102">
        <v>3589</v>
      </c>
      <c r="B2003">
        <v>2587</v>
      </c>
      <c r="C2003" t="s">
        <v>1233</v>
      </c>
      <c r="D2003" t="s">
        <v>923</v>
      </c>
      <c r="E2003">
        <v>4200</v>
      </c>
      <c r="F2003">
        <v>4180</v>
      </c>
      <c r="G2003">
        <v>200</v>
      </c>
      <c r="H2003" t="s">
        <v>898</v>
      </c>
      <c r="I2003">
        <v>4188</v>
      </c>
      <c r="J2003" t="s">
        <v>1048</v>
      </c>
      <c r="K2003" t="s">
        <v>920</v>
      </c>
      <c r="L2003">
        <v>617.20000000000005</v>
      </c>
      <c r="M2003">
        <v>611.6</v>
      </c>
      <c r="N2003">
        <v>1400</v>
      </c>
      <c r="O2003" t="s">
        <v>901</v>
      </c>
      <c r="P2003">
        <v>0.75330140828195602</v>
      </c>
      <c r="Q2003">
        <v>0.87385713220037697</v>
      </c>
      <c r="R2003">
        <v>0.13815785990603799</v>
      </c>
      <c r="S2003">
        <v>5.36202710824722E-2</v>
      </c>
      <c r="T2003">
        <v>0.82560391802807098</v>
      </c>
      <c r="U2003">
        <v>0.82560391802807098</v>
      </c>
      <c r="V2003">
        <v>0.73540551972330503</v>
      </c>
      <c r="W2003">
        <v>3.29</v>
      </c>
      <c r="X2003">
        <v>2.42</v>
      </c>
      <c r="Y2003">
        <v>123948</v>
      </c>
      <c r="Z2003">
        <v>7291</v>
      </c>
      <c r="AA2003">
        <v>0.38</v>
      </c>
      <c r="AB2003">
        <v>17</v>
      </c>
      <c r="AC2003">
        <v>9</v>
      </c>
      <c r="AD2003">
        <v>8</v>
      </c>
      <c r="AE2003">
        <v>52.94</v>
      </c>
      <c r="AF2003">
        <v>19</v>
      </c>
      <c r="AG2003">
        <v>2</v>
      </c>
      <c r="AH2003">
        <v>3</v>
      </c>
      <c r="AI2003">
        <v>12</v>
      </c>
      <c r="AJ2003" s="301">
        <v>43919</v>
      </c>
      <c r="AK2003">
        <v>4260</v>
      </c>
      <c r="AL2003">
        <v>668</v>
      </c>
      <c r="AM2003" s="301">
        <v>43828</v>
      </c>
      <c r="AN2003">
        <v>4545</v>
      </c>
      <c r="AO2003">
        <v>817.5</v>
      </c>
      <c r="AP2003" s="301">
        <v>43645</v>
      </c>
      <c r="AQ2003">
        <v>4710</v>
      </c>
      <c r="AR2003">
        <v>777.9</v>
      </c>
      <c r="AS2003" s="301">
        <v>43280</v>
      </c>
      <c r="AT2003">
        <v>4670</v>
      </c>
      <c r="AU2003">
        <v>916.1</v>
      </c>
    </row>
    <row r="2004" spans="1:47" x14ac:dyDescent="0.2">
      <c r="A2004" s="102">
        <v>1434</v>
      </c>
      <c r="B2004">
        <v>6301</v>
      </c>
      <c r="C2004" t="s">
        <v>52</v>
      </c>
      <c r="D2004" t="s">
        <v>909</v>
      </c>
      <c r="E2004">
        <v>2125</v>
      </c>
      <c r="F2004">
        <v>2153</v>
      </c>
      <c r="G2004">
        <v>500</v>
      </c>
      <c r="H2004" t="s">
        <v>898</v>
      </c>
      <c r="I2004">
        <v>9613</v>
      </c>
      <c r="J2004" t="s">
        <v>1183</v>
      </c>
      <c r="K2004" t="s">
        <v>900</v>
      </c>
      <c r="L2004">
        <v>1203</v>
      </c>
      <c r="M2004">
        <v>1177</v>
      </c>
      <c r="N2004">
        <v>900</v>
      </c>
      <c r="O2004" t="s">
        <v>901</v>
      </c>
      <c r="P2004">
        <v>0.95619736748162398</v>
      </c>
      <c r="Q2004">
        <v>0.93816131534713099</v>
      </c>
      <c r="R2004">
        <v>4.0673250626799502E-2</v>
      </c>
      <c r="S2004">
        <v>5.4667098723627898E-2</v>
      </c>
      <c r="T2004">
        <v>0.88341795445403803</v>
      </c>
      <c r="U2004">
        <v>0.88341795445403803</v>
      </c>
      <c r="V2004">
        <v>0.15509078080430999</v>
      </c>
      <c r="W2004">
        <v>3.49</v>
      </c>
      <c r="X2004">
        <v>1.6</v>
      </c>
      <c r="Y2004">
        <v>123665</v>
      </c>
      <c r="Z2004">
        <v>7274</v>
      </c>
      <c r="AA2004">
        <v>0.36</v>
      </c>
      <c r="AB2004">
        <v>17</v>
      </c>
      <c r="AC2004">
        <v>9</v>
      </c>
      <c r="AD2004">
        <v>8</v>
      </c>
      <c r="AE2004">
        <v>52.94</v>
      </c>
      <c r="AF2004">
        <v>19</v>
      </c>
      <c r="AG2004">
        <v>3</v>
      </c>
      <c r="AH2004">
        <v>2</v>
      </c>
      <c r="AI2004">
        <v>12</v>
      </c>
      <c r="AJ2004" s="301">
        <v>43919</v>
      </c>
      <c r="AK2004">
        <v>1877.5</v>
      </c>
      <c r="AL2004">
        <v>1043</v>
      </c>
      <c r="AM2004" s="301">
        <v>43828</v>
      </c>
      <c r="AN2004">
        <v>2642</v>
      </c>
      <c r="AO2004">
        <v>1467</v>
      </c>
      <c r="AP2004" s="301">
        <v>43645</v>
      </c>
      <c r="AQ2004">
        <v>2658</v>
      </c>
      <c r="AR2004">
        <v>1461</v>
      </c>
      <c r="AS2004" s="301">
        <v>43280</v>
      </c>
      <c r="AT2004">
        <v>3122</v>
      </c>
      <c r="AU2004">
        <v>1251</v>
      </c>
    </row>
    <row r="2005" spans="1:47" x14ac:dyDescent="0.2">
      <c r="A2005" s="102">
        <v>1702</v>
      </c>
      <c r="B2005">
        <v>3291</v>
      </c>
      <c r="C2005" t="s">
        <v>55</v>
      </c>
      <c r="D2005" t="s">
        <v>917</v>
      </c>
      <c r="E2005">
        <v>1661</v>
      </c>
      <c r="F2005">
        <v>1643</v>
      </c>
      <c r="G2005">
        <v>600</v>
      </c>
      <c r="H2005" t="s">
        <v>898</v>
      </c>
      <c r="I2005">
        <v>6371</v>
      </c>
      <c r="J2005" t="s">
        <v>1003</v>
      </c>
      <c r="K2005" t="s">
        <v>909</v>
      </c>
      <c r="L2005">
        <v>2599</v>
      </c>
      <c r="M2005">
        <v>2563</v>
      </c>
      <c r="N2005">
        <v>400</v>
      </c>
      <c r="O2005" t="s">
        <v>901</v>
      </c>
      <c r="P2005">
        <v>0.87983481930875895</v>
      </c>
      <c r="Q2005">
        <v>0.93227061108819798</v>
      </c>
      <c r="R2005">
        <v>0.23021022809755101</v>
      </c>
      <c r="S2005">
        <v>8.3028745149931107E-3</v>
      </c>
      <c r="T2005">
        <v>2.0327830832893699</v>
      </c>
      <c r="U2005">
        <v>2.0327830832893699</v>
      </c>
      <c r="V2005">
        <v>2.0158422303107599</v>
      </c>
      <c r="W2005">
        <v>8.49</v>
      </c>
      <c r="X2005">
        <v>3.84</v>
      </c>
      <c r="Y2005">
        <v>123571</v>
      </c>
      <c r="Z2005">
        <v>10298</v>
      </c>
      <c r="AA2005">
        <v>0.75</v>
      </c>
      <c r="AB2005">
        <v>12</v>
      </c>
      <c r="AC2005">
        <v>7</v>
      </c>
      <c r="AD2005">
        <v>5</v>
      </c>
      <c r="AE2005">
        <v>58.33</v>
      </c>
      <c r="AF2005">
        <v>19</v>
      </c>
      <c r="AG2005">
        <v>2</v>
      </c>
      <c r="AH2005">
        <v>1</v>
      </c>
      <c r="AI2005">
        <v>9</v>
      </c>
      <c r="AJ2005" s="301">
        <v>43919</v>
      </c>
      <c r="AK2005">
        <v>1545</v>
      </c>
      <c r="AL2005">
        <v>2608</v>
      </c>
      <c r="AM2005" s="301">
        <v>43828</v>
      </c>
      <c r="AN2005">
        <v>1919</v>
      </c>
      <c r="AO2005">
        <v>3865</v>
      </c>
      <c r="AP2005" s="301">
        <v>43645</v>
      </c>
      <c r="AQ2005">
        <v>1803</v>
      </c>
      <c r="AR2005">
        <v>3630</v>
      </c>
      <c r="AS2005" s="301">
        <v>43280</v>
      </c>
      <c r="AT2005">
        <v>2103</v>
      </c>
      <c r="AU2005">
        <v>4390</v>
      </c>
    </row>
    <row r="2006" spans="1:47" x14ac:dyDescent="0.2">
      <c r="A2006" s="102">
        <v>1708</v>
      </c>
      <c r="B2006">
        <v>3405</v>
      </c>
      <c r="C2006" t="s">
        <v>1265</v>
      </c>
      <c r="D2006" t="s">
        <v>920</v>
      </c>
      <c r="E2006">
        <v>1120</v>
      </c>
      <c r="F2006">
        <v>1104</v>
      </c>
      <c r="G2006">
        <v>1000</v>
      </c>
      <c r="H2006" t="s">
        <v>901</v>
      </c>
      <c r="I2006">
        <v>6995</v>
      </c>
      <c r="J2006" t="s">
        <v>47</v>
      </c>
      <c r="K2006" t="s">
        <v>913</v>
      </c>
      <c r="L2006">
        <v>1553</v>
      </c>
      <c r="M2006">
        <v>1535</v>
      </c>
      <c r="N2006">
        <v>700</v>
      </c>
      <c r="O2006" t="s">
        <v>898</v>
      </c>
      <c r="P2006">
        <v>0.93226979319443903</v>
      </c>
      <c r="Q2006">
        <v>0.93219016238110497</v>
      </c>
      <c r="R2006">
        <v>0.18181162113804</v>
      </c>
      <c r="S2006" s="15">
        <v>5.9819244407737497E-2</v>
      </c>
      <c r="T2006">
        <v>-1.2379109217196</v>
      </c>
      <c r="U2006">
        <v>1.2379109217196</v>
      </c>
      <c r="V2006">
        <v>0.97506099728965001</v>
      </c>
      <c r="W2006">
        <v>-7.37</v>
      </c>
      <c r="X2006">
        <v>2.75</v>
      </c>
      <c r="Y2006">
        <v>123449</v>
      </c>
      <c r="Z2006">
        <v>8818</v>
      </c>
      <c r="AA2006">
        <v>0.48</v>
      </c>
      <c r="AB2006">
        <v>14</v>
      </c>
      <c r="AC2006">
        <v>10</v>
      </c>
      <c r="AD2006">
        <v>4</v>
      </c>
      <c r="AE2006">
        <v>71.430000000000007</v>
      </c>
      <c r="AF2006">
        <v>16</v>
      </c>
      <c r="AG2006">
        <v>2</v>
      </c>
      <c r="AH2006">
        <v>3</v>
      </c>
      <c r="AI2006">
        <v>9</v>
      </c>
      <c r="AJ2006" s="301">
        <v>43919</v>
      </c>
      <c r="AK2006">
        <v>1129</v>
      </c>
      <c r="AL2006">
        <v>1369</v>
      </c>
      <c r="AM2006" s="301">
        <v>43828</v>
      </c>
      <c r="AN2006">
        <v>1331</v>
      </c>
      <c r="AO2006">
        <v>2147</v>
      </c>
      <c r="AP2006" s="301">
        <v>43645</v>
      </c>
      <c r="AQ2006">
        <v>1308</v>
      </c>
      <c r="AR2006">
        <v>1839</v>
      </c>
      <c r="AS2006" s="301">
        <v>43280</v>
      </c>
      <c r="AT2006">
        <v>1497</v>
      </c>
      <c r="AU2006">
        <v>2026</v>
      </c>
    </row>
    <row r="2007" spans="1:47" x14ac:dyDescent="0.2">
      <c r="A2007" s="102">
        <v>187</v>
      </c>
      <c r="B2007">
        <v>5334</v>
      </c>
      <c r="C2007" t="s">
        <v>1074</v>
      </c>
      <c r="D2007" t="s">
        <v>897</v>
      </c>
      <c r="E2007">
        <v>1533</v>
      </c>
      <c r="F2007">
        <v>1527</v>
      </c>
      <c r="G2007">
        <v>700</v>
      </c>
      <c r="H2007" t="s">
        <v>901</v>
      </c>
      <c r="I2007">
        <v>6471</v>
      </c>
      <c r="J2007" t="s">
        <v>805</v>
      </c>
      <c r="K2007" t="s">
        <v>909</v>
      </c>
      <c r="L2007">
        <v>782</v>
      </c>
      <c r="M2007">
        <v>777</v>
      </c>
      <c r="N2007">
        <v>1400</v>
      </c>
      <c r="O2007" t="s">
        <v>898</v>
      </c>
      <c r="P2007">
        <v>0.88817394759158896</v>
      </c>
      <c r="Q2007">
        <v>0.96816159770071797</v>
      </c>
      <c r="R2007">
        <v>0.311666239458668</v>
      </c>
      <c r="S2007">
        <v>4.1535962605010798E-3</v>
      </c>
      <c r="T2007">
        <v>-1.58965625730325</v>
      </c>
      <c r="U2007">
        <v>1.58965625730325</v>
      </c>
      <c r="V2007">
        <v>1.48690041120186</v>
      </c>
      <c r="W2007">
        <v>-8.44</v>
      </c>
      <c r="X2007">
        <v>1.77</v>
      </c>
      <c r="Y2007">
        <v>122937</v>
      </c>
      <c r="Z2007">
        <v>8196</v>
      </c>
      <c r="AA2007">
        <v>0.23</v>
      </c>
      <c r="AB2007">
        <v>15</v>
      </c>
      <c r="AC2007">
        <v>9</v>
      </c>
      <c r="AD2007">
        <v>6</v>
      </c>
      <c r="AE2007">
        <v>60</v>
      </c>
      <c r="AF2007">
        <v>20</v>
      </c>
      <c r="AG2007">
        <v>1</v>
      </c>
      <c r="AH2007">
        <v>2</v>
      </c>
      <c r="AI2007">
        <v>12</v>
      </c>
      <c r="AJ2007" s="301">
        <v>43919</v>
      </c>
      <c r="AK2007">
        <v>1608</v>
      </c>
      <c r="AL2007">
        <v>711</v>
      </c>
      <c r="AM2007" s="301">
        <v>43828</v>
      </c>
      <c r="AN2007">
        <v>2134</v>
      </c>
      <c r="AO2007">
        <v>1041</v>
      </c>
      <c r="AP2007" s="301">
        <v>43645</v>
      </c>
      <c r="AQ2007">
        <v>2076</v>
      </c>
      <c r="AR2007">
        <v>996</v>
      </c>
      <c r="AS2007" s="301">
        <v>43280</v>
      </c>
      <c r="AT2007">
        <v>3025</v>
      </c>
      <c r="AU2007">
        <v>1135</v>
      </c>
    </row>
    <row r="2008" spans="1:47" x14ac:dyDescent="0.2">
      <c r="A2008" s="102">
        <v>2904</v>
      </c>
      <c r="B2008">
        <v>5463</v>
      </c>
      <c r="C2008" t="s">
        <v>63</v>
      </c>
      <c r="D2008" t="s">
        <v>939</v>
      </c>
      <c r="E2008">
        <v>2643</v>
      </c>
      <c r="F2008">
        <v>2662</v>
      </c>
      <c r="G2008">
        <v>400</v>
      </c>
      <c r="H2008" t="s">
        <v>898</v>
      </c>
      <c r="I2008">
        <v>8031</v>
      </c>
      <c r="J2008" t="s">
        <v>618</v>
      </c>
      <c r="K2008" t="s">
        <v>905</v>
      </c>
      <c r="L2008">
        <v>1600.5</v>
      </c>
      <c r="M2008">
        <v>1596</v>
      </c>
      <c r="N2008">
        <v>700</v>
      </c>
      <c r="O2008" t="s">
        <v>901</v>
      </c>
      <c r="P2008">
        <v>0.88241891813686801</v>
      </c>
      <c r="Q2008">
        <v>0.90044064661092105</v>
      </c>
      <c r="R2008">
        <v>4.4482870277868999E-2</v>
      </c>
      <c r="S2008" s="15">
        <v>1.9976356676347E-2</v>
      </c>
      <c r="T2008">
        <v>0.30123578597363898</v>
      </c>
      <c r="U2008">
        <v>0.30123578597363898</v>
      </c>
      <c r="V2008">
        <v>0.39838204480724698</v>
      </c>
      <c r="W2008">
        <v>1.3</v>
      </c>
      <c r="X2008">
        <v>4.92</v>
      </c>
      <c r="Y2008">
        <v>122707</v>
      </c>
      <c r="Z2008">
        <v>8180</v>
      </c>
      <c r="AA2008">
        <v>0.42</v>
      </c>
      <c r="AB2008">
        <v>15</v>
      </c>
      <c r="AC2008">
        <v>9</v>
      </c>
      <c r="AD2008">
        <v>6</v>
      </c>
      <c r="AE2008">
        <v>60</v>
      </c>
      <c r="AF2008">
        <v>21</v>
      </c>
      <c r="AG2008">
        <v>0</v>
      </c>
      <c r="AH2008">
        <v>0</v>
      </c>
      <c r="AI2008">
        <v>15</v>
      </c>
      <c r="AJ2008" s="301">
        <v>43919</v>
      </c>
      <c r="AK2008">
        <v>2771</v>
      </c>
      <c r="AL2008">
        <v>1570</v>
      </c>
      <c r="AM2008" s="301">
        <v>43828</v>
      </c>
      <c r="AN2008">
        <v>3080</v>
      </c>
      <c r="AO2008">
        <v>1946</v>
      </c>
      <c r="AP2008" s="301">
        <v>43645</v>
      </c>
      <c r="AQ2008">
        <v>3030</v>
      </c>
      <c r="AR2008">
        <v>1798</v>
      </c>
      <c r="AS2008" s="301">
        <v>43280</v>
      </c>
      <c r="AT2008">
        <v>3660</v>
      </c>
      <c r="AU2008">
        <v>1828</v>
      </c>
    </row>
    <row r="2009" spans="1:47" x14ac:dyDescent="0.2">
      <c r="A2009" s="102">
        <v>856</v>
      </c>
      <c r="B2009">
        <v>5714</v>
      </c>
      <c r="C2009" t="s">
        <v>559</v>
      </c>
      <c r="D2009" t="s">
        <v>911</v>
      </c>
      <c r="E2009">
        <v>3280</v>
      </c>
      <c r="F2009">
        <v>3235</v>
      </c>
      <c r="G2009">
        <v>300</v>
      </c>
      <c r="H2009" t="s">
        <v>898</v>
      </c>
      <c r="I2009">
        <v>6287</v>
      </c>
      <c r="J2009" t="s">
        <v>963</v>
      </c>
      <c r="K2009" t="s">
        <v>909</v>
      </c>
      <c r="L2009">
        <v>2270</v>
      </c>
      <c r="M2009">
        <v>2245</v>
      </c>
      <c r="N2009">
        <v>400</v>
      </c>
      <c r="O2009" t="s">
        <v>901</v>
      </c>
      <c r="P2009">
        <v>0.95970206117203305</v>
      </c>
      <c r="Q2009">
        <v>0.950226378815894</v>
      </c>
      <c r="R2009">
        <v>7.2275350493915799E-2</v>
      </c>
      <c r="S2009">
        <v>7.8810256242627996E-2</v>
      </c>
      <c r="T2009">
        <v>1.66330046429779</v>
      </c>
      <c r="U2009">
        <v>1.66330046429779</v>
      </c>
      <c r="V2009">
        <v>1.71511852581625</v>
      </c>
      <c r="W2009">
        <v>5.0599999999999996</v>
      </c>
      <c r="X2009">
        <v>7.47</v>
      </c>
      <c r="Y2009">
        <v>122582</v>
      </c>
      <c r="Z2009">
        <v>20430</v>
      </c>
      <c r="AA2009">
        <v>1.02</v>
      </c>
      <c r="AB2009">
        <v>6</v>
      </c>
      <c r="AC2009">
        <v>4</v>
      </c>
      <c r="AD2009">
        <v>2</v>
      </c>
      <c r="AE2009">
        <v>66.67</v>
      </c>
      <c r="AF2009">
        <v>21</v>
      </c>
      <c r="AG2009">
        <v>1</v>
      </c>
      <c r="AH2009">
        <v>1</v>
      </c>
      <c r="AI2009">
        <v>4</v>
      </c>
      <c r="AJ2009" s="301">
        <v>43919</v>
      </c>
      <c r="AK2009">
        <v>2786</v>
      </c>
      <c r="AL2009">
        <v>2183</v>
      </c>
      <c r="AM2009" s="301">
        <v>43828</v>
      </c>
      <c r="AN2009">
        <v>4075</v>
      </c>
      <c r="AO2009">
        <v>3430</v>
      </c>
      <c r="AP2009" s="301">
        <v>43645</v>
      </c>
      <c r="AQ2009">
        <v>3525</v>
      </c>
      <c r="AR2009">
        <v>2767</v>
      </c>
      <c r="AS2009" s="301">
        <v>43280</v>
      </c>
      <c r="AT2009">
        <v>3350</v>
      </c>
      <c r="AU2009">
        <v>3190</v>
      </c>
    </row>
    <row r="2010" spans="1:47" x14ac:dyDescent="0.2">
      <c r="A2010" s="102">
        <v>2778</v>
      </c>
      <c r="B2010">
        <v>2587</v>
      </c>
      <c r="C2010" t="s">
        <v>1233</v>
      </c>
      <c r="D2010" t="s">
        <v>923</v>
      </c>
      <c r="E2010">
        <v>4200</v>
      </c>
      <c r="F2010">
        <v>4180</v>
      </c>
      <c r="G2010">
        <v>200</v>
      </c>
      <c r="H2010" t="s">
        <v>901</v>
      </c>
      <c r="I2010">
        <v>3076</v>
      </c>
      <c r="J2010" t="s">
        <v>1126</v>
      </c>
      <c r="K2010" t="s">
        <v>905</v>
      </c>
      <c r="L2010">
        <v>1560</v>
      </c>
      <c r="M2010">
        <v>1532</v>
      </c>
      <c r="N2010">
        <v>500</v>
      </c>
      <c r="O2010" t="s">
        <v>898</v>
      </c>
      <c r="P2010">
        <v>0.73105546040328095</v>
      </c>
      <c r="Q2010">
        <v>0.904145767423988</v>
      </c>
      <c r="R2010">
        <v>6.4304204511149404E-2</v>
      </c>
      <c r="S2010" s="15">
        <v>3.3458436970836801E-2</v>
      </c>
      <c r="T2010">
        <v>-1.57049142584252</v>
      </c>
      <c r="U2010">
        <v>1.57049142584252</v>
      </c>
      <c r="V2010">
        <v>1.98699510291411</v>
      </c>
      <c r="W2010">
        <v>-10.79</v>
      </c>
      <c r="X2010">
        <v>8.3699999999999992</v>
      </c>
      <c r="Y2010">
        <v>122405</v>
      </c>
      <c r="Z2010">
        <v>9416</v>
      </c>
      <c r="AA2010">
        <v>0.66</v>
      </c>
      <c r="AB2010">
        <v>13</v>
      </c>
      <c r="AC2010">
        <v>6</v>
      </c>
      <c r="AD2010">
        <v>7</v>
      </c>
      <c r="AE2010">
        <v>46.15</v>
      </c>
      <c r="AF2010">
        <v>15</v>
      </c>
      <c r="AG2010">
        <v>5</v>
      </c>
      <c r="AH2010">
        <v>3</v>
      </c>
      <c r="AI2010">
        <v>5</v>
      </c>
      <c r="AJ2010" s="301">
        <v>43919</v>
      </c>
      <c r="AK2010">
        <v>4260</v>
      </c>
      <c r="AL2010">
        <v>1344</v>
      </c>
      <c r="AM2010" s="301">
        <v>43828</v>
      </c>
      <c r="AN2010">
        <v>4545</v>
      </c>
      <c r="AO2010">
        <v>1947</v>
      </c>
      <c r="AP2010" s="301">
        <v>43645</v>
      </c>
      <c r="AQ2010">
        <v>4710</v>
      </c>
      <c r="AR2010">
        <v>1791</v>
      </c>
      <c r="AS2010" s="301">
        <v>43280</v>
      </c>
      <c r="AT2010">
        <v>4670</v>
      </c>
      <c r="AU2010">
        <v>2309</v>
      </c>
    </row>
    <row r="2011" spans="1:47" x14ac:dyDescent="0.2">
      <c r="A2011" s="102">
        <v>723</v>
      </c>
      <c r="B2011">
        <v>1833</v>
      </c>
      <c r="C2011" t="s">
        <v>1197</v>
      </c>
      <c r="D2011" t="s">
        <v>907</v>
      </c>
      <c r="E2011">
        <v>2457</v>
      </c>
      <c r="F2011">
        <v>2481</v>
      </c>
      <c r="G2011">
        <v>400</v>
      </c>
      <c r="H2011" t="s">
        <v>898</v>
      </c>
      <c r="I2011">
        <v>6302</v>
      </c>
      <c r="J2011" t="s">
        <v>1085</v>
      </c>
      <c r="K2011" t="s">
        <v>909</v>
      </c>
      <c r="L2011">
        <v>2323</v>
      </c>
      <c r="M2011">
        <v>2311</v>
      </c>
      <c r="N2011">
        <v>400</v>
      </c>
      <c r="O2011" t="s">
        <v>901</v>
      </c>
      <c r="P2011">
        <v>0.91427785656326399</v>
      </c>
      <c r="Q2011">
        <v>0.95293505482313301</v>
      </c>
      <c r="R2011" s="15">
        <v>0.18685215712262301</v>
      </c>
      <c r="S2011" s="15">
        <v>1.76614882098384E-2</v>
      </c>
      <c r="T2011">
        <v>0.107396500917093</v>
      </c>
      <c r="U2011">
        <v>0.107396500917093</v>
      </c>
      <c r="V2011">
        <v>0.32309078314033701</v>
      </c>
      <c r="W2011">
        <v>0.59</v>
      </c>
      <c r="X2011">
        <v>6.85</v>
      </c>
      <c r="Y2011">
        <v>122358</v>
      </c>
      <c r="Z2011">
        <v>15295</v>
      </c>
      <c r="AA2011">
        <v>0.64</v>
      </c>
      <c r="AB2011">
        <v>8</v>
      </c>
      <c r="AC2011">
        <v>5</v>
      </c>
      <c r="AD2011">
        <v>3</v>
      </c>
      <c r="AE2011">
        <v>62.5</v>
      </c>
      <c r="AF2011">
        <v>21</v>
      </c>
      <c r="AG2011">
        <v>1</v>
      </c>
      <c r="AH2011">
        <v>0</v>
      </c>
      <c r="AI2011">
        <v>7</v>
      </c>
      <c r="AJ2011" s="301">
        <v>43919</v>
      </c>
      <c r="AK2011">
        <v>2274</v>
      </c>
      <c r="AL2011">
        <v>2016</v>
      </c>
      <c r="AM2011" s="301">
        <v>43828</v>
      </c>
      <c r="AN2011">
        <v>3010</v>
      </c>
      <c r="AO2011">
        <v>3130</v>
      </c>
      <c r="AP2011" s="301">
        <v>43645</v>
      </c>
      <c r="AQ2011">
        <v>3380</v>
      </c>
      <c r="AR2011">
        <v>3800</v>
      </c>
      <c r="AS2011" s="301">
        <v>43280</v>
      </c>
      <c r="AT2011">
        <v>3465</v>
      </c>
      <c r="AU2011">
        <v>3695</v>
      </c>
    </row>
    <row r="2012" spans="1:47" x14ac:dyDescent="0.2">
      <c r="A2012" s="102">
        <v>405</v>
      </c>
      <c r="B2012">
        <v>4005</v>
      </c>
      <c r="C2012" t="s">
        <v>1072</v>
      </c>
      <c r="D2012" t="s">
        <v>920</v>
      </c>
      <c r="E2012">
        <v>313</v>
      </c>
      <c r="F2012">
        <v>312</v>
      </c>
      <c r="G2012">
        <v>3300</v>
      </c>
      <c r="H2012" t="s">
        <v>901</v>
      </c>
      <c r="I2012">
        <v>5108</v>
      </c>
      <c r="J2012" t="s">
        <v>1467</v>
      </c>
      <c r="K2012" t="s">
        <v>984</v>
      </c>
      <c r="L2012">
        <v>3450</v>
      </c>
      <c r="M2012">
        <v>3455</v>
      </c>
      <c r="N2012">
        <v>300</v>
      </c>
      <c r="O2012" t="s">
        <v>898</v>
      </c>
      <c r="P2012">
        <v>0.880232491736334</v>
      </c>
      <c r="Q2012">
        <v>0.96046897957794797</v>
      </c>
      <c r="R2012">
        <v>7.21006641506379E-3</v>
      </c>
      <c r="S2012" s="15">
        <v>8.8765509417280897E-2</v>
      </c>
      <c r="T2012">
        <v>-2.2608648624283099</v>
      </c>
      <c r="U2012">
        <v>2.2608648624283099</v>
      </c>
      <c r="V2012">
        <v>2.1226405153029999</v>
      </c>
      <c r="W2012">
        <v>-6.37</v>
      </c>
      <c r="X2012">
        <v>0.67</v>
      </c>
      <c r="Y2012">
        <v>121827</v>
      </c>
      <c r="Z2012">
        <v>7614</v>
      </c>
      <c r="AA2012">
        <v>0.49</v>
      </c>
      <c r="AB2012">
        <v>16</v>
      </c>
      <c r="AC2012">
        <v>11</v>
      </c>
      <c r="AD2012">
        <v>5</v>
      </c>
      <c r="AE2012">
        <v>68.75</v>
      </c>
      <c r="AF2012">
        <v>20</v>
      </c>
      <c r="AG2012">
        <v>2</v>
      </c>
      <c r="AH2012">
        <v>2</v>
      </c>
      <c r="AI2012">
        <v>12</v>
      </c>
      <c r="AJ2012" s="301">
        <v>43919</v>
      </c>
      <c r="AK2012">
        <v>329</v>
      </c>
      <c r="AL2012">
        <v>3409</v>
      </c>
      <c r="AM2012" s="301">
        <v>43828</v>
      </c>
      <c r="AN2012">
        <v>498</v>
      </c>
      <c r="AO2012">
        <v>4070</v>
      </c>
      <c r="AP2012" s="301">
        <v>43645</v>
      </c>
      <c r="AQ2012">
        <v>515</v>
      </c>
      <c r="AR2012">
        <v>4310</v>
      </c>
      <c r="AS2012" s="301">
        <v>43280</v>
      </c>
      <c r="AT2012">
        <v>623</v>
      </c>
      <c r="AU2012">
        <v>4164</v>
      </c>
    </row>
    <row r="2013" spans="1:47" x14ac:dyDescent="0.2">
      <c r="A2013" s="102">
        <v>1254</v>
      </c>
      <c r="B2013">
        <v>2914</v>
      </c>
      <c r="C2013" t="s">
        <v>994</v>
      </c>
      <c r="D2013" t="s">
        <v>923</v>
      </c>
      <c r="E2013">
        <v>1998.5</v>
      </c>
      <c r="F2013">
        <v>1997</v>
      </c>
      <c r="G2013">
        <v>500</v>
      </c>
      <c r="H2013" t="s">
        <v>901</v>
      </c>
      <c r="I2013">
        <v>8850</v>
      </c>
      <c r="J2013" t="s">
        <v>1345</v>
      </c>
      <c r="K2013" t="s">
        <v>917</v>
      </c>
      <c r="L2013">
        <v>2237</v>
      </c>
      <c r="M2013">
        <v>2184</v>
      </c>
      <c r="N2013">
        <v>500</v>
      </c>
      <c r="O2013" t="s">
        <v>898</v>
      </c>
      <c r="P2013">
        <v>0.85054170145989905</v>
      </c>
      <c r="Q2013">
        <v>0.94236682890797596</v>
      </c>
      <c r="R2013" s="15">
        <v>0.12951772025696301</v>
      </c>
      <c r="S2013">
        <v>1.50539816094757E-2</v>
      </c>
      <c r="T2013">
        <v>-1.72374369606879</v>
      </c>
      <c r="U2013">
        <v>1.72374369606879</v>
      </c>
      <c r="V2013">
        <v>1.45126925081258</v>
      </c>
      <c r="W2013">
        <v>-8.14</v>
      </c>
      <c r="X2013">
        <v>8.56</v>
      </c>
      <c r="Y2013">
        <v>121108</v>
      </c>
      <c r="Z2013">
        <v>15138</v>
      </c>
      <c r="AA2013">
        <v>0.82</v>
      </c>
      <c r="AB2013">
        <v>8</v>
      </c>
      <c r="AC2013">
        <v>5</v>
      </c>
      <c r="AD2013">
        <v>3</v>
      </c>
      <c r="AE2013">
        <v>62.5</v>
      </c>
      <c r="AF2013">
        <v>17</v>
      </c>
      <c r="AG2013">
        <v>2</v>
      </c>
      <c r="AH2013">
        <v>1</v>
      </c>
      <c r="AI2013">
        <v>5</v>
      </c>
      <c r="AJ2013" s="301">
        <v>43919</v>
      </c>
      <c r="AK2013">
        <v>2053.5</v>
      </c>
      <c r="AL2013">
        <v>2067</v>
      </c>
      <c r="AM2013" s="301">
        <v>43828</v>
      </c>
      <c r="AN2013">
        <v>2432.5</v>
      </c>
      <c r="AO2013">
        <v>2785</v>
      </c>
      <c r="AP2013" s="301">
        <v>43645</v>
      </c>
      <c r="AQ2013">
        <v>2401</v>
      </c>
      <c r="AR2013">
        <v>2621</v>
      </c>
      <c r="AS2013" s="301">
        <v>43280</v>
      </c>
      <c r="AT2013">
        <v>3013</v>
      </c>
      <c r="AU2013">
        <v>2610</v>
      </c>
    </row>
    <row r="2014" spans="1:47" x14ac:dyDescent="0.2">
      <c r="A2014" s="102">
        <v>984</v>
      </c>
      <c r="B2014">
        <v>4091</v>
      </c>
      <c r="C2014" t="s">
        <v>1334</v>
      </c>
      <c r="D2014" t="s">
        <v>920</v>
      </c>
      <c r="E2014">
        <v>1721</v>
      </c>
      <c r="F2014">
        <v>1751</v>
      </c>
      <c r="G2014">
        <v>600</v>
      </c>
      <c r="H2014" t="s">
        <v>901</v>
      </c>
      <c r="I2014">
        <v>6135</v>
      </c>
      <c r="J2014" t="s">
        <v>1452</v>
      </c>
      <c r="K2014" t="s">
        <v>909</v>
      </c>
      <c r="L2014">
        <v>3260</v>
      </c>
      <c r="M2014">
        <v>3240</v>
      </c>
      <c r="N2014">
        <v>300</v>
      </c>
      <c r="O2014" t="s">
        <v>898</v>
      </c>
      <c r="P2014">
        <v>0.910436679217</v>
      </c>
      <c r="Q2014">
        <v>0.94764684643362396</v>
      </c>
      <c r="R2014">
        <v>2.6247443340465301E-2</v>
      </c>
      <c r="S2014">
        <v>3.41000483687063E-3</v>
      </c>
      <c r="T2014">
        <v>-0.48029306249565601</v>
      </c>
      <c r="U2014">
        <v>0.48029306249565601</v>
      </c>
      <c r="V2014">
        <v>1.02712644689979</v>
      </c>
      <c r="W2014">
        <v>-2.46</v>
      </c>
      <c r="X2014">
        <v>8.09</v>
      </c>
      <c r="Y2014">
        <v>120901</v>
      </c>
      <c r="Z2014">
        <v>8636</v>
      </c>
      <c r="AA2014">
        <v>0.43</v>
      </c>
      <c r="AB2014">
        <v>14</v>
      </c>
      <c r="AC2014">
        <v>7</v>
      </c>
      <c r="AD2014">
        <v>7</v>
      </c>
      <c r="AE2014">
        <v>50</v>
      </c>
      <c r="AF2014">
        <v>18</v>
      </c>
      <c r="AG2014">
        <v>4</v>
      </c>
      <c r="AH2014">
        <v>2</v>
      </c>
      <c r="AI2014">
        <v>8</v>
      </c>
      <c r="AJ2014" s="301">
        <v>43919</v>
      </c>
      <c r="AK2014">
        <v>1662</v>
      </c>
      <c r="AL2014">
        <v>2794</v>
      </c>
      <c r="AM2014" s="301">
        <v>43828</v>
      </c>
      <c r="AN2014">
        <v>2428</v>
      </c>
      <c r="AO2014">
        <v>5020</v>
      </c>
      <c r="AP2014" s="301">
        <v>43645</v>
      </c>
      <c r="AQ2014">
        <v>2285</v>
      </c>
      <c r="AR2014">
        <v>4630</v>
      </c>
      <c r="AS2014" s="301">
        <v>43280</v>
      </c>
      <c r="AT2014">
        <v>1526</v>
      </c>
      <c r="AU2014">
        <v>4185</v>
      </c>
    </row>
    <row r="2015" spans="1:47" x14ac:dyDescent="0.2">
      <c r="A2015" s="102">
        <v>3947</v>
      </c>
      <c r="B2015">
        <v>5333</v>
      </c>
      <c r="C2015" t="s">
        <v>232</v>
      </c>
      <c r="D2015" t="s">
        <v>897</v>
      </c>
      <c r="E2015">
        <v>1467</v>
      </c>
      <c r="F2015">
        <v>1459</v>
      </c>
      <c r="G2015">
        <v>700</v>
      </c>
      <c r="H2015" t="s">
        <v>901</v>
      </c>
      <c r="I2015">
        <v>5463</v>
      </c>
      <c r="J2015" t="s">
        <v>63</v>
      </c>
      <c r="K2015" t="s">
        <v>939</v>
      </c>
      <c r="L2015">
        <v>2643</v>
      </c>
      <c r="M2015">
        <v>2662</v>
      </c>
      <c r="N2015">
        <v>400</v>
      </c>
      <c r="O2015" t="s">
        <v>898</v>
      </c>
      <c r="P2015">
        <v>0.88954359973770303</v>
      </c>
      <c r="Q2015">
        <v>0.85858991625013603</v>
      </c>
      <c r="R2015">
        <v>1.16717374074084E-2</v>
      </c>
      <c r="S2015" s="15">
        <v>9.0252922456364598E-2</v>
      </c>
      <c r="T2015">
        <v>-0.122578072992131</v>
      </c>
      <c r="U2015">
        <v>0.122578072992131</v>
      </c>
      <c r="V2015">
        <v>0.215380243423479</v>
      </c>
      <c r="W2015">
        <v>-0.74</v>
      </c>
      <c r="X2015">
        <v>4.09</v>
      </c>
      <c r="Y2015">
        <v>120789</v>
      </c>
      <c r="Z2015">
        <v>10066</v>
      </c>
      <c r="AA2015">
        <v>0.42</v>
      </c>
      <c r="AB2015">
        <v>12</v>
      </c>
      <c r="AC2015">
        <v>6</v>
      </c>
      <c r="AD2015">
        <v>6</v>
      </c>
      <c r="AE2015">
        <v>50</v>
      </c>
      <c r="AF2015">
        <v>19</v>
      </c>
      <c r="AG2015">
        <v>2</v>
      </c>
      <c r="AH2015">
        <v>1</v>
      </c>
      <c r="AI2015">
        <v>9</v>
      </c>
      <c r="AJ2015" s="301">
        <v>43919</v>
      </c>
      <c r="AK2015">
        <v>1452</v>
      </c>
      <c r="AL2015">
        <v>2771</v>
      </c>
      <c r="AM2015" s="301">
        <v>43828</v>
      </c>
      <c r="AN2015">
        <v>1904</v>
      </c>
      <c r="AO2015">
        <v>3080</v>
      </c>
      <c r="AP2015" s="301">
        <v>43645</v>
      </c>
      <c r="AQ2015">
        <v>1607</v>
      </c>
      <c r="AR2015">
        <v>3030</v>
      </c>
      <c r="AS2015" s="301">
        <v>43280</v>
      </c>
      <c r="AT2015">
        <v>1926</v>
      </c>
      <c r="AU2015">
        <v>3660</v>
      </c>
    </row>
    <row r="2016" spans="1:47" x14ac:dyDescent="0.2">
      <c r="A2016" s="102">
        <v>3392</v>
      </c>
      <c r="B2016">
        <v>3141</v>
      </c>
      <c r="C2016" t="s">
        <v>995</v>
      </c>
      <c r="D2016" t="s">
        <v>921</v>
      </c>
      <c r="E2016">
        <v>8770</v>
      </c>
      <c r="F2016">
        <v>9130</v>
      </c>
      <c r="G2016">
        <v>100</v>
      </c>
      <c r="H2016" t="s">
        <v>901</v>
      </c>
      <c r="I2016">
        <v>7532</v>
      </c>
      <c r="J2016" t="s">
        <v>1214</v>
      </c>
      <c r="K2016" t="s">
        <v>921</v>
      </c>
      <c r="L2016">
        <v>2386</v>
      </c>
      <c r="M2016">
        <v>2396</v>
      </c>
      <c r="N2016">
        <v>400</v>
      </c>
      <c r="O2016" t="s">
        <v>898</v>
      </c>
      <c r="P2016">
        <v>0.80417219758414304</v>
      </c>
      <c r="Q2016">
        <v>0.88197233258591601</v>
      </c>
      <c r="R2016">
        <v>0.238009666094152</v>
      </c>
      <c r="S2016" s="15">
        <v>7.8901685607593197E-2</v>
      </c>
      <c r="T2016">
        <v>-0.191270771809738</v>
      </c>
      <c r="U2016">
        <v>0.191270771809738</v>
      </c>
      <c r="V2016">
        <v>0.947022822371413</v>
      </c>
      <c r="W2016">
        <v>-1.03</v>
      </c>
      <c r="X2016">
        <v>4.97</v>
      </c>
      <c r="Y2016">
        <v>120466</v>
      </c>
      <c r="Z2016">
        <v>6693</v>
      </c>
      <c r="AA2016">
        <v>0.87</v>
      </c>
      <c r="AB2016">
        <v>18</v>
      </c>
      <c r="AC2016">
        <v>11</v>
      </c>
      <c r="AD2016">
        <v>7</v>
      </c>
      <c r="AE2016">
        <v>61.11</v>
      </c>
      <c r="AF2016">
        <v>19</v>
      </c>
      <c r="AG2016">
        <v>5</v>
      </c>
      <c r="AH2016">
        <v>4</v>
      </c>
      <c r="AI2016">
        <v>9</v>
      </c>
      <c r="AJ2016" s="301">
        <v>43919</v>
      </c>
      <c r="AK2016">
        <v>7810</v>
      </c>
      <c r="AL2016">
        <v>2058</v>
      </c>
      <c r="AM2016" s="301">
        <v>43828</v>
      </c>
      <c r="AN2016">
        <v>6950</v>
      </c>
      <c r="AO2016">
        <v>1811</v>
      </c>
      <c r="AP2016" s="301">
        <v>43645</v>
      </c>
      <c r="AQ2016">
        <v>4415</v>
      </c>
      <c r="AR2016">
        <v>1705</v>
      </c>
      <c r="AS2016" s="301">
        <v>43280</v>
      </c>
      <c r="AT2016">
        <v>5550</v>
      </c>
      <c r="AU2016">
        <v>1278</v>
      </c>
    </row>
    <row r="2017" spans="1:47" x14ac:dyDescent="0.2">
      <c r="A2017" s="102">
        <v>2633</v>
      </c>
      <c r="B2017">
        <v>1959</v>
      </c>
      <c r="C2017" t="s">
        <v>1446</v>
      </c>
      <c r="D2017" t="s">
        <v>907</v>
      </c>
      <c r="E2017">
        <v>3135</v>
      </c>
      <c r="F2017">
        <v>3115</v>
      </c>
      <c r="G2017">
        <v>300</v>
      </c>
      <c r="H2017" t="s">
        <v>898</v>
      </c>
      <c r="I2017">
        <v>9678</v>
      </c>
      <c r="J2017" t="s">
        <v>1453</v>
      </c>
      <c r="K2017" t="s">
        <v>910</v>
      </c>
      <c r="L2017">
        <v>2297</v>
      </c>
      <c r="M2017">
        <v>2316</v>
      </c>
      <c r="N2017">
        <v>400</v>
      </c>
      <c r="O2017" t="s">
        <v>901</v>
      </c>
      <c r="P2017">
        <v>0.77670246617596495</v>
      </c>
      <c r="Q2017">
        <v>0.907556463262155</v>
      </c>
      <c r="R2017" s="15">
        <v>0.14710184777515001</v>
      </c>
      <c r="S2017">
        <v>5.7253924964893503E-2</v>
      </c>
      <c r="T2017">
        <v>0.35754705494736999</v>
      </c>
      <c r="U2017">
        <v>0.35754705494736999</v>
      </c>
      <c r="V2017">
        <v>0.84373842744021599</v>
      </c>
      <c r="W2017">
        <v>1.29</v>
      </c>
      <c r="X2017">
        <v>0.87</v>
      </c>
      <c r="Y2017">
        <v>120014</v>
      </c>
      <c r="Z2017">
        <v>15002</v>
      </c>
      <c r="AA2017">
        <v>1.2</v>
      </c>
      <c r="AB2017">
        <v>8</v>
      </c>
      <c r="AC2017">
        <v>4</v>
      </c>
      <c r="AD2017">
        <v>4</v>
      </c>
      <c r="AE2017">
        <v>50</v>
      </c>
      <c r="AF2017">
        <v>20</v>
      </c>
      <c r="AG2017">
        <v>3</v>
      </c>
      <c r="AH2017">
        <v>0</v>
      </c>
      <c r="AI2017">
        <v>5</v>
      </c>
      <c r="AJ2017" s="301">
        <v>43919</v>
      </c>
      <c r="AK2017">
        <v>3070</v>
      </c>
      <c r="AL2017">
        <v>2133</v>
      </c>
      <c r="AM2017" s="301">
        <v>43828</v>
      </c>
      <c r="AN2017">
        <v>3235</v>
      </c>
      <c r="AO2017">
        <v>2821</v>
      </c>
      <c r="AP2017" s="301">
        <v>43645</v>
      </c>
      <c r="AQ2017">
        <v>3325</v>
      </c>
      <c r="AR2017">
        <v>2838</v>
      </c>
      <c r="AS2017" s="301">
        <v>43280</v>
      </c>
      <c r="AT2017">
        <v>5210</v>
      </c>
      <c r="AU2017">
        <v>3470</v>
      </c>
    </row>
    <row r="2018" spans="1:47" x14ac:dyDescent="0.2">
      <c r="A2018" s="102">
        <v>2911</v>
      </c>
      <c r="B2018">
        <v>3197</v>
      </c>
      <c r="C2018" t="s">
        <v>508</v>
      </c>
      <c r="D2018" t="s">
        <v>921</v>
      </c>
      <c r="E2018">
        <v>1738</v>
      </c>
      <c r="F2018">
        <v>1715</v>
      </c>
      <c r="G2018">
        <v>600</v>
      </c>
      <c r="H2018" t="s">
        <v>898</v>
      </c>
      <c r="I2018">
        <v>6457</v>
      </c>
      <c r="J2018" t="s">
        <v>1130</v>
      </c>
      <c r="K2018" t="s">
        <v>909</v>
      </c>
      <c r="L2018">
        <v>2420</v>
      </c>
      <c r="M2018">
        <v>2390</v>
      </c>
      <c r="N2018">
        <v>400</v>
      </c>
      <c r="O2018" t="s">
        <v>901</v>
      </c>
      <c r="P2018">
        <v>0.792896967869686</v>
      </c>
      <c r="Q2018">
        <v>0.90033878353332197</v>
      </c>
      <c r="R2018">
        <v>0.35750648253205097</v>
      </c>
      <c r="S2018">
        <v>5.3262315019120501E-2</v>
      </c>
      <c r="T2018">
        <v>0.83799598342551695</v>
      </c>
      <c r="U2018">
        <v>0.83799598342551695</v>
      </c>
      <c r="V2018">
        <v>0.76763620647434105</v>
      </c>
      <c r="W2018">
        <v>4.4400000000000004</v>
      </c>
      <c r="X2018">
        <v>7.64</v>
      </c>
      <c r="Y2018">
        <v>119961</v>
      </c>
      <c r="Z2018">
        <v>9228</v>
      </c>
      <c r="AA2018">
        <v>0.51</v>
      </c>
      <c r="AB2018">
        <v>13</v>
      </c>
      <c r="AC2018">
        <v>7</v>
      </c>
      <c r="AD2018">
        <v>6</v>
      </c>
      <c r="AE2018">
        <v>53.85</v>
      </c>
      <c r="AF2018">
        <v>20</v>
      </c>
      <c r="AG2018">
        <v>2</v>
      </c>
      <c r="AH2018">
        <v>1</v>
      </c>
      <c r="AI2018">
        <v>10</v>
      </c>
      <c r="AJ2018" s="301">
        <v>43919</v>
      </c>
      <c r="AK2018">
        <v>1614</v>
      </c>
      <c r="AL2018">
        <v>2605</v>
      </c>
      <c r="AM2018" s="301">
        <v>43828</v>
      </c>
      <c r="AN2018">
        <v>2135</v>
      </c>
      <c r="AO2018">
        <v>3310</v>
      </c>
      <c r="AP2018" s="301">
        <v>43645</v>
      </c>
      <c r="AQ2018">
        <v>1873</v>
      </c>
      <c r="AR2018">
        <v>2914</v>
      </c>
      <c r="AS2018" s="301">
        <v>43280</v>
      </c>
      <c r="AT2018">
        <v>1626</v>
      </c>
      <c r="AU2018">
        <v>3075</v>
      </c>
    </row>
    <row r="2019" spans="1:47" x14ac:dyDescent="0.2">
      <c r="A2019" s="102">
        <v>15</v>
      </c>
      <c r="B2019">
        <v>4005</v>
      </c>
      <c r="C2019" t="s">
        <v>1072</v>
      </c>
      <c r="D2019" t="s">
        <v>920</v>
      </c>
      <c r="E2019">
        <v>313</v>
      </c>
      <c r="F2019">
        <v>312</v>
      </c>
      <c r="G2019">
        <v>3000</v>
      </c>
      <c r="H2019" t="s">
        <v>898</v>
      </c>
      <c r="I2019">
        <v>9201</v>
      </c>
      <c r="J2019" t="s">
        <v>1086</v>
      </c>
      <c r="K2019" t="s">
        <v>1087</v>
      </c>
      <c r="L2019">
        <v>1900</v>
      </c>
      <c r="M2019">
        <v>1899</v>
      </c>
      <c r="N2019">
        <v>500</v>
      </c>
      <c r="O2019" t="s">
        <v>901</v>
      </c>
      <c r="P2019">
        <v>0.83089621774080202</v>
      </c>
      <c r="Q2019">
        <v>0.98263789425176695</v>
      </c>
      <c r="R2019">
        <v>4.8316974825376002E-2</v>
      </c>
      <c r="S2019">
        <v>5.41870192985262E-2</v>
      </c>
      <c r="T2019">
        <v>0.39872040368780098</v>
      </c>
      <c r="U2019">
        <v>0.39872040368780098</v>
      </c>
      <c r="V2019">
        <v>0.34502227117571199</v>
      </c>
      <c r="W2019">
        <v>2.5</v>
      </c>
      <c r="X2019">
        <v>1.42</v>
      </c>
      <c r="Y2019">
        <v>119810</v>
      </c>
      <c r="Z2019">
        <v>6656</v>
      </c>
      <c r="AA2019">
        <v>0.38</v>
      </c>
      <c r="AB2019">
        <v>18</v>
      </c>
      <c r="AC2019">
        <v>10</v>
      </c>
      <c r="AD2019">
        <v>8</v>
      </c>
      <c r="AE2019">
        <v>55.56</v>
      </c>
      <c r="AF2019">
        <v>21</v>
      </c>
      <c r="AG2019">
        <v>3</v>
      </c>
      <c r="AH2019">
        <v>1</v>
      </c>
      <c r="AI2019">
        <v>14</v>
      </c>
      <c r="AJ2019" s="301">
        <v>43919</v>
      </c>
      <c r="AK2019">
        <v>329</v>
      </c>
      <c r="AL2019">
        <v>2069</v>
      </c>
      <c r="AM2019" s="301">
        <v>43828</v>
      </c>
      <c r="AN2019">
        <v>498</v>
      </c>
      <c r="AO2019">
        <v>3397</v>
      </c>
      <c r="AP2019" s="301">
        <v>43645</v>
      </c>
      <c r="AQ2019">
        <v>515</v>
      </c>
      <c r="AR2019">
        <v>3507</v>
      </c>
      <c r="AS2019" s="301">
        <v>43280</v>
      </c>
      <c r="AT2019">
        <v>623</v>
      </c>
      <c r="AU2019">
        <v>3837</v>
      </c>
    </row>
    <row r="2020" spans="1:47" x14ac:dyDescent="0.2">
      <c r="A2020" s="102">
        <v>431</v>
      </c>
      <c r="B2020">
        <v>2914</v>
      </c>
      <c r="C2020" t="s">
        <v>994</v>
      </c>
      <c r="D2020" t="s">
        <v>923</v>
      </c>
      <c r="E2020">
        <v>1998.5</v>
      </c>
      <c r="F2020">
        <v>1997</v>
      </c>
      <c r="G2020">
        <v>500</v>
      </c>
      <c r="H2020" t="s">
        <v>901</v>
      </c>
      <c r="I2020">
        <v>9101</v>
      </c>
      <c r="J2020" t="s">
        <v>682</v>
      </c>
      <c r="K2020" t="s">
        <v>1071</v>
      </c>
      <c r="L2020">
        <v>1484</v>
      </c>
      <c r="M2020">
        <v>1493</v>
      </c>
      <c r="N2020">
        <v>700</v>
      </c>
      <c r="O2020" t="s">
        <v>898</v>
      </c>
      <c r="P2020">
        <v>0.92673534992866502</v>
      </c>
      <c r="Q2020">
        <v>0.959790478075501</v>
      </c>
      <c r="R2020" s="15">
        <v>9.1386582086335506E-3</v>
      </c>
      <c r="S2020">
        <v>3.3447108478554502E-3</v>
      </c>
      <c r="T2020">
        <v>-1.33035610083888</v>
      </c>
      <c r="U2020">
        <v>1.33035610083888</v>
      </c>
      <c r="V2020">
        <v>0.81335392333670298</v>
      </c>
      <c r="W2020">
        <v>-8.1300000000000008</v>
      </c>
      <c r="X2020">
        <v>4.67</v>
      </c>
      <c r="Y2020">
        <v>119779</v>
      </c>
      <c r="Z2020">
        <v>14972</v>
      </c>
      <c r="AA2020">
        <v>0.85</v>
      </c>
      <c r="AB2020">
        <v>8</v>
      </c>
      <c r="AC2020">
        <v>4</v>
      </c>
      <c r="AD2020">
        <v>4</v>
      </c>
      <c r="AE2020">
        <v>50</v>
      </c>
      <c r="AF2020">
        <v>19</v>
      </c>
      <c r="AG2020">
        <v>3</v>
      </c>
      <c r="AH2020">
        <v>1</v>
      </c>
      <c r="AI2020">
        <v>4</v>
      </c>
      <c r="AJ2020" s="301">
        <v>43919</v>
      </c>
      <c r="AK2020">
        <v>2053.5</v>
      </c>
      <c r="AL2020">
        <v>1336</v>
      </c>
      <c r="AM2020" s="301">
        <v>43828</v>
      </c>
      <c r="AN2020">
        <v>2432.5</v>
      </c>
      <c r="AO2020">
        <v>1981</v>
      </c>
      <c r="AP2020" s="301">
        <v>43645</v>
      </c>
      <c r="AQ2020">
        <v>2401</v>
      </c>
      <c r="AR2020">
        <v>1776</v>
      </c>
      <c r="AS2020" s="301">
        <v>43280</v>
      </c>
      <c r="AT2020">
        <v>3013</v>
      </c>
      <c r="AU2020">
        <v>2162</v>
      </c>
    </row>
    <row r="2021" spans="1:47" x14ac:dyDescent="0.2">
      <c r="A2021" s="102">
        <v>1575</v>
      </c>
      <c r="B2021">
        <v>2501</v>
      </c>
      <c r="C2021" t="s">
        <v>480</v>
      </c>
      <c r="D2021" t="s">
        <v>923</v>
      </c>
      <c r="E2021">
        <v>2009</v>
      </c>
      <c r="F2021">
        <v>2003</v>
      </c>
      <c r="G2021">
        <v>500</v>
      </c>
      <c r="H2021" t="s">
        <v>901</v>
      </c>
      <c r="I2021">
        <v>6728</v>
      </c>
      <c r="J2021" t="s">
        <v>1402</v>
      </c>
      <c r="K2021" t="s">
        <v>903</v>
      </c>
      <c r="L2021">
        <v>3115</v>
      </c>
      <c r="M2021">
        <v>3085</v>
      </c>
      <c r="N2021">
        <v>300</v>
      </c>
      <c r="O2021" t="s">
        <v>898</v>
      </c>
      <c r="P2021">
        <v>0.75493247392614904</v>
      </c>
      <c r="Q2021">
        <v>0.93506548758518804</v>
      </c>
      <c r="R2021">
        <v>0.21078924122420201</v>
      </c>
      <c r="S2021" s="15">
        <v>1.7883822454196101E-2</v>
      </c>
      <c r="T2021">
        <v>-1.0207586780047599</v>
      </c>
      <c r="U2021">
        <v>1.0207586780047599</v>
      </c>
      <c r="V2021">
        <v>1.5586683104375301</v>
      </c>
      <c r="W2021">
        <v>-7.32</v>
      </c>
      <c r="X2021">
        <v>8.2100000000000009</v>
      </c>
      <c r="Y2021">
        <v>119707</v>
      </c>
      <c r="Z2021">
        <v>11971</v>
      </c>
      <c r="AA2021">
        <v>0.5</v>
      </c>
      <c r="AB2021">
        <v>10</v>
      </c>
      <c r="AC2021">
        <v>7</v>
      </c>
      <c r="AD2021">
        <v>3</v>
      </c>
      <c r="AE2021">
        <v>70</v>
      </c>
      <c r="AF2021">
        <v>19</v>
      </c>
      <c r="AG2021">
        <v>2</v>
      </c>
      <c r="AH2021">
        <v>1</v>
      </c>
      <c r="AI2021">
        <v>7</v>
      </c>
      <c r="AJ2021" s="301">
        <v>43919</v>
      </c>
      <c r="AK2021">
        <v>2052</v>
      </c>
      <c r="AL2021">
        <v>2613</v>
      </c>
      <c r="AM2021" s="301">
        <v>43828</v>
      </c>
      <c r="AN2021">
        <v>2579</v>
      </c>
      <c r="AO2021">
        <v>4345</v>
      </c>
      <c r="AP2021" s="301">
        <v>43645</v>
      </c>
      <c r="AQ2021">
        <v>2327</v>
      </c>
      <c r="AR2021">
        <v>3600</v>
      </c>
      <c r="AS2021" s="301">
        <v>43280</v>
      </c>
      <c r="AT2021">
        <v>2696</v>
      </c>
      <c r="AU2021">
        <v>4310</v>
      </c>
    </row>
    <row r="2022" spans="1:47" x14ac:dyDescent="0.2">
      <c r="A2022" s="102">
        <v>1898</v>
      </c>
      <c r="B2022">
        <v>7276</v>
      </c>
      <c r="C2022" t="s">
        <v>937</v>
      </c>
      <c r="D2022" t="s">
        <v>903</v>
      </c>
      <c r="E2022">
        <v>4275</v>
      </c>
      <c r="F2022">
        <v>4255</v>
      </c>
      <c r="G2022">
        <v>200</v>
      </c>
      <c r="H2022" t="s">
        <v>898</v>
      </c>
      <c r="I2022">
        <v>8012</v>
      </c>
      <c r="J2022" t="s">
        <v>1055</v>
      </c>
      <c r="K2022" t="s">
        <v>905</v>
      </c>
      <c r="L2022">
        <v>1330</v>
      </c>
      <c r="M2022">
        <v>1330</v>
      </c>
      <c r="N2022">
        <v>600</v>
      </c>
      <c r="O2022" t="s">
        <v>901</v>
      </c>
      <c r="P2022">
        <v>0.83374696508742596</v>
      </c>
      <c r="Q2022">
        <v>0.92746495998267198</v>
      </c>
      <c r="R2022">
        <v>0.35659858936270999</v>
      </c>
      <c r="S2022" s="15">
        <v>7.5477555871494906E-2</v>
      </c>
      <c r="T2022">
        <v>0.27771026747653199</v>
      </c>
      <c r="U2022">
        <v>0.27771026747653199</v>
      </c>
      <c r="V2022">
        <v>0.43446899797209498</v>
      </c>
      <c r="W2022">
        <v>2.3199999999999998</v>
      </c>
      <c r="X2022">
        <v>6.23</v>
      </c>
      <c r="Y2022">
        <v>119512</v>
      </c>
      <c r="Z2022">
        <v>11951</v>
      </c>
      <c r="AA2022">
        <v>0.6</v>
      </c>
      <c r="AB2022">
        <v>10</v>
      </c>
      <c r="AC2022">
        <v>5</v>
      </c>
      <c r="AD2022">
        <v>5</v>
      </c>
      <c r="AE2022">
        <v>50</v>
      </c>
      <c r="AF2022">
        <v>14</v>
      </c>
      <c r="AG2022">
        <v>4</v>
      </c>
      <c r="AH2022">
        <v>1</v>
      </c>
      <c r="AI2022">
        <v>5</v>
      </c>
      <c r="AJ2022" s="301">
        <v>43919</v>
      </c>
      <c r="AK2022">
        <v>3710</v>
      </c>
      <c r="AL2022">
        <v>1347</v>
      </c>
      <c r="AM2022" s="301">
        <v>43828</v>
      </c>
      <c r="AN2022">
        <v>5100</v>
      </c>
      <c r="AO2022">
        <v>1630</v>
      </c>
      <c r="AP2022" s="301">
        <v>43645</v>
      </c>
      <c r="AQ2022">
        <v>5880</v>
      </c>
      <c r="AR2022">
        <v>1650</v>
      </c>
      <c r="AS2022" s="301">
        <v>43280</v>
      </c>
      <c r="AT2022">
        <v>7150</v>
      </c>
      <c r="AU2022">
        <v>1691</v>
      </c>
    </row>
    <row r="2023" spans="1:47" x14ac:dyDescent="0.2">
      <c r="A2023" s="102">
        <v>2667</v>
      </c>
      <c r="B2023">
        <v>3116</v>
      </c>
      <c r="C2023" t="s">
        <v>1023</v>
      </c>
      <c r="D2023" t="s">
        <v>913</v>
      </c>
      <c r="E2023">
        <v>1433</v>
      </c>
      <c r="F2023">
        <v>1455</v>
      </c>
      <c r="G2023">
        <v>700</v>
      </c>
      <c r="H2023" t="s">
        <v>898</v>
      </c>
      <c r="I2023">
        <v>8410</v>
      </c>
      <c r="J2023" t="s">
        <v>1047</v>
      </c>
      <c r="K2023" t="s">
        <v>940</v>
      </c>
      <c r="L2023">
        <v>297</v>
      </c>
      <c r="M2023">
        <v>297</v>
      </c>
      <c r="N2023">
        <v>3400</v>
      </c>
      <c r="O2023" t="s">
        <v>901</v>
      </c>
      <c r="P2023">
        <v>0.82777347813023705</v>
      </c>
      <c r="Q2023">
        <v>0.90679748149577</v>
      </c>
      <c r="R2023">
        <v>0.256251238727846</v>
      </c>
      <c r="S2023">
        <v>2.6338521198026599E-2</v>
      </c>
      <c r="T2023">
        <v>0.96272961517498901</v>
      </c>
      <c r="U2023">
        <v>0.96272961517498901</v>
      </c>
      <c r="V2023">
        <v>0.93814355314666897</v>
      </c>
      <c r="W2023">
        <v>5.31</v>
      </c>
      <c r="X2023">
        <v>0.85</v>
      </c>
      <c r="Y2023">
        <v>119481</v>
      </c>
      <c r="Z2023">
        <v>9191</v>
      </c>
      <c r="AA2023">
        <v>0.49</v>
      </c>
      <c r="AB2023">
        <v>13</v>
      </c>
      <c r="AC2023">
        <v>7</v>
      </c>
      <c r="AD2023">
        <v>6</v>
      </c>
      <c r="AE2023">
        <v>53.85</v>
      </c>
      <c r="AF2023">
        <v>20</v>
      </c>
      <c r="AG2023">
        <v>3</v>
      </c>
      <c r="AH2023">
        <v>1</v>
      </c>
      <c r="AI2023">
        <v>9</v>
      </c>
      <c r="AJ2023" s="301">
        <v>43919</v>
      </c>
      <c r="AK2023">
        <v>1315</v>
      </c>
      <c r="AL2023">
        <v>285</v>
      </c>
      <c r="AM2023" s="301">
        <v>43828</v>
      </c>
      <c r="AN2023">
        <v>1765</v>
      </c>
      <c r="AO2023">
        <v>358</v>
      </c>
      <c r="AP2023" s="301">
        <v>43645</v>
      </c>
      <c r="AQ2023">
        <v>1448</v>
      </c>
      <c r="AR2023">
        <v>288</v>
      </c>
      <c r="AS2023" s="301">
        <v>43280</v>
      </c>
      <c r="AT2023">
        <v>2005</v>
      </c>
      <c r="AU2023">
        <v>334</v>
      </c>
    </row>
    <row r="2024" spans="1:47" x14ac:dyDescent="0.2">
      <c r="A2024" s="102">
        <v>1944</v>
      </c>
      <c r="B2024">
        <v>1963</v>
      </c>
      <c r="C2024" t="s">
        <v>1077</v>
      </c>
      <c r="D2024" t="s">
        <v>907</v>
      </c>
      <c r="E2024">
        <v>1107</v>
      </c>
      <c r="F2024">
        <v>1093</v>
      </c>
      <c r="G2024">
        <v>500</v>
      </c>
      <c r="H2024" t="s">
        <v>898</v>
      </c>
      <c r="I2024">
        <v>6201</v>
      </c>
      <c r="J2024" t="s">
        <v>1150</v>
      </c>
      <c r="K2024" t="s">
        <v>913</v>
      </c>
      <c r="L2024">
        <v>5750</v>
      </c>
      <c r="M2024">
        <v>5650</v>
      </c>
      <c r="N2024">
        <v>100</v>
      </c>
      <c r="O2024" t="s">
        <v>901</v>
      </c>
      <c r="P2024">
        <v>0.89309142909595995</v>
      </c>
      <c r="Q2024">
        <v>0.92638248069453499</v>
      </c>
      <c r="R2024">
        <v>0.465826139524737</v>
      </c>
      <c r="S2024">
        <v>3.4837601250527803E-2</v>
      </c>
      <c r="T2024">
        <v>5.1718364044547101E-3</v>
      </c>
      <c r="U2024">
        <v>5.1718364044547101E-3</v>
      </c>
      <c r="V2024">
        <v>0.182907756934721</v>
      </c>
      <c r="W2024">
        <v>0.04</v>
      </c>
      <c r="X2024">
        <v>3.27</v>
      </c>
      <c r="Y2024">
        <v>119423</v>
      </c>
      <c r="Z2024">
        <v>10857</v>
      </c>
      <c r="AA2024">
        <v>0.67</v>
      </c>
      <c r="AB2024">
        <v>11</v>
      </c>
      <c r="AC2024">
        <v>5</v>
      </c>
      <c r="AD2024">
        <v>6</v>
      </c>
      <c r="AE2024">
        <v>45.45</v>
      </c>
      <c r="AF2024">
        <v>18</v>
      </c>
      <c r="AG2024">
        <v>4</v>
      </c>
      <c r="AH2024">
        <v>1</v>
      </c>
      <c r="AI2024">
        <v>6</v>
      </c>
      <c r="AJ2024" s="301">
        <v>43919</v>
      </c>
      <c r="AK2024">
        <v>872</v>
      </c>
      <c r="AL2024">
        <v>5370</v>
      </c>
      <c r="AM2024" s="301">
        <v>43828</v>
      </c>
      <c r="AN2024">
        <v>1755</v>
      </c>
      <c r="AO2024">
        <v>6330</v>
      </c>
      <c r="AP2024" s="301">
        <v>43645</v>
      </c>
      <c r="AQ2024">
        <v>1497</v>
      </c>
      <c r="AR2024">
        <v>6040</v>
      </c>
      <c r="AS2024" s="301">
        <v>43280</v>
      </c>
      <c r="AT2024">
        <v>2136</v>
      </c>
      <c r="AU2024">
        <v>6010</v>
      </c>
    </row>
    <row r="2025" spans="1:47" x14ac:dyDescent="0.2">
      <c r="A2025" s="102">
        <v>498</v>
      </c>
      <c r="B2025">
        <v>5334</v>
      </c>
      <c r="C2025" t="s">
        <v>1074</v>
      </c>
      <c r="D2025" t="s">
        <v>897</v>
      </c>
      <c r="E2025">
        <v>1533</v>
      </c>
      <c r="F2025">
        <v>1527</v>
      </c>
      <c r="G2025">
        <v>700</v>
      </c>
      <c r="H2025" t="s">
        <v>901</v>
      </c>
      <c r="I2025">
        <v>7202</v>
      </c>
      <c r="J2025" t="s">
        <v>596</v>
      </c>
      <c r="K2025" t="s">
        <v>913</v>
      </c>
      <c r="L2025">
        <v>950.5</v>
      </c>
      <c r="M2025">
        <v>944.8</v>
      </c>
      <c r="N2025">
        <v>1100</v>
      </c>
      <c r="O2025" t="s">
        <v>898</v>
      </c>
      <c r="P2025">
        <v>0.87501784539717797</v>
      </c>
      <c r="Q2025">
        <v>0.95844313444153395</v>
      </c>
      <c r="R2025">
        <v>0.17173222616932199</v>
      </c>
      <c r="S2025" s="15">
        <v>1.7617433137056101E-2</v>
      </c>
      <c r="T2025">
        <v>-1.49440981052769</v>
      </c>
      <c r="U2025">
        <v>1.49440981052769</v>
      </c>
      <c r="V2025">
        <v>1.50563190557338</v>
      </c>
      <c r="W2025">
        <v>-15.91</v>
      </c>
      <c r="X2025">
        <v>2.77</v>
      </c>
      <c r="Y2025">
        <v>119326</v>
      </c>
      <c r="Z2025">
        <v>8523</v>
      </c>
      <c r="AA2025">
        <v>0.35</v>
      </c>
      <c r="AB2025">
        <v>14</v>
      </c>
      <c r="AC2025">
        <v>9</v>
      </c>
      <c r="AD2025">
        <v>5</v>
      </c>
      <c r="AE2025">
        <v>64.290000000000006</v>
      </c>
      <c r="AF2025">
        <v>18</v>
      </c>
      <c r="AG2025">
        <v>2</v>
      </c>
      <c r="AH2025">
        <v>3</v>
      </c>
      <c r="AI2025">
        <v>9</v>
      </c>
      <c r="AJ2025" s="301">
        <v>43919</v>
      </c>
      <c r="AK2025">
        <v>1608</v>
      </c>
      <c r="AL2025">
        <v>745.1</v>
      </c>
      <c r="AM2025" s="301">
        <v>43828</v>
      </c>
      <c r="AN2025">
        <v>2134</v>
      </c>
      <c r="AO2025">
        <v>1299</v>
      </c>
      <c r="AP2025" s="301">
        <v>43645</v>
      </c>
      <c r="AQ2025">
        <v>2076</v>
      </c>
      <c r="AR2025">
        <v>1247</v>
      </c>
      <c r="AS2025" s="301">
        <v>43280</v>
      </c>
      <c r="AT2025">
        <v>3025</v>
      </c>
      <c r="AU2025">
        <v>1430.5</v>
      </c>
    </row>
    <row r="2026" spans="1:47" x14ac:dyDescent="0.2">
      <c r="A2026" s="102">
        <v>1682</v>
      </c>
      <c r="B2026">
        <v>3632</v>
      </c>
      <c r="C2026" t="s">
        <v>1451</v>
      </c>
      <c r="D2026" t="s">
        <v>900</v>
      </c>
      <c r="E2026">
        <v>486</v>
      </c>
      <c r="F2026">
        <v>469</v>
      </c>
      <c r="G2026">
        <v>2200</v>
      </c>
      <c r="H2026" t="s">
        <v>898</v>
      </c>
      <c r="I2026">
        <v>8273</v>
      </c>
      <c r="J2026" t="s">
        <v>978</v>
      </c>
      <c r="K2026" t="s">
        <v>921</v>
      </c>
      <c r="L2026">
        <v>3425</v>
      </c>
      <c r="M2026">
        <v>3365</v>
      </c>
      <c r="N2026">
        <v>300</v>
      </c>
      <c r="O2026" t="s">
        <v>901</v>
      </c>
      <c r="P2026">
        <v>0.88169875074237702</v>
      </c>
      <c r="Q2026">
        <v>0.932712732302174</v>
      </c>
      <c r="R2026">
        <v>2.8801390451836099E-2</v>
      </c>
      <c r="S2026" s="15">
        <v>5.1729023699259597E-3</v>
      </c>
      <c r="T2026">
        <v>7.9965208628487994E-2</v>
      </c>
      <c r="U2026">
        <v>7.9965208628487994E-2</v>
      </c>
      <c r="V2026">
        <v>0.51646377701398505</v>
      </c>
      <c r="W2026">
        <v>0.43</v>
      </c>
      <c r="X2026">
        <v>2.21</v>
      </c>
      <c r="Y2026">
        <v>119295</v>
      </c>
      <c r="Z2026">
        <v>6628</v>
      </c>
      <c r="AA2026">
        <v>0.17</v>
      </c>
      <c r="AB2026">
        <v>18</v>
      </c>
      <c r="AC2026">
        <v>7</v>
      </c>
      <c r="AD2026">
        <v>11</v>
      </c>
      <c r="AE2026">
        <v>38.89</v>
      </c>
      <c r="AF2026">
        <v>18</v>
      </c>
      <c r="AG2026">
        <v>5</v>
      </c>
      <c r="AH2026">
        <v>1</v>
      </c>
      <c r="AI2026">
        <v>12</v>
      </c>
      <c r="AJ2026" s="301">
        <v>43919</v>
      </c>
      <c r="AK2026">
        <v>404</v>
      </c>
      <c r="AL2026">
        <v>3060</v>
      </c>
      <c r="AM2026" s="301">
        <v>43828</v>
      </c>
      <c r="AN2026">
        <v>493</v>
      </c>
      <c r="AO2026">
        <v>3935</v>
      </c>
      <c r="AP2026" s="301">
        <v>43645</v>
      </c>
      <c r="AQ2026">
        <v>510</v>
      </c>
      <c r="AR2026">
        <v>4415</v>
      </c>
      <c r="AS2026" s="301">
        <v>43280</v>
      </c>
      <c r="AT2026">
        <v>587</v>
      </c>
      <c r="AU2026">
        <v>6530</v>
      </c>
    </row>
    <row r="2027" spans="1:47" x14ac:dyDescent="0.2">
      <c r="A2027" s="102">
        <v>400</v>
      </c>
      <c r="B2027">
        <v>4204</v>
      </c>
      <c r="C2027" t="s">
        <v>226</v>
      </c>
      <c r="D2027" t="s">
        <v>920</v>
      </c>
      <c r="E2027">
        <v>1489</v>
      </c>
      <c r="F2027">
        <v>1494</v>
      </c>
      <c r="G2027">
        <v>600</v>
      </c>
      <c r="H2027" t="s">
        <v>898</v>
      </c>
      <c r="I2027">
        <v>6457</v>
      </c>
      <c r="J2027" t="s">
        <v>1130</v>
      </c>
      <c r="K2027" t="s">
        <v>909</v>
      </c>
      <c r="L2027">
        <v>2420</v>
      </c>
      <c r="M2027">
        <v>2390</v>
      </c>
      <c r="N2027">
        <v>400</v>
      </c>
      <c r="O2027" t="s">
        <v>901</v>
      </c>
      <c r="P2027">
        <v>0.85517805320725104</v>
      </c>
      <c r="Q2027">
        <v>0.96055104153864002</v>
      </c>
      <c r="R2027">
        <v>1.6574983353487501E-2</v>
      </c>
      <c r="S2027">
        <v>1.11949080551289E-3</v>
      </c>
      <c r="T2027">
        <v>1.7873652073047099</v>
      </c>
      <c r="U2027">
        <v>1.7873652073047099</v>
      </c>
      <c r="V2027">
        <v>1.20508169786033</v>
      </c>
      <c r="W2027">
        <v>6.78</v>
      </c>
      <c r="X2027">
        <v>6.23</v>
      </c>
      <c r="Y2027">
        <v>119287</v>
      </c>
      <c r="Z2027">
        <v>8520</v>
      </c>
      <c r="AA2027">
        <v>0.47</v>
      </c>
      <c r="AB2027">
        <v>14</v>
      </c>
      <c r="AC2027">
        <v>7</v>
      </c>
      <c r="AD2027">
        <v>7</v>
      </c>
      <c r="AE2027">
        <v>50</v>
      </c>
      <c r="AF2027">
        <v>20</v>
      </c>
      <c r="AG2027">
        <v>2</v>
      </c>
      <c r="AH2027">
        <v>1</v>
      </c>
      <c r="AI2027">
        <v>11</v>
      </c>
      <c r="AJ2027" s="301">
        <v>43919</v>
      </c>
      <c r="AK2027">
        <v>1479</v>
      </c>
      <c r="AL2027">
        <v>2605</v>
      </c>
      <c r="AM2027" s="301">
        <v>43828</v>
      </c>
      <c r="AN2027">
        <v>1904</v>
      </c>
      <c r="AO2027">
        <v>3310</v>
      </c>
      <c r="AP2027" s="301">
        <v>43645</v>
      </c>
      <c r="AQ2027">
        <v>1665</v>
      </c>
      <c r="AR2027">
        <v>2914</v>
      </c>
      <c r="AS2027" s="301">
        <v>43280</v>
      </c>
      <c r="AT2027">
        <v>1855</v>
      </c>
      <c r="AU2027">
        <v>3075</v>
      </c>
    </row>
    <row r="2028" spans="1:47" x14ac:dyDescent="0.2">
      <c r="A2028" s="102">
        <v>741</v>
      </c>
      <c r="B2028">
        <v>8308</v>
      </c>
      <c r="C2028" t="s">
        <v>48</v>
      </c>
      <c r="D2028" t="s">
        <v>940</v>
      </c>
      <c r="E2028">
        <v>366</v>
      </c>
      <c r="F2028">
        <v>368</v>
      </c>
      <c r="G2028">
        <v>2900</v>
      </c>
      <c r="H2028" t="s">
        <v>898</v>
      </c>
      <c r="I2028">
        <v>9072</v>
      </c>
      <c r="J2028" t="s">
        <v>975</v>
      </c>
      <c r="K2028" t="s">
        <v>976</v>
      </c>
      <c r="L2028">
        <v>2118</v>
      </c>
      <c r="M2028">
        <v>2146</v>
      </c>
      <c r="N2028">
        <v>500</v>
      </c>
      <c r="O2028" t="s">
        <v>901</v>
      </c>
      <c r="P2028">
        <v>0.89127695483883795</v>
      </c>
      <c r="Q2028">
        <v>0.95248130666025799</v>
      </c>
      <c r="R2028" s="15">
        <v>0.16938539948293399</v>
      </c>
      <c r="S2028">
        <v>2.0038826911022899E-2</v>
      </c>
      <c r="T2028">
        <v>0.67908592885586505</v>
      </c>
      <c r="U2028">
        <v>0.67908592885586505</v>
      </c>
      <c r="V2028">
        <v>1.02592790734531</v>
      </c>
      <c r="W2028">
        <v>2.78</v>
      </c>
      <c r="X2028">
        <v>0.54</v>
      </c>
      <c r="Y2028">
        <v>119220</v>
      </c>
      <c r="Z2028">
        <v>9171</v>
      </c>
      <c r="AA2028">
        <v>0.56999999999999995</v>
      </c>
      <c r="AB2028">
        <v>13</v>
      </c>
      <c r="AC2028">
        <v>9</v>
      </c>
      <c r="AD2028">
        <v>4</v>
      </c>
      <c r="AE2028">
        <v>69.23</v>
      </c>
      <c r="AF2028">
        <v>21</v>
      </c>
      <c r="AG2028">
        <v>1</v>
      </c>
      <c r="AH2028">
        <v>0</v>
      </c>
      <c r="AI2028">
        <v>12</v>
      </c>
      <c r="AJ2028" s="301">
        <v>43919</v>
      </c>
      <c r="AK2028">
        <v>344</v>
      </c>
      <c r="AL2028">
        <v>2172</v>
      </c>
      <c r="AM2028" s="301">
        <v>43828</v>
      </c>
      <c r="AN2028">
        <v>479</v>
      </c>
      <c r="AO2028">
        <v>2746</v>
      </c>
      <c r="AP2028" s="301">
        <v>43645</v>
      </c>
      <c r="AQ2028">
        <v>453.5</v>
      </c>
      <c r="AR2028">
        <v>2562</v>
      </c>
      <c r="AS2028" s="301">
        <v>43280</v>
      </c>
      <c r="AT2028">
        <v>582.29999999999995</v>
      </c>
      <c r="AU2028">
        <v>2840</v>
      </c>
    </row>
    <row r="2029" spans="1:47" x14ac:dyDescent="0.2">
      <c r="A2029" s="102">
        <v>66</v>
      </c>
      <c r="B2029">
        <v>4023</v>
      </c>
      <c r="C2029" t="s">
        <v>1461</v>
      </c>
      <c r="D2029" t="s">
        <v>920</v>
      </c>
      <c r="E2029">
        <v>4750</v>
      </c>
      <c r="F2029">
        <v>4715</v>
      </c>
      <c r="G2029">
        <v>200</v>
      </c>
      <c r="H2029" t="s">
        <v>901</v>
      </c>
      <c r="I2029">
        <v>5214</v>
      </c>
      <c r="J2029" t="s">
        <v>1103</v>
      </c>
      <c r="K2029" t="s">
        <v>897</v>
      </c>
      <c r="L2029">
        <v>1704</v>
      </c>
      <c r="M2029">
        <v>1665</v>
      </c>
      <c r="N2029">
        <v>600</v>
      </c>
      <c r="O2029" t="s">
        <v>898</v>
      </c>
      <c r="P2029">
        <v>0.93737163446447302</v>
      </c>
      <c r="Q2029">
        <v>0.97462839647172295</v>
      </c>
      <c r="R2029" s="15">
        <v>0.352949277217531</v>
      </c>
      <c r="S2029">
        <v>8.6446283282344105E-2</v>
      </c>
      <c r="T2029">
        <v>-0.327651002482508</v>
      </c>
      <c r="U2029">
        <v>0.327651002482508</v>
      </c>
      <c r="V2029">
        <v>1.08776807618489</v>
      </c>
      <c r="W2029">
        <v>-1.53</v>
      </c>
      <c r="X2029">
        <v>5.94</v>
      </c>
      <c r="Y2029">
        <v>119178</v>
      </c>
      <c r="Z2029">
        <v>14897</v>
      </c>
      <c r="AA2029">
        <v>0.8</v>
      </c>
      <c r="AB2029">
        <v>8</v>
      </c>
      <c r="AC2029">
        <v>5</v>
      </c>
      <c r="AD2029">
        <v>3</v>
      </c>
      <c r="AE2029">
        <v>62.5</v>
      </c>
      <c r="AF2029">
        <v>20</v>
      </c>
      <c r="AG2029">
        <v>1</v>
      </c>
      <c r="AH2029">
        <v>1</v>
      </c>
      <c r="AI2029">
        <v>6</v>
      </c>
      <c r="AJ2029" s="301">
        <v>43919</v>
      </c>
      <c r="AK2029">
        <v>4470</v>
      </c>
      <c r="AL2029">
        <v>1498</v>
      </c>
      <c r="AM2029" s="301">
        <v>43828</v>
      </c>
      <c r="AN2029">
        <v>6580</v>
      </c>
      <c r="AO2029">
        <v>2441</v>
      </c>
      <c r="AP2029" s="301">
        <v>43645</v>
      </c>
      <c r="AQ2029">
        <v>7430</v>
      </c>
      <c r="AR2029">
        <v>2786</v>
      </c>
      <c r="AS2029" s="301">
        <v>43280</v>
      </c>
      <c r="AT2029">
        <v>7690</v>
      </c>
      <c r="AU2029">
        <v>2998</v>
      </c>
    </row>
    <row r="2030" spans="1:47" x14ac:dyDescent="0.2">
      <c r="A2030" s="102">
        <v>3228</v>
      </c>
      <c r="B2030">
        <v>2296</v>
      </c>
      <c r="C2030" t="s">
        <v>1472</v>
      </c>
      <c r="D2030" t="s">
        <v>923</v>
      </c>
      <c r="E2030">
        <v>646</v>
      </c>
      <c r="F2030">
        <v>643</v>
      </c>
      <c r="G2030">
        <v>1400</v>
      </c>
      <c r="H2030" t="s">
        <v>898</v>
      </c>
      <c r="I2030">
        <v>5711</v>
      </c>
      <c r="J2030" t="s">
        <v>1266</v>
      </c>
      <c r="K2030" t="s">
        <v>911</v>
      </c>
      <c r="L2030">
        <v>2266</v>
      </c>
      <c r="M2030">
        <v>2250</v>
      </c>
      <c r="N2030">
        <v>400</v>
      </c>
      <c r="O2030" t="s">
        <v>901</v>
      </c>
      <c r="P2030">
        <v>0.85028675697159795</v>
      </c>
      <c r="Q2030">
        <v>0.88853180445095503</v>
      </c>
      <c r="R2030">
        <v>4.9527844017826402E-3</v>
      </c>
      <c r="S2030" s="15">
        <v>3.0188484400529701E-2</v>
      </c>
      <c r="T2030">
        <v>0.21344708694881401</v>
      </c>
      <c r="U2030">
        <v>0.21344708694881401</v>
      </c>
      <c r="V2030">
        <v>3.4529163757244297E-2</v>
      </c>
      <c r="W2030">
        <v>0.96</v>
      </c>
      <c r="X2030">
        <v>0.02</v>
      </c>
      <c r="Y2030">
        <v>119133</v>
      </c>
      <c r="Z2030">
        <v>7446</v>
      </c>
      <c r="AA2030">
        <v>0.45</v>
      </c>
      <c r="AB2030">
        <v>16</v>
      </c>
      <c r="AC2030">
        <v>10</v>
      </c>
      <c r="AD2030">
        <v>6</v>
      </c>
      <c r="AE2030">
        <v>62.5</v>
      </c>
      <c r="AF2030">
        <v>20</v>
      </c>
      <c r="AG2030">
        <v>2</v>
      </c>
      <c r="AH2030">
        <v>2</v>
      </c>
      <c r="AI2030">
        <v>12</v>
      </c>
      <c r="AJ2030" s="301">
        <v>43919</v>
      </c>
      <c r="AK2030">
        <v>655</v>
      </c>
      <c r="AL2030">
        <v>2207</v>
      </c>
      <c r="AM2030" s="301">
        <v>43828</v>
      </c>
      <c r="AN2030">
        <v>705</v>
      </c>
      <c r="AO2030">
        <v>2977</v>
      </c>
      <c r="AP2030" s="301">
        <v>43645</v>
      </c>
      <c r="AQ2030">
        <v>743</v>
      </c>
      <c r="AR2030">
        <v>3125</v>
      </c>
      <c r="AS2030" s="301">
        <v>43280</v>
      </c>
      <c r="AT2030">
        <v>941</v>
      </c>
      <c r="AU2030">
        <v>2976</v>
      </c>
    </row>
    <row r="2031" spans="1:47" x14ac:dyDescent="0.2">
      <c r="A2031" s="102">
        <v>2526</v>
      </c>
      <c r="B2031">
        <v>2579</v>
      </c>
      <c r="C2031" t="s">
        <v>1264</v>
      </c>
      <c r="D2031" t="s">
        <v>923</v>
      </c>
      <c r="E2031">
        <v>1964</v>
      </c>
      <c r="F2031">
        <v>1937</v>
      </c>
      <c r="G2031">
        <v>500</v>
      </c>
      <c r="H2031" t="s">
        <v>901</v>
      </c>
      <c r="I2031">
        <v>9810</v>
      </c>
      <c r="J2031" t="s">
        <v>865</v>
      </c>
      <c r="K2031" t="s">
        <v>905</v>
      </c>
      <c r="L2031">
        <v>3400</v>
      </c>
      <c r="M2031">
        <v>3370</v>
      </c>
      <c r="N2031">
        <v>300</v>
      </c>
      <c r="O2031" t="s">
        <v>898</v>
      </c>
      <c r="P2031">
        <v>0.81511962216980005</v>
      </c>
      <c r="Q2031">
        <v>0.91033897803596797</v>
      </c>
      <c r="R2031" s="15">
        <v>0.411972193757148</v>
      </c>
      <c r="S2031">
        <v>7.3995660077405198E-2</v>
      </c>
      <c r="T2031">
        <v>-0.67802333843342999</v>
      </c>
      <c r="U2031">
        <v>0.67802333843342999</v>
      </c>
      <c r="V2031">
        <v>0.495249176929066</v>
      </c>
      <c r="W2031">
        <v>-3.46</v>
      </c>
      <c r="X2031">
        <v>4.2</v>
      </c>
      <c r="Y2031">
        <v>119131</v>
      </c>
      <c r="Z2031">
        <v>29783</v>
      </c>
      <c r="AA2031">
        <v>1.6</v>
      </c>
      <c r="AB2031">
        <v>4</v>
      </c>
      <c r="AC2031">
        <v>4</v>
      </c>
      <c r="AD2031">
        <v>0</v>
      </c>
      <c r="AE2031">
        <v>100</v>
      </c>
      <c r="AF2031">
        <v>21</v>
      </c>
      <c r="AG2031">
        <v>0</v>
      </c>
      <c r="AH2031">
        <v>0</v>
      </c>
      <c r="AI2031">
        <v>4</v>
      </c>
      <c r="AJ2031" s="301">
        <v>43919</v>
      </c>
      <c r="AK2031">
        <v>2288</v>
      </c>
      <c r="AL2031">
        <v>3685</v>
      </c>
      <c r="AM2031" s="301">
        <v>43828</v>
      </c>
      <c r="AN2031">
        <v>2791</v>
      </c>
      <c r="AO2031">
        <v>5290</v>
      </c>
      <c r="AP2031" s="301">
        <v>43645</v>
      </c>
      <c r="AQ2031">
        <v>2792</v>
      </c>
      <c r="AR2031">
        <v>4565</v>
      </c>
      <c r="AS2031" s="301">
        <v>43280</v>
      </c>
      <c r="AT2031">
        <v>4345</v>
      </c>
      <c r="AU2031">
        <v>5480</v>
      </c>
    </row>
    <row r="2032" spans="1:47" x14ac:dyDescent="0.2">
      <c r="A2032" s="102">
        <v>1751</v>
      </c>
      <c r="B2032">
        <v>8766</v>
      </c>
      <c r="C2032" t="s">
        <v>1011</v>
      </c>
      <c r="D2032" t="s">
        <v>1018</v>
      </c>
      <c r="E2032">
        <v>4740</v>
      </c>
      <c r="F2032">
        <v>4613</v>
      </c>
      <c r="G2032">
        <v>200</v>
      </c>
      <c r="H2032" t="s">
        <v>901</v>
      </c>
      <c r="I2032">
        <v>9513</v>
      </c>
      <c r="J2032" t="s">
        <v>1044</v>
      </c>
      <c r="K2032" t="s">
        <v>942</v>
      </c>
      <c r="L2032">
        <v>2018</v>
      </c>
      <c r="M2032">
        <v>2006</v>
      </c>
      <c r="N2032">
        <v>500</v>
      </c>
      <c r="O2032" t="s">
        <v>898</v>
      </c>
      <c r="P2032">
        <v>0.81501131515793801</v>
      </c>
      <c r="Q2032">
        <v>0.93137087661316598</v>
      </c>
      <c r="R2032">
        <v>8.7172719574131197E-2</v>
      </c>
      <c r="S2032" s="15">
        <v>4.6923028433853597E-2</v>
      </c>
      <c r="T2032">
        <v>-0.28125146773117199</v>
      </c>
      <c r="U2032">
        <v>0.28125146773117199</v>
      </c>
      <c r="V2032" s="15">
        <v>0.36470751696888298</v>
      </c>
      <c r="W2032">
        <v>-0.9</v>
      </c>
      <c r="X2032">
        <v>8.7100000000000009</v>
      </c>
      <c r="Y2032">
        <v>119081</v>
      </c>
      <c r="Z2032">
        <v>13231</v>
      </c>
      <c r="AA2032">
        <v>0.71</v>
      </c>
      <c r="AB2032">
        <v>9</v>
      </c>
      <c r="AC2032">
        <v>5</v>
      </c>
      <c r="AD2032">
        <v>4</v>
      </c>
      <c r="AE2032">
        <v>55.56</v>
      </c>
      <c r="AF2032">
        <v>19</v>
      </c>
      <c r="AG2032">
        <v>1</v>
      </c>
      <c r="AH2032">
        <v>0</v>
      </c>
      <c r="AI2032">
        <v>8</v>
      </c>
      <c r="AJ2032" s="301">
        <v>43919</v>
      </c>
      <c r="AK2032">
        <v>5093</v>
      </c>
      <c r="AL2032">
        <v>2329</v>
      </c>
      <c r="AM2032" s="301">
        <v>43828</v>
      </c>
      <c r="AN2032">
        <v>6119</v>
      </c>
      <c r="AO2032">
        <v>2647</v>
      </c>
      <c r="AP2032" s="301">
        <v>43645</v>
      </c>
      <c r="AQ2032">
        <v>5481</v>
      </c>
      <c r="AR2032">
        <v>2499</v>
      </c>
      <c r="AS2032" s="301">
        <v>43280</v>
      </c>
      <c r="AT2032">
        <v>5237</v>
      </c>
      <c r="AU2032">
        <v>2796</v>
      </c>
    </row>
    <row r="2033" spans="1:47" x14ac:dyDescent="0.2">
      <c r="A2033" s="102">
        <v>1256</v>
      </c>
      <c r="B2033">
        <v>8136</v>
      </c>
      <c r="C2033" t="s">
        <v>965</v>
      </c>
      <c r="D2033" t="s">
        <v>905</v>
      </c>
      <c r="E2033">
        <v>1682</v>
      </c>
      <c r="F2033">
        <v>1655</v>
      </c>
      <c r="G2033">
        <v>700</v>
      </c>
      <c r="H2033" t="s">
        <v>901</v>
      </c>
      <c r="I2033">
        <v>9616</v>
      </c>
      <c r="J2033" t="s">
        <v>1156</v>
      </c>
      <c r="K2033" t="s">
        <v>910</v>
      </c>
      <c r="L2033">
        <v>3730</v>
      </c>
      <c r="M2033">
        <v>3595</v>
      </c>
      <c r="N2033">
        <v>300</v>
      </c>
      <c r="O2033" t="s">
        <v>898</v>
      </c>
      <c r="P2033">
        <v>0.89111547423434501</v>
      </c>
      <c r="Q2033">
        <v>0.94234020358433701</v>
      </c>
      <c r="R2033" s="15">
        <v>0.43320734908807101</v>
      </c>
      <c r="S2033">
        <v>3.6127552532074302E-2</v>
      </c>
      <c r="T2033">
        <v>-1.2423144845151599</v>
      </c>
      <c r="U2033">
        <v>1.2423144845151599</v>
      </c>
      <c r="V2033">
        <v>1.2447273765707201</v>
      </c>
      <c r="W2033">
        <v>-21.5</v>
      </c>
      <c r="X2033">
        <v>7.42</v>
      </c>
      <c r="Y2033">
        <v>119006</v>
      </c>
      <c r="Z2033">
        <v>9154</v>
      </c>
      <c r="AA2033">
        <v>0.73</v>
      </c>
      <c r="AB2033">
        <v>13</v>
      </c>
      <c r="AC2033">
        <v>8</v>
      </c>
      <c r="AD2033">
        <v>5</v>
      </c>
      <c r="AE2033">
        <v>61.54</v>
      </c>
      <c r="AF2033">
        <v>18</v>
      </c>
      <c r="AG2033">
        <v>3</v>
      </c>
      <c r="AH2033">
        <v>3</v>
      </c>
      <c r="AI2033">
        <v>7</v>
      </c>
      <c r="AJ2033" s="301">
        <v>43919</v>
      </c>
      <c r="AK2033">
        <v>1476</v>
      </c>
      <c r="AL2033">
        <v>2291</v>
      </c>
      <c r="AM2033" s="301">
        <v>43828</v>
      </c>
      <c r="AN2033">
        <v>2149</v>
      </c>
      <c r="AO2033">
        <v>5180</v>
      </c>
      <c r="AP2033" s="301">
        <v>43645</v>
      </c>
      <c r="AQ2033">
        <v>2424</v>
      </c>
      <c r="AR2033">
        <v>5240</v>
      </c>
      <c r="AS2033" s="301">
        <v>43280</v>
      </c>
      <c r="AT2033">
        <v>2070</v>
      </c>
      <c r="AU2033">
        <v>5940</v>
      </c>
    </row>
    <row r="2034" spans="1:47" x14ac:dyDescent="0.2">
      <c r="A2034" s="102">
        <v>2021</v>
      </c>
      <c r="B2034">
        <v>5802</v>
      </c>
      <c r="C2034" t="s">
        <v>1056</v>
      </c>
      <c r="D2034" t="s">
        <v>911</v>
      </c>
      <c r="E2034">
        <v>1238.5</v>
      </c>
      <c r="F2034">
        <v>1214.5</v>
      </c>
      <c r="G2034">
        <v>800</v>
      </c>
      <c r="H2034" t="s">
        <v>901</v>
      </c>
      <c r="I2034">
        <v>8341</v>
      </c>
      <c r="J2034" t="s">
        <v>643</v>
      </c>
      <c r="K2034" t="s">
        <v>940</v>
      </c>
      <c r="L2034">
        <v>1544</v>
      </c>
      <c r="M2034">
        <v>1594</v>
      </c>
      <c r="N2034">
        <v>600</v>
      </c>
      <c r="O2034" t="s">
        <v>898</v>
      </c>
      <c r="P2034">
        <v>0.93050252452399496</v>
      </c>
      <c r="Q2034">
        <v>0.92395643578875797</v>
      </c>
      <c r="R2034">
        <v>7.4417843848198995E-2</v>
      </c>
      <c r="S2034">
        <v>5.6047270159202502E-2</v>
      </c>
      <c r="T2034">
        <v>-1.16134101382614</v>
      </c>
      <c r="U2034">
        <v>1.16134101382614</v>
      </c>
      <c r="V2034">
        <v>0.34901762510002199</v>
      </c>
      <c r="W2034">
        <v>-7.22</v>
      </c>
      <c r="X2034">
        <v>1.59</v>
      </c>
      <c r="Y2034">
        <v>118819</v>
      </c>
      <c r="Z2034">
        <v>8487</v>
      </c>
      <c r="AA2034">
        <v>0.4</v>
      </c>
      <c r="AB2034">
        <v>14</v>
      </c>
      <c r="AC2034">
        <v>7</v>
      </c>
      <c r="AD2034">
        <v>7</v>
      </c>
      <c r="AE2034">
        <v>50</v>
      </c>
      <c r="AF2034">
        <v>20</v>
      </c>
      <c r="AG2034">
        <v>1</v>
      </c>
      <c r="AH2034">
        <v>0</v>
      </c>
      <c r="AI2034">
        <v>13</v>
      </c>
      <c r="AJ2034" s="301">
        <v>43919</v>
      </c>
      <c r="AK2034">
        <v>1166.5</v>
      </c>
      <c r="AL2034">
        <v>1447</v>
      </c>
      <c r="AM2034" s="301">
        <v>43828</v>
      </c>
      <c r="AN2034">
        <v>1652</v>
      </c>
      <c r="AO2034">
        <v>1832</v>
      </c>
      <c r="AP2034" s="301">
        <v>43645</v>
      </c>
      <c r="AQ2034">
        <v>1442</v>
      </c>
      <c r="AR2034">
        <v>1604</v>
      </c>
      <c r="AS2034" s="301">
        <v>43280</v>
      </c>
      <c r="AT2034">
        <v>1616.5</v>
      </c>
      <c r="AU2034">
        <v>2361</v>
      </c>
    </row>
    <row r="2035" spans="1:47" x14ac:dyDescent="0.2">
      <c r="A2035" s="102">
        <v>1747</v>
      </c>
      <c r="B2035">
        <v>6141</v>
      </c>
      <c r="C2035" t="s">
        <v>1069</v>
      </c>
      <c r="D2035" t="s">
        <v>909</v>
      </c>
      <c r="E2035">
        <v>1254</v>
      </c>
      <c r="F2035">
        <v>1256</v>
      </c>
      <c r="G2035">
        <v>800</v>
      </c>
      <c r="H2035" t="s">
        <v>898</v>
      </c>
      <c r="I2035">
        <v>6395</v>
      </c>
      <c r="J2035" t="s">
        <v>1004</v>
      </c>
      <c r="K2035" t="s">
        <v>909</v>
      </c>
      <c r="L2035">
        <v>890</v>
      </c>
      <c r="M2035">
        <v>892</v>
      </c>
      <c r="N2035">
        <v>1100</v>
      </c>
      <c r="O2035" t="s">
        <v>901</v>
      </c>
      <c r="P2035">
        <v>0.93926702682304597</v>
      </c>
      <c r="Q2035">
        <v>0.931460049534375</v>
      </c>
      <c r="R2035">
        <v>0.41417239148829199</v>
      </c>
      <c r="S2035">
        <v>2.0834634168510901E-2</v>
      </c>
      <c r="T2035">
        <v>0.29522289143549502</v>
      </c>
      <c r="U2035">
        <v>0.29522289143549502</v>
      </c>
      <c r="V2035">
        <v>0.47104063016755598</v>
      </c>
      <c r="W2035">
        <v>3.05</v>
      </c>
      <c r="X2035">
        <v>2.35</v>
      </c>
      <c r="Y2035">
        <v>118698</v>
      </c>
      <c r="Z2035">
        <v>7913</v>
      </c>
      <c r="AA2035">
        <v>0.42</v>
      </c>
      <c r="AB2035">
        <v>15</v>
      </c>
      <c r="AC2035">
        <v>8</v>
      </c>
      <c r="AD2035">
        <v>7</v>
      </c>
      <c r="AE2035">
        <v>53.33</v>
      </c>
      <c r="AF2035">
        <v>19</v>
      </c>
      <c r="AG2035">
        <v>2</v>
      </c>
      <c r="AH2035">
        <v>3</v>
      </c>
      <c r="AI2035">
        <v>10</v>
      </c>
      <c r="AJ2035" s="301">
        <v>43919</v>
      </c>
      <c r="AK2035">
        <v>906</v>
      </c>
      <c r="AL2035">
        <v>796</v>
      </c>
      <c r="AM2035" s="301">
        <v>43828</v>
      </c>
      <c r="AN2035">
        <v>1690</v>
      </c>
      <c r="AO2035">
        <v>1001</v>
      </c>
      <c r="AP2035" s="301">
        <v>43645</v>
      </c>
      <c r="AQ2035">
        <v>1836</v>
      </c>
      <c r="AR2035">
        <v>1155</v>
      </c>
      <c r="AS2035" s="301">
        <v>43280</v>
      </c>
      <c r="AT2035">
        <v>1514</v>
      </c>
      <c r="AU2035">
        <v>1330</v>
      </c>
    </row>
    <row r="2036" spans="1:47" x14ac:dyDescent="0.2">
      <c r="A2036" s="102">
        <v>883</v>
      </c>
      <c r="B2036">
        <v>4091</v>
      </c>
      <c r="C2036" t="s">
        <v>1334</v>
      </c>
      <c r="D2036" t="s">
        <v>920</v>
      </c>
      <c r="E2036">
        <v>1721</v>
      </c>
      <c r="F2036">
        <v>1751</v>
      </c>
      <c r="G2036">
        <v>600</v>
      </c>
      <c r="H2036" t="s">
        <v>901</v>
      </c>
      <c r="I2036">
        <v>4849</v>
      </c>
      <c r="J2036" t="s">
        <v>448</v>
      </c>
      <c r="K2036" t="s">
        <v>910</v>
      </c>
      <c r="L2036">
        <v>2773</v>
      </c>
      <c r="M2036">
        <v>2667</v>
      </c>
      <c r="N2036">
        <v>400</v>
      </c>
      <c r="O2036" t="s">
        <v>898</v>
      </c>
      <c r="P2036">
        <v>0.89616203775846504</v>
      </c>
      <c r="Q2036">
        <v>0.94954116331767502</v>
      </c>
      <c r="R2036">
        <v>2.7111542325600302E-3</v>
      </c>
      <c r="S2036">
        <v>9.2559166431473898E-4</v>
      </c>
      <c r="T2036">
        <v>-0.50253901372387799</v>
      </c>
      <c r="U2036">
        <v>0.50253901372387799</v>
      </c>
      <c r="V2036">
        <v>0.99731500036126597</v>
      </c>
      <c r="W2036">
        <v>-5.71</v>
      </c>
      <c r="X2036">
        <v>1.52</v>
      </c>
      <c r="Y2036">
        <v>118609</v>
      </c>
      <c r="Z2036">
        <v>8472</v>
      </c>
      <c r="AA2036">
        <v>0.64</v>
      </c>
      <c r="AB2036">
        <v>14</v>
      </c>
      <c r="AC2036">
        <v>8</v>
      </c>
      <c r="AD2036">
        <v>6</v>
      </c>
      <c r="AE2036">
        <v>57.14</v>
      </c>
      <c r="AF2036">
        <v>17</v>
      </c>
      <c r="AG2036">
        <v>4</v>
      </c>
      <c r="AH2036">
        <v>4</v>
      </c>
      <c r="AI2036">
        <v>6</v>
      </c>
      <c r="AJ2036" s="301">
        <v>43919</v>
      </c>
      <c r="AK2036">
        <v>1662</v>
      </c>
      <c r="AL2036">
        <v>2100</v>
      </c>
      <c r="AM2036" s="301">
        <v>43828</v>
      </c>
      <c r="AN2036">
        <v>2428</v>
      </c>
      <c r="AO2036">
        <v>4775</v>
      </c>
      <c r="AP2036" s="301">
        <v>43645</v>
      </c>
      <c r="AQ2036">
        <v>2285</v>
      </c>
      <c r="AR2036">
        <v>4265</v>
      </c>
      <c r="AS2036" s="301">
        <v>43280</v>
      </c>
      <c r="AT2036">
        <v>1526</v>
      </c>
      <c r="AU2036">
        <v>5350</v>
      </c>
    </row>
    <row r="2037" spans="1:47" x14ac:dyDescent="0.2">
      <c r="A2037" s="102">
        <v>770</v>
      </c>
      <c r="B2037">
        <v>8078</v>
      </c>
      <c r="C2037" t="s">
        <v>1192</v>
      </c>
      <c r="D2037" t="s">
        <v>905</v>
      </c>
      <c r="E2037">
        <v>1940</v>
      </c>
      <c r="F2037">
        <v>1940</v>
      </c>
      <c r="G2037">
        <v>400</v>
      </c>
      <c r="H2037" t="s">
        <v>898</v>
      </c>
      <c r="I2037">
        <v>8830</v>
      </c>
      <c r="J2037" t="s">
        <v>967</v>
      </c>
      <c r="K2037" t="s">
        <v>917</v>
      </c>
      <c r="L2037">
        <v>2915</v>
      </c>
      <c r="M2037">
        <v>2881</v>
      </c>
      <c r="N2037">
        <v>300</v>
      </c>
      <c r="O2037" t="s">
        <v>901</v>
      </c>
      <c r="P2037">
        <v>0.89714350152369104</v>
      </c>
      <c r="Q2037">
        <v>0.951887363099715</v>
      </c>
      <c r="R2037">
        <v>8.5291331809749502E-2</v>
      </c>
      <c r="S2037">
        <v>5.8155711434403297E-2</v>
      </c>
      <c r="T2037">
        <v>1.6059372980884199</v>
      </c>
      <c r="U2037">
        <v>1.6059372980884199</v>
      </c>
      <c r="V2037">
        <v>1.2034078278153799</v>
      </c>
      <c r="W2037">
        <v>7.46</v>
      </c>
      <c r="X2037">
        <v>10.220000000000001</v>
      </c>
      <c r="Y2037">
        <v>118293</v>
      </c>
      <c r="Z2037">
        <v>19716</v>
      </c>
      <c r="AA2037">
        <v>1.1200000000000001</v>
      </c>
      <c r="AB2037">
        <v>6</v>
      </c>
      <c r="AC2037">
        <v>3</v>
      </c>
      <c r="AD2037">
        <v>3</v>
      </c>
      <c r="AE2037">
        <v>50</v>
      </c>
      <c r="AF2037">
        <v>14</v>
      </c>
      <c r="AG2037">
        <v>3</v>
      </c>
      <c r="AH2037">
        <v>1</v>
      </c>
      <c r="AI2037">
        <v>2</v>
      </c>
      <c r="AJ2037" s="301">
        <v>43919</v>
      </c>
      <c r="AK2037">
        <v>1737</v>
      </c>
      <c r="AL2037">
        <v>2789</v>
      </c>
      <c r="AM2037" s="301">
        <v>43828</v>
      </c>
      <c r="AN2037">
        <v>2877</v>
      </c>
      <c r="AO2037">
        <v>3812</v>
      </c>
      <c r="AP2037" s="301">
        <v>43645</v>
      </c>
      <c r="AQ2037">
        <v>2987</v>
      </c>
      <c r="AR2037">
        <v>3966</v>
      </c>
      <c r="AS2037" s="301">
        <v>43280</v>
      </c>
      <c r="AT2037">
        <v>4185</v>
      </c>
      <c r="AU2037">
        <v>4042</v>
      </c>
    </row>
    <row r="2038" spans="1:47" x14ac:dyDescent="0.2">
      <c r="A2038" s="102">
        <v>36</v>
      </c>
      <c r="B2038">
        <v>4023</v>
      </c>
      <c r="C2038" t="s">
        <v>1461</v>
      </c>
      <c r="D2038" t="s">
        <v>920</v>
      </c>
      <c r="E2038">
        <v>4750</v>
      </c>
      <c r="F2038">
        <v>4715</v>
      </c>
      <c r="G2038">
        <v>200</v>
      </c>
      <c r="H2038" t="s">
        <v>898</v>
      </c>
      <c r="I2038">
        <v>7261</v>
      </c>
      <c r="J2038" t="s">
        <v>1153</v>
      </c>
      <c r="K2038" t="s">
        <v>913</v>
      </c>
      <c r="L2038">
        <v>616</v>
      </c>
      <c r="M2038">
        <v>623</v>
      </c>
      <c r="N2038">
        <v>1500</v>
      </c>
      <c r="O2038" t="s">
        <v>901</v>
      </c>
      <c r="P2038">
        <v>0.95575690664382196</v>
      </c>
      <c r="Q2038">
        <v>0.97850335904854402</v>
      </c>
      <c r="R2038" s="15">
        <v>3.2639864840950899E-5</v>
      </c>
      <c r="S2038">
        <v>2.0736752278747501E-2</v>
      </c>
      <c r="T2038">
        <v>1.0702921207802001</v>
      </c>
      <c r="U2038">
        <v>1.0702921207802001</v>
      </c>
      <c r="V2038">
        <v>1.2154469872220099</v>
      </c>
      <c r="W2038">
        <v>5.96</v>
      </c>
      <c r="X2038">
        <v>0.9</v>
      </c>
      <c r="Y2038">
        <v>118275</v>
      </c>
      <c r="Z2038">
        <v>6225</v>
      </c>
      <c r="AA2038">
        <v>0.36</v>
      </c>
      <c r="AB2038">
        <v>19</v>
      </c>
      <c r="AC2038">
        <v>10</v>
      </c>
      <c r="AD2038">
        <v>9</v>
      </c>
      <c r="AE2038">
        <v>52.63</v>
      </c>
      <c r="AF2038">
        <v>19</v>
      </c>
      <c r="AG2038">
        <v>3</v>
      </c>
      <c r="AH2038">
        <v>3</v>
      </c>
      <c r="AI2038">
        <v>13</v>
      </c>
      <c r="AJ2038" s="301">
        <v>43919</v>
      </c>
      <c r="AK2038">
        <v>4470</v>
      </c>
      <c r="AL2038">
        <v>606</v>
      </c>
      <c r="AM2038" s="301">
        <v>43828</v>
      </c>
      <c r="AN2038">
        <v>6580</v>
      </c>
      <c r="AO2038">
        <v>938</v>
      </c>
      <c r="AP2038" s="301">
        <v>43645</v>
      </c>
      <c r="AQ2038">
        <v>7430</v>
      </c>
      <c r="AR2038">
        <v>1146</v>
      </c>
      <c r="AS2038" s="301">
        <v>43280</v>
      </c>
      <c r="AT2038">
        <v>7690</v>
      </c>
      <c r="AU2038">
        <v>1344</v>
      </c>
    </row>
    <row r="2039" spans="1:47" x14ac:dyDescent="0.2">
      <c r="A2039" s="102">
        <v>536</v>
      </c>
      <c r="B2039">
        <v>4324</v>
      </c>
      <c r="C2039" t="s">
        <v>1065</v>
      </c>
      <c r="D2039" t="s">
        <v>910</v>
      </c>
      <c r="E2039">
        <v>2495</v>
      </c>
      <c r="F2039">
        <v>2445</v>
      </c>
      <c r="G2039">
        <v>400</v>
      </c>
      <c r="H2039" t="s">
        <v>898</v>
      </c>
      <c r="I2039">
        <v>5108</v>
      </c>
      <c r="J2039" t="s">
        <v>1467</v>
      </c>
      <c r="K2039" t="s">
        <v>984</v>
      </c>
      <c r="L2039">
        <v>3450</v>
      </c>
      <c r="M2039">
        <v>3455</v>
      </c>
      <c r="N2039">
        <v>300</v>
      </c>
      <c r="O2039" t="s">
        <v>901</v>
      </c>
      <c r="P2039">
        <v>0.93054471269827599</v>
      </c>
      <c r="Q2039">
        <v>0.95697621233826002</v>
      </c>
      <c r="R2039">
        <v>8.9206660076951605E-2</v>
      </c>
      <c r="S2039">
        <v>8.3353958349953503E-2</v>
      </c>
      <c r="T2039">
        <v>9.8016758889044694E-2</v>
      </c>
      <c r="U2039">
        <v>9.8016758889044694E-2</v>
      </c>
      <c r="V2039">
        <v>0.49157413331227101</v>
      </c>
      <c r="W2039">
        <v>1.06</v>
      </c>
      <c r="X2039">
        <v>5.64</v>
      </c>
      <c r="Y2039">
        <v>118135</v>
      </c>
      <c r="Z2039">
        <v>14767</v>
      </c>
      <c r="AA2039">
        <v>0.88</v>
      </c>
      <c r="AB2039">
        <v>8</v>
      </c>
      <c r="AC2039">
        <v>6</v>
      </c>
      <c r="AD2039">
        <v>2</v>
      </c>
      <c r="AE2039">
        <v>75</v>
      </c>
      <c r="AF2039">
        <v>19</v>
      </c>
      <c r="AG2039">
        <v>1</v>
      </c>
      <c r="AH2039">
        <v>1</v>
      </c>
      <c r="AI2039">
        <v>6</v>
      </c>
      <c r="AJ2039" s="301">
        <v>43919</v>
      </c>
      <c r="AK2039">
        <v>2119</v>
      </c>
      <c r="AL2039">
        <v>3409</v>
      </c>
      <c r="AM2039" s="301">
        <v>43828</v>
      </c>
      <c r="AN2039">
        <v>3775</v>
      </c>
      <c r="AO2039">
        <v>4070</v>
      </c>
      <c r="AP2039" s="301">
        <v>43645</v>
      </c>
      <c r="AQ2039">
        <v>3810</v>
      </c>
      <c r="AR2039">
        <v>4310</v>
      </c>
      <c r="AS2039" s="301">
        <v>43280</v>
      </c>
      <c r="AT2039">
        <v>5140</v>
      </c>
      <c r="AU2039">
        <v>4164</v>
      </c>
    </row>
    <row r="2040" spans="1:47" x14ac:dyDescent="0.2">
      <c r="A2040" s="102">
        <v>3844</v>
      </c>
      <c r="B2040">
        <v>1721</v>
      </c>
      <c r="C2040" t="s">
        <v>1262</v>
      </c>
      <c r="D2040" t="s">
        <v>907</v>
      </c>
      <c r="E2040">
        <v>3165</v>
      </c>
      <c r="F2040">
        <v>3155</v>
      </c>
      <c r="G2040">
        <v>200</v>
      </c>
      <c r="H2040" t="s">
        <v>898</v>
      </c>
      <c r="I2040">
        <v>6506</v>
      </c>
      <c r="J2040" t="s">
        <v>1005</v>
      </c>
      <c r="K2040" t="s">
        <v>903</v>
      </c>
      <c r="L2040">
        <v>3665</v>
      </c>
      <c r="M2040">
        <v>3675</v>
      </c>
      <c r="N2040">
        <v>200</v>
      </c>
      <c r="O2040" t="s">
        <v>901</v>
      </c>
      <c r="P2040">
        <v>0.80623396036756101</v>
      </c>
      <c r="Q2040">
        <v>0.86308162701275704</v>
      </c>
      <c r="R2040">
        <v>0.192168248795515</v>
      </c>
      <c r="S2040">
        <v>2.2041812178408601E-2</v>
      </c>
      <c r="T2040">
        <v>4.3577823060321798E-2</v>
      </c>
      <c r="U2040">
        <v>4.3577823060321798E-2</v>
      </c>
      <c r="V2040">
        <v>0.113422277117555</v>
      </c>
      <c r="W2040">
        <v>0.3</v>
      </c>
      <c r="X2040">
        <v>14.15</v>
      </c>
      <c r="Y2040">
        <v>118014</v>
      </c>
      <c r="Z2040">
        <v>11801</v>
      </c>
      <c r="AA2040">
        <v>0.81</v>
      </c>
      <c r="AB2040">
        <v>10</v>
      </c>
      <c r="AC2040">
        <v>6</v>
      </c>
      <c r="AD2040">
        <v>4</v>
      </c>
      <c r="AE2040">
        <v>60</v>
      </c>
      <c r="AF2040">
        <v>20</v>
      </c>
      <c r="AG2040">
        <v>2</v>
      </c>
      <c r="AH2040">
        <v>1</v>
      </c>
      <c r="AI2040">
        <v>7</v>
      </c>
      <c r="AJ2040" s="301">
        <v>43919</v>
      </c>
      <c r="AK2040">
        <v>2807</v>
      </c>
      <c r="AL2040">
        <v>3010</v>
      </c>
      <c r="AM2040" s="301">
        <v>43828</v>
      </c>
      <c r="AN2040">
        <v>3135</v>
      </c>
      <c r="AO2040">
        <v>4170</v>
      </c>
      <c r="AP2040" s="301">
        <v>43645</v>
      </c>
      <c r="AQ2040">
        <v>2762</v>
      </c>
      <c r="AR2040">
        <v>3855</v>
      </c>
      <c r="AS2040" s="301">
        <v>43280</v>
      </c>
      <c r="AT2040">
        <v>2815</v>
      </c>
      <c r="AU2040">
        <v>3920</v>
      </c>
    </row>
    <row r="2041" spans="1:47" x14ac:dyDescent="0.2">
      <c r="A2041" s="102">
        <v>2729</v>
      </c>
      <c r="B2041">
        <v>3632</v>
      </c>
      <c r="C2041" t="s">
        <v>1451</v>
      </c>
      <c r="D2041" t="s">
        <v>900</v>
      </c>
      <c r="E2041">
        <v>486</v>
      </c>
      <c r="F2041">
        <v>469</v>
      </c>
      <c r="G2041">
        <v>2200</v>
      </c>
      <c r="H2041" t="s">
        <v>898</v>
      </c>
      <c r="I2041">
        <v>7012</v>
      </c>
      <c r="J2041" t="s">
        <v>1054</v>
      </c>
      <c r="K2041" t="s">
        <v>913</v>
      </c>
      <c r="L2041">
        <v>1524</v>
      </c>
      <c r="M2041">
        <v>1487</v>
      </c>
      <c r="N2041">
        <v>700</v>
      </c>
      <c r="O2041" t="s">
        <v>901</v>
      </c>
      <c r="P2041">
        <v>0.58559750311285697</v>
      </c>
      <c r="Q2041">
        <v>0.90521533809754895</v>
      </c>
      <c r="R2041" s="15">
        <v>0.35029099332393598</v>
      </c>
      <c r="S2041" s="15">
        <v>1.95806553871307E-4</v>
      </c>
      <c r="T2041">
        <v>2.5366376341582102</v>
      </c>
      <c r="U2041">
        <v>2.5366376341582102</v>
      </c>
      <c r="V2041">
        <v>2.7196315081236202</v>
      </c>
      <c r="W2041">
        <v>15.15</v>
      </c>
      <c r="X2041">
        <v>0.87</v>
      </c>
      <c r="Y2041">
        <v>117978</v>
      </c>
      <c r="Z2041">
        <v>7865</v>
      </c>
      <c r="AA2041">
        <v>0.36</v>
      </c>
      <c r="AB2041">
        <v>15</v>
      </c>
      <c r="AC2041">
        <v>7</v>
      </c>
      <c r="AD2041">
        <v>8</v>
      </c>
      <c r="AE2041">
        <v>46.67</v>
      </c>
      <c r="AF2041">
        <v>19</v>
      </c>
      <c r="AG2041">
        <v>4</v>
      </c>
      <c r="AH2041">
        <v>2</v>
      </c>
      <c r="AI2041">
        <v>9</v>
      </c>
      <c r="AJ2041" s="301">
        <v>43919</v>
      </c>
      <c r="AK2041">
        <v>404</v>
      </c>
      <c r="AL2041">
        <v>1613</v>
      </c>
      <c r="AM2041" s="301">
        <v>43828</v>
      </c>
      <c r="AN2041">
        <v>493</v>
      </c>
      <c r="AO2041">
        <v>2408</v>
      </c>
      <c r="AP2041" s="301">
        <v>43645</v>
      </c>
      <c r="AQ2041">
        <v>510</v>
      </c>
      <c r="AR2041">
        <v>2584</v>
      </c>
      <c r="AS2041" s="301">
        <v>43280</v>
      </c>
      <c r="AT2041">
        <v>587</v>
      </c>
      <c r="AU2041">
        <v>3200</v>
      </c>
    </row>
    <row r="2042" spans="1:47" x14ac:dyDescent="0.2">
      <c r="A2042" s="102">
        <v>884</v>
      </c>
      <c r="B2042">
        <v>1861</v>
      </c>
      <c r="C2042" t="s">
        <v>1204</v>
      </c>
      <c r="D2042" t="s">
        <v>907</v>
      </c>
      <c r="E2042">
        <v>2536</v>
      </c>
      <c r="F2042">
        <v>2521</v>
      </c>
      <c r="G2042">
        <v>400</v>
      </c>
      <c r="H2042" t="s">
        <v>898</v>
      </c>
      <c r="I2042">
        <v>8801</v>
      </c>
      <c r="J2042" t="s">
        <v>1458</v>
      </c>
      <c r="K2042" t="s">
        <v>917</v>
      </c>
      <c r="L2042">
        <v>1870</v>
      </c>
      <c r="M2042">
        <v>1885.5</v>
      </c>
      <c r="N2042">
        <v>500</v>
      </c>
      <c r="O2042" t="s">
        <v>901</v>
      </c>
      <c r="P2042">
        <v>0.84848772000281003</v>
      </c>
      <c r="Q2042">
        <v>0.94952777506693098</v>
      </c>
      <c r="R2042">
        <v>0.34954534536138498</v>
      </c>
      <c r="S2042">
        <v>4.9209360640749003E-2</v>
      </c>
      <c r="T2042">
        <v>1.28925392397615</v>
      </c>
      <c r="U2042">
        <v>1.28925392397615</v>
      </c>
      <c r="V2042">
        <v>1.2256892435902</v>
      </c>
      <c r="W2042">
        <v>5.74</v>
      </c>
      <c r="X2042">
        <v>6.51</v>
      </c>
      <c r="Y2042">
        <v>117880</v>
      </c>
      <c r="Z2042">
        <v>10716</v>
      </c>
      <c r="AA2042">
        <v>0.73</v>
      </c>
      <c r="AB2042">
        <v>11</v>
      </c>
      <c r="AC2042">
        <v>8</v>
      </c>
      <c r="AD2042">
        <v>3</v>
      </c>
      <c r="AE2042">
        <v>72.73</v>
      </c>
      <c r="AF2042">
        <v>21</v>
      </c>
      <c r="AG2042">
        <v>2</v>
      </c>
      <c r="AH2042">
        <v>1</v>
      </c>
      <c r="AI2042">
        <v>8</v>
      </c>
      <c r="AJ2042" s="301">
        <v>43919</v>
      </c>
      <c r="AK2042">
        <v>2481</v>
      </c>
      <c r="AL2042">
        <v>1862.5</v>
      </c>
      <c r="AM2042" s="301">
        <v>43828</v>
      </c>
      <c r="AN2042">
        <v>3330</v>
      </c>
      <c r="AO2042">
        <v>2672</v>
      </c>
      <c r="AP2042" s="301">
        <v>43645</v>
      </c>
      <c r="AQ2042">
        <v>3310</v>
      </c>
      <c r="AR2042">
        <v>2641</v>
      </c>
      <c r="AS2042" s="301">
        <v>43280</v>
      </c>
      <c r="AT2042">
        <v>3740</v>
      </c>
      <c r="AU2042">
        <v>2645.5</v>
      </c>
    </row>
    <row r="2043" spans="1:47" x14ac:dyDescent="0.2">
      <c r="A2043" s="102">
        <v>2699</v>
      </c>
      <c r="B2043">
        <v>8058</v>
      </c>
      <c r="C2043" t="s">
        <v>1140</v>
      </c>
      <c r="D2043" t="s">
        <v>905</v>
      </c>
      <c r="E2043">
        <v>2250</v>
      </c>
      <c r="F2043">
        <v>2233</v>
      </c>
      <c r="G2043">
        <v>400</v>
      </c>
      <c r="H2043" t="s">
        <v>901</v>
      </c>
      <c r="I2043">
        <v>9072</v>
      </c>
      <c r="J2043" t="s">
        <v>975</v>
      </c>
      <c r="K2043" t="s">
        <v>976</v>
      </c>
      <c r="L2043">
        <v>2118</v>
      </c>
      <c r="M2043">
        <v>2146</v>
      </c>
      <c r="N2043">
        <v>400</v>
      </c>
      <c r="O2043" t="s">
        <v>898</v>
      </c>
      <c r="P2043">
        <v>0.76791730427096505</v>
      </c>
      <c r="Q2043">
        <v>0.90608659147381898</v>
      </c>
      <c r="R2043">
        <v>0.39667747435019202</v>
      </c>
      <c r="S2043">
        <v>5.6184805113336997E-2</v>
      </c>
      <c r="T2043">
        <v>-1.4470680523248101</v>
      </c>
      <c r="U2043">
        <v>1.4470680523248101</v>
      </c>
      <c r="V2043">
        <v>1.09460883672497</v>
      </c>
      <c r="W2043">
        <v>-7.81</v>
      </c>
      <c r="X2043">
        <v>3.9</v>
      </c>
      <c r="Y2043">
        <v>117811</v>
      </c>
      <c r="Z2043">
        <v>14726</v>
      </c>
      <c r="AA2043">
        <v>0.72</v>
      </c>
      <c r="AB2043">
        <v>8</v>
      </c>
      <c r="AC2043">
        <v>5</v>
      </c>
      <c r="AD2043">
        <v>3</v>
      </c>
      <c r="AE2043">
        <v>62.5</v>
      </c>
      <c r="AF2043">
        <v>21</v>
      </c>
      <c r="AG2043">
        <v>0</v>
      </c>
      <c r="AH2043">
        <v>0</v>
      </c>
      <c r="AI2043">
        <v>8</v>
      </c>
      <c r="AJ2043" s="301">
        <v>43919</v>
      </c>
      <c r="AK2043">
        <v>2378.5</v>
      </c>
      <c r="AL2043">
        <v>2172</v>
      </c>
      <c r="AM2043" s="301">
        <v>43828</v>
      </c>
      <c r="AN2043">
        <v>2900</v>
      </c>
      <c r="AO2043">
        <v>2746</v>
      </c>
      <c r="AP2043" s="301">
        <v>43645</v>
      </c>
      <c r="AQ2043">
        <v>2910.5</v>
      </c>
      <c r="AR2043">
        <v>2562</v>
      </c>
      <c r="AS2043" s="301">
        <v>43280</v>
      </c>
      <c r="AT2043">
        <v>3051</v>
      </c>
      <c r="AU2043">
        <v>2840</v>
      </c>
    </row>
    <row r="2044" spans="1:47" x14ac:dyDescent="0.2">
      <c r="A2044" s="102">
        <v>2340</v>
      </c>
      <c r="B2044">
        <v>2587</v>
      </c>
      <c r="C2044" t="s">
        <v>1233</v>
      </c>
      <c r="D2044" t="s">
        <v>923</v>
      </c>
      <c r="E2044">
        <v>4200</v>
      </c>
      <c r="F2044">
        <v>4180</v>
      </c>
      <c r="G2044">
        <v>200</v>
      </c>
      <c r="H2044" t="s">
        <v>901</v>
      </c>
      <c r="I2044">
        <v>4205</v>
      </c>
      <c r="J2044" t="s">
        <v>998</v>
      </c>
      <c r="K2044" t="s">
        <v>920</v>
      </c>
      <c r="L2044">
        <v>988</v>
      </c>
      <c r="M2044">
        <v>968</v>
      </c>
      <c r="N2044">
        <v>900</v>
      </c>
      <c r="O2044" t="s">
        <v>898</v>
      </c>
      <c r="P2044">
        <v>0.79312165398058998</v>
      </c>
      <c r="Q2044">
        <v>0.91567247191638901</v>
      </c>
      <c r="R2044" s="15">
        <v>1.8650210302253101E-2</v>
      </c>
      <c r="S2044" s="15">
        <v>3.2503067606730798E-5</v>
      </c>
      <c r="T2044">
        <v>-0.66630844736073502</v>
      </c>
      <c r="U2044">
        <v>0.66630844736073502</v>
      </c>
      <c r="V2044">
        <v>0.58610079820039696</v>
      </c>
      <c r="W2044">
        <v>-6.12</v>
      </c>
      <c r="X2044">
        <v>4.21</v>
      </c>
      <c r="Y2044">
        <v>117133</v>
      </c>
      <c r="Z2044">
        <v>5578</v>
      </c>
      <c r="AA2044">
        <v>0.32</v>
      </c>
      <c r="AB2044">
        <v>21</v>
      </c>
      <c r="AC2044">
        <v>12</v>
      </c>
      <c r="AD2044">
        <v>9</v>
      </c>
      <c r="AE2044">
        <v>57.14</v>
      </c>
      <c r="AF2044">
        <v>16</v>
      </c>
      <c r="AG2044">
        <v>6</v>
      </c>
      <c r="AH2044">
        <v>5</v>
      </c>
      <c r="AI2044">
        <v>10</v>
      </c>
      <c r="AJ2044" s="301">
        <v>43919</v>
      </c>
      <c r="AK2044">
        <v>4260</v>
      </c>
      <c r="AL2044">
        <v>851</v>
      </c>
      <c r="AM2044" s="301">
        <v>43828</v>
      </c>
      <c r="AN2044">
        <v>4545</v>
      </c>
      <c r="AO2044">
        <v>1366</v>
      </c>
      <c r="AP2044" s="301">
        <v>43645</v>
      </c>
      <c r="AQ2044">
        <v>4710</v>
      </c>
      <c r="AR2044">
        <v>1217</v>
      </c>
      <c r="AS2044" s="301">
        <v>43280</v>
      </c>
      <c r="AT2044">
        <v>4670</v>
      </c>
      <c r="AU2044">
        <v>1272</v>
      </c>
    </row>
    <row r="2045" spans="1:47" x14ac:dyDescent="0.2">
      <c r="A2045" s="102">
        <v>596</v>
      </c>
      <c r="B2045">
        <v>6474</v>
      </c>
      <c r="C2045" t="s">
        <v>1401</v>
      </c>
      <c r="D2045" t="s">
        <v>909</v>
      </c>
      <c r="E2045">
        <v>3350</v>
      </c>
      <c r="F2045">
        <v>3370</v>
      </c>
      <c r="G2045">
        <v>300</v>
      </c>
      <c r="H2045" t="s">
        <v>898</v>
      </c>
      <c r="I2045">
        <v>9678</v>
      </c>
      <c r="J2045" t="s">
        <v>1453</v>
      </c>
      <c r="K2045" t="s">
        <v>910</v>
      </c>
      <c r="L2045">
        <v>2297</v>
      </c>
      <c r="M2045">
        <v>2316</v>
      </c>
      <c r="N2045">
        <v>400</v>
      </c>
      <c r="O2045" t="s">
        <v>901</v>
      </c>
      <c r="P2045">
        <v>0.90915878456694998</v>
      </c>
      <c r="Q2045">
        <v>0.95569085626214301</v>
      </c>
      <c r="R2045">
        <v>0.40017503166531199</v>
      </c>
      <c r="S2045" s="15">
        <v>8.1539244729675595E-2</v>
      </c>
      <c r="T2045">
        <v>0.154935308944563</v>
      </c>
      <c r="U2045">
        <v>0.154935308944563</v>
      </c>
      <c r="V2045">
        <v>0.35292466645165199</v>
      </c>
      <c r="W2045">
        <v>0.96</v>
      </c>
      <c r="X2045">
        <v>8.3699999999999992</v>
      </c>
      <c r="Y2045">
        <v>117120</v>
      </c>
      <c r="Z2045">
        <v>13013</v>
      </c>
      <c r="AA2045">
        <v>0.49</v>
      </c>
      <c r="AB2045">
        <v>9</v>
      </c>
      <c r="AC2045">
        <v>4</v>
      </c>
      <c r="AD2045">
        <v>5</v>
      </c>
      <c r="AE2045">
        <v>44.44</v>
      </c>
      <c r="AF2045">
        <v>16</v>
      </c>
      <c r="AG2045">
        <v>3</v>
      </c>
      <c r="AH2045">
        <v>2</v>
      </c>
      <c r="AI2045">
        <v>4</v>
      </c>
      <c r="AJ2045" s="301">
        <v>43919</v>
      </c>
      <c r="AK2045">
        <v>3005</v>
      </c>
      <c r="AL2045">
        <v>2133</v>
      </c>
      <c r="AM2045" s="301">
        <v>43828</v>
      </c>
      <c r="AN2045">
        <v>4815</v>
      </c>
      <c r="AO2045">
        <v>2821</v>
      </c>
      <c r="AP2045" s="301">
        <v>43645</v>
      </c>
      <c r="AQ2045">
        <v>4660</v>
      </c>
      <c r="AR2045">
        <v>2838</v>
      </c>
      <c r="AS2045" s="301">
        <v>43280</v>
      </c>
      <c r="AT2045">
        <v>5050</v>
      </c>
      <c r="AU2045">
        <v>3470</v>
      </c>
    </row>
    <row r="2046" spans="1:47" x14ac:dyDescent="0.2">
      <c r="A2046" s="102">
        <v>3329</v>
      </c>
      <c r="B2046">
        <v>2587</v>
      </c>
      <c r="C2046" t="s">
        <v>1233</v>
      </c>
      <c r="D2046" t="s">
        <v>923</v>
      </c>
      <c r="E2046">
        <v>4200</v>
      </c>
      <c r="F2046">
        <v>4180</v>
      </c>
      <c r="G2046">
        <v>200</v>
      </c>
      <c r="H2046" t="s">
        <v>901</v>
      </c>
      <c r="I2046">
        <v>8316</v>
      </c>
      <c r="J2046" t="s">
        <v>1051</v>
      </c>
      <c r="K2046" t="s">
        <v>940</v>
      </c>
      <c r="L2046">
        <v>3001</v>
      </c>
      <c r="M2046">
        <v>3011</v>
      </c>
      <c r="N2046">
        <v>300</v>
      </c>
      <c r="O2046" t="s">
        <v>898</v>
      </c>
      <c r="P2046">
        <v>0.85017539530187003</v>
      </c>
      <c r="Q2046">
        <v>0.88481324907394598</v>
      </c>
      <c r="R2046">
        <v>1.3869694258430601E-3</v>
      </c>
      <c r="S2046">
        <v>1.33853763041396E-2</v>
      </c>
      <c r="T2046">
        <v>-0.71691960850826197</v>
      </c>
      <c r="U2046">
        <v>0.71691960850826197</v>
      </c>
      <c r="V2046">
        <v>0.76600036665118598</v>
      </c>
      <c r="W2046">
        <v>-3.64</v>
      </c>
      <c r="X2046">
        <v>8.0500000000000007</v>
      </c>
      <c r="Y2046">
        <v>116969</v>
      </c>
      <c r="Z2046">
        <v>14621</v>
      </c>
      <c r="AA2046">
        <v>0.83</v>
      </c>
      <c r="AB2046">
        <v>8</v>
      </c>
      <c r="AC2046">
        <v>6</v>
      </c>
      <c r="AD2046">
        <v>2</v>
      </c>
      <c r="AE2046">
        <v>75</v>
      </c>
      <c r="AF2046">
        <v>18</v>
      </c>
      <c r="AG2046">
        <v>2</v>
      </c>
      <c r="AH2046">
        <v>1</v>
      </c>
      <c r="AI2046">
        <v>5</v>
      </c>
      <c r="AJ2046" s="301">
        <v>43919</v>
      </c>
      <c r="AK2046">
        <v>4260</v>
      </c>
      <c r="AL2046">
        <v>2750.5</v>
      </c>
      <c r="AM2046" s="301">
        <v>43828</v>
      </c>
      <c r="AN2046">
        <v>4545</v>
      </c>
      <c r="AO2046">
        <v>4038</v>
      </c>
      <c r="AP2046" s="301">
        <v>43645</v>
      </c>
      <c r="AQ2046">
        <v>4710</v>
      </c>
      <c r="AR2046">
        <v>3843</v>
      </c>
      <c r="AS2046" s="301">
        <v>43280</v>
      </c>
      <c r="AT2046">
        <v>4670</v>
      </c>
      <c r="AU2046">
        <v>4233</v>
      </c>
    </row>
    <row r="2047" spans="1:47" x14ac:dyDescent="0.2">
      <c r="A2047" s="102">
        <v>979</v>
      </c>
      <c r="B2047">
        <v>6724</v>
      </c>
      <c r="C2047" t="s">
        <v>583</v>
      </c>
      <c r="D2047" t="s">
        <v>903</v>
      </c>
      <c r="E2047">
        <v>1197</v>
      </c>
      <c r="F2047">
        <v>1164</v>
      </c>
      <c r="G2047">
        <v>900</v>
      </c>
      <c r="H2047" t="s">
        <v>901</v>
      </c>
      <c r="I2047">
        <v>7013</v>
      </c>
      <c r="J2047" t="s">
        <v>1477</v>
      </c>
      <c r="K2047" t="s">
        <v>909</v>
      </c>
      <c r="L2047">
        <v>1500</v>
      </c>
      <c r="M2047">
        <v>1480</v>
      </c>
      <c r="N2047">
        <v>700</v>
      </c>
      <c r="O2047" t="s">
        <v>898</v>
      </c>
      <c r="P2047">
        <v>0.94462959684997405</v>
      </c>
      <c r="Q2047">
        <v>0.94772968680329095</v>
      </c>
      <c r="R2047">
        <v>0.272099573830063</v>
      </c>
      <c r="S2047" s="15">
        <v>3.74722473877767E-2</v>
      </c>
      <c r="T2047">
        <v>-0.95881990577221299</v>
      </c>
      <c r="U2047">
        <v>0.95881990577221299</v>
      </c>
      <c r="V2047">
        <v>0.73560107671004005</v>
      </c>
      <c r="W2047">
        <v>-6.84</v>
      </c>
      <c r="X2047">
        <v>1.1200000000000001</v>
      </c>
      <c r="Y2047">
        <v>116862</v>
      </c>
      <c r="Z2047">
        <v>8347</v>
      </c>
      <c r="AA2047">
        <v>0.35</v>
      </c>
      <c r="AB2047">
        <v>14</v>
      </c>
      <c r="AC2047">
        <v>8</v>
      </c>
      <c r="AD2047">
        <v>6</v>
      </c>
      <c r="AE2047">
        <v>57.14</v>
      </c>
      <c r="AF2047">
        <v>17</v>
      </c>
      <c r="AG2047">
        <v>5</v>
      </c>
      <c r="AH2047">
        <v>3</v>
      </c>
      <c r="AI2047">
        <v>6</v>
      </c>
      <c r="AJ2047" s="301">
        <v>43919</v>
      </c>
      <c r="AK2047">
        <v>1229</v>
      </c>
      <c r="AL2047">
        <v>1316</v>
      </c>
      <c r="AM2047" s="301">
        <v>43828</v>
      </c>
      <c r="AN2047">
        <v>1655</v>
      </c>
      <c r="AO2047">
        <v>2574</v>
      </c>
      <c r="AP2047" s="301">
        <v>43645</v>
      </c>
      <c r="AQ2047">
        <v>1721</v>
      </c>
      <c r="AR2047">
        <v>2600</v>
      </c>
      <c r="AS2047" s="301">
        <v>43280</v>
      </c>
      <c r="AT2047">
        <v>1882</v>
      </c>
      <c r="AU2047">
        <v>3790</v>
      </c>
    </row>
    <row r="2048" spans="1:47" x14ac:dyDescent="0.2">
      <c r="A2048" s="102">
        <v>313</v>
      </c>
      <c r="B2048">
        <v>8233</v>
      </c>
      <c r="C2048" t="s">
        <v>930</v>
      </c>
      <c r="D2048" t="s">
        <v>921</v>
      </c>
      <c r="E2048">
        <v>920</v>
      </c>
      <c r="F2048">
        <v>907</v>
      </c>
      <c r="G2048">
        <v>1200</v>
      </c>
      <c r="H2048" t="s">
        <v>898</v>
      </c>
      <c r="I2048">
        <v>9024</v>
      </c>
      <c r="J2048" t="s">
        <v>1463</v>
      </c>
      <c r="K2048" t="s">
        <v>976</v>
      </c>
      <c r="L2048">
        <v>1199</v>
      </c>
      <c r="M2048">
        <v>1180</v>
      </c>
      <c r="N2048">
        <v>900</v>
      </c>
      <c r="O2048" t="s">
        <v>901</v>
      </c>
      <c r="P2048">
        <v>0.85958389248393197</v>
      </c>
      <c r="Q2048">
        <v>0.96317254404710195</v>
      </c>
      <c r="R2048" s="15">
        <v>3.87524300507592E-2</v>
      </c>
      <c r="S2048">
        <v>6.8099064669403997E-3</v>
      </c>
      <c r="T2048">
        <v>0.71050624682247698</v>
      </c>
      <c r="U2048">
        <v>0.71050624682247698</v>
      </c>
      <c r="V2048">
        <v>0.44338769032623998</v>
      </c>
      <c r="W2048">
        <v>2.54</v>
      </c>
      <c r="X2048">
        <v>2.4900000000000002</v>
      </c>
      <c r="Y2048">
        <v>116726</v>
      </c>
      <c r="Z2048">
        <v>8979</v>
      </c>
      <c r="AA2048">
        <v>0.54</v>
      </c>
      <c r="AB2048">
        <v>13</v>
      </c>
      <c r="AC2048">
        <v>5</v>
      </c>
      <c r="AD2048">
        <v>8</v>
      </c>
      <c r="AE2048">
        <v>38.46</v>
      </c>
      <c r="AF2048">
        <v>21</v>
      </c>
      <c r="AG2048">
        <v>2</v>
      </c>
      <c r="AH2048">
        <v>0</v>
      </c>
      <c r="AI2048">
        <v>11</v>
      </c>
      <c r="AJ2048" s="301">
        <v>43919</v>
      </c>
      <c r="AK2048">
        <v>1003</v>
      </c>
      <c r="AL2048">
        <v>1249</v>
      </c>
      <c r="AM2048" s="301">
        <v>43828</v>
      </c>
      <c r="AN2048">
        <v>1228</v>
      </c>
      <c r="AO2048">
        <v>1795</v>
      </c>
      <c r="AP2048" s="301">
        <v>43645</v>
      </c>
      <c r="AQ2048">
        <v>1210</v>
      </c>
      <c r="AR2048">
        <v>1826</v>
      </c>
      <c r="AS2048" s="301">
        <v>43280</v>
      </c>
      <c r="AT2048">
        <v>1834</v>
      </c>
      <c r="AU2048">
        <v>1837</v>
      </c>
    </row>
    <row r="2049" spans="1:47" x14ac:dyDescent="0.2">
      <c r="A2049" s="102">
        <v>3263</v>
      </c>
      <c r="B2049">
        <v>1941</v>
      </c>
      <c r="C2049" t="s">
        <v>1159</v>
      </c>
      <c r="D2049" t="s">
        <v>907</v>
      </c>
      <c r="E2049">
        <v>2302</v>
      </c>
      <c r="F2049">
        <v>2285</v>
      </c>
      <c r="G2049">
        <v>400</v>
      </c>
      <c r="H2049" t="s">
        <v>901</v>
      </c>
      <c r="I2049">
        <v>4613</v>
      </c>
      <c r="J2049" t="s">
        <v>223</v>
      </c>
      <c r="K2049" t="s">
        <v>920</v>
      </c>
      <c r="L2049">
        <v>2240</v>
      </c>
      <c r="M2049">
        <v>2244</v>
      </c>
      <c r="N2049">
        <v>400</v>
      </c>
      <c r="O2049" t="s">
        <v>898</v>
      </c>
      <c r="P2049">
        <v>0.773066855957108</v>
      </c>
      <c r="Q2049">
        <v>0.88742886488486405</v>
      </c>
      <c r="R2049">
        <v>1.31214882013235E-2</v>
      </c>
      <c r="S2049">
        <v>1.37497875929815E-2</v>
      </c>
      <c r="T2049">
        <v>-0.439208298158213</v>
      </c>
      <c r="U2049">
        <v>0.439208298158213</v>
      </c>
      <c r="V2049">
        <v>0.33657877299844102</v>
      </c>
      <c r="W2049">
        <v>-1.66</v>
      </c>
      <c r="X2049">
        <v>1.79</v>
      </c>
      <c r="Y2049">
        <v>116665</v>
      </c>
      <c r="Z2049">
        <v>14583</v>
      </c>
      <c r="AA2049">
        <v>0.91</v>
      </c>
      <c r="AB2049">
        <v>8</v>
      </c>
      <c r="AC2049">
        <v>4</v>
      </c>
      <c r="AD2049">
        <v>4</v>
      </c>
      <c r="AE2049">
        <v>50</v>
      </c>
      <c r="AF2049">
        <v>21</v>
      </c>
      <c r="AG2049">
        <v>1</v>
      </c>
      <c r="AH2049">
        <v>0</v>
      </c>
      <c r="AI2049">
        <v>7</v>
      </c>
      <c r="AJ2049" s="301">
        <v>43919</v>
      </c>
      <c r="AK2049">
        <v>2248</v>
      </c>
      <c r="AL2049">
        <v>2128</v>
      </c>
      <c r="AM2049" s="301">
        <v>43828</v>
      </c>
      <c r="AN2049">
        <v>2532</v>
      </c>
      <c r="AO2049">
        <v>2677</v>
      </c>
      <c r="AP2049" s="301">
        <v>43645</v>
      </c>
      <c r="AQ2049">
        <v>2296</v>
      </c>
      <c r="AR2049">
        <v>2286</v>
      </c>
      <c r="AS2049" s="301">
        <v>43280</v>
      </c>
      <c r="AT2049">
        <v>2698</v>
      </c>
      <c r="AU2049">
        <v>2268</v>
      </c>
    </row>
    <row r="2050" spans="1:47" x14ac:dyDescent="0.2">
      <c r="A2050" s="102">
        <v>2507</v>
      </c>
      <c r="B2050">
        <v>3382</v>
      </c>
      <c r="C2050" t="s">
        <v>1468</v>
      </c>
      <c r="D2050" t="s">
        <v>921</v>
      </c>
      <c r="E2050">
        <v>3470</v>
      </c>
      <c r="F2050">
        <v>3479</v>
      </c>
      <c r="G2050">
        <v>300</v>
      </c>
      <c r="H2050" t="s">
        <v>901</v>
      </c>
      <c r="I2050">
        <v>3401</v>
      </c>
      <c r="J2050" t="s">
        <v>515</v>
      </c>
      <c r="K2050" t="s">
        <v>1100</v>
      </c>
      <c r="L2050">
        <v>1696</v>
      </c>
      <c r="M2050">
        <v>1685</v>
      </c>
      <c r="N2050">
        <v>600</v>
      </c>
      <c r="O2050" t="s">
        <v>898</v>
      </c>
      <c r="P2050">
        <v>0.75172312684801201</v>
      </c>
      <c r="Q2050">
        <v>0.91098104816898795</v>
      </c>
      <c r="R2050">
        <v>0.32373448211927502</v>
      </c>
      <c r="S2050">
        <v>8.3775632490770899E-2</v>
      </c>
      <c r="T2050">
        <v>-0.38741582342338698</v>
      </c>
      <c r="U2050">
        <v>0.38741582342338698</v>
      </c>
      <c r="V2050">
        <v>0.39906645574613098</v>
      </c>
      <c r="W2050">
        <v>-1.3</v>
      </c>
      <c r="X2050">
        <v>3.13</v>
      </c>
      <c r="Y2050">
        <v>116409</v>
      </c>
      <c r="Z2050">
        <v>8315</v>
      </c>
      <c r="AA2050">
        <v>0.33</v>
      </c>
      <c r="AB2050">
        <v>14</v>
      </c>
      <c r="AC2050">
        <v>7</v>
      </c>
      <c r="AD2050">
        <v>7</v>
      </c>
      <c r="AE2050">
        <v>50</v>
      </c>
      <c r="AF2050">
        <v>20</v>
      </c>
      <c r="AG2050">
        <v>2</v>
      </c>
      <c r="AH2050">
        <v>0</v>
      </c>
      <c r="AI2050">
        <v>12</v>
      </c>
      <c r="AJ2050" s="301">
        <v>43919</v>
      </c>
      <c r="AK2050">
        <v>3647</v>
      </c>
      <c r="AL2050">
        <v>1900</v>
      </c>
      <c r="AM2050" s="301">
        <v>43828</v>
      </c>
      <c r="AN2050">
        <v>4003</v>
      </c>
      <c r="AO2050">
        <v>2045</v>
      </c>
      <c r="AP2050" s="301">
        <v>43645</v>
      </c>
      <c r="AQ2050">
        <v>3707</v>
      </c>
      <c r="AR2050">
        <v>1874</v>
      </c>
      <c r="AS2050" s="301">
        <v>43280</v>
      </c>
      <c r="AT2050">
        <v>4686</v>
      </c>
      <c r="AU2050">
        <v>2000</v>
      </c>
    </row>
    <row r="2051" spans="1:47" x14ac:dyDescent="0.2">
      <c r="A2051" s="102">
        <v>1326</v>
      </c>
      <c r="B2051">
        <v>4917</v>
      </c>
      <c r="C2051" t="s">
        <v>1137</v>
      </c>
      <c r="D2051" t="s">
        <v>920</v>
      </c>
      <c r="E2051">
        <v>1980</v>
      </c>
      <c r="F2051">
        <v>1989</v>
      </c>
      <c r="G2051">
        <v>500</v>
      </c>
      <c r="H2051" t="s">
        <v>901</v>
      </c>
      <c r="I2051">
        <v>6287</v>
      </c>
      <c r="J2051" t="s">
        <v>963</v>
      </c>
      <c r="K2051" t="s">
        <v>909</v>
      </c>
      <c r="L2051">
        <v>2270</v>
      </c>
      <c r="M2051">
        <v>2245</v>
      </c>
      <c r="N2051">
        <v>400</v>
      </c>
      <c r="O2051" t="s">
        <v>898</v>
      </c>
      <c r="P2051">
        <v>0.58919589082754198</v>
      </c>
      <c r="Q2051">
        <v>0.94099234348974103</v>
      </c>
      <c r="R2051">
        <v>0.150070839529196</v>
      </c>
      <c r="S2051" s="15">
        <v>9.8360698188359505E-2</v>
      </c>
      <c r="T2051">
        <v>-0.72343094341163905</v>
      </c>
      <c r="U2051">
        <v>0.72343094341163905</v>
      </c>
      <c r="V2051">
        <v>0.97290882659373401</v>
      </c>
      <c r="W2051">
        <v>-5.97</v>
      </c>
      <c r="X2051">
        <v>10.75</v>
      </c>
      <c r="Y2051">
        <v>116370</v>
      </c>
      <c r="Z2051">
        <v>12930</v>
      </c>
      <c r="AA2051">
        <v>0.7</v>
      </c>
      <c r="AB2051">
        <v>9</v>
      </c>
      <c r="AC2051">
        <v>6</v>
      </c>
      <c r="AD2051">
        <v>3</v>
      </c>
      <c r="AE2051">
        <v>66.67</v>
      </c>
      <c r="AF2051">
        <v>20</v>
      </c>
      <c r="AG2051">
        <v>1</v>
      </c>
      <c r="AH2051">
        <v>1</v>
      </c>
      <c r="AI2051">
        <v>7</v>
      </c>
      <c r="AJ2051" s="301">
        <v>43919</v>
      </c>
      <c r="AK2051">
        <v>2119</v>
      </c>
      <c r="AL2051">
        <v>2183</v>
      </c>
      <c r="AM2051" s="301">
        <v>43828</v>
      </c>
      <c r="AN2051">
        <v>3000</v>
      </c>
      <c r="AO2051">
        <v>3430</v>
      </c>
      <c r="AP2051" s="301">
        <v>43645</v>
      </c>
      <c r="AQ2051">
        <v>2663</v>
      </c>
      <c r="AR2051">
        <v>2767</v>
      </c>
      <c r="AS2051" s="301">
        <v>43280</v>
      </c>
      <c r="AT2051">
        <v>3335</v>
      </c>
      <c r="AU2051">
        <v>3190</v>
      </c>
    </row>
    <row r="2052" spans="1:47" x14ac:dyDescent="0.2">
      <c r="A2052" s="102">
        <v>1419</v>
      </c>
      <c r="B2052">
        <v>6201</v>
      </c>
      <c r="C2052" t="s">
        <v>1150</v>
      </c>
      <c r="D2052" t="s">
        <v>913</v>
      </c>
      <c r="E2052">
        <v>5750</v>
      </c>
      <c r="F2052">
        <v>5650</v>
      </c>
      <c r="G2052">
        <v>100</v>
      </c>
      <c r="H2052" t="s">
        <v>898</v>
      </c>
      <c r="I2052">
        <v>9101</v>
      </c>
      <c r="J2052" t="s">
        <v>682</v>
      </c>
      <c r="K2052" t="s">
        <v>1071</v>
      </c>
      <c r="L2052">
        <v>1484</v>
      </c>
      <c r="M2052">
        <v>1493</v>
      </c>
      <c r="N2052">
        <v>400</v>
      </c>
      <c r="O2052" t="s">
        <v>901</v>
      </c>
      <c r="P2052">
        <v>0.88100473982642902</v>
      </c>
      <c r="Q2052">
        <v>0.93858346730520203</v>
      </c>
      <c r="R2052">
        <v>0.140812191410329</v>
      </c>
      <c r="S2052">
        <v>1.6176742657711301E-3</v>
      </c>
      <c r="T2052">
        <v>9.6354272947036496E-2</v>
      </c>
      <c r="U2052">
        <v>9.6354272947036496E-2</v>
      </c>
      <c r="V2052">
        <v>0.27750289388754001</v>
      </c>
      <c r="W2052">
        <v>0.38</v>
      </c>
      <c r="X2052">
        <v>5.7</v>
      </c>
      <c r="Y2052">
        <v>116296</v>
      </c>
      <c r="Z2052">
        <v>9691</v>
      </c>
      <c r="AA2052">
        <v>0.64</v>
      </c>
      <c r="AB2052">
        <v>12</v>
      </c>
      <c r="AC2052">
        <v>5</v>
      </c>
      <c r="AD2052">
        <v>7</v>
      </c>
      <c r="AE2052">
        <v>41.67</v>
      </c>
      <c r="AF2052">
        <v>20</v>
      </c>
      <c r="AG2052">
        <v>2</v>
      </c>
      <c r="AH2052">
        <v>1</v>
      </c>
      <c r="AI2052">
        <v>9</v>
      </c>
      <c r="AJ2052" s="301">
        <v>43919</v>
      </c>
      <c r="AK2052">
        <v>5370</v>
      </c>
      <c r="AL2052">
        <v>1336</v>
      </c>
      <c r="AM2052" s="301">
        <v>43828</v>
      </c>
      <c r="AN2052">
        <v>6330</v>
      </c>
      <c r="AO2052">
        <v>1981</v>
      </c>
      <c r="AP2052" s="301">
        <v>43645</v>
      </c>
      <c r="AQ2052">
        <v>6040</v>
      </c>
      <c r="AR2052">
        <v>1776</v>
      </c>
      <c r="AS2052" s="301">
        <v>43280</v>
      </c>
      <c r="AT2052">
        <v>6010</v>
      </c>
      <c r="AU2052">
        <v>2162</v>
      </c>
    </row>
    <row r="2053" spans="1:47" x14ac:dyDescent="0.2">
      <c r="A2053" s="102">
        <v>1405</v>
      </c>
      <c r="B2053">
        <v>4091</v>
      </c>
      <c r="C2053" t="s">
        <v>1334</v>
      </c>
      <c r="D2053" t="s">
        <v>920</v>
      </c>
      <c r="E2053">
        <v>1721</v>
      </c>
      <c r="F2053">
        <v>1751</v>
      </c>
      <c r="G2053">
        <v>600</v>
      </c>
      <c r="H2053" t="s">
        <v>898</v>
      </c>
      <c r="I2053">
        <v>5334</v>
      </c>
      <c r="J2053" t="s">
        <v>1074</v>
      </c>
      <c r="K2053" t="s">
        <v>897</v>
      </c>
      <c r="L2053">
        <v>1533</v>
      </c>
      <c r="M2053">
        <v>1527</v>
      </c>
      <c r="N2053">
        <v>700</v>
      </c>
      <c r="O2053" t="s">
        <v>901</v>
      </c>
      <c r="P2053">
        <v>0.856780094435174</v>
      </c>
      <c r="Q2053">
        <v>0.93883767614642399</v>
      </c>
      <c r="R2053">
        <v>8.4352439877216898E-2</v>
      </c>
      <c r="S2053">
        <v>4.6116832870697899E-3</v>
      </c>
      <c r="T2053">
        <v>0.91154134801823605</v>
      </c>
      <c r="U2053">
        <v>0.91154134801823605</v>
      </c>
      <c r="V2053">
        <v>0.29696372978895302</v>
      </c>
      <c r="W2053">
        <v>4.8499999999999996</v>
      </c>
      <c r="X2053">
        <v>1.74</v>
      </c>
      <c r="Y2053">
        <v>116170</v>
      </c>
      <c r="Z2053">
        <v>8936</v>
      </c>
      <c r="AA2053">
        <v>0.33</v>
      </c>
      <c r="AB2053">
        <v>13</v>
      </c>
      <c r="AC2053">
        <v>7</v>
      </c>
      <c r="AD2053">
        <v>6</v>
      </c>
      <c r="AE2053">
        <v>53.85</v>
      </c>
      <c r="AF2053">
        <v>17</v>
      </c>
      <c r="AG2053">
        <v>4</v>
      </c>
      <c r="AH2053">
        <v>2</v>
      </c>
      <c r="AI2053">
        <v>7</v>
      </c>
      <c r="AJ2053" s="301">
        <v>43919</v>
      </c>
      <c r="AK2053">
        <v>1662</v>
      </c>
      <c r="AL2053">
        <v>1608</v>
      </c>
      <c r="AM2053" s="301">
        <v>43828</v>
      </c>
      <c r="AN2053">
        <v>2428</v>
      </c>
      <c r="AO2053">
        <v>2134</v>
      </c>
      <c r="AP2053" s="301">
        <v>43645</v>
      </c>
      <c r="AQ2053">
        <v>2285</v>
      </c>
      <c r="AR2053">
        <v>2076</v>
      </c>
      <c r="AS2053" s="301">
        <v>43280</v>
      </c>
      <c r="AT2053">
        <v>1526</v>
      </c>
      <c r="AU2053">
        <v>3025</v>
      </c>
    </row>
    <row r="2054" spans="1:47" x14ac:dyDescent="0.2">
      <c r="A2054" s="102">
        <v>352</v>
      </c>
      <c r="B2054">
        <v>5334</v>
      </c>
      <c r="C2054" t="s">
        <v>1074</v>
      </c>
      <c r="D2054" t="s">
        <v>897</v>
      </c>
      <c r="E2054">
        <v>1533</v>
      </c>
      <c r="F2054">
        <v>1527</v>
      </c>
      <c r="G2054">
        <v>700</v>
      </c>
      <c r="H2054" t="s">
        <v>901</v>
      </c>
      <c r="I2054">
        <v>5631</v>
      </c>
      <c r="J2054" t="s">
        <v>1053</v>
      </c>
      <c r="K2054" t="s">
        <v>909</v>
      </c>
      <c r="L2054">
        <v>1520</v>
      </c>
      <c r="M2054">
        <v>1508</v>
      </c>
      <c r="N2054">
        <v>700</v>
      </c>
      <c r="O2054" t="s">
        <v>898</v>
      </c>
      <c r="P2054">
        <v>0.81460277171225004</v>
      </c>
      <c r="Q2054">
        <v>0.96180742281153597</v>
      </c>
      <c r="R2054">
        <v>0.23756418693935</v>
      </c>
      <c r="S2054" s="15">
        <v>1.5219445107152301E-2</v>
      </c>
      <c r="T2054">
        <v>-1.64740458561207</v>
      </c>
      <c r="U2054">
        <v>1.64740458561207</v>
      </c>
      <c r="V2054">
        <v>1.56570949854994</v>
      </c>
      <c r="W2054">
        <v>-13.92</v>
      </c>
      <c r="X2054">
        <v>1.24</v>
      </c>
      <c r="Y2054">
        <v>116161</v>
      </c>
      <c r="Z2054">
        <v>11616</v>
      </c>
      <c r="AA2054">
        <v>0.59</v>
      </c>
      <c r="AB2054">
        <v>10</v>
      </c>
      <c r="AC2054">
        <v>5</v>
      </c>
      <c r="AD2054">
        <v>5</v>
      </c>
      <c r="AE2054">
        <v>50</v>
      </c>
      <c r="AF2054">
        <v>17</v>
      </c>
      <c r="AG2054">
        <v>4</v>
      </c>
      <c r="AH2054">
        <v>2</v>
      </c>
      <c r="AI2054">
        <v>4</v>
      </c>
      <c r="AJ2054" s="301">
        <v>43919</v>
      </c>
      <c r="AK2054">
        <v>1608</v>
      </c>
      <c r="AL2054">
        <v>1267</v>
      </c>
      <c r="AM2054" s="301">
        <v>43828</v>
      </c>
      <c r="AN2054">
        <v>2134</v>
      </c>
      <c r="AO2054">
        <v>2157</v>
      </c>
      <c r="AP2054" s="301">
        <v>43645</v>
      </c>
      <c r="AQ2054">
        <v>2076</v>
      </c>
      <c r="AR2054">
        <v>1903</v>
      </c>
      <c r="AS2054" s="301">
        <v>43280</v>
      </c>
      <c r="AT2054">
        <v>3025</v>
      </c>
      <c r="AU2054">
        <v>2766</v>
      </c>
    </row>
    <row r="2055" spans="1:47" x14ac:dyDescent="0.2">
      <c r="A2055" s="102">
        <v>3819</v>
      </c>
      <c r="B2055">
        <v>2678</v>
      </c>
      <c r="C2055" t="s">
        <v>486</v>
      </c>
      <c r="D2055" t="s">
        <v>921</v>
      </c>
      <c r="E2055">
        <v>3530</v>
      </c>
      <c r="F2055">
        <v>3500</v>
      </c>
      <c r="G2055">
        <v>200</v>
      </c>
      <c r="H2055" t="s">
        <v>901</v>
      </c>
      <c r="I2055">
        <v>4739</v>
      </c>
      <c r="J2055" t="s">
        <v>938</v>
      </c>
      <c r="K2055" t="s">
        <v>900</v>
      </c>
      <c r="L2055">
        <v>4060</v>
      </c>
      <c r="M2055">
        <v>4035</v>
      </c>
      <c r="N2055">
        <v>200</v>
      </c>
      <c r="O2055" t="s">
        <v>898</v>
      </c>
      <c r="P2055">
        <v>0.78693485544101405</v>
      </c>
      <c r="Q2055">
        <v>0.86439466884506899</v>
      </c>
      <c r="R2055">
        <v>4.5671264048997698E-2</v>
      </c>
      <c r="S2055">
        <v>3.7328825350225199E-2</v>
      </c>
      <c r="T2055">
        <v>-2.1137744394231199</v>
      </c>
      <c r="U2055">
        <v>2.1137744394231199</v>
      </c>
      <c r="V2055">
        <v>2.2471044886550602</v>
      </c>
      <c r="W2055">
        <v>-13.3</v>
      </c>
      <c r="X2055">
        <v>13.26</v>
      </c>
      <c r="Y2055">
        <v>115869</v>
      </c>
      <c r="Z2055">
        <v>8913</v>
      </c>
      <c r="AA2055">
        <v>0.56000000000000005</v>
      </c>
      <c r="AB2055">
        <v>13</v>
      </c>
      <c r="AC2055">
        <v>6</v>
      </c>
      <c r="AD2055">
        <v>7</v>
      </c>
      <c r="AE2055">
        <v>46.15</v>
      </c>
      <c r="AF2055">
        <v>16</v>
      </c>
      <c r="AG2055">
        <v>4</v>
      </c>
      <c r="AH2055">
        <v>3</v>
      </c>
      <c r="AI2055">
        <v>6</v>
      </c>
      <c r="AJ2055" s="301">
        <v>43919</v>
      </c>
      <c r="AK2055">
        <v>3360</v>
      </c>
      <c r="AL2055">
        <v>3150</v>
      </c>
      <c r="AM2055" s="301">
        <v>43828</v>
      </c>
      <c r="AN2055">
        <v>3300</v>
      </c>
      <c r="AO2055">
        <v>3075</v>
      </c>
      <c r="AP2055" s="301">
        <v>43645</v>
      </c>
      <c r="AQ2055">
        <v>2343</v>
      </c>
      <c r="AR2055">
        <v>2826</v>
      </c>
      <c r="AS2055" s="301">
        <v>43280</v>
      </c>
      <c r="AT2055">
        <v>3515</v>
      </c>
      <c r="AU2055">
        <v>1889</v>
      </c>
    </row>
    <row r="2056" spans="1:47" x14ac:dyDescent="0.2">
      <c r="A2056" s="102">
        <v>1568</v>
      </c>
      <c r="B2056">
        <v>4631</v>
      </c>
      <c r="C2056" t="s">
        <v>1088</v>
      </c>
      <c r="D2056" t="s">
        <v>920</v>
      </c>
      <c r="E2056">
        <v>2685</v>
      </c>
      <c r="F2056">
        <v>2636</v>
      </c>
      <c r="G2056">
        <v>400</v>
      </c>
      <c r="H2056" t="s">
        <v>898</v>
      </c>
      <c r="I2056">
        <v>6923</v>
      </c>
      <c r="J2056" t="s">
        <v>54</v>
      </c>
      <c r="K2056" t="s">
        <v>903</v>
      </c>
      <c r="L2056">
        <v>2563</v>
      </c>
      <c r="M2056">
        <v>2534</v>
      </c>
      <c r="N2056">
        <v>400</v>
      </c>
      <c r="O2056" t="s">
        <v>901</v>
      </c>
      <c r="P2056">
        <v>0.93798023169197198</v>
      </c>
      <c r="Q2056">
        <v>0.93515093974882901</v>
      </c>
      <c r="R2056">
        <v>0.347357644375973</v>
      </c>
      <c r="S2056">
        <v>4.08663845876387E-2</v>
      </c>
      <c r="T2056">
        <v>3.86690736913309E-2</v>
      </c>
      <c r="U2056">
        <v>3.86690736913309E-2</v>
      </c>
      <c r="V2056">
        <v>0.57543953628752698</v>
      </c>
      <c r="W2056">
        <v>0.13</v>
      </c>
      <c r="X2056">
        <v>3.87</v>
      </c>
      <c r="Y2056">
        <v>115577</v>
      </c>
      <c r="Z2056">
        <v>12842</v>
      </c>
      <c r="AA2056">
        <v>0.69</v>
      </c>
      <c r="AB2056">
        <v>9</v>
      </c>
      <c r="AC2056">
        <v>6</v>
      </c>
      <c r="AD2056">
        <v>3</v>
      </c>
      <c r="AE2056">
        <v>66.67</v>
      </c>
      <c r="AF2056">
        <v>21</v>
      </c>
      <c r="AG2056">
        <v>1</v>
      </c>
      <c r="AH2056">
        <v>0</v>
      </c>
      <c r="AI2056">
        <v>8</v>
      </c>
      <c r="AJ2056" s="301">
        <v>43919</v>
      </c>
      <c r="AK2056">
        <v>2479</v>
      </c>
      <c r="AL2056">
        <v>2175</v>
      </c>
      <c r="AM2056" s="301">
        <v>43828</v>
      </c>
      <c r="AN2056">
        <v>3035</v>
      </c>
      <c r="AO2056">
        <v>3180</v>
      </c>
      <c r="AP2056" s="301">
        <v>43645</v>
      </c>
      <c r="AQ2056">
        <v>2906</v>
      </c>
      <c r="AR2056">
        <v>2743</v>
      </c>
      <c r="AS2056" s="301">
        <v>43280</v>
      </c>
      <c r="AT2056">
        <v>3450</v>
      </c>
      <c r="AU2056">
        <v>3700</v>
      </c>
    </row>
    <row r="2057" spans="1:47" x14ac:dyDescent="0.2">
      <c r="A2057" s="102">
        <v>2790</v>
      </c>
      <c r="B2057">
        <v>3099</v>
      </c>
      <c r="C2057" t="s">
        <v>33</v>
      </c>
      <c r="D2057" t="s">
        <v>921</v>
      </c>
      <c r="E2057">
        <v>635</v>
      </c>
      <c r="F2057">
        <v>623</v>
      </c>
      <c r="G2057">
        <v>1600</v>
      </c>
      <c r="H2057" t="s">
        <v>901</v>
      </c>
      <c r="I2057">
        <v>6592</v>
      </c>
      <c r="J2057" t="s">
        <v>1059</v>
      </c>
      <c r="K2057" t="s">
        <v>903</v>
      </c>
      <c r="L2057">
        <v>3415</v>
      </c>
      <c r="M2057">
        <v>3380</v>
      </c>
      <c r="N2057">
        <v>300</v>
      </c>
      <c r="O2057" t="s">
        <v>898</v>
      </c>
      <c r="P2057">
        <v>0.83962484932501202</v>
      </c>
      <c r="Q2057">
        <v>0.903806064796431</v>
      </c>
      <c r="R2057">
        <v>0.20703549792977899</v>
      </c>
      <c r="S2057">
        <v>3.6459259346952003E-2</v>
      </c>
      <c r="T2057">
        <v>-1.2566450099303601</v>
      </c>
      <c r="U2057">
        <v>1.2566450099303601</v>
      </c>
      <c r="V2057">
        <v>1.0331511551085</v>
      </c>
      <c r="W2057">
        <v>-8.09</v>
      </c>
      <c r="X2057">
        <v>1.7</v>
      </c>
      <c r="Y2057">
        <v>115384</v>
      </c>
      <c r="Z2057">
        <v>9615</v>
      </c>
      <c r="AA2057">
        <v>0.35</v>
      </c>
      <c r="AB2057">
        <v>12</v>
      </c>
      <c r="AC2057">
        <v>6</v>
      </c>
      <c r="AD2057">
        <v>6</v>
      </c>
      <c r="AE2057">
        <v>50</v>
      </c>
      <c r="AF2057">
        <v>18</v>
      </c>
      <c r="AG2057">
        <v>3</v>
      </c>
      <c r="AH2057">
        <v>1</v>
      </c>
      <c r="AI2057">
        <v>8</v>
      </c>
      <c r="AJ2057" s="301">
        <v>43919</v>
      </c>
      <c r="AK2057">
        <v>641</v>
      </c>
      <c r="AL2057">
        <v>3360</v>
      </c>
      <c r="AM2057" s="301">
        <v>43828</v>
      </c>
      <c r="AN2057">
        <v>984</v>
      </c>
      <c r="AO2057">
        <v>4150</v>
      </c>
      <c r="AP2057" s="301">
        <v>43645</v>
      </c>
      <c r="AQ2057">
        <v>899</v>
      </c>
      <c r="AR2057">
        <v>3850</v>
      </c>
      <c r="AS2057" s="301">
        <v>43280</v>
      </c>
      <c r="AT2057">
        <v>1344</v>
      </c>
      <c r="AU2057">
        <v>5180</v>
      </c>
    </row>
    <row r="2058" spans="1:47" x14ac:dyDescent="0.2">
      <c r="A2058" s="102">
        <v>437</v>
      </c>
      <c r="B2058">
        <v>1861</v>
      </c>
      <c r="C2058" t="s">
        <v>1204</v>
      </c>
      <c r="D2058" t="s">
        <v>907</v>
      </c>
      <c r="E2058">
        <v>2536</v>
      </c>
      <c r="F2058">
        <v>2521</v>
      </c>
      <c r="G2058">
        <v>400</v>
      </c>
      <c r="H2058" t="s">
        <v>901</v>
      </c>
      <c r="I2058">
        <v>1963</v>
      </c>
      <c r="J2058" t="s">
        <v>1077</v>
      </c>
      <c r="K2058" t="s">
        <v>907</v>
      </c>
      <c r="L2058">
        <v>1107</v>
      </c>
      <c r="M2058">
        <v>1093</v>
      </c>
      <c r="N2058">
        <v>900</v>
      </c>
      <c r="O2058" t="s">
        <v>898</v>
      </c>
      <c r="P2058">
        <v>0.86006697195688997</v>
      </c>
      <c r="Q2058">
        <v>0.959679555137532</v>
      </c>
      <c r="R2058">
        <v>0.25499125010407198</v>
      </c>
      <c r="S2058" s="15">
        <v>3.9335020413556999E-2</v>
      </c>
      <c r="T2058">
        <v>-0.42418660657719898</v>
      </c>
      <c r="U2058">
        <v>0.42418660657719898</v>
      </c>
      <c r="V2058">
        <v>0.67001487715251595</v>
      </c>
      <c r="W2058">
        <v>-4.1100000000000003</v>
      </c>
      <c r="X2058">
        <v>2.4500000000000002</v>
      </c>
      <c r="Y2058">
        <v>115317</v>
      </c>
      <c r="Z2058">
        <v>7207</v>
      </c>
      <c r="AA2058">
        <v>0.4</v>
      </c>
      <c r="AB2058">
        <v>16</v>
      </c>
      <c r="AC2058">
        <v>9</v>
      </c>
      <c r="AD2058">
        <v>7</v>
      </c>
      <c r="AE2058">
        <v>56.25</v>
      </c>
      <c r="AF2058">
        <v>15</v>
      </c>
      <c r="AG2058">
        <v>4</v>
      </c>
      <c r="AH2058">
        <v>4</v>
      </c>
      <c r="AI2058">
        <v>8</v>
      </c>
      <c r="AJ2058" s="301">
        <v>43919</v>
      </c>
      <c r="AK2058">
        <v>2481</v>
      </c>
      <c r="AL2058">
        <v>872</v>
      </c>
      <c r="AM2058" s="301">
        <v>43828</v>
      </c>
      <c r="AN2058">
        <v>3330</v>
      </c>
      <c r="AO2058">
        <v>1755</v>
      </c>
      <c r="AP2058" s="301">
        <v>43645</v>
      </c>
      <c r="AQ2058">
        <v>3310</v>
      </c>
      <c r="AR2058">
        <v>1497</v>
      </c>
      <c r="AS2058" s="301">
        <v>43280</v>
      </c>
      <c r="AT2058">
        <v>3740</v>
      </c>
      <c r="AU2058">
        <v>2136</v>
      </c>
    </row>
    <row r="2059" spans="1:47" x14ac:dyDescent="0.2">
      <c r="A2059" s="102">
        <v>2180</v>
      </c>
      <c r="B2059">
        <v>5201</v>
      </c>
      <c r="C2059" t="s">
        <v>1161</v>
      </c>
      <c r="D2059" t="s">
        <v>897</v>
      </c>
      <c r="E2059">
        <v>3070</v>
      </c>
      <c r="F2059">
        <v>3020</v>
      </c>
      <c r="G2059">
        <v>300</v>
      </c>
      <c r="H2059" t="s">
        <v>901</v>
      </c>
      <c r="I2059">
        <v>6326</v>
      </c>
      <c r="J2059" t="s">
        <v>1450</v>
      </c>
      <c r="K2059" t="s">
        <v>909</v>
      </c>
      <c r="L2059">
        <v>1614.5</v>
      </c>
      <c r="M2059">
        <v>1599</v>
      </c>
      <c r="N2059">
        <v>600</v>
      </c>
      <c r="O2059" t="s">
        <v>898</v>
      </c>
      <c r="P2059">
        <v>0.94312876754483899</v>
      </c>
      <c r="Q2059">
        <v>0.920191797559062</v>
      </c>
      <c r="R2059">
        <v>0.10336679483802701</v>
      </c>
      <c r="S2059" s="15">
        <v>3.6013028740198502E-2</v>
      </c>
      <c r="T2059">
        <v>-1.39690521620831</v>
      </c>
      <c r="U2059">
        <v>1.39690521620831</v>
      </c>
      <c r="V2059">
        <v>0.83262732131089701</v>
      </c>
      <c r="W2059">
        <v>-7.12</v>
      </c>
      <c r="X2059">
        <v>5.89</v>
      </c>
      <c r="Y2059">
        <v>115172</v>
      </c>
      <c r="Z2059">
        <v>10470</v>
      </c>
      <c r="AA2059">
        <v>0.53</v>
      </c>
      <c r="AB2059">
        <v>11</v>
      </c>
      <c r="AC2059">
        <v>6</v>
      </c>
      <c r="AD2059">
        <v>5</v>
      </c>
      <c r="AE2059">
        <v>54.55</v>
      </c>
      <c r="AF2059">
        <v>19</v>
      </c>
      <c r="AG2059">
        <v>1</v>
      </c>
      <c r="AH2059">
        <v>0</v>
      </c>
      <c r="AI2059">
        <v>10</v>
      </c>
      <c r="AJ2059" s="301">
        <v>43919</v>
      </c>
      <c r="AK2059">
        <v>2774</v>
      </c>
      <c r="AL2059">
        <v>1398.5</v>
      </c>
      <c r="AM2059" s="301">
        <v>43828</v>
      </c>
      <c r="AN2059">
        <v>3930</v>
      </c>
      <c r="AO2059">
        <v>1726</v>
      </c>
      <c r="AP2059" s="301">
        <v>43645</v>
      </c>
      <c r="AQ2059">
        <v>3785</v>
      </c>
      <c r="AR2059">
        <v>1813</v>
      </c>
      <c r="AS2059" s="301">
        <v>43280</v>
      </c>
      <c r="AT2059">
        <v>4225</v>
      </c>
      <c r="AU2059">
        <v>1732</v>
      </c>
    </row>
    <row r="2060" spans="1:47" x14ac:dyDescent="0.2">
      <c r="A2060" s="102">
        <v>2159</v>
      </c>
      <c r="B2060">
        <v>4183</v>
      </c>
      <c r="C2060" t="s">
        <v>1028</v>
      </c>
      <c r="D2060" t="s">
        <v>920</v>
      </c>
      <c r="E2060">
        <v>2221</v>
      </c>
      <c r="F2060">
        <v>2197</v>
      </c>
      <c r="G2060">
        <v>500</v>
      </c>
      <c r="H2060" t="s">
        <v>901</v>
      </c>
      <c r="I2060">
        <v>6925</v>
      </c>
      <c r="J2060" t="s">
        <v>1177</v>
      </c>
      <c r="K2060" t="s">
        <v>903</v>
      </c>
      <c r="L2060">
        <v>1339</v>
      </c>
      <c r="M2060">
        <v>1427</v>
      </c>
      <c r="N2060">
        <v>800</v>
      </c>
      <c r="O2060" t="s">
        <v>898</v>
      </c>
      <c r="P2060">
        <v>0.93452397162197398</v>
      </c>
      <c r="Q2060">
        <v>0.92071294922864599</v>
      </c>
      <c r="R2060">
        <v>2.8344741012788399E-3</v>
      </c>
      <c r="S2060">
        <v>1.4199086049057501E-2</v>
      </c>
      <c r="T2060">
        <v>-2.0868187713626498</v>
      </c>
      <c r="U2060">
        <v>2.0868187713626498</v>
      </c>
      <c r="V2060">
        <v>1.04857219483665</v>
      </c>
      <c r="W2060">
        <v>-16.28</v>
      </c>
      <c r="X2060">
        <v>3.92</v>
      </c>
      <c r="Y2060">
        <v>114972</v>
      </c>
      <c r="Z2060">
        <v>6763</v>
      </c>
      <c r="AA2060">
        <v>0.37</v>
      </c>
      <c r="AB2060">
        <v>17</v>
      </c>
      <c r="AC2060">
        <v>10</v>
      </c>
      <c r="AD2060">
        <v>7</v>
      </c>
      <c r="AE2060">
        <v>58.82</v>
      </c>
      <c r="AF2060">
        <v>19</v>
      </c>
      <c r="AG2060">
        <v>2</v>
      </c>
      <c r="AH2060">
        <v>2</v>
      </c>
      <c r="AI2060">
        <v>13</v>
      </c>
      <c r="AJ2060" s="301">
        <v>43919</v>
      </c>
      <c r="AK2060">
        <v>2105</v>
      </c>
      <c r="AL2060">
        <v>1060</v>
      </c>
      <c r="AM2060" s="301">
        <v>43828</v>
      </c>
      <c r="AN2060">
        <v>2680</v>
      </c>
      <c r="AO2060">
        <v>1624</v>
      </c>
      <c r="AP2060" s="301">
        <v>43645</v>
      </c>
      <c r="AQ2060">
        <v>2728</v>
      </c>
      <c r="AR2060">
        <v>1435</v>
      </c>
      <c r="AS2060" s="301">
        <v>43280</v>
      </c>
      <c r="AT2060">
        <v>2913</v>
      </c>
      <c r="AU2060">
        <v>1385</v>
      </c>
    </row>
    <row r="2061" spans="1:47" x14ac:dyDescent="0.2">
      <c r="A2061" s="102">
        <v>2671</v>
      </c>
      <c r="B2061">
        <v>1812</v>
      </c>
      <c r="C2061" t="s">
        <v>961</v>
      </c>
      <c r="D2061" t="s">
        <v>907</v>
      </c>
      <c r="E2061">
        <v>1231</v>
      </c>
      <c r="F2061">
        <v>1252</v>
      </c>
      <c r="G2061">
        <v>900</v>
      </c>
      <c r="H2061" t="s">
        <v>898</v>
      </c>
      <c r="I2061">
        <v>4183</v>
      </c>
      <c r="J2061" t="s">
        <v>1028</v>
      </c>
      <c r="K2061" t="s">
        <v>920</v>
      </c>
      <c r="L2061">
        <v>2221</v>
      </c>
      <c r="M2061">
        <v>2197</v>
      </c>
      <c r="N2061">
        <v>500</v>
      </c>
      <c r="O2061" t="s">
        <v>901</v>
      </c>
      <c r="P2061">
        <v>0.88000509382702197</v>
      </c>
      <c r="Q2061">
        <v>0.90672128765900595</v>
      </c>
      <c r="R2061">
        <v>0.22370227954260799</v>
      </c>
      <c r="S2061" s="15">
        <v>5.8392815660899502E-2</v>
      </c>
      <c r="T2061">
        <v>0.76348072396434596</v>
      </c>
      <c r="U2061">
        <v>0.76348072396434596</v>
      </c>
      <c r="V2061">
        <v>0.410028632065364</v>
      </c>
      <c r="W2061">
        <v>4.82</v>
      </c>
      <c r="X2061">
        <v>2.58</v>
      </c>
      <c r="Y2061">
        <v>114767</v>
      </c>
      <c r="Z2061">
        <v>12752</v>
      </c>
      <c r="AA2061">
        <v>0.67</v>
      </c>
      <c r="AB2061">
        <v>9</v>
      </c>
      <c r="AC2061">
        <v>5</v>
      </c>
      <c r="AD2061">
        <v>4</v>
      </c>
      <c r="AE2061">
        <v>55.56</v>
      </c>
      <c r="AF2061">
        <v>20</v>
      </c>
      <c r="AG2061">
        <v>2</v>
      </c>
      <c r="AH2061">
        <v>0</v>
      </c>
      <c r="AI2061">
        <v>7</v>
      </c>
      <c r="AJ2061" s="301">
        <v>43919</v>
      </c>
      <c r="AK2061">
        <v>1155</v>
      </c>
      <c r="AL2061">
        <v>2105</v>
      </c>
      <c r="AM2061" s="301">
        <v>43828</v>
      </c>
      <c r="AN2061">
        <v>1458</v>
      </c>
      <c r="AO2061">
        <v>2680</v>
      </c>
      <c r="AP2061" s="301">
        <v>43645</v>
      </c>
      <c r="AQ2061">
        <v>1510</v>
      </c>
      <c r="AR2061">
        <v>2728</v>
      </c>
      <c r="AS2061" s="301">
        <v>43280</v>
      </c>
      <c r="AT2061">
        <v>1646</v>
      </c>
      <c r="AU2061">
        <v>2913</v>
      </c>
    </row>
    <row r="2062" spans="1:47" x14ac:dyDescent="0.2">
      <c r="A2062" s="102">
        <v>894</v>
      </c>
      <c r="B2062">
        <v>1925</v>
      </c>
      <c r="C2062" t="s">
        <v>1459</v>
      </c>
      <c r="D2062" t="s">
        <v>907</v>
      </c>
      <c r="E2062">
        <v>2497.5</v>
      </c>
      <c r="F2062">
        <v>2510.5</v>
      </c>
      <c r="G2062">
        <v>300</v>
      </c>
      <c r="H2062" t="s">
        <v>901</v>
      </c>
      <c r="I2062">
        <v>2502</v>
      </c>
      <c r="J2062" t="s">
        <v>1457</v>
      </c>
      <c r="K2062" t="s">
        <v>923</v>
      </c>
      <c r="L2062">
        <v>3706</v>
      </c>
      <c r="M2062">
        <v>3701</v>
      </c>
      <c r="N2062">
        <v>200</v>
      </c>
      <c r="O2062" t="s">
        <v>898</v>
      </c>
      <c r="P2062">
        <v>0.61282281973635699</v>
      </c>
      <c r="Q2062">
        <v>0.94939632639802796</v>
      </c>
      <c r="R2062">
        <v>5.7365806912607502E-2</v>
      </c>
      <c r="S2062">
        <v>5.5697684017084097E-3</v>
      </c>
      <c r="T2062">
        <v>-0.71541134398860395</v>
      </c>
      <c r="U2062">
        <v>0.71541134398860395</v>
      </c>
      <c r="V2062">
        <v>0.88850415784659997</v>
      </c>
      <c r="W2062">
        <v>-4.54</v>
      </c>
      <c r="X2062">
        <v>1.75</v>
      </c>
      <c r="Y2062">
        <v>114337</v>
      </c>
      <c r="Z2062">
        <v>22867</v>
      </c>
      <c r="AA2062">
        <v>1.3</v>
      </c>
      <c r="AB2062">
        <v>5</v>
      </c>
      <c r="AC2062">
        <v>3</v>
      </c>
      <c r="AD2062">
        <v>2</v>
      </c>
      <c r="AE2062">
        <v>60</v>
      </c>
      <c r="AF2062">
        <v>21</v>
      </c>
      <c r="AG2062">
        <v>0</v>
      </c>
      <c r="AH2062">
        <v>0</v>
      </c>
      <c r="AI2062">
        <v>5</v>
      </c>
      <c r="AJ2062" s="301">
        <v>43919</v>
      </c>
      <c r="AK2062">
        <v>2718.5</v>
      </c>
      <c r="AL2062">
        <v>3661</v>
      </c>
      <c r="AM2062" s="301">
        <v>43828</v>
      </c>
      <c r="AN2062">
        <v>3390</v>
      </c>
      <c r="AO2062">
        <v>4983</v>
      </c>
      <c r="AP2062" s="301">
        <v>43645</v>
      </c>
      <c r="AQ2062">
        <v>3283</v>
      </c>
      <c r="AR2062">
        <v>4869</v>
      </c>
      <c r="AS2062" s="301">
        <v>43280</v>
      </c>
      <c r="AT2062">
        <v>3742</v>
      </c>
      <c r="AU2062">
        <v>5466</v>
      </c>
    </row>
    <row r="2063" spans="1:47" x14ac:dyDescent="0.2">
      <c r="A2063" s="102">
        <v>2665</v>
      </c>
      <c r="B2063">
        <v>1860</v>
      </c>
      <c r="C2063" t="s">
        <v>53</v>
      </c>
      <c r="D2063" t="s">
        <v>907</v>
      </c>
      <c r="E2063">
        <v>672</v>
      </c>
      <c r="F2063">
        <v>683</v>
      </c>
      <c r="G2063">
        <v>1500</v>
      </c>
      <c r="H2063" t="s">
        <v>901</v>
      </c>
      <c r="I2063">
        <v>6762</v>
      </c>
      <c r="J2063" t="s">
        <v>1396</v>
      </c>
      <c r="K2063" t="s">
        <v>903</v>
      </c>
      <c r="L2063">
        <v>10650</v>
      </c>
      <c r="M2063">
        <v>10500</v>
      </c>
      <c r="N2063">
        <v>100</v>
      </c>
      <c r="O2063" t="s">
        <v>898</v>
      </c>
      <c r="P2063">
        <v>0.92904681334700201</v>
      </c>
      <c r="Q2063">
        <v>0.90687012959199198</v>
      </c>
      <c r="R2063">
        <v>3.4907792215263099E-2</v>
      </c>
      <c r="S2063" s="15">
        <v>7.6415853606432403E-3</v>
      </c>
      <c r="T2063">
        <v>-0.85064467851512904</v>
      </c>
      <c r="U2063">
        <v>0.85064467851512904</v>
      </c>
      <c r="V2063">
        <v>1.1612107505152001</v>
      </c>
      <c r="W2063">
        <v>-6.08</v>
      </c>
      <c r="X2063">
        <v>2.4300000000000002</v>
      </c>
      <c r="Y2063">
        <v>114125</v>
      </c>
      <c r="Z2063">
        <v>10375</v>
      </c>
      <c r="AA2063">
        <v>0.44</v>
      </c>
      <c r="AB2063">
        <v>11</v>
      </c>
      <c r="AC2063">
        <v>6</v>
      </c>
      <c r="AD2063">
        <v>5</v>
      </c>
      <c r="AE2063">
        <v>54.55</v>
      </c>
      <c r="AF2063">
        <v>18</v>
      </c>
      <c r="AG2063">
        <v>1</v>
      </c>
      <c r="AH2063">
        <v>3</v>
      </c>
      <c r="AI2063">
        <v>7</v>
      </c>
      <c r="AJ2063" s="301">
        <v>43919</v>
      </c>
      <c r="AK2063">
        <v>641</v>
      </c>
      <c r="AL2063">
        <v>8420</v>
      </c>
      <c r="AM2063" s="301">
        <v>43828</v>
      </c>
      <c r="AN2063">
        <v>726</v>
      </c>
      <c r="AO2063">
        <v>12390</v>
      </c>
      <c r="AP2063" s="301">
        <v>43645</v>
      </c>
      <c r="AQ2063">
        <v>622</v>
      </c>
      <c r="AR2063">
        <v>8920</v>
      </c>
      <c r="AS2063" s="301">
        <v>43280</v>
      </c>
      <c r="AT2063">
        <v>936</v>
      </c>
      <c r="AU2063">
        <v>11310</v>
      </c>
    </row>
    <row r="2064" spans="1:47" x14ac:dyDescent="0.2">
      <c r="A2064" s="102">
        <v>924</v>
      </c>
      <c r="B2064">
        <v>1803</v>
      </c>
      <c r="C2064" t="s">
        <v>908</v>
      </c>
      <c r="D2064" t="s">
        <v>907</v>
      </c>
      <c r="E2064">
        <v>872</v>
      </c>
      <c r="F2064">
        <v>871</v>
      </c>
      <c r="G2064">
        <v>1100</v>
      </c>
      <c r="H2064" t="s">
        <v>898</v>
      </c>
      <c r="I2064">
        <v>6807</v>
      </c>
      <c r="J2064" t="s">
        <v>233</v>
      </c>
      <c r="K2064" t="s">
        <v>903</v>
      </c>
      <c r="L2064">
        <v>1440</v>
      </c>
      <c r="M2064">
        <v>1398</v>
      </c>
      <c r="N2064">
        <v>700</v>
      </c>
      <c r="O2064" t="s">
        <v>901</v>
      </c>
      <c r="P2064">
        <v>0.86095301109061595</v>
      </c>
      <c r="Q2064">
        <v>0.94898770078304595</v>
      </c>
      <c r="R2064" s="15">
        <v>0.18620597898329599</v>
      </c>
      <c r="S2064">
        <v>7.0128225579318804E-2</v>
      </c>
      <c r="T2064">
        <v>0.14223577808464499</v>
      </c>
      <c r="U2064">
        <v>0.14223577808464499</v>
      </c>
      <c r="V2064">
        <v>0.45265378279507601</v>
      </c>
      <c r="W2064">
        <v>0.86</v>
      </c>
      <c r="X2064">
        <v>2.09</v>
      </c>
      <c r="Y2064">
        <v>114060</v>
      </c>
      <c r="Z2064">
        <v>6709</v>
      </c>
      <c r="AA2064">
        <v>0.32</v>
      </c>
      <c r="AB2064">
        <v>17</v>
      </c>
      <c r="AC2064">
        <v>8</v>
      </c>
      <c r="AD2064">
        <v>9</v>
      </c>
      <c r="AE2064">
        <v>47.06</v>
      </c>
      <c r="AF2064">
        <v>17</v>
      </c>
      <c r="AG2064">
        <v>5</v>
      </c>
      <c r="AH2064">
        <v>3</v>
      </c>
      <c r="AI2064">
        <v>9</v>
      </c>
      <c r="AJ2064" s="301">
        <v>43919</v>
      </c>
      <c r="AK2064">
        <v>867</v>
      </c>
      <c r="AL2064">
        <v>1341</v>
      </c>
      <c r="AM2064" s="301">
        <v>43828</v>
      </c>
      <c r="AN2064">
        <v>1116</v>
      </c>
      <c r="AO2064">
        <v>2218</v>
      </c>
      <c r="AP2064" s="301">
        <v>43645</v>
      </c>
      <c r="AQ2064">
        <v>906</v>
      </c>
      <c r="AR2064">
        <v>1645</v>
      </c>
      <c r="AS2064" s="301">
        <v>43280</v>
      </c>
      <c r="AT2064">
        <v>1098</v>
      </c>
      <c r="AU2064">
        <v>1764</v>
      </c>
    </row>
    <row r="2065" spans="1:47" x14ac:dyDescent="0.2">
      <c r="A2065" s="102">
        <v>1063</v>
      </c>
      <c r="B2065">
        <v>2181</v>
      </c>
      <c r="C2065" t="s">
        <v>1392</v>
      </c>
      <c r="D2065" t="s">
        <v>910</v>
      </c>
      <c r="E2065">
        <v>1473</v>
      </c>
      <c r="F2065">
        <v>1459</v>
      </c>
      <c r="G2065">
        <v>700</v>
      </c>
      <c r="H2065" t="s">
        <v>898</v>
      </c>
      <c r="I2065">
        <v>7261</v>
      </c>
      <c r="J2065" t="s">
        <v>1153</v>
      </c>
      <c r="K2065" t="s">
        <v>913</v>
      </c>
      <c r="L2065">
        <v>616</v>
      </c>
      <c r="M2065">
        <v>623</v>
      </c>
      <c r="N2065">
        <v>1600</v>
      </c>
      <c r="O2065" t="s">
        <v>901</v>
      </c>
      <c r="P2065">
        <v>0.87046007594748498</v>
      </c>
      <c r="Q2065">
        <v>0.946153899993461</v>
      </c>
      <c r="R2065">
        <v>0.31322180330911198</v>
      </c>
      <c r="S2065">
        <v>7.0123625591810596E-2</v>
      </c>
      <c r="T2065">
        <v>2.1359328123691399</v>
      </c>
      <c r="U2065">
        <v>2.1359328123691399</v>
      </c>
      <c r="V2065">
        <v>2.2939958009411598</v>
      </c>
      <c r="W2065">
        <v>17.07</v>
      </c>
      <c r="X2065">
        <v>2.4</v>
      </c>
      <c r="Y2065">
        <v>113954</v>
      </c>
      <c r="Z2065">
        <v>6331</v>
      </c>
      <c r="AA2065">
        <v>0.28000000000000003</v>
      </c>
      <c r="AB2065">
        <v>18</v>
      </c>
      <c r="AC2065">
        <v>8</v>
      </c>
      <c r="AD2065">
        <v>10</v>
      </c>
      <c r="AE2065">
        <v>44.44</v>
      </c>
      <c r="AF2065">
        <v>16</v>
      </c>
      <c r="AG2065">
        <v>7</v>
      </c>
      <c r="AH2065">
        <v>4</v>
      </c>
      <c r="AI2065">
        <v>7</v>
      </c>
      <c r="AJ2065" s="301">
        <v>43919</v>
      </c>
      <c r="AK2065">
        <v>1100</v>
      </c>
      <c r="AL2065">
        <v>606</v>
      </c>
      <c r="AM2065" s="301">
        <v>43828</v>
      </c>
      <c r="AN2065">
        <v>2051</v>
      </c>
      <c r="AO2065">
        <v>938</v>
      </c>
      <c r="AP2065" s="301">
        <v>43645</v>
      </c>
      <c r="AQ2065">
        <v>2583</v>
      </c>
      <c r="AR2065">
        <v>1146</v>
      </c>
      <c r="AS2065" s="301">
        <v>43280</v>
      </c>
      <c r="AT2065">
        <v>2349</v>
      </c>
      <c r="AU2065">
        <v>1344</v>
      </c>
    </row>
    <row r="2066" spans="1:47" x14ac:dyDescent="0.2">
      <c r="A2066" s="102">
        <v>3793</v>
      </c>
      <c r="B2066">
        <v>2810</v>
      </c>
      <c r="C2066" t="s">
        <v>1092</v>
      </c>
      <c r="D2066" t="s">
        <v>923</v>
      </c>
      <c r="E2066">
        <v>3475</v>
      </c>
      <c r="F2066">
        <v>3455</v>
      </c>
      <c r="G2066">
        <v>200</v>
      </c>
      <c r="H2066" t="s">
        <v>901</v>
      </c>
      <c r="I2066">
        <v>7276</v>
      </c>
      <c r="J2066" t="s">
        <v>937</v>
      </c>
      <c r="K2066" t="s">
        <v>903</v>
      </c>
      <c r="L2066">
        <v>4275</v>
      </c>
      <c r="M2066">
        <v>4255</v>
      </c>
      <c r="N2066">
        <v>200</v>
      </c>
      <c r="O2066" t="s">
        <v>898</v>
      </c>
      <c r="P2066">
        <v>0.67873383564726997</v>
      </c>
      <c r="Q2066">
        <v>0.86560893572749897</v>
      </c>
      <c r="R2066" s="15">
        <v>0.26935158340014798</v>
      </c>
      <c r="S2066">
        <v>6.5293234891552407E-2</v>
      </c>
      <c r="T2066">
        <v>-0.64893489255884895</v>
      </c>
      <c r="U2066">
        <v>0.64893489255884895</v>
      </c>
      <c r="V2066">
        <v>0.71445444944884895</v>
      </c>
      <c r="W2066">
        <v>-6.43</v>
      </c>
      <c r="X2066">
        <v>18.8</v>
      </c>
      <c r="Y2066">
        <v>113235</v>
      </c>
      <c r="Z2066">
        <v>16176</v>
      </c>
      <c r="AA2066">
        <v>0.78</v>
      </c>
      <c r="AB2066">
        <v>7</v>
      </c>
      <c r="AC2066">
        <v>4</v>
      </c>
      <c r="AD2066">
        <v>3</v>
      </c>
      <c r="AE2066">
        <v>57.14</v>
      </c>
      <c r="AF2066">
        <v>15</v>
      </c>
      <c r="AG2066">
        <v>2</v>
      </c>
      <c r="AH2066">
        <v>1</v>
      </c>
      <c r="AI2066">
        <v>4</v>
      </c>
      <c r="AJ2066" s="301">
        <v>43919</v>
      </c>
      <c r="AK2066">
        <v>3665</v>
      </c>
      <c r="AL2066">
        <v>3710</v>
      </c>
      <c r="AM2066" s="301">
        <v>43828</v>
      </c>
      <c r="AN2066">
        <v>3730</v>
      </c>
      <c r="AO2066">
        <v>5100</v>
      </c>
      <c r="AP2066" s="301">
        <v>43645</v>
      </c>
      <c r="AQ2066">
        <v>4145</v>
      </c>
      <c r="AR2066">
        <v>5880</v>
      </c>
      <c r="AS2066" s="301">
        <v>43280</v>
      </c>
      <c r="AT2066">
        <v>3780</v>
      </c>
      <c r="AU2066">
        <v>7150</v>
      </c>
    </row>
    <row r="2067" spans="1:47" x14ac:dyDescent="0.2">
      <c r="A2067" s="102">
        <v>2015</v>
      </c>
      <c r="B2067">
        <v>4739</v>
      </c>
      <c r="C2067" t="s">
        <v>938</v>
      </c>
      <c r="D2067" t="s">
        <v>900</v>
      </c>
      <c r="E2067">
        <v>4060</v>
      </c>
      <c r="F2067">
        <v>4035</v>
      </c>
      <c r="G2067">
        <v>200</v>
      </c>
      <c r="H2067" t="s">
        <v>901</v>
      </c>
      <c r="I2067">
        <v>9449</v>
      </c>
      <c r="J2067" t="s">
        <v>1394</v>
      </c>
      <c r="K2067" t="s">
        <v>900</v>
      </c>
      <c r="L2067">
        <v>3140</v>
      </c>
      <c r="M2067">
        <v>3050</v>
      </c>
      <c r="N2067">
        <v>300</v>
      </c>
      <c r="O2067" t="s">
        <v>898</v>
      </c>
      <c r="P2067">
        <v>0.960285230167507</v>
      </c>
      <c r="Q2067">
        <v>0.92433267683895504</v>
      </c>
      <c r="R2067">
        <v>0.11567435159509</v>
      </c>
      <c r="S2067">
        <v>2.6653999152955399E-2</v>
      </c>
      <c r="T2067">
        <v>-0.92685383861956905</v>
      </c>
      <c r="U2067">
        <v>0.92685383861956905</v>
      </c>
      <c r="V2067">
        <v>1.10013349539049</v>
      </c>
      <c r="W2067">
        <v>-9.06</v>
      </c>
      <c r="X2067">
        <v>13.38</v>
      </c>
      <c r="Y2067">
        <v>113080</v>
      </c>
      <c r="Z2067">
        <v>5952</v>
      </c>
      <c r="AA2067">
        <v>0.38</v>
      </c>
      <c r="AB2067">
        <v>19</v>
      </c>
      <c r="AC2067">
        <v>10</v>
      </c>
      <c r="AD2067">
        <v>9</v>
      </c>
      <c r="AE2067">
        <v>52.63</v>
      </c>
      <c r="AF2067">
        <v>15</v>
      </c>
      <c r="AG2067">
        <v>5</v>
      </c>
      <c r="AH2067">
        <v>5</v>
      </c>
      <c r="AI2067">
        <v>9</v>
      </c>
      <c r="AJ2067" s="301">
        <v>43919</v>
      </c>
      <c r="AK2067">
        <v>3150</v>
      </c>
      <c r="AL2067">
        <v>1811</v>
      </c>
      <c r="AM2067" s="301">
        <v>43828</v>
      </c>
      <c r="AN2067">
        <v>3075</v>
      </c>
      <c r="AO2067">
        <v>2075</v>
      </c>
      <c r="AP2067" s="301">
        <v>43645</v>
      </c>
      <c r="AQ2067">
        <v>2826</v>
      </c>
      <c r="AR2067">
        <v>1921</v>
      </c>
      <c r="AS2067" s="301">
        <v>43280</v>
      </c>
      <c r="AT2067">
        <v>1889</v>
      </c>
      <c r="AU2067">
        <v>2528</v>
      </c>
    </row>
    <row r="2068" spans="1:47" x14ac:dyDescent="0.2">
      <c r="A2068" s="102">
        <v>2067</v>
      </c>
      <c r="B2068">
        <v>1802</v>
      </c>
      <c r="C2068" t="s">
        <v>1041</v>
      </c>
      <c r="D2068" t="s">
        <v>907</v>
      </c>
      <c r="E2068">
        <v>979</v>
      </c>
      <c r="F2068">
        <v>983</v>
      </c>
      <c r="G2068">
        <v>900</v>
      </c>
      <c r="H2068" t="s">
        <v>901</v>
      </c>
      <c r="I2068">
        <v>1941</v>
      </c>
      <c r="J2068" t="s">
        <v>1159</v>
      </c>
      <c r="K2068" t="s">
        <v>907</v>
      </c>
      <c r="L2068">
        <v>2302</v>
      </c>
      <c r="M2068">
        <v>2285</v>
      </c>
      <c r="N2068">
        <v>400</v>
      </c>
      <c r="O2068" t="s">
        <v>898</v>
      </c>
      <c r="P2068">
        <v>0.85289485500696005</v>
      </c>
      <c r="Q2068">
        <v>0.92307774647741103</v>
      </c>
      <c r="R2068">
        <v>0.14609128929162099</v>
      </c>
      <c r="S2068">
        <v>1.2379340834284E-2</v>
      </c>
      <c r="T2068">
        <v>-0.19504506224728599</v>
      </c>
      <c r="U2068">
        <v>0.19504506224728599</v>
      </c>
      <c r="V2068">
        <v>0.113339356903078</v>
      </c>
      <c r="W2068">
        <v>-0.94</v>
      </c>
      <c r="X2068">
        <v>3.21</v>
      </c>
      <c r="Y2068">
        <v>112673</v>
      </c>
      <c r="Z2068">
        <v>9389</v>
      </c>
      <c r="AA2068">
        <v>0.4</v>
      </c>
      <c r="AB2068">
        <v>12</v>
      </c>
      <c r="AC2068">
        <v>6</v>
      </c>
      <c r="AD2068">
        <v>6</v>
      </c>
      <c r="AE2068">
        <v>50</v>
      </c>
      <c r="AF2068">
        <v>18</v>
      </c>
      <c r="AG2068">
        <v>2</v>
      </c>
      <c r="AH2068">
        <v>1</v>
      </c>
      <c r="AI2068">
        <v>9</v>
      </c>
      <c r="AJ2068" s="301">
        <v>43919</v>
      </c>
      <c r="AK2068">
        <v>956</v>
      </c>
      <c r="AL2068">
        <v>2248</v>
      </c>
      <c r="AM2068" s="301">
        <v>43828</v>
      </c>
      <c r="AN2068">
        <v>1217</v>
      </c>
      <c r="AO2068">
        <v>2532</v>
      </c>
      <c r="AP2068" s="301">
        <v>43645</v>
      </c>
      <c r="AQ2068">
        <v>1074</v>
      </c>
      <c r="AR2068">
        <v>2296</v>
      </c>
      <c r="AS2068" s="301">
        <v>43280</v>
      </c>
      <c r="AT2068">
        <v>1101</v>
      </c>
      <c r="AU2068">
        <v>2698</v>
      </c>
    </row>
    <row r="2069" spans="1:47" x14ac:dyDescent="0.2">
      <c r="A2069" s="102">
        <v>3766</v>
      </c>
      <c r="B2069">
        <v>4536</v>
      </c>
      <c r="C2069" t="s">
        <v>1107</v>
      </c>
      <c r="D2069" t="s">
        <v>918</v>
      </c>
      <c r="E2069">
        <v>2022</v>
      </c>
      <c r="F2069">
        <v>2037</v>
      </c>
      <c r="G2069">
        <v>400</v>
      </c>
      <c r="H2069" t="s">
        <v>898</v>
      </c>
      <c r="I2069">
        <v>6370</v>
      </c>
      <c r="J2069" t="s">
        <v>1073</v>
      </c>
      <c r="K2069" t="s">
        <v>909</v>
      </c>
      <c r="L2069">
        <v>2982</v>
      </c>
      <c r="M2069">
        <v>2985</v>
      </c>
      <c r="N2069">
        <v>300</v>
      </c>
      <c r="O2069" t="s">
        <v>901</v>
      </c>
      <c r="P2069">
        <v>0.72907565615132397</v>
      </c>
      <c r="Q2069">
        <v>0.866694296071987</v>
      </c>
      <c r="R2069">
        <v>0.26347655665553699</v>
      </c>
      <c r="S2069">
        <v>1.6682910044572301E-3</v>
      </c>
      <c r="T2069">
        <v>0.213199622924753</v>
      </c>
      <c r="U2069">
        <v>0.213199622924753</v>
      </c>
      <c r="V2069">
        <v>0.17086389593496101</v>
      </c>
      <c r="W2069">
        <v>1.03</v>
      </c>
      <c r="X2069">
        <v>9.01</v>
      </c>
      <c r="Y2069">
        <v>112591</v>
      </c>
      <c r="Z2069">
        <v>7506</v>
      </c>
      <c r="AA2069">
        <v>0.39</v>
      </c>
      <c r="AB2069">
        <v>15</v>
      </c>
      <c r="AC2069">
        <v>9</v>
      </c>
      <c r="AD2069">
        <v>6</v>
      </c>
      <c r="AE2069">
        <v>60</v>
      </c>
      <c r="AF2069">
        <v>19</v>
      </c>
      <c r="AG2069">
        <v>2</v>
      </c>
      <c r="AH2069">
        <v>2</v>
      </c>
      <c r="AI2069">
        <v>11</v>
      </c>
      <c r="AJ2069" s="301">
        <v>43919</v>
      </c>
      <c r="AK2069">
        <v>1912</v>
      </c>
      <c r="AL2069">
        <v>2594</v>
      </c>
      <c r="AM2069" s="301">
        <v>43828</v>
      </c>
      <c r="AN2069">
        <v>2086</v>
      </c>
      <c r="AO2069">
        <v>3255</v>
      </c>
      <c r="AP2069" s="301">
        <v>43645</v>
      </c>
      <c r="AQ2069">
        <v>1810</v>
      </c>
      <c r="AR2069">
        <v>2745</v>
      </c>
      <c r="AS2069" s="301">
        <v>43280</v>
      </c>
      <c r="AT2069">
        <v>1887</v>
      </c>
      <c r="AU2069">
        <v>3100</v>
      </c>
    </row>
    <row r="2070" spans="1:47" x14ac:dyDescent="0.2">
      <c r="A2070" s="102">
        <v>344</v>
      </c>
      <c r="B2070">
        <v>3087</v>
      </c>
      <c r="C2070" t="s">
        <v>1094</v>
      </c>
      <c r="D2070" t="s">
        <v>921</v>
      </c>
      <c r="E2070">
        <v>1721</v>
      </c>
      <c r="F2070">
        <v>1719</v>
      </c>
      <c r="G2070">
        <v>500</v>
      </c>
      <c r="H2070" t="s">
        <v>901</v>
      </c>
      <c r="I2070">
        <v>8316</v>
      </c>
      <c r="J2070" t="s">
        <v>1051</v>
      </c>
      <c r="K2070" t="s">
        <v>940</v>
      </c>
      <c r="L2070">
        <v>3001</v>
      </c>
      <c r="M2070">
        <v>3011</v>
      </c>
      <c r="N2070">
        <v>300</v>
      </c>
      <c r="O2070" t="s">
        <v>898</v>
      </c>
      <c r="P2070">
        <v>0.81472992838994096</v>
      </c>
      <c r="Q2070">
        <v>0.96191684361381802</v>
      </c>
      <c r="R2070">
        <v>0.24109398089592199</v>
      </c>
      <c r="S2070">
        <v>2.32384359806601E-2</v>
      </c>
      <c r="T2070">
        <v>-0.68785117995311496</v>
      </c>
      <c r="U2070">
        <v>0.68785117995311496</v>
      </c>
      <c r="V2070">
        <v>1.10524585521213</v>
      </c>
      <c r="W2070">
        <v>-3.16</v>
      </c>
      <c r="X2070">
        <v>4.8499999999999996</v>
      </c>
      <c r="Y2070">
        <v>112371</v>
      </c>
      <c r="Z2070">
        <v>10216</v>
      </c>
      <c r="AA2070">
        <v>0.5</v>
      </c>
      <c r="AB2070">
        <v>11</v>
      </c>
      <c r="AC2070">
        <v>5</v>
      </c>
      <c r="AD2070">
        <v>6</v>
      </c>
      <c r="AE2070">
        <v>45.45</v>
      </c>
      <c r="AF2070">
        <v>20</v>
      </c>
      <c r="AG2070">
        <v>2</v>
      </c>
      <c r="AH2070">
        <v>1</v>
      </c>
      <c r="AI2070">
        <v>8</v>
      </c>
      <c r="AJ2070" s="301">
        <v>43919</v>
      </c>
      <c r="AK2070">
        <v>1657</v>
      </c>
      <c r="AL2070">
        <v>2750.5</v>
      </c>
      <c r="AM2070" s="301">
        <v>43828</v>
      </c>
      <c r="AN2070">
        <v>2166</v>
      </c>
      <c r="AO2070">
        <v>4038</v>
      </c>
      <c r="AP2070" s="301">
        <v>43645</v>
      </c>
      <c r="AQ2070">
        <v>2077</v>
      </c>
      <c r="AR2070">
        <v>3843</v>
      </c>
      <c r="AS2070" s="301">
        <v>43280</v>
      </c>
      <c r="AT2070">
        <v>2140</v>
      </c>
      <c r="AU2070">
        <v>4233</v>
      </c>
    </row>
    <row r="2071" spans="1:47" x14ac:dyDescent="0.2">
      <c r="A2071" s="102">
        <v>2829</v>
      </c>
      <c r="B2071">
        <v>8253</v>
      </c>
      <c r="C2071" t="s">
        <v>429</v>
      </c>
      <c r="D2071" t="s">
        <v>904</v>
      </c>
      <c r="E2071">
        <v>1254</v>
      </c>
      <c r="F2071">
        <v>1231</v>
      </c>
      <c r="G2071">
        <v>700</v>
      </c>
      <c r="H2071" t="s">
        <v>901</v>
      </c>
      <c r="I2071">
        <v>9706</v>
      </c>
      <c r="J2071" t="s">
        <v>980</v>
      </c>
      <c r="K2071" t="s">
        <v>917</v>
      </c>
      <c r="L2071">
        <v>4650</v>
      </c>
      <c r="M2071">
        <v>4565</v>
      </c>
      <c r="N2071">
        <v>200</v>
      </c>
      <c r="O2071" t="s">
        <v>898</v>
      </c>
      <c r="P2071">
        <v>0.87679777002135595</v>
      </c>
      <c r="Q2071">
        <v>0.90275234055252096</v>
      </c>
      <c r="R2071">
        <v>7.6461767547128301E-2</v>
      </c>
      <c r="S2071">
        <v>7.5625206716502594E-2</v>
      </c>
      <c r="T2071">
        <v>-0.65294014501317299</v>
      </c>
      <c r="U2071">
        <v>0.65294014501317299</v>
      </c>
      <c r="V2071">
        <v>0.53289820318996495</v>
      </c>
      <c r="W2071">
        <v>-5.26</v>
      </c>
      <c r="X2071">
        <v>5.62</v>
      </c>
      <c r="Y2071">
        <v>112225</v>
      </c>
      <c r="Z2071">
        <v>8016</v>
      </c>
      <c r="AA2071">
        <v>0.4</v>
      </c>
      <c r="AB2071">
        <v>14</v>
      </c>
      <c r="AC2071">
        <v>8</v>
      </c>
      <c r="AD2071">
        <v>6</v>
      </c>
      <c r="AE2071">
        <v>57.14</v>
      </c>
      <c r="AF2071">
        <v>17</v>
      </c>
      <c r="AG2071">
        <v>3</v>
      </c>
      <c r="AH2071">
        <v>3</v>
      </c>
      <c r="AI2071">
        <v>8</v>
      </c>
      <c r="AJ2071" s="301">
        <v>43919</v>
      </c>
      <c r="AK2071">
        <v>1288</v>
      </c>
      <c r="AL2071">
        <v>4580</v>
      </c>
      <c r="AM2071" s="301">
        <v>43828</v>
      </c>
      <c r="AN2071">
        <v>1901</v>
      </c>
      <c r="AO2071">
        <v>6090</v>
      </c>
      <c r="AP2071" s="301">
        <v>43645</v>
      </c>
      <c r="AQ2071">
        <v>1283</v>
      </c>
      <c r="AR2071">
        <v>4760</v>
      </c>
      <c r="AS2071" s="301">
        <v>43280</v>
      </c>
      <c r="AT2071">
        <v>1698</v>
      </c>
      <c r="AU2071">
        <v>5100</v>
      </c>
    </row>
    <row r="2072" spans="1:47" x14ac:dyDescent="0.2">
      <c r="A2072" s="102">
        <v>1406</v>
      </c>
      <c r="B2072">
        <v>3635</v>
      </c>
      <c r="C2072" t="s">
        <v>43</v>
      </c>
      <c r="D2072" t="s">
        <v>900</v>
      </c>
      <c r="E2072">
        <v>3570</v>
      </c>
      <c r="F2072">
        <v>3500</v>
      </c>
      <c r="G2072">
        <v>300</v>
      </c>
      <c r="H2072" t="s">
        <v>898</v>
      </c>
      <c r="I2072">
        <v>4307</v>
      </c>
      <c r="J2072" t="s">
        <v>1128</v>
      </c>
      <c r="K2072" t="s">
        <v>900</v>
      </c>
      <c r="L2072">
        <v>2976</v>
      </c>
      <c r="M2072">
        <v>2963</v>
      </c>
      <c r="N2072">
        <v>400</v>
      </c>
      <c r="O2072" t="s">
        <v>901</v>
      </c>
      <c r="P2072">
        <v>0.89405461217504101</v>
      </c>
      <c r="Q2072">
        <v>0.938797412690757</v>
      </c>
      <c r="R2072">
        <v>0.181007995204747</v>
      </c>
      <c r="S2072">
        <v>7.0859602760275198E-2</v>
      </c>
      <c r="T2072">
        <v>0.62294907923447496</v>
      </c>
      <c r="U2072">
        <v>0.62294907923447496</v>
      </c>
      <c r="V2072">
        <v>0.818497102841234</v>
      </c>
      <c r="W2072">
        <v>2.4500000000000002</v>
      </c>
      <c r="X2072">
        <v>12.88</v>
      </c>
      <c r="Y2072">
        <v>112168</v>
      </c>
      <c r="Z2072">
        <v>9347</v>
      </c>
      <c r="AA2072">
        <v>0.55000000000000004</v>
      </c>
      <c r="AB2072">
        <v>12</v>
      </c>
      <c r="AC2072">
        <v>6</v>
      </c>
      <c r="AD2072">
        <v>6</v>
      </c>
      <c r="AE2072">
        <v>50</v>
      </c>
      <c r="AF2072">
        <v>20</v>
      </c>
      <c r="AG2072">
        <v>2</v>
      </c>
      <c r="AH2072">
        <v>1</v>
      </c>
      <c r="AI2072">
        <v>9</v>
      </c>
      <c r="AJ2072" s="301">
        <v>43919</v>
      </c>
      <c r="AK2072">
        <v>2683</v>
      </c>
      <c r="AL2072">
        <v>2410</v>
      </c>
      <c r="AM2072" s="301">
        <v>43828</v>
      </c>
      <c r="AN2072">
        <v>2853</v>
      </c>
      <c r="AO2072">
        <v>2338</v>
      </c>
      <c r="AP2072" s="301">
        <v>43645</v>
      </c>
      <c r="AQ2072">
        <v>2075</v>
      </c>
      <c r="AR2072">
        <v>1788</v>
      </c>
      <c r="AS2072" s="301">
        <v>43280</v>
      </c>
      <c r="AT2072">
        <v>1793</v>
      </c>
      <c r="AU2072">
        <v>1773</v>
      </c>
    </row>
    <row r="2073" spans="1:47" x14ac:dyDescent="0.2">
      <c r="A2073" s="102">
        <v>173</v>
      </c>
      <c r="B2073">
        <v>3087</v>
      </c>
      <c r="C2073" t="s">
        <v>1094</v>
      </c>
      <c r="D2073" t="s">
        <v>921</v>
      </c>
      <c r="E2073">
        <v>1721</v>
      </c>
      <c r="F2073">
        <v>1719</v>
      </c>
      <c r="G2073">
        <v>600</v>
      </c>
      <c r="H2073" t="s">
        <v>901</v>
      </c>
      <c r="I2073">
        <v>6472</v>
      </c>
      <c r="J2073" t="s">
        <v>59</v>
      </c>
      <c r="K2073" t="s">
        <v>909</v>
      </c>
      <c r="L2073">
        <v>213</v>
      </c>
      <c r="M2073">
        <v>211</v>
      </c>
      <c r="N2073">
        <v>4900</v>
      </c>
      <c r="O2073" t="s">
        <v>898</v>
      </c>
      <c r="P2073">
        <v>0.86301620252104305</v>
      </c>
      <c r="Q2073">
        <v>0.968965232342061</v>
      </c>
      <c r="R2073">
        <v>9.5223432490201695E-2</v>
      </c>
      <c r="S2073">
        <v>1.76800434951824E-3</v>
      </c>
      <c r="T2073">
        <v>-0.25499389909013498</v>
      </c>
      <c r="U2073">
        <v>0.25499389909013498</v>
      </c>
      <c r="V2073">
        <v>0.60766594144198605</v>
      </c>
      <c r="W2073">
        <v>-1.88</v>
      </c>
      <c r="X2073">
        <v>0.24</v>
      </c>
      <c r="Y2073">
        <v>112116</v>
      </c>
      <c r="Z2073">
        <v>6229</v>
      </c>
      <c r="AA2073">
        <v>0.28999999999999998</v>
      </c>
      <c r="AB2073">
        <v>18</v>
      </c>
      <c r="AC2073">
        <v>10</v>
      </c>
      <c r="AD2073">
        <v>8</v>
      </c>
      <c r="AE2073">
        <v>55.56</v>
      </c>
      <c r="AF2073">
        <v>19</v>
      </c>
      <c r="AG2073">
        <v>2</v>
      </c>
      <c r="AH2073">
        <v>2</v>
      </c>
      <c r="AI2073">
        <v>14</v>
      </c>
      <c r="AJ2073" s="301">
        <v>43919</v>
      </c>
      <c r="AK2073">
        <v>1657</v>
      </c>
      <c r="AL2073">
        <v>196</v>
      </c>
      <c r="AM2073" s="301">
        <v>43828</v>
      </c>
      <c r="AN2073">
        <v>2166</v>
      </c>
      <c r="AO2073">
        <v>345</v>
      </c>
      <c r="AP2073" s="301">
        <v>43645</v>
      </c>
      <c r="AQ2073">
        <v>2077</v>
      </c>
      <c r="AR2073">
        <v>334</v>
      </c>
      <c r="AS2073" s="301">
        <v>43280</v>
      </c>
      <c r="AT2073">
        <v>2140</v>
      </c>
      <c r="AU2073">
        <v>456</v>
      </c>
    </row>
    <row r="2074" spans="1:47" x14ac:dyDescent="0.2">
      <c r="A2074" s="102">
        <v>2621</v>
      </c>
      <c r="B2074">
        <v>6395</v>
      </c>
      <c r="C2074" t="s">
        <v>1004</v>
      </c>
      <c r="D2074" t="s">
        <v>909</v>
      </c>
      <c r="E2074">
        <v>890</v>
      </c>
      <c r="F2074">
        <v>892</v>
      </c>
      <c r="G2074">
        <v>1000</v>
      </c>
      <c r="H2074" t="s">
        <v>898</v>
      </c>
      <c r="I2074">
        <v>7276</v>
      </c>
      <c r="J2074" t="s">
        <v>937</v>
      </c>
      <c r="K2074" t="s">
        <v>903</v>
      </c>
      <c r="L2074">
        <v>4275</v>
      </c>
      <c r="M2074">
        <v>4255</v>
      </c>
      <c r="N2074">
        <v>200</v>
      </c>
      <c r="O2074" t="s">
        <v>901</v>
      </c>
      <c r="P2074">
        <v>0.88632800661750999</v>
      </c>
      <c r="Q2074">
        <v>0.90800849033578002</v>
      </c>
      <c r="R2074" s="15">
        <v>0.26621084357815999</v>
      </c>
      <c r="S2074">
        <v>6.6117372906379895E-2</v>
      </c>
      <c r="T2074">
        <v>0.46125033805833698</v>
      </c>
      <c r="U2074">
        <v>0.46125033805833698</v>
      </c>
      <c r="V2074">
        <v>0.28404140633769298</v>
      </c>
      <c r="W2074">
        <v>3.08</v>
      </c>
      <c r="X2074">
        <v>4.82</v>
      </c>
      <c r="Y2074">
        <v>111977</v>
      </c>
      <c r="Z2074">
        <v>9331</v>
      </c>
      <c r="AA2074">
        <v>0.64</v>
      </c>
      <c r="AB2074">
        <v>12</v>
      </c>
      <c r="AC2074">
        <v>6</v>
      </c>
      <c r="AD2074">
        <v>6</v>
      </c>
      <c r="AE2074">
        <v>50</v>
      </c>
      <c r="AF2074">
        <v>17</v>
      </c>
      <c r="AG2074">
        <v>4</v>
      </c>
      <c r="AH2074">
        <v>1</v>
      </c>
      <c r="AI2074">
        <v>7</v>
      </c>
      <c r="AJ2074" s="301">
        <v>43919</v>
      </c>
      <c r="AK2074">
        <v>796</v>
      </c>
      <c r="AL2074">
        <v>3710</v>
      </c>
      <c r="AM2074" s="301">
        <v>43828</v>
      </c>
      <c r="AN2074">
        <v>1001</v>
      </c>
      <c r="AO2074">
        <v>5100</v>
      </c>
      <c r="AP2074" s="301">
        <v>43645</v>
      </c>
      <c r="AQ2074">
        <v>1155</v>
      </c>
      <c r="AR2074">
        <v>5880</v>
      </c>
      <c r="AS2074" s="301">
        <v>43280</v>
      </c>
      <c r="AT2074">
        <v>1330</v>
      </c>
      <c r="AU2074">
        <v>7150</v>
      </c>
    </row>
    <row r="2075" spans="1:47" x14ac:dyDescent="0.2">
      <c r="A2075" s="102">
        <v>2292</v>
      </c>
      <c r="B2075">
        <v>7282</v>
      </c>
      <c r="C2075" t="s">
        <v>1079</v>
      </c>
      <c r="D2075" t="s">
        <v>913</v>
      </c>
      <c r="E2075">
        <v>2248</v>
      </c>
      <c r="F2075">
        <v>2231</v>
      </c>
      <c r="G2075">
        <v>400</v>
      </c>
      <c r="H2075" t="s">
        <v>898</v>
      </c>
      <c r="I2075">
        <v>9412</v>
      </c>
      <c r="J2075" t="s">
        <v>452</v>
      </c>
      <c r="K2075" t="s">
        <v>900</v>
      </c>
      <c r="L2075">
        <v>402</v>
      </c>
      <c r="M2075">
        <v>391</v>
      </c>
      <c r="N2075">
        <v>2300</v>
      </c>
      <c r="O2075" t="s">
        <v>901</v>
      </c>
      <c r="P2075">
        <v>0.91463242817901802</v>
      </c>
      <c r="Q2075">
        <v>0.91709752669122502</v>
      </c>
      <c r="R2075">
        <v>4.6103539379809899E-4</v>
      </c>
      <c r="S2075">
        <v>9.00409954119816E-2</v>
      </c>
      <c r="T2075">
        <v>2.5209577878179599</v>
      </c>
      <c r="U2075">
        <v>2.5209577878179599</v>
      </c>
      <c r="V2075">
        <v>1.5148579627246199</v>
      </c>
      <c r="W2075">
        <v>13.07</v>
      </c>
      <c r="X2075">
        <v>0.77</v>
      </c>
      <c r="Y2075">
        <v>111863</v>
      </c>
      <c r="Z2075">
        <v>7990</v>
      </c>
      <c r="AA2075">
        <v>0.39</v>
      </c>
      <c r="AB2075">
        <v>14</v>
      </c>
      <c r="AC2075">
        <v>10</v>
      </c>
      <c r="AD2075">
        <v>4</v>
      </c>
      <c r="AE2075">
        <v>71.430000000000007</v>
      </c>
      <c r="AF2075">
        <v>19</v>
      </c>
      <c r="AG2075">
        <v>2</v>
      </c>
      <c r="AH2075">
        <v>2</v>
      </c>
      <c r="AI2075">
        <v>10</v>
      </c>
      <c r="AJ2075" s="301">
        <v>43919</v>
      </c>
      <c r="AK2075">
        <v>1934</v>
      </c>
      <c r="AL2075">
        <v>393</v>
      </c>
      <c r="AM2075" s="301">
        <v>43828</v>
      </c>
      <c r="AN2075">
        <v>2745</v>
      </c>
      <c r="AO2075">
        <v>485</v>
      </c>
      <c r="AP2075" s="301">
        <v>43645</v>
      </c>
      <c r="AQ2075">
        <v>2157</v>
      </c>
      <c r="AR2075">
        <v>438</v>
      </c>
      <c r="AS2075" s="301">
        <v>43280</v>
      </c>
      <c r="AT2075">
        <v>2716</v>
      </c>
      <c r="AU2075">
        <v>538</v>
      </c>
    </row>
    <row r="2076" spans="1:47" x14ac:dyDescent="0.2">
      <c r="A2076" s="102">
        <v>2919</v>
      </c>
      <c r="B2076">
        <v>3116</v>
      </c>
      <c r="C2076" t="s">
        <v>1023</v>
      </c>
      <c r="D2076" t="s">
        <v>913</v>
      </c>
      <c r="E2076">
        <v>1433</v>
      </c>
      <c r="F2076">
        <v>1455</v>
      </c>
      <c r="G2076">
        <v>700</v>
      </c>
      <c r="H2076" t="s">
        <v>898</v>
      </c>
      <c r="I2076">
        <v>3197</v>
      </c>
      <c r="J2076" t="s">
        <v>508</v>
      </c>
      <c r="K2076" t="s">
        <v>921</v>
      </c>
      <c r="L2076">
        <v>1738</v>
      </c>
      <c r="M2076">
        <v>1715</v>
      </c>
      <c r="N2076">
        <v>600</v>
      </c>
      <c r="O2076" t="s">
        <v>901</v>
      </c>
      <c r="P2076">
        <v>0.88645899499494496</v>
      </c>
      <c r="Q2076">
        <v>0.89998555093263199</v>
      </c>
      <c r="R2076">
        <v>9.3298675907136103E-3</v>
      </c>
      <c r="S2076" s="15">
        <v>4.3217759818619798E-2</v>
      </c>
      <c r="T2076">
        <v>0.96822580440927597</v>
      </c>
      <c r="U2076">
        <v>0.96822580440927597</v>
      </c>
      <c r="V2076">
        <v>0.50931949609954497</v>
      </c>
      <c r="W2076">
        <v>5.24</v>
      </c>
      <c r="X2076">
        <v>1.02</v>
      </c>
      <c r="Y2076">
        <v>111810</v>
      </c>
      <c r="Z2076">
        <v>8601</v>
      </c>
      <c r="AA2076">
        <v>0.45</v>
      </c>
      <c r="AB2076">
        <v>13</v>
      </c>
      <c r="AC2076">
        <v>8</v>
      </c>
      <c r="AD2076">
        <v>5</v>
      </c>
      <c r="AE2076">
        <v>61.54</v>
      </c>
      <c r="AF2076">
        <v>19</v>
      </c>
      <c r="AG2076">
        <v>3</v>
      </c>
      <c r="AH2076">
        <v>3</v>
      </c>
      <c r="AI2076">
        <v>7</v>
      </c>
      <c r="AJ2076" s="301">
        <v>43919</v>
      </c>
      <c r="AK2076">
        <v>1315</v>
      </c>
      <c r="AL2076">
        <v>1614</v>
      </c>
      <c r="AM2076" s="301">
        <v>43828</v>
      </c>
      <c r="AN2076">
        <v>1765</v>
      </c>
      <c r="AO2076">
        <v>2135</v>
      </c>
      <c r="AP2076" s="301">
        <v>43645</v>
      </c>
      <c r="AQ2076">
        <v>1448</v>
      </c>
      <c r="AR2076">
        <v>1873</v>
      </c>
      <c r="AS2076" s="301">
        <v>43280</v>
      </c>
      <c r="AT2076">
        <v>2005</v>
      </c>
      <c r="AU2076">
        <v>1626</v>
      </c>
    </row>
    <row r="2077" spans="1:47" x14ac:dyDescent="0.2">
      <c r="A2077" s="102">
        <v>761</v>
      </c>
      <c r="B2077">
        <v>4324</v>
      </c>
      <c r="C2077" t="s">
        <v>1065</v>
      </c>
      <c r="D2077" t="s">
        <v>910</v>
      </c>
      <c r="E2077">
        <v>2495</v>
      </c>
      <c r="F2077">
        <v>2445</v>
      </c>
      <c r="G2077">
        <v>400</v>
      </c>
      <c r="H2077" t="s">
        <v>901</v>
      </c>
      <c r="I2077">
        <v>5938</v>
      </c>
      <c r="J2077" t="s">
        <v>1395</v>
      </c>
      <c r="K2077" t="s">
        <v>1032</v>
      </c>
      <c r="L2077">
        <v>1514</v>
      </c>
      <c r="M2077">
        <v>1480</v>
      </c>
      <c r="N2077">
        <v>700</v>
      </c>
      <c r="O2077" t="s">
        <v>898</v>
      </c>
      <c r="P2077">
        <v>0.95369185187646299</v>
      </c>
      <c r="Q2077">
        <v>0.95205332856814895</v>
      </c>
      <c r="R2077">
        <v>0.12166349306249601</v>
      </c>
      <c r="S2077">
        <v>7.5990846870339093E-2</v>
      </c>
      <c r="T2077">
        <v>-0.44658706019462202</v>
      </c>
      <c r="U2077">
        <v>0.44658706019462202</v>
      </c>
      <c r="V2077">
        <v>0.17620310320213001</v>
      </c>
      <c r="W2077">
        <v>-2.94</v>
      </c>
      <c r="X2077">
        <v>5.93</v>
      </c>
      <c r="Y2077">
        <v>111764</v>
      </c>
      <c r="Z2077">
        <v>7983</v>
      </c>
      <c r="AA2077">
        <v>0.27</v>
      </c>
      <c r="AB2077">
        <v>14</v>
      </c>
      <c r="AC2077">
        <v>7</v>
      </c>
      <c r="AD2077">
        <v>7</v>
      </c>
      <c r="AE2077">
        <v>50</v>
      </c>
      <c r="AF2077">
        <v>17</v>
      </c>
      <c r="AG2077">
        <v>3</v>
      </c>
      <c r="AH2077">
        <v>3</v>
      </c>
      <c r="AI2077">
        <v>8</v>
      </c>
      <c r="AJ2077" s="301">
        <v>43919</v>
      </c>
      <c r="AK2077">
        <v>2119</v>
      </c>
      <c r="AL2077">
        <v>1332</v>
      </c>
      <c r="AM2077" s="301">
        <v>43828</v>
      </c>
      <c r="AN2077">
        <v>3775</v>
      </c>
      <c r="AO2077">
        <v>1889</v>
      </c>
      <c r="AP2077" s="301">
        <v>43645</v>
      </c>
      <c r="AQ2077">
        <v>3810</v>
      </c>
      <c r="AR2077">
        <v>1774</v>
      </c>
      <c r="AS2077" s="301">
        <v>43280</v>
      </c>
      <c r="AT2077">
        <v>5140</v>
      </c>
      <c r="AU2077">
        <v>2190</v>
      </c>
    </row>
    <row r="2078" spans="1:47" x14ac:dyDescent="0.2">
      <c r="A2078" s="102">
        <v>4</v>
      </c>
      <c r="B2078">
        <v>8308</v>
      </c>
      <c r="C2078" t="s">
        <v>48</v>
      </c>
      <c r="D2078" t="s">
        <v>940</v>
      </c>
      <c r="E2078">
        <v>366</v>
      </c>
      <c r="F2078">
        <v>368</v>
      </c>
      <c r="G2078">
        <v>2500</v>
      </c>
      <c r="H2078" t="s">
        <v>898</v>
      </c>
      <c r="I2078">
        <v>8316</v>
      </c>
      <c r="J2078" t="s">
        <v>1051</v>
      </c>
      <c r="K2078" t="s">
        <v>940</v>
      </c>
      <c r="L2078">
        <v>3001</v>
      </c>
      <c r="M2078">
        <v>3011</v>
      </c>
      <c r="N2078">
        <v>300</v>
      </c>
      <c r="O2078" t="s">
        <v>901</v>
      </c>
      <c r="P2078">
        <v>0.97743373927733501</v>
      </c>
      <c r="Q2078">
        <v>0.98559488927863503</v>
      </c>
      <c r="R2078" s="15">
        <v>0.13404542637504599</v>
      </c>
      <c r="S2078">
        <v>9.8274808499240196E-2</v>
      </c>
      <c r="T2078">
        <v>0.91847769348044495</v>
      </c>
      <c r="U2078">
        <v>0.91847769348044495</v>
      </c>
      <c r="V2078">
        <v>0.55372537856766602</v>
      </c>
      <c r="W2078">
        <v>1.73</v>
      </c>
      <c r="X2078">
        <v>1.85</v>
      </c>
      <c r="Y2078">
        <v>111454</v>
      </c>
      <c r="Z2078">
        <v>10132</v>
      </c>
      <c r="AA2078">
        <v>0.51</v>
      </c>
      <c r="AB2078">
        <v>11</v>
      </c>
      <c r="AC2078">
        <v>7</v>
      </c>
      <c r="AD2078">
        <v>4</v>
      </c>
      <c r="AE2078">
        <v>63.64</v>
      </c>
      <c r="AF2078">
        <v>21</v>
      </c>
      <c r="AG2078">
        <v>0</v>
      </c>
      <c r="AH2078">
        <v>0</v>
      </c>
      <c r="AI2078">
        <v>11</v>
      </c>
      <c r="AJ2078" s="301">
        <v>43919</v>
      </c>
      <c r="AK2078">
        <v>344</v>
      </c>
      <c r="AL2078">
        <v>2750.5</v>
      </c>
      <c r="AM2078" s="301">
        <v>43828</v>
      </c>
      <c r="AN2078">
        <v>479</v>
      </c>
      <c r="AO2078">
        <v>4038</v>
      </c>
      <c r="AP2078" s="301">
        <v>43645</v>
      </c>
      <c r="AQ2078">
        <v>453.5</v>
      </c>
      <c r="AR2078">
        <v>3843</v>
      </c>
      <c r="AS2078" s="301">
        <v>43280</v>
      </c>
      <c r="AT2078">
        <v>582.29999999999995</v>
      </c>
      <c r="AU2078">
        <v>4233</v>
      </c>
    </row>
    <row r="2079" spans="1:47" x14ac:dyDescent="0.2">
      <c r="A2079" s="102">
        <v>1521</v>
      </c>
      <c r="B2079">
        <v>2579</v>
      </c>
      <c r="C2079" t="s">
        <v>1264</v>
      </c>
      <c r="D2079" t="s">
        <v>923</v>
      </c>
      <c r="E2079">
        <v>1964</v>
      </c>
      <c r="F2079">
        <v>1937</v>
      </c>
      <c r="G2079">
        <v>300</v>
      </c>
      <c r="H2079" t="s">
        <v>901</v>
      </c>
      <c r="I2079">
        <v>6971</v>
      </c>
      <c r="J2079" t="s">
        <v>592</v>
      </c>
      <c r="K2079" t="s">
        <v>903</v>
      </c>
      <c r="L2079">
        <v>5900</v>
      </c>
      <c r="M2079">
        <v>5809</v>
      </c>
      <c r="N2079">
        <v>100</v>
      </c>
      <c r="O2079" t="s">
        <v>898</v>
      </c>
      <c r="P2079">
        <v>0.66735724564023702</v>
      </c>
      <c r="Q2079">
        <v>0.93620825561783605</v>
      </c>
      <c r="R2079">
        <v>0.29115488610241602</v>
      </c>
      <c r="S2079">
        <v>2.71700790001982E-3</v>
      </c>
      <c r="T2079">
        <v>-0.77805371055938399</v>
      </c>
      <c r="U2079">
        <v>0.77805371055938399</v>
      </c>
      <c r="V2079">
        <v>0.61501195242276996</v>
      </c>
      <c r="W2079">
        <v>-3.81</v>
      </c>
      <c r="X2079">
        <v>0.03</v>
      </c>
      <c r="Y2079">
        <v>111167</v>
      </c>
      <c r="Z2079">
        <v>22233</v>
      </c>
      <c r="AA2079">
        <v>0.82</v>
      </c>
      <c r="AB2079">
        <v>5</v>
      </c>
      <c r="AC2079">
        <v>3</v>
      </c>
      <c r="AD2079">
        <v>2</v>
      </c>
      <c r="AE2079">
        <v>60</v>
      </c>
      <c r="AF2079">
        <v>17</v>
      </c>
      <c r="AG2079">
        <v>2</v>
      </c>
      <c r="AH2079">
        <v>1</v>
      </c>
      <c r="AI2079">
        <v>2</v>
      </c>
      <c r="AJ2079" s="301">
        <v>43919</v>
      </c>
      <c r="AK2079">
        <v>2288</v>
      </c>
      <c r="AL2079">
        <v>6395</v>
      </c>
      <c r="AM2079" s="301">
        <v>43828</v>
      </c>
      <c r="AN2079">
        <v>2791</v>
      </c>
      <c r="AO2079">
        <v>7480</v>
      </c>
      <c r="AP2079" s="301">
        <v>43645</v>
      </c>
      <c r="AQ2079">
        <v>2792</v>
      </c>
      <c r="AR2079">
        <v>7160</v>
      </c>
      <c r="AS2079" s="301">
        <v>43280</v>
      </c>
      <c r="AT2079">
        <v>4345</v>
      </c>
      <c r="AU2079">
        <v>6128</v>
      </c>
    </row>
    <row r="2080" spans="1:47" x14ac:dyDescent="0.2">
      <c r="A2080" s="102">
        <v>2461</v>
      </c>
      <c r="B2080">
        <v>4183</v>
      </c>
      <c r="C2080" t="s">
        <v>1028</v>
      </c>
      <c r="D2080" t="s">
        <v>920</v>
      </c>
      <c r="E2080">
        <v>2221</v>
      </c>
      <c r="F2080">
        <v>2197</v>
      </c>
      <c r="G2080">
        <v>500</v>
      </c>
      <c r="H2080" t="s">
        <v>901</v>
      </c>
      <c r="I2080">
        <v>9616</v>
      </c>
      <c r="J2080" t="s">
        <v>1156</v>
      </c>
      <c r="K2080" t="s">
        <v>910</v>
      </c>
      <c r="L2080">
        <v>3730</v>
      </c>
      <c r="M2080">
        <v>3595</v>
      </c>
      <c r="N2080">
        <v>300</v>
      </c>
      <c r="O2080" t="s">
        <v>898</v>
      </c>
      <c r="P2080">
        <v>0.87070468079892505</v>
      </c>
      <c r="Q2080">
        <v>0.91228738176050095</v>
      </c>
      <c r="R2080">
        <v>0.29024298562948703</v>
      </c>
      <c r="S2080">
        <v>3.1534771798304002E-2</v>
      </c>
      <c r="T2080">
        <v>-1.08030651083982</v>
      </c>
      <c r="U2080">
        <v>1.08030651083982</v>
      </c>
      <c r="V2080">
        <v>1.16329185870899</v>
      </c>
      <c r="W2080">
        <v>-21.61</v>
      </c>
      <c r="X2080">
        <v>1.85</v>
      </c>
      <c r="Y2080">
        <v>111054</v>
      </c>
      <c r="Z2080">
        <v>12339</v>
      </c>
      <c r="AA2080">
        <v>0.47</v>
      </c>
      <c r="AB2080">
        <v>9</v>
      </c>
      <c r="AC2080">
        <v>4</v>
      </c>
      <c r="AD2080">
        <v>5</v>
      </c>
      <c r="AE2080">
        <v>44.44</v>
      </c>
      <c r="AF2080">
        <v>13</v>
      </c>
      <c r="AG2080">
        <v>2</v>
      </c>
      <c r="AH2080">
        <v>4</v>
      </c>
      <c r="AI2080">
        <v>3</v>
      </c>
      <c r="AJ2080" s="301">
        <v>43919</v>
      </c>
      <c r="AK2080">
        <v>2105</v>
      </c>
      <c r="AL2080">
        <v>2291</v>
      </c>
      <c r="AM2080" s="301">
        <v>43828</v>
      </c>
      <c r="AN2080">
        <v>2680</v>
      </c>
      <c r="AO2080">
        <v>5180</v>
      </c>
      <c r="AP2080" s="301">
        <v>43645</v>
      </c>
      <c r="AQ2080">
        <v>2728</v>
      </c>
      <c r="AR2080">
        <v>5240</v>
      </c>
      <c r="AS2080" s="301">
        <v>43280</v>
      </c>
      <c r="AT2080">
        <v>2913</v>
      </c>
      <c r="AU2080">
        <v>5940</v>
      </c>
    </row>
    <row r="2081" spans="1:47" x14ac:dyDescent="0.2">
      <c r="A2081" s="102">
        <v>2777</v>
      </c>
      <c r="B2081">
        <v>4503</v>
      </c>
      <c r="C2081" t="s">
        <v>537</v>
      </c>
      <c r="D2081" t="s">
        <v>918</v>
      </c>
      <c r="E2081">
        <v>1826</v>
      </c>
      <c r="F2081">
        <v>1813.5</v>
      </c>
      <c r="G2081">
        <v>500</v>
      </c>
      <c r="H2081" t="s">
        <v>901</v>
      </c>
      <c r="I2081">
        <v>6951</v>
      </c>
      <c r="J2081" t="s">
        <v>225</v>
      </c>
      <c r="K2081" t="s">
        <v>903</v>
      </c>
      <c r="L2081">
        <v>3085</v>
      </c>
      <c r="M2081">
        <v>2985</v>
      </c>
      <c r="N2081">
        <v>300</v>
      </c>
      <c r="O2081" t="s">
        <v>898</v>
      </c>
      <c r="P2081">
        <v>0.63526926696510999</v>
      </c>
      <c r="Q2081">
        <v>0.90415430352701598</v>
      </c>
      <c r="R2081">
        <v>0.26324331898909098</v>
      </c>
      <c r="S2081">
        <v>1.13468458899892E-2</v>
      </c>
      <c r="T2081">
        <v>-0.124089250882602</v>
      </c>
      <c r="U2081">
        <v>0.124089250882602</v>
      </c>
      <c r="V2081">
        <v>3.1235794226291001E-2</v>
      </c>
      <c r="W2081">
        <v>-1.31</v>
      </c>
      <c r="X2081">
        <v>1.26</v>
      </c>
      <c r="Y2081">
        <v>110865</v>
      </c>
      <c r="Z2081">
        <v>6159</v>
      </c>
      <c r="AA2081">
        <v>0.39</v>
      </c>
      <c r="AB2081">
        <v>18</v>
      </c>
      <c r="AC2081">
        <v>11</v>
      </c>
      <c r="AD2081">
        <v>7</v>
      </c>
      <c r="AE2081">
        <v>61.11</v>
      </c>
      <c r="AF2081">
        <v>15</v>
      </c>
      <c r="AG2081">
        <v>4</v>
      </c>
      <c r="AH2081">
        <v>6</v>
      </c>
      <c r="AI2081">
        <v>8</v>
      </c>
      <c r="AJ2081" s="301">
        <v>43919</v>
      </c>
      <c r="AK2081">
        <v>1722</v>
      </c>
      <c r="AL2081">
        <v>2518</v>
      </c>
      <c r="AM2081" s="301">
        <v>43828</v>
      </c>
      <c r="AN2081">
        <v>1870</v>
      </c>
      <c r="AO2081">
        <v>3325</v>
      </c>
      <c r="AP2081" s="301">
        <v>43645</v>
      </c>
      <c r="AQ2081">
        <v>1561.5</v>
      </c>
      <c r="AR2081">
        <v>2441</v>
      </c>
      <c r="AS2081" s="301">
        <v>43280</v>
      </c>
      <c r="AT2081">
        <v>1689</v>
      </c>
      <c r="AU2081">
        <v>2248</v>
      </c>
    </row>
    <row r="2082" spans="1:47" x14ac:dyDescent="0.2">
      <c r="A2082" s="102">
        <v>858</v>
      </c>
      <c r="B2082">
        <v>5233</v>
      </c>
      <c r="C2082" t="s">
        <v>1033</v>
      </c>
      <c r="D2082" t="s">
        <v>897</v>
      </c>
      <c r="E2082">
        <v>2425</v>
      </c>
      <c r="F2082">
        <v>2448</v>
      </c>
      <c r="G2082">
        <v>400</v>
      </c>
      <c r="H2082" t="s">
        <v>898</v>
      </c>
      <c r="I2082">
        <v>9613</v>
      </c>
      <c r="J2082" t="s">
        <v>1183</v>
      </c>
      <c r="K2082" t="s">
        <v>900</v>
      </c>
      <c r="L2082">
        <v>1203</v>
      </c>
      <c r="M2082">
        <v>1177</v>
      </c>
      <c r="N2082">
        <v>800</v>
      </c>
      <c r="O2082" t="s">
        <v>901</v>
      </c>
      <c r="P2082">
        <v>0.96739163171793097</v>
      </c>
      <c r="Q2082">
        <v>0.95014345525819599</v>
      </c>
      <c r="R2082">
        <v>1.26999599058687E-3</v>
      </c>
      <c r="S2082">
        <v>6.1764126598087103E-2</v>
      </c>
      <c r="T2082">
        <v>1.6024895434067401</v>
      </c>
      <c r="U2082">
        <v>1.6024895434067401</v>
      </c>
      <c r="V2082">
        <v>0.81800668767430595</v>
      </c>
      <c r="W2082">
        <v>6.05</v>
      </c>
      <c r="X2082">
        <v>3.84</v>
      </c>
      <c r="Y2082">
        <v>110697</v>
      </c>
      <c r="Z2082">
        <v>7380</v>
      </c>
      <c r="AA2082">
        <v>0.34</v>
      </c>
      <c r="AB2082">
        <v>15</v>
      </c>
      <c r="AC2082">
        <v>9</v>
      </c>
      <c r="AD2082">
        <v>6</v>
      </c>
      <c r="AE2082">
        <v>60</v>
      </c>
      <c r="AF2082">
        <v>21</v>
      </c>
      <c r="AG2082">
        <v>1</v>
      </c>
      <c r="AH2082">
        <v>0</v>
      </c>
      <c r="AI2082">
        <v>14</v>
      </c>
      <c r="AJ2082" s="301">
        <v>43919</v>
      </c>
      <c r="AK2082">
        <v>1935</v>
      </c>
      <c r="AL2082">
        <v>1043</v>
      </c>
      <c r="AM2082" s="301">
        <v>43828</v>
      </c>
      <c r="AN2082">
        <v>3215</v>
      </c>
      <c r="AO2082">
        <v>1467</v>
      </c>
      <c r="AP2082" s="301">
        <v>43645</v>
      </c>
      <c r="AQ2082">
        <v>3290</v>
      </c>
      <c r="AR2082">
        <v>1461</v>
      </c>
      <c r="AS2082" s="301">
        <v>43280</v>
      </c>
      <c r="AT2082">
        <v>3625</v>
      </c>
      <c r="AU2082">
        <v>1251</v>
      </c>
    </row>
    <row r="2083" spans="1:47" x14ac:dyDescent="0.2">
      <c r="A2083" s="102">
        <v>2149</v>
      </c>
      <c r="B2083">
        <v>1941</v>
      </c>
      <c r="C2083" t="s">
        <v>1159</v>
      </c>
      <c r="D2083" t="s">
        <v>907</v>
      </c>
      <c r="E2083">
        <v>2302</v>
      </c>
      <c r="F2083">
        <v>2285</v>
      </c>
      <c r="G2083">
        <v>400</v>
      </c>
      <c r="H2083" t="s">
        <v>901</v>
      </c>
      <c r="I2083">
        <v>8601</v>
      </c>
      <c r="J2083" t="s">
        <v>22</v>
      </c>
      <c r="K2083" t="s">
        <v>1025</v>
      </c>
      <c r="L2083">
        <v>454.2</v>
      </c>
      <c r="M2083">
        <v>454</v>
      </c>
      <c r="N2083">
        <v>2000</v>
      </c>
      <c r="O2083" t="s">
        <v>898</v>
      </c>
      <c r="P2083">
        <v>0.77684688074927899</v>
      </c>
      <c r="Q2083">
        <v>0.92087399650093305</v>
      </c>
      <c r="R2083">
        <v>0.221935462113582</v>
      </c>
      <c r="S2083" s="15">
        <v>1.4918544451569E-2</v>
      </c>
      <c r="T2083">
        <v>-0.24839382694544401</v>
      </c>
      <c r="U2083">
        <v>0.24839382694544401</v>
      </c>
      <c r="V2083">
        <v>2.3841401764037099E-2</v>
      </c>
      <c r="W2083">
        <v>-0.81</v>
      </c>
      <c r="X2083">
        <v>0.66</v>
      </c>
      <c r="Y2083">
        <v>110498</v>
      </c>
      <c r="Z2083">
        <v>8500</v>
      </c>
      <c r="AA2083">
        <v>0.47</v>
      </c>
      <c r="AB2083">
        <v>13</v>
      </c>
      <c r="AC2083">
        <v>9</v>
      </c>
      <c r="AD2083">
        <v>4</v>
      </c>
      <c r="AE2083">
        <v>69.23</v>
      </c>
      <c r="AF2083">
        <v>21</v>
      </c>
      <c r="AG2083">
        <v>0</v>
      </c>
      <c r="AH2083">
        <v>0</v>
      </c>
      <c r="AI2083">
        <v>13</v>
      </c>
      <c r="AJ2083" s="301">
        <v>43919</v>
      </c>
      <c r="AK2083">
        <v>2248</v>
      </c>
      <c r="AL2083">
        <v>434.4</v>
      </c>
      <c r="AM2083" s="301">
        <v>43828</v>
      </c>
      <c r="AN2083">
        <v>2532</v>
      </c>
      <c r="AO2083">
        <v>553</v>
      </c>
      <c r="AP2083" s="301">
        <v>43645</v>
      </c>
      <c r="AQ2083">
        <v>2296</v>
      </c>
      <c r="AR2083">
        <v>490.5</v>
      </c>
      <c r="AS2083" s="301">
        <v>43280</v>
      </c>
      <c r="AT2083">
        <v>2698</v>
      </c>
      <c r="AU2083">
        <v>633.4</v>
      </c>
    </row>
    <row r="2084" spans="1:47" x14ac:dyDescent="0.2">
      <c r="A2084" s="102">
        <v>1298</v>
      </c>
      <c r="B2084">
        <v>7013</v>
      </c>
      <c r="C2084" t="s">
        <v>1477</v>
      </c>
      <c r="D2084" t="s">
        <v>909</v>
      </c>
      <c r="E2084">
        <v>1500</v>
      </c>
      <c r="F2084">
        <v>1480</v>
      </c>
      <c r="G2084">
        <v>700</v>
      </c>
      <c r="H2084" t="s">
        <v>898</v>
      </c>
      <c r="I2084">
        <v>9613</v>
      </c>
      <c r="J2084" t="s">
        <v>1183</v>
      </c>
      <c r="K2084" t="s">
        <v>900</v>
      </c>
      <c r="L2084">
        <v>1203</v>
      </c>
      <c r="M2084">
        <v>1177</v>
      </c>
      <c r="N2084">
        <v>900</v>
      </c>
      <c r="O2084" t="s">
        <v>901</v>
      </c>
      <c r="P2084">
        <v>0.92839546757064795</v>
      </c>
      <c r="Q2084">
        <v>0.94164829189564603</v>
      </c>
      <c r="R2084">
        <v>0.165490980351649</v>
      </c>
      <c r="S2084">
        <v>4.0687090810978897E-2</v>
      </c>
      <c r="T2084">
        <v>0.18363445724701599</v>
      </c>
      <c r="U2084">
        <v>0.18363445724701599</v>
      </c>
      <c r="V2084">
        <v>0.25781710236302902</v>
      </c>
      <c r="W2084">
        <v>1.3</v>
      </c>
      <c r="X2084">
        <v>2.25</v>
      </c>
      <c r="Y2084">
        <v>110293</v>
      </c>
      <c r="Z2084">
        <v>7353</v>
      </c>
      <c r="AA2084">
        <v>0.35</v>
      </c>
      <c r="AB2084">
        <v>15</v>
      </c>
      <c r="AC2084">
        <v>10</v>
      </c>
      <c r="AD2084">
        <v>5</v>
      </c>
      <c r="AE2084">
        <v>66.67</v>
      </c>
      <c r="AF2084">
        <v>21</v>
      </c>
      <c r="AG2084">
        <v>1</v>
      </c>
      <c r="AH2084">
        <v>1</v>
      </c>
      <c r="AI2084">
        <v>13</v>
      </c>
      <c r="AJ2084" s="301">
        <v>43919</v>
      </c>
      <c r="AK2084">
        <v>1316</v>
      </c>
      <c r="AL2084">
        <v>1043</v>
      </c>
      <c r="AM2084" s="301">
        <v>43828</v>
      </c>
      <c r="AN2084">
        <v>2574</v>
      </c>
      <c r="AO2084">
        <v>1467</v>
      </c>
      <c r="AP2084" s="301">
        <v>43645</v>
      </c>
      <c r="AQ2084">
        <v>2600</v>
      </c>
      <c r="AR2084">
        <v>1461</v>
      </c>
      <c r="AS2084" s="301">
        <v>43280</v>
      </c>
      <c r="AT2084">
        <v>3790</v>
      </c>
      <c r="AU2084">
        <v>1251</v>
      </c>
    </row>
    <row r="2085" spans="1:47" x14ac:dyDescent="0.2">
      <c r="A2085" s="102">
        <v>1693</v>
      </c>
      <c r="B2085">
        <v>1812</v>
      </c>
      <c r="C2085" t="s">
        <v>961</v>
      </c>
      <c r="D2085" t="s">
        <v>907</v>
      </c>
      <c r="E2085">
        <v>1231</v>
      </c>
      <c r="F2085">
        <v>1252</v>
      </c>
      <c r="G2085">
        <v>800</v>
      </c>
      <c r="H2085" t="s">
        <v>898</v>
      </c>
      <c r="I2085">
        <v>9303</v>
      </c>
      <c r="J2085" t="s">
        <v>1166</v>
      </c>
      <c r="K2085" t="s">
        <v>1184</v>
      </c>
      <c r="L2085">
        <v>1276</v>
      </c>
      <c r="M2085">
        <v>1286</v>
      </c>
      <c r="N2085">
        <v>800</v>
      </c>
      <c r="O2085" t="s">
        <v>901</v>
      </c>
      <c r="P2085">
        <v>0.92144663364261503</v>
      </c>
      <c r="Q2085">
        <v>0.93240591240403103</v>
      </c>
      <c r="R2085">
        <v>5.48790469827974E-2</v>
      </c>
      <c r="S2085">
        <v>4.0339644220215201E-2</v>
      </c>
      <c r="T2085">
        <v>1.9337215547126401</v>
      </c>
      <c r="U2085">
        <v>1.9337215547126401</v>
      </c>
      <c r="V2085">
        <v>1.4127811701363</v>
      </c>
      <c r="W2085">
        <v>5.53</v>
      </c>
      <c r="X2085">
        <v>2.64</v>
      </c>
      <c r="Y2085">
        <v>110273</v>
      </c>
      <c r="Z2085">
        <v>7352</v>
      </c>
      <c r="AA2085">
        <v>0.37</v>
      </c>
      <c r="AB2085">
        <v>15</v>
      </c>
      <c r="AC2085">
        <v>10</v>
      </c>
      <c r="AD2085">
        <v>5</v>
      </c>
      <c r="AE2085">
        <v>66.67</v>
      </c>
      <c r="AF2085">
        <v>19</v>
      </c>
      <c r="AG2085">
        <v>1</v>
      </c>
      <c r="AH2085">
        <v>2</v>
      </c>
      <c r="AI2085">
        <v>12</v>
      </c>
      <c r="AJ2085" s="301">
        <v>43919</v>
      </c>
      <c r="AK2085">
        <v>1155</v>
      </c>
      <c r="AL2085">
        <v>1217</v>
      </c>
      <c r="AM2085" s="301">
        <v>43828</v>
      </c>
      <c r="AN2085">
        <v>1458</v>
      </c>
      <c r="AO2085">
        <v>1471</v>
      </c>
      <c r="AP2085" s="301">
        <v>43645</v>
      </c>
      <c r="AQ2085">
        <v>1510</v>
      </c>
      <c r="AR2085">
        <v>1417</v>
      </c>
      <c r="AS2085" s="301">
        <v>43280</v>
      </c>
      <c r="AT2085">
        <v>1646</v>
      </c>
      <c r="AU2085">
        <v>1330</v>
      </c>
    </row>
    <row r="2086" spans="1:47" x14ac:dyDescent="0.2">
      <c r="A2086" s="102">
        <v>96</v>
      </c>
      <c r="B2086">
        <v>4023</v>
      </c>
      <c r="C2086" t="s">
        <v>1461</v>
      </c>
      <c r="D2086" t="s">
        <v>920</v>
      </c>
      <c r="E2086">
        <v>4750</v>
      </c>
      <c r="F2086">
        <v>4715</v>
      </c>
      <c r="G2086">
        <v>200</v>
      </c>
      <c r="H2086" t="s">
        <v>898</v>
      </c>
      <c r="I2086">
        <v>5401</v>
      </c>
      <c r="J2086" t="s">
        <v>1139</v>
      </c>
      <c r="K2086" t="s">
        <v>939</v>
      </c>
      <c r="L2086">
        <v>997.7</v>
      </c>
      <c r="M2086">
        <v>975.8</v>
      </c>
      <c r="N2086">
        <v>1000</v>
      </c>
      <c r="O2086" t="s">
        <v>901</v>
      </c>
      <c r="P2086">
        <v>0.92830414978936604</v>
      </c>
      <c r="Q2086">
        <v>0.97283932948864704</v>
      </c>
      <c r="R2086" s="15">
        <v>1.4450317125517999E-2</v>
      </c>
      <c r="S2086" s="15">
        <v>6.5054455316078494E-2</v>
      </c>
      <c r="T2086">
        <v>0.44556255922354998</v>
      </c>
      <c r="U2086">
        <v>0.44556255922354998</v>
      </c>
      <c r="V2086">
        <v>7.2085986558720602E-2</v>
      </c>
      <c r="W2086">
        <v>2.21</v>
      </c>
      <c r="X2086">
        <v>3.48</v>
      </c>
      <c r="Y2086">
        <v>110268</v>
      </c>
      <c r="Z2086">
        <v>10024</v>
      </c>
      <c r="AA2086">
        <v>0.77</v>
      </c>
      <c r="AB2086">
        <v>11</v>
      </c>
      <c r="AC2086">
        <v>7</v>
      </c>
      <c r="AD2086">
        <v>4</v>
      </c>
      <c r="AE2086">
        <v>63.64</v>
      </c>
      <c r="AF2086">
        <v>18</v>
      </c>
      <c r="AG2086">
        <v>3</v>
      </c>
      <c r="AH2086">
        <v>1</v>
      </c>
      <c r="AI2086">
        <v>7</v>
      </c>
      <c r="AJ2086" s="301">
        <v>43919</v>
      </c>
      <c r="AK2086">
        <v>4470</v>
      </c>
      <c r="AL2086">
        <v>1006</v>
      </c>
      <c r="AM2086" s="301">
        <v>43828</v>
      </c>
      <c r="AN2086">
        <v>6580</v>
      </c>
      <c r="AO2086">
        <v>1654</v>
      </c>
      <c r="AP2086" s="301">
        <v>43645</v>
      </c>
      <c r="AQ2086">
        <v>7430</v>
      </c>
      <c r="AR2086">
        <v>1874</v>
      </c>
      <c r="AS2086" s="301">
        <v>43280</v>
      </c>
      <c r="AT2086">
        <v>7690</v>
      </c>
      <c r="AU2086">
        <v>2117</v>
      </c>
    </row>
    <row r="2087" spans="1:47" x14ac:dyDescent="0.2">
      <c r="A2087" s="102">
        <v>1119</v>
      </c>
      <c r="B2087">
        <v>3086</v>
      </c>
      <c r="C2087" t="s">
        <v>503</v>
      </c>
      <c r="D2087" t="s">
        <v>921</v>
      </c>
      <c r="E2087">
        <v>795</v>
      </c>
      <c r="F2087">
        <v>758</v>
      </c>
      <c r="G2087">
        <v>1400</v>
      </c>
      <c r="H2087" t="s">
        <v>901</v>
      </c>
      <c r="I2087">
        <v>3407</v>
      </c>
      <c r="J2087" t="s">
        <v>983</v>
      </c>
      <c r="K2087" t="s">
        <v>920</v>
      </c>
      <c r="L2087">
        <v>846.6</v>
      </c>
      <c r="M2087">
        <v>855.5</v>
      </c>
      <c r="N2087">
        <v>1200</v>
      </c>
      <c r="O2087" t="s">
        <v>898</v>
      </c>
      <c r="P2087">
        <v>0.68329053028122699</v>
      </c>
      <c r="Q2087">
        <v>0.94517624799849098</v>
      </c>
      <c r="R2087">
        <v>6.27178210772385E-2</v>
      </c>
      <c r="S2087">
        <v>6.3931907725585796E-2</v>
      </c>
      <c r="T2087">
        <v>-2.1872762152307601</v>
      </c>
      <c r="U2087">
        <v>2.1872762152307601</v>
      </c>
      <c r="V2087">
        <v>1.9039454202677899</v>
      </c>
      <c r="W2087">
        <v>-25.99</v>
      </c>
      <c r="X2087">
        <v>3.37</v>
      </c>
      <c r="Y2087">
        <v>110099</v>
      </c>
      <c r="Z2087">
        <v>7864</v>
      </c>
      <c r="AA2087">
        <v>0.4</v>
      </c>
      <c r="AB2087">
        <v>14</v>
      </c>
      <c r="AC2087">
        <v>7</v>
      </c>
      <c r="AD2087">
        <v>7</v>
      </c>
      <c r="AE2087">
        <v>50</v>
      </c>
      <c r="AF2087">
        <v>19</v>
      </c>
      <c r="AG2087">
        <v>1</v>
      </c>
      <c r="AH2087">
        <v>2</v>
      </c>
      <c r="AI2087">
        <v>11</v>
      </c>
      <c r="AJ2087" s="301">
        <v>43919</v>
      </c>
      <c r="AK2087">
        <v>907</v>
      </c>
      <c r="AL2087">
        <v>822.3</v>
      </c>
      <c r="AM2087" s="301">
        <v>43828</v>
      </c>
      <c r="AN2087">
        <v>1530</v>
      </c>
      <c r="AO2087">
        <v>1234</v>
      </c>
      <c r="AP2087" s="301">
        <v>43645</v>
      </c>
      <c r="AQ2087">
        <v>1244</v>
      </c>
      <c r="AR2087">
        <v>1194.5</v>
      </c>
      <c r="AS2087" s="301">
        <v>43280</v>
      </c>
      <c r="AT2087">
        <v>1630</v>
      </c>
      <c r="AU2087">
        <v>1398</v>
      </c>
    </row>
    <row r="2088" spans="1:47" x14ac:dyDescent="0.2">
      <c r="A2088" s="102">
        <v>3532</v>
      </c>
      <c r="B2088">
        <v>3635</v>
      </c>
      <c r="C2088" t="s">
        <v>43</v>
      </c>
      <c r="D2088" t="s">
        <v>900</v>
      </c>
      <c r="E2088">
        <v>3570</v>
      </c>
      <c r="F2088">
        <v>3500</v>
      </c>
      <c r="G2088">
        <v>300</v>
      </c>
      <c r="H2088" t="s">
        <v>898</v>
      </c>
      <c r="I2088">
        <v>3938</v>
      </c>
      <c r="J2088" t="s">
        <v>2554</v>
      </c>
      <c r="K2088" t="s">
        <v>900</v>
      </c>
      <c r="L2088">
        <v>5410</v>
      </c>
      <c r="M2088">
        <v>5420</v>
      </c>
      <c r="N2088">
        <v>200</v>
      </c>
      <c r="O2088" t="s">
        <v>901</v>
      </c>
      <c r="P2088">
        <v>0.90775890425416805</v>
      </c>
      <c r="Q2088">
        <v>0.87628176475921005</v>
      </c>
      <c r="R2088">
        <v>0.132237670023586</v>
      </c>
      <c r="S2088">
        <v>5.39441609648416E-2</v>
      </c>
      <c r="T2088">
        <v>1.7877106983294999</v>
      </c>
      <c r="U2088">
        <v>1.7877106983294999</v>
      </c>
      <c r="V2088">
        <v>2.0771323996306101</v>
      </c>
      <c r="W2088">
        <v>13.69</v>
      </c>
      <c r="X2088">
        <v>3.14</v>
      </c>
      <c r="Y2088">
        <v>110012</v>
      </c>
      <c r="Z2088">
        <v>10001</v>
      </c>
      <c r="AA2088">
        <v>0.47</v>
      </c>
      <c r="AB2088">
        <v>11</v>
      </c>
      <c r="AC2088">
        <v>6</v>
      </c>
      <c r="AD2088">
        <v>5</v>
      </c>
      <c r="AE2088">
        <v>54.55</v>
      </c>
      <c r="AF2088">
        <v>18</v>
      </c>
      <c r="AG2088">
        <v>3</v>
      </c>
      <c r="AH2088">
        <v>2</v>
      </c>
      <c r="AI2088">
        <v>6</v>
      </c>
      <c r="AJ2088" s="301">
        <v>43919</v>
      </c>
      <c r="AK2088">
        <v>2683</v>
      </c>
      <c r="AL2088">
        <v>5220</v>
      </c>
      <c r="AM2088" s="301">
        <v>43828</v>
      </c>
      <c r="AN2088">
        <v>2853</v>
      </c>
      <c r="AO2088">
        <v>5350</v>
      </c>
      <c r="AP2088" s="301">
        <v>43645</v>
      </c>
      <c r="AQ2088">
        <v>2075</v>
      </c>
      <c r="AR2088">
        <v>3095</v>
      </c>
      <c r="AS2088" s="301">
        <v>43280</v>
      </c>
      <c r="AT2088">
        <v>1793</v>
      </c>
      <c r="AU2088">
        <v>4615</v>
      </c>
    </row>
    <row r="2089" spans="1:47" x14ac:dyDescent="0.2">
      <c r="A2089" s="102">
        <v>2761</v>
      </c>
      <c r="B2089">
        <v>2730</v>
      </c>
      <c r="C2089" t="s">
        <v>489</v>
      </c>
      <c r="D2089" t="s">
        <v>921</v>
      </c>
      <c r="E2089">
        <v>1094</v>
      </c>
      <c r="F2089">
        <v>1074</v>
      </c>
      <c r="G2089">
        <v>900</v>
      </c>
      <c r="H2089" t="s">
        <v>901</v>
      </c>
      <c r="I2089">
        <v>7272</v>
      </c>
      <c r="J2089" t="s">
        <v>1039</v>
      </c>
      <c r="K2089" t="s">
        <v>913</v>
      </c>
      <c r="L2089">
        <v>1670</v>
      </c>
      <c r="M2089">
        <v>1639</v>
      </c>
      <c r="N2089">
        <v>600</v>
      </c>
      <c r="O2089" t="s">
        <v>898</v>
      </c>
      <c r="P2089">
        <v>0.89021091580413303</v>
      </c>
      <c r="Q2089">
        <v>0.90455015305174902</v>
      </c>
      <c r="R2089">
        <v>4.6648182581343602E-2</v>
      </c>
      <c r="S2089">
        <v>9.4478921239712896E-2</v>
      </c>
      <c r="T2089">
        <v>-0.27841805372844503</v>
      </c>
      <c r="U2089">
        <v>0.27841805372844503</v>
      </c>
      <c r="V2089">
        <v>0.46360495319203499</v>
      </c>
      <c r="W2089">
        <v>-2.04</v>
      </c>
      <c r="X2089">
        <v>1.71</v>
      </c>
      <c r="Y2089">
        <v>109820</v>
      </c>
      <c r="Z2089">
        <v>6460</v>
      </c>
      <c r="AA2089">
        <v>0.23</v>
      </c>
      <c r="AB2089">
        <v>17</v>
      </c>
      <c r="AC2089">
        <v>9</v>
      </c>
      <c r="AD2089">
        <v>8</v>
      </c>
      <c r="AE2089">
        <v>52.94</v>
      </c>
      <c r="AF2089">
        <v>20</v>
      </c>
      <c r="AG2089">
        <v>3</v>
      </c>
      <c r="AH2089">
        <v>1</v>
      </c>
      <c r="AI2089">
        <v>13</v>
      </c>
      <c r="AJ2089" s="301">
        <v>43919</v>
      </c>
      <c r="AK2089">
        <v>905</v>
      </c>
      <c r="AL2089">
        <v>1350</v>
      </c>
      <c r="AM2089" s="301">
        <v>43828</v>
      </c>
      <c r="AN2089">
        <v>1213</v>
      </c>
      <c r="AO2089">
        <v>2203</v>
      </c>
      <c r="AP2089" s="301">
        <v>43645</v>
      </c>
      <c r="AQ2089">
        <v>1021</v>
      </c>
      <c r="AR2089">
        <v>1960</v>
      </c>
      <c r="AS2089" s="301">
        <v>43280</v>
      </c>
      <c r="AT2089">
        <v>1075</v>
      </c>
      <c r="AU2089">
        <v>2795</v>
      </c>
    </row>
    <row r="2090" spans="1:47" x14ac:dyDescent="0.2">
      <c r="A2090" s="102">
        <v>566</v>
      </c>
      <c r="B2090">
        <v>4631</v>
      </c>
      <c r="C2090" t="s">
        <v>1088</v>
      </c>
      <c r="D2090" t="s">
        <v>920</v>
      </c>
      <c r="E2090">
        <v>2685</v>
      </c>
      <c r="F2090">
        <v>2636</v>
      </c>
      <c r="G2090">
        <v>400</v>
      </c>
      <c r="H2090" t="s">
        <v>898</v>
      </c>
      <c r="I2090">
        <v>7240</v>
      </c>
      <c r="J2090" t="s">
        <v>599</v>
      </c>
      <c r="K2090" t="s">
        <v>913</v>
      </c>
      <c r="L2090">
        <v>1315</v>
      </c>
      <c r="M2090">
        <v>1294</v>
      </c>
      <c r="N2090">
        <v>800</v>
      </c>
      <c r="O2090" t="s">
        <v>901</v>
      </c>
      <c r="P2090">
        <v>0.96844188128023201</v>
      </c>
      <c r="Q2090">
        <v>0.956402792110845</v>
      </c>
      <c r="R2090">
        <v>1.9823883224927698E-2</v>
      </c>
      <c r="S2090">
        <v>1.37012581039465E-2</v>
      </c>
      <c r="T2090">
        <v>0.104889432922133</v>
      </c>
      <c r="U2090">
        <v>0.104889432922133</v>
      </c>
      <c r="V2090">
        <v>0.114248675894024</v>
      </c>
      <c r="W2090">
        <v>0.4</v>
      </c>
      <c r="X2090">
        <v>1.82</v>
      </c>
      <c r="Y2090">
        <v>109663</v>
      </c>
      <c r="Z2090">
        <v>7833</v>
      </c>
      <c r="AA2090">
        <v>0.41</v>
      </c>
      <c r="AB2090">
        <v>14</v>
      </c>
      <c r="AC2090">
        <v>9</v>
      </c>
      <c r="AD2090">
        <v>5</v>
      </c>
      <c r="AE2090">
        <v>64.290000000000006</v>
      </c>
      <c r="AF2090">
        <v>21</v>
      </c>
      <c r="AG2090">
        <v>1</v>
      </c>
      <c r="AH2090">
        <v>0</v>
      </c>
      <c r="AI2090">
        <v>13</v>
      </c>
      <c r="AJ2090" s="301">
        <v>43919</v>
      </c>
      <c r="AK2090">
        <v>2479</v>
      </c>
      <c r="AL2090">
        <v>1212</v>
      </c>
      <c r="AM2090" s="301">
        <v>43828</v>
      </c>
      <c r="AN2090">
        <v>3035</v>
      </c>
      <c r="AO2090">
        <v>1641</v>
      </c>
      <c r="AP2090" s="301">
        <v>43645</v>
      </c>
      <c r="AQ2090">
        <v>2906</v>
      </c>
      <c r="AR2090">
        <v>1653</v>
      </c>
      <c r="AS2090" s="301">
        <v>43280</v>
      </c>
      <c r="AT2090">
        <v>3450</v>
      </c>
      <c r="AU2090">
        <v>2099</v>
      </c>
    </row>
    <row r="2091" spans="1:47" x14ac:dyDescent="0.2">
      <c r="A2091" s="102">
        <v>1486</v>
      </c>
      <c r="B2091">
        <v>2337</v>
      </c>
      <c r="C2091" t="s">
        <v>1172</v>
      </c>
      <c r="D2091" t="s">
        <v>917</v>
      </c>
      <c r="E2091">
        <v>267</v>
      </c>
      <c r="F2091">
        <v>265</v>
      </c>
      <c r="G2091">
        <v>3700</v>
      </c>
      <c r="H2091" t="s">
        <v>901</v>
      </c>
      <c r="I2091">
        <v>4681</v>
      </c>
      <c r="J2091" t="s">
        <v>774</v>
      </c>
      <c r="K2091" t="s">
        <v>910</v>
      </c>
      <c r="L2091">
        <v>1414</v>
      </c>
      <c r="M2091">
        <v>1389</v>
      </c>
      <c r="N2091">
        <v>700</v>
      </c>
      <c r="O2091" t="s">
        <v>898</v>
      </c>
      <c r="P2091">
        <v>0.810193377935718</v>
      </c>
      <c r="Q2091">
        <v>0.93717943433557604</v>
      </c>
      <c r="R2091">
        <v>0.33676576384712298</v>
      </c>
      <c r="S2091" s="15">
        <v>8.6654494062729404E-2</v>
      </c>
      <c r="T2091">
        <v>-1.88938287707068</v>
      </c>
      <c r="U2091">
        <v>1.88938287707068</v>
      </c>
      <c r="V2091">
        <v>1.88061515903271</v>
      </c>
      <c r="W2091">
        <v>-18.649999999999999</v>
      </c>
      <c r="X2091">
        <v>0.84</v>
      </c>
      <c r="Y2091">
        <v>109527</v>
      </c>
      <c r="Z2091">
        <v>6443</v>
      </c>
      <c r="AA2091">
        <v>0.23</v>
      </c>
      <c r="AB2091">
        <v>17</v>
      </c>
      <c r="AC2091">
        <v>8</v>
      </c>
      <c r="AD2091">
        <v>9</v>
      </c>
      <c r="AE2091">
        <v>47.06</v>
      </c>
      <c r="AF2091">
        <v>16</v>
      </c>
      <c r="AG2091">
        <v>6</v>
      </c>
      <c r="AH2091">
        <v>4</v>
      </c>
      <c r="AI2091">
        <v>7</v>
      </c>
      <c r="AJ2091" s="301">
        <v>43919</v>
      </c>
      <c r="AK2091">
        <v>256</v>
      </c>
      <c r="AL2091">
        <v>1086</v>
      </c>
      <c r="AM2091" s="301">
        <v>43828</v>
      </c>
      <c r="AN2091">
        <v>461</v>
      </c>
      <c r="AO2091">
        <v>1855</v>
      </c>
      <c r="AP2091" s="301">
        <v>43645</v>
      </c>
      <c r="AQ2091">
        <v>326</v>
      </c>
      <c r="AR2091">
        <v>1659</v>
      </c>
      <c r="AS2091" s="301">
        <v>43280</v>
      </c>
      <c r="AT2091">
        <v>508</v>
      </c>
      <c r="AU2091">
        <v>1889</v>
      </c>
    </row>
    <row r="2092" spans="1:47" x14ac:dyDescent="0.2">
      <c r="A2092" s="102">
        <v>648</v>
      </c>
      <c r="B2092">
        <v>5233</v>
      </c>
      <c r="C2092" t="s">
        <v>1033</v>
      </c>
      <c r="D2092" t="s">
        <v>897</v>
      </c>
      <c r="E2092">
        <v>2425</v>
      </c>
      <c r="F2092">
        <v>2448</v>
      </c>
      <c r="G2092">
        <v>400</v>
      </c>
      <c r="H2092" t="s">
        <v>898</v>
      </c>
      <c r="I2092">
        <v>5711</v>
      </c>
      <c r="J2092" t="s">
        <v>1266</v>
      </c>
      <c r="K2092" t="s">
        <v>911</v>
      </c>
      <c r="L2092">
        <v>2266</v>
      </c>
      <c r="M2092">
        <v>2250</v>
      </c>
      <c r="N2092">
        <v>400</v>
      </c>
      <c r="O2092" t="s">
        <v>901</v>
      </c>
      <c r="P2092">
        <v>0.89920564277628701</v>
      </c>
      <c r="Q2092">
        <v>0.95437108645781399</v>
      </c>
      <c r="R2092">
        <v>0.179549394772854</v>
      </c>
      <c r="S2092" s="15">
        <v>1.0620448263276201E-2</v>
      </c>
      <c r="T2092">
        <v>1.2767823628324</v>
      </c>
      <c r="U2092">
        <v>1.2767823628324</v>
      </c>
      <c r="V2092">
        <v>0.87110456660077995</v>
      </c>
      <c r="W2092">
        <v>8.7200000000000006</v>
      </c>
      <c r="X2092">
        <v>8.09</v>
      </c>
      <c r="Y2092">
        <v>109289</v>
      </c>
      <c r="Z2092">
        <v>15613</v>
      </c>
      <c r="AA2092">
        <v>0.47</v>
      </c>
      <c r="AB2092">
        <v>7</v>
      </c>
      <c r="AC2092">
        <v>4</v>
      </c>
      <c r="AD2092">
        <v>3</v>
      </c>
      <c r="AE2092">
        <v>57.14</v>
      </c>
      <c r="AF2092">
        <v>11</v>
      </c>
      <c r="AG2092">
        <v>3</v>
      </c>
      <c r="AH2092">
        <v>2</v>
      </c>
      <c r="AI2092">
        <v>2</v>
      </c>
      <c r="AJ2092" s="301">
        <v>43919</v>
      </c>
      <c r="AK2092">
        <v>1935</v>
      </c>
      <c r="AL2092">
        <v>2207</v>
      </c>
      <c r="AM2092" s="301">
        <v>43828</v>
      </c>
      <c r="AN2092">
        <v>3215</v>
      </c>
      <c r="AO2092">
        <v>2977</v>
      </c>
      <c r="AP2092" s="301">
        <v>43645</v>
      </c>
      <c r="AQ2092">
        <v>3290</v>
      </c>
      <c r="AR2092">
        <v>3125</v>
      </c>
      <c r="AS2092" s="301">
        <v>43280</v>
      </c>
      <c r="AT2092">
        <v>3625</v>
      </c>
      <c r="AU2092">
        <v>2976</v>
      </c>
    </row>
    <row r="2093" spans="1:47" x14ac:dyDescent="0.2">
      <c r="A2093" s="102">
        <v>2652</v>
      </c>
      <c r="B2093">
        <v>4530</v>
      </c>
      <c r="C2093" t="s">
        <v>752</v>
      </c>
      <c r="D2093" t="s">
        <v>918</v>
      </c>
      <c r="E2093">
        <v>5850</v>
      </c>
      <c r="F2093">
        <v>5810</v>
      </c>
      <c r="G2093">
        <v>100</v>
      </c>
      <c r="H2093" t="s">
        <v>898</v>
      </c>
      <c r="I2093">
        <v>6976</v>
      </c>
      <c r="J2093" t="s">
        <v>593</v>
      </c>
      <c r="K2093" t="s">
        <v>903</v>
      </c>
      <c r="L2093">
        <v>3405</v>
      </c>
      <c r="M2093">
        <v>3355</v>
      </c>
      <c r="N2093">
        <v>200</v>
      </c>
      <c r="O2093" t="s">
        <v>901</v>
      </c>
      <c r="P2093">
        <v>0.88235388406054904</v>
      </c>
      <c r="Q2093">
        <v>0.90720173882142796</v>
      </c>
      <c r="R2093">
        <v>0.29817617068681201</v>
      </c>
      <c r="S2093" s="15">
        <v>1.0011767730022001E-2</v>
      </c>
      <c r="T2093">
        <v>0.30744073236206598</v>
      </c>
      <c r="U2093">
        <v>0.30744073236206598</v>
      </c>
      <c r="V2093">
        <v>0.350068219545276</v>
      </c>
      <c r="W2093">
        <v>1.32</v>
      </c>
      <c r="X2093">
        <v>15.49</v>
      </c>
      <c r="Y2093">
        <v>109094</v>
      </c>
      <c r="Z2093">
        <v>12122</v>
      </c>
      <c r="AA2093">
        <v>0.54</v>
      </c>
      <c r="AB2093">
        <v>9</v>
      </c>
      <c r="AC2093">
        <v>5</v>
      </c>
      <c r="AD2093">
        <v>4</v>
      </c>
      <c r="AE2093">
        <v>55.56</v>
      </c>
      <c r="AF2093">
        <v>12</v>
      </c>
      <c r="AG2093">
        <v>3</v>
      </c>
      <c r="AH2093">
        <v>3</v>
      </c>
      <c r="AI2093">
        <v>3</v>
      </c>
      <c r="AJ2093" s="301">
        <v>43919</v>
      </c>
      <c r="AK2093">
        <v>5370</v>
      </c>
      <c r="AL2093">
        <v>2841</v>
      </c>
      <c r="AM2093" s="301">
        <v>43828</v>
      </c>
      <c r="AN2093">
        <v>5350</v>
      </c>
      <c r="AO2093">
        <v>3355</v>
      </c>
      <c r="AP2093" s="301">
        <v>43645</v>
      </c>
      <c r="AQ2093">
        <v>4455</v>
      </c>
      <c r="AR2093">
        <v>2300</v>
      </c>
      <c r="AS2093" s="301">
        <v>43280</v>
      </c>
      <c r="AT2093">
        <v>9080</v>
      </c>
      <c r="AU2093">
        <v>3250</v>
      </c>
    </row>
    <row r="2094" spans="1:47" x14ac:dyDescent="0.2">
      <c r="A2094" s="102">
        <v>3577</v>
      </c>
      <c r="B2094">
        <v>1941</v>
      </c>
      <c r="C2094" t="s">
        <v>1159</v>
      </c>
      <c r="D2094" t="s">
        <v>907</v>
      </c>
      <c r="E2094">
        <v>2302</v>
      </c>
      <c r="F2094">
        <v>2285</v>
      </c>
      <c r="G2094">
        <v>400</v>
      </c>
      <c r="H2094" t="s">
        <v>898</v>
      </c>
      <c r="I2094">
        <v>3231</v>
      </c>
      <c r="J2094" t="s">
        <v>365</v>
      </c>
      <c r="K2094" t="s">
        <v>917</v>
      </c>
      <c r="L2094">
        <v>1918</v>
      </c>
      <c r="M2094">
        <v>1914</v>
      </c>
      <c r="N2094">
        <v>500</v>
      </c>
      <c r="O2094" t="s">
        <v>901</v>
      </c>
      <c r="P2094">
        <v>0.88957198922412195</v>
      </c>
      <c r="Q2094">
        <v>0.87450424827849604</v>
      </c>
      <c r="R2094">
        <v>2.3411716664170101E-3</v>
      </c>
      <c r="S2094">
        <v>3.1260038007406198E-2</v>
      </c>
      <c r="T2094">
        <v>4.1355590342091297E-2</v>
      </c>
      <c r="U2094">
        <v>4.1355590342091297E-2</v>
      </c>
      <c r="V2094">
        <v>2.5827019703553E-2</v>
      </c>
      <c r="W2094">
        <v>0.31</v>
      </c>
      <c r="X2094">
        <v>4.7</v>
      </c>
      <c r="Y2094">
        <v>109061</v>
      </c>
      <c r="Z2094">
        <v>7790</v>
      </c>
      <c r="AA2094">
        <v>0.45</v>
      </c>
      <c r="AB2094">
        <v>14</v>
      </c>
      <c r="AC2094">
        <v>9</v>
      </c>
      <c r="AD2094">
        <v>5</v>
      </c>
      <c r="AE2094">
        <v>64.290000000000006</v>
      </c>
      <c r="AF2094">
        <v>18</v>
      </c>
      <c r="AG2094">
        <v>4</v>
      </c>
      <c r="AH2094">
        <v>1</v>
      </c>
      <c r="AI2094">
        <v>9</v>
      </c>
      <c r="AJ2094" s="301">
        <v>43919</v>
      </c>
      <c r="AK2094">
        <v>2248</v>
      </c>
      <c r="AL2094">
        <v>1783</v>
      </c>
      <c r="AM2094" s="301">
        <v>43828</v>
      </c>
      <c r="AN2094">
        <v>2532</v>
      </c>
      <c r="AO2094">
        <v>2620</v>
      </c>
      <c r="AP2094" s="301">
        <v>43645</v>
      </c>
      <c r="AQ2094">
        <v>2296</v>
      </c>
      <c r="AR2094">
        <v>2371</v>
      </c>
      <c r="AS2094" s="301">
        <v>43280</v>
      </c>
      <c r="AT2094">
        <v>2698</v>
      </c>
      <c r="AU2094">
        <v>2431</v>
      </c>
    </row>
    <row r="2095" spans="1:47" x14ac:dyDescent="0.2">
      <c r="A2095" s="102">
        <v>3870</v>
      </c>
      <c r="B2095">
        <v>6753</v>
      </c>
      <c r="C2095" t="s">
        <v>1348</v>
      </c>
      <c r="D2095" t="s">
        <v>903</v>
      </c>
      <c r="E2095">
        <v>1151</v>
      </c>
      <c r="F2095">
        <v>1114</v>
      </c>
      <c r="G2095">
        <v>800</v>
      </c>
      <c r="H2095" t="s">
        <v>901</v>
      </c>
      <c r="I2095">
        <v>9706</v>
      </c>
      <c r="J2095" t="s">
        <v>980</v>
      </c>
      <c r="K2095" t="s">
        <v>917</v>
      </c>
      <c r="L2095">
        <v>4650</v>
      </c>
      <c r="M2095">
        <v>4565</v>
      </c>
      <c r="N2095">
        <v>200</v>
      </c>
      <c r="O2095" t="s">
        <v>898</v>
      </c>
      <c r="P2095">
        <v>0.75342685422773703</v>
      </c>
      <c r="Q2095">
        <v>0.86218961889983203</v>
      </c>
      <c r="R2095">
        <v>0.19559493416283</v>
      </c>
      <c r="S2095">
        <v>3.5125153324787703E-2</v>
      </c>
      <c r="T2095">
        <v>-1.2099954566081601</v>
      </c>
      <c r="U2095">
        <v>1.2099954566081601</v>
      </c>
      <c r="V2095">
        <v>1.2059079507193899</v>
      </c>
      <c r="W2095">
        <v>-8.25</v>
      </c>
      <c r="X2095">
        <v>2.39</v>
      </c>
      <c r="Y2095">
        <v>109005</v>
      </c>
      <c r="Z2095">
        <v>8385</v>
      </c>
      <c r="AA2095">
        <v>0.16</v>
      </c>
      <c r="AB2095">
        <v>13</v>
      </c>
      <c r="AC2095">
        <v>7</v>
      </c>
      <c r="AD2095">
        <v>6</v>
      </c>
      <c r="AE2095">
        <v>53.85</v>
      </c>
      <c r="AF2095">
        <v>16</v>
      </c>
      <c r="AG2095">
        <v>4</v>
      </c>
      <c r="AH2095">
        <v>4</v>
      </c>
      <c r="AI2095">
        <v>5</v>
      </c>
      <c r="AJ2095" s="301">
        <v>43919</v>
      </c>
      <c r="AK2095">
        <v>1170</v>
      </c>
      <c r="AL2095">
        <v>4580</v>
      </c>
      <c r="AM2095" s="301">
        <v>43828</v>
      </c>
      <c r="AN2095">
        <v>1685</v>
      </c>
      <c r="AO2095">
        <v>6090</v>
      </c>
      <c r="AP2095" s="301">
        <v>43645</v>
      </c>
      <c r="AQ2095">
        <v>1221</v>
      </c>
      <c r="AR2095">
        <v>4760</v>
      </c>
      <c r="AS2095" s="301">
        <v>43280</v>
      </c>
      <c r="AT2095">
        <v>2490</v>
      </c>
      <c r="AU2095">
        <v>5100</v>
      </c>
    </row>
    <row r="2096" spans="1:47" x14ac:dyDescent="0.2">
      <c r="A2096" s="102">
        <v>2638</v>
      </c>
      <c r="B2096">
        <v>1893</v>
      </c>
      <c r="C2096" t="s">
        <v>1173</v>
      </c>
      <c r="D2096" t="s">
        <v>907</v>
      </c>
      <c r="E2096">
        <v>568</v>
      </c>
      <c r="F2096">
        <v>564</v>
      </c>
      <c r="G2096">
        <v>1700</v>
      </c>
      <c r="H2096" t="s">
        <v>898</v>
      </c>
      <c r="I2096">
        <v>9934</v>
      </c>
      <c r="J2096" t="s">
        <v>1031</v>
      </c>
      <c r="K2096" t="s">
        <v>905</v>
      </c>
      <c r="L2096">
        <v>2421</v>
      </c>
      <c r="M2096">
        <v>2379</v>
      </c>
      <c r="N2096">
        <v>400</v>
      </c>
      <c r="O2096" t="s">
        <v>901</v>
      </c>
      <c r="P2096">
        <v>0.84361352835721104</v>
      </c>
      <c r="Q2096">
        <v>0.90750685712730295</v>
      </c>
      <c r="R2096">
        <v>4.69121367643782E-2</v>
      </c>
      <c r="S2096">
        <v>8.65754195413036E-2</v>
      </c>
      <c r="T2096">
        <v>0.26012417265130899</v>
      </c>
      <c r="U2096">
        <v>0.26012417265130899</v>
      </c>
      <c r="V2096">
        <v>0.10091756173235</v>
      </c>
      <c r="W2096">
        <v>1.1100000000000001</v>
      </c>
      <c r="X2096">
        <v>0.76</v>
      </c>
      <c r="Y2096">
        <v>108957</v>
      </c>
      <c r="Z2096">
        <v>9080</v>
      </c>
      <c r="AA2096">
        <v>0.51</v>
      </c>
      <c r="AB2096">
        <v>12</v>
      </c>
      <c r="AC2096">
        <v>6</v>
      </c>
      <c r="AD2096">
        <v>6</v>
      </c>
      <c r="AE2096">
        <v>50</v>
      </c>
      <c r="AF2096">
        <v>17</v>
      </c>
      <c r="AG2096">
        <v>3</v>
      </c>
      <c r="AH2096">
        <v>2</v>
      </c>
      <c r="AI2096">
        <v>7</v>
      </c>
      <c r="AJ2096" s="301">
        <v>43919</v>
      </c>
      <c r="AK2096">
        <v>583</v>
      </c>
      <c r="AL2096">
        <v>2423</v>
      </c>
      <c r="AM2096" s="301">
        <v>43828</v>
      </c>
      <c r="AN2096">
        <v>677</v>
      </c>
      <c r="AO2096">
        <v>2780</v>
      </c>
      <c r="AP2096" s="301">
        <v>43645</v>
      </c>
      <c r="AQ2096">
        <v>534</v>
      </c>
      <c r="AR2096">
        <v>2338</v>
      </c>
      <c r="AS2096" s="301">
        <v>43280</v>
      </c>
      <c r="AT2096">
        <v>710</v>
      </c>
      <c r="AU2096">
        <v>2223</v>
      </c>
    </row>
    <row r="2097" spans="1:47" x14ac:dyDescent="0.2">
      <c r="A2097" s="102">
        <v>3685</v>
      </c>
      <c r="B2097">
        <v>4917</v>
      </c>
      <c r="C2097" t="s">
        <v>1137</v>
      </c>
      <c r="D2097" t="s">
        <v>920</v>
      </c>
      <c r="E2097">
        <v>1980</v>
      </c>
      <c r="F2097">
        <v>1989</v>
      </c>
      <c r="G2097">
        <v>500</v>
      </c>
      <c r="H2097" t="s">
        <v>898</v>
      </c>
      <c r="I2097">
        <v>8876</v>
      </c>
      <c r="J2097" t="s">
        <v>1448</v>
      </c>
      <c r="K2097" t="s">
        <v>910</v>
      </c>
      <c r="L2097">
        <v>1983</v>
      </c>
      <c r="M2097">
        <v>1976</v>
      </c>
      <c r="N2097">
        <v>500</v>
      </c>
      <c r="O2097" t="s">
        <v>901</v>
      </c>
      <c r="P2097">
        <v>0.64831998494590704</v>
      </c>
      <c r="Q2097">
        <v>0.87006488308922103</v>
      </c>
      <c r="R2097">
        <v>9.2434795001560294E-2</v>
      </c>
      <c r="S2097">
        <v>8.0986825964234704E-2</v>
      </c>
      <c r="T2097">
        <v>1.6110387313095</v>
      </c>
      <c r="U2097">
        <v>1.6110387313095</v>
      </c>
      <c r="V2097">
        <v>1.28547146249512</v>
      </c>
      <c r="W2097">
        <v>8.35</v>
      </c>
      <c r="X2097">
        <v>0.65</v>
      </c>
      <c r="Y2097">
        <v>108654</v>
      </c>
      <c r="Z2097">
        <v>21731</v>
      </c>
      <c r="AA2097">
        <v>1.1100000000000001</v>
      </c>
      <c r="AB2097">
        <v>5</v>
      </c>
      <c r="AC2097">
        <v>4</v>
      </c>
      <c r="AD2097">
        <v>1</v>
      </c>
      <c r="AE2097">
        <v>80</v>
      </c>
      <c r="AF2097">
        <v>18</v>
      </c>
      <c r="AG2097">
        <v>0</v>
      </c>
      <c r="AH2097">
        <v>1</v>
      </c>
      <c r="AI2097">
        <v>4</v>
      </c>
      <c r="AJ2097" s="301">
        <v>43919</v>
      </c>
      <c r="AK2097">
        <v>2119</v>
      </c>
      <c r="AL2097">
        <v>2228</v>
      </c>
      <c r="AM2097" s="301">
        <v>43828</v>
      </c>
      <c r="AN2097">
        <v>3000</v>
      </c>
      <c r="AO2097">
        <v>3050</v>
      </c>
      <c r="AP2097" s="301">
        <v>43645</v>
      </c>
      <c r="AQ2097">
        <v>2663</v>
      </c>
      <c r="AR2097">
        <v>2820</v>
      </c>
      <c r="AS2097" s="301">
        <v>43280</v>
      </c>
      <c r="AT2097">
        <v>3335</v>
      </c>
      <c r="AU2097">
        <v>2812</v>
      </c>
    </row>
    <row r="2098" spans="1:47" x14ac:dyDescent="0.2">
      <c r="A2098" s="102">
        <v>3936</v>
      </c>
      <c r="B2098">
        <v>5463</v>
      </c>
      <c r="C2098" t="s">
        <v>63</v>
      </c>
      <c r="D2098" t="s">
        <v>939</v>
      </c>
      <c r="E2098">
        <v>2643</v>
      </c>
      <c r="F2098">
        <v>2662</v>
      </c>
      <c r="G2098">
        <v>300</v>
      </c>
      <c r="H2098" t="s">
        <v>901</v>
      </c>
      <c r="I2098">
        <v>8316</v>
      </c>
      <c r="J2098" t="s">
        <v>1051</v>
      </c>
      <c r="K2098" t="s">
        <v>940</v>
      </c>
      <c r="L2098">
        <v>3001</v>
      </c>
      <c r="M2098">
        <v>3011</v>
      </c>
      <c r="N2098">
        <v>300</v>
      </c>
      <c r="O2098" t="s">
        <v>898</v>
      </c>
      <c r="P2098">
        <v>0.83638340391214605</v>
      </c>
      <c r="Q2098">
        <v>0.85885658382072905</v>
      </c>
      <c r="R2098">
        <v>0.35189762201091401</v>
      </c>
      <c r="S2098">
        <v>7.33444832609461E-2</v>
      </c>
      <c r="T2098">
        <v>-0.27729664353130401</v>
      </c>
      <c r="U2098">
        <v>0.27729664353130401</v>
      </c>
      <c r="V2098">
        <v>0.247322453277702</v>
      </c>
      <c r="W2098">
        <v>-1.53</v>
      </c>
      <c r="X2098">
        <v>11.59</v>
      </c>
      <c r="Y2098">
        <v>108347</v>
      </c>
      <c r="Z2098">
        <v>15478</v>
      </c>
      <c r="AA2098">
        <v>0.89</v>
      </c>
      <c r="AB2098">
        <v>7</v>
      </c>
      <c r="AC2098">
        <v>5</v>
      </c>
      <c r="AD2098">
        <v>2</v>
      </c>
      <c r="AE2098">
        <v>71.430000000000007</v>
      </c>
      <c r="AF2098">
        <v>17</v>
      </c>
      <c r="AG2098">
        <v>2</v>
      </c>
      <c r="AH2098">
        <v>1</v>
      </c>
      <c r="AI2098">
        <v>4</v>
      </c>
      <c r="AJ2098" s="301">
        <v>43919</v>
      </c>
      <c r="AK2098">
        <v>2771</v>
      </c>
      <c r="AL2098">
        <v>2750.5</v>
      </c>
      <c r="AM2098" s="301">
        <v>43828</v>
      </c>
      <c r="AN2098">
        <v>3080</v>
      </c>
      <c r="AO2098">
        <v>4038</v>
      </c>
      <c r="AP2098" s="301">
        <v>43645</v>
      </c>
      <c r="AQ2098">
        <v>3030</v>
      </c>
      <c r="AR2098">
        <v>3843</v>
      </c>
      <c r="AS2098" s="301">
        <v>43280</v>
      </c>
      <c r="AT2098">
        <v>3660</v>
      </c>
      <c r="AU2098">
        <v>4233</v>
      </c>
    </row>
    <row r="2099" spans="1:47" x14ac:dyDescent="0.2">
      <c r="A2099" s="102">
        <v>1247</v>
      </c>
      <c r="B2099">
        <v>4004</v>
      </c>
      <c r="C2099" t="s">
        <v>1027</v>
      </c>
      <c r="D2099" t="s">
        <v>920</v>
      </c>
      <c r="E2099">
        <v>2393</v>
      </c>
      <c r="F2099">
        <v>2398</v>
      </c>
      <c r="G2099">
        <v>400</v>
      </c>
      <c r="H2099" t="s">
        <v>901</v>
      </c>
      <c r="I2099">
        <v>7240</v>
      </c>
      <c r="J2099" t="s">
        <v>599</v>
      </c>
      <c r="K2099" t="s">
        <v>913</v>
      </c>
      <c r="L2099">
        <v>1315</v>
      </c>
      <c r="M2099">
        <v>1294</v>
      </c>
      <c r="N2099">
        <v>700</v>
      </c>
      <c r="O2099" t="s">
        <v>898</v>
      </c>
      <c r="P2099">
        <v>0.88927374505422596</v>
      </c>
      <c r="Q2099">
        <v>0.94257559247739098</v>
      </c>
      <c r="R2099" s="15">
        <v>0.38851876561065402</v>
      </c>
      <c r="S2099">
        <v>8.73612484465872E-2</v>
      </c>
      <c r="T2099">
        <v>-0.39743257925706099</v>
      </c>
      <c r="U2099">
        <v>0.39743257925706099</v>
      </c>
      <c r="V2099">
        <v>0.45312101543120897</v>
      </c>
      <c r="W2099">
        <v>-2.57</v>
      </c>
      <c r="X2099">
        <v>5.57</v>
      </c>
      <c r="Y2099">
        <v>108195</v>
      </c>
      <c r="Z2099">
        <v>7728</v>
      </c>
      <c r="AA2099">
        <v>-0.03</v>
      </c>
      <c r="AB2099">
        <v>14</v>
      </c>
      <c r="AC2099">
        <v>6</v>
      </c>
      <c r="AD2099">
        <v>8</v>
      </c>
      <c r="AE2099">
        <v>42.86</v>
      </c>
      <c r="AF2099">
        <v>17</v>
      </c>
      <c r="AG2099">
        <v>5</v>
      </c>
      <c r="AH2099">
        <v>3</v>
      </c>
      <c r="AI2099">
        <v>6</v>
      </c>
      <c r="AJ2099" s="301">
        <v>43919</v>
      </c>
      <c r="AK2099">
        <v>2311</v>
      </c>
      <c r="AL2099">
        <v>1212</v>
      </c>
      <c r="AM2099" s="301">
        <v>43828</v>
      </c>
      <c r="AN2099">
        <v>2899</v>
      </c>
      <c r="AO2099">
        <v>1641</v>
      </c>
      <c r="AP2099" s="301">
        <v>43645</v>
      </c>
      <c r="AQ2099">
        <v>3200</v>
      </c>
      <c r="AR2099">
        <v>1653</v>
      </c>
      <c r="AS2099" s="301">
        <v>43280</v>
      </c>
      <c r="AT2099">
        <v>4840</v>
      </c>
      <c r="AU2099">
        <v>2099</v>
      </c>
    </row>
    <row r="2100" spans="1:47" x14ac:dyDescent="0.2">
      <c r="A2100" s="102">
        <v>1899</v>
      </c>
      <c r="B2100">
        <v>1925</v>
      </c>
      <c r="C2100" t="s">
        <v>1459</v>
      </c>
      <c r="D2100" t="s">
        <v>907</v>
      </c>
      <c r="E2100">
        <v>2497.5</v>
      </c>
      <c r="F2100">
        <v>2510.5</v>
      </c>
      <c r="G2100">
        <v>400</v>
      </c>
      <c r="H2100" t="s">
        <v>901</v>
      </c>
      <c r="I2100">
        <v>7270</v>
      </c>
      <c r="J2100" t="s">
        <v>1455</v>
      </c>
      <c r="K2100" t="s">
        <v>913</v>
      </c>
      <c r="L2100">
        <v>2231</v>
      </c>
      <c r="M2100">
        <v>2210</v>
      </c>
      <c r="N2100">
        <v>500</v>
      </c>
      <c r="O2100" t="s">
        <v>898</v>
      </c>
      <c r="P2100">
        <v>0.56336074932458702</v>
      </c>
      <c r="Q2100">
        <v>0.92741362235137004</v>
      </c>
      <c r="R2100">
        <v>6.2174779710255403E-2</v>
      </c>
      <c r="S2100" s="15">
        <v>3.7356218609929701E-2</v>
      </c>
      <c r="T2100">
        <v>-0.83934030489717903</v>
      </c>
      <c r="U2100">
        <v>0.83934030489717903</v>
      </c>
      <c r="V2100">
        <v>0.90656460242855297</v>
      </c>
      <c r="W2100">
        <v>-6.69</v>
      </c>
      <c r="X2100">
        <v>10.039999999999999</v>
      </c>
      <c r="Y2100">
        <v>107955</v>
      </c>
      <c r="Z2100">
        <v>10796</v>
      </c>
      <c r="AA2100">
        <v>0.53</v>
      </c>
      <c r="AB2100">
        <v>10</v>
      </c>
      <c r="AC2100">
        <v>5</v>
      </c>
      <c r="AD2100">
        <v>5</v>
      </c>
      <c r="AE2100">
        <v>50</v>
      </c>
      <c r="AF2100">
        <v>17</v>
      </c>
      <c r="AG2100">
        <v>4</v>
      </c>
      <c r="AH2100">
        <v>2</v>
      </c>
      <c r="AI2100">
        <v>4</v>
      </c>
      <c r="AJ2100" s="301">
        <v>43919</v>
      </c>
      <c r="AK2100">
        <v>2718.5</v>
      </c>
      <c r="AL2100">
        <v>2180</v>
      </c>
      <c r="AM2100" s="301">
        <v>43828</v>
      </c>
      <c r="AN2100">
        <v>3390</v>
      </c>
      <c r="AO2100">
        <v>2713.5</v>
      </c>
      <c r="AP2100" s="301">
        <v>43645</v>
      </c>
      <c r="AQ2100">
        <v>3283</v>
      </c>
      <c r="AR2100">
        <v>2733.5</v>
      </c>
      <c r="AS2100" s="301">
        <v>43280</v>
      </c>
      <c r="AT2100">
        <v>3742</v>
      </c>
      <c r="AU2100">
        <v>3169</v>
      </c>
    </row>
    <row r="2101" spans="1:47" x14ac:dyDescent="0.2">
      <c r="A2101" s="102">
        <v>1825</v>
      </c>
      <c r="B2101">
        <v>6326</v>
      </c>
      <c r="C2101" t="s">
        <v>1450</v>
      </c>
      <c r="D2101" t="s">
        <v>909</v>
      </c>
      <c r="E2101">
        <v>1614.5</v>
      </c>
      <c r="F2101">
        <v>1599</v>
      </c>
      <c r="G2101">
        <v>600</v>
      </c>
      <c r="H2101" t="s">
        <v>898</v>
      </c>
      <c r="I2101">
        <v>8308</v>
      </c>
      <c r="J2101" t="s">
        <v>48</v>
      </c>
      <c r="K2101" t="s">
        <v>940</v>
      </c>
      <c r="L2101">
        <v>366</v>
      </c>
      <c r="M2101">
        <v>368</v>
      </c>
      <c r="N2101">
        <v>2600</v>
      </c>
      <c r="O2101" t="s">
        <v>901</v>
      </c>
      <c r="P2101">
        <v>0.90398277928033499</v>
      </c>
      <c r="Q2101">
        <v>0.92910066726104001</v>
      </c>
      <c r="R2101">
        <v>0.21591938237330099</v>
      </c>
      <c r="S2101">
        <v>7.5197858968186496E-2</v>
      </c>
      <c r="T2101">
        <v>1.7920047426054799</v>
      </c>
      <c r="U2101">
        <v>1.7920047426054799</v>
      </c>
      <c r="V2101">
        <v>1.99322604290215</v>
      </c>
      <c r="W2101">
        <v>7.34</v>
      </c>
      <c r="X2101">
        <v>0.27</v>
      </c>
      <c r="Y2101">
        <v>107780</v>
      </c>
      <c r="Z2101">
        <v>6340</v>
      </c>
      <c r="AA2101">
        <v>0.31</v>
      </c>
      <c r="AB2101">
        <v>17</v>
      </c>
      <c r="AC2101">
        <v>10</v>
      </c>
      <c r="AD2101">
        <v>7</v>
      </c>
      <c r="AE2101">
        <v>58.82</v>
      </c>
      <c r="AF2101">
        <v>21</v>
      </c>
      <c r="AG2101">
        <v>2</v>
      </c>
      <c r="AH2101">
        <v>0</v>
      </c>
      <c r="AI2101">
        <v>15</v>
      </c>
      <c r="AJ2101" s="301">
        <v>43919</v>
      </c>
      <c r="AK2101">
        <v>1398.5</v>
      </c>
      <c r="AL2101">
        <v>344</v>
      </c>
      <c r="AM2101" s="301">
        <v>43828</v>
      </c>
      <c r="AN2101">
        <v>1726</v>
      </c>
      <c r="AO2101">
        <v>479</v>
      </c>
      <c r="AP2101" s="301">
        <v>43645</v>
      </c>
      <c r="AQ2101">
        <v>1813</v>
      </c>
      <c r="AR2101">
        <v>453.5</v>
      </c>
      <c r="AS2101" s="301">
        <v>43280</v>
      </c>
      <c r="AT2101">
        <v>1732</v>
      </c>
      <c r="AU2101">
        <v>582.29999999999995</v>
      </c>
    </row>
    <row r="2102" spans="1:47" x14ac:dyDescent="0.2">
      <c r="A2102" s="102">
        <v>1235</v>
      </c>
      <c r="B2102">
        <v>5020</v>
      </c>
      <c r="C2102" t="s">
        <v>1138</v>
      </c>
      <c r="D2102" t="s">
        <v>1090</v>
      </c>
      <c r="E2102">
        <v>379.7</v>
      </c>
      <c r="F2102">
        <v>378.3</v>
      </c>
      <c r="G2102">
        <v>2600</v>
      </c>
      <c r="H2102" t="s">
        <v>901</v>
      </c>
      <c r="I2102">
        <v>8136</v>
      </c>
      <c r="J2102" t="s">
        <v>965</v>
      </c>
      <c r="K2102" t="s">
        <v>905</v>
      </c>
      <c r="L2102">
        <v>1682</v>
      </c>
      <c r="M2102">
        <v>1655</v>
      </c>
      <c r="N2102">
        <v>600</v>
      </c>
      <c r="O2102" t="s">
        <v>898</v>
      </c>
      <c r="P2102">
        <v>0.83711995041828402</v>
      </c>
      <c r="Q2102">
        <v>0.94293112668462198</v>
      </c>
      <c r="R2102">
        <v>7.0117689364700198E-2</v>
      </c>
      <c r="S2102">
        <v>3.25429569187594E-2</v>
      </c>
      <c r="T2102">
        <v>-0.77272967967899797</v>
      </c>
      <c r="U2102">
        <v>0.77272967967899797</v>
      </c>
      <c r="V2102">
        <v>1.1408998809937001</v>
      </c>
      <c r="W2102">
        <v>-5.49</v>
      </c>
      <c r="X2102">
        <v>0.95</v>
      </c>
      <c r="Y2102">
        <v>107600</v>
      </c>
      <c r="Z2102">
        <v>8277</v>
      </c>
      <c r="AA2102">
        <v>0.28000000000000003</v>
      </c>
      <c r="AB2102">
        <v>13</v>
      </c>
      <c r="AC2102">
        <v>6</v>
      </c>
      <c r="AD2102">
        <v>7</v>
      </c>
      <c r="AE2102">
        <v>46.15</v>
      </c>
      <c r="AF2102">
        <v>18</v>
      </c>
      <c r="AG2102">
        <v>4</v>
      </c>
      <c r="AH2102">
        <v>2</v>
      </c>
      <c r="AI2102">
        <v>7</v>
      </c>
      <c r="AJ2102" s="301">
        <v>43919</v>
      </c>
      <c r="AK2102">
        <v>367.8</v>
      </c>
      <c r="AL2102">
        <v>1476</v>
      </c>
      <c r="AM2102" s="301">
        <v>43828</v>
      </c>
      <c r="AN2102">
        <v>497.9</v>
      </c>
      <c r="AO2102">
        <v>2149</v>
      </c>
      <c r="AP2102" s="301">
        <v>43645</v>
      </c>
      <c r="AQ2102">
        <v>545.79999999999995</v>
      </c>
      <c r="AR2102">
        <v>2424</v>
      </c>
      <c r="AS2102" s="301">
        <v>43280</v>
      </c>
      <c r="AT2102">
        <v>757.9</v>
      </c>
      <c r="AU2102">
        <v>2070</v>
      </c>
    </row>
    <row r="2103" spans="1:47" x14ac:dyDescent="0.2">
      <c r="A2103" s="102">
        <v>2295</v>
      </c>
      <c r="B2103">
        <v>2531</v>
      </c>
      <c r="C2103" t="s">
        <v>922</v>
      </c>
      <c r="D2103" t="s">
        <v>923</v>
      </c>
      <c r="E2103">
        <v>952</v>
      </c>
      <c r="F2103">
        <v>951</v>
      </c>
      <c r="G2103">
        <v>1100</v>
      </c>
      <c r="H2103" t="s">
        <v>898</v>
      </c>
      <c r="I2103">
        <v>6908</v>
      </c>
      <c r="J2103" t="s">
        <v>1404</v>
      </c>
      <c r="K2103" t="s">
        <v>903</v>
      </c>
      <c r="L2103">
        <v>3555</v>
      </c>
      <c r="M2103">
        <v>3525</v>
      </c>
      <c r="N2103">
        <v>300</v>
      </c>
      <c r="O2103" t="s">
        <v>901</v>
      </c>
      <c r="P2103">
        <v>0.87229550547327905</v>
      </c>
      <c r="Q2103">
        <v>0.91702882876202796</v>
      </c>
      <c r="R2103">
        <v>0.49216793197055902</v>
      </c>
      <c r="S2103">
        <v>1.1480733974055701E-2</v>
      </c>
      <c r="T2103">
        <v>0.82755379831403397</v>
      </c>
      <c r="U2103">
        <v>0.82755379831403397</v>
      </c>
      <c r="V2103">
        <v>1.10390229350396</v>
      </c>
      <c r="W2103">
        <v>5.53</v>
      </c>
      <c r="X2103">
        <v>1.08</v>
      </c>
      <c r="Y2103">
        <v>107465</v>
      </c>
      <c r="Z2103">
        <v>6717</v>
      </c>
      <c r="AA2103">
        <v>0.28000000000000003</v>
      </c>
      <c r="AB2103">
        <v>16</v>
      </c>
      <c r="AC2103">
        <v>10</v>
      </c>
      <c r="AD2103">
        <v>6</v>
      </c>
      <c r="AE2103">
        <v>62.5</v>
      </c>
      <c r="AF2103">
        <v>15</v>
      </c>
      <c r="AG2103">
        <v>4</v>
      </c>
      <c r="AH2103">
        <v>4</v>
      </c>
      <c r="AI2103">
        <v>8</v>
      </c>
      <c r="AJ2103" s="301">
        <v>43919</v>
      </c>
      <c r="AK2103">
        <v>819</v>
      </c>
      <c r="AL2103">
        <v>3090</v>
      </c>
      <c r="AM2103" s="301">
        <v>43828</v>
      </c>
      <c r="AN2103">
        <v>1005</v>
      </c>
      <c r="AO2103">
        <v>4840</v>
      </c>
      <c r="AP2103" s="301">
        <v>43645</v>
      </c>
      <c r="AQ2103">
        <v>1134</v>
      </c>
      <c r="AR2103">
        <v>5630</v>
      </c>
      <c r="AS2103" s="301">
        <v>43280</v>
      </c>
      <c r="AT2103">
        <v>1400</v>
      </c>
      <c r="AU2103">
        <v>6680</v>
      </c>
    </row>
    <row r="2104" spans="1:47" x14ac:dyDescent="0.2">
      <c r="A2104" s="102">
        <v>3650</v>
      </c>
      <c r="B2104">
        <v>2296</v>
      </c>
      <c r="C2104" t="s">
        <v>1472</v>
      </c>
      <c r="D2104" t="s">
        <v>923</v>
      </c>
      <c r="E2104">
        <v>646</v>
      </c>
      <c r="F2104">
        <v>643</v>
      </c>
      <c r="G2104">
        <v>1700</v>
      </c>
      <c r="H2104" t="s">
        <v>898</v>
      </c>
      <c r="I2104">
        <v>5020</v>
      </c>
      <c r="J2104" t="s">
        <v>1138</v>
      </c>
      <c r="K2104" t="s">
        <v>1090</v>
      </c>
      <c r="L2104">
        <v>379.7</v>
      </c>
      <c r="M2104">
        <v>378.3</v>
      </c>
      <c r="N2104">
        <v>2900</v>
      </c>
      <c r="O2104" t="s">
        <v>901</v>
      </c>
      <c r="P2104">
        <v>0.71783005891669505</v>
      </c>
      <c r="Q2104">
        <v>0.871420457235348</v>
      </c>
      <c r="R2104">
        <v>4.5959318323912701E-2</v>
      </c>
      <c r="S2104" s="15">
        <v>3.7587501320186498E-2</v>
      </c>
      <c r="T2104">
        <v>0.75325223586753498</v>
      </c>
      <c r="U2104">
        <v>0.75325223586753498</v>
      </c>
      <c r="V2104">
        <v>0.91364240999159496</v>
      </c>
      <c r="W2104">
        <v>3.18</v>
      </c>
      <c r="X2104">
        <v>0.36</v>
      </c>
      <c r="Y2104">
        <v>107278</v>
      </c>
      <c r="Z2104">
        <v>5960</v>
      </c>
      <c r="AA2104">
        <v>0.28000000000000003</v>
      </c>
      <c r="AB2104">
        <v>18</v>
      </c>
      <c r="AC2104">
        <v>9</v>
      </c>
      <c r="AD2104">
        <v>9</v>
      </c>
      <c r="AE2104">
        <v>50</v>
      </c>
      <c r="AF2104">
        <v>18</v>
      </c>
      <c r="AG2104">
        <v>5</v>
      </c>
      <c r="AH2104">
        <v>2</v>
      </c>
      <c r="AI2104">
        <v>11</v>
      </c>
      <c r="AJ2104" s="301">
        <v>43919</v>
      </c>
      <c r="AK2104">
        <v>655</v>
      </c>
      <c r="AL2104">
        <v>367.8</v>
      </c>
      <c r="AM2104" s="301">
        <v>43828</v>
      </c>
      <c r="AN2104">
        <v>705</v>
      </c>
      <c r="AO2104">
        <v>497.9</v>
      </c>
      <c r="AP2104" s="301">
        <v>43645</v>
      </c>
      <c r="AQ2104">
        <v>743</v>
      </c>
      <c r="AR2104">
        <v>545.79999999999995</v>
      </c>
      <c r="AS2104" s="301">
        <v>43280</v>
      </c>
      <c r="AT2104">
        <v>941</v>
      </c>
      <c r="AU2104">
        <v>757.9</v>
      </c>
    </row>
    <row r="2105" spans="1:47" x14ac:dyDescent="0.2">
      <c r="A2105" s="102">
        <v>625</v>
      </c>
      <c r="B2105">
        <v>3863</v>
      </c>
      <c r="C2105" t="s">
        <v>1050</v>
      </c>
      <c r="D2105" t="s">
        <v>1049</v>
      </c>
      <c r="E2105">
        <v>1536</v>
      </c>
      <c r="F2105">
        <v>1503</v>
      </c>
      <c r="G2105">
        <v>700</v>
      </c>
      <c r="H2105" t="s">
        <v>901</v>
      </c>
      <c r="I2105">
        <v>8012</v>
      </c>
      <c r="J2105" t="s">
        <v>1055</v>
      </c>
      <c r="K2105" t="s">
        <v>905</v>
      </c>
      <c r="L2105">
        <v>1330</v>
      </c>
      <c r="M2105">
        <v>1330</v>
      </c>
      <c r="N2105">
        <v>800</v>
      </c>
      <c r="O2105" t="s">
        <v>898</v>
      </c>
      <c r="P2105">
        <v>0.84740438468783796</v>
      </c>
      <c r="Q2105">
        <v>0.95486843356822104</v>
      </c>
      <c r="R2105">
        <v>2.5295604459634798E-3</v>
      </c>
      <c r="S2105">
        <v>2.8111584903700699E-3</v>
      </c>
      <c r="T2105">
        <v>-2.3575957707127002</v>
      </c>
      <c r="U2105">
        <v>2.3575957707127002</v>
      </c>
      <c r="V2105">
        <v>1.3814975418746001</v>
      </c>
      <c r="W2105">
        <v>-5.77</v>
      </c>
      <c r="X2105">
        <v>1.1299999999999999</v>
      </c>
      <c r="Y2105">
        <v>106990</v>
      </c>
      <c r="Z2105">
        <v>7133</v>
      </c>
      <c r="AA2105">
        <v>0.36</v>
      </c>
      <c r="AB2105">
        <v>15</v>
      </c>
      <c r="AC2105">
        <v>9</v>
      </c>
      <c r="AD2105">
        <v>6</v>
      </c>
      <c r="AE2105">
        <v>60</v>
      </c>
      <c r="AF2105">
        <v>20</v>
      </c>
      <c r="AG2105">
        <v>1</v>
      </c>
      <c r="AH2105">
        <v>0</v>
      </c>
      <c r="AI2105">
        <v>14</v>
      </c>
      <c r="AJ2105" s="301">
        <v>43919</v>
      </c>
      <c r="AK2105">
        <v>1583</v>
      </c>
      <c r="AL2105">
        <v>1347</v>
      </c>
      <c r="AM2105" s="301">
        <v>43828</v>
      </c>
      <c r="AN2105">
        <v>1848</v>
      </c>
      <c r="AO2105">
        <v>1630</v>
      </c>
      <c r="AP2105" s="301">
        <v>43645</v>
      </c>
      <c r="AQ2105">
        <v>1925</v>
      </c>
      <c r="AR2105">
        <v>1650</v>
      </c>
      <c r="AS2105" s="301">
        <v>43280</v>
      </c>
      <c r="AT2105">
        <v>1732</v>
      </c>
      <c r="AU2105">
        <v>1691</v>
      </c>
    </row>
    <row r="2106" spans="1:47" x14ac:dyDescent="0.2">
      <c r="A2106" s="102">
        <v>2379</v>
      </c>
      <c r="B2106">
        <v>1417</v>
      </c>
      <c r="C2106" t="s">
        <v>1462</v>
      </c>
      <c r="D2106" t="s">
        <v>907</v>
      </c>
      <c r="E2106">
        <v>1611</v>
      </c>
      <c r="F2106">
        <v>1595</v>
      </c>
      <c r="G2106">
        <v>600</v>
      </c>
      <c r="H2106" t="s">
        <v>901</v>
      </c>
      <c r="I2106">
        <v>4681</v>
      </c>
      <c r="J2106" t="s">
        <v>774</v>
      </c>
      <c r="K2106" t="s">
        <v>910</v>
      </c>
      <c r="L2106">
        <v>1414</v>
      </c>
      <c r="M2106">
        <v>1389</v>
      </c>
      <c r="N2106">
        <v>700</v>
      </c>
      <c r="O2106" t="s">
        <v>898</v>
      </c>
      <c r="P2106">
        <v>0.90148400538190898</v>
      </c>
      <c r="Q2106">
        <v>0.91475152505888202</v>
      </c>
      <c r="R2106">
        <v>0.120561801405604</v>
      </c>
      <c r="S2106">
        <v>2.75336131477277E-2</v>
      </c>
      <c r="T2106">
        <v>-0.33276675268418199</v>
      </c>
      <c r="U2106">
        <v>0.33276675268418199</v>
      </c>
      <c r="V2106">
        <v>0.51716854273281099</v>
      </c>
      <c r="W2106">
        <v>-2.69</v>
      </c>
      <c r="X2106">
        <v>1.6</v>
      </c>
      <c r="Y2106">
        <v>106863</v>
      </c>
      <c r="Z2106">
        <v>7633</v>
      </c>
      <c r="AA2106">
        <v>0.23</v>
      </c>
      <c r="AB2106">
        <v>14</v>
      </c>
      <c r="AC2106">
        <v>7</v>
      </c>
      <c r="AD2106">
        <v>7</v>
      </c>
      <c r="AE2106">
        <v>50</v>
      </c>
      <c r="AF2106">
        <v>20</v>
      </c>
      <c r="AG2106">
        <v>2</v>
      </c>
      <c r="AH2106">
        <v>1</v>
      </c>
      <c r="AI2106">
        <v>11</v>
      </c>
      <c r="AJ2106" s="301">
        <v>43919</v>
      </c>
      <c r="AK2106">
        <v>1375</v>
      </c>
      <c r="AL2106">
        <v>1086</v>
      </c>
      <c r="AM2106" s="301">
        <v>43828</v>
      </c>
      <c r="AN2106">
        <v>1651</v>
      </c>
      <c r="AO2106">
        <v>1855</v>
      </c>
      <c r="AP2106" s="301">
        <v>43645</v>
      </c>
      <c r="AQ2106">
        <v>1652</v>
      </c>
      <c r="AR2106">
        <v>1659</v>
      </c>
      <c r="AS2106" s="301">
        <v>43280</v>
      </c>
      <c r="AT2106">
        <v>1687</v>
      </c>
      <c r="AU2106">
        <v>1889</v>
      </c>
    </row>
    <row r="2107" spans="1:47" x14ac:dyDescent="0.2">
      <c r="A2107" s="102">
        <v>1774</v>
      </c>
      <c r="B2107">
        <v>2531</v>
      </c>
      <c r="C2107" t="s">
        <v>922</v>
      </c>
      <c r="D2107" t="s">
        <v>923</v>
      </c>
      <c r="E2107">
        <v>952</v>
      </c>
      <c r="F2107">
        <v>951</v>
      </c>
      <c r="G2107">
        <v>1100</v>
      </c>
      <c r="H2107" t="s">
        <v>898</v>
      </c>
      <c r="I2107">
        <v>7261</v>
      </c>
      <c r="J2107" t="s">
        <v>1153</v>
      </c>
      <c r="K2107" t="s">
        <v>913</v>
      </c>
      <c r="L2107">
        <v>616</v>
      </c>
      <c r="M2107">
        <v>623</v>
      </c>
      <c r="N2107">
        <v>1700</v>
      </c>
      <c r="O2107" t="s">
        <v>901</v>
      </c>
      <c r="P2107">
        <v>0.85764741699742097</v>
      </c>
      <c r="Q2107">
        <v>0.93089903146442798</v>
      </c>
      <c r="R2107">
        <v>0.108343196270046</v>
      </c>
      <c r="S2107">
        <v>9.7915880842915498E-2</v>
      </c>
      <c r="T2107">
        <v>2.2245588694474199</v>
      </c>
      <c r="U2107">
        <v>2.2245588694474199</v>
      </c>
      <c r="V2107">
        <v>2.3876185768240799</v>
      </c>
      <c r="W2107">
        <v>14.74</v>
      </c>
      <c r="X2107">
        <v>1.24</v>
      </c>
      <c r="Y2107">
        <v>106816</v>
      </c>
      <c r="Z2107">
        <v>5086</v>
      </c>
      <c r="AA2107">
        <v>0.18</v>
      </c>
      <c r="AB2107">
        <v>21</v>
      </c>
      <c r="AC2107">
        <v>10</v>
      </c>
      <c r="AD2107">
        <v>11</v>
      </c>
      <c r="AE2107">
        <v>47.62</v>
      </c>
      <c r="AF2107">
        <v>18</v>
      </c>
      <c r="AG2107">
        <v>5</v>
      </c>
      <c r="AH2107">
        <v>5</v>
      </c>
      <c r="AI2107">
        <v>11</v>
      </c>
      <c r="AJ2107" s="301">
        <v>43919</v>
      </c>
      <c r="AK2107">
        <v>819</v>
      </c>
      <c r="AL2107">
        <v>606</v>
      </c>
      <c r="AM2107" s="301">
        <v>43828</v>
      </c>
      <c r="AN2107">
        <v>1005</v>
      </c>
      <c r="AO2107">
        <v>938</v>
      </c>
      <c r="AP2107" s="301">
        <v>43645</v>
      </c>
      <c r="AQ2107">
        <v>1134</v>
      </c>
      <c r="AR2107">
        <v>1146</v>
      </c>
      <c r="AS2107" s="301">
        <v>43280</v>
      </c>
      <c r="AT2107">
        <v>1400</v>
      </c>
      <c r="AU2107">
        <v>1344</v>
      </c>
    </row>
    <row r="2108" spans="1:47" x14ac:dyDescent="0.2">
      <c r="A2108" s="102">
        <v>1198</v>
      </c>
      <c r="B2108">
        <v>5232</v>
      </c>
      <c r="C2108" t="s">
        <v>1433</v>
      </c>
      <c r="D2108" t="s">
        <v>897</v>
      </c>
      <c r="E2108">
        <v>3765</v>
      </c>
      <c r="F2108">
        <v>3805</v>
      </c>
      <c r="G2108">
        <v>200</v>
      </c>
      <c r="H2108" t="s">
        <v>901</v>
      </c>
      <c r="I2108">
        <v>6183</v>
      </c>
      <c r="J2108" t="s">
        <v>1060</v>
      </c>
      <c r="K2108" t="s">
        <v>910</v>
      </c>
      <c r="L2108">
        <v>1372</v>
      </c>
      <c r="M2108">
        <v>1371</v>
      </c>
      <c r="N2108">
        <v>600</v>
      </c>
      <c r="O2108" t="s">
        <v>898</v>
      </c>
      <c r="P2108">
        <v>0.93253552502602</v>
      </c>
      <c r="Q2108">
        <v>0.94362596762664996</v>
      </c>
      <c r="R2108">
        <v>5.7839278711930104E-3</v>
      </c>
      <c r="S2108">
        <v>1.82436260708508E-2</v>
      </c>
      <c r="T2108">
        <v>-0.64255863345389297</v>
      </c>
      <c r="U2108">
        <v>0.64255863345389297</v>
      </c>
      <c r="V2108">
        <v>0.817438215782191</v>
      </c>
      <c r="W2108">
        <v>-5.36</v>
      </c>
      <c r="X2108">
        <v>8.09</v>
      </c>
      <c r="Y2108">
        <v>106656</v>
      </c>
      <c r="Z2108">
        <v>8204</v>
      </c>
      <c r="AA2108">
        <v>0.54</v>
      </c>
      <c r="AB2108">
        <v>13</v>
      </c>
      <c r="AC2108">
        <v>6</v>
      </c>
      <c r="AD2108">
        <v>7</v>
      </c>
      <c r="AE2108">
        <v>46.15</v>
      </c>
      <c r="AF2108">
        <v>15</v>
      </c>
      <c r="AG2108">
        <v>4</v>
      </c>
      <c r="AH2108">
        <v>3</v>
      </c>
      <c r="AI2108">
        <v>6</v>
      </c>
      <c r="AJ2108" s="301">
        <v>43919</v>
      </c>
      <c r="AK2108">
        <v>3370</v>
      </c>
      <c r="AL2108">
        <v>1152</v>
      </c>
      <c r="AM2108" s="301">
        <v>43828</v>
      </c>
      <c r="AN2108">
        <v>4775</v>
      </c>
      <c r="AO2108">
        <v>1720</v>
      </c>
      <c r="AP2108" s="301">
        <v>43645</v>
      </c>
      <c r="AQ2108">
        <v>4390</v>
      </c>
      <c r="AR2108">
        <v>1520</v>
      </c>
      <c r="AS2108" s="301">
        <v>43280</v>
      </c>
      <c r="AT2108">
        <v>5150</v>
      </c>
      <c r="AU2108">
        <v>1850</v>
      </c>
    </row>
    <row r="2109" spans="1:47" x14ac:dyDescent="0.2">
      <c r="A2109" s="102">
        <v>3316</v>
      </c>
      <c r="B2109">
        <v>5803</v>
      </c>
      <c r="C2109" t="s">
        <v>23</v>
      </c>
      <c r="D2109" t="s">
        <v>911</v>
      </c>
      <c r="E2109">
        <v>312</v>
      </c>
      <c r="F2109">
        <v>308</v>
      </c>
      <c r="G2109">
        <v>3100</v>
      </c>
      <c r="H2109" t="s">
        <v>901</v>
      </c>
      <c r="I2109">
        <v>8341</v>
      </c>
      <c r="J2109" t="s">
        <v>643</v>
      </c>
      <c r="K2109" t="s">
        <v>940</v>
      </c>
      <c r="L2109">
        <v>1544</v>
      </c>
      <c r="M2109">
        <v>1594</v>
      </c>
      <c r="N2109">
        <v>600</v>
      </c>
      <c r="O2109" t="s">
        <v>898</v>
      </c>
      <c r="P2109">
        <v>0.81168983740328804</v>
      </c>
      <c r="Q2109">
        <v>0.88517365574058005</v>
      </c>
      <c r="R2109">
        <v>1.4697885849486199E-2</v>
      </c>
      <c r="S2109">
        <v>5.3172247837359597E-2</v>
      </c>
      <c r="T2109">
        <v>-1.87086830406287</v>
      </c>
      <c r="U2109">
        <v>1.87086830406287</v>
      </c>
      <c r="V2109">
        <v>1.45812032912142</v>
      </c>
      <c r="W2109">
        <v>-12.59</v>
      </c>
      <c r="X2109">
        <v>0.17</v>
      </c>
      <c r="Y2109">
        <v>106566</v>
      </c>
      <c r="Z2109">
        <v>6660</v>
      </c>
      <c r="AA2109">
        <v>0.31</v>
      </c>
      <c r="AB2109">
        <v>16</v>
      </c>
      <c r="AC2109">
        <v>8</v>
      </c>
      <c r="AD2109">
        <v>8</v>
      </c>
      <c r="AE2109">
        <v>50</v>
      </c>
      <c r="AF2109">
        <v>18</v>
      </c>
      <c r="AG2109">
        <v>4</v>
      </c>
      <c r="AH2109">
        <v>3</v>
      </c>
      <c r="AI2109">
        <v>9</v>
      </c>
      <c r="AJ2109" s="301">
        <v>43919</v>
      </c>
      <c r="AK2109">
        <v>317</v>
      </c>
      <c r="AL2109">
        <v>1447</v>
      </c>
      <c r="AM2109" s="301">
        <v>43828</v>
      </c>
      <c r="AN2109">
        <v>452</v>
      </c>
      <c r="AO2109">
        <v>1832</v>
      </c>
      <c r="AP2109" s="301">
        <v>43645</v>
      </c>
      <c r="AQ2109">
        <v>421</v>
      </c>
      <c r="AR2109">
        <v>1604</v>
      </c>
      <c r="AS2109" s="301">
        <v>43280</v>
      </c>
      <c r="AT2109">
        <v>689</v>
      </c>
      <c r="AU2109">
        <v>2361</v>
      </c>
    </row>
    <row r="2110" spans="1:47" x14ac:dyDescent="0.2">
      <c r="A2110" s="102">
        <v>2447</v>
      </c>
      <c r="B2110">
        <v>1801</v>
      </c>
      <c r="C2110" t="s">
        <v>1352</v>
      </c>
      <c r="D2110" t="s">
        <v>907</v>
      </c>
      <c r="E2110">
        <v>3845</v>
      </c>
      <c r="F2110">
        <v>3905</v>
      </c>
      <c r="G2110">
        <v>200</v>
      </c>
      <c r="H2110" t="s">
        <v>898</v>
      </c>
      <c r="I2110">
        <v>6506</v>
      </c>
      <c r="J2110" t="s">
        <v>1005</v>
      </c>
      <c r="K2110" t="s">
        <v>903</v>
      </c>
      <c r="L2110">
        <v>3665</v>
      </c>
      <c r="M2110">
        <v>3675</v>
      </c>
      <c r="N2110">
        <v>200</v>
      </c>
      <c r="O2110" t="s">
        <v>901</v>
      </c>
      <c r="P2110">
        <v>0.86752250269460396</v>
      </c>
      <c r="Q2110">
        <v>0.91280708010994305</v>
      </c>
      <c r="R2110">
        <v>0.36653202889428399</v>
      </c>
      <c r="S2110">
        <v>1.68592737476084E-2</v>
      </c>
      <c r="T2110">
        <v>0.22429921291962401</v>
      </c>
      <c r="U2110">
        <v>0.22429921291962401</v>
      </c>
      <c r="V2110">
        <v>7.1892241938232404E-2</v>
      </c>
      <c r="W2110">
        <v>1.5</v>
      </c>
      <c r="X2110">
        <v>5.89</v>
      </c>
      <c r="Y2110">
        <v>105923</v>
      </c>
      <c r="Z2110">
        <v>52962</v>
      </c>
      <c r="AA2110">
        <v>3.58</v>
      </c>
      <c r="AB2110">
        <v>2</v>
      </c>
      <c r="AC2110">
        <v>1</v>
      </c>
      <c r="AD2110">
        <v>1</v>
      </c>
      <c r="AE2110">
        <v>50</v>
      </c>
      <c r="AF2110">
        <v>17</v>
      </c>
      <c r="AG2110">
        <v>1</v>
      </c>
      <c r="AH2110">
        <v>0</v>
      </c>
      <c r="AI2110">
        <v>1</v>
      </c>
      <c r="AJ2110" s="301">
        <v>43919</v>
      </c>
      <c r="AK2110">
        <v>3355</v>
      </c>
      <c r="AL2110">
        <v>3010</v>
      </c>
      <c r="AM2110" s="301">
        <v>43828</v>
      </c>
      <c r="AN2110">
        <v>4545</v>
      </c>
      <c r="AO2110">
        <v>4170</v>
      </c>
      <c r="AP2110" s="301">
        <v>43645</v>
      </c>
      <c r="AQ2110">
        <v>3990</v>
      </c>
      <c r="AR2110">
        <v>3855</v>
      </c>
      <c r="AS2110" s="301">
        <v>43280</v>
      </c>
      <c r="AT2110">
        <v>5980</v>
      </c>
      <c r="AU2110">
        <v>3920</v>
      </c>
    </row>
    <row r="2111" spans="1:47" x14ac:dyDescent="0.2">
      <c r="A2111" s="102">
        <v>3718</v>
      </c>
      <c r="B2111">
        <v>4768</v>
      </c>
      <c r="C2111" t="s">
        <v>1952</v>
      </c>
      <c r="D2111" t="s">
        <v>900</v>
      </c>
      <c r="E2111">
        <v>5770</v>
      </c>
      <c r="F2111">
        <v>5720</v>
      </c>
      <c r="G2111">
        <v>200</v>
      </c>
      <c r="H2111" t="s">
        <v>901</v>
      </c>
      <c r="I2111">
        <v>6920</v>
      </c>
      <c r="J2111" t="s">
        <v>902</v>
      </c>
      <c r="K2111" t="s">
        <v>903</v>
      </c>
      <c r="L2111">
        <v>10380</v>
      </c>
      <c r="M2111">
        <v>10740</v>
      </c>
      <c r="N2111">
        <v>100</v>
      </c>
      <c r="O2111" t="s">
        <v>898</v>
      </c>
      <c r="P2111">
        <v>0.90368205791490297</v>
      </c>
      <c r="Q2111">
        <v>0.86885665686539804</v>
      </c>
      <c r="R2111" s="15">
        <v>0.135380019134029</v>
      </c>
      <c r="S2111" s="15">
        <v>2.9102484269720601E-2</v>
      </c>
      <c r="T2111">
        <v>-1.23416709635672</v>
      </c>
      <c r="U2111">
        <v>1.23416709635672</v>
      </c>
      <c r="V2111">
        <v>1.1130044125637799</v>
      </c>
      <c r="W2111">
        <v>-34.57</v>
      </c>
      <c r="X2111">
        <v>6.52</v>
      </c>
      <c r="Y2111">
        <v>105759</v>
      </c>
      <c r="Z2111">
        <v>10576</v>
      </c>
      <c r="AA2111">
        <v>0.42</v>
      </c>
      <c r="AB2111">
        <v>10</v>
      </c>
      <c r="AC2111">
        <v>5</v>
      </c>
      <c r="AD2111">
        <v>5</v>
      </c>
      <c r="AE2111">
        <v>50</v>
      </c>
      <c r="AF2111">
        <v>15</v>
      </c>
      <c r="AG2111">
        <v>3</v>
      </c>
      <c r="AH2111">
        <v>2</v>
      </c>
      <c r="AI2111">
        <v>5</v>
      </c>
      <c r="AJ2111" s="301">
        <v>43919</v>
      </c>
      <c r="AK2111">
        <v>4575</v>
      </c>
      <c r="AL2111">
        <v>5160</v>
      </c>
      <c r="AM2111" s="301">
        <v>43828</v>
      </c>
      <c r="AN2111">
        <v>4375</v>
      </c>
      <c r="AO2111">
        <v>5560</v>
      </c>
      <c r="AP2111" s="301">
        <v>43645</v>
      </c>
      <c r="AQ2111">
        <v>4440</v>
      </c>
      <c r="AR2111">
        <v>2245</v>
      </c>
      <c r="AS2111" s="301">
        <v>43280</v>
      </c>
      <c r="AT2111">
        <v>4265</v>
      </c>
      <c r="AU2111">
        <v>1523</v>
      </c>
    </row>
    <row r="2112" spans="1:47" x14ac:dyDescent="0.2">
      <c r="A2112" s="102">
        <v>297</v>
      </c>
      <c r="B2112">
        <v>3087</v>
      </c>
      <c r="C2112" t="s">
        <v>1094</v>
      </c>
      <c r="D2112" t="s">
        <v>921</v>
      </c>
      <c r="E2112">
        <v>1721</v>
      </c>
      <c r="F2112">
        <v>1719</v>
      </c>
      <c r="G2112">
        <v>600</v>
      </c>
      <c r="H2112" t="s">
        <v>901</v>
      </c>
      <c r="I2112">
        <v>5929</v>
      </c>
      <c r="J2112" t="s">
        <v>1207</v>
      </c>
      <c r="K2112" t="s">
        <v>1032</v>
      </c>
      <c r="L2112">
        <v>942</v>
      </c>
      <c r="M2112">
        <v>939</v>
      </c>
      <c r="N2112">
        <v>1100</v>
      </c>
      <c r="O2112" t="s">
        <v>898</v>
      </c>
      <c r="P2112">
        <v>0.78294728140040604</v>
      </c>
      <c r="Q2112">
        <v>0.96365914326444602</v>
      </c>
      <c r="R2112">
        <v>0.316848063120238</v>
      </c>
      <c r="S2112" s="15">
        <v>1.9122340005660901E-4</v>
      </c>
      <c r="T2112">
        <v>-1.04504245502323</v>
      </c>
      <c r="U2112">
        <v>1.04504245502323</v>
      </c>
      <c r="V2112">
        <v>1.4256738076337601</v>
      </c>
      <c r="W2112">
        <v>-7.83</v>
      </c>
      <c r="X2112">
        <v>0.15</v>
      </c>
      <c r="Y2112">
        <v>105708</v>
      </c>
      <c r="Z2112">
        <v>8131</v>
      </c>
      <c r="AA2112">
        <v>0.39</v>
      </c>
      <c r="AB2112">
        <v>13</v>
      </c>
      <c r="AC2112">
        <v>8</v>
      </c>
      <c r="AD2112">
        <v>5</v>
      </c>
      <c r="AE2112">
        <v>61.54</v>
      </c>
      <c r="AF2112">
        <v>18</v>
      </c>
      <c r="AG2112">
        <v>3</v>
      </c>
      <c r="AH2112">
        <v>2</v>
      </c>
      <c r="AI2112">
        <v>8</v>
      </c>
      <c r="AJ2112" s="301">
        <v>43919</v>
      </c>
      <c r="AK2112">
        <v>1657</v>
      </c>
      <c r="AL2112">
        <v>857</v>
      </c>
      <c r="AM2112" s="301">
        <v>43828</v>
      </c>
      <c r="AN2112">
        <v>2166</v>
      </c>
      <c r="AO2112">
        <v>1229</v>
      </c>
      <c r="AP2112" s="301">
        <v>43645</v>
      </c>
      <c r="AQ2112">
        <v>2077</v>
      </c>
      <c r="AR2112">
        <v>1181</v>
      </c>
      <c r="AS2112" s="301">
        <v>43280</v>
      </c>
      <c r="AT2112">
        <v>2140</v>
      </c>
      <c r="AU2112">
        <v>1159</v>
      </c>
    </row>
    <row r="2113" spans="1:47" x14ac:dyDescent="0.2">
      <c r="A2113" s="102">
        <v>2019</v>
      </c>
      <c r="B2113">
        <v>3099</v>
      </c>
      <c r="C2113" t="s">
        <v>33</v>
      </c>
      <c r="D2113" t="s">
        <v>921</v>
      </c>
      <c r="E2113">
        <v>635</v>
      </c>
      <c r="F2113">
        <v>623</v>
      </c>
      <c r="G2113">
        <v>1600</v>
      </c>
      <c r="H2113" t="s">
        <v>901</v>
      </c>
      <c r="I2113">
        <v>6361</v>
      </c>
      <c r="J2113" t="s">
        <v>576</v>
      </c>
      <c r="K2113" t="s">
        <v>909</v>
      </c>
      <c r="L2113">
        <v>2492</v>
      </c>
      <c r="M2113">
        <v>2484</v>
      </c>
      <c r="N2113">
        <v>400</v>
      </c>
      <c r="O2113" t="s">
        <v>898</v>
      </c>
      <c r="P2113">
        <v>0.90311917570270706</v>
      </c>
      <c r="Q2113">
        <v>0.92397821506187405</v>
      </c>
      <c r="R2113">
        <v>0.12757636136092801</v>
      </c>
      <c r="S2113" s="15">
        <v>6.2866437118857697E-3</v>
      </c>
      <c r="T2113">
        <v>-1.5068524470695801</v>
      </c>
      <c r="U2113">
        <v>1.5068524470695801</v>
      </c>
      <c r="V2113">
        <v>1.3448157537297101</v>
      </c>
      <c r="W2113">
        <v>-14.1</v>
      </c>
      <c r="X2113">
        <v>0.32</v>
      </c>
      <c r="Y2113">
        <v>105481</v>
      </c>
      <c r="Z2113">
        <v>7032</v>
      </c>
      <c r="AA2113">
        <v>0.23</v>
      </c>
      <c r="AB2113">
        <v>15</v>
      </c>
      <c r="AC2113">
        <v>9</v>
      </c>
      <c r="AD2113">
        <v>6</v>
      </c>
      <c r="AE2113">
        <v>60</v>
      </c>
      <c r="AF2113">
        <v>16</v>
      </c>
      <c r="AG2113">
        <v>4</v>
      </c>
      <c r="AH2113">
        <v>4</v>
      </c>
      <c r="AI2113">
        <v>7</v>
      </c>
      <c r="AJ2113" s="301">
        <v>43919</v>
      </c>
      <c r="AK2113">
        <v>641</v>
      </c>
      <c r="AL2113">
        <v>2060</v>
      </c>
      <c r="AM2113" s="301">
        <v>43828</v>
      </c>
      <c r="AN2113">
        <v>984</v>
      </c>
      <c r="AO2113">
        <v>3325</v>
      </c>
      <c r="AP2113" s="301">
        <v>43645</v>
      </c>
      <c r="AQ2113">
        <v>899</v>
      </c>
      <c r="AR2113">
        <v>3015</v>
      </c>
      <c r="AS2113" s="301">
        <v>43280</v>
      </c>
      <c r="AT2113">
        <v>1344</v>
      </c>
      <c r="AU2113">
        <v>3385</v>
      </c>
    </row>
    <row r="2114" spans="1:47" x14ac:dyDescent="0.2">
      <c r="A2114" s="102">
        <v>444</v>
      </c>
      <c r="B2114">
        <v>4681</v>
      </c>
      <c r="C2114" t="s">
        <v>774</v>
      </c>
      <c r="D2114" t="s">
        <v>910</v>
      </c>
      <c r="E2114">
        <v>1414</v>
      </c>
      <c r="F2114">
        <v>1389</v>
      </c>
      <c r="G2114">
        <v>700</v>
      </c>
      <c r="H2114" t="s">
        <v>898</v>
      </c>
      <c r="I2114">
        <v>5938</v>
      </c>
      <c r="J2114" t="s">
        <v>1395</v>
      </c>
      <c r="K2114" t="s">
        <v>1032</v>
      </c>
      <c r="L2114">
        <v>1514</v>
      </c>
      <c r="M2114">
        <v>1480</v>
      </c>
      <c r="N2114">
        <v>700</v>
      </c>
      <c r="O2114" t="s">
        <v>901</v>
      </c>
      <c r="P2114">
        <v>0.97274541860390096</v>
      </c>
      <c r="Q2114">
        <v>0.95956866550142605</v>
      </c>
      <c r="R2114">
        <v>1.33466760927395E-2</v>
      </c>
      <c r="S2114">
        <v>1.9920483208640101E-2</v>
      </c>
      <c r="T2114">
        <v>1.5261936131890901</v>
      </c>
      <c r="U2114">
        <v>1.5261936131890901</v>
      </c>
      <c r="V2114">
        <v>1.3640089160691899</v>
      </c>
      <c r="W2114">
        <v>7.02</v>
      </c>
      <c r="X2114">
        <v>6.15</v>
      </c>
      <c r="Y2114">
        <v>105480</v>
      </c>
      <c r="Z2114">
        <v>8114</v>
      </c>
      <c r="AA2114">
        <v>0.38</v>
      </c>
      <c r="AB2114">
        <v>13</v>
      </c>
      <c r="AC2114">
        <v>8</v>
      </c>
      <c r="AD2114">
        <v>5</v>
      </c>
      <c r="AE2114">
        <v>61.54</v>
      </c>
      <c r="AF2114">
        <v>16</v>
      </c>
      <c r="AG2114">
        <v>4</v>
      </c>
      <c r="AH2114">
        <v>2</v>
      </c>
      <c r="AI2114">
        <v>7</v>
      </c>
      <c r="AJ2114" s="301">
        <v>43919</v>
      </c>
      <c r="AK2114">
        <v>1086</v>
      </c>
      <c r="AL2114">
        <v>1332</v>
      </c>
      <c r="AM2114" s="301">
        <v>43828</v>
      </c>
      <c r="AN2114">
        <v>1855</v>
      </c>
      <c r="AO2114">
        <v>1889</v>
      </c>
      <c r="AP2114" s="301">
        <v>43645</v>
      </c>
      <c r="AQ2114">
        <v>1659</v>
      </c>
      <c r="AR2114">
        <v>1774</v>
      </c>
      <c r="AS2114" s="301">
        <v>43280</v>
      </c>
      <c r="AT2114">
        <v>1889</v>
      </c>
      <c r="AU2114">
        <v>2190</v>
      </c>
    </row>
    <row r="2115" spans="1:47" x14ac:dyDescent="0.2">
      <c r="A2115" s="102">
        <v>484</v>
      </c>
      <c r="B2115">
        <v>4666</v>
      </c>
      <c r="C2115" t="s">
        <v>1342</v>
      </c>
      <c r="D2115" t="s">
        <v>917</v>
      </c>
      <c r="E2115">
        <v>1805</v>
      </c>
      <c r="F2115">
        <v>1797</v>
      </c>
      <c r="G2115">
        <v>500</v>
      </c>
      <c r="H2115" t="s">
        <v>898</v>
      </c>
      <c r="I2115">
        <v>7458</v>
      </c>
      <c r="J2115" t="s">
        <v>1193</v>
      </c>
      <c r="K2115" t="s">
        <v>905</v>
      </c>
      <c r="L2115">
        <v>3225</v>
      </c>
      <c r="M2115">
        <v>3135</v>
      </c>
      <c r="N2115">
        <v>300</v>
      </c>
      <c r="O2115" t="s">
        <v>901</v>
      </c>
      <c r="P2115">
        <v>0.96935983273386395</v>
      </c>
      <c r="Q2115">
        <v>0.95873057388625005</v>
      </c>
      <c r="R2115">
        <v>7.5883591856603001E-4</v>
      </c>
      <c r="S2115">
        <v>8.3148863861850705E-3</v>
      </c>
      <c r="T2115">
        <v>1.5397406864645899</v>
      </c>
      <c r="U2115">
        <v>1.5397406864645899</v>
      </c>
      <c r="V2115">
        <v>0.68880529933127299</v>
      </c>
      <c r="W2115">
        <v>7.06</v>
      </c>
      <c r="X2115">
        <v>4.47</v>
      </c>
      <c r="Y2115">
        <v>105030</v>
      </c>
      <c r="Z2115">
        <v>7502</v>
      </c>
      <c r="AA2115">
        <v>0.34</v>
      </c>
      <c r="AB2115">
        <v>14</v>
      </c>
      <c r="AC2115">
        <v>7</v>
      </c>
      <c r="AD2115">
        <v>7</v>
      </c>
      <c r="AE2115">
        <v>50</v>
      </c>
      <c r="AF2115">
        <v>19</v>
      </c>
      <c r="AG2115">
        <v>1</v>
      </c>
      <c r="AH2115">
        <v>2</v>
      </c>
      <c r="AI2115">
        <v>11</v>
      </c>
      <c r="AJ2115" s="301">
        <v>43919</v>
      </c>
      <c r="AK2115">
        <v>1620</v>
      </c>
      <c r="AL2115">
        <v>2991</v>
      </c>
      <c r="AM2115" s="301">
        <v>43828</v>
      </c>
      <c r="AN2115">
        <v>2669</v>
      </c>
      <c r="AO2115">
        <v>5730</v>
      </c>
      <c r="AP2115" s="301">
        <v>43645</v>
      </c>
      <c r="AQ2115">
        <v>2515</v>
      </c>
      <c r="AR2115">
        <v>5030</v>
      </c>
      <c r="AS2115" s="301">
        <v>43280</v>
      </c>
      <c r="AT2115">
        <v>2910</v>
      </c>
      <c r="AU2115">
        <v>5190</v>
      </c>
    </row>
    <row r="2116" spans="1:47" x14ac:dyDescent="0.2">
      <c r="A2116" s="102">
        <v>1718</v>
      </c>
      <c r="B2116">
        <v>4631</v>
      </c>
      <c r="C2116" t="s">
        <v>1088</v>
      </c>
      <c r="D2116" t="s">
        <v>920</v>
      </c>
      <c r="E2116">
        <v>2685</v>
      </c>
      <c r="F2116">
        <v>2636</v>
      </c>
      <c r="G2116">
        <v>300</v>
      </c>
      <c r="H2116" t="s">
        <v>901</v>
      </c>
      <c r="I2116">
        <v>6103</v>
      </c>
      <c r="J2116" t="s">
        <v>1464</v>
      </c>
      <c r="K2116" t="s">
        <v>909</v>
      </c>
      <c r="L2116">
        <v>4470</v>
      </c>
      <c r="M2116">
        <v>4435</v>
      </c>
      <c r="N2116">
        <v>200</v>
      </c>
      <c r="O2116" t="s">
        <v>898</v>
      </c>
      <c r="P2116">
        <v>0.94612317165252002</v>
      </c>
      <c r="Q2116">
        <v>0.93197374445021897</v>
      </c>
      <c r="R2116">
        <v>0.35719528179514698</v>
      </c>
      <c r="S2116" s="15">
        <v>3.4520899356772397E-2</v>
      </c>
      <c r="T2116">
        <v>-0.66141764694414296</v>
      </c>
      <c r="U2116">
        <v>0.66141764694414296</v>
      </c>
      <c r="V2116">
        <v>0.53113153582189798</v>
      </c>
      <c r="W2116">
        <v>-5.77</v>
      </c>
      <c r="X2116">
        <v>10.85</v>
      </c>
      <c r="Y2116">
        <v>104993</v>
      </c>
      <c r="Z2116">
        <v>17499</v>
      </c>
      <c r="AA2116">
        <v>1.01</v>
      </c>
      <c r="AB2116">
        <v>6</v>
      </c>
      <c r="AC2116">
        <v>4</v>
      </c>
      <c r="AD2116">
        <v>2</v>
      </c>
      <c r="AE2116">
        <v>66.67</v>
      </c>
      <c r="AF2116">
        <v>21</v>
      </c>
      <c r="AG2116">
        <v>0</v>
      </c>
      <c r="AH2116">
        <v>0</v>
      </c>
      <c r="AI2116">
        <v>6</v>
      </c>
      <c r="AJ2116" s="301">
        <v>43919</v>
      </c>
      <c r="AK2116">
        <v>2479</v>
      </c>
      <c r="AL2116">
        <v>3465</v>
      </c>
      <c r="AM2116" s="301">
        <v>43828</v>
      </c>
      <c r="AN2116">
        <v>3035</v>
      </c>
      <c r="AO2116">
        <v>5800</v>
      </c>
      <c r="AP2116" s="301">
        <v>43645</v>
      </c>
      <c r="AQ2116">
        <v>2906</v>
      </c>
      <c r="AR2116">
        <v>5900</v>
      </c>
      <c r="AS2116" s="301">
        <v>43280</v>
      </c>
      <c r="AT2116">
        <v>3450</v>
      </c>
      <c r="AU2116">
        <v>5660</v>
      </c>
    </row>
    <row r="2117" spans="1:47" x14ac:dyDescent="0.2">
      <c r="A2117" s="102">
        <v>2528</v>
      </c>
      <c r="B2117">
        <v>8303</v>
      </c>
      <c r="C2117" t="s">
        <v>1460</v>
      </c>
      <c r="D2117" t="s">
        <v>940</v>
      </c>
      <c r="E2117">
        <v>1287</v>
      </c>
      <c r="F2117">
        <v>1296</v>
      </c>
      <c r="G2117">
        <v>800</v>
      </c>
      <c r="H2117" t="s">
        <v>901</v>
      </c>
      <c r="I2117">
        <v>9072</v>
      </c>
      <c r="J2117" t="s">
        <v>975</v>
      </c>
      <c r="K2117" t="s">
        <v>976</v>
      </c>
      <c r="L2117">
        <v>2118</v>
      </c>
      <c r="M2117">
        <v>2146</v>
      </c>
      <c r="N2117">
        <v>500</v>
      </c>
      <c r="O2117" t="s">
        <v>898</v>
      </c>
      <c r="P2117">
        <v>0.53350541880163205</v>
      </c>
      <c r="Q2117">
        <v>0.91029600835034497</v>
      </c>
      <c r="R2117">
        <v>0.28462648673415802</v>
      </c>
      <c r="S2117">
        <v>5.9396638318983301E-3</v>
      </c>
      <c r="T2117">
        <v>-1.6197132788516799</v>
      </c>
      <c r="U2117">
        <v>1.6197132788516799</v>
      </c>
      <c r="V2117">
        <v>1.39774947647007</v>
      </c>
      <c r="W2117">
        <v>-8.49</v>
      </c>
      <c r="X2117">
        <v>3.37</v>
      </c>
      <c r="Y2117">
        <v>104881</v>
      </c>
      <c r="Z2117">
        <v>7492</v>
      </c>
      <c r="AA2117">
        <v>0.47</v>
      </c>
      <c r="AB2117">
        <v>14</v>
      </c>
      <c r="AC2117">
        <v>8</v>
      </c>
      <c r="AD2117">
        <v>6</v>
      </c>
      <c r="AE2117">
        <v>57.14</v>
      </c>
      <c r="AF2117">
        <v>18</v>
      </c>
      <c r="AG2117">
        <v>2</v>
      </c>
      <c r="AH2117">
        <v>1</v>
      </c>
      <c r="AI2117">
        <v>11</v>
      </c>
      <c r="AJ2117" s="301">
        <v>43919</v>
      </c>
      <c r="AK2117">
        <v>1461</v>
      </c>
      <c r="AL2117">
        <v>2172</v>
      </c>
      <c r="AM2117" s="301">
        <v>43828</v>
      </c>
      <c r="AN2117">
        <v>1675</v>
      </c>
      <c r="AO2117">
        <v>2746</v>
      </c>
      <c r="AP2117" s="301">
        <v>43645</v>
      </c>
      <c r="AQ2117">
        <v>1691</v>
      </c>
      <c r="AR2117">
        <v>2562</v>
      </c>
      <c r="AS2117" s="301">
        <v>43280</v>
      </c>
      <c r="AT2117">
        <v>1672</v>
      </c>
      <c r="AU2117">
        <v>2840</v>
      </c>
    </row>
    <row r="2118" spans="1:47" x14ac:dyDescent="0.2">
      <c r="A2118" s="102">
        <v>1752</v>
      </c>
      <c r="B2118">
        <v>3632</v>
      </c>
      <c r="C2118" t="s">
        <v>1451</v>
      </c>
      <c r="D2118" t="s">
        <v>900</v>
      </c>
      <c r="E2118">
        <v>486</v>
      </c>
      <c r="F2118">
        <v>469</v>
      </c>
      <c r="G2118">
        <v>2200</v>
      </c>
      <c r="H2118" t="s">
        <v>898</v>
      </c>
      <c r="I2118">
        <v>7240</v>
      </c>
      <c r="J2118" t="s">
        <v>599</v>
      </c>
      <c r="K2118" t="s">
        <v>913</v>
      </c>
      <c r="L2118">
        <v>1315</v>
      </c>
      <c r="M2118">
        <v>1294</v>
      </c>
      <c r="N2118">
        <v>800</v>
      </c>
      <c r="O2118" t="s">
        <v>901</v>
      </c>
      <c r="P2118">
        <v>0.78281074063231304</v>
      </c>
      <c r="Q2118">
        <v>0.93135143629627704</v>
      </c>
      <c r="R2118">
        <v>0.30514910436034898</v>
      </c>
      <c r="S2118">
        <v>6.3052452104907404E-4</v>
      </c>
      <c r="T2118">
        <v>0.63304616254319901</v>
      </c>
      <c r="U2118">
        <v>0.63304616254319901</v>
      </c>
      <c r="V2118">
        <v>0.81520749745693999</v>
      </c>
      <c r="W2118">
        <v>4.07</v>
      </c>
      <c r="X2118">
        <v>0.33</v>
      </c>
      <c r="Y2118">
        <v>104856</v>
      </c>
      <c r="Z2118">
        <v>6554</v>
      </c>
      <c r="AA2118">
        <v>0.31</v>
      </c>
      <c r="AB2118">
        <v>16</v>
      </c>
      <c r="AC2118">
        <v>9</v>
      </c>
      <c r="AD2118">
        <v>7</v>
      </c>
      <c r="AE2118">
        <v>56.25</v>
      </c>
      <c r="AF2118">
        <v>18</v>
      </c>
      <c r="AG2118">
        <v>2</v>
      </c>
      <c r="AH2118">
        <v>2</v>
      </c>
      <c r="AI2118">
        <v>12</v>
      </c>
      <c r="AJ2118" s="301">
        <v>43919</v>
      </c>
      <c r="AK2118">
        <v>404</v>
      </c>
      <c r="AL2118">
        <v>1212</v>
      </c>
      <c r="AM2118" s="301">
        <v>43828</v>
      </c>
      <c r="AN2118">
        <v>493</v>
      </c>
      <c r="AO2118">
        <v>1641</v>
      </c>
      <c r="AP2118" s="301">
        <v>43645</v>
      </c>
      <c r="AQ2118">
        <v>510</v>
      </c>
      <c r="AR2118">
        <v>1653</v>
      </c>
      <c r="AS2118" s="301">
        <v>43280</v>
      </c>
      <c r="AT2118">
        <v>587</v>
      </c>
      <c r="AU2118">
        <v>2099</v>
      </c>
    </row>
    <row r="2119" spans="1:47" x14ac:dyDescent="0.2">
      <c r="A2119" s="102">
        <v>701</v>
      </c>
      <c r="B2119">
        <v>6301</v>
      </c>
      <c r="C2119" t="s">
        <v>52</v>
      </c>
      <c r="D2119" t="s">
        <v>909</v>
      </c>
      <c r="E2119">
        <v>2125</v>
      </c>
      <c r="F2119">
        <v>2153</v>
      </c>
      <c r="G2119">
        <v>500</v>
      </c>
      <c r="H2119" t="s">
        <v>901</v>
      </c>
      <c r="I2119">
        <v>9616</v>
      </c>
      <c r="J2119" t="s">
        <v>1156</v>
      </c>
      <c r="K2119" t="s">
        <v>910</v>
      </c>
      <c r="L2119">
        <v>3730</v>
      </c>
      <c r="M2119">
        <v>3595</v>
      </c>
      <c r="N2119">
        <v>300</v>
      </c>
      <c r="O2119" t="s">
        <v>898</v>
      </c>
      <c r="P2119">
        <v>0.92843853315999603</v>
      </c>
      <c r="Q2119">
        <v>0.95341418758644803</v>
      </c>
      <c r="R2119">
        <v>4.4186850118513601E-2</v>
      </c>
      <c r="S2119">
        <v>4.4441631058804599E-3</v>
      </c>
      <c r="T2119">
        <v>-1.0598398069222399</v>
      </c>
      <c r="U2119">
        <v>1.0598398069222399</v>
      </c>
      <c r="V2119">
        <v>1.3152823820427999</v>
      </c>
      <c r="W2119">
        <v>-16.760000000000002</v>
      </c>
      <c r="X2119">
        <v>0.19</v>
      </c>
      <c r="Y2119">
        <v>104787</v>
      </c>
      <c r="Z2119">
        <v>10479</v>
      </c>
      <c r="AA2119">
        <v>0.54</v>
      </c>
      <c r="AB2119">
        <v>10</v>
      </c>
      <c r="AC2119">
        <v>6</v>
      </c>
      <c r="AD2119">
        <v>4</v>
      </c>
      <c r="AE2119">
        <v>60</v>
      </c>
      <c r="AF2119">
        <v>18</v>
      </c>
      <c r="AG2119">
        <v>3</v>
      </c>
      <c r="AH2119">
        <v>2</v>
      </c>
      <c r="AI2119">
        <v>5</v>
      </c>
      <c r="AJ2119" s="301">
        <v>43919</v>
      </c>
      <c r="AK2119">
        <v>1877.5</v>
      </c>
      <c r="AL2119">
        <v>2291</v>
      </c>
      <c r="AM2119" s="301">
        <v>43828</v>
      </c>
      <c r="AN2119">
        <v>2642</v>
      </c>
      <c r="AO2119">
        <v>5180</v>
      </c>
      <c r="AP2119" s="301">
        <v>43645</v>
      </c>
      <c r="AQ2119">
        <v>2658</v>
      </c>
      <c r="AR2119">
        <v>5240</v>
      </c>
      <c r="AS2119" s="301">
        <v>43280</v>
      </c>
      <c r="AT2119">
        <v>3122</v>
      </c>
      <c r="AU2119">
        <v>5940</v>
      </c>
    </row>
    <row r="2120" spans="1:47" x14ac:dyDescent="0.2">
      <c r="A2120" s="102">
        <v>1483</v>
      </c>
      <c r="B2120">
        <v>8830</v>
      </c>
      <c r="C2120" t="s">
        <v>967</v>
      </c>
      <c r="D2120" t="s">
        <v>917</v>
      </c>
      <c r="E2120">
        <v>2915</v>
      </c>
      <c r="F2120">
        <v>2881</v>
      </c>
      <c r="G2120">
        <v>300</v>
      </c>
      <c r="H2120" t="s">
        <v>898</v>
      </c>
      <c r="I2120">
        <v>9024</v>
      </c>
      <c r="J2120" t="s">
        <v>1463</v>
      </c>
      <c r="K2120" t="s">
        <v>976</v>
      </c>
      <c r="L2120">
        <v>1199</v>
      </c>
      <c r="M2120">
        <v>1180</v>
      </c>
      <c r="N2120">
        <v>700</v>
      </c>
      <c r="O2120" t="s">
        <v>901</v>
      </c>
      <c r="P2120">
        <v>0.74959047501590503</v>
      </c>
      <c r="Q2120">
        <v>0.93724319709544801</v>
      </c>
      <c r="R2120">
        <v>0.37130005545670303</v>
      </c>
      <c r="S2120">
        <v>7.1349973935729699E-2</v>
      </c>
      <c r="T2120">
        <v>1.9295233892239001</v>
      </c>
      <c r="U2120">
        <v>1.9295233892239001</v>
      </c>
      <c r="V2120">
        <v>1.8275212281556501</v>
      </c>
      <c r="W2120">
        <v>9.85</v>
      </c>
      <c r="X2120">
        <v>4.43</v>
      </c>
      <c r="Y2120">
        <v>104740</v>
      </c>
      <c r="Z2120">
        <v>9522</v>
      </c>
      <c r="AA2120">
        <v>0.48</v>
      </c>
      <c r="AB2120">
        <v>11</v>
      </c>
      <c r="AC2120">
        <v>5</v>
      </c>
      <c r="AD2120">
        <v>6</v>
      </c>
      <c r="AE2120">
        <v>45.45</v>
      </c>
      <c r="AF2120">
        <v>19</v>
      </c>
      <c r="AG2120">
        <v>1</v>
      </c>
      <c r="AH2120">
        <v>0</v>
      </c>
      <c r="AI2120">
        <v>10</v>
      </c>
      <c r="AJ2120" s="301">
        <v>43919</v>
      </c>
      <c r="AK2120">
        <v>2789</v>
      </c>
      <c r="AL2120">
        <v>1249</v>
      </c>
      <c r="AM2120" s="301">
        <v>43828</v>
      </c>
      <c r="AN2120">
        <v>3812</v>
      </c>
      <c r="AO2120">
        <v>1795</v>
      </c>
      <c r="AP2120" s="301">
        <v>43645</v>
      </c>
      <c r="AQ2120">
        <v>3966</v>
      </c>
      <c r="AR2120">
        <v>1826</v>
      </c>
      <c r="AS2120" s="301">
        <v>43280</v>
      </c>
      <c r="AT2120">
        <v>4042</v>
      </c>
      <c r="AU2120">
        <v>1837</v>
      </c>
    </row>
    <row r="2121" spans="1:47" x14ac:dyDescent="0.2">
      <c r="A2121" s="102">
        <v>4100</v>
      </c>
      <c r="B2121">
        <v>4507</v>
      </c>
      <c r="C2121" t="s">
        <v>1205</v>
      </c>
      <c r="D2121" t="s">
        <v>918</v>
      </c>
      <c r="E2121">
        <v>6840</v>
      </c>
      <c r="F2121">
        <v>6658</v>
      </c>
      <c r="G2121">
        <v>100</v>
      </c>
      <c r="H2121" t="s">
        <v>898</v>
      </c>
      <c r="I2121">
        <v>7951</v>
      </c>
      <c r="J2121" t="s">
        <v>1131</v>
      </c>
      <c r="K2121" t="s">
        <v>919</v>
      </c>
      <c r="L2121">
        <v>5050</v>
      </c>
      <c r="M2121">
        <v>4975</v>
      </c>
      <c r="N2121">
        <v>100</v>
      </c>
      <c r="O2121" t="s">
        <v>901</v>
      </c>
      <c r="P2121">
        <v>0.82225155264224703</v>
      </c>
      <c r="Q2121">
        <v>0.850031159387719</v>
      </c>
      <c r="R2121">
        <v>0.16741468543667201</v>
      </c>
      <c r="S2121">
        <v>3.3953222919909598E-2</v>
      </c>
      <c r="T2121">
        <v>1.0731285154883701</v>
      </c>
      <c r="U2121">
        <v>1.0731285154883701</v>
      </c>
      <c r="V2121">
        <v>1.1963575754420399</v>
      </c>
      <c r="W2121">
        <v>6.65</v>
      </c>
      <c r="X2121">
        <v>25.28</v>
      </c>
      <c r="Y2121">
        <v>104657</v>
      </c>
      <c r="Z2121">
        <v>34886</v>
      </c>
      <c r="AA2121">
        <v>1.44</v>
      </c>
      <c r="AB2121">
        <v>3</v>
      </c>
      <c r="AC2121">
        <v>1</v>
      </c>
      <c r="AD2121">
        <v>2</v>
      </c>
      <c r="AE2121">
        <v>33.33</v>
      </c>
      <c r="AF2121">
        <v>21</v>
      </c>
      <c r="AG2121">
        <v>1</v>
      </c>
      <c r="AH2121">
        <v>0</v>
      </c>
      <c r="AI2121">
        <v>2</v>
      </c>
      <c r="AJ2121" s="301">
        <v>43919</v>
      </c>
      <c r="AK2121">
        <v>5426</v>
      </c>
      <c r="AL2121">
        <v>4315</v>
      </c>
      <c r="AM2121" s="301">
        <v>43828</v>
      </c>
      <c r="AN2121">
        <v>6767</v>
      </c>
      <c r="AO2121">
        <v>6080</v>
      </c>
      <c r="AP2121" s="301">
        <v>43645</v>
      </c>
      <c r="AQ2121">
        <v>6315</v>
      </c>
      <c r="AR2121">
        <v>5260</v>
      </c>
      <c r="AS2121" s="301">
        <v>43280</v>
      </c>
      <c r="AT2121">
        <v>5472</v>
      </c>
      <c r="AU2121">
        <v>5570</v>
      </c>
    </row>
    <row r="2122" spans="1:47" x14ac:dyDescent="0.2">
      <c r="A2122" s="102">
        <v>3203</v>
      </c>
      <c r="B2122">
        <v>1969</v>
      </c>
      <c r="C2122" t="s">
        <v>1146</v>
      </c>
      <c r="D2122" t="s">
        <v>907</v>
      </c>
      <c r="E2122">
        <v>1570</v>
      </c>
      <c r="F2122">
        <v>1559</v>
      </c>
      <c r="G2122">
        <v>700</v>
      </c>
      <c r="H2122" t="s">
        <v>901</v>
      </c>
      <c r="I2122">
        <v>4204</v>
      </c>
      <c r="J2122" t="s">
        <v>226</v>
      </c>
      <c r="K2122" t="s">
        <v>920</v>
      </c>
      <c r="L2122">
        <v>1489</v>
      </c>
      <c r="M2122">
        <v>1494</v>
      </c>
      <c r="N2122">
        <v>700</v>
      </c>
      <c r="O2122" t="s">
        <v>898</v>
      </c>
      <c r="P2122">
        <v>0.65593552659131404</v>
      </c>
      <c r="Q2122">
        <v>0.88928202810625701</v>
      </c>
      <c r="R2122">
        <v>3.6365356331252797E-2</v>
      </c>
      <c r="S2122" s="15">
        <v>2.2517522730233799E-2</v>
      </c>
      <c r="T2122">
        <v>-2.6277252449610899</v>
      </c>
      <c r="U2122">
        <v>2.6277252449610899</v>
      </c>
      <c r="V2122">
        <v>2.4496367354034301</v>
      </c>
      <c r="W2122">
        <v>-13.82</v>
      </c>
      <c r="X2122">
        <v>4.17</v>
      </c>
      <c r="Y2122">
        <v>104607</v>
      </c>
      <c r="Z2122">
        <v>7472</v>
      </c>
      <c r="AA2122">
        <v>0.36</v>
      </c>
      <c r="AB2122">
        <v>14</v>
      </c>
      <c r="AC2122">
        <v>8</v>
      </c>
      <c r="AD2122">
        <v>6</v>
      </c>
      <c r="AE2122">
        <v>57.14</v>
      </c>
      <c r="AF2122">
        <v>20</v>
      </c>
      <c r="AG2122">
        <v>1</v>
      </c>
      <c r="AH2122">
        <v>1</v>
      </c>
      <c r="AI2122">
        <v>12</v>
      </c>
      <c r="AJ2122" s="301">
        <v>43919</v>
      </c>
      <c r="AK2122">
        <v>1711</v>
      </c>
      <c r="AL2122">
        <v>1479</v>
      </c>
      <c r="AM2122" s="301">
        <v>43828</v>
      </c>
      <c r="AN2122">
        <v>1960</v>
      </c>
      <c r="AO2122">
        <v>1904</v>
      </c>
      <c r="AP2122" s="301">
        <v>43645</v>
      </c>
      <c r="AQ2122">
        <v>1826</v>
      </c>
      <c r="AR2122">
        <v>1665</v>
      </c>
      <c r="AS2122" s="301">
        <v>43280</v>
      </c>
      <c r="AT2122">
        <v>1993</v>
      </c>
      <c r="AU2122">
        <v>1855</v>
      </c>
    </row>
    <row r="2123" spans="1:47" x14ac:dyDescent="0.2">
      <c r="A2123" s="102">
        <v>1802</v>
      </c>
      <c r="B2123">
        <v>5706</v>
      </c>
      <c r="C2123" t="s">
        <v>1136</v>
      </c>
      <c r="D2123" t="s">
        <v>911</v>
      </c>
      <c r="E2123">
        <v>2159</v>
      </c>
      <c r="F2123">
        <v>2175</v>
      </c>
      <c r="G2123">
        <v>500</v>
      </c>
      <c r="H2123" t="s">
        <v>898</v>
      </c>
      <c r="I2123">
        <v>9101</v>
      </c>
      <c r="J2123" t="s">
        <v>682</v>
      </c>
      <c r="K2123" t="s">
        <v>1071</v>
      </c>
      <c r="L2123">
        <v>1484</v>
      </c>
      <c r="M2123">
        <v>1493</v>
      </c>
      <c r="N2123">
        <v>700</v>
      </c>
      <c r="O2123" t="s">
        <v>901</v>
      </c>
      <c r="P2123">
        <v>0.96412513941120004</v>
      </c>
      <c r="Q2123">
        <v>0.92997770428350901</v>
      </c>
      <c r="R2123">
        <v>8.4922243525400398E-2</v>
      </c>
      <c r="S2123">
        <v>4.5762486512043003E-2</v>
      </c>
      <c r="T2123">
        <v>0.29737111184099402</v>
      </c>
      <c r="U2123">
        <v>0.29737111184099402</v>
      </c>
      <c r="V2123">
        <v>0.232878283256612</v>
      </c>
      <c r="W2123">
        <v>1.3</v>
      </c>
      <c r="X2123">
        <v>3.9</v>
      </c>
      <c r="Y2123">
        <v>104539</v>
      </c>
      <c r="Z2123">
        <v>10454</v>
      </c>
      <c r="AA2123">
        <v>1.22</v>
      </c>
      <c r="AB2123">
        <v>10</v>
      </c>
      <c r="AC2123">
        <v>7</v>
      </c>
      <c r="AD2123">
        <v>3</v>
      </c>
      <c r="AE2123">
        <v>70</v>
      </c>
      <c r="AF2123">
        <v>16</v>
      </c>
      <c r="AG2123">
        <v>3</v>
      </c>
      <c r="AH2123">
        <v>2</v>
      </c>
      <c r="AI2123">
        <v>5</v>
      </c>
      <c r="AJ2123" s="301">
        <v>43919</v>
      </c>
      <c r="AK2123">
        <v>1803</v>
      </c>
      <c r="AL2123">
        <v>1336</v>
      </c>
      <c r="AM2123" s="301">
        <v>43828</v>
      </c>
      <c r="AN2123">
        <v>2924</v>
      </c>
      <c r="AO2123">
        <v>1981</v>
      </c>
      <c r="AP2123" s="301">
        <v>43645</v>
      </c>
      <c r="AQ2123">
        <v>2630</v>
      </c>
      <c r="AR2123">
        <v>1776</v>
      </c>
      <c r="AS2123" s="301">
        <v>43280</v>
      </c>
      <c r="AT2123">
        <v>4625</v>
      </c>
      <c r="AU2123">
        <v>2162</v>
      </c>
    </row>
    <row r="2124" spans="1:47" x14ac:dyDescent="0.2">
      <c r="A2124" s="102">
        <v>882</v>
      </c>
      <c r="B2124">
        <v>6501</v>
      </c>
      <c r="C2124" t="s">
        <v>1022</v>
      </c>
      <c r="D2124" t="s">
        <v>903</v>
      </c>
      <c r="E2124">
        <v>3390</v>
      </c>
      <c r="F2124">
        <v>3395</v>
      </c>
      <c r="G2124">
        <v>300</v>
      </c>
      <c r="H2124" t="s">
        <v>898</v>
      </c>
      <c r="I2124">
        <v>8306</v>
      </c>
      <c r="J2124" t="s">
        <v>1029</v>
      </c>
      <c r="K2124" t="s">
        <v>940</v>
      </c>
      <c r="L2124">
        <v>422</v>
      </c>
      <c r="M2124">
        <v>422.5</v>
      </c>
      <c r="N2124">
        <v>2400</v>
      </c>
      <c r="O2124" t="s">
        <v>901</v>
      </c>
      <c r="P2124">
        <v>0.88525783523271595</v>
      </c>
      <c r="Q2124">
        <v>0.94955083142771202</v>
      </c>
      <c r="R2124">
        <v>0.10947860402636</v>
      </c>
      <c r="S2124" s="15">
        <v>6.6915457636083406E-2</v>
      </c>
      <c r="T2124">
        <v>1.1759134907990201</v>
      </c>
      <c r="U2124">
        <v>1.1759134907990201</v>
      </c>
      <c r="V2124">
        <v>1.0359221078843099</v>
      </c>
      <c r="W2124">
        <v>5.36</v>
      </c>
      <c r="X2124">
        <v>0.44</v>
      </c>
      <c r="Y2124">
        <v>104489</v>
      </c>
      <c r="Z2124">
        <v>6531</v>
      </c>
      <c r="AA2124">
        <v>0.27</v>
      </c>
      <c r="AB2124">
        <v>16</v>
      </c>
      <c r="AC2124">
        <v>7</v>
      </c>
      <c r="AD2124">
        <v>9</v>
      </c>
      <c r="AE2124">
        <v>43.75</v>
      </c>
      <c r="AF2124">
        <v>20</v>
      </c>
      <c r="AG2124">
        <v>2</v>
      </c>
      <c r="AH2124">
        <v>0</v>
      </c>
      <c r="AI2124">
        <v>14</v>
      </c>
      <c r="AJ2124" s="301">
        <v>43919</v>
      </c>
      <c r="AK2124">
        <v>3109</v>
      </c>
      <c r="AL2124">
        <v>426.1</v>
      </c>
      <c r="AM2124" s="301">
        <v>43828</v>
      </c>
      <c r="AN2124">
        <v>4626</v>
      </c>
      <c r="AO2124">
        <v>593.20000000000005</v>
      </c>
      <c r="AP2124" s="301">
        <v>43645</v>
      </c>
      <c r="AQ2124">
        <v>4045</v>
      </c>
      <c r="AR2124">
        <v>524.29999999999995</v>
      </c>
      <c r="AS2124" s="301">
        <v>43280</v>
      </c>
      <c r="AT2124">
        <v>3840.5</v>
      </c>
      <c r="AU2124">
        <v>621.6</v>
      </c>
    </row>
    <row r="2125" spans="1:47" x14ac:dyDescent="0.2">
      <c r="A2125" s="102">
        <v>2191</v>
      </c>
      <c r="B2125">
        <v>3863</v>
      </c>
      <c r="C2125" t="s">
        <v>1050</v>
      </c>
      <c r="D2125" t="s">
        <v>1049</v>
      </c>
      <c r="E2125">
        <v>1536</v>
      </c>
      <c r="F2125">
        <v>1503</v>
      </c>
      <c r="G2125">
        <v>600</v>
      </c>
      <c r="H2125" t="s">
        <v>901</v>
      </c>
      <c r="I2125">
        <v>6902</v>
      </c>
      <c r="J2125" t="s">
        <v>588</v>
      </c>
      <c r="K2125" t="s">
        <v>913</v>
      </c>
      <c r="L2125">
        <v>4170</v>
      </c>
      <c r="M2125">
        <v>4151</v>
      </c>
      <c r="N2125">
        <v>200</v>
      </c>
      <c r="O2125" t="s">
        <v>898</v>
      </c>
      <c r="P2125">
        <v>0.77754582301514497</v>
      </c>
      <c r="Q2125">
        <v>0.92004864548487597</v>
      </c>
      <c r="R2125" s="15">
        <v>1.0777119550305201E-2</v>
      </c>
      <c r="S2125" s="15">
        <v>3.2381508248988597E-2</v>
      </c>
      <c r="T2125">
        <v>-1.90263608214653</v>
      </c>
      <c r="U2125">
        <v>1.90263608214653</v>
      </c>
      <c r="V2125">
        <v>1.9235292715052601</v>
      </c>
      <c r="W2125">
        <v>-12.43</v>
      </c>
      <c r="X2125">
        <v>8.6199999999999992</v>
      </c>
      <c r="Y2125">
        <v>104268</v>
      </c>
      <c r="Z2125">
        <v>8689</v>
      </c>
      <c r="AA2125">
        <v>0.6</v>
      </c>
      <c r="AB2125">
        <v>12</v>
      </c>
      <c r="AC2125">
        <v>10</v>
      </c>
      <c r="AD2125">
        <v>2</v>
      </c>
      <c r="AE2125">
        <v>83.33</v>
      </c>
      <c r="AF2125">
        <v>20</v>
      </c>
      <c r="AG2125">
        <v>1</v>
      </c>
      <c r="AH2125">
        <v>1</v>
      </c>
      <c r="AI2125">
        <v>10</v>
      </c>
      <c r="AJ2125" s="301">
        <v>43919</v>
      </c>
      <c r="AK2125">
        <v>1583</v>
      </c>
      <c r="AL2125">
        <v>3590</v>
      </c>
      <c r="AM2125" s="301">
        <v>43828</v>
      </c>
      <c r="AN2125">
        <v>1848</v>
      </c>
      <c r="AO2125">
        <v>4966</v>
      </c>
      <c r="AP2125" s="301">
        <v>43645</v>
      </c>
      <c r="AQ2125">
        <v>1925</v>
      </c>
      <c r="AR2125">
        <v>4642</v>
      </c>
      <c r="AS2125" s="301">
        <v>43280</v>
      </c>
      <c r="AT2125">
        <v>1732</v>
      </c>
      <c r="AU2125">
        <v>5245</v>
      </c>
    </row>
    <row r="2126" spans="1:47" x14ac:dyDescent="0.2">
      <c r="A2126" s="102">
        <v>2769</v>
      </c>
      <c r="B2126">
        <v>1942</v>
      </c>
      <c r="C2126" t="s">
        <v>1188</v>
      </c>
      <c r="D2126" t="s">
        <v>907</v>
      </c>
      <c r="E2126">
        <v>909</v>
      </c>
      <c r="F2126">
        <v>903</v>
      </c>
      <c r="G2126">
        <v>700</v>
      </c>
      <c r="H2126" t="s">
        <v>901</v>
      </c>
      <c r="I2126">
        <v>6028</v>
      </c>
      <c r="J2126" t="s">
        <v>451</v>
      </c>
      <c r="K2126" t="s">
        <v>910</v>
      </c>
      <c r="L2126">
        <v>6200</v>
      </c>
      <c r="M2126">
        <v>6050</v>
      </c>
      <c r="N2126">
        <v>100</v>
      </c>
      <c r="O2126" t="s">
        <v>898</v>
      </c>
      <c r="P2126">
        <v>0.93038443234388102</v>
      </c>
      <c r="Q2126">
        <v>0.90433793700135601</v>
      </c>
      <c r="R2126" s="15">
        <v>0.13720952067405201</v>
      </c>
      <c r="S2126">
        <v>7.6282643230606906E-2</v>
      </c>
      <c r="T2126">
        <v>-0.77890098825685905</v>
      </c>
      <c r="U2126">
        <v>0.77890098825685905</v>
      </c>
      <c r="V2126">
        <v>1.1944199020953601</v>
      </c>
      <c r="W2126">
        <v>-7.54</v>
      </c>
      <c r="X2126">
        <v>4.4800000000000004</v>
      </c>
      <c r="Y2126">
        <v>104240</v>
      </c>
      <c r="Z2126">
        <v>6515</v>
      </c>
      <c r="AA2126">
        <v>0.42</v>
      </c>
      <c r="AB2126">
        <v>16</v>
      </c>
      <c r="AC2126">
        <v>8</v>
      </c>
      <c r="AD2126">
        <v>8</v>
      </c>
      <c r="AE2126">
        <v>50</v>
      </c>
      <c r="AF2126">
        <v>16</v>
      </c>
      <c r="AG2126">
        <v>3</v>
      </c>
      <c r="AH2126">
        <v>3</v>
      </c>
      <c r="AI2126">
        <v>10</v>
      </c>
      <c r="AJ2126" s="301">
        <v>43919</v>
      </c>
      <c r="AK2126">
        <v>873</v>
      </c>
      <c r="AL2126">
        <v>5090</v>
      </c>
      <c r="AM2126" s="301">
        <v>43828</v>
      </c>
      <c r="AN2126">
        <v>1049</v>
      </c>
      <c r="AO2126">
        <v>7650</v>
      </c>
      <c r="AP2126" s="301">
        <v>43645</v>
      </c>
      <c r="AQ2126">
        <v>926</v>
      </c>
      <c r="AR2126">
        <v>5960</v>
      </c>
      <c r="AS2126" s="301">
        <v>43280</v>
      </c>
      <c r="AT2126">
        <v>1186</v>
      </c>
      <c r="AU2126">
        <v>6500</v>
      </c>
    </row>
    <row r="2127" spans="1:47" x14ac:dyDescent="0.2">
      <c r="A2127" s="102">
        <v>537</v>
      </c>
      <c r="B2127">
        <v>1833</v>
      </c>
      <c r="C2127" t="s">
        <v>1197</v>
      </c>
      <c r="D2127" t="s">
        <v>907</v>
      </c>
      <c r="E2127">
        <v>2457</v>
      </c>
      <c r="F2127">
        <v>2481</v>
      </c>
      <c r="G2127">
        <v>400</v>
      </c>
      <c r="H2127" t="s">
        <v>898</v>
      </c>
      <c r="I2127">
        <v>3863</v>
      </c>
      <c r="J2127" t="s">
        <v>1050</v>
      </c>
      <c r="K2127" t="s">
        <v>1049</v>
      </c>
      <c r="L2127">
        <v>1536</v>
      </c>
      <c r="M2127">
        <v>1503</v>
      </c>
      <c r="N2127">
        <v>700</v>
      </c>
      <c r="O2127" t="s">
        <v>901</v>
      </c>
      <c r="P2127">
        <v>0.748661765982511</v>
      </c>
      <c r="Q2127">
        <v>0.95697540648969703</v>
      </c>
      <c r="R2127">
        <v>0.453872571879812</v>
      </c>
      <c r="S2127">
        <v>4.0477949126430803E-2</v>
      </c>
      <c r="T2127">
        <v>1.4669999631686199</v>
      </c>
      <c r="U2127">
        <v>1.4669999631686199</v>
      </c>
      <c r="V2127">
        <v>0.74819702586896397</v>
      </c>
      <c r="W2127">
        <v>6.37</v>
      </c>
      <c r="X2127">
        <v>6.02</v>
      </c>
      <c r="Y2127">
        <v>104026</v>
      </c>
      <c r="Z2127">
        <v>8669</v>
      </c>
      <c r="AA2127">
        <v>0.56000000000000005</v>
      </c>
      <c r="AB2127">
        <v>12</v>
      </c>
      <c r="AC2127">
        <v>8</v>
      </c>
      <c r="AD2127">
        <v>4</v>
      </c>
      <c r="AE2127">
        <v>66.67</v>
      </c>
      <c r="AF2127">
        <v>21</v>
      </c>
      <c r="AG2127">
        <v>1</v>
      </c>
      <c r="AH2127">
        <v>0</v>
      </c>
      <c r="AI2127">
        <v>11</v>
      </c>
      <c r="AJ2127" s="301">
        <v>43919</v>
      </c>
      <c r="AK2127">
        <v>2274</v>
      </c>
      <c r="AL2127">
        <v>1583</v>
      </c>
      <c r="AM2127" s="301">
        <v>43828</v>
      </c>
      <c r="AN2127">
        <v>3010</v>
      </c>
      <c r="AO2127">
        <v>1848</v>
      </c>
      <c r="AP2127" s="301">
        <v>43645</v>
      </c>
      <c r="AQ2127">
        <v>3380</v>
      </c>
      <c r="AR2127">
        <v>1925</v>
      </c>
      <c r="AS2127" s="301">
        <v>43280</v>
      </c>
      <c r="AT2127">
        <v>3465</v>
      </c>
      <c r="AU2127">
        <v>1732</v>
      </c>
    </row>
    <row r="2128" spans="1:47" x14ac:dyDescent="0.2">
      <c r="A2128" s="102">
        <v>1382</v>
      </c>
      <c r="B2128">
        <v>5713</v>
      </c>
      <c r="C2128" t="s">
        <v>1099</v>
      </c>
      <c r="D2128" t="s">
        <v>911</v>
      </c>
      <c r="E2128">
        <v>2937</v>
      </c>
      <c r="F2128">
        <v>2957.5</v>
      </c>
      <c r="G2128">
        <v>300</v>
      </c>
      <c r="H2128" t="s">
        <v>898</v>
      </c>
      <c r="I2128">
        <v>9101</v>
      </c>
      <c r="J2128" t="s">
        <v>682</v>
      </c>
      <c r="K2128" t="s">
        <v>1071</v>
      </c>
      <c r="L2128">
        <v>1484</v>
      </c>
      <c r="M2128">
        <v>1493</v>
      </c>
      <c r="N2128">
        <v>600</v>
      </c>
      <c r="O2128" t="s">
        <v>901</v>
      </c>
      <c r="P2128">
        <v>0.93533259944021296</v>
      </c>
      <c r="Q2128">
        <v>0.93955608198540896</v>
      </c>
      <c r="R2128">
        <v>0.38612886484751202</v>
      </c>
      <c r="S2128" s="15">
        <v>3.2102560418347102E-2</v>
      </c>
      <c r="T2128">
        <v>1.0881712034822799</v>
      </c>
      <c r="U2128">
        <v>1.0881712034822799</v>
      </c>
      <c r="V2128">
        <v>1.1640714327767501</v>
      </c>
      <c r="W2128">
        <v>6.08</v>
      </c>
      <c r="X2128">
        <v>0.96</v>
      </c>
      <c r="Y2128">
        <v>103997</v>
      </c>
      <c r="Z2128">
        <v>9454</v>
      </c>
      <c r="AA2128">
        <v>0.64</v>
      </c>
      <c r="AB2128">
        <v>11</v>
      </c>
      <c r="AC2128">
        <v>5</v>
      </c>
      <c r="AD2128">
        <v>6</v>
      </c>
      <c r="AE2128">
        <v>45.45</v>
      </c>
      <c r="AF2128">
        <v>19</v>
      </c>
      <c r="AG2128">
        <v>2</v>
      </c>
      <c r="AH2128">
        <v>0</v>
      </c>
      <c r="AI2128">
        <v>9</v>
      </c>
      <c r="AJ2128" s="301">
        <v>43919</v>
      </c>
      <c r="AK2128">
        <v>2311.5</v>
      </c>
      <c r="AL2128">
        <v>1336</v>
      </c>
      <c r="AM2128" s="301">
        <v>43828</v>
      </c>
      <c r="AN2128">
        <v>3544</v>
      </c>
      <c r="AO2128">
        <v>1981</v>
      </c>
      <c r="AP2128" s="301">
        <v>43645</v>
      </c>
      <c r="AQ2128">
        <v>3244</v>
      </c>
      <c r="AR2128">
        <v>1776</v>
      </c>
      <c r="AS2128" s="301">
        <v>43280</v>
      </c>
      <c r="AT2128">
        <v>4145</v>
      </c>
      <c r="AU2128">
        <v>2162</v>
      </c>
    </row>
    <row r="2129" spans="1:47" x14ac:dyDescent="0.2">
      <c r="A2129" s="102">
        <v>1060</v>
      </c>
      <c r="B2129">
        <v>4045</v>
      </c>
      <c r="C2129" t="s">
        <v>1127</v>
      </c>
      <c r="D2129" t="s">
        <v>920</v>
      </c>
      <c r="E2129">
        <v>1030</v>
      </c>
      <c r="F2129">
        <v>1022</v>
      </c>
      <c r="G2129">
        <v>900</v>
      </c>
      <c r="H2129" t="s">
        <v>901</v>
      </c>
      <c r="I2129">
        <v>5714</v>
      </c>
      <c r="J2129" t="s">
        <v>559</v>
      </c>
      <c r="K2129" t="s">
        <v>911</v>
      </c>
      <c r="L2129">
        <v>3280</v>
      </c>
      <c r="M2129">
        <v>3235</v>
      </c>
      <c r="N2129">
        <v>300</v>
      </c>
      <c r="O2129" t="s">
        <v>898</v>
      </c>
      <c r="P2129">
        <v>0.902547407074205</v>
      </c>
      <c r="Q2129">
        <v>0.94621426884462001</v>
      </c>
      <c r="R2129">
        <v>0.196986680224251</v>
      </c>
      <c r="S2129" s="15">
        <v>2.7057148087465399E-2</v>
      </c>
      <c r="T2129">
        <v>-0.37755648061133901</v>
      </c>
      <c r="U2129">
        <v>0.37755648061133901</v>
      </c>
      <c r="V2129">
        <v>3.5580933023463102E-2</v>
      </c>
      <c r="W2129">
        <v>-1.81</v>
      </c>
      <c r="X2129">
        <v>5.22</v>
      </c>
      <c r="Y2129">
        <v>103804</v>
      </c>
      <c r="Z2129">
        <v>8650</v>
      </c>
      <c r="AA2129">
        <v>0.39</v>
      </c>
      <c r="AB2129">
        <v>12</v>
      </c>
      <c r="AC2129">
        <v>7</v>
      </c>
      <c r="AD2129">
        <v>5</v>
      </c>
      <c r="AE2129">
        <v>58.33</v>
      </c>
      <c r="AF2129">
        <v>21</v>
      </c>
      <c r="AG2129">
        <v>0</v>
      </c>
      <c r="AH2129">
        <v>0</v>
      </c>
      <c r="AI2129">
        <v>12</v>
      </c>
      <c r="AJ2129" s="301">
        <v>43919</v>
      </c>
      <c r="AK2129">
        <v>978</v>
      </c>
      <c r="AL2129">
        <v>2786</v>
      </c>
      <c r="AM2129" s="301">
        <v>43828</v>
      </c>
      <c r="AN2129">
        <v>1270</v>
      </c>
      <c r="AO2129">
        <v>4075</v>
      </c>
      <c r="AP2129" s="301">
        <v>43645</v>
      </c>
      <c r="AQ2129">
        <v>1161</v>
      </c>
      <c r="AR2129">
        <v>3525</v>
      </c>
      <c r="AS2129" s="301">
        <v>43280</v>
      </c>
      <c r="AT2129">
        <v>1247</v>
      </c>
      <c r="AU2129">
        <v>3350</v>
      </c>
    </row>
    <row r="2130" spans="1:47" x14ac:dyDescent="0.2">
      <c r="A2130" s="102">
        <v>2394</v>
      </c>
      <c r="B2130">
        <v>3632</v>
      </c>
      <c r="C2130" t="s">
        <v>1451</v>
      </c>
      <c r="D2130" t="s">
        <v>900</v>
      </c>
      <c r="E2130">
        <v>486</v>
      </c>
      <c r="F2130">
        <v>469</v>
      </c>
      <c r="G2130">
        <v>2100</v>
      </c>
      <c r="H2130" t="s">
        <v>901</v>
      </c>
      <c r="I2130">
        <v>6141</v>
      </c>
      <c r="J2130" t="s">
        <v>1069</v>
      </c>
      <c r="K2130" t="s">
        <v>909</v>
      </c>
      <c r="L2130">
        <v>1254</v>
      </c>
      <c r="M2130">
        <v>1256</v>
      </c>
      <c r="N2130">
        <v>800</v>
      </c>
      <c r="O2130" t="s">
        <v>898</v>
      </c>
      <c r="P2130">
        <v>0.84336270183848605</v>
      </c>
      <c r="Q2130">
        <v>0.91439270194487698</v>
      </c>
      <c r="R2130">
        <v>0.109596317558776</v>
      </c>
      <c r="S2130">
        <v>6.0482209400471304E-3</v>
      </c>
      <c r="T2130">
        <v>-0.33478805933795502</v>
      </c>
      <c r="U2130">
        <v>0.33478805933795502</v>
      </c>
      <c r="V2130">
        <v>0.17907702400030401</v>
      </c>
      <c r="W2130">
        <v>-4.3</v>
      </c>
      <c r="X2130">
        <v>1.98</v>
      </c>
      <c r="Y2130">
        <v>103514</v>
      </c>
      <c r="Z2130">
        <v>7394</v>
      </c>
      <c r="AA2130">
        <v>0.35</v>
      </c>
      <c r="AB2130">
        <v>14</v>
      </c>
      <c r="AC2130">
        <v>8</v>
      </c>
      <c r="AD2130">
        <v>6</v>
      </c>
      <c r="AE2130">
        <v>57.14</v>
      </c>
      <c r="AF2130">
        <v>18</v>
      </c>
      <c r="AG2130">
        <v>4</v>
      </c>
      <c r="AH2130">
        <v>4</v>
      </c>
      <c r="AI2130">
        <v>6</v>
      </c>
      <c r="AJ2130" s="301">
        <v>43919</v>
      </c>
      <c r="AK2130">
        <v>404</v>
      </c>
      <c r="AL2130">
        <v>906</v>
      </c>
      <c r="AM2130" s="301">
        <v>43828</v>
      </c>
      <c r="AN2130">
        <v>493</v>
      </c>
      <c r="AO2130">
        <v>1690</v>
      </c>
      <c r="AP2130" s="301">
        <v>43645</v>
      </c>
      <c r="AQ2130">
        <v>510</v>
      </c>
      <c r="AR2130">
        <v>1836</v>
      </c>
      <c r="AS2130" s="301">
        <v>43280</v>
      </c>
      <c r="AT2130">
        <v>587</v>
      </c>
      <c r="AU2130">
        <v>1514</v>
      </c>
    </row>
    <row r="2131" spans="1:47" x14ac:dyDescent="0.2">
      <c r="A2131" s="102">
        <v>3551</v>
      </c>
      <c r="B2131">
        <v>2607</v>
      </c>
      <c r="C2131" t="s">
        <v>924</v>
      </c>
      <c r="D2131" t="s">
        <v>923</v>
      </c>
      <c r="E2131">
        <v>2794</v>
      </c>
      <c r="F2131">
        <v>2778</v>
      </c>
      <c r="G2131">
        <v>300</v>
      </c>
      <c r="H2131" t="s">
        <v>898</v>
      </c>
      <c r="I2131">
        <v>8136</v>
      </c>
      <c r="J2131" t="s">
        <v>965</v>
      </c>
      <c r="K2131" t="s">
        <v>905</v>
      </c>
      <c r="L2131">
        <v>1682</v>
      </c>
      <c r="M2131">
        <v>1655</v>
      </c>
      <c r="N2131">
        <v>500</v>
      </c>
      <c r="O2131" t="s">
        <v>901</v>
      </c>
      <c r="P2131">
        <v>0.79669302236051898</v>
      </c>
      <c r="Q2131">
        <v>0.87534652920129996</v>
      </c>
      <c r="R2131">
        <v>0.31758515738338799</v>
      </c>
      <c r="S2131" s="15">
        <v>6.6189372703470903E-2</v>
      </c>
      <c r="T2131">
        <v>0.10281510467584699</v>
      </c>
      <c r="U2131">
        <v>0.10281510467584699</v>
      </c>
      <c r="V2131">
        <v>0.199778175090707</v>
      </c>
      <c r="W2131">
        <v>0.65</v>
      </c>
      <c r="X2131">
        <v>0.71</v>
      </c>
      <c r="Y2131">
        <v>103478</v>
      </c>
      <c r="Z2131">
        <v>11498</v>
      </c>
      <c r="AA2131">
        <v>0.49</v>
      </c>
      <c r="AB2131">
        <v>9</v>
      </c>
      <c r="AC2131">
        <v>4</v>
      </c>
      <c r="AD2131">
        <v>5</v>
      </c>
      <c r="AE2131">
        <v>44.44</v>
      </c>
      <c r="AF2131">
        <v>18</v>
      </c>
      <c r="AG2131">
        <v>2</v>
      </c>
      <c r="AH2131">
        <v>1</v>
      </c>
      <c r="AI2131">
        <v>6</v>
      </c>
      <c r="AJ2131" s="301">
        <v>43919</v>
      </c>
      <c r="AK2131">
        <v>2692</v>
      </c>
      <c r="AL2131">
        <v>1476</v>
      </c>
      <c r="AM2131" s="301">
        <v>43828</v>
      </c>
      <c r="AN2131">
        <v>2936</v>
      </c>
      <c r="AO2131">
        <v>2149</v>
      </c>
      <c r="AP2131" s="301">
        <v>43645</v>
      </c>
      <c r="AQ2131">
        <v>3245</v>
      </c>
      <c r="AR2131">
        <v>2424</v>
      </c>
      <c r="AS2131" s="301">
        <v>43280</v>
      </c>
      <c r="AT2131">
        <v>3850</v>
      </c>
      <c r="AU2131">
        <v>2070</v>
      </c>
    </row>
    <row r="2132" spans="1:47" x14ac:dyDescent="0.2">
      <c r="A2132" s="102">
        <v>318</v>
      </c>
      <c r="B2132">
        <v>8078</v>
      </c>
      <c r="C2132" t="s">
        <v>1192</v>
      </c>
      <c r="D2132" t="s">
        <v>905</v>
      </c>
      <c r="E2132">
        <v>1940</v>
      </c>
      <c r="F2132">
        <v>1940</v>
      </c>
      <c r="G2132">
        <v>500</v>
      </c>
      <c r="H2132" t="s">
        <v>898</v>
      </c>
      <c r="I2132">
        <v>9024</v>
      </c>
      <c r="J2132" t="s">
        <v>1463</v>
      </c>
      <c r="K2132" t="s">
        <v>976</v>
      </c>
      <c r="L2132">
        <v>1199</v>
      </c>
      <c r="M2132">
        <v>1180</v>
      </c>
      <c r="N2132">
        <v>800</v>
      </c>
      <c r="O2132" t="s">
        <v>901</v>
      </c>
      <c r="P2132">
        <v>0.61911463138872602</v>
      </c>
      <c r="Q2132">
        <v>0.96282744205359105</v>
      </c>
      <c r="R2132">
        <v>0.34175764725622898</v>
      </c>
      <c r="S2132">
        <v>1.2864232651828501E-2</v>
      </c>
      <c r="T2132">
        <v>2.6721967365553598</v>
      </c>
      <c r="U2132">
        <v>2.6721967365553598</v>
      </c>
      <c r="V2132">
        <v>2.3520433379643202</v>
      </c>
      <c r="W2132">
        <v>16.59</v>
      </c>
      <c r="X2132">
        <v>2.68</v>
      </c>
      <c r="Y2132">
        <v>103363</v>
      </c>
      <c r="Z2132">
        <v>9397</v>
      </c>
      <c r="AA2132">
        <v>0.37</v>
      </c>
      <c r="AB2132">
        <v>11</v>
      </c>
      <c r="AC2132">
        <v>6</v>
      </c>
      <c r="AD2132">
        <v>5</v>
      </c>
      <c r="AE2132">
        <v>54.55</v>
      </c>
      <c r="AF2132">
        <v>20</v>
      </c>
      <c r="AG2132">
        <v>1</v>
      </c>
      <c r="AH2132">
        <v>1</v>
      </c>
      <c r="AI2132">
        <v>9</v>
      </c>
      <c r="AJ2132" s="301">
        <v>43919</v>
      </c>
      <c r="AK2132">
        <v>1737</v>
      </c>
      <c r="AL2132">
        <v>1249</v>
      </c>
      <c r="AM2132" s="301">
        <v>43828</v>
      </c>
      <c r="AN2132">
        <v>2877</v>
      </c>
      <c r="AO2132">
        <v>1795</v>
      </c>
      <c r="AP2132" s="301">
        <v>43645</v>
      </c>
      <c r="AQ2132">
        <v>2987</v>
      </c>
      <c r="AR2132">
        <v>1826</v>
      </c>
      <c r="AS2132" s="301">
        <v>43280</v>
      </c>
      <c r="AT2132">
        <v>4185</v>
      </c>
      <c r="AU2132">
        <v>1837</v>
      </c>
    </row>
    <row r="2133" spans="1:47" x14ac:dyDescent="0.2">
      <c r="A2133" s="102">
        <v>1401</v>
      </c>
      <c r="B2133">
        <v>2296</v>
      </c>
      <c r="C2133" t="s">
        <v>1472</v>
      </c>
      <c r="D2133" t="s">
        <v>923</v>
      </c>
      <c r="E2133">
        <v>646</v>
      </c>
      <c r="F2133">
        <v>643</v>
      </c>
      <c r="G2133">
        <v>1700</v>
      </c>
      <c r="H2133" t="s">
        <v>901</v>
      </c>
      <c r="I2133">
        <v>8012</v>
      </c>
      <c r="J2133" t="s">
        <v>1055</v>
      </c>
      <c r="K2133" t="s">
        <v>905</v>
      </c>
      <c r="L2133">
        <v>1330</v>
      </c>
      <c r="M2133">
        <v>1330</v>
      </c>
      <c r="N2133">
        <v>800</v>
      </c>
      <c r="O2133" t="s">
        <v>898</v>
      </c>
      <c r="P2133">
        <v>0.878137703849594</v>
      </c>
      <c r="Q2133">
        <v>0.93898091368996195</v>
      </c>
      <c r="R2133">
        <v>5.24547153889108E-3</v>
      </c>
      <c r="S2133">
        <v>4.9619993435042996E-3</v>
      </c>
      <c r="T2133">
        <v>-0.59099266522746696</v>
      </c>
      <c r="U2133">
        <v>0.59099266522746696</v>
      </c>
      <c r="V2133">
        <v>0.223661413814702</v>
      </c>
      <c r="W2133">
        <v>-1.35</v>
      </c>
      <c r="X2133">
        <v>2.73</v>
      </c>
      <c r="Y2133">
        <v>103204</v>
      </c>
      <c r="Z2133">
        <v>6880</v>
      </c>
      <c r="AA2133">
        <v>0.25</v>
      </c>
      <c r="AB2133">
        <v>15</v>
      </c>
      <c r="AC2133">
        <v>10</v>
      </c>
      <c r="AD2133">
        <v>5</v>
      </c>
      <c r="AE2133">
        <v>66.67</v>
      </c>
      <c r="AF2133">
        <v>20</v>
      </c>
      <c r="AG2133">
        <v>2</v>
      </c>
      <c r="AH2133">
        <v>2</v>
      </c>
      <c r="AI2133">
        <v>11</v>
      </c>
      <c r="AJ2133" s="301">
        <v>43919</v>
      </c>
      <c r="AK2133">
        <v>655</v>
      </c>
      <c r="AL2133">
        <v>1347</v>
      </c>
      <c r="AM2133" s="301">
        <v>43828</v>
      </c>
      <c r="AN2133">
        <v>705</v>
      </c>
      <c r="AO2133">
        <v>1630</v>
      </c>
      <c r="AP2133" s="301">
        <v>43645</v>
      </c>
      <c r="AQ2133">
        <v>743</v>
      </c>
      <c r="AR2133">
        <v>1650</v>
      </c>
      <c r="AS2133" s="301">
        <v>43280</v>
      </c>
      <c r="AT2133">
        <v>941</v>
      </c>
      <c r="AU2133">
        <v>1691</v>
      </c>
    </row>
    <row r="2134" spans="1:47" x14ac:dyDescent="0.2">
      <c r="A2134" s="102">
        <v>3032</v>
      </c>
      <c r="B2134">
        <v>1941</v>
      </c>
      <c r="C2134" t="s">
        <v>1159</v>
      </c>
      <c r="D2134" t="s">
        <v>907</v>
      </c>
      <c r="E2134">
        <v>2302</v>
      </c>
      <c r="F2134">
        <v>2285</v>
      </c>
      <c r="G2134">
        <v>400</v>
      </c>
      <c r="H2134" t="s">
        <v>901</v>
      </c>
      <c r="I2134">
        <v>6925</v>
      </c>
      <c r="J2134" t="s">
        <v>1177</v>
      </c>
      <c r="K2134" t="s">
        <v>903</v>
      </c>
      <c r="L2134">
        <v>1339</v>
      </c>
      <c r="M2134">
        <v>1427</v>
      </c>
      <c r="N2134">
        <v>600</v>
      </c>
      <c r="O2134" t="s">
        <v>898</v>
      </c>
      <c r="P2134">
        <v>0.80066054722102298</v>
      </c>
      <c r="Q2134">
        <v>0.89598523582188105</v>
      </c>
      <c r="R2134" s="15">
        <v>4.5727248446115597E-3</v>
      </c>
      <c r="S2134">
        <v>1.0916153852028199E-2</v>
      </c>
      <c r="T2134">
        <v>-1.38859444393579</v>
      </c>
      <c r="U2134">
        <v>1.38859444393579</v>
      </c>
      <c r="V2134">
        <v>0.81347688795284501</v>
      </c>
      <c r="W2134">
        <v>-16.95</v>
      </c>
      <c r="X2134">
        <v>6.32</v>
      </c>
      <c r="Y2134">
        <v>103003</v>
      </c>
      <c r="Z2134">
        <v>6438</v>
      </c>
      <c r="AA2134">
        <v>0.38</v>
      </c>
      <c r="AB2134">
        <v>16</v>
      </c>
      <c r="AC2134">
        <v>10</v>
      </c>
      <c r="AD2134">
        <v>6</v>
      </c>
      <c r="AE2134">
        <v>62.5</v>
      </c>
      <c r="AF2134">
        <v>20</v>
      </c>
      <c r="AG2134">
        <v>2</v>
      </c>
      <c r="AH2134">
        <v>1</v>
      </c>
      <c r="AI2134">
        <v>13</v>
      </c>
      <c r="AJ2134" s="301">
        <v>43919</v>
      </c>
      <c r="AK2134">
        <v>2248</v>
      </c>
      <c r="AL2134">
        <v>1060</v>
      </c>
      <c r="AM2134" s="301">
        <v>43828</v>
      </c>
      <c r="AN2134">
        <v>2532</v>
      </c>
      <c r="AO2134">
        <v>1624</v>
      </c>
      <c r="AP2134" s="301">
        <v>43645</v>
      </c>
      <c r="AQ2134">
        <v>2296</v>
      </c>
      <c r="AR2134">
        <v>1435</v>
      </c>
      <c r="AS2134" s="301">
        <v>43280</v>
      </c>
      <c r="AT2134">
        <v>2698</v>
      </c>
      <c r="AU2134">
        <v>1385</v>
      </c>
    </row>
    <row r="2135" spans="1:47" x14ac:dyDescent="0.2">
      <c r="A2135" s="102">
        <v>3959</v>
      </c>
      <c r="B2135">
        <v>2281</v>
      </c>
      <c r="C2135" t="s">
        <v>803</v>
      </c>
      <c r="D2135" t="s">
        <v>923</v>
      </c>
      <c r="E2135">
        <v>2722</v>
      </c>
      <c r="F2135">
        <v>2732</v>
      </c>
      <c r="G2135">
        <v>400</v>
      </c>
      <c r="H2135" t="s">
        <v>898</v>
      </c>
      <c r="I2135">
        <v>4185</v>
      </c>
      <c r="J2135" t="s">
        <v>1169</v>
      </c>
      <c r="K2135" t="s">
        <v>920</v>
      </c>
      <c r="L2135">
        <v>2019</v>
      </c>
      <c r="M2135">
        <v>2032</v>
      </c>
      <c r="N2135">
        <v>500</v>
      </c>
      <c r="O2135" t="s">
        <v>901</v>
      </c>
      <c r="P2135">
        <v>0.71507931290842297</v>
      </c>
      <c r="Q2135">
        <v>0.85811641617603795</v>
      </c>
      <c r="R2135">
        <v>8.4146886330999492E-3</v>
      </c>
      <c r="S2135" s="15">
        <v>2.3995446889236199E-2</v>
      </c>
      <c r="T2135">
        <v>1.46660897428903</v>
      </c>
      <c r="U2135">
        <v>1.46660897428903</v>
      </c>
      <c r="V2135">
        <v>1.27897128929836</v>
      </c>
      <c r="W2135">
        <v>5.74</v>
      </c>
      <c r="X2135">
        <v>7.03</v>
      </c>
      <c r="Y2135">
        <v>102905</v>
      </c>
      <c r="Z2135">
        <v>14701</v>
      </c>
      <c r="AA2135">
        <v>0.7</v>
      </c>
      <c r="AB2135">
        <v>7</v>
      </c>
      <c r="AC2135">
        <v>3</v>
      </c>
      <c r="AD2135">
        <v>4</v>
      </c>
      <c r="AE2135">
        <v>42.86</v>
      </c>
      <c r="AF2135">
        <v>18</v>
      </c>
      <c r="AG2135">
        <v>2</v>
      </c>
      <c r="AH2135">
        <v>1</v>
      </c>
      <c r="AI2135">
        <v>4</v>
      </c>
      <c r="AJ2135" s="301">
        <v>43919</v>
      </c>
      <c r="AK2135">
        <v>2523</v>
      </c>
      <c r="AL2135">
        <v>1845</v>
      </c>
      <c r="AM2135" s="301">
        <v>43828</v>
      </c>
      <c r="AN2135">
        <v>2537</v>
      </c>
      <c r="AO2135">
        <v>2012</v>
      </c>
      <c r="AP2135" s="301">
        <v>43645</v>
      </c>
      <c r="AQ2135">
        <v>2111</v>
      </c>
      <c r="AR2135">
        <v>1667</v>
      </c>
      <c r="AS2135" s="301">
        <v>43280</v>
      </c>
      <c r="AT2135">
        <v>3065</v>
      </c>
      <c r="AU2135">
        <v>1843</v>
      </c>
    </row>
    <row r="2136" spans="1:47" x14ac:dyDescent="0.2">
      <c r="A2136" s="102">
        <v>3427</v>
      </c>
      <c r="B2136">
        <v>3436</v>
      </c>
      <c r="C2136" t="s">
        <v>1081</v>
      </c>
      <c r="D2136" t="s">
        <v>1032</v>
      </c>
      <c r="E2136">
        <v>1583</v>
      </c>
      <c r="F2136">
        <v>1588</v>
      </c>
      <c r="G2136">
        <v>700</v>
      </c>
      <c r="H2136" t="s">
        <v>898</v>
      </c>
      <c r="I2136">
        <v>5393</v>
      </c>
      <c r="J2136" t="s">
        <v>231</v>
      </c>
      <c r="K2136" t="s">
        <v>897</v>
      </c>
      <c r="L2136">
        <v>2183</v>
      </c>
      <c r="M2136">
        <v>2192</v>
      </c>
      <c r="N2136">
        <v>500</v>
      </c>
      <c r="O2136" t="s">
        <v>901</v>
      </c>
      <c r="P2136">
        <v>0.89561281796502501</v>
      </c>
      <c r="Q2136">
        <v>0.88052327845516498</v>
      </c>
      <c r="R2136" s="15">
        <v>0.38504639395631801</v>
      </c>
      <c r="S2136" s="15">
        <v>3.5813029616633199E-2</v>
      </c>
      <c r="T2136">
        <v>0.49109879359298197</v>
      </c>
      <c r="U2136">
        <v>0.49109879359298197</v>
      </c>
      <c r="V2136">
        <v>0.74705335665056904</v>
      </c>
      <c r="W2136">
        <v>2.5</v>
      </c>
      <c r="X2136">
        <v>1.42</v>
      </c>
      <c r="Y2136">
        <v>102446</v>
      </c>
      <c r="Z2136">
        <v>6830</v>
      </c>
      <c r="AA2136">
        <v>0.37</v>
      </c>
      <c r="AB2136">
        <v>15</v>
      </c>
      <c r="AC2136">
        <v>8</v>
      </c>
      <c r="AD2136">
        <v>7</v>
      </c>
      <c r="AE2136">
        <v>53.33</v>
      </c>
      <c r="AF2136">
        <v>16</v>
      </c>
      <c r="AG2136">
        <v>5</v>
      </c>
      <c r="AH2136">
        <v>3</v>
      </c>
      <c r="AI2136">
        <v>7</v>
      </c>
      <c r="AJ2136" s="301">
        <v>43919</v>
      </c>
      <c r="AK2136">
        <v>1383</v>
      </c>
      <c r="AL2136">
        <v>2000</v>
      </c>
      <c r="AM2136" s="301">
        <v>43828</v>
      </c>
      <c r="AN2136">
        <v>1826</v>
      </c>
      <c r="AO2136">
        <v>2785</v>
      </c>
      <c r="AP2136" s="301">
        <v>43645</v>
      </c>
      <c r="AQ2136">
        <v>1323</v>
      </c>
      <c r="AR2136">
        <v>2008</v>
      </c>
      <c r="AS2136" s="301">
        <v>43280</v>
      </c>
      <c r="AT2136">
        <v>2240</v>
      </c>
      <c r="AU2136">
        <v>2690</v>
      </c>
    </row>
    <row r="2137" spans="1:47" x14ac:dyDescent="0.2">
      <c r="A2137" s="102">
        <v>2898</v>
      </c>
      <c r="B2137">
        <v>1414</v>
      </c>
      <c r="C2137" t="s">
        <v>1017</v>
      </c>
      <c r="D2137" t="s">
        <v>907</v>
      </c>
      <c r="E2137">
        <v>4815</v>
      </c>
      <c r="F2137">
        <v>4830</v>
      </c>
      <c r="G2137">
        <v>200</v>
      </c>
      <c r="H2137" t="s">
        <v>901</v>
      </c>
      <c r="I2137">
        <v>4062</v>
      </c>
      <c r="J2137" t="s">
        <v>228</v>
      </c>
      <c r="K2137" t="s">
        <v>903</v>
      </c>
      <c r="L2137">
        <v>3100</v>
      </c>
      <c r="M2137">
        <v>3100</v>
      </c>
      <c r="N2137">
        <v>300</v>
      </c>
      <c r="O2137" t="s">
        <v>898</v>
      </c>
      <c r="P2137">
        <v>0.87625825382901501</v>
      </c>
      <c r="Q2137">
        <v>0.90073311836147596</v>
      </c>
      <c r="R2137">
        <v>0.21162758663822701</v>
      </c>
      <c r="S2137">
        <v>1.4010763739587701E-2</v>
      </c>
      <c r="T2137">
        <v>-1.1767260048886901</v>
      </c>
      <c r="U2137">
        <v>1.1767260048886901</v>
      </c>
      <c r="V2137">
        <v>0.924742120914267</v>
      </c>
      <c r="W2137">
        <v>-10.27</v>
      </c>
      <c r="X2137">
        <v>3.73</v>
      </c>
      <c r="Y2137">
        <v>102404</v>
      </c>
      <c r="Z2137">
        <v>7315</v>
      </c>
      <c r="AA2137">
        <v>0.3</v>
      </c>
      <c r="AB2137">
        <v>14</v>
      </c>
      <c r="AC2137">
        <v>7</v>
      </c>
      <c r="AD2137">
        <v>7</v>
      </c>
      <c r="AE2137">
        <v>50</v>
      </c>
      <c r="AF2137">
        <v>17</v>
      </c>
      <c r="AG2137">
        <v>5</v>
      </c>
      <c r="AH2137">
        <v>2</v>
      </c>
      <c r="AI2137">
        <v>7</v>
      </c>
      <c r="AJ2137" s="301">
        <v>43919</v>
      </c>
      <c r="AK2137">
        <v>4255</v>
      </c>
      <c r="AL2137">
        <v>2323</v>
      </c>
      <c r="AM2137" s="301">
        <v>43828</v>
      </c>
      <c r="AN2137">
        <v>4540</v>
      </c>
      <c r="AO2137">
        <v>2605</v>
      </c>
      <c r="AP2137" s="301">
        <v>43645</v>
      </c>
      <c r="AQ2137">
        <v>3890</v>
      </c>
      <c r="AR2137">
        <v>1915</v>
      </c>
      <c r="AS2137" s="301">
        <v>43280</v>
      </c>
      <c r="AT2137">
        <v>3795</v>
      </c>
      <c r="AU2137">
        <v>1746</v>
      </c>
    </row>
    <row r="2138" spans="1:47" x14ac:dyDescent="0.2">
      <c r="A2138" s="102">
        <v>2456</v>
      </c>
      <c r="B2138">
        <v>1959</v>
      </c>
      <c r="C2138" t="s">
        <v>1446</v>
      </c>
      <c r="D2138" t="s">
        <v>907</v>
      </c>
      <c r="E2138">
        <v>3135</v>
      </c>
      <c r="F2138">
        <v>3115</v>
      </c>
      <c r="G2138">
        <v>300</v>
      </c>
      <c r="H2138" t="s">
        <v>898</v>
      </c>
      <c r="I2138">
        <v>9101</v>
      </c>
      <c r="J2138" t="s">
        <v>682</v>
      </c>
      <c r="K2138" t="s">
        <v>1071</v>
      </c>
      <c r="L2138">
        <v>1484</v>
      </c>
      <c r="M2138">
        <v>1493</v>
      </c>
      <c r="N2138">
        <v>600</v>
      </c>
      <c r="O2138" t="s">
        <v>901</v>
      </c>
      <c r="P2138">
        <v>0.70809655785881798</v>
      </c>
      <c r="Q2138">
        <v>0.91245360591288605</v>
      </c>
      <c r="R2138">
        <v>7.7913474101193494E-2</v>
      </c>
      <c r="S2138" s="15">
        <v>1.19978215599344E-2</v>
      </c>
      <c r="T2138">
        <v>0.544774487408476</v>
      </c>
      <c r="U2138">
        <v>0.544774487408476</v>
      </c>
      <c r="V2138">
        <v>0.41140292775874898</v>
      </c>
      <c r="W2138">
        <v>2.98</v>
      </c>
      <c r="X2138">
        <v>4.1399999999999997</v>
      </c>
      <c r="Y2138">
        <v>102197</v>
      </c>
      <c r="Z2138">
        <v>9291</v>
      </c>
      <c r="AA2138">
        <v>0.74</v>
      </c>
      <c r="AB2138">
        <v>11</v>
      </c>
      <c r="AC2138">
        <v>6</v>
      </c>
      <c r="AD2138">
        <v>5</v>
      </c>
      <c r="AE2138">
        <v>54.55</v>
      </c>
      <c r="AF2138">
        <v>16</v>
      </c>
      <c r="AG2138">
        <v>4</v>
      </c>
      <c r="AH2138">
        <v>3</v>
      </c>
      <c r="AI2138">
        <v>4</v>
      </c>
      <c r="AJ2138" s="301">
        <v>43919</v>
      </c>
      <c r="AK2138">
        <v>3070</v>
      </c>
      <c r="AL2138">
        <v>1336</v>
      </c>
      <c r="AM2138" s="301">
        <v>43828</v>
      </c>
      <c r="AN2138">
        <v>3235</v>
      </c>
      <c r="AO2138">
        <v>1981</v>
      </c>
      <c r="AP2138" s="301">
        <v>43645</v>
      </c>
      <c r="AQ2138">
        <v>3325</v>
      </c>
      <c r="AR2138">
        <v>1776</v>
      </c>
      <c r="AS2138" s="301">
        <v>43280</v>
      </c>
      <c r="AT2138">
        <v>5210</v>
      </c>
      <c r="AU2138">
        <v>2162</v>
      </c>
    </row>
    <row r="2139" spans="1:47" x14ac:dyDescent="0.2">
      <c r="A2139" s="102">
        <v>2833</v>
      </c>
      <c r="B2139">
        <v>2587</v>
      </c>
      <c r="C2139" t="s">
        <v>1233</v>
      </c>
      <c r="D2139" t="s">
        <v>923</v>
      </c>
      <c r="E2139">
        <v>4200</v>
      </c>
      <c r="F2139">
        <v>4180</v>
      </c>
      <c r="G2139">
        <v>200</v>
      </c>
      <c r="H2139" t="s">
        <v>901</v>
      </c>
      <c r="I2139">
        <v>5232</v>
      </c>
      <c r="J2139" t="s">
        <v>1433</v>
      </c>
      <c r="K2139" t="s">
        <v>897</v>
      </c>
      <c r="L2139">
        <v>3765</v>
      </c>
      <c r="M2139">
        <v>3805</v>
      </c>
      <c r="N2139">
        <v>200</v>
      </c>
      <c r="O2139" t="s">
        <v>898</v>
      </c>
      <c r="P2139">
        <v>0.74314930850972605</v>
      </c>
      <c r="Q2139">
        <v>0.90272710642803</v>
      </c>
      <c r="R2139">
        <v>8.5117759622012595E-2</v>
      </c>
      <c r="S2139" s="15">
        <v>6.3257972625653297E-4</v>
      </c>
      <c r="T2139">
        <v>-1.2122462293782199</v>
      </c>
      <c r="U2139">
        <v>1.2122462293782199</v>
      </c>
      <c r="V2139">
        <v>0.80108833703514903</v>
      </c>
      <c r="W2139">
        <v>-6.57</v>
      </c>
      <c r="X2139">
        <v>8.9700000000000006</v>
      </c>
      <c r="Y2139">
        <v>102050</v>
      </c>
      <c r="Z2139">
        <v>12756</v>
      </c>
      <c r="AA2139">
        <v>0.86</v>
      </c>
      <c r="AB2139">
        <v>8</v>
      </c>
      <c r="AC2139">
        <v>4</v>
      </c>
      <c r="AD2139">
        <v>4</v>
      </c>
      <c r="AE2139">
        <v>50</v>
      </c>
      <c r="AF2139">
        <v>19</v>
      </c>
      <c r="AG2139">
        <v>1</v>
      </c>
      <c r="AH2139">
        <v>0</v>
      </c>
      <c r="AI2139">
        <v>7</v>
      </c>
      <c r="AJ2139" s="301">
        <v>43919</v>
      </c>
      <c r="AK2139">
        <v>4260</v>
      </c>
      <c r="AL2139">
        <v>3370</v>
      </c>
      <c r="AM2139" s="301">
        <v>43828</v>
      </c>
      <c r="AN2139">
        <v>4545</v>
      </c>
      <c r="AO2139">
        <v>4775</v>
      </c>
      <c r="AP2139" s="301">
        <v>43645</v>
      </c>
      <c r="AQ2139">
        <v>4710</v>
      </c>
      <c r="AR2139">
        <v>4390</v>
      </c>
      <c r="AS2139" s="301">
        <v>43280</v>
      </c>
      <c r="AT2139">
        <v>4670</v>
      </c>
      <c r="AU2139">
        <v>5150</v>
      </c>
    </row>
    <row r="2140" spans="1:47" x14ac:dyDescent="0.2">
      <c r="A2140" s="102">
        <v>2928</v>
      </c>
      <c r="B2140">
        <v>1942</v>
      </c>
      <c r="C2140" t="s">
        <v>1188</v>
      </c>
      <c r="D2140" t="s">
        <v>907</v>
      </c>
      <c r="E2140">
        <v>909</v>
      </c>
      <c r="F2140">
        <v>903</v>
      </c>
      <c r="G2140">
        <v>1100</v>
      </c>
      <c r="H2140" t="s">
        <v>901</v>
      </c>
      <c r="I2140">
        <v>9715</v>
      </c>
      <c r="J2140" t="s">
        <v>1135</v>
      </c>
      <c r="K2140" t="s">
        <v>910</v>
      </c>
      <c r="L2140">
        <v>2544</v>
      </c>
      <c r="M2140">
        <v>2541</v>
      </c>
      <c r="N2140">
        <v>400</v>
      </c>
      <c r="O2140" t="s">
        <v>898</v>
      </c>
      <c r="P2140">
        <v>0.89682425233236296</v>
      </c>
      <c r="Q2140">
        <v>0.89935757693448504</v>
      </c>
      <c r="R2140">
        <v>5.5794745745827899E-2</v>
      </c>
      <c r="S2140" s="15">
        <v>4.9600414797362297E-2</v>
      </c>
      <c r="T2140">
        <v>-1.8871704228867501</v>
      </c>
      <c r="U2140">
        <v>1.8871704228867501</v>
      </c>
      <c r="V2140">
        <v>1.7459021891764399</v>
      </c>
      <c r="W2140">
        <v>-18.68</v>
      </c>
      <c r="X2140">
        <v>2.27</v>
      </c>
      <c r="Y2140">
        <v>101816</v>
      </c>
      <c r="Z2140">
        <v>6788</v>
      </c>
      <c r="AA2140">
        <v>0.28999999999999998</v>
      </c>
      <c r="AB2140">
        <v>15</v>
      </c>
      <c r="AC2140">
        <v>8</v>
      </c>
      <c r="AD2140">
        <v>7</v>
      </c>
      <c r="AE2140">
        <v>53.33</v>
      </c>
      <c r="AF2140">
        <v>19</v>
      </c>
      <c r="AG2140">
        <v>3</v>
      </c>
      <c r="AH2140">
        <v>3</v>
      </c>
      <c r="AI2140">
        <v>9</v>
      </c>
      <c r="AJ2140" s="301">
        <v>43919</v>
      </c>
      <c r="AK2140">
        <v>873</v>
      </c>
      <c r="AL2140">
        <v>1916</v>
      </c>
      <c r="AM2140" s="301">
        <v>43828</v>
      </c>
      <c r="AN2140">
        <v>1049</v>
      </c>
      <c r="AO2140">
        <v>2968</v>
      </c>
      <c r="AP2140" s="301">
        <v>43645</v>
      </c>
      <c r="AQ2140">
        <v>926</v>
      </c>
      <c r="AR2140">
        <v>2456</v>
      </c>
      <c r="AS2140" s="301">
        <v>43280</v>
      </c>
      <c r="AT2140">
        <v>1186</v>
      </c>
      <c r="AU2140">
        <v>2590</v>
      </c>
    </row>
    <row r="2141" spans="1:47" x14ac:dyDescent="0.2">
      <c r="A2141" s="102">
        <v>13</v>
      </c>
      <c r="B2141">
        <v>3402</v>
      </c>
      <c r="C2141" t="s">
        <v>1474</v>
      </c>
      <c r="D2141" t="s">
        <v>1100</v>
      </c>
      <c r="E2141">
        <v>497.3</v>
      </c>
      <c r="F2141">
        <v>494.9</v>
      </c>
      <c r="G2141">
        <v>2000</v>
      </c>
      <c r="H2141" t="s">
        <v>901</v>
      </c>
      <c r="I2141">
        <v>8078</v>
      </c>
      <c r="J2141" t="s">
        <v>1192</v>
      </c>
      <c r="K2141" t="s">
        <v>905</v>
      </c>
      <c r="L2141">
        <v>1940</v>
      </c>
      <c r="M2141">
        <v>1940</v>
      </c>
      <c r="N2141">
        <v>500</v>
      </c>
      <c r="O2141" t="s">
        <v>898</v>
      </c>
      <c r="P2141">
        <v>0.916685394495107</v>
      </c>
      <c r="Q2141">
        <v>0.98313907840791404</v>
      </c>
      <c r="R2141">
        <v>0.31754280486291098</v>
      </c>
      <c r="S2141" s="15">
        <v>2.89554988627019E-5</v>
      </c>
      <c r="T2141">
        <v>-1.7815052661153801</v>
      </c>
      <c r="U2141">
        <v>1.7815052661153801</v>
      </c>
      <c r="V2141">
        <v>1.64282270218936</v>
      </c>
      <c r="W2141">
        <v>-8.94</v>
      </c>
      <c r="X2141">
        <v>2.04</v>
      </c>
      <c r="Y2141">
        <v>101802</v>
      </c>
      <c r="Z2141">
        <v>5988</v>
      </c>
      <c r="AA2141">
        <v>0.4</v>
      </c>
      <c r="AB2141">
        <v>17</v>
      </c>
      <c r="AC2141">
        <v>10</v>
      </c>
      <c r="AD2141">
        <v>7</v>
      </c>
      <c r="AE2141">
        <v>58.82</v>
      </c>
      <c r="AF2141">
        <v>17</v>
      </c>
      <c r="AG2141">
        <v>4</v>
      </c>
      <c r="AH2141">
        <v>2</v>
      </c>
      <c r="AI2141">
        <v>11</v>
      </c>
      <c r="AJ2141" s="301">
        <v>43919</v>
      </c>
      <c r="AK2141">
        <v>480</v>
      </c>
      <c r="AL2141">
        <v>1737</v>
      </c>
      <c r="AM2141" s="301">
        <v>43828</v>
      </c>
      <c r="AN2141">
        <v>741.1</v>
      </c>
      <c r="AO2141">
        <v>2877</v>
      </c>
      <c r="AP2141" s="301">
        <v>43645</v>
      </c>
      <c r="AQ2141">
        <v>817.1</v>
      </c>
      <c r="AR2141">
        <v>2987</v>
      </c>
      <c r="AS2141" s="301">
        <v>43280</v>
      </c>
      <c r="AT2141">
        <v>863</v>
      </c>
      <c r="AU2141">
        <v>4185</v>
      </c>
    </row>
    <row r="2142" spans="1:47" x14ac:dyDescent="0.2">
      <c r="A2142" s="102">
        <v>781</v>
      </c>
      <c r="B2142">
        <v>7458</v>
      </c>
      <c r="C2142" t="s">
        <v>1193</v>
      </c>
      <c r="D2142" t="s">
        <v>905</v>
      </c>
      <c r="E2142">
        <v>3225</v>
      </c>
      <c r="F2142">
        <v>3135</v>
      </c>
      <c r="G2142">
        <v>300</v>
      </c>
      <c r="H2142" t="s">
        <v>901</v>
      </c>
      <c r="I2142">
        <v>8905</v>
      </c>
      <c r="J2142" t="s">
        <v>1095</v>
      </c>
      <c r="K2142" t="s">
        <v>917</v>
      </c>
      <c r="L2142">
        <v>1389</v>
      </c>
      <c r="M2142">
        <v>1390</v>
      </c>
      <c r="N2142">
        <v>700</v>
      </c>
      <c r="O2142" t="s">
        <v>898</v>
      </c>
      <c r="P2142">
        <v>0.95090789204153903</v>
      </c>
      <c r="Q2142">
        <v>0.95161861437161299</v>
      </c>
      <c r="R2142">
        <v>0.207763848415352</v>
      </c>
      <c r="S2142" s="15">
        <v>1.27368633302124E-2</v>
      </c>
      <c r="T2142">
        <v>-0.84107201315621505</v>
      </c>
      <c r="U2142">
        <v>0.84107201315621505</v>
      </c>
      <c r="V2142">
        <v>0.248713352292777</v>
      </c>
      <c r="W2142">
        <v>-4.93</v>
      </c>
      <c r="X2142">
        <v>3.46</v>
      </c>
      <c r="Y2142">
        <v>101720</v>
      </c>
      <c r="Z2142">
        <v>6358</v>
      </c>
      <c r="AA2142">
        <v>0.32</v>
      </c>
      <c r="AB2142">
        <v>16</v>
      </c>
      <c r="AC2142">
        <v>9</v>
      </c>
      <c r="AD2142">
        <v>7</v>
      </c>
      <c r="AE2142">
        <v>56.25</v>
      </c>
      <c r="AF2142">
        <v>18</v>
      </c>
      <c r="AG2142">
        <v>3</v>
      </c>
      <c r="AH2142">
        <v>1</v>
      </c>
      <c r="AI2142">
        <v>12</v>
      </c>
      <c r="AJ2142" s="301">
        <v>43919</v>
      </c>
      <c r="AK2142">
        <v>2991</v>
      </c>
      <c r="AL2142">
        <v>1404</v>
      </c>
      <c r="AM2142" s="301">
        <v>43828</v>
      </c>
      <c r="AN2142">
        <v>5730</v>
      </c>
      <c r="AO2142">
        <v>1938</v>
      </c>
      <c r="AP2142" s="301">
        <v>43645</v>
      </c>
      <c r="AQ2142">
        <v>5030</v>
      </c>
      <c r="AR2142">
        <v>1653</v>
      </c>
      <c r="AS2142" s="301">
        <v>43280</v>
      </c>
      <c r="AT2142">
        <v>5190</v>
      </c>
      <c r="AU2142">
        <v>1950</v>
      </c>
    </row>
    <row r="2143" spans="1:47" x14ac:dyDescent="0.2">
      <c r="A2143" s="102">
        <v>3453</v>
      </c>
      <c r="B2143">
        <v>8020</v>
      </c>
      <c r="C2143" t="s">
        <v>972</v>
      </c>
      <c r="D2143" t="s">
        <v>905</v>
      </c>
      <c r="E2143">
        <v>1265</v>
      </c>
      <c r="F2143">
        <v>1283</v>
      </c>
      <c r="G2143">
        <v>800</v>
      </c>
      <c r="H2143" t="s">
        <v>898</v>
      </c>
      <c r="I2143">
        <v>9412</v>
      </c>
      <c r="J2143" t="s">
        <v>452</v>
      </c>
      <c r="K2143" t="s">
        <v>900</v>
      </c>
      <c r="L2143">
        <v>402</v>
      </c>
      <c r="M2143">
        <v>391</v>
      </c>
      <c r="N2143">
        <v>2600</v>
      </c>
      <c r="O2143" t="s">
        <v>901</v>
      </c>
      <c r="P2143">
        <v>0.86468776058157204</v>
      </c>
      <c r="Q2143">
        <v>0.87915038378194299</v>
      </c>
      <c r="R2143">
        <v>1.8190250495497998E-2</v>
      </c>
      <c r="S2143" s="15">
        <v>1.431078296626E-2</v>
      </c>
      <c r="T2143">
        <v>2.4961328435973398</v>
      </c>
      <c r="U2143">
        <v>2.4961328435973398</v>
      </c>
      <c r="V2143">
        <v>1.1259452819135101</v>
      </c>
      <c r="W2143">
        <v>13.67</v>
      </c>
      <c r="X2143">
        <v>0.95</v>
      </c>
      <c r="Y2143">
        <v>101601</v>
      </c>
      <c r="Z2143">
        <v>7257</v>
      </c>
      <c r="AA2143">
        <v>0.34</v>
      </c>
      <c r="AB2143">
        <v>14</v>
      </c>
      <c r="AC2143">
        <v>7</v>
      </c>
      <c r="AD2143">
        <v>7</v>
      </c>
      <c r="AE2143">
        <v>50</v>
      </c>
      <c r="AF2143">
        <v>21</v>
      </c>
      <c r="AG2143">
        <v>3</v>
      </c>
      <c r="AH2143">
        <v>1</v>
      </c>
      <c r="AI2143">
        <v>10</v>
      </c>
      <c r="AJ2143" s="301">
        <v>43919</v>
      </c>
      <c r="AK2143">
        <v>1129</v>
      </c>
      <c r="AL2143">
        <v>393</v>
      </c>
      <c r="AM2143" s="301">
        <v>43828</v>
      </c>
      <c r="AN2143">
        <v>1473</v>
      </c>
      <c r="AO2143">
        <v>485</v>
      </c>
      <c r="AP2143" s="301">
        <v>43645</v>
      </c>
      <c r="AQ2143">
        <v>1252</v>
      </c>
      <c r="AR2143">
        <v>438</v>
      </c>
      <c r="AS2143" s="301">
        <v>43280</v>
      </c>
      <c r="AT2143">
        <v>1555</v>
      </c>
      <c r="AU2143">
        <v>538</v>
      </c>
    </row>
    <row r="2144" spans="1:47" x14ac:dyDescent="0.2">
      <c r="A2144" s="102">
        <v>2594</v>
      </c>
      <c r="B2144">
        <v>2531</v>
      </c>
      <c r="C2144" t="s">
        <v>922</v>
      </c>
      <c r="D2144" t="s">
        <v>923</v>
      </c>
      <c r="E2144">
        <v>952</v>
      </c>
      <c r="F2144">
        <v>951</v>
      </c>
      <c r="G2144">
        <v>1000</v>
      </c>
      <c r="H2144" t="s">
        <v>898</v>
      </c>
      <c r="I2144">
        <v>4023</v>
      </c>
      <c r="J2144" t="s">
        <v>1461</v>
      </c>
      <c r="K2144" t="s">
        <v>920</v>
      </c>
      <c r="L2144">
        <v>4750</v>
      </c>
      <c r="M2144">
        <v>4715</v>
      </c>
      <c r="N2144">
        <v>200</v>
      </c>
      <c r="O2144" t="s">
        <v>901</v>
      </c>
      <c r="P2144">
        <v>0.86538569423144096</v>
      </c>
      <c r="Q2144">
        <v>0.908770060500111</v>
      </c>
      <c r="R2144">
        <v>0.45775570759627299</v>
      </c>
      <c r="S2144" s="15">
        <v>7.2415276999148903E-2</v>
      </c>
      <c r="T2144">
        <v>1.6039857539068201</v>
      </c>
      <c r="U2144">
        <v>1.6039857539068201</v>
      </c>
      <c r="V2144">
        <v>1.57939399322453</v>
      </c>
      <c r="W2144">
        <v>9.27</v>
      </c>
      <c r="X2144">
        <v>0.85</v>
      </c>
      <c r="Y2144">
        <v>101455</v>
      </c>
      <c r="Z2144">
        <v>8455</v>
      </c>
      <c r="AA2144">
        <v>0.71</v>
      </c>
      <c r="AB2144">
        <v>12</v>
      </c>
      <c r="AC2144">
        <v>6</v>
      </c>
      <c r="AD2144">
        <v>6</v>
      </c>
      <c r="AE2144">
        <v>50</v>
      </c>
      <c r="AF2144">
        <v>18</v>
      </c>
      <c r="AG2144">
        <v>3</v>
      </c>
      <c r="AH2144">
        <v>1</v>
      </c>
      <c r="AI2144">
        <v>8</v>
      </c>
      <c r="AJ2144" s="301">
        <v>43919</v>
      </c>
      <c r="AK2144">
        <v>819</v>
      </c>
      <c r="AL2144">
        <v>4470</v>
      </c>
      <c r="AM2144" s="301">
        <v>43828</v>
      </c>
      <c r="AN2144">
        <v>1005</v>
      </c>
      <c r="AO2144">
        <v>6580</v>
      </c>
      <c r="AP2144" s="301">
        <v>43645</v>
      </c>
      <c r="AQ2144">
        <v>1134</v>
      </c>
      <c r="AR2144">
        <v>7430</v>
      </c>
      <c r="AS2144" s="301">
        <v>43280</v>
      </c>
      <c r="AT2144">
        <v>1400</v>
      </c>
      <c r="AU2144">
        <v>7690</v>
      </c>
    </row>
    <row r="2145" spans="1:47" x14ac:dyDescent="0.2">
      <c r="A2145" s="102">
        <v>3430</v>
      </c>
      <c r="B2145">
        <v>3632</v>
      </c>
      <c r="C2145" t="s">
        <v>1451</v>
      </c>
      <c r="D2145" t="s">
        <v>900</v>
      </c>
      <c r="E2145">
        <v>486</v>
      </c>
      <c r="F2145">
        <v>469</v>
      </c>
      <c r="G2145">
        <v>2100</v>
      </c>
      <c r="H2145" t="s">
        <v>898</v>
      </c>
      <c r="I2145">
        <v>8078</v>
      </c>
      <c r="J2145" t="s">
        <v>1192</v>
      </c>
      <c r="K2145" t="s">
        <v>905</v>
      </c>
      <c r="L2145">
        <v>1940</v>
      </c>
      <c r="M2145">
        <v>1940</v>
      </c>
      <c r="N2145">
        <v>500</v>
      </c>
      <c r="O2145" t="s">
        <v>901</v>
      </c>
      <c r="P2145">
        <v>0.79805422492391798</v>
      </c>
      <c r="Q2145">
        <v>0.88047672629366902</v>
      </c>
      <c r="R2145">
        <v>0.34237028598757102</v>
      </c>
      <c r="S2145" s="15">
        <v>3.3018128425357701E-2</v>
      </c>
      <c r="T2145">
        <v>1.8618883045287998E-2</v>
      </c>
      <c r="U2145">
        <v>1.8618883045287998E-2</v>
      </c>
      <c r="V2145">
        <v>0.66055526118573304</v>
      </c>
      <c r="W2145">
        <v>0.11</v>
      </c>
      <c r="X2145">
        <v>1.54</v>
      </c>
      <c r="Y2145">
        <v>101254</v>
      </c>
      <c r="Z2145">
        <v>5329</v>
      </c>
      <c r="AA2145">
        <v>0.64</v>
      </c>
      <c r="AB2145">
        <v>19</v>
      </c>
      <c r="AC2145">
        <v>11</v>
      </c>
      <c r="AD2145">
        <v>8</v>
      </c>
      <c r="AE2145">
        <v>57.89</v>
      </c>
      <c r="AF2145">
        <v>19</v>
      </c>
      <c r="AG2145">
        <v>5</v>
      </c>
      <c r="AH2145">
        <v>3</v>
      </c>
      <c r="AI2145">
        <v>11</v>
      </c>
      <c r="AJ2145" s="301">
        <v>43919</v>
      </c>
      <c r="AK2145">
        <v>404</v>
      </c>
      <c r="AL2145">
        <v>1737</v>
      </c>
      <c r="AM2145" s="301">
        <v>43828</v>
      </c>
      <c r="AN2145">
        <v>493</v>
      </c>
      <c r="AO2145">
        <v>2877</v>
      </c>
      <c r="AP2145" s="301">
        <v>43645</v>
      </c>
      <c r="AQ2145">
        <v>510</v>
      </c>
      <c r="AR2145">
        <v>2987</v>
      </c>
      <c r="AS2145" s="301">
        <v>43280</v>
      </c>
      <c r="AT2145">
        <v>587</v>
      </c>
      <c r="AU2145">
        <v>4185</v>
      </c>
    </row>
    <row r="2146" spans="1:47" x14ac:dyDescent="0.2">
      <c r="A2146" s="102">
        <v>3974</v>
      </c>
      <c r="B2146">
        <v>4568</v>
      </c>
      <c r="C2146" t="s">
        <v>1093</v>
      </c>
      <c r="D2146" t="s">
        <v>918</v>
      </c>
      <c r="E2146">
        <v>8956</v>
      </c>
      <c r="F2146">
        <v>8826</v>
      </c>
      <c r="G2146">
        <v>100</v>
      </c>
      <c r="H2146" t="s">
        <v>901</v>
      </c>
      <c r="I2146">
        <v>9449</v>
      </c>
      <c r="J2146" t="s">
        <v>1394</v>
      </c>
      <c r="K2146" t="s">
        <v>900</v>
      </c>
      <c r="L2146">
        <v>3140</v>
      </c>
      <c r="M2146">
        <v>3050</v>
      </c>
      <c r="N2146">
        <v>300</v>
      </c>
      <c r="O2146" t="s">
        <v>898</v>
      </c>
      <c r="P2146">
        <v>0.88135032642359101</v>
      </c>
      <c r="Q2146">
        <v>0.85750109403012997</v>
      </c>
      <c r="R2146">
        <v>0.28535459984543698</v>
      </c>
      <c r="S2146">
        <v>5.39226974840879E-2</v>
      </c>
      <c r="T2146">
        <v>-1.57294230284617</v>
      </c>
      <c r="U2146">
        <v>1.57294230284617</v>
      </c>
      <c r="V2146">
        <v>1.7549744472675199</v>
      </c>
      <c r="W2146">
        <v>-17.440000000000001</v>
      </c>
      <c r="X2146">
        <v>3.67</v>
      </c>
      <c r="Y2146">
        <v>101226</v>
      </c>
      <c r="Z2146">
        <v>7787</v>
      </c>
      <c r="AA2146">
        <v>0.43</v>
      </c>
      <c r="AB2146">
        <v>13</v>
      </c>
      <c r="AC2146">
        <v>7</v>
      </c>
      <c r="AD2146">
        <v>6</v>
      </c>
      <c r="AE2146">
        <v>53.85</v>
      </c>
      <c r="AF2146">
        <v>16</v>
      </c>
      <c r="AG2146">
        <v>5</v>
      </c>
      <c r="AH2146">
        <v>3</v>
      </c>
      <c r="AI2146">
        <v>5</v>
      </c>
      <c r="AJ2146" s="301">
        <v>43919</v>
      </c>
      <c r="AK2146">
        <v>7664</v>
      </c>
      <c r="AL2146">
        <v>1811</v>
      </c>
      <c r="AM2146" s="301">
        <v>43828</v>
      </c>
      <c r="AN2146">
        <v>7228</v>
      </c>
      <c r="AO2146">
        <v>2075</v>
      </c>
      <c r="AP2146" s="301">
        <v>43645</v>
      </c>
      <c r="AQ2146">
        <v>5980</v>
      </c>
      <c r="AR2146">
        <v>1921</v>
      </c>
      <c r="AS2146" s="301">
        <v>43280</v>
      </c>
      <c r="AT2146">
        <v>4062</v>
      </c>
      <c r="AU2146">
        <v>2528</v>
      </c>
    </row>
    <row r="2147" spans="1:47" x14ac:dyDescent="0.2">
      <c r="A2147" s="102">
        <v>1730</v>
      </c>
      <c r="B2147">
        <v>6395</v>
      </c>
      <c r="C2147" t="s">
        <v>1004</v>
      </c>
      <c r="D2147" t="s">
        <v>909</v>
      </c>
      <c r="E2147">
        <v>890</v>
      </c>
      <c r="F2147">
        <v>892</v>
      </c>
      <c r="G2147">
        <v>1200</v>
      </c>
      <c r="H2147" t="s">
        <v>898</v>
      </c>
      <c r="I2147">
        <v>7012</v>
      </c>
      <c r="J2147" t="s">
        <v>1054</v>
      </c>
      <c r="K2147" t="s">
        <v>913</v>
      </c>
      <c r="L2147">
        <v>1524</v>
      </c>
      <c r="M2147">
        <v>1487</v>
      </c>
      <c r="N2147">
        <v>700</v>
      </c>
      <c r="O2147" t="s">
        <v>901</v>
      </c>
      <c r="P2147">
        <v>0.876035388938602</v>
      </c>
      <c r="Q2147">
        <v>0.93175867732657403</v>
      </c>
      <c r="R2147">
        <v>0.24136876630121401</v>
      </c>
      <c r="S2147">
        <v>4.2924033526490699E-2</v>
      </c>
      <c r="T2147">
        <v>3.4699774901847098</v>
      </c>
      <c r="U2147">
        <v>3.4699774901847098</v>
      </c>
      <c r="V2147">
        <v>2.8642342831790399</v>
      </c>
      <c r="W2147">
        <v>15.05</v>
      </c>
      <c r="X2147">
        <v>2.83</v>
      </c>
      <c r="Y2147">
        <v>101156</v>
      </c>
      <c r="Z2147">
        <v>9196</v>
      </c>
      <c r="AA2147">
        <v>0.42</v>
      </c>
      <c r="AB2147">
        <v>11</v>
      </c>
      <c r="AC2147">
        <v>6</v>
      </c>
      <c r="AD2147">
        <v>5</v>
      </c>
      <c r="AE2147">
        <v>54.55</v>
      </c>
      <c r="AF2147">
        <v>18</v>
      </c>
      <c r="AG2147">
        <v>1</v>
      </c>
      <c r="AH2147">
        <v>2</v>
      </c>
      <c r="AI2147">
        <v>8</v>
      </c>
      <c r="AJ2147" s="301">
        <v>43919</v>
      </c>
      <c r="AK2147">
        <v>796</v>
      </c>
      <c r="AL2147">
        <v>1613</v>
      </c>
      <c r="AM2147" s="301">
        <v>43828</v>
      </c>
      <c r="AN2147">
        <v>1001</v>
      </c>
      <c r="AO2147">
        <v>2408</v>
      </c>
      <c r="AP2147" s="301">
        <v>43645</v>
      </c>
      <c r="AQ2147">
        <v>1155</v>
      </c>
      <c r="AR2147">
        <v>2584</v>
      </c>
      <c r="AS2147" s="301">
        <v>43280</v>
      </c>
      <c r="AT2147">
        <v>1330</v>
      </c>
      <c r="AU2147">
        <v>3200</v>
      </c>
    </row>
    <row r="2148" spans="1:47" x14ac:dyDescent="0.2">
      <c r="A2148" s="102">
        <v>1569</v>
      </c>
      <c r="B2148">
        <v>1833</v>
      </c>
      <c r="C2148" t="s">
        <v>1197</v>
      </c>
      <c r="D2148" t="s">
        <v>907</v>
      </c>
      <c r="E2148">
        <v>2457</v>
      </c>
      <c r="F2148">
        <v>2481</v>
      </c>
      <c r="G2148">
        <v>400</v>
      </c>
      <c r="H2148" t="s">
        <v>901</v>
      </c>
      <c r="I2148">
        <v>6141</v>
      </c>
      <c r="J2148" t="s">
        <v>1069</v>
      </c>
      <c r="K2148" t="s">
        <v>909</v>
      </c>
      <c r="L2148">
        <v>1254</v>
      </c>
      <c r="M2148">
        <v>1256</v>
      </c>
      <c r="N2148">
        <v>800</v>
      </c>
      <c r="O2148" t="s">
        <v>898</v>
      </c>
      <c r="P2148">
        <v>0.90347357440573295</v>
      </c>
      <c r="Q2148">
        <v>0.93513460485765398</v>
      </c>
      <c r="R2148">
        <v>0.33023961437344901</v>
      </c>
      <c r="S2148" s="15">
        <v>7.2072294492166095E-2</v>
      </c>
      <c r="T2148">
        <v>-0.74750888655967695</v>
      </c>
      <c r="U2148">
        <v>0.74750888655967695</v>
      </c>
      <c r="V2148">
        <v>0.957550118776754</v>
      </c>
      <c r="W2148">
        <v>-9.81</v>
      </c>
      <c r="X2148">
        <v>1.25</v>
      </c>
      <c r="Y2148">
        <v>100657</v>
      </c>
      <c r="Z2148">
        <v>6710</v>
      </c>
      <c r="AA2148">
        <v>0.49</v>
      </c>
      <c r="AB2148">
        <v>15</v>
      </c>
      <c r="AC2148">
        <v>8</v>
      </c>
      <c r="AD2148">
        <v>7</v>
      </c>
      <c r="AE2148">
        <v>53.33</v>
      </c>
      <c r="AF2148">
        <v>15</v>
      </c>
      <c r="AG2148">
        <v>6</v>
      </c>
      <c r="AH2148">
        <v>4</v>
      </c>
      <c r="AI2148">
        <v>5</v>
      </c>
      <c r="AJ2148" s="301">
        <v>43919</v>
      </c>
      <c r="AK2148">
        <v>2274</v>
      </c>
      <c r="AL2148">
        <v>906</v>
      </c>
      <c r="AM2148" s="301">
        <v>43828</v>
      </c>
      <c r="AN2148">
        <v>3010</v>
      </c>
      <c r="AO2148">
        <v>1690</v>
      </c>
      <c r="AP2148" s="301">
        <v>43645</v>
      </c>
      <c r="AQ2148">
        <v>3380</v>
      </c>
      <c r="AR2148">
        <v>1836</v>
      </c>
      <c r="AS2148" s="301">
        <v>43280</v>
      </c>
      <c r="AT2148">
        <v>3465</v>
      </c>
      <c r="AU2148">
        <v>1514</v>
      </c>
    </row>
    <row r="2149" spans="1:47" x14ac:dyDescent="0.2">
      <c r="A2149" s="102">
        <v>70</v>
      </c>
      <c r="B2149">
        <v>5214</v>
      </c>
      <c r="C2149" t="s">
        <v>1103</v>
      </c>
      <c r="D2149" t="s">
        <v>897</v>
      </c>
      <c r="E2149">
        <v>1704</v>
      </c>
      <c r="F2149">
        <v>1665</v>
      </c>
      <c r="G2149">
        <v>600</v>
      </c>
      <c r="H2149" t="s">
        <v>898</v>
      </c>
      <c r="I2149">
        <v>6269</v>
      </c>
      <c r="J2149" t="s">
        <v>1176</v>
      </c>
      <c r="K2149" t="s">
        <v>909</v>
      </c>
      <c r="L2149">
        <v>1470</v>
      </c>
      <c r="M2149">
        <v>1434</v>
      </c>
      <c r="N2149">
        <v>700</v>
      </c>
      <c r="O2149" t="s">
        <v>901</v>
      </c>
      <c r="P2149">
        <v>0.83142496902058005</v>
      </c>
      <c r="Q2149">
        <v>0.97444425331987305</v>
      </c>
      <c r="R2149">
        <v>0.18750333148544199</v>
      </c>
      <c r="S2149">
        <v>2.07128613378327E-4</v>
      </c>
      <c r="T2149">
        <v>1.3114328369527</v>
      </c>
      <c r="U2149">
        <v>1.3114328369527</v>
      </c>
      <c r="V2149">
        <v>1.36687438154026</v>
      </c>
      <c r="W2149">
        <v>7.36</v>
      </c>
      <c r="X2149">
        <v>0.48</v>
      </c>
      <c r="Y2149">
        <v>100130</v>
      </c>
      <c r="Z2149">
        <v>10013</v>
      </c>
      <c r="AA2149">
        <v>0.47</v>
      </c>
      <c r="AB2149">
        <v>10</v>
      </c>
      <c r="AC2149">
        <v>6</v>
      </c>
      <c r="AD2149">
        <v>4</v>
      </c>
      <c r="AE2149">
        <v>60</v>
      </c>
      <c r="AF2149">
        <v>18</v>
      </c>
      <c r="AG2149">
        <v>2</v>
      </c>
      <c r="AH2149">
        <v>1</v>
      </c>
      <c r="AI2149">
        <v>7</v>
      </c>
      <c r="AJ2149" s="301">
        <v>43919</v>
      </c>
      <c r="AK2149">
        <v>1498</v>
      </c>
      <c r="AL2149">
        <v>1331</v>
      </c>
      <c r="AM2149" s="301">
        <v>43828</v>
      </c>
      <c r="AN2149">
        <v>2441</v>
      </c>
      <c r="AO2149">
        <v>2665</v>
      </c>
      <c r="AP2149" s="301">
        <v>43645</v>
      </c>
      <c r="AQ2149">
        <v>2786</v>
      </c>
      <c r="AR2149">
        <v>3090</v>
      </c>
      <c r="AS2149" s="301">
        <v>43280</v>
      </c>
      <c r="AT2149">
        <v>2998</v>
      </c>
      <c r="AU2149">
        <v>3045</v>
      </c>
    </row>
    <row r="2150" spans="1:47" x14ac:dyDescent="0.2">
      <c r="A2150" s="102">
        <v>901</v>
      </c>
      <c r="B2150">
        <v>6269</v>
      </c>
      <c r="C2150" t="s">
        <v>1176</v>
      </c>
      <c r="D2150" t="s">
        <v>909</v>
      </c>
      <c r="E2150">
        <v>1470</v>
      </c>
      <c r="F2150">
        <v>1434</v>
      </c>
      <c r="G2150">
        <v>700</v>
      </c>
      <c r="H2150" t="s">
        <v>901</v>
      </c>
      <c r="I2150">
        <v>8179</v>
      </c>
      <c r="J2150" t="s">
        <v>630</v>
      </c>
      <c r="K2150" t="s">
        <v>921</v>
      </c>
      <c r="L2150">
        <v>1937</v>
      </c>
      <c r="M2150">
        <v>1890</v>
      </c>
      <c r="N2150">
        <v>500</v>
      </c>
      <c r="O2150" t="s">
        <v>898</v>
      </c>
      <c r="P2150">
        <v>0.74762774967902801</v>
      </c>
      <c r="Q2150">
        <v>0.94931635613052601</v>
      </c>
      <c r="R2150">
        <v>8.5461871905982797E-2</v>
      </c>
      <c r="S2150">
        <v>1.4264059083003501E-2</v>
      </c>
      <c r="T2150">
        <v>-0.74883225368991901</v>
      </c>
      <c r="U2150">
        <v>0.74883225368991901</v>
      </c>
      <c r="V2150">
        <v>0.48359548908640598</v>
      </c>
      <c r="W2150">
        <v>-6.57</v>
      </c>
      <c r="X2150">
        <v>6.22</v>
      </c>
      <c r="Y2150">
        <v>100048</v>
      </c>
      <c r="Z2150">
        <v>9095</v>
      </c>
      <c r="AA2150">
        <v>0.62</v>
      </c>
      <c r="AB2150">
        <v>11</v>
      </c>
      <c r="AC2150">
        <v>7</v>
      </c>
      <c r="AD2150">
        <v>4</v>
      </c>
      <c r="AE2150">
        <v>63.64</v>
      </c>
      <c r="AF2150">
        <v>11</v>
      </c>
      <c r="AG2150">
        <v>5</v>
      </c>
      <c r="AH2150">
        <v>4</v>
      </c>
      <c r="AI2150">
        <v>2</v>
      </c>
      <c r="AJ2150" s="301">
        <v>43919</v>
      </c>
      <c r="AK2150">
        <v>1331</v>
      </c>
      <c r="AL2150">
        <v>1788</v>
      </c>
      <c r="AM2150" s="301">
        <v>43828</v>
      </c>
      <c r="AN2150">
        <v>2665</v>
      </c>
      <c r="AO2150">
        <v>2472</v>
      </c>
      <c r="AP2150" s="301">
        <v>43645</v>
      </c>
      <c r="AQ2150">
        <v>3090</v>
      </c>
      <c r="AR2150">
        <v>2689</v>
      </c>
      <c r="AS2150" s="301">
        <v>43280</v>
      </c>
      <c r="AT2150">
        <v>3045</v>
      </c>
      <c r="AU2150">
        <v>2903</v>
      </c>
    </row>
    <row r="2151" spans="1:47" x14ac:dyDescent="0.2">
      <c r="A2151" s="102">
        <v>966</v>
      </c>
      <c r="B2151">
        <v>3076</v>
      </c>
      <c r="C2151" t="s">
        <v>1126</v>
      </c>
      <c r="D2151" t="s">
        <v>905</v>
      </c>
      <c r="E2151">
        <v>1560</v>
      </c>
      <c r="F2151">
        <v>1532</v>
      </c>
      <c r="G2151">
        <v>400</v>
      </c>
      <c r="H2151" t="s">
        <v>898</v>
      </c>
      <c r="I2151">
        <v>6201</v>
      </c>
      <c r="J2151" t="s">
        <v>1150</v>
      </c>
      <c r="K2151" t="s">
        <v>913</v>
      </c>
      <c r="L2151">
        <v>5750</v>
      </c>
      <c r="M2151">
        <v>5650</v>
      </c>
      <c r="N2151">
        <v>100</v>
      </c>
      <c r="O2151" t="s">
        <v>901</v>
      </c>
      <c r="P2151">
        <v>0.90295550343100195</v>
      </c>
      <c r="Q2151">
        <v>0.94807281411071498</v>
      </c>
      <c r="R2151">
        <v>0.10419024231577401</v>
      </c>
      <c r="S2151" s="15">
        <v>3.1838279651174098E-3</v>
      </c>
      <c r="T2151">
        <v>1.45883970102842</v>
      </c>
      <c r="U2151">
        <v>1.45883970102842</v>
      </c>
      <c r="V2151">
        <v>2.0629618383968298</v>
      </c>
      <c r="W2151">
        <v>4.8600000000000003</v>
      </c>
      <c r="X2151">
        <v>8.4600000000000009</v>
      </c>
      <c r="Y2151">
        <v>100022</v>
      </c>
      <c r="Z2151">
        <v>12503</v>
      </c>
      <c r="AA2151">
        <v>0.28000000000000003</v>
      </c>
      <c r="AB2151">
        <v>8</v>
      </c>
      <c r="AC2151">
        <v>5</v>
      </c>
      <c r="AD2151">
        <v>3</v>
      </c>
      <c r="AE2151">
        <v>62.5</v>
      </c>
      <c r="AF2151">
        <v>20</v>
      </c>
      <c r="AG2151">
        <v>1</v>
      </c>
      <c r="AH2151">
        <v>1</v>
      </c>
      <c r="AI2151">
        <v>6</v>
      </c>
      <c r="AJ2151" s="301">
        <v>43919</v>
      </c>
      <c r="AK2151">
        <v>1344</v>
      </c>
      <c r="AL2151">
        <v>5370</v>
      </c>
      <c r="AM2151" s="301">
        <v>43828</v>
      </c>
      <c r="AN2151">
        <v>1947</v>
      </c>
      <c r="AO2151">
        <v>6330</v>
      </c>
      <c r="AP2151" s="301">
        <v>43645</v>
      </c>
      <c r="AQ2151">
        <v>1791</v>
      </c>
      <c r="AR2151">
        <v>6040</v>
      </c>
      <c r="AS2151" s="301">
        <v>43280</v>
      </c>
      <c r="AT2151">
        <v>2309</v>
      </c>
      <c r="AU2151">
        <v>6010</v>
      </c>
    </row>
    <row r="2152" spans="1:47" x14ac:dyDescent="0.2">
      <c r="A2152" s="102">
        <v>1355</v>
      </c>
      <c r="B2152">
        <v>1925</v>
      </c>
      <c r="C2152" t="s">
        <v>1459</v>
      </c>
      <c r="D2152" t="s">
        <v>907</v>
      </c>
      <c r="E2152">
        <v>2497.5</v>
      </c>
      <c r="F2152">
        <v>2510.5</v>
      </c>
      <c r="G2152">
        <v>400</v>
      </c>
      <c r="H2152" t="s">
        <v>901</v>
      </c>
      <c r="I2152">
        <v>8411</v>
      </c>
      <c r="J2152" t="s">
        <v>979</v>
      </c>
      <c r="K2152" t="s">
        <v>940</v>
      </c>
      <c r="L2152">
        <v>131.69999999999999</v>
      </c>
      <c r="M2152">
        <v>131.9</v>
      </c>
      <c r="N2152">
        <v>7600</v>
      </c>
      <c r="O2152" t="s">
        <v>898</v>
      </c>
      <c r="P2152">
        <v>0.60847977864756397</v>
      </c>
      <c r="Q2152">
        <v>0.94021941983251101</v>
      </c>
      <c r="R2152">
        <v>2.63273934283491E-2</v>
      </c>
      <c r="S2152" s="15">
        <v>1.7380791244925298E-2</v>
      </c>
      <c r="T2152">
        <v>-1.7556310493371901</v>
      </c>
      <c r="U2152">
        <v>1.7556310493371901</v>
      </c>
      <c r="V2152">
        <v>1.6008794898371099</v>
      </c>
      <c r="W2152">
        <v>-9.65</v>
      </c>
      <c r="X2152">
        <v>0.18</v>
      </c>
      <c r="Y2152">
        <v>99944</v>
      </c>
      <c r="Z2152">
        <v>7139</v>
      </c>
      <c r="AA2152">
        <v>0.31</v>
      </c>
      <c r="AB2152">
        <v>14</v>
      </c>
      <c r="AC2152">
        <v>7</v>
      </c>
      <c r="AD2152">
        <v>7</v>
      </c>
      <c r="AE2152">
        <v>50</v>
      </c>
      <c r="AF2152">
        <v>17</v>
      </c>
      <c r="AG2152">
        <v>2</v>
      </c>
      <c r="AH2152">
        <v>2</v>
      </c>
      <c r="AI2152">
        <v>10</v>
      </c>
      <c r="AJ2152" s="301">
        <v>43919</v>
      </c>
      <c r="AK2152">
        <v>2718.5</v>
      </c>
      <c r="AL2152">
        <v>130</v>
      </c>
      <c r="AM2152" s="301">
        <v>43828</v>
      </c>
      <c r="AN2152">
        <v>3390</v>
      </c>
      <c r="AO2152">
        <v>168.3</v>
      </c>
      <c r="AP2152" s="301">
        <v>43645</v>
      </c>
      <c r="AQ2152">
        <v>3283</v>
      </c>
      <c r="AR2152">
        <v>157.69999999999999</v>
      </c>
      <c r="AS2152" s="301">
        <v>43280</v>
      </c>
      <c r="AT2152">
        <v>3742</v>
      </c>
      <c r="AU2152">
        <v>185.5</v>
      </c>
    </row>
    <row r="2153" spans="1:47" x14ac:dyDescent="0.2">
      <c r="A2153" s="102">
        <v>636</v>
      </c>
      <c r="B2153">
        <v>6269</v>
      </c>
      <c r="C2153" t="s">
        <v>1176</v>
      </c>
      <c r="D2153" t="s">
        <v>909</v>
      </c>
      <c r="E2153">
        <v>1470</v>
      </c>
      <c r="F2153">
        <v>1434</v>
      </c>
      <c r="G2153">
        <v>700</v>
      </c>
      <c r="H2153" t="s">
        <v>901</v>
      </c>
      <c r="I2153">
        <v>9716</v>
      </c>
      <c r="J2153" t="s">
        <v>1034</v>
      </c>
      <c r="K2153" t="s">
        <v>910</v>
      </c>
      <c r="L2153">
        <v>907</v>
      </c>
      <c r="M2153">
        <v>891</v>
      </c>
      <c r="N2153">
        <v>1100</v>
      </c>
      <c r="O2153" t="s">
        <v>898</v>
      </c>
      <c r="P2153">
        <v>0.80452307066274498</v>
      </c>
      <c r="Q2153">
        <v>0.954595373118999</v>
      </c>
      <c r="R2153">
        <v>0.17242731269356501</v>
      </c>
      <c r="S2153">
        <v>7.0290706481488802E-2</v>
      </c>
      <c r="T2153">
        <v>-0.90292988019840703</v>
      </c>
      <c r="U2153">
        <v>0.90292988019840703</v>
      </c>
      <c r="V2153">
        <v>0.34881752016985801</v>
      </c>
      <c r="W2153">
        <v>-6.07</v>
      </c>
      <c r="X2153">
        <v>2.36</v>
      </c>
      <c r="Y2153">
        <v>99930</v>
      </c>
      <c r="Z2153">
        <v>6662</v>
      </c>
      <c r="AA2153">
        <v>0.28999999999999998</v>
      </c>
      <c r="AB2153">
        <v>15</v>
      </c>
      <c r="AC2153">
        <v>8</v>
      </c>
      <c r="AD2153">
        <v>7</v>
      </c>
      <c r="AE2153">
        <v>53.33</v>
      </c>
      <c r="AF2153">
        <v>15</v>
      </c>
      <c r="AG2153">
        <v>3</v>
      </c>
      <c r="AH2153">
        <v>4</v>
      </c>
      <c r="AI2153">
        <v>8</v>
      </c>
      <c r="AJ2153" s="301">
        <v>43919</v>
      </c>
      <c r="AK2153">
        <v>1331</v>
      </c>
      <c r="AL2153">
        <v>839</v>
      </c>
      <c r="AM2153" s="301">
        <v>43828</v>
      </c>
      <c r="AN2153">
        <v>2665</v>
      </c>
      <c r="AO2153">
        <v>1455</v>
      </c>
      <c r="AP2153" s="301">
        <v>43645</v>
      </c>
      <c r="AQ2153">
        <v>3090</v>
      </c>
      <c r="AR2153">
        <v>1376</v>
      </c>
      <c r="AS2153" s="301">
        <v>43280</v>
      </c>
      <c r="AT2153">
        <v>3045</v>
      </c>
      <c r="AU2153">
        <v>1186</v>
      </c>
    </row>
    <row r="2154" spans="1:47" x14ac:dyDescent="0.2">
      <c r="A2154" s="102">
        <v>3356</v>
      </c>
      <c r="B2154">
        <v>3407</v>
      </c>
      <c r="C2154" t="s">
        <v>983</v>
      </c>
      <c r="D2154" t="s">
        <v>920</v>
      </c>
      <c r="E2154">
        <v>846.6</v>
      </c>
      <c r="F2154">
        <v>855.5</v>
      </c>
      <c r="G2154">
        <v>1200</v>
      </c>
      <c r="H2154" t="s">
        <v>898</v>
      </c>
      <c r="I2154">
        <v>5463</v>
      </c>
      <c r="J2154" t="s">
        <v>63</v>
      </c>
      <c r="K2154" t="s">
        <v>939</v>
      </c>
      <c r="L2154">
        <v>2643</v>
      </c>
      <c r="M2154">
        <v>2662</v>
      </c>
      <c r="N2154">
        <v>400</v>
      </c>
      <c r="O2154" t="s">
        <v>901</v>
      </c>
      <c r="P2154">
        <v>0.85873637186450602</v>
      </c>
      <c r="Q2154">
        <v>0.88385492754989303</v>
      </c>
      <c r="R2154">
        <v>0.432447592239524</v>
      </c>
      <c r="S2154" s="15">
        <v>6.24297151242941E-2</v>
      </c>
      <c r="T2154">
        <v>0.94642093662345905</v>
      </c>
      <c r="U2154">
        <v>0.94642093662345905</v>
      </c>
      <c r="V2154">
        <v>0.85648300390195797</v>
      </c>
      <c r="W2154">
        <v>5.88</v>
      </c>
      <c r="X2154">
        <v>3.59</v>
      </c>
      <c r="Y2154">
        <v>99652</v>
      </c>
      <c r="Z2154">
        <v>7118</v>
      </c>
      <c r="AA2154">
        <v>0.38</v>
      </c>
      <c r="AB2154">
        <v>14</v>
      </c>
      <c r="AC2154">
        <v>8</v>
      </c>
      <c r="AD2154">
        <v>6</v>
      </c>
      <c r="AE2154">
        <v>57.14</v>
      </c>
      <c r="AF2154">
        <v>18</v>
      </c>
      <c r="AG2154">
        <v>2</v>
      </c>
      <c r="AH2154">
        <v>2</v>
      </c>
      <c r="AI2154">
        <v>10</v>
      </c>
      <c r="AJ2154" s="301">
        <v>43919</v>
      </c>
      <c r="AK2154">
        <v>822.3</v>
      </c>
      <c r="AL2154">
        <v>2771</v>
      </c>
      <c r="AM2154" s="301">
        <v>43828</v>
      </c>
      <c r="AN2154">
        <v>1234</v>
      </c>
      <c r="AO2154">
        <v>3080</v>
      </c>
      <c r="AP2154" s="301">
        <v>43645</v>
      </c>
      <c r="AQ2154">
        <v>1194.5</v>
      </c>
      <c r="AR2154">
        <v>3030</v>
      </c>
      <c r="AS2154" s="301">
        <v>43280</v>
      </c>
      <c r="AT2154">
        <v>1398</v>
      </c>
      <c r="AU2154">
        <v>3660</v>
      </c>
    </row>
    <row r="2155" spans="1:47" x14ac:dyDescent="0.2">
      <c r="A2155" s="102">
        <v>3353</v>
      </c>
      <c r="B2155">
        <v>4208</v>
      </c>
      <c r="C2155" t="s">
        <v>1026</v>
      </c>
      <c r="D2155" t="s">
        <v>920</v>
      </c>
      <c r="E2155">
        <v>1810</v>
      </c>
      <c r="F2155">
        <v>1797</v>
      </c>
      <c r="G2155">
        <v>600</v>
      </c>
      <c r="H2155" t="s">
        <v>901</v>
      </c>
      <c r="I2155">
        <v>5463</v>
      </c>
      <c r="J2155" t="s">
        <v>63</v>
      </c>
      <c r="K2155" t="s">
        <v>939</v>
      </c>
      <c r="L2155">
        <v>2643</v>
      </c>
      <c r="M2155">
        <v>2662</v>
      </c>
      <c r="N2155">
        <v>400</v>
      </c>
      <c r="O2155" t="s">
        <v>898</v>
      </c>
      <c r="P2155">
        <v>0.81229946581659895</v>
      </c>
      <c r="Q2155">
        <v>0.88388354987682904</v>
      </c>
      <c r="R2155">
        <v>0.49367232819139301</v>
      </c>
      <c r="S2155">
        <v>3.4270754332882097E-2</v>
      </c>
      <c r="T2155">
        <v>-0.14987161466075499</v>
      </c>
      <c r="U2155">
        <v>0.14987161466075499</v>
      </c>
      <c r="V2155">
        <v>0.17817564175051501</v>
      </c>
      <c r="W2155">
        <v>-0.8</v>
      </c>
      <c r="X2155">
        <v>1.26</v>
      </c>
      <c r="Y2155">
        <v>99346</v>
      </c>
      <c r="Z2155">
        <v>8279</v>
      </c>
      <c r="AA2155">
        <v>0.37</v>
      </c>
      <c r="AB2155">
        <v>12</v>
      </c>
      <c r="AC2155">
        <v>8</v>
      </c>
      <c r="AD2155">
        <v>4</v>
      </c>
      <c r="AE2155">
        <v>66.67</v>
      </c>
      <c r="AF2155">
        <v>19</v>
      </c>
      <c r="AG2155">
        <v>1</v>
      </c>
      <c r="AH2155">
        <v>2</v>
      </c>
      <c r="AI2155">
        <v>9</v>
      </c>
      <c r="AJ2155" s="301">
        <v>43919</v>
      </c>
      <c r="AK2155">
        <v>1691</v>
      </c>
      <c r="AL2155">
        <v>2771</v>
      </c>
      <c r="AM2155" s="301">
        <v>43828</v>
      </c>
      <c r="AN2155">
        <v>2379</v>
      </c>
      <c r="AO2155">
        <v>3080</v>
      </c>
      <c r="AP2155" s="301">
        <v>43645</v>
      </c>
      <c r="AQ2155">
        <v>2298</v>
      </c>
      <c r="AR2155">
        <v>3030</v>
      </c>
      <c r="AS2155" s="301">
        <v>43280</v>
      </c>
      <c r="AT2155">
        <v>2821</v>
      </c>
      <c r="AU2155">
        <v>3660</v>
      </c>
    </row>
    <row r="2156" spans="1:47" x14ac:dyDescent="0.2">
      <c r="A2156" s="102">
        <v>1539</v>
      </c>
      <c r="B2156">
        <v>1959</v>
      </c>
      <c r="C2156" t="s">
        <v>1446</v>
      </c>
      <c r="D2156" t="s">
        <v>907</v>
      </c>
      <c r="E2156">
        <v>3135</v>
      </c>
      <c r="F2156">
        <v>3115</v>
      </c>
      <c r="G2156">
        <v>300</v>
      </c>
      <c r="H2156" t="s">
        <v>898</v>
      </c>
      <c r="I2156">
        <v>7240</v>
      </c>
      <c r="J2156" t="s">
        <v>599</v>
      </c>
      <c r="K2156" t="s">
        <v>913</v>
      </c>
      <c r="L2156">
        <v>1315</v>
      </c>
      <c r="M2156">
        <v>1294</v>
      </c>
      <c r="N2156">
        <v>700</v>
      </c>
      <c r="O2156" t="s">
        <v>901</v>
      </c>
      <c r="P2156">
        <v>0.78146094802236699</v>
      </c>
      <c r="Q2156">
        <v>0.935782766606988</v>
      </c>
      <c r="R2156">
        <v>2.5125152628987599E-2</v>
      </c>
      <c r="S2156">
        <v>4.1245169749032903E-2</v>
      </c>
      <c r="T2156">
        <v>0.42682093426182899</v>
      </c>
      <c r="U2156">
        <v>0.42682093426182899</v>
      </c>
      <c r="V2156">
        <v>4.22445938807934E-2</v>
      </c>
      <c r="W2156">
        <v>2.91</v>
      </c>
      <c r="X2156">
        <v>3.07</v>
      </c>
      <c r="Y2156">
        <v>99216</v>
      </c>
      <c r="Z2156">
        <v>8268</v>
      </c>
      <c r="AA2156">
        <v>0.51</v>
      </c>
      <c r="AB2156">
        <v>12</v>
      </c>
      <c r="AC2156">
        <v>6</v>
      </c>
      <c r="AD2156">
        <v>6</v>
      </c>
      <c r="AE2156">
        <v>50</v>
      </c>
      <c r="AF2156">
        <v>19</v>
      </c>
      <c r="AG2156">
        <v>4</v>
      </c>
      <c r="AH2156">
        <v>3</v>
      </c>
      <c r="AI2156">
        <v>5</v>
      </c>
      <c r="AJ2156" s="301">
        <v>43919</v>
      </c>
      <c r="AK2156">
        <v>3070</v>
      </c>
      <c r="AL2156">
        <v>1212</v>
      </c>
      <c r="AM2156" s="301">
        <v>43828</v>
      </c>
      <c r="AN2156">
        <v>3235</v>
      </c>
      <c r="AO2156">
        <v>1641</v>
      </c>
      <c r="AP2156" s="301">
        <v>43645</v>
      </c>
      <c r="AQ2156">
        <v>3325</v>
      </c>
      <c r="AR2156">
        <v>1653</v>
      </c>
      <c r="AS2156" s="301">
        <v>43280</v>
      </c>
      <c r="AT2156">
        <v>5210</v>
      </c>
      <c r="AU2156">
        <v>2099</v>
      </c>
    </row>
    <row r="2157" spans="1:47" x14ac:dyDescent="0.2">
      <c r="A2157" s="102">
        <v>1138</v>
      </c>
      <c r="B2157">
        <v>3405</v>
      </c>
      <c r="C2157" t="s">
        <v>1265</v>
      </c>
      <c r="D2157" t="s">
        <v>920</v>
      </c>
      <c r="E2157">
        <v>1120</v>
      </c>
      <c r="F2157">
        <v>1104</v>
      </c>
      <c r="G2157">
        <v>800</v>
      </c>
      <c r="H2157" t="s">
        <v>901</v>
      </c>
      <c r="I2157">
        <v>6902</v>
      </c>
      <c r="J2157" t="s">
        <v>588</v>
      </c>
      <c r="K2157" t="s">
        <v>913</v>
      </c>
      <c r="L2157">
        <v>4170</v>
      </c>
      <c r="M2157">
        <v>4151</v>
      </c>
      <c r="N2157">
        <v>200</v>
      </c>
      <c r="O2157" t="s">
        <v>898</v>
      </c>
      <c r="P2157">
        <v>0.863125366162384</v>
      </c>
      <c r="Q2157">
        <v>0.94487771508403695</v>
      </c>
      <c r="R2157">
        <v>0.47658442978028998</v>
      </c>
      <c r="S2157">
        <v>4.6079453802389702E-4</v>
      </c>
      <c r="T2157">
        <v>-1.7334585486517999</v>
      </c>
      <c r="U2157">
        <v>1.7334585486517999</v>
      </c>
      <c r="V2157">
        <v>1.4765901152452201</v>
      </c>
      <c r="W2157">
        <v>-9.41</v>
      </c>
      <c r="X2157">
        <v>6.38</v>
      </c>
      <c r="Y2157">
        <v>98902</v>
      </c>
      <c r="Z2157">
        <v>7608</v>
      </c>
      <c r="AA2157">
        <v>0.38</v>
      </c>
      <c r="AB2157">
        <v>13</v>
      </c>
      <c r="AC2157">
        <v>7</v>
      </c>
      <c r="AD2157">
        <v>6</v>
      </c>
      <c r="AE2157">
        <v>53.85</v>
      </c>
      <c r="AF2157">
        <v>18</v>
      </c>
      <c r="AG2157">
        <v>2</v>
      </c>
      <c r="AH2157">
        <v>2</v>
      </c>
      <c r="AI2157">
        <v>9</v>
      </c>
      <c r="AJ2157" s="301">
        <v>43919</v>
      </c>
      <c r="AK2157">
        <v>1129</v>
      </c>
      <c r="AL2157">
        <v>3590</v>
      </c>
      <c r="AM2157" s="301">
        <v>43828</v>
      </c>
      <c r="AN2157">
        <v>1331</v>
      </c>
      <c r="AO2157">
        <v>4966</v>
      </c>
      <c r="AP2157" s="301">
        <v>43645</v>
      </c>
      <c r="AQ2157">
        <v>1308</v>
      </c>
      <c r="AR2157">
        <v>4642</v>
      </c>
      <c r="AS2157" s="301">
        <v>43280</v>
      </c>
      <c r="AT2157">
        <v>1497</v>
      </c>
      <c r="AU2157">
        <v>5245</v>
      </c>
    </row>
    <row r="2158" spans="1:47" x14ac:dyDescent="0.2">
      <c r="A2158" s="102">
        <v>2723</v>
      </c>
      <c r="B2158">
        <v>2607</v>
      </c>
      <c r="C2158" t="s">
        <v>924</v>
      </c>
      <c r="D2158" t="s">
        <v>923</v>
      </c>
      <c r="E2158">
        <v>2794</v>
      </c>
      <c r="F2158">
        <v>2778</v>
      </c>
      <c r="G2158">
        <v>300</v>
      </c>
      <c r="H2158" t="s">
        <v>898</v>
      </c>
      <c r="I2158">
        <v>6302</v>
      </c>
      <c r="J2158" t="s">
        <v>1085</v>
      </c>
      <c r="K2158" t="s">
        <v>909</v>
      </c>
      <c r="L2158">
        <v>2323</v>
      </c>
      <c r="M2158">
        <v>2311</v>
      </c>
      <c r="N2158">
        <v>400</v>
      </c>
      <c r="O2158" t="s">
        <v>901</v>
      </c>
      <c r="P2158">
        <v>0.81214249173312703</v>
      </c>
      <c r="Q2158">
        <v>0.90540104048877301</v>
      </c>
      <c r="R2158">
        <v>0.20564760987525699</v>
      </c>
      <c r="S2158">
        <v>1.92769750445611E-2</v>
      </c>
      <c r="T2158">
        <v>0.111161545202048</v>
      </c>
      <c r="U2158">
        <v>0.111161545202048</v>
      </c>
      <c r="V2158">
        <v>2.97349184900812E-2</v>
      </c>
      <c r="W2158">
        <v>0.74</v>
      </c>
      <c r="X2158">
        <v>10.92</v>
      </c>
      <c r="Y2158">
        <v>98789</v>
      </c>
      <c r="Z2158">
        <v>10977</v>
      </c>
      <c r="AA2158">
        <v>0.73</v>
      </c>
      <c r="AB2158">
        <v>9</v>
      </c>
      <c r="AC2158">
        <v>5</v>
      </c>
      <c r="AD2158">
        <v>4</v>
      </c>
      <c r="AE2158">
        <v>55.56</v>
      </c>
      <c r="AF2158">
        <v>16</v>
      </c>
      <c r="AG2158">
        <v>3</v>
      </c>
      <c r="AH2158">
        <v>2</v>
      </c>
      <c r="AI2158">
        <v>4</v>
      </c>
      <c r="AJ2158" s="301">
        <v>43919</v>
      </c>
      <c r="AK2158">
        <v>2692</v>
      </c>
      <c r="AL2158">
        <v>2016</v>
      </c>
      <c r="AM2158" s="301">
        <v>43828</v>
      </c>
      <c r="AN2158">
        <v>2936</v>
      </c>
      <c r="AO2158">
        <v>3130</v>
      </c>
      <c r="AP2158" s="301">
        <v>43645</v>
      </c>
      <c r="AQ2158">
        <v>3245</v>
      </c>
      <c r="AR2158">
        <v>3800</v>
      </c>
      <c r="AS2158" s="301">
        <v>43280</v>
      </c>
      <c r="AT2158">
        <v>3850</v>
      </c>
      <c r="AU2158">
        <v>3695</v>
      </c>
    </row>
    <row r="2159" spans="1:47" x14ac:dyDescent="0.2">
      <c r="A2159" s="102">
        <v>2960</v>
      </c>
      <c r="B2159">
        <v>1820</v>
      </c>
      <c r="C2159" t="s">
        <v>58</v>
      </c>
      <c r="D2159" t="s">
        <v>907</v>
      </c>
      <c r="E2159">
        <v>2100</v>
      </c>
      <c r="F2159">
        <v>2105</v>
      </c>
      <c r="G2159">
        <v>400</v>
      </c>
      <c r="H2159" t="s">
        <v>901</v>
      </c>
      <c r="I2159">
        <v>6588</v>
      </c>
      <c r="J2159" t="s">
        <v>361</v>
      </c>
      <c r="K2159" t="s">
        <v>903</v>
      </c>
      <c r="L2159">
        <v>4080</v>
      </c>
      <c r="M2159">
        <v>4100</v>
      </c>
      <c r="N2159">
        <v>200</v>
      </c>
      <c r="O2159" t="s">
        <v>898</v>
      </c>
      <c r="P2159">
        <v>0.64522382215695795</v>
      </c>
      <c r="Q2159">
        <v>0.89830118936342596</v>
      </c>
      <c r="R2159">
        <v>0.21793439042705001</v>
      </c>
      <c r="S2159">
        <v>9.8339079664168605E-2</v>
      </c>
      <c r="T2159">
        <v>-1.5481016640754699</v>
      </c>
      <c r="U2159">
        <v>1.5481016640754699</v>
      </c>
      <c r="V2159">
        <v>1.47637703149778</v>
      </c>
      <c r="W2159">
        <v>-11.23</v>
      </c>
      <c r="X2159">
        <v>2.68</v>
      </c>
      <c r="Y2159">
        <v>98711</v>
      </c>
      <c r="Z2159">
        <v>12339</v>
      </c>
      <c r="AA2159">
        <v>0.6</v>
      </c>
      <c r="AB2159">
        <v>8</v>
      </c>
      <c r="AC2159">
        <v>4</v>
      </c>
      <c r="AD2159">
        <v>4</v>
      </c>
      <c r="AE2159">
        <v>50</v>
      </c>
      <c r="AF2159">
        <v>21</v>
      </c>
      <c r="AG2159">
        <v>1</v>
      </c>
      <c r="AH2159">
        <v>0</v>
      </c>
      <c r="AI2159">
        <v>7</v>
      </c>
      <c r="AJ2159" s="301">
        <v>43919</v>
      </c>
      <c r="AK2159">
        <v>2080</v>
      </c>
      <c r="AL2159">
        <v>3485</v>
      </c>
      <c r="AM2159" s="301">
        <v>43828</v>
      </c>
      <c r="AN2159">
        <v>2470</v>
      </c>
      <c r="AO2159">
        <v>4520</v>
      </c>
      <c r="AP2159" s="301">
        <v>43645</v>
      </c>
      <c r="AQ2159">
        <v>2141</v>
      </c>
      <c r="AR2159">
        <v>3005</v>
      </c>
      <c r="AS2159" s="301">
        <v>43280</v>
      </c>
      <c r="AT2159">
        <v>3070</v>
      </c>
      <c r="AU2159">
        <v>3330</v>
      </c>
    </row>
    <row r="2160" spans="1:47" x14ac:dyDescent="0.2">
      <c r="A2160" s="102">
        <v>2454</v>
      </c>
      <c r="B2160">
        <v>8303</v>
      </c>
      <c r="C2160" t="s">
        <v>1460</v>
      </c>
      <c r="D2160" t="s">
        <v>940</v>
      </c>
      <c r="E2160">
        <v>1287</v>
      </c>
      <c r="F2160">
        <v>1296</v>
      </c>
      <c r="G2160">
        <v>700</v>
      </c>
      <c r="H2160" t="s">
        <v>901</v>
      </c>
      <c r="I2160">
        <v>8309</v>
      </c>
      <c r="J2160" t="s">
        <v>641</v>
      </c>
      <c r="K2160" t="s">
        <v>940</v>
      </c>
      <c r="L2160">
        <v>2949.5</v>
      </c>
      <c r="M2160">
        <v>2928.5</v>
      </c>
      <c r="N2160">
        <v>300</v>
      </c>
      <c r="O2160" t="s">
        <v>898</v>
      </c>
      <c r="P2160">
        <v>0.70781144604741497</v>
      </c>
      <c r="Q2160">
        <v>0.91258756144637898</v>
      </c>
      <c r="R2160">
        <v>0.203375151427513</v>
      </c>
      <c r="S2160">
        <v>3.1609694109610599E-2</v>
      </c>
      <c r="T2160">
        <v>-5.6836396791375303E-2</v>
      </c>
      <c r="U2160">
        <v>5.6836396791375303E-2</v>
      </c>
      <c r="V2160">
        <v>0.22112031843907901</v>
      </c>
      <c r="W2160">
        <v>-0.24</v>
      </c>
      <c r="X2160">
        <v>3.26</v>
      </c>
      <c r="Y2160">
        <v>98636</v>
      </c>
      <c r="Z2160">
        <v>6165</v>
      </c>
      <c r="AA2160">
        <v>0.26</v>
      </c>
      <c r="AB2160">
        <v>16</v>
      </c>
      <c r="AC2160">
        <v>8</v>
      </c>
      <c r="AD2160">
        <v>8</v>
      </c>
      <c r="AE2160">
        <v>50</v>
      </c>
      <c r="AF2160">
        <v>19</v>
      </c>
      <c r="AG2160">
        <v>2</v>
      </c>
      <c r="AH2160">
        <v>1</v>
      </c>
      <c r="AI2160">
        <v>13</v>
      </c>
      <c r="AJ2160" s="301">
        <v>43919</v>
      </c>
      <c r="AK2160">
        <v>1461</v>
      </c>
      <c r="AL2160">
        <v>3284</v>
      </c>
      <c r="AM2160" s="301">
        <v>43828</v>
      </c>
      <c r="AN2160">
        <v>1675</v>
      </c>
      <c r="AO2160">
        <v>4337</v>
      </c>
      <c r="AP2160" s="301">
        <v>43645</v>
      </c>
      <c r="AQ2160">
        <v>1691</v>
      </c>
      <c r="AR2160">
        <v>3991</v>
      </c>
      <c r="AS2160" s="301">
        <v>43280</v>
      </c>
      <c r="AT2160">
        <v>1672</v>
      </c>
      <c r="AU2160">
        <v>4318</v>
      </c>
    </row>
    <row r="2161" spans="1:47" x14ac:dyDescent="0.2">
      <c r="A2161" s="102">
        <v>2597</v>
      </c>
      <c r="B2161">
        <v>4091</v>
      </c>
      <c r="C2161" t="s">
        <v>1334</v>
      </c>
      <c r="D2161" t="s">
        <v>920</v>
      </c>
      <c r="E2161">
        <v>1721</v>
      </c>
      <c r="F2161">
        <v>1751</v>
      </c>
      <c r="G2161">
        <v>600</v>
      </c>
      <c r="H2161" t="s">
        <v>898</v>
      </c>
      <c r="I2161">
        <v>8795</v>
      </c>
      <c r="J2161" t="s">
        <v>1083</v>
      </c>
      <c r="K2161" t="s">
        <v>1018</v>
      </c>
      <c r="L2161">
        <v>922</v>
      </c>
      <c r="M2161">
        <v>907</v>
      </c>
      <c r="N2161">
        <v>1200</v>
      </c>
      <c r="O2161" t="s">
        <v>901</v>
      </c>
      <c r="P2161">
        <v>0.78587302420812699</v>
      </c>
      <c r="Q2161">
        <v>0.90872788933869997</v>
      </c>
      <c r="R2161">
        <v>0.40901258292813703</v>
      </c>
      <c r="S2161">
        <v>1.5024424412206101E-2</v>
      </c>
      <c r="T2161">
        <v>0.32176628684504299</v>
      </c>
      <c r="U2161">
        <v>0.32176628684504299</v>
      </c>
      <c r="V2161">
        <v>0.40333340012591301</v>
      </c>
      <c r="W2161">
        <v>2.12</v>
      </c>
      <c r="X2161">
        <v>3.6</v>
      </c>
      <c r="Y2161">
        <v>98525</v>
      </c>
      <c r="Z2161">
        <v>6568</v>
      </c>
      <c r="AA2161">
        <v>0.41</v>
      </c>
      <c r="AB2161">
        <v>15</v>
      </c>
      <c r="AC2161">
        <v>6</v>
      </c>
      <c r="AD2161">
        <v>9</v>
      </c>
      <c r="AE2161">
        <v>40</v>
      </c>
      <c r="AF2161">
        <v>19</v>
      </c>
      <c r="AG2161">
        <v>3</v>
      </c>
      <c r="AH2161">
        <v>2</v>
      </c>
      <c r="AI2161">
        <v>10</v>
      </c>
      <c r="AJ2161" s="301">
        <v>43919</v>
      </c>
      <c r="AK2161">
        <v>1662</v>
      </c>
      <c r="AL2161">
        <v>890</v>
      </c>
      <c r="AM2161" s="301">
        <v>43828</v>
      </c>
      <c r="AN2161">
        <v>2428</v>
      </c>
      <c r="AO2161">
        <v>1395</v>
      </c>
      <c r="AP2161" s="301">
        <v>43645</v>
      </c>
      <c r="AQ2161">
        <v>2285</v>
      </c>
      <c r="AR2161">
        <v>1202</v>
      </c>
      <c r="AS2161" s="301">
        <v>43280</v>
      </c>
      <c r="AT2161">
        <v>1526</v>
      </c>
      <c r="AU2161">
        <v>1622</v>
      </c>
    </row>
    <row r="2162" spans="1:47" x14ac:dyDescent="0.2">
      <c r="A2162" s="102">
        <v>2283</v>
      </c>
      <c r="B2162">
        <v>2531</v>
      </c>
      <c r="C2162" t="s">
        <v>922</v>
      </c>
      <c r="D2162" t="s">
        <v>923</v>
      </c>
      <c r="E2162">
        <v>952</v>
      </c>
      <c r="F2162">
        <v>951</v>
      </c>
      <c r="G2162">
        <v>1100</v>
      </c>
      <c r="H2162" t="s">
        <v>898</v>
      </c>
      <c r="I2162">
        <v>9766</v>
      </c>
      <c r="J2162" t="s">
        <v>1449</v>
      </c>
      <c r="K2162" t="s">
        <v>900</v>
      </c>
      <c r="L2162">
        <v>3635</v>
      </c>
      <c r="M2162">
        <v>3510</v>
      </c>
      <c r="N2162">
        <v>300</v>
      </c>
      <c r="O2162" t="s">
        <v>901</v>
      </c>
      <c r="P2162">
        <v>0.82424067050206695</v>
      </c>
      <c r="Q2162">
        <v>0.91724237217939797</v>
      </c>
      <c r="R2162">
        <v>0.37255649521411999</v>
      </c>
      <c r="S2162">
        <v>6.2492306869375798E-2</v>
      </c>
      <c r="T2162">
        <v>1.96210562501168</v>
      </c>
      <c r="U2162">
        <v>1.96210562501168</v>
      </c>
      <c r="V2162">
        <v>1.7320103935583</v>
      </c>
      <c r="W2162">
        <v>11.42</v>
      </c>
      <c r="X2162">
        <v>0.66</v>
      </c>
      <c r="Y2162">
        <v>98385</v>
      </c>
      <c r="Z2162">
        <v>6559</v>
      </c>
      <c r="AA2162">
        <v>0.28999999999999998</v>
      </c>
      <c r="AB2162">
        <v>15</v>
      </c>
      <c r="AC2162">
        <v>9</v>
      </c>
      <c r="AD2162">
        <v>6</v>
      </c>
      <c r="AE2162">
        <v>60</v>
      </c>
      <c r="AF2162">
        <v>18</v>
      </c>
      <c r="AG2162">
        <v>3</v>
      </c>
      <c r="AH2162">
        <v>2</v>
      </c>
      <c r="AI2162">
        <v>10</v>
      </c>
      <c r="AJ2162" s="301">
        <v>43919</v>
      </c>
      <c r="AK2162">
        <v>819</v>
      </c>
      <c r="AL2162">
        <v>3305</v>
      </c>
      <c r="AM2162" s="301">
        <v>43828</v>
      </c>
      <c r="AN2162">
        <v>1005</v>
      </c>
      <c r="AO2162">
        <v>4485</v>
      </c>
      <c r="AP2162" s="301">
        <v>43645</v>
      </c>
      <c r="AQ2162">
        <v>1134</v>
      </c>
      <c r="AR2162">
        <v>5130</v>
      </c>
      <c r="AS2162" s="301">
        <v>43280</v>
      </c>
      <c r="AT2162">
        <v>1400</v>
      </c>
      <c r="AU2162">
        <v>5400</v>
      </c>
    </row>
    <row r="2163" spans="1:47" x14ac:dyDescent="0.2">
      <c r="A2163" s="102">
        <v>692</v>
      </c>
      <c r="B2163">
        <v>5214</v>
      </c>
      <c r="C2163" t="s">
        <v>1103</v>
      </c>
      <c r="D2163" t="s">
        <v>897</v>
      </c>
      <c r="E2163">
        <v>1704</v>
      </c>
      <c r="F2163">
        <v>1665</v>
      </c>
      <c r="G2163">
        <v>600</v>
      </c>
      <c r="H2163" t="s">
        <v>898</v>
      </c>
      <c r="I2163">
        <v>8136</v>
      </c>
      <c r="J2163" t="s">
        <v>965</v>
      </c>
      <c r="K2163" t="s">
        <v>905</v>
      </c>
      <c r="L2163">
        <v>1682</v>
      </c>
      <c r="M2163">
        <v>1655</v>
      </c>
      <c r="N2163">
        <v>600</v>
      </c>
      <c r="O2163" t="s">
        <v>901</v>
      </c>
      <c r="P2163">
        <v>0.88317174182916303</v>
      </c>
      <c r="Q2163">
        <v>0.95362979511005397</v>
      </c>
      <c r="R2163" s="15">
        <v>0.447657238113219</v>
      </c>
      <c r="S2163">
        <v>5.2940358995170599E-2</v>
      </c>
      <c r="T2163">
        <v>0.37733301673647801</v>
      </c>
      <c r="U2163">
        <v>0.37733301673647801</v>
      </c>
      <c r="V2163">
        <v>0.74628809046041</v>
      </c>
      <c r="W2163">
        <v>2.34</v>
      </c>
      <c r="X2163">
        <v>0.6</v>
      </c>
      <c r="Y2163">
        <v>97705</v>
      </c>
      <c r="Z2163">
        <v>8882</v>
      </c>
      <c r="AA2163">
        <v>0.25</v>
      </c>
      <c r="AB2163">
        <v>11</v>
      </c>
      <c r="AC2163">
        <v>6</v>
      </c>
      <c r="AD2163">
        <v>5</v>
      </c>
      <c r="AE2163">
        <v>54.55</v>
      </c>
      <c r="AF2163">
        <v>19</v>
      </c>
      <c r="AG2163">
        <v>2</v>
      </c>
      <c r="AH2163">
        <v>2</v>
      </c>
      <c r="AI2163">
        <v>7</v>
      </c>
      <c r="AJ2163" s="301">
        <v>43919</v>
      </c>
      <c r="AK2163">
        <v>1498</v>
      </c>
      <c r="AL2163">
        <v>1476</v>
      </c>
      <c r="AM2163" s="301">
        <v>43828</v>
      </c>
      <c r="AN2163">
        <v>2441</v>
      </c>
      <c r="AO2163">
        <v>2149</v>
      </c>
      <c r="AP2163" s="301">
        <v>43645</v>
      </c>
      <c r="AQ2163">
        <v>2786</v>
      </c>
      <c r="AR2163">
        <v>2424</v>
      </c>
      <c r="AS2163" s="301">
        <v>43280</v>
      </c>
      <c r="AT2163">
        <v>2998</v>
      </c>
      <c r="AU2163">
        <v>2070</v>
      </c>
    </row>
    <row r="2164" spans="1:47" x14ac:dyDescent="0.2">
      <c r="A2164" s="102">
        <v>3472</v>
      </c>
      <c r="B2164">
        <v>2730</v>
      </c>
      <c r="C2164" t="s">
        <v>489</v>
      </c>
      <c r="D2164" t="s">
        <v>921</v>
      </c>
      <c r="E2164">
        <v>1094</v>
      </c>
      <c r="F2164">
        <v>1074</v>
      </c>
      <c r="G2164">
        <v>1000</v>
      </c>
      <c r="H2164" t="s">
        <v>898</v>
      </c>
      <c r="I2164">
        <v>4045</v>
      </c>
      <c r="J2164" t="s">
        <v>1127</v>
      </c>
      <c r="K2164" t="s">
        <v>920</v>
      </c>
      <c r="L2164">
        <v>1030</v>
      </c>
      <c r="M2164">
        <v>1022</v>
      </c>
      <c r="N2164">
        <v>1100</v>
      </c>
      <c r="O2164" t="s">
        <v>901</v>
      </c>
      <c r="P2164">
        <v>0.88203264217962496</v>
      </c>
      <c r="Q2164">
        <v>0.87827341471251297</v>
      </c>
      <c r="R2164">
        <v>5.9566724402039098E-2</v>
      </c>
      <c r="S2164">
        <v>9.5060093611317398E-2</v>
      </c>
      <c r="T2164">
        <v>2.1637926900987798</v>
      </c>
      <c r="U2164">
        <v>2.1637926900987798</v>
      </c>
      <c r="V2164">
        <v>1.87681650232342</v>
      </c>
      <c r="W2164">
        <v>7.72</v>
      </c>
      <c r="X2164">
        <v>4.67</v>
      </c>
      <c r="Y2164">
        <v>97648</v>
      </c>
      <c r="Z2164">
        <v>8137</v>
      </c>
      <c r="AA2164">
        <v>0.34</v>
      </c>
      <c r="AB2164">
        <v>12</v>
      </c>
      <c r="AC2164">
        <v>4</v>
      </c>
      <c r="AD2164">
        <v>8</v>
      </c>
      <c r="AE2164">
        <v>33.33</v>
      </c>
      <c r="AF2164">
        <v>18</v>
      </c>
      <c r="AG2164">
        <v>2</v>
      </c>
      <c r="AH2164">
        <v>1</v>
      </c>
      <c r="AI2164">
        <v>9</v>
      </c>
      <c r="AJ2164" s="301">
        <v>43919</v>
      </c>
      <c r="AK2164">
        <v>905</v>
      </c>
      <c r="AL2164">
        <v>978</v>
      </c>
      <c r="AM2164" s="301">
        <v>43828</v>
      </c>
      <c r="AN2164">
        <v>1213</v>
      </c>
      <c r="AO2164">
        <v>1270</v>
      </c>
      <c r="AP2164" s="301">
        <v>43645</v>
      </c>
      <c r="AQ2164">
        <v>1021</v>
      </c>
      <c r="AR2164">
        <v>1161</v>
      </c>
      <c r="AS2164" s="301">
        <v>43280</v>
      </c>
      <c r="AT2164">
        <v>1075</v>
      </c>
      <c r="AU2164">
        <v>1247</v>
      </c>
    </row>
    <row r="2165" spans="1:47" x14ac:dyDescent="0.2">
      <c r="A2165" s="102">
        <v>502</v>
      </c>
      <c r="B2165">
        <v>7762</v>
      </c>
      <c r="C2165" t="s">
        <v>1040</v>
      </c>
      <c r="D2165" t="s">
        <v>906</v>
      </c>
      <c r="E2165">
        <v>350</v>
      </c>
      <c r="F2165">
        <v>343</v>
      </c>
      <c r="G2165">
        <v>2600</v>
      </c>
      <c r="H2165" t="s">
        <v>901</v>
      </c>
      <c r="I2165">
        <v>8316</v>
      </c>
      <c r="J2165" t="s">
        <v>1051</v>
      </c>
      <c r="K2165" t="s">
        <v>940</v>
      </c>
      <c r="L2165">
        <v>3001</v>
      </c>
      <c r="M2165">
        <v>3011</v>
      </c>
      <c r="N2165">
        <v>300</v>
      </c>
      <c r="O2165" t="s">
        <v>898</v>
      </c>
      <c r="P2165">
        <v>0.62872759499800801</v>
      </c>
      <c r="Q2165">
        <v>0.95820763701672096</v>
      </c>
      <c r="R2165">
        <v>4.1662101179661203E-2</v>
      </c>
      <c r="S2165">
        <v>9.2141754497742701E-2</v>
      </c>
      <c r="T2165">
        <v>-1.78695174990862</v>
      </c>
      <c r="U2165">
        <v>1.78695174990862</v>
      </c>
      <c r="V2165">
        <v>1.5045213879839201</v>
      </c>
      <c r="W2165">
        <v>-12.19</v>
      </c>
      <c r="X2165">
        <v>1.27</v>
      </c>
      <c r="Y2165">
        <v>97627</v>
      </c>
      <c r="Z2165">
        <v>6508</v>
      </c>
      <c r="AA2165">
        <v>0.31</v>
      </c>
      <c r="AB2165">
        <v>15</v>
      </c>
      <c r="AC2165">
        <v>4</v>
      </c>
      <c r="AD2165">
        <v>11</v>
      </c>
      <c r="AE2165">
        <v>26.67</v>
      </c>
      <c r="AF2165">
        <v>20</v>
      </c>
      <c r="AG2165">
        <v>2</v>
      </c>
      <c r="AH2165">
        <v>0</v>
      </c>
      <c r="AI2165">
        <v>13</v>
      </c>
      <c r="AJ2165" s="301">
        <v>43919</v>
      </c>
      <c r="AK2165">
        <v>386</v>
      </c>
      <c r="AL2165">
        <v>2750.5</v>
      </c>
      <c r="AM2165" s="301">
        <v>43828</v>
      </c>
      <c r="AN2165">
        <v>597</v>
      </c>
      <c r="AO2165">
        <v>4038</v>
      </c>
      <c r="AP2165" s="301">
        <v>43645</v>
      </c>
      <c r="AQ2165">
        <v>565</v>
      </c>
      <c r="AR2165">
        <v>3843</v>
      </c>
      <c r="AS2165" s="301">
        <v>43280</v>
      </c>
      <c r="AT2165">
        <v>709</v>
      </c>
      <c r="AU2165">
        <v>4233</v>
      </c>
    </row>
    <row r="2166" spans="1:47" x14ac:dyDescent="0.2">
      <c r="A2166" s="102">
        <v>654</v>
      </c>
      <c r="B2166">
        <v>7203</v>
      </c>
      <c r="C2166" t="s">
        <v>1355</v>
      </c>
      <c r="D2166" t="s">
        <v>913</v>
      </c>
      <c r="E2166">
        <v>6780</v>
      </c>
      <c r="F2166">
        <v>6759</v>
      </c>
      <c r="G2166">
        <v>100</v>
      </c>
      <c r="H2166" t="s">
        <v>898</v>
      </c>
      <c r="I2166">
        <v>8593</v>
      </c>
      <c r="J2166" t="s">
        <v>220</v>
      </c>
      <c r="K2166" t="s">
        <v>904</v>
      </c>
      <c r="L2166">
        <v>506</v>
      </c>
      <c r="M2166">
        <v>504</v>
      </c>
      <c r="N2166">
        <v>1300</v>
      </c>
      <c r="O2166" t="s">
        <v>901</v>
      </c>
      <c r="P2166">
        <v>0.71102850376101701</v>
      </c>
      <c r="Q2166">
        <v>0.95428130337414496</v>
      </c>
      <c r="R2166">
        <v>0.43005811155278101</v>
      </c>
      <c r="S2166" s="15">
        <v>8.1465532656925499E-4</v>
      </c>
      <c r="T2166">
        <v>1.09153225248325</v>
      </c>
      <c r="U2166">
        <v>1.09153225248325</v>
      </c>
      <c r="V2166">
        <v>0.74123808939685398</v>
      </c>
      <c r="W2166">
        <v>3.85</v>
      </c>
      <c r="X2166">
        <v>3.06</v>
      </c>
      <c r="Y2166">
        <v>97531</v>
      </c>
      <c r="Z2166">
        <v>8866</v>
      </c>
      <c r="AA2166">
        <v>0.61</v>
      </c>
      <c r="AB2166">
        <v>11</v>
      </c>
      <c r="AC2166">
        <v>6</v>
      </c>
      <c r="AD2166">
        <v>5</v>
      </c>
      <c r="AE2166">
        <v>54.55</v>
      </c>
      <c r="AF2166">
        <v>20</v>
      </c>
      <c r="AG2166">
        <v>2</v>
      </c>
      <c r="AH2166">
        <v>1</v>
      </c>
      <c r="AI2166">
        <v>8</v>
      </c>
      <c r="AJ2166" s="301">
        <v>43919</v>
      </c>
      <c r="AK2166">
        <v>6797</v>
      </c>
      <c r="AL2166">
        <v>562</v>
      </c>
      <c r="AM2166" s="301">
        <v>43828</v>
      </c>
      <c r="AN2166">
        <v>7714</v>
      </c>
      <c r="AO2166">
        <v>706</v>
      </c>
      <c r="AP2166" s="301">
        <v>43645</v>
      </c>
      <c r="AQ2166">
        <v>6874</v>
      </c>
      <c r="AR2166">
        <v>580</v>
      </c>
      <c r="AS2166" s="301">
        <v>43280</v>
      </c>
      <c r="AT2166">
        <v>7068</v>
      </c>
      <c r="AU2166">
        <v>666</v>
      </c>
    </row>
    <row r="2167" spans="1:47" x14ac:dyDescent="0.2">
      <c r="A2167" s="102">
        <v>3470</v>
      </c>
      <c r="B2167">
        <v>2296</v>
      </c>
      <c r="C2167" t="s">
        <v>1472</v>
      </c>
      <c r="D2167" t="s">
        <v>923</v>
      </c>
      <c r="E2167">
        <v>646</v>
      </c>
      <c r="F2167">
        <v>643</v>
      </c>
      <c r="G2167">
        <v>1700</v>
      </c>
      <c r="H2167" t="s">
        <v>901</v>
      </c>
      <c r="I2167">
        <v>6301</v>
      </c>
      <c r="J2167" t="s">
        <v>52</v>
      </c>
      <c r="K2167" t="s">
        <v>909</v>
      </c>
      <c r="L2167">
        <v>2125</v>
      </c>
      <c r="M2167">
        <v>2153</v>
      </c>
      <c r="N2167">
        <v>500</v>
      </c>
      <c r="O2167" t="s">
        <v>898</v>
      </c>
      <c r="P2167">
        <v>0.83730461701560599</v>
      </c>
      <c r="Q2167">
        <v>0.87828488468987898</v>
      </c>
      <c r="R2167" s="15">
        <v>9.4381734141352602E-3</v>
      </c>
      <c r="S2167">
        <v>2.1195443171803999E-2</v>
      </c>
      <c r="T2167">
        <v>-0.72132769328231405</v>
      </c>
      <c r="U2167">
        <v>0.72132769328231405</v>
      </c>
      <c r="V2167">
        <v>0.50145091971011502</v>
      </c>
      <c r="W2167">
        <v>-6.16</v>
      </c>
      <c r="X2167">
        <v>1.54</v>
      </c>
      <c r="Y2167">
        <v>97413</v>
      </c>
      <c r="Z2167">
        <v>6494</v>
      </c>
      <c r="AA2167">
        <v>0.32</v>
      </c>
      <c r="AB2167">
        <v>15</v>
      </c>
      <c r="AC2167">
        <v>10</v>
      </c>
      <c r="AD2167">
        <v>5</v>
      </c>
      <c r="AE2167">
        <v>66.67</v>
      </c>
      <c r="AF2167">
        <v>20</v>
      </c>
      <c r="AG2167">
        <v>0</v>
      </c>
      <c r="AH2167">
        <v>1</v>
      </c>
      <c r="AI2167">
        <v>14</v>
      </c>
      <c r="AJ2167" s="301">
        <v>43919</v>
      </c>
      <c r="AK2167">
        <v>655</v>
      </c>
      <c r="AL2167">
        <v>1877.5</v>
      </c>
      <c r="AM2167" s="301">
        <v>43828</v>
      </c>
      <c r="AN2167">
        <v>705</v>
      </c>
      <c r="AO2167">
        <v>2642</v>
      </c>
      <c r="AP2167" s="301">
        <v>43645</v>
      </c>
      <c r="AQ2167">
        <v>743</v>
      </c>
      <c r="AR2167">
        <v>2658</v>
      </c>
      <c r="AS2167" s="301">
        <v>43280</v>
      </c>
      <c r="AT2167">
        <v>941</v>
      </c>
      <c r="AU2167">
        <v>3122</v>
      </c>
    </row>
    <row r="2168" spans="1:47" x14ac:dyDescent="0.2">
      <c r="A2168" s="102">
        <v>3508</v>
      </c>
      <c r="B2168">
        <v>1824</v>
      </c>
      <c r="C2168" t="s">
        <v>221</v>
      </c>
      <c r="D2168" t="s">
        <v>907</v>
      </c>
      <c r="E2168">
        <v>803</v>
      </c>
      <c r="F2168">
        <v>799</v>
      </c>
      <c r="G2168">
        <v>1300</v>
      </c>
      <c r="H2168" t="s">
        <v>901</v>
      </c>
      <c r="I2168">
        <v>6762</v>
      </c>
      <c r="J2168" t="s">
        <v>1396</v>
      </c>
      <c r="K2168" t="s">
        <v>903</v>
      </c>
      <c r="L2168">
        <v>10650</v>
      </c>
      <c r="M2168">
        <v>10500</v>
      </c>
      <c r="N2168">
        <v>100</v>
      </c>
      <c r="O2168" t="s">
        <v>898</v>
      </c>
      <c r="P2168">
        <v>0.61656092339551904</v>
      </c>
      <c r="Q2168">
        <v>0.87725662411815597</v>
      </c>
      <c r="R2168" s="15">
        <v>2.6736071269439901E-2</v>
      </c>
      <c r="S2168">
        <v>2.39111229619005E-2</v>
      </c>
      <c r="T2168">
        <v>-1.73625459316113</v>
      </c>
      <c r="U2168">
        <v>1.73625459316113</v>
      </c>
      <c r="V2168">
        <v>1.6955900570623901</v>
      </c>
      <c r="W2168">
        <v>-17.18</v>
      </c>
      <c r="X2168">
        <v>1.08</v>
      </c>
      <c r="Y2168">
        <v>97289</v>
      </c>
      <c r="Z2168">
        <v>6949</v>
      </c>
      <c r="AA2168">
        <v>0.41</v>
      </c>
      <c r="AB2168">
        <v>14</v>
      </c>
      <c r="AC2168">
        <v>8</v>
      </c>
      <c r="AD2168">
        <v>6</v>
      </c>
      <c r="AE2168">
        <v>57.14</v>
      </c>
      <c r="AF2168">
        <v>17</v>
      </c>
      <c r="AG2168">
        <v>5</v>
      </c>
      <c r="AH2168">
        <v>1</v>
      </c>
      <c r="AI2168">
        <v>8</v>
      </c>
      <c r="AJ2168" s="301">
        <v>43919</v>
      </c>
      <c r="AK2168">
        <v>779</v>
      </c>
      <c r="AL2168">
        <v>8420</v>
      </c>
      <c r="AM2168" s="301">
        <v>43828</v>
      </c>
      <c r="AN2168">
        <v>1069</v>
      </c>
      <c r="AO2168">
        <v>12390</v>
      </c>
      <c r="AP2168" s="301">
        <v>43645</v>
      </c>
      <c r="AQ2168">
        <v>904</v>
      </c>
      <c r="AR2168">
        <v>8920</v>
      </c>
      <c r="AS2168" s="301">
        <v>43280</v>
      </c>
      <c r="AT2168">
        <v>1235</v>
      </c>
      <c r="AU2168">
        <v>11310</v>
      </c>
    </row>
    <row r="2169" spans="1:47" x14ac:dyDescent="0.2">
      <c r="A2169" s="102">
        <v>90</v>
      </c>
      <c r="B2169">
        <v>8012</v>
      </c>
      <c r="C2169" t="s">
        <v>1055</v>
      </c>
      <c r="D2169" t="s">
        <v>905</v>
      </c>
      <c r="E2169">
        <v>1330</v>
      </c>
      <c r="F2169">
        <v>1330</v>
      </c>
      <c r="G2169">
        <v>800</v>
      </c>
      <c r="H2169" t="s">
        <v>898</v>
      </c>
      <c r="I2169">
        <v>9072</v>
      </c>
      <c r="J2169" t="s">
        <v>975</v>
      </c>
      <c r="K2169" t="s">
        <v>976</v>
      </c>
      <c r="L2169">
        <v>2118</v>
      </c>
      <c r="M2169">
        <v>2146</v>
      </c>
      <c r="N2169">
        <v>500</v>
      </c>
      <c r="O2169" t="s">
        <v>901</v>
      </c>
      <c r="P2169">
        <v>0.84078452113102198</v>
      </c>
      <c r="Q2169">
        <v>0.97317750964223704</v>
      </c>
      <c r="R2169">
        <v>2.1766118716552499E-2</v>
      </c>
      <c r="S2169">
        <v>3.1080327474288402E-2</v>
      </c>
      <c r="T2169">
        <v>0.10312483146375501</v>
      </c>
      <c r="U2169">
        <v>0.10312483146375501</v>
      </c>
      <c r="V2169">
        <v>0.47982119950559299</v>
      </c>
      <c r="W2169">
        <v>0.26</v>
      </c>
      <c r="X2169">
        <v>0.84</v>
      </c>
      <c r="Y2169">
        <v>97244</v>
      </c>
      <c r="Z2169">
        <v>6078</v>
      </c>
      <c r="AA2169">
        <v>0.37</v>
      </c>
      <c r="AB2169">
        <v>16</v>
      </c>
      <c r="AC2169">
        <v>11</v>
      </c>
      <c r="AD2169">
        <v>5</v>
      </c>
      <c r="AE2169">
        <v>68.75</v>
      </c>
      <c r="AF2169">
        <v>20</v>
      </c>
      <c r="AG2169">
        <v>0</v>
      </c>
      <c r="AH2169">
        <v>1</v>
      </c>
      <c r="AI2169">
        <v>15</v>
      </c>
      <c r="AJ2169" s="301">
        <v>43919</v>
      </c>
      <c r="AK2169">
        <v>1347</v>
      </c>
      <c r="AL2169">
        <v>2172</v>
      </c>
      <c r="AM2169" s="301">
        <v>43828</v>
      </c>
      <c r="AN2169">
        <v>1630</v>
      </c>
      <c r="AO2169">
        <v>2746</v>
      </c>
      <c r="AP2169" s="301">
        <v>43645</v>
      </c>
      <c r="AQ2169">
        <v>1650</v>
      </c>
      <c r="AR2169">
        <v>2562</v>
      </c>
      <c r="AS2169" s="301">
        <v>43280</v>
      </c>
      <c r="AT2169">
        <v>1691</v>
      </c>
      <c r="AU2169">
        <v>2840</v>
      </c>
    </row>
    <row r="2170" spans="1:47" x14ac:dyDescent="0.2">
      <c r="A2170" s="102">
        <v>3090</v>
      </c>
      <c r="B2170">
        <v>3116</v>
      </c>
      <c r="C2170" t="s">
        <v>1023</v>
      </c>
      <c r="D2170" t="s">
        <v>913</v>
      </c>
      <c r="E2170">
        <v>1433</v>
      </c>
      <c r="F2170">
        <v>1455</v>
      </c>
      <c r="G2170">
        <v>700</v>
      </c>
      <c r="H2170" t="s">
        <v>898</v>
      </c>
      <c r="I2170">
        <v>8585</v>
      </c>
      <c r="J2170" t="s">
        <v>1199</v>
      </c>
      <c r="K2170" t="s">
        <v>904</v>
      </c>
      <c r="L2170">
        <v>121</v>
      </c>
      <c r="M2170">
        <v>118</v>
      </c>
      <c r="N2170">
        <v>8600</v>
      </c>
      <c r="O2170" t="s">
        <v>901</v>
      </c>
      <c r="P2170">
        <v>0.85074578314141203</v>
      </c>
      <c r="Q2170">
        <v>0.893785415331527</v>
      </c>
      <c r="R2170">
        <v>4.6937109811209202E-2</v>
      </c>
      <c r="S2170">
        <v>9.9919040947890198E-2</v>
      </c>
      <c r="T2170">
        <v>2.2722023521986401</v>
      </c>
      <c r="U2170">
        <v>2.2722023521986401</v>
      </c>
      <c r="V2170">
        <v>1.6883728827053699</v>
      </c>
      <c r="W2170">
        <v>10.25</v>
      </c>
      <c r="X2170">
        <v>0.36</v>
      </c>
      <c r="Y2170">
        <v>96921</v>
      </c>
      <c r="Z2170">
        <v>6058</v>
      </c>
      <c r="AA2170">
        <v>0.28000000000000003</v>
      </c>
      <c r="AB2170">
        <v>16</v>
      </c>
      <c r="AC2170">
        <v>10</v>
      </c>
      <c r="AD2170">
        <v>6</v>
      </c>
      <c r="AE2170">
        <v>62.5</v>
      </c>
      <c r="AF2170">
        <v>20</v>
      </c>
      <c r="AG2170">
        <v>2</v>
      </c>
      <c r="AH2170">
        <v>1</v>
      </c>
      <c r="AI2170">
        <v>13</v>
      </c>
      <c r="AJ2170" s="301">
        <v>43919</v>
      </c>
      <c r="AK2170">
        <v>1315</v>
      </c>
      <c r="AL2170">
        <v>123</v>
      </c>
      <c r="AM2170" s="301">
        <v>43828</v>
      </c>
      <c r="AN2170">
        <v>1765</v>
      </c>
      <c r="AO2170">
        <v>165</v>
      </c>
      <c r="AP2170" s="301">
        <v>43645</v>
      </c>
      <c r="AQ2170">
        <v>1448</v>
      </c>
      <c r="AR2170">
        <v>119</v>
      </c>
      <c r="AS2170" s="301">
        <v>43280</v>
      </c>
      <c r="AT2170">
        <v>2005</v>
      </c>
      <c r="AU2170">
        <v>147</v>
      </c>
    </row>
    <row r="2171" spans="1:47" x14ac:dyDescent="0.2">
      <c r="A2171" s="102">
        <v>119</v>
      </c>
      <c r="B2171">
        <v>2685</v>
      </c>
      <c r="C2171" t="s">
        <v>1479</v>
      </c>
      <c r="D2171" t="s">
        <v>921</v>
      </c>
      <c r="E2171">
        <v>1733</v>
      </c>
      <c r="F2171">
        <v>1726</v>
      </c>
      <c r="G2171">
        <v>600</v>
      </c>
      <c r="H2171" t="s">
        <v>898</v>
      </c>
      <c r="I2171">
        <v>6135</v>
      </c>
      <c r="J2171" t="s">
        <v>1452</v>
      </c>
      <c r="K2171" t="s">
        <v>909</v>
      </c>
      <c r="L2171">
        <v>3260</v>
      </c>
      <c r="M2171">
        <v>3240</v>
      </c>
      <c r="N2171">
        <v>300</v>
      </c>
      <c r="O2171" t="s">
        <v>901</v>
      </c>
      <c r="P2171">
        <v>0.92443215111587496</v>
      </c>
      <c r="Q2171">
        <v>0.97166400333351199</v>
      </c>
      <c r="R2171">
        <v>4.2193283166072897E-2</v>
      </c>
      <c r="S2171">
        <v>5.1397281001016402E-3</v>
      </c>
      <c r="T2171">
        <v>1.6607232246816099</v>
      </c>
      <c r="U2171">
        <v>1.6607232246816099</v>
      </c>
      <c r="V2171">
        <v>2.22474052135476</v>
      </c>
      <c r="W2171">
        <v>7.87</v>
      </c>
      <c r="X2171">
        <v>6.54</v>
      </c>
      <c r="Y2171">
        <v>96908</v>
      </c>
      <c r="Z2171">
        <v>9691</v>
      </c>
      <c r="AA2171">
        <v>0.5</v>
      </c>
      <c r="AB2171">
        <v>10</v>
      </c>
      <c r="AC2171">
        <v>5</v>
      </c>
      <c r="AD2171">
        <v>5</v>
      </c>
      <c r="AE2171">
        <v>50</v>
      </c>
      <c r="AF2171">
        <v>13</v>
      </c>
      <c r="AG2171">
        <v>4</v>
      </c>
      <c r="AH2171">
        <v>3</v>
      </c>
      <c r="AI2171">
        <v>3</v>
      </c>
      <c r="AJ2171" s="301">
        <v>43919</v>
      </c>
      <c r="AK2171">
        <v>1291</v>
      </c>
      <c r="AL2171">
        <v>2794</v>
      </c>
      <c r="AM2171" s="301">
        <v>43828</v>
      </c>
      <c r="AN2171">
        <v>2489</v>
      </c>
      <c r="AO2171">
        <v>5020</v>
      </c>
      <c r="AP2171" s="301">
        <v>43645</v>
      </c>
      <c r="AQ2171">
        <v>2320</v>
      </c>
      <c r="AR2171">
        <v>4630</v>
      </c>
      <c r="AS2171" s="301">
        <v>43280</v>
      </c>
      <c r="AT2171">
        <v>1209</v>
      </c>
      <c r="AU2171">
        <v>4185</v>
      </c>
    </row>
    <row r="2172" spans="1:47" x14ac:dyDescent="0.2">
      <c r="A2172" s="102">
        <v>3797</v>
      </c>
      <c r="B2172">
        <v>2337</v>
      </c>
      <c r="C2172" t="s">
        <v>1172</v>
      </c>
      <c r="D2172" t="s">
        <v>917</v>
      </c>
      <c r="E2172">
        <v>267</v>
      </c>
      <c r="F2172">
        <v>265</v>
      </c>
      <c r="G2172">
        <v>3800</v>
      </c>
      <c r="H2172" t="s">
        <v>901</v>
      </c>
      <c r="I2172">
        <v>9715</v>
      </c>
      <c r="J2172" t="s">
        <v>1135</v>
      </c>
      <c r="K2172" t="s">
        <v>910</v>
      </c>
      <c r="L2172">
        <v>2544</v>
      </c>
      <c r="M2172">
        <v>2541</v>
      </c>
      <c r="N2172">
        <v>400</v>
      </c>
      <c r="O2172" t="s">
        <v>898</v>
      </c>
      <c r="P2172">
        <v>0.86173597333140195</v>
      </c>
      <c r="Q2172">
        <v>0.86537456042425998</v>
      </c>
      <c r="R2172" s="15">
        <v>1.0990850055838299E-2</v>
      </c>
      <c r="S2172" s="15">
        <v>8.4047568498891001E-2</v>
      </c>
      <c r="T2172">
        <v>-2.6205913365587099</v>
      </c>
      <c r="U2172">
        <v>2.6205913365587099</v>
      </c>
      <c r="V2172">
        <v>2.3187672046405101</v>
      </c>
      <c r="W2172">
        <v>-22.24</v>
      </c>
      <c r="X2172">
        <v>0.92</v>
      </c>
      <c r="Y2172">
        <v>96876</v>
      </c>
      <c r="Z2172">
        <v>6055</v>
      </c>
      <c r="AA2172">
        <v>0.42</v>
      </c>
      <c r="AB2172">
        <v>16</v>
      </c>
      <c r="AC2172">
        <v>9</v>
      </c>
      <c r="AD2172">
        <v>7</v>
      </c>
      <c r="AE2172">
        <v>56.25</v>
      </c>
      <c r="AF2172">
        <v>17</v>
      </c>
      <c r="AG2172">
        <v>5</v>
      </c>
      <c r="AH2172">
        <v>3</v>
      </c>
      <c r="AI2172">
        <v>8</v>
      </c>
      <c r="AJ2172" s="301">
        <v>43919</v>
      </c>
      <c r="AK2172">
        <v>256</v>
      </c>
      <c r="AL2172">
        <v>1916</v>
      </c>
      <c r="AM2172" s="301">
        <v>43828</v>
      </c>
      <c r="AN2172">
        <v>461</v>
      </c>
      <c r="AO2172">
        <v>2968</v>
      </c>
      <c r="AP2172" s="301">
        <v>43645</v>
      </c>
      <c r="AQ2172">
        <v>326</v>
      </c>
      <c r="AR2172">
        <v>2456</v>
      </c>
      <c r="AS2172" s="301">
        <v>43280</v>
      </c>
      <c r="AT2172">
        <v>508</v>
      </c>
      <c r="AU2172">
        <v>2590</v>
      </c>
    </row>
    <row r="2173" spans="1:47" x14ac:dyDescent="0.2">
      <c r="A2173" s="102">
        <v>64</v>
      </c>
      <c r="B2173">
        <v>5334</v>
      </c>
      <c r="C2173" t="s">
        <v>1074</v>
      </c>
      <c r="D2173" t="s">
        <v>897</v>
      </c>
      <c r="E2173">
        <v>1533</v>
      </c>
      <c r="F2173">
        <v>1527</v>
      </c>
      <c r="G2173">
        <v>700</v>
      </c>
      <c r="H2173" t="s">
        <v>901</v>
      </c>
      <c r="I2173">
        <v>6474</v>
      </c>
      <c r="J2173" t="s">
        <v>1401</v>
      </c>
      <c r="K2173" t="s">
        <v>909</v>
      </c>
      <c r="L2173">
        <v>3350</v>
      </c>
      <c r="M2173">
        <v>3370</v>
      </c>
      <c r="N2173">
        <v>300</v>
      </c>
      <c r="O2173" t="s">
        <v>898</v>
      </c>
      <c r="P2173">
        <v>0.91957324933726603</v>
      </c>
      <c r="Q2173">
        <v>0.97481894928844304</v>
      </c>
      <c r="R2173">
        <v>5.4561488148231703E-2</v>
      </c>
      <c r="S2173">
        <v>8.5136379373276804E-4</v>
      </c>
      <c r="T2173">
        <v>-1.84551330450891</v>
      </c>
      <c r="U2173">
        <v>1.84551330450891</v>
      </c>
      <c r="V2173">
        <v>1.46746846590103</v>
      </c>
      <c r="W2173">
        <v>-11.49</v>
      </c>
      <c r="X2173">
        <v>5.73</v>
      </c>
      <c r="Y2173">
        <v>96859</v>
      </c>
      <c r="Z2173">
        <v>8072</v>
      </c>
      <c r="AA2173">
        <v>0.41</v>
      </c>
      <c r="AB2173">
        <v>12</v>
      </c>
      <c r="AC2173">
        <v>6</v>
      </c>
      <c r="AD2173">
        <v>6</v>
      </c>
      <c r="AE2173">
        <v>50</v>
      </c>
      <c r="AF2173">
        <v>19</v>
      </c>
      <c r="AG2173">
        <v>2</v>
      </c>
      <c r="AH2173">
        <v>1</v>
      </c>
      <c r="AI2173">
        <v>9</v>
      </c>
      <c r="AJ2173" s="301">
        <v>43919</v>
      </c>
      <c r="AK2173">
        <v>1608</v>
      </c>
      <c r="AL2173">
        <v>3005</v>
      </c>
      <c r="AM2173" s="301">
        <v>43828</v>
      </c>
      <c r="AN2173">
        <v>2134</v>
      </c>
      <c r="AO2173">
        <v>4815</v>
      </c>
      <c r="AP2173" s="301">
        <v>43645</v>
      </c>
      <c r="AQ2173">
        <v>2076</v>
      </c>
      <c r="AR2173">
        <v>4660</v>
      </c>
      <c r="AS2173" s="301">
        <v>43280</v>
      </c>
      <c r="AT2173">
        <v>3025</v>
      </c>
      <c r="AU2173">
        <v>5050</v>
      </c>
    </row>
    <row r="2174" spans="1:47" x14ac:dyDescent="0.2">
      <c r="A2174" s="102">
        <v>2494</v>
      </c>
      <c r="B2174">
        <v>1861</v>
      </c>
      <c r="C2174" t="s">
        <v>1204</v>
      </c>
      <c r="D2174" t="s">
        <v>907</v>
      </c>
      <c r="E2174">
        <v>2536</v>
      </c>
      <c r="F2174">
        <v>2521</v>
      </c>
      <c r="G2174">
        <v>300</v>
      </c>
      <c r="H2174" t="s">
        <v>901</v>
      </c>
      <c r="I2174">
        <v>2282</v>
      </c>
      <c r="J2174" t="s">
        <v>1429</v>
      </c>
      <c r="K2174" t="s">
        <v>923</v>
      </c>
      <c r="L2174">
        <v>4225</v>
      </c>
      <c r="M2174">
        <v>4200</v>
      </c>
      <c r="N2174">
        <v>200</v>
      </c>
      <c r="O2174" t="s">
        <v>898</v>
      </c>
      <c r="P2174">
        <v>0.88532534682870601</v>
      </c>
      <c r="Q2174">
        <v>0.91133561376125605</v>
      </c>
      <c r="R2174">
        <v>0.240485728159548</v>
      </c>
      <c r="S2174" s="15">
        <v>2.7942813375838298E-2</v>
      </c>
      <c r="T2174">
        <v>-1.53412625595605</v>
      </c>
      <c r="U2174">
        <v>1.53412625595605</v>
      </c>
      <c r="V2174">
        <v>1.6782143475361599</v>
      </c>
      <c r="W2174">
        <v>-8.39</v>
      </c>
      <c r="X2174">
        <v>9.9600000000000009</v>
      </c>
      <c r="Y2174">
        <v>96728</v>
      </c>
      <c r="Z2174">
        <v>10748</v>
      </c>
      <c r="AA2174">
        <v>0.72</v>
      </c>
      <c r="AB2174">
        <v>9</v>
      </c>
      <c r="AC2174">
        <v>6</v>
      </c>
      <c r="AD2174">
        <v>3</v>
      </c>
      <c r="AE2174">
        <v>66.67</v>
      </c>
      <c r="AF2174">
        <v>20</v>
      </c>
      <c r="AG2174">
        <v>1</v>
      </c>
      <c r="AH2174">
        <v>2</v>
      </c>
      <c r="AI2174">
        <v>6</v>
      </c>
      <c r="AJ2174" s="301">
        <v>43919</v>
      </c>
      <c r="AK2174">
        <v>2481</v>
      </c>
      <c r="AL2174">
        <v>3980</v>
      </c>
      <c r="AM2174" s="301">
        <v>43828</v>
      </c>
      <c r="AN2174">
        <v>3330</v>
      </c>
      <c r="AO2174">
        <v>4510</v>
      </c>
      <c r="AP2174" s="301">
        <v>43645</v>
      </c>
      <c r="AQ2174">
        <v>3310</v>
      </c>
      <c r="AR2174">
        <v>4695</v>
      </c>
      <c r="AS2174" s="301">
        <v>43280</v>
      </c>
      <c r="AT2174">
        <v>3740</v>
      </c>
      <c r="AU2174">
        <v>4325</v>
      </c>
    </row>
    <row r="2175" spans="1:47" x14ac:dyDescent="0.2">
      <c r="A2175" s="102">
        <v>694</v>
      </c>
      <c r="B2175">
        <v>4676</v>
      </c>
      <c r="C2175" t="s">
        <v>1206</v>
      </c>
      <c r="D2175" t="s">
        <v>900</v>
      </c>
      <c r="E2175">
        <v>1044</v>
      </c>
      <c r="F2175">
        <v>1031</v>
      </c>
      <c r="G2175">
        <v>1000</v>
      </c>
      <c r="H2175" t="s">
        <v>898</v>
      </c>
      <c r="I2175">
        <v>7224</v>
      </c>
      <c r="J2175" t="s">
        <v>598</v>
      </c>
      <c r="K2175" t="s">
        <v>913</v>
      </c>
      <c r="L2175">
        <v>1018</v>
      </c>
      <c r="M2175">
        <v>1013</v>
      </c>
      <c r="N2175">
        <v>1000</v>
      </c>
      <c r="O2175" t="s">
        <v>901</v>
      </c>
      <c r="P2175">
        <v>0.56870495980192504</v>
      </c>
      <c r="Q2175">
        <v>0.95358861701968101</v>
      </c>
      <c r="R2175">
        <v>0.26130125198618098</v>
      </c>
      <c r="S2175">
        <v>5.92119493746113E-2</v>
      </c>
      <c r="T2175">
        <v>0.85852597943706199</v>
      </c>
      <c r="U2175">
        <v>0.85852597943706199</v>
      </c>
      <c r="V2175">
        <v>1.38443474904607</v>
      </c>
      <c r="W2175">
        <v>3.25</v>
      </c>
      <c r="X2175">
        <v>1.75</v>
      </c>
      <c r="Y2175">
        <v>96495</v>
      </c>
      <c r="Z2175">
        <v>6892</v>
      </c>
      <c r="AA2175">
        <v>0.3</v>
      </c>
      <c r="AB2175">
        <v>14</v>
      </c>
      <c r="AC2175">
        <v>7</v>
      </c>
      <c r="AD2175">
        <v>7</v>
      </c>
      <c r="AE2175">
        <v>50</v>
      </c>
      <c r="AF2175">
        <v>18</v>
      </c>
      <c r="AG2175">
        <v>3</v>
      </c>
      <c r="AH2175">
        <v>2</v>
      </c>
      <c r="AI2175">
        <v>9</v>
      </c>
      <c r="AJ2175" s="301">
        <v>43919</v>
      </c>
      <c r="AK2175">
        <v>1109</v>
      </c>
      <c r="AL2175">
        <v>1145</v>
      </c>
      <c r="AM2175" s="301">
        <v>43828</v>
      </c>
      <c r="AN2175">
        <v>1556</v>
      </c>
      <c r="AO2175">
        <v>1481</v>
      </c>
      <c r="AP2175" s="301">
        <v>43645</v>
      </c>
      <c r="AQ2175">
        <v>1537</v>
      </c>
      <c r="AR2175">
        <v>1393</v>
      </c>
      <c r="AS2175" s="301">
        <v>43280</v>
      </c>
      <c r="AT2175">
        <v>1857</v>
      </c>
      <c r="AU2175">
        <v>1280</v>
      </c>
    </row>
    <row r="2176" spans="1:47" x14ac:dyDescent="0.2">
      <c r="A2176" s="102">
        <v>1393</v>
      </c>
      <c r="B2176">
        <v>5802</v>
      </c>
      <c r="C2176" t="s">
        <v>1056</v>
      </c>
      <c r="D2176" t="s">
        <v>911</v>
      </c>
      <c r="E2176">
        <v>1238.5</v>
      </c>
      <c r="F2176">
        <v>1214.5</v>
      </c>
      <c r="G2176">
        <v>800</v>
      </c>
      <c r="H2176" t="s">
        <v>898</v>
      </c>
      <c r="I2176">
        <v>8750</v>
      </c>
      <c r="J2176" t="s">
        <v>27</v>
      </c>
      <c r="K2176" t="s">
        <v>1018</v>
      </c>
      <c r="L2176">
        <v>1277.5</v>
      </c>
      <c r="M2176">
        <v>1283</v>
      </c>
      <c r="N2176">
        <v>800</v>
      </c>
      <c r="O2176" t="s">
        <v>901</v>
      </c>
      <c r="P2176">
        <v>0.69544430836785798</v>
      </c>
      <c r="Q2176">
        <v>0.93920606398324902</v>
      </c>
      <c r="R2176" s="15">
        <v>0.31491495171929601</v>
      </c>
      <c r="S2176" s="15">
        <v>9.2770444122376602E-2</v>
      </c>
      <c r="T2176">
        <v>1.14303881644696</v>
      </c>
      <c r="U2176">
        <v>1.14303881644696</v>
      </c>
      <c r="V2176">
        <v>1.2658991774380099</v>
      </c>
      <c r="W2176">
        <v>7.24</v>
      </c>
      <c r="X2176">
        <v>5.34</v>
      </c>
      <c r="Y2176">
        <v>96350</v>
      </c>
      <c r="Z2176">
        <v>7412</v>
      </c>
      <c r="AA2176">
        <v>0.32</v>
      </c>
      <c r="AB2176">
        <v>13</v>
      </c>
      <c r="AC2176">
        <v>7</v>
      </c>
      <c r="AD2176">
        <v>6</v>
      </c>
      <c r="AE2176">
        <v>53.85</v>
      </c>
      <c r="AF2176">
        <v>20</v>
      </c>
      <c r="AG2176">
        <v>1</v>
      </c>
      <c r="AH2176">
        <v>0</v>
      </c>
      <c r="AI2176">
        <v>12</v>
      </c>
      <c r="AJ2176" s="301">
        <v>43919</v>
      </c>
      <c r="AK2176">
        <v>1166.5</v>
      </c>
      <c r="AL2176">
        <v>1305</v>
      </c>
      <c r="AM2176" s="301">
        <v>43828</v>
      </c>
      <c r="AN2176">
        <v>1652</v>
      </c>
      <c r="AO2176">
        <v>1816.5</v>
      </c>
      <c r="AP2176" s="301">
        <v>43645</v>
      </c>
      <c r="AQ2176">
        <v>1442</v>
      </c>
      <c r="AR2176">
        <v>1656</v>
      </c>
      <c r="AS2176" s="301">
        <v>43280</v>
      </c>
      <c r="AT2176">
        <v>1616.5</v>
      </c>
      <c r="AU2176">
        <v>1954.5</v>
      </c>
    </row>
    <row r="2177" spans="1:47" x14ac:dyDescent="0.2">
      <c r="A2177" s="102">
        <v>2434</v>
      </c>
      <c r="B2177">
        <v>1833</v>
      </c>
      <c r="C2177" t="s">
        <v>1197</v>
      </c>
      <c r="D2177" t="s">
        <v>907</v>
      </c>
      <c r="E2177">
        <v>2457</v>
      </c>
      <c r="F2177">
        <v>2481</v>
      </c>
      <c r="G2177">
        <v>400</v>
      </c>
      <c r="H2177" t="s">
        <v>901</v>
      </c>
      <c r="I2177">
        <v>6395</v>
      </c>
      <c r="J2177" t="s">
        <v>1004</v>
      </c>
      <c r="K2177" t="s">
        <v>909</v>
      </c>
      <c r="L2177">
        <v>890</v>
      </c>
      <c r="M2177">
        <v>892</v>
      </c>
      <c r="N2177">
        <v>1100</v>
      </c>
      <c r="O2177" t="s">
        <v>898</v>
      </c>
      <c r="P2177">
        <v>0.81738980959565499</v>
      </c>
      <c r="Q2177">
        <v>0.91295907792728603</v>
      </c>
      <c r="R2177">
        <v>0.45011993807068601</v>
      </c>
      <c r="S2177">
        <v>2.2233469802109201E-2</v>
      </c>
      <c r="T2177">
        <v>-1.1372374784270201</v>
      </c>
      <c r="U2177">
        <v>1.1372374784270201</v>
      </c>
      <c r="V2177">
        <v>1.3552326779739701</v>
      </c>
      <c r="W2177">
        <v>-5.2</v>
      </c>
      <c r="X2177">
        <v>1.1299999999999999</v>
      </c>
      <c r="Y2177">
        <v>96256</v>
      </c>
      <c r="Z2177">
        <v>8751</v>
      </c>
      <c r="AA2177">
        <v>0.61</v>
      </c>
      <c r="AB2177">
        <v>11</v>
      </c>
      <c r="AC2177">
        <v>5</v>
      </c>
      <c r="AD2177">
        <v>6</v>
      </c>
      <c r="AE2177">
        <v>45.45</v>
      </c>
      <c r="AF2177">
        <v>19</v>
      </c>
      <c r="AG2177">
        <v>2</v>
      </c>
      <c r="AH2177">
        <v>1</v>
      </c>
      <c r="AI2177">
        <v>8</v>
      </c>
      <c r="AJ2177" s="301">
        <v>43919</v>
      </c>
      <c r="AK2177">
        <v>2274</v>
      </c>
      <c r="AL2177">
        <v>796</v>
      </c>
      <c r="AM2177" s="301">
        <v>43828</v>
      </c>
      <c r="AN2177">
        <v>3010</v>
      </c>
      <c r="AO2177">
        <v>1001</v>
      </c>
      <c r="AP2177" s="301">
        <v>43645</v>
      </c>
      <c r="AQ2177">
        <v>3380</v>
      </c>
      <c r="AR2177">
        <v>1155</v>
      </c>
      <c r="AS2177" s="301">
        <v>43280</v>
      </c>
      <c r="AT2177">
        <v>3465</v>
      </c>
      <c r="AU2177">
        <v>1330</v>
      </c>
    </row>
    <row r="2178" spans="1:47" x14ac:dyDescent="0.2">
      <c r="A2178" s="102">
        <v>2740</v>
      </c>
      <c r="B2178">
        <v>6925</v>
      </c>
      <c r="C2178" t="s">
        <v>1177</v>
      </c>
      <c r="D2178" t="s">
        <v>903</v>
      </c>
      <c r="E2178">
        <v>1339</v>
      </c>
      <c r="F2178">
        <v>1427</v>
      </c>
      <c r="G2178">
        <v>700</v>
      </c>
      <c r="H2178" t="s">
        <v>898</v>
      </c>
      <c r="I2178">
        <v>7240</v>
      </c>
      <c r="J2178" t="s">
        <v>599</v>
      </c>
      <c r="K2178" t="s">
        <v>913</v>
      </c>
      <c r="L2178">
        <v>1315</v>
      </c>
      <c r="M2178">
        <v>1294</v>
      </c>
      <c r="N2178">
        <v>800</v>
      </c>
      <c r="O2178" t="s">
        <v>901</v>
      </c>
      <c r="P2178">
        <v>0.89851239379019199</v>
      </c>
      <c r="Q2178">
        <v>0.90497965333956798</v>
      </c>
      <c r="R2178">
        <v>2.8494778836215099E-2</v>
      </c>
      <c r="S2178">
        <v>3.7085622030586601E-2</v>
      </c>
      <c r="T2178">
        <v>1.92256643803456</v>
      </c>
      <c r="U2178">
        <v>1.92256643803456</v>
      </c>
      <c r="V2178">
        <v>0.56053337519271595</v>
      </c>
      <c r="W2178">
        <v>12.49</v>
      </c>
      <c r="X2178">
        <v>3.63</v>
      </c>
      <c r="Y2178">
        <v>96083</v>
      </c>
      <c r="Z2178">
        <v>6005</v>
      </c>
      <c r="AA2178">
        <v>0.15</v>
      </c>
      <c r="AB2178">
        <v>16</v>
      </c>
      <c r="AC2178">
        <v>7</v>
      </c>
      <c r="AD2178">
        <v>9</v>
      </c>
      <c r="AE2178">
        <v>43.75</v>
      </c>
      <c r="AF2178">
        <v>18</v>
      </c>
      <c r="AG2178">
        <v>5</v>
      </c>
      <c r="AH2178">
        <v>2</v>
      </c>
      <c r="AI2178">
        <v>9</v>
      </c>
      <c r="AJ2178" s="301">
        <v>43919</v>
      </c>
      <c r="AK2178">
        <v>1060</v>
      </c>
      <c r="AL2178">
        <v>1212</v>
      </c>
      <c r="AM2178" s="301">
        <v>43828</v>
      </c>
      <c r="AN2178">
        <v>1624</v>
      </c>
      <c r="AO2178">
        <v>1641</v>
      </c>
      <c r="AP2178" s="301">
        <v>43645</v>
      </c>
      <c r="AQ2178">
        <v>1435</v>
      </c>
      <c r="AR2178">
        <v>1653</v>
      </c>
      <c r="AS2178" s="301">
        <v>43280</v>
      </c>
      <c r="AT2178">
        <v>1385</v>
      </c>
      <c r="AU2178">
        <v>2099</v>
      </c>
    </row>
    <row r="2179" spans="1:47" x14ac:dyDescent="0.2">
      <c r="A2179" s="102">
        <v>3516</v>
      </c>
      <c r="B2179">
        <v>3197</v>
      </c>
      <c r="C2179" t="s">
        <v>508</v>
      </c>
      <c r="D2179" t="s">
        <v>921</v>
      </c>
      <c r="E2179">
        <v>1738</v>
      </c>
      <c r="F2179">
        <v>1715</v>
      </c>
      <c r="G2179">
        <v>600</v>
      </c>
      <c r="H2179" t="s">
        <v>898</v>
      </c>
      <c r="I2179">
        <v>6113</v>
      </c>
      <c r="J2179" t="s">
        <v>1129</v>
      </c>
      <c r="K2179" t="s">
        <v>909</v>
      </c>
      <c r="L2179">
        <v>862</v>
      </c>
      <c r="M2179">
        <v>859</v>
      </c>
      <c r="N2179">
        <v>1200</v>
      </c>
      <c r="O2179" t="s">
        <v>901</v>
      </c>
      <c r="P2179">
        <v>0.70619854069793198</v>
      </c>
      <c r="Q2179">
        <v>0.87692170530943003</v>
      </c>
      <c r="R2179">
        <v>0.43049587541316398</v>
      </c>
      <c r="S2179">
        <v>8.6694176146194193E-2</v>
      </c>
      <c r="T2179">
        <v>1.2396403563401499</v>
      </c>
      <c r="U2179">
        <v>1.2396403563401499</v>
      </c>
      <c r="V2179">
        <v>1.3782431712538901</v>
      </c>
      <c r="W2179">
        <v>7.53</v>
      </c>
      <c r="X2179">
        <v>0.17</v>
      </c>
      <c r="Y2179">
        <v>95752</v>
      </c>
      <c r="Z2179">
        <v>6839</v>
      </c>
      <c r="AA2179">
        <v>0.36</v>
      </c>
      <c r="AB2179">
        <v>14</v>
      </c>
      <c r="AC2179">
        <v>8</v>
      </c>
      <c r="AD2179">
        <v>6</v>
      </c>
      <c r="AE2179">
        <v>57.14</v>
      </c>
      <c r="AF2179">
        <v>18</v>
      </c>
      <c r="AG2179">
        <v>2</v>
      </c>
      <c r="AH2179">
        <v>3</v>
      </c>
      <c r="AI2179">
        <v>9</v>
      </c>
      <c r="AJ2179" s="301">
        <v>43919</v>
      </c>
      <c r="AK2179">
        <v>1614</v>
      </c>
      <c r="AL2179">
        <v>872</v>
      </c>
      <c r="AM2179" s="301">
        <v>43828</v>
      </c>
      <c r="AN2179">
        <v>2135</v>
      </c>
      <c r="AO2179">
        <v>1250</v>
      </c>
      <c r="AP2179" s="301">
        <v>43645</v>
      </c>
      <c r="AQ2179">
        <v>1873</v>
      </c>
      <c r="AR2179">
        <v>1246</v>
      </c>
      <c r="AS2179" s="301">
        <v>43280</v>
      </c>
      <c r="AT2179">
        <v>1626</v>
      </c>
      <c r="AU2179">
        <v>1059</v>
      </c>
    </row>
    <row r="2180" spans="1:47" x14ac:dyDescent="0.2">
      <c r="A2180" s="102">
        <v>1716</v>
      </c>
      <c r="B2180">
        <v>6723</v>
      </c>
      <c r="C2180" t="s">
        <v>1082</v>
      </c>
      <c r="D2180" t="s">
        <v>903</v>
      </c>
      <c r="E2180">
        <v>568</v>
      </c>
      <c r="F2180">
        <v>548</v>
      </c>
      <c r="G2180">
        <v>1800</v>
      </c>
      <c r="H2180" t="s">
        <v>898</v>
      </c>
      <c r="I2180">
        <v>6923</v>
      </c>
      <c r="J2180" t="s">
        <v>54</v>
      </c>
      <c r="K2180" t="s">
        <v>903</v>
      </c>
      <c r="L2180">
        <v>2563</v>
      </c>
      <c r="M2180">
        <v>2534</v>
      </c>
      <c r="N2180">
        <v>400</v>
      </c>
      <c r="O2180" t="s">
        <v>901</v>
      </c>
      <c r="P2180">
        <v>0.90382506763342496</v>
      </c>
      <c r="Q2180">
        <v>0.93202210666818397</v>
      </c>
      <c r="R2180">
        <v>0.48305090133689099</v>
      </c>
      <c r="S2180">
        <v>1.56485268955905E-2</v>
      </c>
      <c r="T2180">
        <v>0.175985178277143</v>
      </c>
      <c r="U2180">
        <v>0.175985178277143</v>
      </c>
      <c r="V2180">
        <v>0.73173727889338502</v>
      </c>
      <c r="W2180">
        <v>1.64</v>
      </c>
      <c r="X2180">
        <v>2.68</v>
      </c>
      <c r="Y2180">
        <v>95440</v>
      </c>
      <c r="Z2180">
        <v>6363</v>
      </c>
      <c r="AA2180">
        <v>0.35</v>
      </c>
      <c r="AB2180">
        <v>15</v>
      </c>
      <c r="AC2180">
        <v>8</v>
      </c>
      <c r="AD2180">
        <v>7</v>
      </c>
      <c r="AE2180">
        <v>53.33</v>
      </c>
      <c r="AF2180">
        <v>17</v>
      </c>
      <c r="AG2180">
        <v>2</v>
      </c>
      <c r="AH2180">
        <v>3</v>
      </c>
      <c r="AI2180">
        <v>10</v>
      </c>
      <c r="AJ2180" s="301">
        <v>43919</v>
      </c>
      <c r="AK2180">
        <v>394</v>
      </c>
      <c r="AL2180">
        <v>2175</v>
      </c>
      <c r="AM2180" s="301">
        <v>43828</v>
      </c>
      <c r="AN2180">
        <v>750</v>
      </c>
      <c r="AO2180">
        <v>3180</v>
      </c>
      <c r="AP2180" s="301">
        <v>43645</v>
      </c>
      <c r="AQ2180">
        <v>582</v>
      </c>
      <c r="AR2180">
        <v>2743</v>
      </c>
      <c r="AS2180" s="301">
        <v>43280</v>
      </c>
      <c r="AT2180">
        <v>1085</v>
      </c>
      <c r="AU2180">
        <v>3700</v>
      </c>
    </row>
    <row r="2181" spans="1:47" x14ac:dyDescent="0.2">
      <c r="A2181" s="102">
        <v>3880</v>
      </c>
      <c r="B2181">
        <v>3098</v>
      </c>
      <c r="C2181" t="s">
        <v>1986</v>
      </c>
      <c r="D2181" t="s">
        <v>921</v>
      </c>
      <c r="E2181">
        <v>5780</v>
      </c>
      <c r="F2181">
        <v>5800</v>
      </c>
      <c r="G2181">
        <v>100</v>
      </c>
      <c r="H2181" t="s">
        <v>898</v>
      </c>
      <c r="I2181">
        <v>3197</v>
      </c>
      <c r="J2181" t="s">
        <v>508</v>
      </c>
      <c r="K2181" t="s">
        <v>921</v>
      </c>
      <c r="L2181">
        <v>1738</v>
      </c>
      <c r="M2181">
        <v>1715</v>
      </c>
      <c r="N2181">
        <v>300</v>
      </c>
      <c r="O2181" t="s">
        <v>901</v>
      </c>
      <c r="P2181">
        <v>0.61755654293462503</v>
      </c>
      <c r="Q2181">
        <v>0.861839762320178</v>
      </c>
      <c r="R2181">
        <v>0.48958827839413799</v>
      </c>
      <c r="S2181" s="15">
        <v>1.84453464403951E-3</v>
      </c>
      <c r="T2181">
        <v>0.78753219231821403</v>
      </c>
      <c r="U2181">
        <v>0.78753219231821403</v>
      </c>
      <c r="V2181">
        <v>0.29496034263930898</v>
      </c>
      <c r="W2181">
        <v>5</v>
      </c>
      <c r="X2181">
        <v>11.29</v>
      </c>
      <c r="Y2181">
        <v>95212</v>
      </c>
      <c r="Z2181">
        <v>7324</v>
      </c>
      <c r="AA2181">
        <v>0.53</v>
      </c>
      <c r="AB2181">
        <v>13</v>
      </c>
      <c r="AC2181">
        <v>6</v>
      </c>
      <c r="AD2181">
        <v>7</v>
      </c>
      <c r="AE2181">
        <v>46.15</v>
      </c>
      <c r="AF2181">
        <v>18</v>
      </c>
      <c r="AG2181">
        <v>3</v>
      </c>
      <c r="AH2181">
        <v>2</v>
      </c>
      <c r="AI2181">
        <v>8</v>
      </c>
      <c r="AJ2181" s="301">
        <v>43919</v>
      </c>
      <c r="AK2181">
        <v>5760</v>
      </c>
      <c r="AL2181">
        <v>1614</v>
      </c>
      <c r="AM2181" s="301">
        <v>43828</v>
      </c>
      <c r="AN2181">
        <v>6340</v>
      </c>
      <c r="AO2181">
        <v>2135</v>
      </c>
      <c r="AP2181" s="301">
        <v>43645</v>
      </c>
      <c r="AQ2181">
        <v>5710</v>
      </c>
      <c r="AR2181">
        <v>1873</v>
      </c>
      <c r="AS2181" s="301">
        <v>43280</v>
      </c>
      <c r="AT2181">
        <v>6700</v>
      </c>
      <c r="AU2181">
        <v>1626</v>
      </c>
    </row>
    <row r="2182" spans="1:47" x14ac:dyDescent="0.2">
      <c r="A2182" s="102">
        <v>19</v>
      </c>
      <c r="B2182">
        <v>4208</v>
      </c>
      <c r="C2182" t="s">
        <v>1026</v>
      </c>
      <c r="D2182" t="s">
        <v>920</v>
      </c>
      <c r="E2182">
        <v>1810</v>
      </c>
      <c r="F2182">
        <v>1797</v>
      </c>
      <c r="G2182">
        <v>600</v>
      </c>
      <c r="H2182" t="s">
        <v>901</v>
      </c>
      <c r="I2182">
        <v>6471</v>
      </c>
      <c r="J2182" t="s">
        <v>805</v>
      </c>
      <c r="K2182" t="s">
        <v>909</v>
      </c>
      <c r="L2182">
        <v>782</v>
      </c>
      <c r="M2182">
        <v>777</v>
      </c>
      <c r="N2182">
        <v>1400</v>
      </c>
      <c r="O2182" t="s">
        <v>898</v>
      </c>
      <c r="P2182">
        <v>0.95767885444543799</v>
      </c>
      <c r="Q2182">
        <v>0.98127319063949603</v>
      </c>
      <c r="R2182">
        <v>1.0280374850055099E-2</v>
      </c>
      <c r="S2182">
        <v>1.09598593291801E-2</v>
      </c>
      <c r="T2182">
        <v>-0.81377335957109798</v>
      </c>
      <c r="U2182">
        <v>0.81377335957109798</v>
      </c>
      <c r="V2182">
        <v>0.90221211629082199</v>
      </c>
      <c r="W2182">
        <v>-3.51</v>
      </c>
      <c r="X2182">
        <v>0.89</v>
      </c>
      <c r="Y2182">
        <v>95154</v>
      </c>
      <c r="Z2182">
        <v>6344</v>
      </c>
      <c r="AA2182">
        <v>0.26</v>
      </c>
      <c r="AB2182">
        <v>15</v>
      </c>
      <c r="AC2182">
        <v>7</v>
      </c>
      <c r="AD2182">
        <v>8</v>
      </c>
      <c r="AE2182">
        <v>46.67</v>
      </c>
      <c r="AF2182">
        <v>21</v>
      </c>
      <c r="AG2182">
        <v>1</v>
      </c>
      <c r="AH2182">
        <v>0</v>
      </c>
      <c r="AI2182">
        <v>14</v>
      </c>
      <c r="AJ2182" s="301">
        <v>43919</v>
      </c>
      <c r="AK2182">
        <v>1691</v>
      </c>
      <c r="AL2182">
        <v>711</v>
      </c>
      <c r="AM2182" s="301">
        <v>43828</v>
      </c>
      <c r="AN2182">
        <v>2379</v>
      </c>
      <c r="AO2182">
        <v>1041</v>
      </c>
      <c r="AP2182" s="301">
        <v>43645</v>
      </c>
      <c r="AQ2182">
        <v>2298</v>
      </c>
      <c r="AR2182">
        <v>996</v>
      </c>
      <c r="AS2182" s="301">
        <v>43280</v>
      </c>
      <c r="AT2182">
        <v>2821</v>
      </c>
      <c r="AU2182">
        <v>1135</v>
      </c>
    </row>
    <row r="2183" spans="1:47" x14ac:dyDescent="0.2">
      <c r="A2183" s="102">
        <v>3681</v>
      </c>
      <c r="B2183">
        <v>1417</v>
      </c>
      <c r="C2183" t="s">
        <v>1462</v>
      </c>
      <c r="D2183" t="s">
        <v>907</v>
      </c>
      <c r="E2183">
        <v>1611</v>
      </c>
      <c r="F2183">
        <v>1595</v>
      </c>
      <c r="G2183">
        <v>600</v>
      </c>
      <c r="H2183" t="s">
        <v>898</v>
      </c>
      <c r="I2183">
        <v>6592</v>
      </c>
      <c r="J2183" t="s">
        <v>1059</v>
      </c>
      <c r="K2183" t="s">
        <v>903</v>
      </c>
      <c r="L2183">
        <v>3415</v>
      </c>
      <c r="M2183">
        <v>3380</v>
      </c>
      <c r="N2183">
        <v>300</v>
      </c>
      <c r="O2183" t="s">
        <v>901</v>
      </c>
      <c r="P2183">
        <v>0.77912322144724699</v>
      </c>
      <c r="Q2183">
        <v>0.87018790374345201</v>
      </c>
      <c r="R2183">
        <v>0.43544743680461201</v>
      </c>
      <c r="S2183">
        <v>5.1454737311742903E-2</v>
      </c>
      <c r="T2183">
        <v>1.86330059043249</v>
      </c>
      <c r="U2183">
        <v>1.86330059043249</v>
      </c>
      <c r="V2183">
        <v>1.47938402807791</v>
      </c>
      <c r="W2183">
        <v>9.27</v>
      </c>
      <c r="X2183">
        <v>5.62</v>
      </c>
      <c r="Y2183">
        <v>95055</v>
      </c>
      <c r="Z2183">
        <v>6790</v>
      </c>
      <c r="AA2183">
        <v>0.4</v>
      </c>
      <c r="AB2183">
        <v>14</v>
      </c>
      <c r="AC2183">
        <v>8</v>
      </c>
      <c r="AD2183">
        <v>6</v>
      </c>
      <c r="AE2183">
        <v>57.14</v>
      </c>
      <c r="AF2183">
        <v>19</v>
      </c>
      <c r="AG2183">
        <v>3</v>
      </c>
      <c r="AH2183">
        <v>2</v>
      </c>
      <c r="AI2183">
        <v>9</v>
      </c>
      <c r="AJ2183" s="301">
        <v>43919</v>
      </c>
      <c r="AK2183">
        <v>1375</v>
      </c>
      <c r="AL2183">
        <v>3360</v>
      </c>
      <c r="AM2183" s="301">
        <v>43828</v>
      </c>
      <c r="AN2183">
        <v>1651</v>
      </c>
      <c r="AO2183">
        <v>4150</v>
      </c>
      <c r="AP2183" s="301">
        <v>43645</v>
      </c>
      <c r="AQ2183">
        <v>1652</v>
      </c>
      <c r="AR2183">
        <v>3850</v>
      </c>
      <c r="AS2183" s="301">
        <v>43280</v>
      </c>
      <c r="AT2183">
        <v>1687</v>
      </c>
      <c r="AU2183">
        <v>5180</v>
      </c>
    </row>
    <row r="2184" spans="1:47" x14ac:dyDescent="0.2">
      <c r="A2184" s="102">
        <v>3843</v>
      </c>
      <c r="B2184">
        <v>5334</v>
      </c>
      <c r="C2184" t="s">
        <v>1074</v>
      </c>
      <c r="D2184" t="s">
        <v>897</v>
      </c>
      <c r="E2184">
        <v>1533</v>
      </c>
      <c r="F2184">
        <v>1527</v>
      </c>
      <c r="G2184">
        <v>700</v>
      </c>
      <c r="H2184" t="s">
        <v>901</v>
      </c>
      <c r="I2184">
        <v>7167</v>
      </c>
      <c r="J2184" t="s">
        <v>957</v>
      </c>
      <c r="K2184" t="s">
        <v>940</v>
      </c>
      <c r="L2184">
        <v>250</v>
      </c>
      <c r="M2184">
        <v>252</v>
      </c>
      <c r="N2184">
        <v>4200</v>
      </c>
      <c r="O2184" t="s">
        <v>898</v>
      </c>
      <c r="P2184">
        <v>0.74862427695453804</v>
      </c>
      <c r="Q2184">
        <v>0.86311654082576295</v>
      </c>
      <c r="R2184">
        <v>0.21065525342531199</v>
      </c>
      <c r="S2184" s="15">
        <v>8.9896363649758795E-2</v>
      </c>
      <c r="T2184">
        <v>-1.8683786171511501</v>
      </c>
      <c r="U2184">
        <v>1.8683786171511501</v>
      </c>
      <c r="V2184">
        <v>1.56818900788728</v>
      </c>
      <c r="W2184">
        <v>-14.22</v>
      </c>
      <c r="X2184">
        <v>0.98</v>
      </c>
      <c r="Y2184">
        <v>94913</v>
      </c>
      <c r="Z2184">
        <v>5583</v>
      </c>
      <c r="AA2184">
        <v>0.23</v>
      </c>
      <c r="AB2184">
        <v>17</v>
      </c>
      <c r="AC2184">
        <v>11</v>
      </c>
      <c r="AD2184">
        <v>6</v>
      </c>
      <c r="AE2184">
        <v>64.709999999999994</v>
      </c>
      <c r="AF2184">
        <v>17</v>
      </c>
      <c r="AG2184">
        <v>2</v>
      </c>
      <c r="AH2184">
        <v>3</v>
      </c>
      <c r="AI2184">
        <v>12</v>
      </c>
      <c r="AJ2184" s="301">
        <v>43919</v>
      </c>
      <c r="AK2184">
        <v>1608</v>
      </c>
      <c r="AL2184">
        <v>230</v>
      </c>
      <c r="AM2184" s="301">
        <v>43828</v>
      </c>
      <c r="AN2184">
        <v>2134</v>
      </c>
      <c r="AO2184">
        <v>280</v>
      </c>
      <c r="AP2184" s="301">
        <v>43645</v>
      </c>
      <c r="AQ2184">
        <v>2076</v>
      </c>
      <c r="AR2184">
        <v>290</v>
      </c>
      <c r="AS2184" s="301">
        <v>43280</v>
      </c>
      <c r="AT2184">
        <v>3025</v>
      </c>
      <c r="AU2184">
        <v>366</v>
      </c>
    </row>
    <row r="2185" spans="1:47" x14ac:dyDescent="0.2">
      <c r="A2185" s="102">
        <v>1880</v>
      </c>
      <c r="B2185">
        <v>3099</v>
      </c>
      <c r="C2185" t="s">
        <v>33</v>
      </c>
      <c r="D2185" t="s">
        <v>921</v>
      </c>
      <c r="E2185">
        <v>635</v>
      </c>
      <c r="F2185">
        <v>623</v>
      </c>
      <c r="G2185">
        <v>1700</v>
      </c>
      <c r="H2185" t="s">
        <v>901</v>
      </c>
      <c r="I2185">
        <v>4205</v>
      </c>
      <c r="J2185" t="s">
        <v>998</v>
      </c>
      <c r="K2185" t="s">
        <v>920</v>
      </c>
      <c r="L2185">
        <v>988</v>
      </c>
      <c r="M2185">
        <v>968</v>
      </c>
      <c r="N2185">
        <v>1100</v>
      </c>
      <c r="O2185" t="s">
        <v>898</v>
      </c>
      <c r="P2185">
        <v>0.89138434780339904</v>
      </c>
      <c r="Q2185">
        <v>0.92795393751745603</v>
      </c>
      <c r="R2185">
        <v>7.5900858794655298E-3</v>
      </c>
      <c r="S2185" s="15">
        <v>4.41683853903043E-2</v>
      </c>
      <c r="T2185">
        <v>-1.28709564438626</v>
      </c>
      <c r="U2185">
        <v>1.28709564438626</v>
      </c>
      <c r="V2185">
        <v>0.89748441025439596</v>
      </c>
      <c r="W2185">
        <v>-12.65</v>
      </c>
      <c r="X2185">
        <v>0.54</v>
      </c>
      <c r="Y2185">
        <v>94905</v>
      </c>
      <c r="Z2185">
        <v>5932</v>
      </c>
      <c r="AA2185">
        <v>0.22</v>
      </c>
      <c r="AB2185">
        <v>16</v>
      </c>
      <c r="AC2185">
        <v>9</v>
      </c>
      <c r="AD2185">
        <v>7</v>
      </c>
      <c r="AE2185">
        <v>56.25</v>
      </c>
      <c r="AF2185">
        <v>17</v>
      </c>
      <c r="AG2185">
        <v>4</v>
      </c>
      <c r="AH2185">
        <v>2</v>
      </c>
      <c r="AI2185">
        <v>10</v>
      </c>
      <c r="AJ2185" s="301">
        <v>43919</v>
      </c>
      <c r="AK2185">
        <v>641</v>
      </c>
      <c r="AL2185">
        <v>851</v>
      </c>
      <c r="AM2185" s="301">
        <v>43828</v>
      </c>
      <c r="AN2185">
        <v>984</v>
      </c>
      <c r="AO2185">
        <v>1366</v>
      </c>
      <c r="AP2185" s="301">
        <v>43645</v>
      </c>
      <c r="AQ2185">
        <v>899</v>
      </c>
      <c r="AR2185">
        <v>1217</v>
      </c>
      <c r="AS2185" s="301">
        <v>43280</v>
      </c>
      <c r="AT2185">
        <v>1344</v>
      </c>
      <c r="AU2185">
        <v>1272</v>
      </c>
    </row>
    <row r="2186" spans="1:47" x14ac:dyDescent="0.2">
      <c r="A2186" s="102">
        <v>1379</v>
      </c>
      <c r="B2186">
        <v>7270</v>
      </c>
      <c r="C2186" t="s">
        <v>1455</v>
      </c>
      <c r="D2186" t="s">
        <v>913</v>
      </c>
      <c r="E2186">
        <v>2231</v>
      </c>
      <c r="F2186">
        <v>2210</v>
      </c>
      <c r="G2186">
        <v>400</v>
      </c>
      <c r="H2186" t="s">
        <v>898</v>
      </c>
      <c r="I2186">
        <v>8053</v>
      </c>
      <c r="J2186" t="s">
        <v>1470</v>
      </c>
      <c r="K2186" t="s">
        <v>905</v>
      </c>
      <c r="L2186">
        <v>1233</v>
      </c>
      <c r="M2186">
        <v>1218.5</v>
      </c>
      <c r="N2186">
        <v>700</v>
      </c>
      <c r="O2186" t="s">
        <v>901</v>
      </c>
      <c r="P2186">
        <v>0.88065489196798996</v>
      </c>
      <c r="Q2186">
        <v>0.93961309783747404</v>
      </c>
      <c r="R2186">
        <v>0.36249597656805599</v>
      </c>
      <c r="S2186">
        <v>5.0913991030690803E-2</v>
      </c>
      <c r="T2186">
        <v>0.51754787702809202</v>
      </c>
      <c r="U2186">
        <v>0.51754787702809202</v>
      </c>
      <c r="V2186">
        <v>0.57320619595699596</v>
      </c>
      <c r="W2186">
        <v>3.03</v>
      </c>
      <c r="X2186">
        <v>3.51</v>
      </c>
      <c r="Y2186">
        <v>94892</v>
      </c>
      <c r="Z2186">
        <v>8627</v>
      </c>
      <c r="AA2186">
        <v>0.56000000000000005</v>
      </c>
      <c r="AB2186">
        <v>11</v>
      </c>
      <c r="AC2186">
        <v>6</v>
      </c>
      <c r="AD2186">
        <v>5</v>
      </c>
      <c r="AE2186">
        <v>54.55</v>
      </c>
      <c r="AF2186">
        <v>20</v>
      </c>
      <c r="AG2186">
        <v>2</v>
      </c>
      <c r="AH2186">
        <v>1</v>
      </c>
      <c r="AI2186">
        <v>8</v>
      </c>
      <c r="AJ2186" s="301">
        <v>43919</v>
      </c>
      <c r="AK2186">
        <v>2180</v>
      </c>
      <c r="AL2186">
        <v>1285.5</v>
      </c>
      <c r="AM2186" s="301">
        <v>43828</v>
      </c>
      <c r="AN2186">
        <v>2713.5</v>
      </c>
      <c r="AO2186">
        <v>1624</v>
      </c>
      <c r="AP2186" s="301">
        <v>43645</v>
      </c>
      <c r="AQ2186">
        <v>2733.5</v>
      </c>
      <c r="AR2186">
        <v>1660</v>
      </c>
      <c r="AS2186" s="301">
        <v>43280</v>
      </c>
      <c r="AT2186">
        <v>3169</v>
      </c>
      <c r="AU2186">
        <v>1795.5</v>
      </c>
    </row>
    <row r="2187" spans="1:47" x14ac:dyDescent="0.2">
      <c r="A2187" s="102">
        <v>2401</v>
      </c>
      <c r="B2187">
        <v>3086</v>
      </c>
      <c r="C2187" t="s">
        <v>503</v>
      </c>
      <c r="D2187" t="s">
        <v>921</v>
      </c>
      <c r="E2187">
        <v>795</v>
      </c>
      <c r="F2187">
        <v>758</v>
      </c>
      <c r="G2187">
        <v>1100</v>
      </c>
      <c r="H2187" t="s">
        <v>901</v>
      </c>
      <c r="I2187">
        <v>6902</v>
      </c>
      <c r="J2187" t="s">
        <v>588</v>
      </c>
      <c r="K2187" t="s">
        <v>913</v>
      </c>
      <c r="L2187">
        <v>4170</v>
      </c>
      <c r="M2187">
        <v>4151</v>
      </c>
      <c r="N2187">
        <v>200</v>
      </c>
      <c r="O2187" t="s">
        <v>898</v>
      </c>
      <c r="P2187">
        <v>0.60121779335145298</v>
      </c>
      <c r="Q2187">
        <v>0.91409114778849498</v>
      </c>
      <c r="R2187">
        <v>0.153632549273538</v>
      </c>
      <c r="S2187">
        <v>2.4363813471659501E-2</v>
      </c>
      <c r="T2187">
        <v>-2.2316333353873401</v>
      </c>
      <c r="U2187">
        <v>2.2316333353873401</v>
      </c>
      <c r="V2187">
        <v>2.0391634498625399</v>
      </c>
      <c r="W2187">
        <v>-26.25</v>
      </c>
      <c r="X2187">
        <v>0.43</v>
      </c>
      <c r="Y2187">
        <v>94433</v>
      </c>
      <c r="Z2187">
        <v>9443</v>
      </c>
      <c r="AA2187">
        <v>0.62</v>
      </c>
      <c r="AB2187">
        <v>10</v>
      </c>
      <c r="AC2187">
        <v>6</v>
      </c>
      <c r="AD2187">
        <v>4</v>
      </c>
      <c r="AE2187">
        <v>60</v>
      </c>
      <c r="AF2187">
        <v>20</v>
      </c>
      <c r="AG2187">
        <v>1</v>
      </c>
      <c r="AH2187">
        <v>1</v>
      </c>
      <c r="AI2187">
        <v>8</v>
      </c>
      <c r="AJ2187" s="301">
        <v>43919</v>
      </c>
      <c r="AK2187">
        <v>907</v>
      </c>
      <c r="AL2187">
        <v>3590</v>
      </c>
      <c r="AM2187" s="301">
        <v>43828</v>
      </c>
      <c r="AN2187">
        <v>1530</v>
      </c>
      <c r="AO2187">
        <v>4966</v>
      </c>
      <c r="AP2187" s="301">
        <v>43645</v>
      </c>
      <c r="AQ2187">
        <v>1244</v>
      </c>
      <c r="AR2187">
        <v>4642</v>
      </c>
      <c r="AS2187" s="301">
        <v>43280</v>
      </c>
      <c r="AT2187">
        <v>1630</v>
      </c>
      <c r="AU2187">
        <v>5245</v>
      </c>
    </row>
    <row r="2188" spans="1:47" x14ac:dyDescent="0.2">
      <c r="A2188" s="102">
        <v>2637</v>
      </c>
      <c r="B2188">
        <v>3046</v>
      </c>
      <c r="C2188" t="s">
        <v>500</v>
      </c>
      <c r="D2188" t="s">
        <v>921</v>
      </c>
      <c r="E2188">
        <v>6700</v>
      </c>
      <c r="F2188">
        <v>6590</v>
      </c>
      <c r="G2188">
        <v>100</v>
      </c>
      <c r="H2188" t="s">
        <v>901</v>
      </c>
      <c r="I2188">
        <v>6465</v>
      </c>
      <c r="J2188" t="s">
        <v>360</v>
      </c>
      <c r="K2188" t="s">
        <v>909</v>
      </c>
      <c r="L2188">
        <v>9250</v>
      </c>
      <c r="M2188">
        <v>9100</v>
      </c>
      <c r="N2188">
        <v>100</v>
      </c>
      <c r="O2188" t="s">
        <v>898</v>
      </c>
      <c r="P2188">
        <v>0.83152613235130601</v>
      </c>
      <c r="Q2188">
        <v>0.90751011995264497</v>
      </c>
      <c r="R2188">
        <v>0.43533838854641699</v>
      </c>
      <c r="S2188" s="15">
        <v>9.3391544296184903E-2</v>
      </c>
      <c r="T2188">
        <v>-0.16311565974112999</v>
      </c>
      <c r="U2188">
        <v>0.16311565974112999</v>
      </c>
      <c r="V2188">
        <v>0.37438718957158801</v>
      </c>
      <c r="W2188">
        <v>-0.89</v>
      </c>
      <c r="X2188">
        <v>27.58</v>
      </c>
      <c r="Y2188">
        <v>93988</v>
      </c>
      <c r="Z2188">
        <v>46994</v>
      </c>
      <c r="AA2188">
        <v>3.76</v>
      </c>
      <c r="AB2188">
        <v>2</v>
      </c>
      <c r="AC2188">
        <v>1</v>
      </c>
      <c r="AD2188">
        <v>1</v>
      </c>
      <c r="AE2188">
        <v>50</v>
      </c>
      <c r="AF2188">
        <v>12</v>
      </c>
      <c r="AG2188">
        <v>1</v>
      </c>
      <c r="AH2188">
        <v>0</v>
      </c>
      <c r="AI2188">
        <v>1</v>
      </c>
      <c r="AJ2188" s="301">
        <v>43919</v>
      </c>
      <c r="AK2188">
        <v>6090</v>
      </c>
      <c r="AL2188">
        <v>8530</v>
      </c>
      <c r="AM2188" s="301">
        <v>43828</v>
      </c>
      <c r="AN2188">
        <v>7380</v>
      </c>
      <c r="AO2188">
        <v>9740</v>
      </c>
      <c r="AP2188" s="301">
        <v>43645</v>
      </c>
      <c r="AQ2188">
        <v>6050</v>
      </c>
      <c r="AR2188">
        <v>8150</v>
      </c>
      <c r="AS2188" s="301">
        <v>43280</v>
      </c>
      <c r="AT2188">
        <v>6070</v>
      </c>
      <c r="AU2188">
        <v>10800</v>
      </c>
    </row>
    <row r="2189" spans="1:47" x14ac:dyDescent="0.2">
      <c r="A2189" s="102">
        <v>3557</v>
      </c>
      <c r="B2189">
        <v>3632</v>
      </c>
      <c r="C2189" t="s">
        <v>1451</v>
      </c>
      <c r="D2189" t="s">
        <v>900</v>
      </c>
      <c r="E2189">
        <v>486</v>
      </c>
      <c r="F2189">
        <v>469</v>
      </c>
      <c r="G2189">
        <v>1900</v>
      </c>
      <c r="H2189" t="s">
        <v>898</v>
      </c>
      <c r="I2189">
        <v>8316</v>
      </c>
      <c r="J2189" t="s">
        <v>1051</v>
      </c>
      <c r="K2189" t="s">
        <v>940</v>
      </c>
      <c r="L2189">
        <v>3001</v>
      </c>
      <c r="M2189">
        <v>3011</v>
      </c>
      <c r="N2189">
        <v>300</v>
      </c>
      <c r="O2189" t="s">
        <v>901</v>
      </c>
      <c r="P2189">
        <v>0.71622412163319205</v>
      </c>
      <c r="Q2189">
        <v>0.87507444460231498</v>
      </c>
      <c r="R2189">
        <v>0.33489082594547098</v>
      </c>
      <c r="S2189" s="15">
        <v>3.66431647342551E-2</v>
      </c>
      <c r="T2189">
        <v>1.0328900358678399</v>
      </c>
      <c r="U2189">
        <v>1.0328900358678399</v>
      </c>
      <c r="V2189">
        <v>1.6177587203185499</v>
      </c>
      <c r="W2189">
        <v>5.19</v>
      </c>
      <c r="X2189">
        <v>1.35</v>
      </c>
      <c r="Y2189">
        <v>93699</v>
      </c>
      <c r="Z2189">
        <v>5856</v>
      </c>
      <c r="AA2189">
        <v>0.39</v>
      </c>
      <c r="AB2189">
        <v>16</v>
      </c>
      <c r="AC2189">
        <v>7</v>
      </c>
      <c r="AD2189">
        <v>9</v>
      </c>
      <c r="AE2189">
        <v>43.75</v>
      </c>
      <c r="AF2189">
        <v>19</v>
      </c>
      <c r="AG2189">
        <v>3</v>
      </c>
      <c r="AH2189">
        <v>1</v>
      </c>
      <c r="AI2189">
        <v>12</v>
      </c>
      <c r="AJ2189" s="301">
        <v>43919</v>
      </c>
      <c r="AK2189">
        <v>404</v>
      </c>
      <c r="AL2189">
        <v>2750.5</v>
      </c>
      <c r="AM2189" s="301">
        <v>43828</v>
      </c>
      <c r="AN2189">
        <v>493</v>
      </c>
      <c r="AO2189">
        <v>4038</v>
      </c>
      <c r="AP2189" s="301">
        <v>43645</v>
      </c>
      <c r="AQ2189">
        <v>510</v>
      </c>
      <c r="AR2189">
        <v>3843</v>
      </c>
      <c r="AS2189" s="301">
        <v>43280</v>
      </c>
      <c r="AT2189">
        <v>587</v>
      </c>
      <c r="AU2189">
        <v>4233</v>
      </c>
    </row>
    <row r="2190" spans="1:47" x14ac:dyDescent="0.2">
      <c r="A2190" s="102">
        <v>3636</v>
      </c>
      <c r="B2190">
        <v>4004</v>
      </c>
      <c r="C2190" t="s">
        <v>1027</v>
      </c>
      <c r="D2190" t="s">
        <v>920</v>
      </c>
      <c r="E2190">
        <v>2393</v>
      </c>
      <c r="F2190">
        <v>2398</v>
      </c>
      <c r="G2190">
        <v>400</v>
      </c>
      <c r="H2190" t="s">
        <v>901</v>
      </c>
      <c r="I2190">
        <v>6326</v>
      </c>
      <c r="J2190" t="s">
        <v>1450</v>
      </c>
      <c r="K2190" t="s">
        <v>909</v>
      </c>
      <c r="L2190">
        <v>1614.5</v>
      </c>
      <c r="M2190">
        <v>1599</v>
      </c>
      <c r="N2190">
        <v>600</v>
      </c>
      <c r="O2190" t="s">
        <v>898</v>
      </c>
      <c r="P2190">
        <v>0.85546979378217103</v>
      </c>
      <c r="Q2190">
        <v>0.87194863106383902</v>
      </c>
      <c r="R2190">
        <v>0.131807539838182</v>
      </c>
      <c r="S2190">
        <v>6.3194893485042994E-2</v>
      </c>
      <c r="T2190">
        <v>-1.54650440089472</v>
      </c>
      <c r="U2190">
        <v>1.54650440089472</v>
      </c>
      <c r="V2190">
        <v>1.3653038915707001</v>
      </c>
      <c r="W2190">
        <v>-11.6</v>
      </c>
      <c r="X2190">
        <v>0.02</v>
      </c>
      <c r="Y2190">
        <v>93541</v>
      </c>
      <c r="Z2190">
        <v>7195</v>
      </c>
      <c r="AA2190">
        <v>0.28999999999999998</v>
      </c>
      <c r="AB2190">
        <v>13</v>
      </c>
      <c r="AC2190">
        <v>5</v>
      </c>
      <c r="AD2190">
        <v>8</v>
      </c>
      <c r="AE2190">
        <v>38.46</v>
      </c>
      <c r="AF2190">
        <v>16</v>
      </c>
      <c r="AG2190">
        <v>4</v>
      </c>
      <c r="AH2190">
        <v>2</v>
      </c>
      <c r="AI2190">
        <v>7</v>
      </c>
      <c r="AJ2190" s="301">
        <v>43919</v>
      </c>
      <c r="AK2190">
        <v>2311</v>
      </c>
      <c r="AL2190">
        <v>1398.5</v>
      </c>
      <c r="AM2190" s="301">
        <v>43828</v>
      </c>
      <c r="AN2190">
        <v>2899</v>
      </c>
      <c r="AO2190">
        <v>1726</v>
      </c>
      <c r="AP2190" s="301">
        <v>43645</v>
      </c>
      <c r="AQ2190">
        <v>3200</v>
      </c>
      <c r="AR2190">
        <v>1813</v>
      </c>
      <c r="AS2190" s="301">
        <v>43280</v>
      </c>
      <c r="AT2190">
        <v>4840</v>
      </c>
      <c r="AU2190">
        <v>1732</v>
      </c>
    </row>
    <row r="2191" spans="1:47" x14ac:dyDescent="0.2">
      <c r="A2191" s="102">
        <v>3466</v>
      </c>
      <c r="B2191">
        <v>4004</v>
      </c>
      <c r="C2191" t="s">
        <v>1027</v>
      </c>
      <c r="D2191" t="s">
        <v>920</v>
      </c>
      <c r="E2191">
        <v>2393</v>
      </c>
      <c r="F2191">
        <v>2398</v>
      </c>
      <c r="G2191">
        <v>400</v>
      </c>
      <c r="H2191" t="s">
        <v>898</v>
      </c>
      <c r="I2191">
        <v>7201</v>
      </c>
      <c r="J2191" t="s">
        <v>928</v>
      </c>
      <c r="K2191" t="s">
        <v>913</v>
      </c>
      <c r="L2191">
        <v>400.4</v>
      </c>
      <c r="M2191">
        <v>394.7</v>
      </c>
      <c r="N2191">
        <v>2400</v>
      </c>
      <c r="O2191" t="s">
        <v>901</v>
      </c>
      <c r="P2191">
        <v>0.93371353557688497</v>
      </c>
      <c r="Q2191">
        <v>0.87848149455606905</v>
      </c>
      <c r="R2191">
        <v>8.5445479028590596E-3</v>
      </c>
      <c r="S2191">
        <v>4.6333434746602398E-2</v>
      </c>
      <c r="T2191">
        <v>2.0596863158633998E-2</v>
      </c>
      <c r="U2191">
        <v>2.0596863158633998E-2</v>
      </c>
      <c r="V2191">
        <v>8.1499307801923895E-3</v>
      </c>
      <c r="W2191">
        <v>0.18</v>
      </c>
      <c r="X2191">
        <v>1.24</v>
      </c>
      <c r="Y2191">
        <v>93125</v>
      </c>
      <c r="Z2191">
        <v>4435</v>
      </c>
      <c r="AA2191">
        <v>0.03</v>
      </c>
      <c r="AB2191">
        <v>21</v>
      </c>
      <c r="AC2191">
        <v>10</v>
      </c>
      <c r="AD2191">
        <v>11</v>
      </c>
      <c r="AE2191">
        <v>47.62</v>
      </c>
      <c r="AF2191">
        <v>17</v>
      </c>
      <c r="AG2191">
        <v>5</v>
      </c>
      <c r="AH2191">
        <v>4</v>
      </c>
      <c r="AI2191">
        <v>12</v>
      </c>
      <c r="AJ2191" s="301">
        <v>43919</v>
      </c>
      <c r="AK2191">
        <v>2311</v>
      </c>
      <c r="AL2191">
        <v>384.9</v>
      </c>
      <c r="AM2191" s="301">
        <v>43828</v>
      </c>
      <c r="AN2191">
        <v>2899</v>
      </c>
      <c r="AO2191">
        <v>636.1</v>
      </c>
      <c r="AP2191" s="301">
        <v>43645</v>
      </c>
      <c r="AQ2191">
        <v>3200</v>
      </c>
      <c r="AR2191">
        <v>789.6</v>
      </c>
      <c r="AS2191" s="301">
        <v>43280</v>
      </c>
      <c r="AT2191">
        <v>4840</v>
      </c>
      <c r="AU2191">
        <v>1053</v>
      </c>
    </row>
    <row r="2192" spans="1:47" x14ac:dyDescent="0.2">
      <c r="A2192" s="102">
        <v>1823</v>
      </c>
      <c r="B2192">
        <v>4666</v>
      </c>
      <c r="C2192" t="s">
        <v>1342</v>
      </c>
      <c r="D2192" t="s">
        <v>917</v>
      </c>
      <c r="E2192">
        <v>1805</v>
      </c>
      <c r="F2192">
        <v>1797</v>
      </c>
      <c r="G2192">
        <v>600</v>
      </c>
      <c r="H2192" t="s">
        <v>901</v>
      </c>
      <c r="I2192">
        <v>4681</v>
      </c>
      <c r="J2192" t="s">
        <v>774</v>
      </c>
      <c r="K2192" t="s">
        <v>910</v>
      </c>
      <c r="L2192">
        <v>1414</v>
      </c>
      <c r="M2192">
        <v>1389</v>
      </c>
      <c r="N2192">
        <v>800</v>
      </c>
      <c r="O2192" t="s">
        <v>898</v>
      </c>
      <c r="P2192">
        <v>0.80660240004766004</v>
      </c>
      <c r="Q2192">
        <v>0.92931759866567698</v>
      </c>
      <c r="R2192" s="15">
        <v>0.22237218308942799</v>
      </c>
      <c r="S2192">
        <v>7.8305577195936601E-2</v>
      </c>
      <c r="T2192">
        <v>-1.47649197956222</v>
      </c>
      <c r="U2192">
        <v>1.47649197956222</v>
      </c>
      <c r="V2192">
        <v>1.75946375650197</v>
      </c>
      <c r="W2192">
        <v>-13.92</v>
      </c>
      <c r="X2192">
        <v>3.06</v>
      </c>
      <c r="Y2192">
        <v>92892</v>
      </c>
      <c r="Z2192">
        <v>7146</v>
      </c>
      <c r="AA2192">
        <v>0.38</v>
      </c>
      <c r="AB2192">
        <v>13</v>
      </c>
      <c r="AC2192">
        <v>8</v>
      </c>
      <c r="AD2192">
        <v>5</v>
      </c>
      <c r="AE2192">
        <v>61.54</v>
      </c>
      <c r="AF2192">
        <v>17</v>
      </c>
      <c r="AG2192">
        <v>3</v>
      </c>
      <c r="AH2192">
        <v>2</v>
      </c>
      <c r="AI2192">
        <v>8</v>
      </c>
      <c r="AJ2192" s="301">
        <v>43919</v>
      </c>
      <c r="AK2192">
        <v>1620</v>
      </c>
      <c r="AL2192">
        <v>1086</v>
      </c>
      <c r="AM2192" s="301">
        <v>43828</v>
      </c>
      <c r="AN2192">
        <v>2669</v>
      </c>
      <c r="AO2192">
        <v>1855</v>
      </c>
      <c r="AP2192" s="301">
        <v>43645</v>
      </c>
      <c r="AQ2192">
        <v>2515</v>
      </c>
      <c r="AR2192">
        <v>1659</v>
      </c>
      <c r="AS2192" s="301">
        <v>43280</v>
      </c>
      <c r="AT2192">
        <v>2910</v>
      </c>
      <c r="AU2192">
        <v>1889</v>
      </c>
    </row>
    <row r="2193" spans="1:47" x14ac:dyDescent="0.2">
      <c r="A2193" s="102">
        <v>2248</v>
      </c>
      <c r="B2193">
        <v>4631</v>
      </c>
      <c r="C2193" t="s">
        <v>1088</v>
      </c>
      <c r="D2193" t="s">
        <v>920</v>
      </c>
      <c r="E2193">
        <v>2685</v>
      </c>
      <c r="F2193">
        <v>2636</v>
      </c>
      <c r="G2193">
        <v>300</v>
      </c>
      <c r="H2193" t="s">
        <v>898</v>
      </c>
      <c r="I2193">
        <v>7313</v>
      </c>
      <c r="J2193" t="s">
        <v>857</v>
      </c>
      <c r="K2193" t="s">
        <v>913</v>
      </c>
      <c r="L2193">
        <v>2939</v>
      </c>
      <c r="M2193">
        <v>2923</v>
      </c>
      <c r="N2193">
        <v>300</v>
      </c>
      <c r="O2193" t="s">
        <v>901</v>
      </c>
      <c r="P2193">
        <v>0.93608118673245</v>
      </c>
      <c r="Q2193">
        <v>0.91827359503542705</v>
      </c>
      <c r="R2193">
        <v>0.488080726483403</v>
      </c>
      <c r="S2193">
        <v>6.0588797172478101E-2</v>
      </c>
      <c r="T2193">
        <v>0.36749384951868502</v>
      </c>
      <c r="U2193">
        <v>0.36749384951868502</v>
      </c>
      <c r="V2193">
        <v>0.88154017809056595</v>
      </c>
      <c r="W2193">
        <v>1.1599999999999999</v>
      </c>
      <c r="X2193">
        <v>9.82</v>
      </c>
      <c r="Y2193">
        <v>92886</v>
      </c>
      <c r="Z2193">
        <v>9289</v>
      </c>
      <c r="AA2193">
        <v>0.39</v>
      </c>
      <c r="AB2193">
        <v>10</v>
      </c>
      <c r="AC2193">
        <v>5</v>
      </c>
      <c r="AD2193">
        <v>5</v>
      </c>
      <c r="AE2193">
        <v>50</v>
      </c>
      <c r="AF2193">
        <v>19</v>
      </c>
      <c r="AG2193">
        <v>2</v>
      </c>
      <c r="AH2193">
        <v>0</v>
      </c>
      <c r="AI2193">
        <v>8</v>
      </c>
      <c r="AJ2193" s="301">
        <v>43919</v>
      </c>
      <c r="AK2193">
        <v>2479</v>
      </c>
      <c r="AL2193">
        <v>2701</v>
      </c>
      <c r="AM2193" s="301">
        <v>43828</v>
      </c>
      <c r="AN2193">
        <v>3035</v>
      </c>
      <c r="AO2193">
        <v>3425</v>
      </c>
      <c r="AP2193" s="301">
        <v>43645</v>
      </c>
      <c r="AQ2193">
        <v>2906</v>
      </c>
      <c r="AR2193">
        <v>3075</v>
      </c>
      <c r="AS2193" s="301">
        <v>43280</v>
      </c>
      <c r="AT2193">
        <v>3450</v>
      </c>
      <c r="AU2193">
        <v>4495</v>
      </c>
    </row>
    <row r="2194" spans="1:47" x14ac:dyDescent="0.2">
      <c r="A2194" s="102">
        <v>421</v>
      </c>
      <c r="B2194">
        <v>8053</v>
      </c>
      <c r="C2194" t="s">
        <v>1470</v>
      </c>
      <c r="D2194" t="s">
        <v>905</v>
      </c>
      <c r="E2194">
        <v>1233</v>
      </c>
      <c r="F2194">
        <v>1218.5</v>
      </c>
      <c r="G2194">
        <v>700</v>
      </c>
      <c r="H2194" t="s">
        <v>901</v>
      </c>
      <c r="I2194">
        <v>8830</v>
      </c>
      <c r="J2194" t="s">
        <v>967</v>
      </c>
      <c r="K2194" t="s">
        <v>917</v>
      </c>
      <c r="L2194">
        <v>2915</v>
      </c>
      <c r="M2194">
        <v>2881</v>
      </c>
      <c r="N2194">
        <v>300</v>
      </c>
      <c r="O2194" t="s">
        <v>898</v>
      </c>
      <c r="P2194">
        <v>0.88540285276865704</v>
      </c>
      <c r="Q2194">
        <v>0.960061567888714</v>
      </c>
      <c r="R2194" s="15">
        <v>0.107240898354095</v>
      </c>
      <c r="S2194">
        <v>5.1630008835982302E-2</v>
      </c>
      <c r="T2194">
        <v>-0.673355765629162</v>
      </c>
      <c r="U2194">
        <v>0.673355765629162</v>
      </c>
      <c r="V2194">
        <v>0.78126432482767305</v>
      </c>
      <c r="W2194">
        <v>-4.0199999999999996</v>
      </c>
      <c r="X2194">
        <v>1.31</v>
      </c>
      <c r="Y2194">
        <v>92758</v>
      </c>
      <c r="Z2194">
        <v>8433</v>
      </c>
      <c r="AA2194">
        <v>0.54</v>
      </c>
      <c r="AB2194">
        <v>11</v>
      </c>
      <c r="AC2194">
        <v>6</v>
      </c>
      <c r="AD2194">
        <v>5</v>
      </c>
      <c r="AE2194">
        <v>54.55</v>
      </c>
      <c r="AF2194">
        <v>19</v>
      </c>
      <c r="AG2194">
        <v>2</v>
      </c>
      <c r="AH2194">
        <v>0</v>
      </c>
      <c r="AI2194">
        <v>9</v>
      </c>
      <c r="AJ2194" s="301">
        <v>43919</v>
      </c>
      <c r="AK2194">
        <v>1285.5</v>
      </c>
      <c r="AL2194">
        <v>2789</v>
      </c>
      <c r="AM2194" s="301">
        <v>43828</v>
      </c>
      <c r="AN2194">
        <v>1624</v>
      </c>
      <c r="AO2194">
        <v>3812</v>
      </c>
      <c r="AP2194" s="301">
        <v>43645</v>
      </c>
      <c r="AQ2194">
        <v>1660</v>
      </c>
      <c r="AR2194">
        <v>3966</v>
      </c>
      <c r="AS2194" s="301">
        <v>43280</v>
      </c>
      <c r="AT2194">
        <v>1795.5</v>
      </c>
      <c r="AU2194">
        <v>4042</v>
      </c>
    </row>
    <row r="2195" spans="1:47" x14ac:dyDescent="0.2">
      <c r="A2195" s="102">
        <v>1452</v>
      </c>
      <c r="B2195">
        <v>8273</v>
      </c>
      <c r="C2195" t="s">
        <v>978</v>
      </c>
      <c r="D2195" t="s">
        <v>921</v>
      </c>
      <c r="E2195">
        <v>3425</v>
      </c>
      <c r="F2195">
        <v>3365</v>
      </c>
      <c r="G2195">
        <v>300</v>
      </c>
      <c r="H2195" t="s">
        <v>898</v>
      </c>
      <c r="I2195">
        <v>9766</v>
      </c>
      <c r="J2195" t="s">
        <v>1449</v>
      </c>
      <c r="K2195" t="s">
        <v>900</v>
      </c>
      <c r="L2195">
        <v>3635</v>
      </c>
      <c r="M2195">
        <v>3510</v>
      </c>
      <c r="N2195">
        <v>300</v>
      </c>
      <c r="O2195" t="s">
        <v>901</v>
      </c>
      <c r="P2195">
        <v>0.92718403574966402</v>
      </c>
      <c r="Q2195">
        <v>0.93791838047316001</v>
      </c>
      <c r="R2195">
        <v>1.00105878856004E-2</v>
      </c>
      <c r="S2195" s="15">
        <v>8.9425959319469006E-2</v>
      </c>
      <c r="T2195">
        <v>1.52232865356859</v>
      </c>
      <c r="U2195">
        <v>1.52232865356859</v>
      </c>
      <c r="V2195">
        <v>1.1061850650803799</v>
      </c>
      <c r="W2195">
        <v>6.22</v>
      </c>
      <c r="X2195">
        <v>4.13</v>
      </c>
      <c r="Y2195">
        <v>92561</v>
      </c>
      <c r="Z2195">
        <v>46280</v>
      </c>
      <c r="AA2195">
        <v>2.54</v>
      </c>
      <c r="AB2195">
        <v>2</v>
      </c>
      <c r="AC2195">
        <v>2</v>
      </c>
      <c r="AD2195">
        <v>0</v>
      </c>
      <c r="AE2195">
        <v>100</v>
      </c>
      <c r="AF2195">
        <v>21</v>
      </c>
      <c r="AG2195">
        <v>0</v>
      </c>
      <c r="AH2195">
        <v>0</v>
      </c>
      <c r="AI2195">
        <v>2</v>
      </c>
      <c r="AJ2195" s="301">
        <v>43919</v>
      </c>
      <c r="AK2195">
        <v>3060</v>
      </c>
      <c r="AL2195">
        <v>3305</v>
      </c>
      <c r="AM2195" s="301">
        <v>43828</v>
      </c>
      <c r="AN2195">
        <v>3935</v>
      </c>
      <c r="AO2195">
        <v>4485</v>
      </c>
      <c r="AP2195" s="301">
        <v>43645</v>
      </c>
      <c r="AQ2195">
        <v>4415</v>
      </c>
      <c r="AR2195">
        <v>5130</v>
      </c>
      <c r="AS2195" s="301">
        <v>43280</v>
      </c>
      <c r="AT2195">
        <v>6530</v>
      </c>
      <c r="AU2195">
        <v>5400</v>
      </c>
    </row>
    <row r="2196" spans="1:47" x14ac:dyDescent="0.2">
      <c r="A2196" s="102">
        <v>2152</v>
      </c>
      <c r="B2196">
        <v>1605</v>
      </c>
      <c r="C2196" t="s">
        <v>1062</v>
      </c>
      <c r="D2196" t="s">
        <v>1045</v>
      </c>
      <c r="E2196">
        <v>672.9</v>
      </c>
      <c r="F2196">
        <v>659.6</v>
      </c>
      <c r="G2196">
        <v>1600</v>
      </c>
      <c r="H2196" t="s">
        <v>901</v>
      </c>
      <c r="I2196">
        <v>4091</v>
      </c>
      <c r="J2196" t="s">
        <v>1334</v>
      </c>
      <c r="K2196" t="s">
        <v>920</v>
      </c>
      <c r="L2196">
        <v>1721</v>
      </c>
      <c r="M2196">
        <v>1751</v>
      </c>
      <c r="N2196">
        <v>600</v>
      </c>
      <c r="O2196" t="s">
        <v>898</v>
      </c>
      <c r="P2196">
        <v>0.846684832303782</v>
      </c>
      <c r="Q2196">
        <v>0.92082488505068405</v>
      </c>
      <c r="R2196">
        <v>0.13779850798614399</v>
      </c>
      <c r="S2196">
        <v>3.1792823798601599E-2</v>
      </c>
      <c r="T2196">
        <v>-1.16872779210739</v>
      </c>
      <c r="U2196">
        <v>1.16872779210739</v>
      </c>
      <c r="V2196">
        <v>0.36117068850075001</v>
      </c>
      <c r="W2196">
        <v>-5.6</v>
      </c>
      <c r="X2196">
        <v>0.45</v>
      </c>
      <c r="Y2196">
        <v>92488</v>
      </c>
      <c r="Z2196">
        <v>7114</v>
      </c>
      <c r="AA2196">
        <v>0.39</v>
      </c>
      <c r="AB2196">
        <v>13</v>
      </c>
      <c r="AC2196">
        <v>7</v>
      </c>
      <c r="AD2196">
        <v>6</v>
      </c>
      <c r="AE2196">
        <v>53.85</v>
      </c>
      <c r="AF2196">
        <v>18</v>
      </c>
      <c r="AG2196">
        <v>4</v>
      </c>
      <c r="AH2196">
        <v>3</v>
      </c>
      <c r="AI2196">
        <v>6</v>
      </c>
      <c r="AJ2196" s="301">
        <v>43919</v>
      </c>
      <c r="AK2196">
        <v>599.20000000000005</v>
      </c>
      <c r="AL2196">
        <v>1662</v>
      </c>
      <c r="AM2196" s="301">
        <v>43828</v>
      </c>
      <c r="AN2196">
        <v>1136.5</v>
      </c>
      <c r="AO2196">
        <v>2428</v>
      </c>
      <c r="AP2196" s="301">
        <v>43645</v>
      </c>
      <c r="AQ2196">
        <v>992.9</v>
      </c>
      <c r="AR2196">
        <v>2285</v>
      </c>
      <c r="AS2196" s="301">
        <v>43280</v>
      </c>
      <c r="AT2196">
        <v>1132.5</v>
      </c>
      <c r="AU2196">
        <v>1526</v>
      </c>
    </row>
    <row r="2197" spans="1:47" x14ac:dyDescent="0.2">
      <c r="A2197" s="102">
        <v>2737</v>
      </c>
      <c r="B2197">
        <v>5332</v>
      </c>
      <c r="C2197" t="s">
        <v>555</v>
      </c>
      <c r="D2197" t="s">
        <v>897</v>
      </c>
      <c r="E2197">
        <v>4150</v>
      </c>
      <c r="F2197">
        <v>4095</v>
      </c>
      <c r="G2197">
        <v>200</v>
      </c>
      <c r="H2197" t="s">
        <v>898</v>
      </c>
      <c r="I2197">
        <v>7259</v>
      </c>
      <c r="J2197" t="s">
        <v>24</v>
      </c>
      <c r="K2197" t="s">
        <v>913</v>
      </c>
      <c r="L2197">
        <v>3115</v>
      </c>
      <c r="M2197">
        <v>3070</v>
      </c>
      <c r="N2197">
        <v>300</v>
      </c>
      <c r="O2197" t="s">
        <v>901</v>
      </c>
      <c r="P2197">
        <v>0.92070529716646399</v>
      </c>
      <c r="Q2197">
        <v>0.90502910502420197</v>
      </c>
      <c r="R2197">
        <v>0.45403864070703698</v>
      </c>
      <c r="S2197">
        <v>2.2518343653699199E-2</v>
      </c>
      <c r="T2197">
        <v>1.0330487406101201</v>
      </c>
      <c r="U2197">
        <v>1.0330487406101201</v>
      </c>
      <c r="V2197">
        <v>0.73003414624847396</v>
      </c>
      <c r="W2197">
        <v>4.47</v>
      </c>
      <c r="X2197">
        <v>12.45</v>
      </c>
      <c r="Y2197">
        <v>92122</v>
      </c>
      <c r="Z2197">
        <v>13160</v>
      </c>
      <c r="AA2197">
        <v>0.8</v>
      </c>
      <c r="AB2197">
        <v>7</v>
      </c>
      <c r="AC2197">
        <v>4</v>
      </c>
      <c r="AD2197">
        <v>3</v>
      </c>
      <c r="AE2197">
        <v>57.14</v>
      </c>
      <c r="AF2197">
        <v>19</v>
      </c>
      <c r="AG2197">
        <v>2</v>
      </c>
      <c r="AH2197">
        <v>1</v>
      </c>
      <c r="AI2197">
        <v>4</v>
      </c>
      <c r="AJ2197" s="301">
        <v>43919</v>
      </c>
      <c r="AK2197">
        <v>3720</v>
      </c>
      <c r="AL2197">
        <v>2842</v>
      </c>
      <c r="AM2197" s="301">
        <v>43828</v>
      </c>
      <c r="AN2197">
        <v>4640</v>
      </c>
      <c r="AO2197">
        <v>4070</v>
      </c>
      <c r="AP2197" s="301">
        <v>43645</v>
      </c>
      <c r="AQ2197">
        <v>4410</v>
      </c>
      <c r="AR2197">
        <v>3810</v>
      </c>
      <c r="AS2197" s="301">
        <v>43280</v>
      </c>
      <c r="AT2197">
        <v>4930</v>
      </c>
      <c r="AU2197">
        <v>4980</v>
      </c>
    </row>
    <row r="2198" spans="1:47" x14ac:dyDescent="0.2">
      <c r="A2198" s="102">
        <v>1160</v>
      </c>
      <c r="B2198">
        <v>1833</v>
      </c>
      <c r="C2198" t="s">
        <v>1197</v>
      </c>
      <c r="D2198" t="s">
        <v>907</v>
      </c>
      <c r="E2198">
        <v>2457</v>
      </c>
      <c r="F2198">
        <v>2481</v>
      </c>
      <c r="G2198">
        <v>400</v>
      </c>
      <c r="H2198" t="s">
        <v>901</v>
      </c>
      <c r="I2198">
        <v>2433</v>
      </c>
      <c r="J2198" t="s">
        <v>1202</v>
      </c>
      <c r="K2198" t="s">
        <v>910</v>
      </c>
      <c r="L2198">
        <v>1247</v>
      </c>
      <c r="M2198">
        <v>1239</v>
      </c>
      <c r="N2198">
        <v>800</v>
      </c>
      <c r="O2198" t="s">
        <v>898</v>
      </c>
      <c r="P2198">
        <v>0.87070139164058402</v>
      </c>
      <c r="Q2198">
        <v>0.94434668962594903</v>
      </c>
      <c r="R2198">
        <v>0.35870311167025398</v>
      </c>
      <c r="S2198" s="15">
        <v>6.6464059481067594E-2</v>
      </c>
      <c r="T2198">
        <v>-0.36410291998066202</v>
      </c>
      <c r="U2198">
        <v>0.36410291998066202</v>
      </c>
      <c r="V2198">
        <v>0.92522156495868002</v>
      </c>
      <c r="W2198">
        <v>-1.73</v>
      </c>
      <c r="X2198">
        <v>0.12</v>
      </c>
      <c r="Y2198">
        <v>91956</v>
      </c>
      <c r="Z2198">
        <v>9196</v>
      </c>
      <c r="AA2198">
        <v>0.41</v>
      </c>
      <c r="AB2198">
        <v>10</v>
      </c>
      <c r="AC2198">
        <v>6</v>
      </c>
      <c r="AD2198">
        <v>4</v>
      </c>
      <c r="AE2198">
        <v>60</v>
      </c>
      <c r="AF2198">
        <v>20</v>
      </c>
      <c r="AG2198">
        <v>1</v>
      </c>
      <c r="AH2198">
        <v>1</v>
      </c>
      <c r="AI2198">
        <v>8</v>
      </c>
      <c r="AJ2198" s="301">
        <v>43919</v>
      </c>
      <c r="AK2198">
        <v>2274</v>
      </c>
      <c r="AL2198">
        <v>1154</v>
      </c>
      <c r="AM2198" s="301">
        <v>43828</v>
      </c>
      <c r="AN2198">
        <v>3010</v>
      </c>
      <c r="AO2198">
        <v>1768</v>
      </c>
      <c r="AP2198" s="301">
        <v>43645</v>
      </c>
      <c r="AQ2198">
        <v>3380</v>
      </c>
      <c r="AR2198">
        <v>1849</v>
      </c>
      <c r="AS2198" s="301">
        <v>43280</v>
      </c>
      <c r="AT2198">
        <v>3465</v>
      </c>
      <c r="AU2198">
        <v>1730</v>
      </c>
    </row>
    <row r="2199" spans="1:47" x14ac:dyDescent="0.2">
      <c r="A2199" s="102">
        <v>48</v>
      </c>
      <c r="B2199">
        <v>8002</v>
      </c>
      <c r="C2199" t="s">
        <v>26</v>
      </c>
      <c r="D2199" t="s">
        <v>905</v>
      </c>
      <c r="E2199">
        <v>485</v>
      </c>
      <c r="F2199">
        <v>483.8</v>
      </c>
      <c r="G2199">
        <v>1900</v>
      </c>
      <c r="H2199" t="s">
        <v>898</v>
      </c>
      <c r="I2199">
        <v>8304</v>
      </c>
      <c r="J2199" t="s">
        <v>1132</v>
      </c>
      <c r="K2199" t="s">
        <v>940</v>
      </c>
      <c r="L2199">
        <v>1890</v>
      </c>
      <c r="M2199">
        <v>1850</v>
      </c>
      <c r="N2199">
        <v>500</v>
      </c>
      <c r="O2199" t="s">
        <v>901</v>
      </c>
      <c r="P2199">
        <v>0.833210194775442</v>
      </c>
      <c r="Q2199">
        <v>0.97699404149981595</v>
      </c>
      <c r="R2199">
        <v>2.4269850212221299E-2</v>
      </c>
      <c r="S2199">
        <v>5.5817783983211001E-2</v>
      </c>
      <c r="T2199">
        <v>0.104588491603473</v>
      </c>
      <c r="U2199">
        <v>0.104588491603473</v>
      </c>
      <c r="V2199">
        <v>0.70788910174063902</v>
      </c>
      <c r="W2199">
        <v>0.33</v>
      </c>
      <c r="X2199">
        <v>0.62</v>
      </c>
      <c r="Y2199">
        <v>91719</v>
      </c>
      <c r="Z2199">
        <v>6115</v>
      </c>
      <c r="AA2199">
        <v>0.18</v>
      </c>
      <c r="AB2199">
        <v>15</v>
      </c>
      <c r="AC2199">
        <v>9</v>
      </c>
      <c r="AD2199">
        <v>6</v>
      </c>
      <c r="AE2199">
        <v>60</v>
      </c>
      <c r="AF2199">
        <v>21</v>
      </c>
      <c r="AG2199">
        <v>1</v>
      </c>
      <c r="AH2199">
        <v>0</v>
      </c>
      <c r="AI2199">
        <v>14</v>
      </c>
      <c r="AJ2199" s="301">
        <v>43919</v>
      </c>
      <c r="AK2199">
        <v>562.4</v>
      </c>
      <c r="AL2199">
        <v>2187</v>
      </c>
      <c r="AM2199" s="301">
        <v>43828</v>
      </c>
      <c r="AN2199">
        <v>810.6</v>
      </c>
      <c r="AO2199">
        <v>2891</v>
      </c>
      <c r="AP2199" s="301">
        <v>43645</v>
      </c>
      <c r="AQ2199">
        <v>741.7</v>
      </c>
      <c r="AR2199">
        <v>2635</v>
      </c>
      <c r="AS2199" s="301">
        <v>43280</v>
      </c>
      <c r="AT2199">
        <v>826.9</v>
      </c>
      <c r="AU2199">
        <v>4165</v>
      </c>
    </row>
    <row r="2200" spans="1:47" x14ac:dyDescent="0.2">
      <c r="A2200" s="102">
        <v>2358</v>
      </c>
      <c r="B2200">
        <v>5021</v>
      </c>
      <c r="C2200" t="s">
        <v>1391</v>
      </c>
      <c r="D2200" t="s">
        <v>1090</v>
      </c>
      <c r="E2200">
        <v>1576</v>
      </c>
      <c r="F2200">
        <v>1538</v>
      </c>
      <c r="G2200">
        <v>700</v>
      </c>
      <c r="H2200" t="s">
        <v>901</v>
      </c>
      <c r="I2200">
        <v>9616</v>
      </c>
      <c r="J2200" t="s">
        <v>1156</v>
      </c>
      <c r="K2200" t="s">
        <v>910</v>
      </c>
      <c r="L2200">
        <v>3730</v>
      </c>
      <c r="M2200">
        <v>3595</v>
      </c>
      <c r="N2200">
        <v>300</v>
      </c>
      <c r="O2200" t="s">
        <v>898</v>
      </c>
      <c r="P2200">
        <v>0.70861088699408004</v>
      </c>
      <c r="Q2200">
        <v>0.91521865329951002</v>
      </c>
      <c r="R2200">
        <v>0.104267662277642</v>
      </c>
      <c r="S2200" s="15">
        <v>3.9414277209405303E-2</v>
      </c>
      <c r="T2200">
        <v>-1.3335637446761699</v>
      </c>
      <c r="U2200">
        <v>1.3335637446761699</v>
      </c>
      <c r="V2200">
        <v>1.37254006314384</v>
      </c>
      <c r="W2200">
        <v>-30.88</v>
      </c>
      <c r="X2200">
        <v>0.18</v>
      </c>
      <c r="Y2200">
        <v>91391</v>
      </c>
      <c r="Z2200">
        <v>7030</v>
      </c>
      <c r="AA2200">
        <v>0.2</v>
      </c>
      <c r="AB2200">
        <v>13</v>
      </c>
      <c r="AC2200">
        <v>7</v>
      </c>
      <c r="AD2200">
        <v>6</v>
      </c>
      <c r="AE2200">
        <v>53.85</v>
      </c>
      <c r="AF2200">
        <v>14</v>
      </c>
      <c r="AG2200">
        <v>4</v>
      </c>
      <c r="AH2200">
        <v>4</v>
      </c>
      <c r="AI2200">
        <v>5</v>
      </c>
      <c r="AJ2200" s="301">
        <v>43919</v>
      </c>
      <c r="AK2200">
        <v>1508</v>
      </c>
      <c r="AL2200">
        <v>2291</v>
      </c>
      <c r="AM2200" s="301">
        <v>43828</v>
      </c>
      <c r="AN2200">
        <v>2515</v>
      </c>
      <c r="AO2200">
        <v>5180</v>
      </c>
      <c r="AP2200" s="301">
        <v>43645</v>
      </c>
      <c r="AQ2200">
        <v>2522</v>
      </c>
      <c r="AR2200">
        <v>5240</v>
      </c>
      <c r="AS2200" s="301">
        <v>43280</v>
      </c>
      <c r="AT2200">
        <v>3880</v>
      </c>
      <c r="AU2200">
        <v>5940</v>
      </c>
    </row>
    <row r="2201" spans="1:47" x14ac:dyDescent="0.2">
      <c r="A2201" s="102">
        <v>731</v>
      </c>
      <c r="B2201">
        <v>6457</v>
      </c>
      <c r="C2201" t="s">
        <v>1130</v>
      </c>
      <c r="D2201" t="s">
        <v>909</v>
      </c>
      <c r="E2201">
        <v>2420</v>
      </c>
      <c r="F2201">
        <v>2390</v>
      </c>
      <c r="G2201">
        <v>400</v>
      </c>
      <c r="H2201" t="s">
        <v>901</v>
      </c>
      <c r="I2201">
        <v>8411</v>
      </c>
      <c r="J2201" t="s">
        <v>979</v>
      </c>
      <c r="K2201" t="s">
        <v>940</v>
      </c>
      <c r="L2201">
        <v>131.69999999999999</v>
      </c>
      <c r="M2201">
        <v>131.9</v>
      </c>
      <c r="N2201">
        <v>7200</v>
      </c>
      <c r="O2201" t="s">
        <v>898</v>
      </c>
      <c r="P2201">
        <v>0.83996817058192996</v>
      </c>
      <c r="Q2201">
        <v>0.95279486676173497</v>
      </c>
      <c r="R2201">
        <v>4.5257374974268801E-2</v>
      </c>
      <c r="S2201">
        <v>6.4257499567170306E-2</v>
      </c>
      <c r="T2201">
        <v>-1.5430798686608</v>
      </c>
      <c r="U2201">
        <v>1.5430798686608</v>
      </c>
      <c r="V2201">
        <v>0.88062253052295203</v>
      </c>
      <c r="W2201">
        <v>-6.07</v>
      </c>
      <c r="X2201">
        <v>0.66</v>
      </c>
      <c r="Y2201">
        <v>91290</v>
      </c>
      <c r="Z2201">
        <v>7607</v>
      </c>
      <c r="AA2201">
        <v>0.35</v>
      </c>
      <c r="AB2201">
        <v>12</v>
      </c>
      <c r="AC2201">
        <v>7</v>
      </c>
      <c r="AD2201">
        <v>5</v>
      </c>
      <c r="AE2201">
        <v>58.33</v>
      </c>
      <c r="AF2201">
        <v>20</v>
      </c>
      <c r="AG2201">
        <v>2</v>
      </c>
      <c r="AH2201">
        <v>0</v>
      </c>
      <c r="AI2201">
        <v>10</v>
      </c>
      <c r="AJ2201" s="301">
        <v>43919</v>
      </c>
      <c r="AK2201">
        <v>2605</v>
      </c>
      <c r="AL2201">
        <v>130</v>
      </c>
      <c r="AM2201" s="301">
        <v>43828</v>
      </c>
      <c r="AN2201">
        <v>3310</v>
      </c>
      <c r="AO2201">
        <v>168.3</v>
      </c>
      <c r="AP2201" s="301">
        <v>43645</v>
      </c>
      <c r="AQ2201">
        <v>2914</v>
      </c>
      <c r="AR2201">
        <v>157.69999999999999</v>
      </c>
      <c r="AS2201" s="301">
        <v>43280</v>
      </c>
      <c r="AT2201">
        <v>3075</v>
      </c>
      <c r="AU2201">
        <v>185.5</v>
      </c>
    </row>
    <row r="2202" spans="1:47" x14ac:dyDescent="0.2">
      <c r="A2202" s="102">
        <v>581</v>
      </c>
      <c r="B2202">
        <v>6135</v>
      </c>
      <c r="C2202" t="s">
        <v>1452</v>
      </c>
      <c r="D2202" t="s">
        <v>909</v>
      </c>
      <c r="E2202">
        <v>3260</v>
      </c>
      <c r="F2202">
        <v>3240</v>
      </c>
      <c r="G2202">
        <v>300</v>
      </c>
      <c r="H2202" t="s">
        <v>901</v>
      </c>
      <c r="I2202">
        <v>7240</v>
      </c>
      <c r="J2202" t="s">
        <v>599</v>
      </c>
      <c r="K2202" t="s">
        <v>913</v>
      </c>
      <c r="L2202">
        <v>1315</v>
      </c>
      <c r="M2202">
        <v>1294</v>
      </c>
      <c r="N2202">
        <v>800</v>
      </c>
      <c r="O2202" t="s">
        <v>898</v>
      </c>
      <c r="P2202">
        <v>0.94118986308908203</v>
      </c>
      <c r="Q2202">
        <v>0.95600372771837205</v>
      </c>
      <c r="R2202">
        <v>1.3255780416549399E-2</v>
      </c>
      <c r="S2202">
        <v>8.9405070712062301E-2</v>
      </c>
      <c r="T2202">
        <v>-8.9420043490378798E-2</v>
      </c>
      <c r="U2202">
        <v>8.9420043490378798E-2</v>
      </c>
      <c r="V2202">
        <v>0.34733506324403002</v>
      </c>
      <c r="W2202">
        <v>-0.39</v>
      </c>
      <c r="X2202">
        <v>6.5</v>
      </c>
      <c r="Y2202">
        <v>91042</v>
      </c>
      <c r="Z2202">
        <v>7003</v>
      </c>
      <c r="AA2202">
        <v>0.33</v>
      </c>
      <c r="AB2202">
        <v>13</v>
      </c>
      <c r="AC2202">
        <v>9</v>
      </c>
      <c r="AD2202">
        <v>4</v>
      </c>
      <c r="AE2202">
        <v>69.23</v>
      </c>
      <c r="AF2202">
        <v>21</v>
      </c>
      <c r="AG2202">
        <v>0</v>
      </c>
      <c r="AH2202">
        <v>1</v>
      </c>
      <c r="AI2202">
        <v>12</v>
      </c>
      <c r="AJ2202" s="301">
        <v>43919</v>
      </c>
      <c r="AK2202">
        <v>2794</v>
      </c>
      <c r="AL2202">
        <v>1212</v>
      </c>
      <c r="AM2202" s="301">
        <v>43828</v>
      </c>
      <c r="AN2202">
        <v>5020</v>
      </c>
      <c r="AO2202">
        <v>1641</v>
      </c>
      <c r="AP2202" s="301">
        <v>43645</v>
      </c>
      <c r="AQ2202">
        <v>4630</v>
      </c>
      <c r="AR2202">
        <v>1653</v>
      </c>
      <c r="AS2202" s="301">
        <v>43280</v>
      </c>
      <c r="AT2202">
        <v>4185</v>
      </c>
      <c r="AU2202">
        <v>2099</v>
      </c>
    </row>
    <row r="2203" spans="1:47" x14ac:dyDescent="0.2">
      <c r="A2203" s="102">
        <v>1033</v>
      </c>
      <c r="B2203">
        <v>4528</v>
      </c>
      <c r="C2203" t="s">
        <v>1356</v>
      </c>
      <c r="D2203" t="s">
        <v>918</v>
      </c>
      <c r="E2203">
        <v>3141</v>
      </c>
      <c r="F2203">
        <v>3139</v>
      </c>
      <c r="G2203">
        <v>300</v>
      </c>
      <c r="H2203" t="s">
        <v>898</v>
      </c>
      <c r="I2203">
        <v>8697</v>
      </c>
      <c r="J2203" t="s">
        <v>666</v>
      </c>
      <c r="K2203" t="s">
        <v>904</v>
      </c>
      <c r="L2203">
        <v>2490</v>
      </c>
      <c r="M2203">
        <v>2498</v>
      </c>
      <c r="N2203">
        <v>400</v>
      </c>
      <c r="O2203" t="s">
        <v>901</v>
      </c>
      <c r="P2203">
        <v>0.941390553022176</v>
      </c>
      <c r="Q2203">
        <v>0.94666948796120098</v>
      </c>
      <c r="R2203">
        <v>0.33185238459761002</v>
      </c>
      <c r="S2203">
        <v>4.7041907967037597E-2</v>
      </c>
      <c r="T2203">
        <v>0.16841248762692501</v>
      </c>
      <c r="U2203">
        <v>0.16841248762692501</v>
      </c>
      <c r="V2203">
        <v>0.31501628220322903</v>
      </c>
      <c r="W2203">
        <v>0.8</v>
      </c>
      <c r="X2203">
        <v>6.11</v>
      </c>
      <c r="Y2203">
        <v>91008</v>
      </c>
      <c r="Z2203">
        <v>7584</v>
      </c>
      <c r="AA2203">
        <v>0.25</v>
      </c>
      <c r="AB2203">
        <v>12</v>
      </c>
      <c r="AC2203">
        <v>6</v>
      </c>
      <c r="AD2203">
        <v>6</v>
      </c>
      <c r="AE2203">
        <v>50</v>
      </c>
      <c r="AF2203">
        <v>19</v>
      </c>
      <c r="AG2203">
        <v>2</v>
      </c>
      <c r="AH2203">
        <v>1</v>
      </c>
      <c r="AI2203">
        <v>9</v>
      </c>
      <c r="AJ2203" s="301">
        <v>43919</v>
      </c>
      <c r="AK2203">
        <v>2534.5</v>
      </c>
      <c r="AL2203">
        <v>1916</v>
      </c>
      <c r="AM2203" s="301">
        <v>43828</v>
      </c>
      <c r="AN2203">
        <v>2502</v>
      </c>
      <c r="AO2203">
        <v>1930</v>
      </c>
      <c r="AP2203" s="301">
        <v>43645</v>
      </c>
      <c r="AQ2203">
        <v>2004.5</v>
      </c>
      <c r="AR2203">
        <v>1748</v>
      </c>
      <c r="AS2203" s="301">
        <v>43280</v>
      </c>
      <c r="AT2203">
        <v>2522</v>
      </c>
      <c r="AU2203">
        <v>2030</v>
      </c>
    </row>
    <row r="2204" spans="1:47" x14ac:dyDescent="0.2">
      <c r="A2204" s="102">
        <v>1503</v>
      </c>
      <c r="B2204">
        <v>4091</v>
      </c>
      <c r="C2204" t="s">
        <v>1334</v>
      </c>
      <c r="D2204" t="s">
        <v>920</v>
      </c>
      <c r="E2204">
        <v>1721</v>
      </c>
      <c r="F2204">
        <v>1751</v>
      </c>
      <c r="G2204">
        <v>500</v>
      </c>
      <c r="H2204" t="s">
        <v>898</v>
      </c>
      <c r="I2204">
        <v>6457</v>
      </c>
      <c r="J2204" t="s">
        <v>1130</v>
      </c>
      <c r="K2204" t="s">
        <v>909</v>
      </c>
      <c r="L2204">
        <v>2420</v>
      </c>
      <c r="M2204">
        <v>2390</v>
      </c>
      <c r="N2204">
        <v>400</v>
      </c>
      <c r="O2204" t="s">
        <v>901</v>
      </c>
      <c r="P2204">
        <v>0.77415690283945504</v>
      </c>
      <c r="Q2204">
        <v>0.93668437301969898</v>
      </c>
      <c r="R2204">
        <v>0.33735788935013</v>
      </c>
      <c r="S2204">
        <v>8.6106192168896104E-3</v>
      </c>
      <c r="T2204">
        <v>0.62016047043494504</v>
      </c>
      <c r="U2204">
        <v>0.62016047043494504</v>
      </c>
      <c r="V2204">
        <v>2.0585339676779099E-2</v>
      </c>
      <c r="W2204">
        <v>4.28</v>
      </c>
      <c r="X2204">
        <v>8.42</v>
      </c>
      <c r="Y2204">
        <v>90855</v>
      </c>
      <c r="Z2204">
        <v>6057</v>
      </c>
      <c r="AA2204">
        <v>0.42</v>
      </c>
      <c r="AB2204">
        <v>15</v>
      </c>
      <c r="AC2204">
        <v>9</v>
      </c>
      <c r="AD2204">
        <v>6</v>
      </c>
      <c r="AE2204">
        <v>60</v>
      </c>
      <c r="AF2204">
        <v>17</v>
      </c>
      <c r="AG2204">
        <v>4</v>
      </c>
      <c r="AH2204">
        <v>4</v>
      </c>
      <c r="AI2204">
        <v>7</v>
      </c>
      <c r="AJ2204" s="301">
        <v>43919</v>
      </c>
      <c r="AK2204">
        <v>1662</v>
      </c>
      <c r="AL2204">
        <v>2605</v>
      </c>
      <c r="AM2204" s="301">
        <v>43828</v>
      </c>
      <c r="AN2204">
        <v>2428</v>
      </c>
      <c r="AO2204">
        <v>3310</v>
      </c>
      <c r="AP2204" s="301">
        <v>43645</v>
      </c>
      <c r="AQ2204">
        <v>2285</v>
      </c>
      <c r="AR2204">
        <v>2914</v>
      </c>
      <c r="AS2204" s="301">
        <v>43280</v>
      </c>
      <c r="AT2204">
        <v>1526</v>
      </c>
      <c r="AU2204">
        <v>3075</v>
      </c>
    </row>
    <row r="2205" spans="1:47" x14ac:dyDescent="0.2">
      <c r="A2205" s="102">
        <v>1686</v>
      </c>
      <c r="B2205">
        <v>6971</v>
      </c>
      <c r="C2205" t="s">
        <v>592</v>
      </c>
      <c r="D2205" t="s">
        <v>903</v>
      </c>
      <c r="E2205">
        <v>5900</v>
      </c>
      <c r="F2205">
        <v>5809</v>
      </c>
      <c r="G2205">
        <v>100</v>
      </c>
      <c r="H2205" t="s">
        <v>898</v>
      </c>
      <c r="I2205">
        <v>8304</v>
      </c>
      <c r="J2205" t="s">
        <v>1132</v>
      </c>
      <c r="K2205" t="s">
        <v>940</v>
      </c>
      <c r="L2205">
        <v>1890</v>
      </c>
      <c r="M2205">
        <v>1850</v>
      </c>
      <c r="N2205">
        <v>300</v>
      </c>
      <c r="O2205" t="s">
        <v>901</v>
      </c>
      <c r="P2205">
        <v>0.75393475812635802</v>
      </c>
      <c r="Q2205">
        <v>0.932634333888961</v>
      </c>
      <c r="R2205">
        <v>9.5938796625871195E-2</v>
      </c>
      <c r="S2205">
        <v>4.3966420685806501E-2</v>
      </c>
      <c r="T2205">
        <v>1.1577242891413</v>
      </c>
      <c r="U2205">
        <v>1.1577242891413</v>
      </c>
      <c r="V2205">
        <v>0.599681083442969</v>
      </c>
      <c r="W2205">
        <v>4.3099999999999996</v>
      </c>
      <c r="X2205">
        <v>4.46</v>
      </c>
      <c r="Y2205">
        <v>90671</v>
      </c>
      <c r="Z2205">
        <v>22668</v>
      </c>
      <c r="AA2205">
        <v>1.46</v>
      </c>
      <c r="AB2205">
        <v>4</v>
      </c>
      <c r="AC2205">
        <v>2</v>
      </c>
      <c r="AD2205">
        <v>2</v>
      </c>
      <c r="AE2205">
        <v>50</v>
      </c>
      <c r="AF2205">
        <v>20</v>
      </c>
      <c r="AG2205">
        <v>1</v>
      </c>
      <c r="AH2205">
        <v>0</v>
      </c>
      <c r="AI2205">
        <v>3</v>
      </c>
      <c r="AJ2205" s="301">
        <v>43919</v>
      </c>
      <c r="AK2205">
        <v>6395</v>
      </c>
      <c r="AL2205">
        <v>2187</v>
      </c>
      <c r="AM2205" s="301">
        <v>43828</v>
      </c>
      <c r="AN2205">
        <v>7480</v>
      </c>
      <c r="AO2205">
        <v>2891</v>
      </c>
      <c r="AP2205" s="301">
        <v>43645</v>
      </c>
      <c r="AQ2205">
        <v>7160</v>
      </c>
      <c r="AR2205">
        <v>2635</v>
      </c>
      <c r="AS2205" s="301">
        <v>43280</v>
      </c>
      <c r="AT2205">
        <v>6128</v>
      </c>
      <c r="AU2205">
        <v>4165</v>
      </c>
    </row>
    <row r="2206" spans="1:47" x14ac:dyDescent="0.2">
      <c r="A2206" s="102">
        <v>2827</v>
      </c>
      <c r="B2206">
        <v>3076</v>
      </c>
      <c r="C2206" t="s">
        <v>1126</v>
      </c>
      <c r="D2206" t="s">
        <v>905</v>
      </c>
      <c r="E2206">
        <v>1560</v>
      </c>
      <c r="F2206">
        <v>1532</v>
      </c>
      <c r="G2206">
        <v>700</v>
      </c>
      <c r="H2206" t="s">
        <v>898</v>
      </c>
      <c r="I2206">
        <v>4631</v>
      </c>
      <c r="J2206" t="s">
        <v>1088</v>
      </c>
      <c r="K2206" t="s">
        <v>920</v>
      </c>
      <c r="L2206">
        <v>2685</v>
      </c>
      <c r="M2206">
        <v>2636</v>
      </c>
      <c r="N2206">
        <v>400</v>
      </c>
      <c r="O2206" t="s">
        <v>901</v>
      </c>
      <c r="P2206">
        <v>0.81980099781962101</v>
      </c>
      <c r="Q2206">
        <v>0.90278463245497198</v>
      </c>
      <c r="R2206">
        <v>0.35861261030969399</v>
      </c>
      <c r="S2206">
        <v>9.1579247069342604E-2</v>
      </c>
      <c r="T2206">
        <v>1.0332556764890199</v>
      </c>
      <c r="U2206">
        <v>1.0332556764890199</v>
      </c>
      <c r="V2206">
        <v>1.1828537490592299</v>
      </c>
      <c r="W2206">
        <v>4.8099999999999996</v>
      </c>
      <c r="X2206">
        <v>1.71</v>
      </c>
      <c r="Y2206">
        <v>90331</v>
      </c>
      <c r="Z2206">
        <v>9033</v>
      </c>
      <c r="AA2206">
        <v>0.42</v>
      </c>
      <c r="AB2206">
        <v>10</v>
      </c>
      <c r="AC2206">
        <v>7</v>
      </c>
      <c r="AD2206">
        <v>3</v>
      </c>
      <c r="AE2206">
        <v>70</v>
      </c>
      <c r="AF2206">
        <v>20</v>
      </c>
      <c r="AG2206">
        <v>1</v>
      </c>
      <c r="AH2206">
        <v>1</v>
      </c>
      <c r="AI2206">
        <v>8</v>
      </c>
      <c r="AJ2206" s="301">
        <v>43919</v>
      </c>
      <c r="AK2206">
        <v>1344</v>
      </c>
      <c r="AL2206">
        <v>2479</v>
      </c>
      <c r="AM2206" s="301">
        <v>43828</v>
      </c>
      <c r="AN2206">
        <v>1947</v>
      </c>
      <c r="AO2206">
        <v>3035</v>
      </c>
      <c r="AP2206" s="301">
        <v>43645</v>
      </c>
      <c r="AQ2206">
        <v>1791</v>
      </c>
      <c r="AR2206">
        <v>2906</v>
      </c>
      <c r="AS2206" s="301">
        <v>43280</v>
      </c>
      <c r="AT2206">
        <v>2309</v>
      </c>
      <c r="AU2206">
        <v>3450</v>
      </c>
    </row>
    <row r="2207" spans="1:47" x14ac:dyDescent="0.2">
      <c r="A2207" s="102">
        <v>1533</v>
      </c>
      <c r="B2207">
        <v>6588</v>
      </c>
      <c r="C2207" t="s">
        <v>361</v>
      </c>
      <c r="D2207" t="s">
        <v>903</v>
      </c>
      <c r="E2207">
        <v>4080</v>
      </c>
      <c r="F2207">
        <v>4100</v>
      </c>
      <c r="G2207">
        <v>200</v>
      </c>
      <c r="H2207" t="s">
        <v>898</v>
      </c>
      <c r="I2207">
        <v>6952</v>
      </c>
      <c r="J2207" t="s">
        <v>362</v>
      </c>
      <c r="K2207" t="s">
        <v>903</v>
      </c>
      <c r="L2207">
        <v>1806</v>
      </c>
      <c r="M2207">
        <v>1783</v>
      </c>
      <c r="N2207">
        <v>500</v>
      </c>
      <c r="O2207" t="s">
        <v>901</v>
      </c>
      <c r="P2207">
        <v>0.875858827048832</v>
      </c>
      <c r="Q2207">
        <v>0.93592799969978102</v>
      </c>
      <c r="R2207">
        <v>3.0751037762865901E-2</v>
      </c>
      <c r="S2207">
        <v>1.9624758945228998E-2</v>
      </c>
      <c r="T2207">
        <v>1.1019408175863601</v>
      </c>
      <c r="U2207">
        <v>1.1019408175863601</v>
      </c>
      <c r="V2207">
        <v>0.49038215596345303</v>
      </c>
      <c r="W2207">
        <v>6.42</v>
      </c>
      <c r="X2207">
        <v>8.7200000000000006</v>
      </c>
      <c r="Y2207">
        <v>90331</v>
      </c>
      <c r="Z2207">
        <v>6452</v>
      </c>
      <c r="AA2207">
        <v>0.25</v>
      </c>
      <c r="AB2207">
        <v>14</v>
      </c>
      <c r="AC2207">
        <v>7</v>
      </c>
      <c r="AD2207">
        <v>7</v>
      </c>
      <c r="AE2207">
        <v>50</v>
      </c>
      <c r="AF2207">
        <v>19</v>
      </c>
      <c r="AG2207">
        <v>3</v>
      </c>
      <c r="AH2207">
        <v>0</v>
      </c>
      <c r="AI2207">
        <v>11</v>
      </c>
      <c r="AJ2207" s="301">
        <v>43919</v>
      </c>
      <c r="AK2207">
        <v>3485</v>
      </c>
      <c r="AL2207">
        <v>1512</v>
      </c>
      <c r="AM2207" s="301">
        <v>43828</v>
      </c>
      <c r="AN2207">
        <v>4520</v>
      </c>
      <c r="AO2207">
        <v>2191</v>
      </c>
      <c r="AP2207" s="301">
        <v>43645</v>
      </c>
      <c r="AQ2207">
        <v>3005</v>
      </c>
      <c r="AR2207">
        <v>1365</v>
      </c>
      <c r="AS2207" s="301">
        <v>43280</v>
      </c>
      <c r="AT2207">
        <v>3330</v>
      </c>
      <c r="AU2207">
        <v>1774</v>
      </c>
    </row>
    <row r="2208" spans="1:47" x14ac:dyDescent="0.2">
      <c r="A2208" s="102">
        <v>1543</v>
      </c>
      <c r="B2208">
        <v>2914</v>
      </c>
      <c r="C2208" t="s">
        <v>994</v>
      </c>
      <c r="D2208" t="s">
        <v>923</v>
      </c>
      <c r="E2208">
        <v>1998.5</v>
      </c>
      <c r="F2208">
        <v>1997</v>
      </c>
      <c r="G2208">
        <v>500</v>
      </c>
      <c r="H2208" t="s">
        <v>901</v>
      </c>
      <c r="I2208">
        <v>4205</v>
      </c>
      <c r="J2208" t="s">
        <v>998</v>
      </c>
      <c r="K2208" t="s">
        <v>920</v>
      </c>
      <c r="L2208">
        <v>988</v>
      </c>
      <c r="M2208">
        <v>968</v>
      </c>
      <c r="N2208">
        <v>1000</v>
      </c>
      <c r="O2208" t="s">
        <v>898</v>
      </c>
      <c r="P2208">
        <v>0.87643375528107403</v>
      </c>
      <c r="Q2208">
        <v>0.93575082878517202</v>
      </c>
      <c r="R2208">
        <v>0.157820876739734</v>
      </c>
      <c r="S2208">
        <v>4.2702129674610102E-2</v>
      </c>
      <c r="T2208">
        <v>-1.0223295334667799</v>
      </c>
      <c r="U2208">
        <v>1.0223295334667799</v>
      </c>
      <c r="V2208">
        <v>0.59254795445119601</v>
      </c>
      <c r="W2208">
        <v>-9.44</v>
      </c>
      <c r="X2208">
        <v>3.05</v>
      </c>
      <c r="Y2208">
        <v>90169</v>
      </c>
      <c r="Z2208">
        <v>6011</v>
      </c>
      <c r="AA2208">
        <v>0.38</v>
      </c>
      <c r="AB2208">
        <v>15</v>
      </c>
      <c r="AC2208">
        <v>7</v>
      </c>
      <c r="AD2208">
        <v>8</v>
      </c>
      <c r="AE2208">
        <v>46.67</v>
      </c>
      <c r="AF2208">
        <v>18</v>
      </c>
      <c r="AG2208">
        <v>3</v>
      </c>
      <c r="AH2208">
        <v>3</v>
      </c>
      <c r="AI2208">
        <v>9</v>
      </c>
      <c r="AJ2208" s="301">
        <v>43919</v>
      </c>
      <c r="AK2208">
        <v>2053.5</v>
      </c>
      <c r="AL2208">
        <v>851</v>
      </c>
      <c r="AM2208" s="301">
        <v>43828</v>
      </c>
      <c r="AN2208">
        <v>2432.5</v>
      </c>
      <c r="AO2208">
        <v>1366</v>
      </c>
      <c r="AP2208" s="301">
        <v>43645</v>
      </c>
      <c r="AQ2208">
        <v>2401</v>
      </c>
      <c r="AR2208">
        <v>1217</v>
      </c>
      <c r="AS2208" s="301">
        <v>43280</v>
      </c>
      <c r="AT2208">
        <v>3013</v>
      </c>
      <c r="AU2208">
        <v>1272</v>
      </c>
    </row>
    <row r="2209" spans="1:47" x14ac:dyDescent="0.2">
      <c r="A2209" s="102">
        <v>3325</v>
      </c>
      <c r="B2209">
        <v>1941</v>
      </c>
      <c r="C2209" t="s">
        <v>1159</v>
      </c>
      <c r="D2209" t="s">
        <v>907</v>
      </c>
      <c r="E2209">
        <v>2302</v>
      </c>
      <c r="F2209">
        <v>2285</v>
      </c>
      <c r="G2209">
        <v>400</v>
      </c>
      <c r="H2209" t="s">
        <v>901</v>
      </c>
      <c r="I2209">
        <v>7282</v>
      </c>
      <c r="J2209" t="s">
        <v>1079</v>
      </c>
      <c r="K2209" t="s">
        <v>913</v>
      </c>
      <c r="L2209">
        <v>2248</v>
      </c>
      <c r="M2209">
        <v>2231</v>
      </c>
      <c r="N2209">
        <v>400</v>
      </c>
      <c r="O2209" t="s">
        <v>898</v>
      </c>
      <c r="P2209">
        <v>0.90273677869523905</v>
      </c>
      <c r="Q2209">
        <v>0.88486242918081004</v>
      </c>
      <c r="R2209" s="15">
        <v>7.9391715803585201E-5</v>
      </c>
      <c r="S2209">
        <v>3.0916211293309102E-2</v>
      </c>
      <c r="T2209">
        <v>-0.63948784408799597</v>
      </c>
      <c r="U2209">
        <v>0.63948784408799597</v>
      </c>
      <c r="V2209">
        <v>0.74827398348879803</v>
      </c>
      <c r="W2209">
        <v>-5.83</v>
      </c>
      <c r="X2209">
        <v>2.36</v>
      </c>
      <c r="Y2209">
        <v>90165</v>
      </c>
      <c r="Z2209">
        <v>8197</v>
      </c>
      <c r="AA2209">
        <v>0.4</v>
      </c>
      <c r="AB2209">
        <v>11</v>
      </c>
      <c r="AC2209">
        <v>7</v>
      </c>
      <c r="AD2209">
        <v>4</v>
      </c>
      <c r="AE2209">
        <v>63.64</v>
      </c>
      <c r="AF2209">
        <v>20</v>
      </c>
      <c r="AG2209">
        <v>0</v>
      </c>
      <c r="AH2209">
        <v>1</v>
      </c>
      <c r="AI2209">
        <v>10</v>
      </c>
      <c r="AJ2209" s="301">
        <v>43919</v>
      </c>
      <c r="AK2209">
        <v>2248</v>
      </c>
      <c r="AL2209">
        <v>1934</v>
      </c>
      <c r="AM2209" s="301">
        <v>43828</v>
      </c>
      <c r="AN2209">
        <v>2532</v>
      </c>
      <c r="AO2209">
        <v>2745</v>
      </c>
      <c r="AP2209" s="301">
        <v>43645</v>
      </c>
      <c r="AQ2209">
        <v>2296</v>
      </c>
      <c r="AR2209">
        <v>2157</v>
      </c>
      <c r="AS2209" s="301">
        <v>43280</v>
      </c>
      <c r="AT2209">
        <v>2698</v>
      </c>
      <c r="AU2209">
        <v>2716</v>
      </c>
    </row>
    <row r="2210" spans="1:47" x14ac:dyDescent="0.2">
      <c r="A2210" s="102">
        <v>2843</v>
      </c>
      <c r="B2210">
        <v>1801</v>
      </c>
      <c r="C2210" t="s">
        <v>1352</v>
      </c>
      <c r="D2210" t="s">
        <v>907</v>
      </c>
      <c r="E2210">
        <v>3845</v>
      </c>
      <c r="F2210">
        <v>3905</v>
      </c>
      <c r="G2210">
        <v>200</v>
      </c>
      <c r="H2210" t="s">
        <v>898</v>
      </c>
      <c r="I2210">
        <v>7267</v>
      </c>
      <c r="J2210" t="s">
        <v>57</v>
      </c>
      <c r="K2210" t="s">
        <v>913</v>
      </c>
      <c r="L2210">
        <v>2745</v>
      </c>
      <c r="M2210">
        <v>2708.5</v>
      </c>
      <c r="N2210">
        <v>300</v>
      </c>
      <c r="O2210" t="s">
        <v>901</v>
      </c>
      <c r="P2210">
        <v>0.93546879923179904</v>
      </c>
      <c r="Q2210">
        <v>0.90230231403509498</v>
      </c>
      <c r="R2210">
        <v>5.8054772657135899E-2</v>
      </c>
      <c r="S2210">
        <v>5.3250629456175501E-2</v>
      </c>
      <c r="T2210">
        <v>1.6914319636669599</v>
      </c>
      <c r="U2210">
        <v>1.6914319636669599</v>
      </c>
      <c r="V2210">
        <v>0.99971966275788005</v>
      </c>
      <c r="W2210">
        <v>5.85</v>
      </c>
      <c r="X2210">
        <v>4.04</v>
      </c>
      <c r="Y2210">
        <v>90042</v>
      </c>
      <c r="Z2210">
        <v>22510</v>
      </c>
      <c r="AA2210">
        <v>1.44</v>
      </c>
      <c r="AB2210">
        <v>4</v>
      </c>
      <c r="AC2210">
        <v>3</v>
      </c>
      <c r="AD2210">
        <v>1</v>
      </c>
      <c r="AE2210">
        <v>75</v>
      </c>
      <c r="AF2210">
        <v>21</v>
      </c>
      <c r="AG2210">
        <v>1</v>
      </c>
      <c r="AH2210">
        <v>0</v>
      </c>
      <c r="AI2210">
        <v>3</v>
      </c>
      <c r="AJ2210" s="301">
        <v>43919</v>
      </c>
      <c r="AK2210">
        <v>3355</v>
      </c>
      <c r="AL2210">
        <v>2541</v>
      </c>
      <c r="AM2210" s="301">
        <v>43828</v>
      </c>
      <c r="AN2210">
        <v>4545</v>
      </c>
      <c r="AO2210">
        <v>3099</v>
      </c>
      <c r="AP2210" s="301">
        <v>43645</v>
      </c>
      <c r="AQ2210">
        <v>3990</v>
      </c>
      <c r="AR2210">
        <v>2845</v>
      </c>
      <c r="AS2210" s="301">
        <v>43280</v>
      </c>
      <c r="AT2210">
        <v>5980</v>
      </c>
      <c r="AU2210">
        <v>3194</v>
      </c>
    </row>
    <row r="2211" spans="1:47" x14ac:dyDescent="0.2">
      <c r="A2211" s="102">
        <v>3175</v>
      </c>
      <c r="B2211">
        <v>1824</v>
      </c>
      <c r="C2211" t="s">
        <v>221</v>
      </c>
      <c r="D2211" t="s">
        <v>907</v>
      </c>
      <c r="E2211">
        <v>803</v>
      </c>
      <c r="F2211">
        <v>799</v>
      </c>
      <c r="G2211">
        <v>1400</v>
      </c>
      <c r="H2211" t="s">
        <v>898</v>
      </c>
      <c r="I2211">
        <v>1969</v>
      </c>
      <c r="J2211" t="s">
        <v>1146</v>
      </c>
      <c r="K2211" t="s">
        <v>907</v>
      </c>
      <c r="L2211">
        <v>1570</v>
      </c>
      <c r="M2211">
        <v>1559</v>
      </c>
      <c r="N2211">
        <v>700</v>
      </c>
      <c r="O2211" t="s">
        <v>901</v>
      </c>
      <c r="P2211">
        <v>0.71987266397771599</v>
      </c>
      <c r="Q2211">
        <v>0.89035681108158105</v>
      </c>
      <c r="R2211">
        <v>0.27596113114716903</v>
      </c>
      <c r="S2211">
        <v>7.7562982235527697E-2</v>
      </c>
      <c r="T2211">
        <v>1.3607971081854</v>
      </c>
      <c r="U2211">
        <v>1.3607971081854</v>
      </c>
      <c r="V2211">
        <v>1.38026199524828</v>
      </c>
      <c r="W2211">
        <v>4.55</v>
      </c>
      <c r="X2211">
        <v>2.5</v>
      </c>
      <c r="Y2211">
        <v>90014</v>
      </c>
      <c r="Z2211">
        <v>5295</v>
      </c>
      <c r="AA2211">
        <v>0.27</v>
      </c>
      <c r="AB2211">
        <v>17</v>
      </c>
      <c r="AC2211">
        <v>10</v>
      </c>
      <c r="AD2211">
        <v>7</v>
      </c>
      <c r="AE2211">
        <v>58.82</v>
      </c>
      <c r="AF2211">
        <v>19</v>
      </c>
      <c r="AG2211">
        <v>1</v>
      </c>
      <c r="AH2211">
        <v>2</v>
      </c>
      <c r="AI2211">
        <v>14</v>
      </c>
      <c r="AJ2211" s="301">
        <v>43919</v>
      </c>
      <c r="AK2211">
        <v>779</v>
      </c>
      <c r="AL2211">
        <v>1711</v>
      </c>
      <c r="AM2211" s="301">
        <v>43828</v>
      </c>
      <c r="AN2211">
        <v>1069</v>
      </c>
      <c r="AO2211">
        <v>1960</v>
      </c>
      <c r="AP2211" s="301">
        <v>43645</v>
      </c>
      <c r="AQ2211">
        <v>904</v>
      </c>
      <c r="AR2211">
        <v>1826</v>
      </c>
      <c r="AS2211" s="301">
        <v>43280</v>
      </c>
      <c r="AT2211">
        <v>1235</v>
      </c>
      <c r="AU2211">
        <v>1993</v>
      </c>
    </row>
    <row r="2212" spans="1:47" x14ac:dyDescent="0.2">
      <c r="A2212" s="102">
        <v>3176</v>
      </c>
      <c r="B2212">
        <v>3087</v>
      </c>
      <c r="C2212" t="s">
        <v>1094</v>
      </c>
      <c r="D2212" t="s">
        <v>921</v>
      </c>
      <c r="E2212">
        <v>1721</v>
      </c>
      <c r="F2212">
        <v>1719</v>
      </c>
      <c r="G2212">
        <v>600</v>
      </c>
      <c r="H2212" t="s">
        <v>901</v>
      </c>
      <c r="I2212">
        <v>6925</v>
      </c>
      <c r="J2212" t="s">
        <v>1177</v>
      </c>
      <c r="K2212" t="s">
        <v>903</v>
      </c>
      <c r="L2212">
        <v>1339</v>
      </c>
      <c r="M2212">
        <v>1427</v>
      </c>
      <c r="N2212">
        <v>700</v>
      </c>
      <c r="O2212" t="s">
        <v>898</v>
      </c>
      <c r="P2212">
        <v>0.76944981395498202</v>
      </c>
      <c r="Q2212">
        <v>0.89030757991793197</v>
      </c>
      <c r="R2212">
        <v>0.20250552851022899</v>
      </c>
      <c r="S2212">
        <v>4.1297195223232198E-2</v>
      </c>
      <c r="T2212">
        <v>-1.67610585621853</v>
      </c>
      <c r="U2212">
        <v>1.67610585621853</v>
      </c>
      <c r="V2212">
        <v>1.2063651437927201</v>
      </c>
      <c r="W2212">
        <v>-19.98</v>
      </c>
      <c r="X2212">
        <v>3.15</v>
      </c>
      <c r="Y2212">
        <v>89975</v>
      </c>
      <c r="Z2212">
        <v>4736</v>
      </c>
      <c r="AA2212">
        <v>0.26</v>
      </c>
      <c r="AB2212">
        <v>19</v>
      </c>
      <c r="AC2212">
        <v>12</v>
      </c>
      <c r="AD2212">
        <v>7</v>
      </c>
      <c r="AE2212">
        <v>63.16</v>
      </c>
      <c r="AF2212">
        <v>21</v>
      </c>
      <c r="AG2212">
        <v>0</v>
      </c>
      <c r="AH2212">
        <v>2</v>
      </c>
      <c r="AI2212">
        <v>17</v>
      </c>
      <c r="AJ2212" s="301">
        <v>43919</v>
      </c>
      <c r="AK2212">
        <v>1657</v>
      </c>
      <c r="AL2212">
        <v>1060</v>
      </c>
      <c r="AM2212" s="301">
        <v>43828</v>
      </c>
      <c r="AN2212">
        <v>2166</v>
      </c>
      <c r="AO2212">
        <v>1624</v>
      </c>
      <c r="AP2212" s="301">
        <v>43645</v>
      </c>
      <c r="AQ2212">
        <v>2077</v>
      </c>
      <c r="AR2212">
        <v>1435</v>
      </c>
      <c r="AS2212" s="301">
        <v>43280</v>
      </c>
      <c r="AT2212">
        <v>2140</v>
      </c>
      <c r="AU2212">
        <v>1385</v>
      </c>
    </row>
    <row r="2213" spans="1:47" x14ac:dyDescent="0.2">
      <c r="A2213" s="102">
        <v>2988</v>
      </c>
      <c r="B2213">
        <v>1824</v>
      </c>
      <c r="C2213" t="s">
        <v>221</v>
      </c>
      <c r="D2213" t="s">
        <v>907</v>
      </c>
      <c r="E2213">
        <v>803</v>
      </c>
      <c r="F2213">
        <v>799</v>
      </c>
      <c r="G2213">
        <v>1300</v>
      </c>
      <c r="H2213" t="s">
        <v>901</v>
      </c>
      <c r="I2213">
        <v>2379</v>
      </c>
      <c r="J2213" t="s">
        <v>388</v>
      </c>
      <c r="K2213" t="s">
        <v>910</v>
      </c>
      <c r="L2213">
        <v>2234</v>
      </c>
      <c r="M2213">
        <v>2149</v>
      </c>
      <c r="N2213">
        <v>500</v>
      </c>
      <c r="O2213" t="s">
        <v>898</v>
      </c>
      <c r="P2213">
        <v>0.65320942158895801</v>
      </c>
      <c r="Q2213">
        <v>0.89736463624214202</v>
      </c>
      <c r="R2213" s="15">
        <v>1.70787423576199E-2</v>
      </c>
      <c r="S2213" s="15">
        <v>6.8172136640870407E-2</v>
      </c>
      <c r="T2213">
        <v>-0.32076334542588802</v>
      </c>
      <c r="U2213">
        <v>0.32076334542588802</v>
      </c>
      <c r="V2213">
        <v>0.36634335550302699</v>
      </c>
      <c r="W2213">
        <v>-4.5199999999999996</v>
      </c>
      <c r="X2213">
        <v>3.33</v>
      </c>
      <c r="Y2213">
        <v>89882</v>
      </c>
      <c r="Z2213">
        <v>5287</v>
      </c>
      <c r="AA2213">
        <v>0.23</v>
      </c>
      <c r="AB2213">
        <v>17</v>
      </c>
      <c r="AC2213">
        <v>9</v>
      </c>
      <c r="AD2213">
        <v>8</v>
      </c>
      <c r="AE2213">
        <v>52.94</v>
      </c>
      <c r="AF2213">
        <v>16</v>
      </c>
      <c r="AG2213">
        <v>6</v>
      </c>
      <c r="AH2213">
        <v>5</v>
      </c>
      <c r="AI2213">
        <v>6</v>
      </c>
      <c r="AJ2213" s="301">
        <v>43919</v>
      </c>
      <c r="AK2213">
        <v>779</v>
      </c>
      <c r="AL2213">
        <v>1682</v>
      </c>
      <c r="AM2213" s="301">
        <v>43828</v>
      </c>
      <c r="AN2213">
        <v>1069</v>
      </c>
      <c r="AO2213">
        <v>3235</v>
      </c>
      <c r="AP2213" s="301">
        <v>43645</v>
      </c>
      <c r="AQ2213">
        <v>904</v>
      </c>
      <c r="AR2213">
        <v>1859</v>
      </c>
      <c r="AS2213" s="301">
        <v>43280</v>
      </c>
      <c r="AT2213">
        <v>1235</v>
      </c>
      <c r="AU2213">
        <v>2766</v>
      </c>
    </row>
    <row r="2214" spans="1:47" x14ac:dyDescent="0.2">
      <c r="A2214" s="102">
        <v>680</v>
      </c>
      <c r="B2214">
        <v>5332</v>
      </c>
      <c r="C2214" t="s">
        <v>555</v>
      </c>
      <c r="D2214" t="s">
        <v>897</v>
      </c>
      <c r="E2214">
        <v>4150</v>
      </c>
      <c r="F2214">
        <v>4095</v>
      </c>
      <c r="G2214">
        <v>200</v>
      </c>
      <c r="H2214" t="s">
        <v>901</v>
      </c>
      <c r="I2214">
        <v>6674</v>
      </c>
      <c r="J2214" t="s">
        <v>229</v>
      </c>
      <c r="K2214" t="s">
        <v>903</v>
      </c>
      <c r="L2214">
        <v>1862</v>
      </c>
      <c r="M2214">
        <v>1836</v>
      </c>
      <c r="N2214">
        <v>400</v>
      </c>
      <c r="O2214" t="s">
        <v>898</v>
      </c>
      <c r="P2214">
        <v>0.96584639976619602</v>
      </c>
      <c r="Q2214">
        <v>0.95374857057277695</v>
      </c>
      <c r="R2214" s="15">
        <v>3.7479231014362999E-2</v>
      </c>
      <c r="S2214">
        <v>1.9037285944768501E-2</v>
      </c>
      <c r="T2214">
        <v>-1.45425079300518</v>
      </c>
      <c r="U2214">
        <v>1.45425079300518</v>
      </c>
      <c r="V2214">
        <v>1.5248149597182401</v>
      </c>
      <c r="W2214">
        <v>-7.86</v>
      </c>
      <c r="X2214">
        <v>10.33</v>
      </c>
      <c r="Y2214">
        <v>89807</v>
      </c>
      <c r="Z2214">
        <v>8164</v>
      </c>
      <c r="AA2214">
        <v>0.24</v>
      </c>
      <c r="AB2214">
        <v>11</v>
      </c>
      <c r="AC2214">
        <v>7</v>
      </c>
      <c r="AD2214">
        <v>4</v>
      </c>
      <c r="AE2214">
        <v>63.64</v>
      </c>
      <c r="AF2214">
        <v>19</v>
      </c>
      <c r="AG2214">
        <v>2</v>
      </c>
      <c r="AH2214">
        <v>2</v>
      </c>
      <c r="AI2214">
        <v>7</v>
      </c>
      <c r="AJ2214" s="301">
        <v>43919</v>
      </c>
      <c r="AK2214">
        <v>3720</v>
      </c>
      <c r="AL2214">
        <v>1481</v>
      </c>
      <c r="AM2214" s="301">
        <v>43828</v>
      </c>
      <c r="AN2214">
        <v>4640</v>
      </c>
      <c r="AO2214">
        <v>2365</v>
      </c>
      <c r="AP2214" s="301">
        <v>43645</v>
      </c>
      <c r="AQ2214">
        <v>4410</v>
      </c>
      <c r="AR2214">
        <v>2145</v>
      </c>
      <c r="AS2214" s="301">
        <v>43280</v>
      </c>
      <c r="AT2214">
        <v>4930</v>
      </c>
      <c r="AU2214">
        <v>2500</v>
      </c>
    </row>
    <row r="2215" spans="1:47" x14ac:dyDescent="0.2">
      <c r="A2215" s="102">
        <v>1114</v>
      </c>
      <c r="B2215">
        <v>5713</v>
      </c>
      <c r="C2215" t="s">
        <v>1099</v>
      </c>
      <c r="D2215" t="s">
        <v>911</v>
      </c>
      <c r="E2215">
        <v>2937</v>
      </c>
      <c r="F2215">
        <v>2957.5</v>
      </c>
      <c r="G2215">
        <v>300</v>
      </c>
      <c r="H2215" t="s">
        <v>898</v>
      </c>
      <c r="I2215">
        <v>9303</v>
      </c>
      <c r="J2215" t="s">
        <v>1166</v>
      </c>
      <c r="K2215" t="s">
        <v>1184</v>
      </c>
      <c r="L2215">
        <v>1276</v>
      </c>
      <c r="M2215">
        <v>1286</v>
      </c>
      <c r="N2215">
        <v>700</v>
      </c>
      <c r="O2215" t="s">
        <v>901</v>
      </c>
      <c r="P2215">
        <v>0.93732287477177101</v>
      </c>
      <c r="Q2215">
        <v>0.945316936019993</v>
      </c>
      <c r="R2215">
        <v>0.17473041266300399</v>
      </c>
      <c r="S2215">
        <v>7.0570352682660801E-3</v>
      </c>
      <c r="T2215">
        <v>1.1729756196022301</v>
      </c>
      <c r="U2215">
        <v>1.1729756196022301</v>
      </c>
      <c r="V2215">
        <v>1.25915807023869</v>
      </c>
      <c r="W2215">
        <v>7.72</v>
      </c>
      <c r="X2215">
        <v>1.46</v>
      </c>
      <c r="Y2215">
        <v>89661</v>
      </c>
      <c r="Z2215">
        <v>6404</v>
      </c>
      <c r="AA2215">
        <v>0.28999999999999998</v>
      </c>
      <c r="AB2215">
        <v>14</v>
      </c>
      <c r="AC2215">
        <v>7</v>
      </c>
      <c r="AD2215">
        <v>7</v>
      </c>
      <c r="AE2215">
        <v>50</v>
      </c>
      <c r="AF2215">
        <v>20</v>
      </c>
      <c r="AG2215">
        <v>1</v>
      </c>
      <c r="AH2215">
        <v>1</v>
      </c>
      <c r="AI2215">
        <v>12</v>
      </c>
      <c r="AJ2215" s="301">
        <v>43919</v>
      </c>
      <c r="AK2215">
        <v>2311.5</v>
      </c>
      <c r="AL2215">
        <v>1217</v>
      </c>
      <c r="AM2215" s="301">
        <v>43828</v>
      </c>
      <c r="AN2215">
        <v>3544</v>
      </c>
      <c r="AO2215">
        <v>1471</v>
      </c>
      <c r="AP2215" s="301">
        <v>43645</v>
      </c>
      <c r="AQ2215">
        <v>3244</v>
      </c>
      <c r="AR2215">
        <v>1417</v>
      </c>
      <c r="AS2215" s="301">
        <v>43280</v>
      </c>
      <c r="AT2215">
        <v>4145</v>
      </c>
      <c r="AU2215">
        <v>1330</v>
      </c>
    </row>
    <row r="2216" spans="1:47" x14ac:dyDescent="0.2">
      <c r="A2216" s="102">
        <v>638</v>
      </c>
      <c r="B2216">
        <v>5471</v>
      </c>
      <c r="C2216" t="s">
        <v>1052</v>
      </c>
      <c r="D2216" t="s">
        <v>939</v>
      </c>
      <c r="E2216">
        <v>3290</v>
      </c>
      <c r="F2216">
        <v>3280</v>
      </c>
      <c r="G2216">
        <v>300</v>
      </c>
      <c r="H2216" t="s">
        <v>901</v>
      </c>
      <c r="I2216">
        <v>6592</v>
      </c>
      <c r="J2216" t="s">
        <v>1059</v>
      </c>
      <c r="K2216" t="s">
        <v>903</v>
      </c>
      <c r="L2216">
        <v>3415</v>
      </c>
      <c r="M2216">
        <v>3380</v>
      </c>
      <c r="N2216">
        <v>300</v>
      </c>
      <c r="O2216" t="s">
        <v>898</v>
      </c>
      <c r="P2216">
        <v>0.83610671315896401</v>
      </c>
      <c r="Q2216">
        <v>0.95454690551335597</v>
      </c>
      <c r="R2216">
        <v>1.08816184364706E-2</v>
      </c>
      <c r="S2216" s="15">
        <v>1.07203884631321E-3</v>
      </c>
      <c r="T2216">
        <v>-1.69056934651005</v>
      </c>
      <c r="U2216">
        <v>1.69056934651005</v>
      </c>
      <c r="V2216">
        <v>1.59439886745427</v>
      </c>
      <c r="W2216">
        <v>-7.93</v>
      </c>
      <c r="X2216">
        <v>2.96</v>
      </c>
      <c r="Y2216">
        <v>89372</v>
      </c>
      <c r="Z2216">
        <v>12767</v>
      </c>
      <c r="AA2216">
        <v>0.64</v>
      </c>
      <c r="AB2216">
        <v>7</v>
      </c>
      <c r="AC2216">
        <v>3</v>
      </c>
      <c r="AD2216">
        <v>4</v>
      </c>
      <c r="AE2216">
        <v>42.86</v>
      </c>
      <c r="AF2216">
        <v>19</v>
      </c>
      <c r="AG2216">
        <v>1</v>
      </c>
      <c r="AH2216">
        <v>0</v>
      </c>
      <c r="AI2216">
        <v>6</v>
      </c>
      <c r="AJ2216" s="301">
        <v>43919</v>
      </c>
      <c r="AK2216">
        <v>3655</v>
      </c>
      <c r="AL2216">
        <v>3360</v>
      </c>
      <c r="AM2216" s="301">
        <v>43828</v>
      </c>
      <c r="AN2216">
        <v>4805</v>
      </c>
      <c r="AO2216">
        <v>4150</v>
      </c>
      <c r="AP2216" s="301">
        <v>43645</v>
      </c>
      <c r="AQ2216">
        <v>4155</v>
      </c>
      <c r="AR2216">
        <v>3850</v>
      </c>
      <c r="AS2216" s="301">
        <v>43280</v>
      </c>
      <c r="AT2216">
        <v>4995</v>
      </c>
      <c r="AU2216">
        <v>5180</v>
      </c>
    </row>
    <row r="2217" spans="1:47" x14ac:dyDescent="0.2">
      <c r="A2217" s="102">
        <v>3973</v>
      </c>
      <c r="B2217">
        <v>3197</v>
      </c>
      <c r="C2217" t="s">
        <v>508</v>
      </c>
      <c r="D2217" t="s">
        <v>921</v>
      </c>
      <c r="E2217">
        <v>1738</v>
      </c>
      <c r="F2217">
        <v>1715</v>
      </c>
      <c r="G2217">
        <v>600</v>
      </c>
      <c r="H2217" t="s">
        <v>898</v>
      </c>
      <c r="I2217">
        <v>7752</v>
      </c>
      <c r="J2217" t="s">
        <v>2641</v>
      </c>
      <c r="K2217" t="s">
        <v>903</v>
      </c>
      <c r="L2217">
        <v>767</v>
      </c>
      <c r="M2217">
        <v>749</v>
      </c>
      <c r="N2217">
        <v>1400</v>
      </c>
      <c r="O2217" t="s">
        <v>901</v>
      </c>
      <c r="P2217">
        <v>0.84426639393328695</v>
      </c>
      <c r="Q2217">
        <v>0.85750417999637796</v>
      </c>
      <c r="R2217">
        <v>0.42661745029180498</v>
      </c>
      <c r="S2217">
        <v>9.0899546670317896E-2</v>
      </c>
      <c r="T2217">
        <v>0.89534211385467199</v>
      </c>
      <c r="U2217">
        <v>0.89534211385467199</v>
      </c>
      <c r="V2217">
        <v>0.642855115488702</v>
      </c>
      <c r="W2217">
        <v>5.66</v>
      </c>
      <c r="X2217">
        <v>1.9</v>
      </c>
      <c r="Y2217">
        <v>89019</v>
      </c>
      <c r="Z2217">
        <v>5935</v>
      </c>
      <c r="AA2217">
        <v>0.37</v>
      </c>
      <c r="AB2217">
        <v>15</v>
      </c>
      <c r="AC2217">
        <v>7</v>
      </c>
      <c r="AD2217">
        <v>8</v>
      </c>
      <c r="AE2217">
        <v>46.67</v>
      </c>
      <c r="AF2217">
        <v>18</v>
      </c>
      <c r="AG2217">
        <v>2</v>
      </c>
      <c r="AH2217">
        <v>2</v>
      </c>
      <c r="AI2217">
        <v>11</v>
      </c>
      <c r="AJ2217" s="301">
        <v>43919</v>
      </c>
      <c r="AK2217">
        <v>1614</v>
      </c>
      <c r="AL2217">
        <v>780</v>
      </c>
      <c r="AM2217" s="301">
        <v>43828</v>
      </c>
      <c r="AN2217">
        <v>2135</v>
      </c>
      <c r="AO2217">
        <v>1192</v>
      </c>
      <c r="AP2217" s="301">
        <v>43645</v>
      </c>
      <c r="AQ2217">
        <v>1873</v>
      </c>
      <c r="AR2217">
        <v>1073</v>
      </c>
      <c r="AS2217" s="301">
        <v>43280</v>
      </c>
      <c r="AT2217">
        <v>1626</v>
      </c>
      <c r="AU2217">
        <v>999</v>
      </c>
    </row>
    <row r="2218" spans="1:47" x14ac:dyDescent="0.2">
      <c r="A2218" s="102">
        <v>2985</v>
      </c>
      <c r="B2218">
        <v>2296</v>
      </c>
      <c r="C2218" t="s">
        <v>1472</v>
      </c>
      <c r="D2218" t="s">
        <v>923</v>
      </c>
      <c r="E2218">
        <v>646</v>
      </c>
      <c r="F2218">
        <v>643</v>
      </c>
      <c r="G2218">
        <v>900</v>
      </c>
      <c r="H2218" t="s">
        <v>901</v>
      </c>
      <c r="I2218">
        <v>4114</v>
      </c>
      <c r="J2218" t="s">
        <v>997</v>
      </c>
      <c r="K2218" t="s">
        <v>920</v>
      </c>
      <c r="L2218">
        <v>5560</v>
      </c>
      <c r="M2218">
        <v>5590</v>
      </c>
      <c r="N2218">
        <v>100</v>
      </c>
      <c r="O2218" t="s">
        <v>898</v>
      </c>
      <c r="P2218">
        <v>0.85369248365299899</v>
      </c>
      <c r="Q2218">
        <v>0.89738449403074505</v>
      </c>
      <c r="R2218">
        <v>5.3838057400041304E-4</v>
      </c>
      <c r="S2218" s="15">
        <v>1.17755160658321E-2</v>
      </c>
      <c r="T2218">
        <v>-0.41489371782954998</v>
      </c>
      <c r="U2218">
        <v>0.41489371782954998</v>
      </c>
      <c r="V2218">
        <v>0.205970857662367</v>
      </c>
      <c r="W2218">
        <v>-2.86</v>
      </c>
      <c r="X2218">
        <v>3.52</v>
      </c>
      <c r="Y2218">
        <v>88937</v>
      </c>
      <c r="Z2218">
        <v>5559</v>
      </c>
      <c r="AA2218">
        <v>0.39</v>
      </c>
      <c r="AB2218">
        <v>16</v>
      </c>
      <c r="AC2218">
        <v>9</v>
      </c>
      <c r="AD2218">
        <v>7</v>
      </c>
      <c r="AE2218">
        <v>56.25</v>
      </c>
      <c r="AF2218">
        <v>19</v>
      </c>
      <c r="AG2218">
        <v>2</v>
      </c>
      <c r="AH2218">
        <v>1</v>
      </c>
      <c r="AI2218">
        <v>13</v>
      </c>
      <c r="AJ2218" s="301">
        <v>43919</v>
      </c>
      <c r="AK2218">
        <v>655</v>
      </c>
      <c r="AL2218">
        <v>5180</v>
      </c>
      <c r="AM2218" s="301">
        <v>43828</v>
      </c>
      <c r="AN2218">
        <v>705</v>
      </c>
      <c r="AO2218">
        <v>6790</v>
      </c>
      <c r="AP2218" s="301">
        <v>43645</v>
      </c>
      <c r="AQ2218">
        <v>743</v>
      </c>
      <c r="AR2218">
        <v>7230</v>
      </c>
      <c r="AS2218" s="301">
        <v>43280</v>
      </c>
      <c r="AT2218">
        <v>941</v>
      </c>
      <c r="AU2218">
        <v>7900</v>
      </c>
    </row>
    <row r="2219" spans="1:47" x14ac:dyDescent="0.2">
      <c r="A2219" s="102">
        <v>2362</v>
      </c>
      <c r="B2219">
        <v>6723</v>
      </c>
      <c r="C2219" t="s">
        <v>1082</v>
      </c>
      <c r="D2219" t="s">
        <v>903</v>
      </c>
      <c r="E2219">
        <v>568</v>
      </c>
      <c r="F2219">
        <v>548</v>
      </c>
      <c r="G2219">
        <v>1800</v>
      </c>
      <c r="H2219" t="s">
        <v>898</v>
      </c>
      <c r="I2219">
        <v>7735</v>
      </c>
      <c r="J2219" t="s">
        <v>1186</v>
      </c>
      <c r="K2219" t="s">
        <v>903</v>
      </c>
      <c r="L2219">
        <v>4960</v>
      </c>
      <c r="M2219">
        <v>4830</v>
      </c>
      <c r="N2219">
        <v>200</v>
      </c>
      <c r="O2219" t="s">
        <v>901</v>
      </c>
      <c r="P2219">
        <v>0.91157554775723304</v>
      </c>
      <c r="Q2219">
        <v>0.91513314065697604</v>
      </c>
      <c r="R2219">
        <v>0.33724132416548502</v>
      </c>
      <c r="S2219">
        <v>8.6636998225470802E-2</v>
      </c>
      <c r="T2219">
        <v>0.51142997936441803</v>
      </c>
      <c r="U2219">
        <v>0.51142997936441803</v>
      </c>
      <c r="V2219">
        <v>0.887289877187179</v>
      </c>
      <c r="W2219">
        <v>3.7</v>
      </c>
      <c r="X2219">
        <v>2.11</v>
      </c>
      <c r="Y2219">
        <v>88659</v>
      </c>
      <c r="Z2219">
        <v>6333</v>
      </c>
      <c r="AA2219">
        <v>0.59</v>
      </c>
      <c r="AB2219">
        <v>14</v>
      </c>
      <c r="AC2219">
        <v>9</v>
      </c>
      <c r="AD2219">
        <v>5</v>
      </c>
      <c r="AE2219">
        <v>64.290000000000006</v>
      </c>
      <c r="AF2219">
        <v>18</v>
      </c>
      <c r="AG2219">
        <v>4</v>
      </c>
      <c r="AH2219">
        <v>2</v>
      </c>
      <c r="AI2219">
        <v>8</v>
      </c>
      <c r="AJ2219" s="301">
        <v>43919</v>
      </c>
      <c r="AK2219">
        <v>394</v>
      </c>
      <c r="AL2219">
        <v>3985</v>
      </c>
      <c r="AM2219" s="301">
        <v>43828</v>
      </c>
      <c r="AN2219">
        <v>750</v>
      </c>
      <c r="AO2219">
        <v>7490</v>
      </c>
      <c r="AP2219" s="301">
        <v>43645</v>
      </c>
      <c r="AQ2219">
        <v>582</v>
      </c>
      <c r="AR2219">
        <v>4870</v>
      </c>
      <c r="AS2219" s="301">
        <v>43280</v>
      </c>
      <c r="AT2219">
        <v>1085</v>
      </c>
      <c r="AU2219">
        <v>7880</v>
      </c>
    </row>
    <row r="2220" spans="1:47" x14ac:dyDescent="0.2">
      <c r="A2220" s="102">
        <v>1300</v>
      </c>
      <c r="B2220">
        <v>7278</v>
      </c>
      <c r="C2220" t="s">
        <v>42</v>
      </c>
      <c r="D2220" t="s">
        <v>913</v>
      </c>
      <c r="E2220">
        <v>1620</v>
      </c>
      <c r="F2220">
        <v>1574</v>
      </c>
      <c r="G2220">
        <v>700</v>
      </c>
      <c r="H2220" t="s">
        <v>901</v>
      </c>
      <c r="I2220">
        <v>8850</v>
      </c>
      <c r="J2220" t="s">
        <v>1345</v>
      </c>
      <c r="K2220" t="s">
        <v>917</v>
      </c>
      <c r="L2220">
        <v>2237</v>
      </c>
      <c r="M2220">
        <v>2184</v>
      </c>
      <c r="N2220">
        <v>500</v>
      </c>
      <c r="O2220" t="s">
        <v>898</v>
      </c>
      <c r="P2220">
        <v>0.82091704078816996</v>
      </c>
      <c r="Q2220">
        <v>0.94159843357714001</v>
      </c>
      <c r="R2220" s="15">
        <v>2.0372876441669598E-2</v>
      </c>
      <c r="S2220">
        <v>6.7555913112573501E-2</v>
      </c>
      <c r="T2220">
        <v>-1.54385138476804</v>
      </c>
      <c r="U2220">
        <v>1.54385138476804</v>
      </c>
      <c r="V2220">
        <v>1.4737269706945499</v>
      </c>
      <c r="W2220">
        <v>-9.92</v>
      </c>
      <c r="X2220">
        <v>0.9</v>
      </c>
      <c r="Y2220">
        <v>88362</v>
      </c>
      <c r="Z2220">
        <v>5523</v>
      </c>
      <c r="AA2220">
        <v>0.34</v>
      </c>
      <c r="AB2220">
        <v>16</v>
      </c>
      <c r="AC2220">
        <v>10</v>
      </c>
      <c r="AD2220">
        <v>6</v>
      </c>
      <c r="AE2220">
        <v>62.5</v>
      </c>
      <c r="AF2220">
        <v>19</v>
      </c>
      <c r="AG2220">
        <v>1</v>
      </c>
      <c r="AH2220">
        <v>2</v>
      </c>
      <c r="AI2220">
        <v>13</v>
      </c>
      <c r="AJ2220" s="301">
        <v>43919</v>
      </c>
      <c r="AK2220">
        <v>1672</v>
      </c>
      <c r="AL2220">
        <v>2067</v>
      </c>
      <c r="AM2220" s="301">
        <v>43828</v>
      </c>
      <c r="AN2220">
        <v>2485</v>
      </c>
      <c r="AO2220">
        <v>2785</v>
      </c>
      <c r="AP2220" s="301">
        <v>43645</v>
      </c>
      <c r="AQ2220">
        <v>2323</v>
      </c>
      <c r="AR2220">
        <v>2621</v>
      </c>
      <c r="AS2220" s="301">
        <v>43280</v>
      </c>
      <c r="AT2220">
        <v>3370</v>
      </c>
      <c r="AU2220">
        <v>2610</v>
      </c>
    </row>
    <row r="2221" spans="1:47" x14ac:dyDescent="0.2">
      <c r="A2221" s="102">
        <v>3705</v>
      </c>
      <c r="B2221">
        <v>1959</v>
      </c>
      <c r="C2221" t="s">
        <v>1446</v>
      </c>
      <c r="D2221" t="s">
        <v>907</v>
      </c>
      <c r="E2221">
        <v>3135</v>
      </c>
      <c r="F2221">
        <v>3115</v>
      </c>
      <c r="G2221">
        <v>300</v>
      </c>
      <c r="H2221" t="s">
        <v>898</v>
      </c>
      <c r="I2221">
        <v>2607</v>
      </c>
      <c r="J2221" t="s">
        <v>924</v>
      </c>
      <c r="K2221" t="s">
        <v>923</v>
      </c>
      <c r="L2221">
        <v>2794</v>
      </c>
      <c r="M2221">
        <v>2778</v>
      </c>
      <c r="N2221">
        <v>300</v>
      </c>
      <c r="O2221" t="s">
        <v>901</v>
      </c>
      <c r="P2221">
        <v>0.59779395899104903</v>
      </c>
      <c r="Q2221">
        <v>0.86930521139140404</v>
      </c>
      <c r="R2221">
        <v>0.14378062673235201</v>
      </c>
      <c r="S2221">
        <v>9.14995389606576E-2</v>
      </c>
      <c r="T2221">
        <v>0.860729136174603</v>
      </c>
      <c r="U2221">
        <v>0.860729136174603</v>
      </c>
      <c r="V2221">
        <v>0.65871783381370097</v>
      </c>
      <c r="W2221">
        <v>3.64</v>
      </c>
      <c r="X2221">
        <v>10.82</v>
      </c>
      <c r="Y2221">
        <v>88199</v>
      </c>
      <c r="Z2221">
        <v>11025</v>
      </c>
      <c r="AA2221">
        <v>0.49</v>
      </c>
      <c r="AB2221">
        <v>8</v>
      </c>
      <c r="AC2221">
        <v>4</v>
      </c>
      <c r="AD2221">
        <v>4</v>
      </c>
      <c r="AE2221">
        <v>50</v>
      </c>
      <c r="AF2221">
        <v>19</v>
      </c>
      <c r="AG2221">
        <v>1</v>
      </c>
      <c r="AH2221">
        <v>1</v>
      </c>
      <c r="AI2221">
        <v>6</v>
      </c>
      <c r="AJ2221" s="301">
        <v>43919</v>
      </c>
      <c r="AK2221">
        <v>3070</v>
      </c>
      <c r="AL2221">
        <v>2692</v>
      </c>
      <c r="AM2221" s="301">
        <v>43828</v>
      </c>
      <c r="AN2221">
        <v>3235</v>
      </c>
      <c r="AO2221">
        <v>2936</v>
      </c>
      <c r="AP2221" s="301">
        <v>43645</v>
      </c>
      <c r="AQ2221">
        <v>3325</v>
      </c>
      <c r="AR2221">
        <v>3245</v>
      </c>
      <c r="AS2221" s="301">
        <v>43280</v>
      </c>
      <c r="AT2221">
        <v>5210</v>
      </c>
      <c r="AU2221">
        <v>3850</v>
      </c>
    </row>
    <row r="2222" spans="1:47" x14ac:dyDescent="0.2">
      <c r="A2222" s="102">
        <v>3099</v>
      </c>
      <c r="B2222">
        <v>3405</v>
      </c>
      <c r="C2222" t="s">
        <v>1265</v>
      </c>
      <c r="D2222" t="s">
        <v>920</v>
      </c>
      <c r="E2222">
        <v>1120</v>
      </c>
      <c r="F2222">
        <v>1104</v>
      </c>
      <c r="G2222">
        <v>800</v>
      </c>
      <c r="H2222" t="s">
        <v>901</v>
      </c>
      <c r="I2222">
        <v>7270</v>
      </c>
      <c r="J2222" t="s">
        <v>1455</v>
      </c>
      <c r="K2222" t="s">
        <v>913</v>
      </c>
      <c r="L2222">
        <v>2231</v>
      </c>
      <c r="M2222">
        <v>2210</v>
      </c>
      <c r="N2222">
        <v>400</v>
      </c>
      <c r="O2222" t="s">
        <v>898</v>
      </c>
      <c r="P2222">
        <v>0.93438065230501899</v>
      </c>
      <c r="Q2222">
        <v>0.893473521028601</v>
      </c>
      <c r="R2222">
        <v>0.28249624431527198</v>
      </c>
      <c r="S2222">
        <v>7.7699717189636197E-2</v>
      </c>
      <c r="T2222">
        <v>-0.130023015973037</v>
      </c>
      <c r="U2222">
        <v>0.130023015973037</v>
      </c>
      <c r="V2222">
        <v>0.26536194872356</v>
      </c>
      <c r="W2222">
        <v>-0.65</v>
      </c>
      <c r="X2222">
        <v>0.09</v>
      </c>
      <c r="Y2222">
        <v>87910</v>
      </c>
      <c r="Z2222">
        <v>5494</v>
      </c>
      <c r="AA2222">
        <v>0.38</v>
      </c>
      <c r="AB2222">
        <v>16</v>
      </c>
      <c r="AC2222">
        <v>10</v>
      </c>
      <c r="AD2222">
        <v>6</v>
      </c>
      <c r="AE2222">
        <v>62.5</v>
      </c>
      <c r="AF2222">
        <v>18</v>
      </c>
      <c r="AG2222">
        <v>3</v>
      </c>
      <c r="AH2222">
        <v>2</v>
      </c>
      <c r="AI2222">
        <v>11</v>
      </c>
      <c r="AJ2222" s="301">
        <v>43919</v>
      </c>
      <c r="AK2222">
        <v>1129</v>
      </c>
      <c r="AL2222">
        <v>2180</v>
      </c>
      <c r="AM2222" s="301">
        <v>43828</v>
      </c>
      <c r="AN2222">
        <v>1331</v>
      </c>
      <c r="AO2222">
        <v>2713.5</v>
      </c>
      <c r="AP2222" s="301">
        <v>43645</v>
      </c>
      <c r="AQ2222">
        <v>1308</v>
      </c>
      <c r="AR2222">
        <v>2733.5</v>
      </c>
      <c r="AS2222" s="301">
        <v>43280</v>
      </c>
      <c r="AT2222">
        <v>1497</v>
      </c>
      <c r="AU2222">
        <v>3169</v>
      </c>
    </row>
    <row r="2223" spans="1:47" x14ac:dyDescent="0.2">
      <c r="A2223" s="102">
        <v>548</v>
      </c>
      <c r="B2223">
        <v>2502</v>
      </c>
      <c r="C2223" t="s">
        <v>1457</v>
      </c>
      <c r="D2223" t="s">
        <v>923</v>
      </c>
      <c r="E2223">
        <v>3706</v>
      </c>
      <c r="F2223">
        <v>3701</v>
      </c>
      <c r="G2223">
        <v>200</v>
      </c>
      <c r="H2223" t="s">
        <v>901</v>
      </c>
      <c r="I2223">
        <v>5938</v>
      </c>
      <c r="J2223" t="s">
        <v>1395</v>
      </c>
      <c r="K2223" t="s">
        <v>1032</v>
      </c>
      <c r="L2223">
        <v>1514</v>
      </c>
      <c r="M2223">
        <v>1480</v>
      </c>
      <c r="N2223">
        <v>500</v>
      </c>
      <c r="O2223" t="s">
        <v>898</v>
      </c>
      <c r="P2223">
        <v>0.90914007471547698</v>
      </c>
      <c r="Q2223">
        <v>0.95679449656064297</v>
      </c>
      <c r="R2223" s="15">
        <v>0.10103784965291</v>
      </c>
      <c r="S2223">
        <v>4.4991170417362303E-3</v>
      </c>
      <c r="T2223">
        <v>-1.56321539512454</v>
      </c>
      <c r="U2223">
        <v>1.56321539512454</v>
      </c>
      <c r="V2223">
        <v>1.7204378110194201</v>
      </c>
      <c r="W2223">
        <v>-8.6300000000000008</v>
      </c>
      <c r="X2223">
        <v>0.03</v>
      </c>
      <c r="Y2223">
        <v>87434</v>
      </c>
      <c r="Z2223">
        <v>7286</v>
      </c>
      <c r="AA2223">
        <v>0.4</v>
      </c>
      <c r="AB2223">
        <v>12</v>
      </c>
      <c r="AC2223">
        <v>7</v>
      </c>
      <c r="AD2223">
        <v>5</v>
      </c>
      <c r="AE2223">
        <v>58.33</v>
      </c>
      <c r="AF2223">
        <v>19</v>
      </c>
      <c r="AG2223">
        <v>3</v>
      </c>
      <c r="AH2223">
        <v>1</v>
      </c>
      <c r="AI2223">
        <v>8</v>
      </c>
      <c r="AJ2223" s="301">
        <v>43919</v>
      </c>
      <c r="AK2223">
        <v>3661</v>
      </c>
      <c r="AL2223">
        <v>1332</v>
      </c>
      <c r="AM2223" s="301">
        <v>43828</v>
      </c>
      <c r="AN2223">
        <v>4983</v>
      </c>
      <c r="AO2223">
        <v>1889</v>
      </c>
      <c r="AP2223" s="301">
        <v>43645</v>
      </c>
      <c r="AQ2223">
        <v>4869</v>
      </c>
      <c r="AR2223">
        <v>1774</v>
      </c>
      <c r="AS2223" s="301">
        <v>43280</v>
      </c>
      <c r="AT2223">
        <v>5466</v>
      </c>
      <c r="AU2223">
        <v>2190</v>
      </c>
    </row>
    <row r="2224" spans="1:47" x14ac:dyDescent="0.2">
      <c r="A2224" s="102">
        <v>712</v>
      </c>
      <c r="B2224">
        <v>6436</v>
      </c>
      <c r="C2224" t="s">
        <v>1170</v>
      </c>
      <c r="D2224" t="s">
        <v>909</v>
      </c>
      <c r="E2224">
        <v>2306</v>
      </c>
      <c r="F2224">
        <v>2253</v>
      </c>
      <c r="G2224">
        <v>400</v>
      </c>
      <c r="H2224" t="s">
        <v>901</v>
      </c>
      <c r="I2224">
        <v>8411</v>
      </c>
      <c r="J2224" t="s">
        <v>979</v>
      </c>
      <c r="K2224" t="s">
        <v>940</v>
      </c>
      <c r="L2224">
        <v>131.69999999999999</v>
      </c>
      <c r="M2224">
        <v>131.9</v>
      </c>
      <c r="N2224">
        <v>6800</v>
      </c>
      <c r="O2224" t="s">
        <v>898</v>
      </c>
      <c r="P2224">
        <v>0.57999704516639305</v>
      </c>
      <c r="Q2224">
        <v>0.95308167829205204</v>
      </c>
      <c r="R2224" s="15">
        <v>7.9028970622108105E-2</v>
      </c>
      <c r="S2224">
        <v>1.1240340975497301E-2</v>
      </c>
      <c r="T2224">
        <v>-1.3561366592425399</v>
      </c>
      <c r="U2224">
        <v>1.3561366592425399</v>
      </c>
      <c r="V2224">
        <v>0.98882936731600601</v>
      </c>
      <c r="W2224">
        <v>-6.85</v>
      </c>
      <c r="X2224">
        <v>0.47</v>
      </c>
      <c r="Y2224">
        <v>87419</v>
      </c>
      <c r="Z2224">
        <v>5464</v>
      </c>
      <c r="AA2224">
        <v>0.18</v>
      </c>
      <c r="AB2224">
        <v>16</v>
      </c>
      <c r="AC2224">
        <v>7</v>
      </c>
      <c r="AD2224">
        <v>9</v>
      </c>
      <c r="AE2224">
        <v>43.75</v>
      </c>
      <c r="AF2224">
        <v>20</v>
      </c>
      <c r="AG2224">
        <v>2</v>
      </c>
      <c r="AH2224">
        <v>0</v>
      </c>
      <c r="AI2224">
        <v>14</v>
      </c>
      <c r="AJ2224" s="301">
        <v>43919</v>
      </c>
      <c r="AK2224">
        <v>2409</v>
      </c>
      <c r="AL2224">
        <v>130</v>
      </c>
      <c r="AM2224" s="301">
        <v>43828</v>
      </c>
      <c r="AN2224">
        <v>3335</v>
      </c>
      <c r="AO2224">
        <v>168.3</v>
      </c>
      <c r="AP2224" s="301">
        <v>43645</v>
      </c>
      <c r="AQ2224">
        <v>3055</v>
      </c>
      <c r="AR2224">
        <v>157.69999999999999</v>
      </c>
      <c r="AS2224" s="301">
        <v>43280</v>
      </c>
      <c r="AT2224">
        <v>2547</v>
      </c>
      <c r="AU2224">
        <v>185.5</v>
      </c>
    </row>
    <row r="2225" spans="1:47" x14ac:dyDescent="0.2">
      <c r="A2225" s="102">
        <v>3359</v>
      </c>
      <c r="B2225">
        <v>2607</v>
      </c>
      <c r="C2225" t="s">
        <v>924</v>
      </c>
      <c r="D2225" t="s">
        <v>923</v>
      </c>
      <c r="E2225">
        <v>2794</v>
      </c>
      <c r="F2225">
        <v>2778</v>
      </c>
      <c r="G2225">
        <v>200</v>
      </c>
      <c r="H2225" t="s">
        <v>901</v>
      </c>
      <c r="I2225">
        <v>4114</v>
      </c>
      <c r="J2225" t="s">
        <v>997</v>
      </c>
      <c r="K2225" t="s">
        <v>920</v>
      </c>
      <c r="L2225">
        <v>5560</v>
      </c>
      <c r="M2225">
        <v>5590</v>
      </c>
      <c r="N2225">
        <v>100</v>
      </c>
      <c r="O2225" t="s">
        <v>898</v>
      </c>
      <c r="P2225">
        <v>0.88877590717768296</v>
      </c>
      <c r="Q2225">
        <v>0.88370308564564604</v>
      </c>
      <c r="R2225">
        <v>8.8879978808435206E-2</v>
      </c>
      <c r="S2225">
        <v>3.2489928503682403E-2</v>
      </c>
      <c r="T2225">
        <v>-1.20966701366471E-2</v>
      </c>
      <c r="U2225">
        <v>1.20966701366471E-2</v>
      </c>
      <c r="V2225">
        <v>0.31733042891539698</v>
      </c>
      <c r="W2225">
        <v>-0.06</v>
      </c>
      <c r="X2225">
        <v>0.61</v>
      </c>
      <c r="Y2225">
        <v>87149</v>
      </c>
      <c r="Z2225">
        <v>14525</v>
      </c>
      <c r="AA2225">
        <v>1.01</v>
      </c>
      <c r="AB2225">
        <v>6</v>
      </c>
      <c r="AC2225">
        <v>5</v>
      </c>
      <c r="AD2225">
        <v>1</v>
      </c>
      <c r="AE2225">
        <v>83.33</v>
      </c>
      <c r="AF2225">
        <v>20</v>
      </c>
      <c r="AG2225">
        <v>1</v>
      </c>
      <c r="AH2225">
        <v>1</v>
      </c>
      <c r="AI2225">
        <v>4</v>
      </c>
      <c r="AJ2225" s="301">
        <v>43919</v>
      </c>
      <c r="AK2225">
        <v>2692</v>
      </c>
      <c r="AL2225">
        <v>5180</v>
      </c>
      <c r="AM2225" s="301">
        <v>43828</v>
      </c>
      <c r="AN2225">
        <v>2936</v>
      </c>
      <c r="AO2225">
        <v>6790</v>
      </c>
      <c r="AP2225" s="301">
        <v>43645</v>
      </c>
      <c r="AQ2225">
        <v>3245</v>
      </c>
      <c r="AR2225">
        <v>7230</v>
      </c>
      <c r="AS2225" s="301">
        <v>43280</v>
      </c>
      <c r="AT2225">
        <v>3850</v>
      </c>
      <c r="AU2225">
        <v>7900</v>
      </c>
    </row>
    <row r="2226" spans="1:47" x14ac:dyDescent="0.2">
      <c r="A2226" s="102">
        <v>1550</v>
      </c>
      <c r="B2226">
        <v>1801</v>
      </c>
      <c r="C2226" t="s">
        <v>1352</v>
      </c>
      <c r="D2226" t="s">
        <v>907</v>
      </c>
      <c r="E2226">
        <v>3845</v>
      </c>
      <c r="F2226">
        <v>3905</v>
      </c>
      <c r="G2226">
        <v>200</v>
      </c>
      <c r="H2226" t="s">
        <v>898</v>
      </c>
      <c r="I2226">
        <v>4045</v>
      </c>
      <c r="J2226" t="s">
        <v>1127</v>
      </c>
      <c r="K2226" t="s">
        <v>920</v>
      </c>
      <c r="L2226">
        <v>1030</v>
      </c>
      <c r="M2226">
        <v>1022</v>
      </c>
      <c r="N2226">
        <v>800</v>
      </c>
      <c r="O2226" t="s">
        <v>901</v>
      </c>
      <c r="P2226">
        <v>0.90291429815754298</v>
      </c>
      <c r="Q2226">
        <v>0.935622532851344</v>
      </c>
      <c r="R2226">
        <v>0.25228126247798099</v>
      </c>
      <c r="S2226" s="15">
        <v>7.5263063411473699E-3</v>
      </c>
      <c r="T2226">
        <v>1.7118795379469101</v>
      </c>
      <c r="U2226">
        <v>1.7118795379469101</v>
      </c>
      <c r="V2226">
        <v>0.68934939788599203</v>
      </c>
      <c r="W2226">
        <v>6.69</v>
      </c>
      <c r="X2226">
        <v>4.6900000000000004</v>
      </c>
      <c r="Y2226">
        <v>87079</v>
      </c>
      <c r="Z2226">
        <v>6698</v>
      </c>
      <c r="AA2226">
        <v>0.54</v>
      </c>
      <c r="AB2226">
        <v>13</v>
      </c>
      <c r="AC2226">
        <v>7</v>
      </c>
      <c r="AD2226">
        <v>6</v>
      </c>
      <c r="AE2226">
        <v>53.85</v>
      </c>
      <c r="AF2226">
        <v>20</v>
      </c>
      <c r="AG2226">
        <v>2</v>
      </c>
      <c r="AH2226">
        <v>0</v>
      </c>
      <c r="AI2226">
        <v>11</v>
      </c>
      <c r="AJ2226" s="301">
        <v>43919</v>
      </c>
      <c r="AK2226">
        <v>3355</v>
      </c>
      <c r="AL2226">
        <v>978</v>
      </c>
      <c r="AM2226" s="301">
        <v>43828</v>
      </c>
      <c r="AN2226">
        <v>4545</v>
      </c>
      <c r="AO2226">
        <v>1270</v>
      </c>
      <c r="AP2226" s="301">
        <v>43645</v>
      </c>
      <c r="AQ2226">
        <v>3990</v>
      </c>
      <c r="AR2226">
        <v>1161</v>
      </c>
      <c r="AS2226" s="301">
        <v>43280</v>
      </c>
      <c r="AT2226">
        <v>5980</v>
      </c>
      <c r="AU2226">
        <v>1247</v>
      </c>
    </row>
    <row r="2227" spans="1:47" x14ac:dyDescent="0.2">
      <c r="A2227" s="102">
        <v>1422</v>
      </c>
      <c r="B2227">
        <v>5802</v>
      </c>
      <c r="C2227" t="s">
        <v>1056</v>
      </c>
      <c r="D2227" t="s">
        <v>911</v>
      </c>
      <c r="E2227">
        <v>1238.5</v>
      </c>
      <c r="F2227">
        <v>1214.5</v>
      </c>
      <c r="G2227">
        <v>900</v>
      </c>
      <c r="H2227" t="s">
        <v>898</v>
      </c>
      <c r="I2227">
        <v>7267</v>
      </c>
      <c r="J2227" t="s">
        <v>57</v>
      </c>
      <c r="K2227" t="s">
        <v>913</v>
      </c>
      <c r="L2227">
        <v>2745</v>
      </c>
      <c r="M2227">
        <v>2708.5</v>
      </c>
      <c r="N2227">
        <v>400</v>
      </c>
      <c r="O2227" t="s">
        <v>901</v>
      </c>
      <c r="P2227">
        <v>0.97398194776067504</v>
      </c>
      <c r="Q2227">
        <v>0.93847873162766104</v>
      </c>
      <c r="R2227">
        <v>9.9235292711974496E-2</v>
      </c>
      <c r="S2227">
        <v>5.5352902771616801E-2</v>
      </c>
      <c r="T2227">
        <v>4.5677015930352102E-2</v>
      </c>
      <c r="U2227">
        <v>4.5677015930352102E-2</v>
      </c>
      <c r="V2227">
        <v>0.39435142644626298</v>
      </c>
      <c r="W2227">
        <v>0.11</v>
      </c>
      <c r="X2227">
        <v>0.89</v>
      </c>
      <c r="Y2227">
        <v>86839</v>
      </c>
      <c r="Z2227">
        <v>6680</v>
      </c>
      <c r="AA2227">
        <v>0.33</v>
      </c>
      <c r="AB2227">
        <v>13</v>
      </c>
      <c r="AC2227">
        <v>10</v>
      </c>
      <c r="AD2227">
        <v>3</v>
      </c>
      <c r="AE2227">
        <v>76.92</v>
      </c>
      <c r="AF2227">
        <v>21</v>
      </c>
      <c r="AG2227">
        <v>1</v>
      </c>
      <c r="AH2227">
        <v>0</v>
      </c>
      <c r="AI2227">
        <v>12</v>
      </c>
      <c r="AJ2227" s="301">
        <v>43919</v>
      </c>
      <c r="AK2227">
        <v>1166.5</v>
      </c>
      <c r="AL2227">
        <v>2541</v>
      </c>
      <c r="AM2227" s="301">
        <v>43828</v>
      </c>
      <c r="AN2227">
        <v>1652</v>
      </c>
      <c r="AO2227">
        <v>3099</v>
      </c>
      <c r="AP2227" s="301">
        <v>43645</v>
      </c>
      <c r="AQ2227">
        <v>1442</v>
      </c>
      <c r="AR2227">
        <v>2845</v>
      </c>
      <c r="AS2227" s="301">
        <v>43280</v>
      </c>
      <c r="AT2227">
        <v>1616.5</v>
      </c>
      <c r="AU2227">
        <v>3194</v>
      </c>
    </row>
    <row r="2228" spans="1:47" x14ac:dyDescent="0.2">
      <c r="A2228" s="102">
        <v>116</v>
      </c>
      <c r="B2228">
        <v>6371</v>
      </c>
      <c r="C2228" t="s">
        <v>1003</v>
      </c>
      <c r="D2228" t="s">
        <v>909</v>
      </c>
      <c r="E2228">
        <v>2599</v>
      </c>
      <c r="F2228">
        <v>2563</v>
      </c>
      <c r="G2228">
        <v>300</v>
      </c>
      <c r="H2228" t="s">
        <v>901</v>
      </c>
      <c r="I2228">
        <v>6902</v>
      </c>
      <c r="J2228" t="s">
        <v>588</v>
      </c>
      <c r="K2228" t="s">
        <v>913</v>
      </c>
      <c r="L2228">
        <v>4170</v>
      </c>
      <c r="M2228">
        <v>4151</v>
      </c>
      <c r="N2228">
        <v>200</v>
      </c>
      <c r="O2228" t="s">
        <v>898</v>
      </c>
      <c r="P2228">
        <v>0.90556293570173596</v>
      </c>
      <c r="Q2228">
        <v>0.971686646323487</v>
      </c>
      <c r="R2228">
        <v>0.39194958246558498</v>
      </c>
      <c r="S2228">
        <v>3.52180256113412E-2</v>
      </c>
      <c r="T2228">
        <v>-2.1075598810596499</v>
      </c>
      <c r="U2228">
        <v>2.1075598810596499</v>
      </c>
      <c r="V2228">
        <v>2.2949652072193101</v>
      </c>
      <c r="W2228">
        <v>-9.15</v>
      </c>
      <c r="X2228">
        <v>7.38</v>
      </c>
      <c r="Y2228">
        <v>86242</v>
      </c>
      <c r="Z2228">
        <v>21560</v>
      </c>
      <c r="AA2228">
        <v>1.34</v>
      </c>
      <c r="AB2228">
        <v>4</v>
      </c>
      <c r="AC2228">
        <v>3</v>
      </c>
      <c r="AD2228">
        <v>1</v>
      </c>
      <c r="AE2228">
        <v>75</v>
      </c>
      <c r="AF2228">
        <v>21</v>
      </c>
      <c r="AG2228">
        <v>0</v>
      </c>
      <c r="AH2228">
        <v>0</v>
      </c>
      <c r="AI2228">
        <v>4</v>
      </c>
      <c r="AJ2228" s="301">
        <v>43919</v>
      </c>
      <c r="AK2228">
        <v>2608</v>
      </c>
      <c r="AL2228">
        <v>3590</v>
      </c>
      <c r="AM2228" s="301">
        <v>43828</v>
      </c>
      <c r="AN2228">
        <v>3865</v>
      </c>
      <c r="AO2228">
        <v>4966</v>
      </c>
      <c r="AP2228" s="301">
        <v>43645</v>
      </c>
      <c r="AQ2228">
        <v>3630</v>
      </c>
      <c r="AR2228">
        <v>4642</v>
      </c>
      <c r="AS2228" s="301">
        <v>43280</v>
      </c>
      <c r="AT2228">
        <v>4390</v>
      </c>
      <c r="AU2228">
        <v>5245</v>
      </c>
    </row>
    <row r="2229" spans="1:47" x14ac:dyDescent="0.2">
      <c r="A2229" s="102">
        <v>518</v>
      </c>
      <c r="B2229">
        <v>1332</v>
      </c>
      <c r="C2229" t="s">
        <v>1174</v>
      </c>
      <c r="D2229" t="s">
        <v>974</v>
      </c>
      <c r="E2229">
        <v>468</v>
      </c>
      <c r="F2229">
        <v>456</v>
      </c>
      <c r="G2229">
        <v>2100</v>
      </c>
      <c r="H2229" t="s">
        <v>901</v>
      </c>
      <c r="I2229">
        <v>4023</v>
      </c>
      <c r="J2229" t="s">
        <v>1461</v>
      </c>
      <c r="K2229" t="s">
        <v>920</v>
      </c>
      <c r="L2229">
        <v>4750</v>
      </c>
      <c r="M2229">
        <v>4715</v>
      </c>
      <c r="N2229">
        <v>200</v>
      </c>
      <c r="O2229" t="s">
        <v>898</v>
      </c>
      <c r="P2229">
        <v>0.80809388599117604</v>
      </c>
      <c r="Q2229">
        <v>0.95758610302980096</v>
      </c>
      <c r="R2229">
        <v>9.1181941413440402E-3</v>
      </c>
      <c r="S2229">
        <v>1.36066957696404E-3</v>
      </c>
      <c r="T2229">
        <v>-1.7175006571860001</v>
      </c>
      <c r="U2229">
        <v>1.7175006571860001</v>
      </c>
      <c r="V2229">
        <v>1.61767183994505</v>
      </c>
      <c r="W2229">
        <v>-9.73</v>
      </c>
      <c r="X2229">
        <v>1.55</v>
      </c>
      <c r="Y2229">
        <v>86136</v>
      </c>
      <c r="Z2229">
        <v>4533</v>
      </c>
      <c r="AA2229">
        <v>0.44</v>
      </c>
      <c r="AB2229">
        <v>19</v>
      </c>
      <c r="AC2229">
        <v>11</v>
      </c>
      <c r="AD2229">
        <v>8</v>
      </c>
      <c r="AE2229">
        <v>57.89</v>
      </c>
      <c r="AF2229">
        <v>16</v>
      </c>
      <c r="AG2229">
        <v>4</v>
      </c>
      <c r="AH2229">
        <v>5</v>
      </c>
      <c r="AI2229">
        <v>10</v>
      </c>
      <c r="AJ2229" s="301">
        <v>43919</v>
      </c>
      <c r="AK2229">
        <v>517</v>
      </c>
      <c r="AL2229">
        <v>4470</v>
      </c>
      <c r="AM2229" s="301">
        <v>43828</v>
      </c>
      <c r="AN2229">
        <v>652</v>
      </c>
      <c r="AO2229">
        <v>6580</v>
      </c>
      <c r="AP2229" s="301">
        <v>43645</v>
      </c>
      <c r="AQ2229">
        <v>674</v>
      </c>
      <c r="AR2229">
        <v>7430</v>
      </c>
      <c r="AS2229" s="301">
        <v>43280</v>
      </c>
      <c r="AT2229">
        <v>537</v>
      </c>
      <c r="AU2229">
        <v>7690</v>
      </c>
    </row>
    <row r="2230" spans="1:47" x14ac:dyDescent="0.2">
      <c r="A2230" s="102">
        <v>145</v>
      </c>
      <c r="B2230">
        <v>2914</v>
      </c>
      <c r="C2230" t="s">
        <v>994</v>
      </c>
      <c r="D2230" t="s">
        <v>923</v>
      </c>
      <c r="E2230">
        <v>1998.5</v>
      </c>
      <c r="F2230">
        <v>1997</v>
      </c>
      <c r="G2230">
        <v>500</v>
      </c>
      <c r="H2230" t="s">
        <v>901</v>
      </c>
      <c r="I2230">
        <v>3407</v>
      </c>
      <c r="J2230" t="s">
        <v>983</v>
      </c>
      <c r="K2230" t="s">
        <v>920</v>
      </c>
      <c r="L2230">
        <v>846.6</v>
      </c>
      <c r="M2230">
        <v>855.5</v>
      </c>
      <c r="N2230">
        <v>1200</v>
      </c>
      <c r="O2230" t="s">
        <v>898</v>
      </c>
      <c r="P2230">
        <v>0.95397074615609101</v>
      </c>
      <c r="Q2230">
        <v>0.97046433059503301</v>
      </c>
      <c r="R2230" s="15">
        <v>9.5667289221145692E-7</v>
      </c>
      <c r="S2230">
        <v>4.2752294161918302E-4</v>
      </c>
      <c r="T2230">
        <v>-1.67555414247051</v>
      </c>
      <c r="U2230">
        <v>1.67555414247051</v>
      </c>
      <c r="V2230">
        <v>1.2627125543359301</v>
      </c>
      <c r="W2230">
        <v>-12.38</v>
      </c>
      <c r="X2230">
        <v>2.81</v>
      </c>
      <c r="Y2230">
        <v>85900</v>
      </c>
      <c r="Z2230">
        <v>5369</v>
      </c>
      <c r="AA2230">
        <v>0.37</v>
      </c>
      <c r="AB2230">
        <v>16</v>
      </c>
      <c r="AC2230">
        <v>8</v>
      </c>
      <c r="AD2230">
        <v>8</v>
      </c>
      <c r="AE2230">
        <v>50</v>
      </c>
      <c r="AF2230">
        <v>18</v>
      </c>
      <c r="AG2230">
        <v>2</v>
      </c>
      <c r="AH2230">
        <v>3</v>
      </c>
      <c r="AI2230">
        <v>11</v>
      </c>
      <c r="AJ2230" s="301">
        <v>43919</v>
      </c>
      <c r="AK2230">
        <v>2053.5</v>
      </c>
      <c r="AL2230">
        <v>822.3</v>
      </c>
      <c r="AM2230" s="301">
        <v>43828</v>
      </c>
      <c r="AN2230">
        <v>2432.5</v>
      </c>
      <c r="AO2230">
        <v>1234</v>
      </c>
      <c r="AP2230" s="301">
        <v>43645</v>
      </c>
      <c r="AQ2230">
        <v>2401</v>
      </c>
      <c r="AR2230">
        <v>1194.5</v>
      </c>
      <c r="AS2230" s="301">
        <v>43280</v>
      </c>
      <c r="AT2230">
        <v>3013</v>
      </c>
      <c r="AU2230">
        <v>1398</v>
      </c>
    </row>
    <row r="2231" spans="1:47" x14ac:dyDescent="0.2">
      <c r="A2231" s="102">
        <v>2126</v>
      </c>
      <c r="B2231">
        <v>1824</v>
      </c>
      <c r="C2231" t="s">
        <v>221</v>
      </c>
      <c r="D2231" t="s">
        <v>907</v>
      </c>
      <c r="E2231">
        <v>803</v>
      </c>
      <c r="F2231">
        <v>799</v>
      </c>
      <c r="G2231">
        <v>1400</v>
      </c>
      <c r="H2231" t="s">
        <v>901</v>
      </c>
      <c r="I2231">
        <v>8804</v>
      </c>
      <c r="J2231" t="s">
        <v>670</v>
      </c>
      <c r="K2231" t="s">
        <v>917</v>
      </c>
      <c r="L2231">
        <v>1236</v>
      </c>
      <c r="M2231">
        <v>1208</v>
      </c>
      <c r="N2231">
        <v>900</v>
      </c>
      <c r="O2231" t="s">
        <v>898</v>
      </c>
      <c r="P2231">
        <v>0.703025229703511</v>
      </c>
      <c r="Q2231">
        <v>0.92168563808150805</v>
      </c>
      <c r="R2231">
        <v>6.1215104674855303E-2</v>
      </c>
      <c r="S2231" s="15">
        <v>9.0660825543900595E-3</v>
      </c>
      <c r="T2231">
        <v>-0.40412021528714298</v>
      </c>
      <c r="U2231">
        <v>0.40412021528714298</v>
      </c>
      <c r="V2231">
        <v>0.65588862302880802</v>
      </c>
      <c r="W2231">
        <v>-3.26</v>
      </c>
      <c r="X2231">
        <v>2.89</v>
      </c>
      <c r="Y2231">
        <v>85803</v>
      </c>
      <c r="Z2231">
        <v>6129</v>
      </c>
      <c r="AA2231">
        <v>0.28000000000000003</v>
      </c>
      <c r="AB2231">
        <v>14</v>
      </c>
      <c r="AC2231">
        <v>7</v>
      </c>
      <c r="AD2231">
        <v>7</v>
      </c>
      <c r="AE2231">
        <v>50</v>
      </c>
      <c r="AF2231">
        <v>19</v>
      </c>
      <c r="AG2231">
        <v>3</v>
      </c>
      <c r="AH2231">
        <v>1</v>
      </c>
      <c r="AI2231">
        <v>10</v>
      </c>
      <c r="AJ2231" s="301">
        <v>43919</v>
      </c>
      <c r="AK2231">
        <v>779</v>
      </c>
      <c r="AL2231">
        <v>1115</v>
      </c>
      <c r="AM2231" s="301">
        <v>43828</v>
      </c>
      <c r="AN2231">
        <v>1069</v>
      </c>
      <c r="AO2231">
        <v>1709</v>
      </c>
      <c r="AP2231" s="301">
        <v>43645</v>
      </c>
      <c r="AQ2231">
        <v>904</v>
      </c>
      <c r="AR2231">
        <v>1225</v>
      </c>
      <c r="AS2231" s="301">
        <v>43280</v>
      </c>
      <c r="AT2231">
        <v>1235</v>
      </c>
      <c r="AU2231">
        <v>1489</v>
      </c>
    </row>
    <row r="2232" spans="1:47" x14ac:dyDescent="0.2">
      <c r="A2232" s="102">
        <v>3659</v>
      </c>
      <c r="B2232">
        <v>2296</v>
      </c>
      <c r="C2232" t="s">
        <v>1472</v>
      </c>
      <c r="D2232" t="s">
        <v>923</v>
      </c>
      <c r="E2232">
        <v>646</v>
      </c>
      <c r="F2232">
        <v>643</v>
      </c>
      <c r="G2232">
        <v>1700</v>
      </c>
      <c r="H2232" t="s">
        <v>901</v>
      </c>
      <c r="I2232">
        <v>6471</v>
      </c>
      <c r="J2232" t="s">
        <v>805</v>
      </c>
      <c r="K2232" t="s">
        <v>909</v>
      </c>
      <c r="L2232">
        <v>782</v>
      </c>
      <c r="M2232">
        <v>777</v>
      </c>
      <c r="N2232">
        <v>1400</v>
      </c>
      <c r="O2232" t="s">
        <v>898</v>
      </c>
      <c r="P2232">
        <v>0.85971553344455398</v>
      </c>
      <c r="Q2232">
        <v>0.87100914598481305</v>
      </c>
      <c r="R2232" s="15">
        <v>1.1886284455980499E-3</v>
      </c>
      <c r="S2232">
        <v>6.5259674048147698E-2</v>
      </c>
      <c r="T2232">
        <v>-0.45428232397383</v>
      </c>
      <c r="U2232">
        <v>0.45428232397383</v>
      </c>
      <c r="V2232">
        <v>0.518642028858602</v>
      </c>
      <c r="W2232">
        <v>-3.92</v>
      </c>
      <c r="X2232">
        <v>0.49</v>
      </c>
      <c r="Y2232">
        <v>85722</v>
      </c>
      <c r="Z2232">
        <v>5358</v>
      </c>
      <c r="AA2232">
        <v>0.21</v>
      </c>
      <c r="AB2232">
        <v>16</v>
      </c>
      <c r="AC2232">
        <v>7</v>
      </c>
      <c r="AD2232">
        <v>9</v>
      </c>
      <c r="AE2232">
        <v>43.75</v>
      </c>
      <c r="AF2232">
        <v>20</v>
      </c>
      <c r="AG2232">
        <v>3</v>
      </c>
      <c r="AH2232">
        <v>2</v>
      </c>
      <c r="AI2232">
        <v>11</v>
      </c>
      <c r="AJ2232" s="301">
        <v>43919</v>
      </c>
      <c r="AK2232">
        <v>655</v>
      </c>
      <c r="AL2232">
        <v>711</v>
      </c>
      <c r="AM2232" s="301">
        <v>43828</v>
      </c>
      <c r="AN2232">
        <v>705</v>
      </c>
      <c r="AO2232">
        <v>1041</v>
      </c>
      <c r="AP2232" s="301">
        <v>43645</v>
      </c>
      <c r="AQ2232">
        <v>743</v>
      </c>
      <c r="AR2232">
        <v>996</v>
      </c>
      <c r="AS2232" s="301">
        <v>43280</v>
      </c>
      <c r="AT2232">
        <v>941</v>
      </c>
      <c r="AU2232">
        <v>1135</v>
      </c>
    </row>
    <row r="2233" spans="1:47" x14ac:dyDescent="0.2">
      <c r="A2233" s="102">
        <v>1266</v>
      </c>
      <c r="B2233">
        <v>7278</v>
      </c>
      <c r="C2233" t="s">
        <v>42</v>
      </c>
      <c r="D2233" t="s">
        <v>913</v>
      </c>
      <c r="E2233">
        <v>1620</v>
      </c>
      <c r="F2233">
        <v>1574</v>
      </c>
      <c r="G2233">
        <v>600</v>
      </c>
      <c r="H2233" t="s">
        <v>901</v>
      </c>
      <c r="I2233">
        <v>8308</v>
      </c>
      <c r="J2233" t="s">
        <v>48</v>
      </c>
      <c r="K2233" t="s">
        <v>940</v>
      </c>
      <c r="L2233">
        <v>366</v>
      </c>
      <c r="M2233">
        <v>368</v>
      </c>
      <c r="N2233">
        <v>2600</v>
      </c>
      <c r="O2233" t="s">
        <v>898</v>
      </c>
      <c r="P2233">
        <v>0.75075146493115996</v>
      </c>
      <c r="Q2233">
        <v>0.94218432159420396</v>
      </c>
      <c r="R2233">
        <v>0.17376585086489299</v>
      </c>
      <c r="S2233">
        <v>4.1582509326686903E-2</v>
      </c>
      <c r="T2233">
        <v>-1.5527801089465501</v>
      </c>
      <c r="U2233">
        <v>1.5527801089465501</v>
      </c>
      <c r="V2233">
        <v>1.1597277084801001</v>
      </c>
      <c r="W2233">
        <v>-10.59</v>
      </c>
      <c r="X2233">
        <v>1.31</v>
      </c>
      <c r="Y2233">
        <v>85716</v>
      </c>
      <c r="Z2233">
        <v>6123</v>
      </c>
      <c r="AA2233">
        <v>0.38</v>
      </c>
      <c r="AB2233">
        <v>14</v>
      </c>
      <c r="AC2233">
        <v>9</v>
      </c>
      <c r="AD2233">
        <v>5</v>
      </c>
      <c r="AE2233">
        <v>64.290000000000006</v>
      </c>
      <c r="AF2233">
        <v>18</v>
      </c>
      <c r="AG2233">
        <v>2</v>
      </c>
      <c r="AH2233">
        <v>2</v>
      </c>
      <c r="AI2233">
        <v>10</v>
      </c>
      <c r="AJ2233" s="301">
        <v>43919</v>
      </c>
      <c r="AK2233">
        <v>1672</v>
      </c>
      <c r="AL2233">
        <v>344</v>
      </c>
      <c r="AM2233" s="301">
        <v>43828</v>
      </c>
      <c r="AN2233">
        <v>2485</v>
      </c>
      <c r="AO2233">
        <v>479</v>
      </c>
      <c r="AP2233" s="301">
        <v>43645</v>
      </c>
      <c r="AQ2233">
        <v>2323</v>
      </c>
      <c r="AR2233">
        <v>453.5</v>
      </c>
      <c r="AS2233" s="301">
        <v>43280</v>
      </c>
      <c r="AT2233">
        <v>3370</v>
      </c>
      <c r="AU2233">
        <v>582.29999999999995</v>
      </c>
    </row>
    <row r="2234" spans="1:47" x14ac:dyDescent="0.2">
      <c r="A2234" s="102">
        <v>976</v>
      </c>
      <c r="B2234">
        <v>5938</v>
      </c>
      <c r="C2234" t="s">
        <v>1395</v>
      </c>
      <c r="D2234" t="s">
        <v>1032</v>
      </c>
      <c r="E2234">
        <v>1514</v>
      </c>
      <c r="F2234">
        <v>1480</v>
      </c>
      <c r="G2234">
        <v>700</v>
      </c>
      <c r="H2234" t="s">
        <v>898</v>
      </c>
      <c r="I2234">
        <v>9303</v>
      </c>
      <c r="J2234" t="s">
        <v>1166</v>
      </c>
      <c r="K2234" t="s">
        <v>1184</v>
      </c>
      <c r="L2234">
        <v>1276</v>
      </c>
      <c r="M2234">
        <v>1286</v>
      </c>
      <c r="N2234">
        <v>800</v>
      </c>
      <c r="O2234" t="s">
        <v>901</v>
      </c>
      <c r="P2234">
        <v>0.896810911283074</v>
      </c>
      <c r="Q2234">
        <v>0.947835479247777</v>
      </c>
      <c r="R2234">
        <v>9.4646260465753695E-2</v>
      </c>
      <c r="S2234">
        <v>1.17916998232316E-3</v>
      </c>
      <c r="T2234">
        <v>0.54135633665334104</v>
      </c>
      <c r="U2234">
        <v>0.54135633665334104</v>
      </c>
      <c r="V2234">
        <v>0.89173875931589497</v>
      </c>
      <c r="W2234">
        <v>3.43</v>
      </c>
      <c r="X2234">
        <v>0.69</v>
      </c>
      <c r="Y2234">
        <v>85415</v>
      </c>
      <c r="Z2234">
        <v>5338</v>
      </c>
      <c r="AA2234">
        <v>0.28999999999999998</v>
      </c>
      <c r="AB2234">
        <v>16</v>
      </c>
      <c r="AC2234">
        <v>8</v>
      </c>
      <c r="AD2234">
        <v>8</v>
      </c>
      <c r="AE2234">
        <v>50</v>
      </c>
      <c r="AF2234">
        <v>17</v>
      </c>
      <c r="AG2234">
        <v>4</v>
      </c>
      <c r="AH2234">
        <v>3</v>
      </c>
      <c r="AI2234">
        <v>9</v>
      </c>
      <c r="AJ2234" s="301">
        <v>43919</v>
      </c>
      <c r="AK2234">
        <v>1332</v>
      </c>
      <c r="AL2234">
        <v>1217</v>
      </c>
      <c r="AM2234" s="301">
        <v>43828</v>
      </c>
      <c r="AN2234">
        <v>1889</v>
      </c>
      <c r="AO2234">
        <v>1471</v>
      </c>
      <c r="AP2234" s="301">
        <v>43645</v>
      </c>
      <c r="AQ2234">
        <v>1774</v>
      </c>
      <c r="AR2234">
        <v>1417</v>
      </c>
      <c r="AS2234" s="301">
        <v>43280</v>
      </c>
      <c r="AT2234">
        <v>2190</v>
      </c>
      <c r="AU2234">
        <v>1330</v>
      </c>
    </row>
    <row r="2235" spans="1:47" x14ac:dyDescent="0.2">
      <c r="A2235" s="102">
        <v>2900</v>
      </c>
      <c r="B2235">
        <v>1959</v>
      </c>
      <c r="C2235" t="s">
        <v>1446</v>
      </c>
      <c r="D2235" t="s">
        <v>907</v>
      </c>
      <c r="E2235">
        <v>3135</v>
      </c>
      <c r="F2235">
        <v>3115</v>
      </c>
      <c r="G2235">
        <v>300</v>
      </c>
      <c r="H2235" t="s">
        <v>898</v>
      </c>
      <c r="I2235">
        <v>8411</v>
      </c>
      <c r="J2235" t="s">
        <v>979</v>
      </c>
      <c r="K2235" t="s">
        <v>940</v>
      </c>
      <c r="L2235">
        <v>131.69999999999999</v>
      </c>
      <c r="M2235">
        <v>131.9</v>
      </c>
      <c r="N2235">
        <v>7100</v>
      </c>
      <c r="O2235" t="s">
        <v>901</v>
      </c>
      <c r="P2235">
        <v>0.67520049504438895</v>
      </c>
      <c r="Q2235">
        <v>0.90069972258696895</v>
      </c>
      <c r="R2235">
        <v>0.41117966296299302</v>
      </c>
      <c r="S2235">
        <v>5.6197293496709301E-2</v>
      </c>
      <c r="T2235">
        <v>0.98054537030653199</v>
      </c>
      <c r="U2235">
        <v>0.98054537030653199</v>
      </c>
      <c r="V2235">
        <v>0.89225687466863002</v>
      </c>
      <c r="W2235">
        <v>4.42</v>
      </c>
      <c r="X2235">
        <v>0.21</v>
      </c>
      <c r="Y2235">
        <v>85410</v>
      </c>
      <c r="Z2235">
        <v>5338</v>
      </c>
      <c r="AA2235">
        <v>0.41</v>
      </c>
      <c r="AB2235">
        <v>16</v>
      </c>
      <c r="AC2235">
        <v>9</v>
      </c>
      <c r="AD2235">
        <v>7</v>
      </c>
      <c r="AE2235">
        <v>56.25</v>
      </c>
      <c r="AF2235">
        <v>21</v>
      </c>
      <c r="AG2235">
        <v>2</v>
      </c>
      <c r="AH2235">
        <v>0</v>
      </c>
      <c r="AI2235">
        <v>14</v>
      </c>
      <c r="AJ2235" s="301">
        <v>43919</v>
      </c>
      <c r="AK2235">
        <v>3070</v>
      </c>
      <c r="AL2235">
        <v>130</v>
      </c>
      <c r="AM2235" s="301">
        <v>43828</v>
      </c>
      <c r="AN2235">
        <v>3235</v>
      </c>
      <c r="AO2235">
        <v>168.3</v>
      </c>
      <c r="AP2235" s="301">
        <v>43645</v>
      </c>
      <c r="AQ2235">
        <v>3325</v>
      </c>
      <c r="AR2235">
        <v>157.69999999999999</v>
      </c>
      <c r="AS2235" s="301">
        <v>43280</v>
      </c>
      <c r="AT2235">
        <v>5210</v>
      </c>
      <c r="AU2235">
        <v>185.5</v>
      </c>
    </row>
    <row r="2236" spans="1:47" x14ac:dyDescent="0.2">
      <c r="A2236" s="102">
        <v>1648</v>
      </c>
      <c r="B2236">
        <v>4183</v>
      </c>
      <c r="C2236" t="s">
        <v>1028</v>
      </c>
      <c r="D2236" t="s">
        <v>920</v>
      </c>
      <c r="E2236">
        <v>2221</v>
      </c>
      <c r="F2236">
        <v>2197</v>
      </c>
      <c r="G2236">
        <v>500</v>
      </c>
      <c r="H2236" t="s">
        <v>901</v>
      </c>
      <c r="I2236">
        <v>8308</v>
      </c>
      <c r="J2236" t="s">
        <v>48</v>
      </c>
      <c r="K2236" t="s">
        <v>940</v>
      </c>
      <c r="L2236">
        <v>366</v>
      </c>
      <c r="M2236">
        <v>368</v>
      </c>
      <c r="N2236">
        <v>3000</v>
      </c>
      <c r="O2236" t="s">
        <v>898</v>
      </c>
      <c r="P2236">
        <v>0.91788816672754703</v>
      </c>
      <c r="Q2236">
        <v>0.933470692421008</v>
      </c>
      <c r="R2236">
        <v>6.1384303120907098E-2</v>
      </c>
      <c r="S2236" s="15">
        <v>5.2716434945048199E-2</v>
      </c>
      <c r="T2236">
        <v>-0.44279109146507201</v>
      </c>
      <c r="U2236">
        <v>0.44279109146507201</v>
      </c>
      <c r="V2236">
        <v>0.20450312482071001</v>
      </c>
      <c r="W2236">
        <v>-2.0499999999999998</v>
      </c>
      <c r="X2236">
        <v>0.5</v>
      </c>
      <c r="Y2236">
        <v>85238</v>
      </c>
      <c r="Z2236">
        <v>6557</v>
      </c>
      <c r="AA2236">
        <v>0.37</v>
      </c>
      <c r="AB2236">
        <v>13</v>
      </c>
      <c r="AC2236">
        <v>7</v>
      </c>
      <c r="AD2236">
        <v>6</v>
      </c>
      <c r="AE2236">
        <v>53.85</v>
      </c>
      <c r="AF2236">
        <v>20</v>
      </c>
      <c r="AG2236">
        <v>0</v>
      </c>
      <c r="AH2236">
        <v>1</v>
      </c>
      <c r="AI2236">
        <v>12</v>
      </c>
      <c r="AJ2236" s="301">
        <v>43919</v>
      </c>
      <c r="AK2236">
        <v>2105</v>
      </c>
      <c r="AL2236">
        <v>344</v>
      </c>
      <c r="AM2236" s="301">
        <v>43828</v>
      </c>
      <c r="AN2236">
        <v>2680</v>
      </c>
      <c r="AO2236">
        <v>479</v>
      </c>
      <c r="AP2236" s="301">
        <v>43645</v>
      </c>
      <c r="AQ2236">
        <v>2728</v>
      </c>
      <c r="AR2236">
        <v>453.5</v>
      </c>
      <c r="AS2236" s="301">
        <v>43280</v>
      </c>
      <c r="AT2236">
        <v>2913</v>
      </c>
      <c r="AU2236">
        <v>582.29999999999995</v>
      </c>
    </row>
    <row r="2237" spans="1:47" x14ac:dyDescent="0.2">
      <c r="A2237" s="102">
        <v>182</v>
      </c>
      <c r="B2237">
        <v>4023</v>
      </c>
      <c r="C2237" t="s">
        <v>1461</v>
      </c>
      <c r="D2237" t="s">
        <v>920</v>
      </c>
      <c r="E2237">
        <v>4750</v>
      </c>
      <c r="F2237">
        <v>4715</v>
      </c>
      <c r="G2237">
        <v>200</v>
      </c>
      <c r="H2237" t="s">
        <v>898</v>
      </c>
      <c r="I2237">
        <v>6269</v>
      </c>
      <c r="J2237" t="s">
        <v>1176</v>
      </c>
      <c r="K2237" t="s">
        <v>909</v>
      </c>
      <c r="L2237">
        <v>1470</v>
      </c>
      <c r="M2237">
        <v>1434</v>
      </c>
      <c r="N2237">
        <v>700</v>
      </c>
      <c r="O2237" t="s">
        <v>901</v>
      </c>
      <c r="P2237">
        <v>0.82152762679325697</v>
      </c>
      <c r="Q2237">
        <v>0.96829934268459406</v>
      </c>
      <c r="R2237">
        <v>1.3735061370130501E-2</v>
      </c>
      <c r="S2237" s="15">
        <v>9.8092641607042102E-3</v>
      </c>
      <c r="T2237">
        <v>0.98962244571269797</v>
      </c>
      <c r="U2237">
        <v>0.98962244571269797</v>
      </c>
      <c r="V2237">
        <v>0.44332442361895402</v>
      </c>
      <c r="W2237">
        <v>6.02</v>
      </c>
      <c r="X2237">
        <v>6.45</v>
      </c>
      <c r="Y2237">
        <v>85218</v>
      </c>
      <c r="Z2237">
        <v>12174</v>
      </c>
      <c r="AA2237">
        <v>0.56000000000000005</v>
      </c>
      <c r="AB2237">
        <v>7</v>
      </c>
      <c r="AC2237">
        <v>2</v>
      </c>
      <c r="AD2237">
        <v>5</v>
      </c>
      <c r="AE2237">
        <v>28.57</v>
      </c>
      <c r="AF2237">
        <v>16</v>
      </c>
      <c r="AG2237">
        <v>2</v>
      </c>
      <c r="AH2237">
        <v>1</v>
      </c>
      <c r="AI2237">
        <v>4</v>
      </c>
      <c r="AJ2237" s="301">
        <v>43919</v>
      </c>
      <c r="AK2237">
        <v>4470</v>
      </c>
      <c r="AL2237">
        <v>1331</v>
      </c>
      <c r="AM2237" s="301">
        <v>43828</v>
      </c>
      <c r="AN2237">
        <v>6580</v>
      </c>
      <c r="AO2237">
        <v>2665</v>
      </c>
      <c r="AP2237" s="301">
        <v>43645</v>
      </c>
      <c r="AQ2237">
        <v>7430</v>
      </c>
      <c r="AR2237">
        <v>3090</v>
      </c>
      <c r="AS2237" s="301">
        <v>43280</v>
      </c>
      <c r="AT2237">
        <v>7690</v>
      </c>
      <c r="AU2237">
        <v>3045</v>
      </c>
    </row>
    <row r="2238" spans="1:47" x14ac:dyDescent="0.2">
      <c r="A2238" s="102">
        <v>2193</v>
      </c>
      <c r="B2238">
        <v>3436</v>
      </c>
      <c r="C2238" t="s">
        <v>1081</v>
      </c>
      <c r="D2238" t="s">
        <v>1032</v>
      </c>
      <c r="E2238">
        <v>1583</v>
      </c>
      <c r="F2238">
        <v>1588</v>
      </c>
      <c r="G2238">
        <v>600</v>
      </c>
      <c r="H2238" t="s">
        <v>898</v>
      </c>
      <c r="I2238">
        <v>7729</v>
      </c>
      <c r="J2238" t="s">
        <v>446</v>
      </c>
      <c r="K2238" t="s">
        <v>906</v>
      </c>
      <c r="L2238">
        <v>3430</v>
      </c>
      <c r="M2238">
        <v>3420</v>
      </c>
      <c r="N2238">
        <v>300</v>
      </c>
      <c r="O2238" t="s">
        <v>901</v>
      </c>
      <c r="P2238">
        <v>0.95582992121229204</v>
      </c>
      <c r="Q2238">
        <v>0.91999080488444696</v>
      </c>
      <c r="R2238">
        <v>3.8349800643814199E-3</v>
      </c>
      <c r="S2238" s="15">
        <v>3.9055525796876003E-2</v>
      </c>
      <c r="T2238">
        <v>0.275989941760452</v>
      </c>
      <c r="U2238">
        <v>0.275989941760452</v>
      </c>
      <c r="V2238">
        <v>0.20638793595899699</v>
      </c>
      <c r="W2238">
        <v>0.81</v>
      </c>
      <c r="X2238">
        <v>7.13</v>
      </c>
      <c r="Y2238">
        <v>84644</v>
      </c>
      <c r="Z2238">
        <v>7695</v>
      </c>
      <c r="AA2238">
        <v>0.17</v>
      </c>
      <c r="AB2238">
        <v>11</v>
      </c>
      <c r="AC2238">
        <v>6</v>
      </c>
      <c r="AD2238">
        <v>5</v>
      </c>
      <c r="AE2238">
        <v>54.55</v>
      </c>
      <c r="AF2238">
        <v>19</v>
      </c>
      <c r="AG2238">
        <v>2</v>
      </c>
      <c r="AH2238">
        <v>1</v>
      </c>
      <c r="AI2238">
        <v>8</v>
      </c>
      <c r="AJ2238" s="301">
        <v>43919</v>
      </c>
      <c r="AK2238">
        <v>1383</v>
      </c>
      <c r="AL2238">
        <v>2946</v>
      </c>
      <c r="AM2238" s="301">
        <v>43828</v>
      </c>
      <c r="AN2238">
        <v>1826</v>
      </c>
      <c r="AO2238">
        <v>4260</v>
      </c>
      <c r="AP2238" s="301">
        <v>43645</v>
      </c>
      <c r="AQ2238">
        <v>1323</v>
      </c>
      <c r="AR2238">
        <v>2914</v>
      </c>
      <c r="AS2238" s="301">
        <v>43280</v>
      </c>
      <c r="AT2238">
        <v>2240</v>
      </c>
      <c r="AU2238">
        <v>3655</v>
      </c>
    </row>
    <row r="2239" spans="1:47" x14ac:dyDescent="0.2">
      <c r="A2239" s="102">
        <v>2855</v>
      </c>
      <c r="B2239">
        <v>1801</v>
      </c>
      <c r="C2239" t="s">
        <v>1352</v>
      </c>
      <c r="D2239" t="s">
        <v>907</v>
      </c>
      <c r="E2239">
        <v>3845</v>
      </c>
      <c r="F2239">
        <v>3905</v>
      </c>
      <c r="G2239">
        <v>200</v>
      </c>
      <c r="H2239" t="s">
        <v>898</v>
      </c>
      <c r="I2239">
        <v>8795</v>
      </c>
      <c r="J2239" t="s">
        <v>1083</v>
      </c>
      <c r="K2239" t="s">
        <v>1018</v>
      </c>
      <c r="L2239">
        <v>922</v>
      </c>
      <c r="M2239">
        <v>907</v>
      </c>
      <c r="N2239">
        <v>900</v>
      </c>
      <c r="O2239" t="s">
        <v>901</v>
      </c>
      <c r="P2239">
        <v>0.79244020994501996</v>
      </c>
      <c r="Q2239">
        <v>0.90210288110654002</v>
      </c>
      <c r="R2239">
        <v>0.31009997991648502</v>
      </c>
      <c r="S2239">
        <v>6.9596233033727001E-2</v>
      </c>
      <c r="T2239">
        <v>2.1067282630919402</v>
      </c>
      <c r="U2239">
        <v>2.1067282630919402</v>
      </c>
      <c r="V2239">
        <v>1.2065313608369499</v>
      </c>
      <c r="W2239">
        <v>10.35</v>
      </c>
      <c r="X2239">
        <v>4.5199999999999996</v>
      </c>
      <c r="Y2239">
        <v>84389</v>
      </c>
      <c r="Z2239">
        <v>6491</v>
      </c>
      <c r="AA2239">
        <v>0.36</v>
      </c>
      <c r="AB2239">
        <v>13</v>
      </c>
      <c r="AC2239">
        <v>7</v>
      </c>
      <c r="AD2239">
        <v>6</v>
      </c>
      <c r="AE2239">
        <v>53.85</v>
      </c>
      <c r="AF2239">
        <v>17</v>
      </c>
      <c r="AG2239">
        <v>3</v>
      </c>
      <c r="AH2239">
        <v>3</v>
      </c>
      <c r="AI2239">
        <v>7</v>
      </c>
      <c r="AJ2239" s="301">
        <v>43919</v>
      </c>
      <c r="AK2239">
        <v>3355</v>
      </c>
      <c r="AL2239">
        <v>890</v>
      </c>
      <c r="AM2239" s="301">
        <v>43828</v>
      </c>
      <c r="AN2239">
        <v>4545</v>
      </c>
      <c r="AO2239">
        <v>1395</v>
      </c>
      <c r="AP2239" s="301">
        <v>43645</v>
      </c>
      <c r="AQ2239">
        <v>3990</v>
      </c>
      <c r="AR2239">
        <v>1202</v>
      </c>
      <c r="AS2239" s="301">
        <v>43280</v>
      </c>
      <c r="AT2239">
        <v>5980</v>
      </c>
      <c r="AU2239">
        <v>1622</v>
      </c>
    </row>
    <row r="2240" spans="1:47" x14ac:dyDescent="0.2">
      <c r="A2240" s="102">
        <v>980</v>
      </c>
      <c r="B2240">
        <v>2337</v>
      </c>
      <c r="C2240" t="s">
        <v>1172</v>
      </c>
      <c r="D2240" t="s">
        <v>917</v>
      </c>
      <c r="E2240">
        <v>267</v>
      </c>
      <c r="F2240">
        <v>265</v>
      </c>
      <c r="G2240">
        <v>2900</v>
      </c>
      <c r="H2240" t="s">
        <v>901</v>
      </c>
      <c r="I2240">
        <v>5232</v>
      </c>
      <c r="J2240" t="s">
        <v>1433</v>
      </c>
      <c r="K2240" t="s">
        <v>897</v>
      </c>
      <c r="L2240">
        <v>3765</v>
      </c>
      <c r="M2240">
        <v>3805</v>
      </c>
      <c r="N2240">
        <v>200</v>
      </c>
      <c r="O2240" t="s">
        <v>898</v>
      </c>
      <c r="P2240">
        <v>0.89339917738909902</v>
      </c>
      <c r="Q2240">
        <v>0.94768423415603598</v>
      </c>
      <c r="R2240">
        <v>2.9230171718491401E-2</v>
      </c>
      <c r="S2240">
        <v>7.3566553858605693E-2</v>
      </c>
      <c r="T2240">
        <v>-1.58719080098781</v>
      </c>
      <c r="U2240">
        <v>1.58719080098781</v>
      </c>
      <c r="V2240">
        <v>0.89113038977913805</v>
      </c>
      <c r="W2240">
        <v>-9.76</v>
      </c>
      <c r="X2240">
        <v>0.99</v>
      </c>
      <c r="Y2240">
        <v>84387</v>
      </c>
      <c r="Z2240">
        <v>5626</v>
      </c>
      <c r="AA2240">
        <v>0.37</v>
      </c>
      <c r="AB2240">
        <v>15</v>
      </c>
      <c r="AC2240">
        <v>8</v>
      </c>
      <c r="AD2240">
        <v>7</v>
      </c>
      <c r="AE2240">
        <v>53.33</v>
      </c>
      <c r="AF2240">
        <v>20</v>
      </c>
      <c r="AG2240">
        <v>2</v>
      </c>
      <c r="AH2240">
        <v>1</v>
      </c>
      <c r="AI2240">
        <v>12</v>
      </c>
      <c r="AJ2240" s="301">
        <v>43919</v>
      </c>
      <c r="AK2240">
        <v>256</v>
      </c>
      <c r="AL2240">
        <v>3370</v>
      </c>
      <c r="AM2240" s="301">
        <v>43828</v>
      </c>
      <c r="AN2240">
        <v>461</v>
      </c>
      <c r="AO2240">
        <v>4775</v>
      </c>
      <c r="AP2240" s="301">
        <v>43645</v>
      </c>
      <c r="AQ2240">
        <v>326</v>
      </c>
      <c r="AR2240">
        <v>4390</v>
      </c>
      <c r="AS2240" s="301">
        <v>43280</v>
      </c>
      <c r="AT2240">
        <v>508</v>
      </c>
      <c r="AU2240">
        <v>5150</v>
      </c>
    </row>
    <row r="2241" spans="1:47" x14ac:dyDescent="0.2">
      <c r="A2241" s="102">
        <v>25</v>
      </c>
      <c r="B2241">
        <v>3402</v>
      </c>
      <c r="C2241" t="s">
        <v>1474</v>
      </c>
      <c r="D2241" t="s">
        <v>1100</v>
      </c>
      <c r="E2241">
        <v>497.3</v>
      </c>
      <c r="F2241">
        <v>494.9</v>
      </c>
      <c r="G2241">
        <v>2200</v>
      </c>
      <c r="H2241" t="s">
        <v>898</v>
      </c>
      <c r="I2241">
        <v>4005</v>
      </c>
      <c r="J2241" t="s">
        <v>1072</v>
      </c>
      <c r="K2241" t="s">
        <v>920</v>
      </c>
      <c r="L2241">
        <v>313</v>
      </c>
      <c r="M2241">
        <v>312</v>
      </c>
      <c r="N2241">
        <v>3500</v>
      </c>
      <c r="O2241" t="s">
        <v>901</v>
      </c>
      <c r="P2241">
        <v>0.93265423337534603</v>
      </c>
      <c r="Q2241">
        <v>0.98057811821802698</v>
      </c>
      <c r="R2241">
        <v>5.7440186888104802E-2</v>
      </c>
      <c r="S2241">
        <v>5.3742984654713902E-2</v>
      </c>
      <c r="T2241">
        <v>1.6351808549737501</v>
      </c>
      <c r="U2241">
        <v>1.6351808549737501</v>
      </c>
      <c r="V2241">
        <v>1.48975257815252</v>
      </c>
      <c r="W2241">
        <v>4.1100000000000003</v>
      </c>
      <c r="X2241">
        <v>0.3</v>
      </c>
      <c r="Y2241">
        <v>84282</v>
      </c>
      <c r="Z2241">
        <v>6483</v>
      </c>
      <c r="AA2241">
        <v>0.31</v>
      </c>
      <c r="AB2241">
        <v>13</v>
      </c>
      <c r="AC2241">
        <v>6</v>
      </c>
      <c r="AD2241">
        <v>7</v>
      </c>
      <c r="AE2241">
        <v>46.15</v>
      </c>
      <c r="AF2241">
        <v>20</v>
      </c>
      <c r="AG2241">
        <v>3</v>
      </c>
      <c r="AH2241">
        <v>0</v>
      </c>
      <c r="AI2241">
        <v>10</v>
      </c>
      <c r="AJ2241" s="301">
        <v>43919</v>
      </c>
      <c r="AK2241">
        <v>480</v>
      </c>
      <c r="AL2241">
        <v>329</v>
      </c>
      <c r="AM2241" s="301">
        <v>43828</v>
      </c>
      <c r="AN2241">
        <v>741.1</v>
      </c>
      <c r="AO2241">
        <v>498</v>
      </c>
      <c r="AP2241" s="301">
        <v>43645</v>
      </c>
      <c r="AQ2241">
        <v>817.1</v>
      </c>
      <c r="AR2241">
        <v>515</v>
      </c>
      <c r="AS2241" s="301">
        <v>43280</v>
      </c>
      <c r="AT2241">
        <v>863</v>
      </c>
      <c r="AU2241">
        <v>623</v>
      </c>
    </row>
    <row r="2242" spans="1:47" x14ac:dyDescent="0.2">
      <c r="A2242" s="102">
        <v>1815</v>
      </c>
      <c r="B2242">
        <v>3863</v>
      </c>
      <c r="C2242" t="s">
        <v>1050</v>
      </c>
      <c r="D2242" t="s">
        <v>1049</v>
      </c>
      <c r="E2242">
        <v>1536</v>
      </c>
      <c r="F2242">
        <v>1503</v>
      </c>
      <c r="G2242">
        <v>400</v>
      </c>
      <c r="H2242" t="s">
        <v>901</v>
      </c>
      <c r="I2242">
        <v>4114</v>
      </c>
      <c r="J2242" t="s">
        <v>997</v>
      </c>
      <c r="K2242" t="s">
        <v>920</v>
      </c>
      <c r="L2242">
        <v>5560</v>
      </c>
      <c r="M2242">
        <v>5590</v>
      </c>
      <c r="N2242">
        <v>100</v>
      </c>
      <c r="O2242" t="s">
        <v>898</v>
      </c>
      <c r="P2242">
        <v>0.73836663630374799</v>
      </c>
      <c r="Q2242">
        <v>0.92945058742242204</v>
      </c>
      <c r="R2242">
        <v>4.4597048813872497E-3</v>
      </c>
      <c r="S2242">
        <v>4.1564392601039502E-3</v>
      </c>
      <c r="T2242">
        <v>-1.0612078820178801</v>
      </c>
      <c r="U2242">
        <v>1.0612078820178801</v>
      </c>
      <c r="V2242">
        <v>0.62991133602236105</v>
      </c>
      <c r="W2242">
        <v>-7.32</v>
      </c>
      <c r="X2242">
        <v>7.55</v>
      </c>
      <c r="Y2242">
        <v>84214</v>
      </c>
      <c r="Z2242">
        <v>7656</v>
      </c>
      <c r="AA2242">
        <v>0.66</v>
      </c>
      <c r="AB2242">
        <v>11</v>
      </c>
      <c r="AC2242">
        <v>6</v>
      </c>
      <c r="AD2242">
        <v>5</v>
      </c>
      <c r="AE2242">
        <v>54.55</v>
      </c>
      <c r="AF2242">
        <v>18</v>
      </c>
      <c r="AG2242">
        <v>2</v>
      </c>
      <c r="AH2242">
        <v>2</v>
      </c>
      <c r="AI2242">
        <v>7</v>
      </c>
      <c r="AJ2242" s="301">
        <v>43919</v>
      </c>
      <c r="AK2242">
        <v>1583</v>
      </c>
      <c r="AL2242">
        <v>5180</v>
      </c>
      <c r="AM2242" s="301">
        <v>43828</v>
      </c>
      <c r="AN2242">
        <v>1848</v>
      </c>
      <c r="AO2242">
        <v>6790</v>
      </c>
      <c r="AP2242" s="301">
        <v>43645</v>
      </c>
      <c r="AQ2242">
        <v>1925</v>
      </c>
      <c r="AR2242">
        <v>7230</v>
      </c>
      <c r="AS2242" s="301">
        <v>43280</v>
      </c>
      <c r="AT2242">
        <v>1732</v>
      </c>
      <c r="AU2242">
        <v>7900</v>
      </c>
    </row>
    <row r="2243" spans="1:47" x14ac:dyDescent="0.2">
      <c r="A2243" s="102">
        <v>1973</v>
      </c>
      <c r="B2243">
        <v>1417</v>
      </c>
      <c r="C2243" t="s">
        <v>1462</v>
      </c>
      <c r="D2243" t="s">
        <v>907</v>
      </c>
      <c r="E2243">
        <v>1611</v>
      </c>
      <c r="F2243">
        <v>1595</v>
      </c>
      <c r="G2243">
        <v>600</v>
      </c>
      <c r="H2243" t="s">
        <v>901</v>
      </c>
      <c r="I2243">
        <v>7202</v>
      </c>
      <c r="J2243" t="s">
        <v>596</v>
      </c>
      <c r="K2243" t="s">
        <v>913</v>
      </c>
      <c r="L2243">
        <v>950.5</v>
      </c>
      <c r="M2243">
        <v>944.8</v>
      </c>
      <c r="N2243">
        <v>1000</v>
      </c>
      <c r="O2243" t="s">
        <v>898</v>
      </c>
      <c r="P2243">
        <v>0.918029411314782</v>
      </c>
      <c r="Q2243">
        <v>0.92555658477799496</v>
      </c>
      <c r="R2243">
        <v>0.223957707192558</v>
      </c>
      <c r="S2243">
        <v>5.9241181549294598E-3</v>
      </c>
      <c r="T2243">
        <v>-1.8831181991674499E-3</v>
      </c>
      <c r="U2243">
        <v>1.8831181991674499E-3</v>
      </c>
      <c r="V2243">
        <v>0.14736122564738099</v>
      </c>
      <c r="W2243">
        <v>-0.02</v>
      </c>
      <c r="X2243">
        <v>1.27</v>
      </c>
      <c r="Y2243">
        <v>83937</v>
      </c>
      <c r="Z2243">
        <v>5246</v>
      </c>
      <c r="AA2243">
        <v>0.27</v>
      </c>
      <c r="AB2243">
        <v>16</v>
      </c>
      <c r="AC2243">
        <v>7</v>
      </c>
      <c r="AD2243">
        <v>9</v>
      </c>
      <c r="AE2243">
        <v>43.75</v>
      </c>
      <c r="AF2243">
        <v>19</v>
      </c>
      <c r="AG2243">
        <v>2</v>
      </c>
      <c r="AH2243">
        <v>1</v>
      </c>
      <c r="AI2243">
        <v>13</v>
      </c>
      <c r="AJ2243" s="301">
        <v>43919</v>
      </c>
      <c r="AK2243">
        <v>1375</v>
      </c>
      <c r="AL2243">
        <v>745.1</v>
      </c>
      <c r="AM2243" s="301">
        <v>43828</v>
      </c>
      <c r="AN2243">
        <v>1651</v>
      </c>
      <c r="AO2243">
        <v>1299</v>
      </c>
      <c r="AP2243" s="301">
        <v>43645</v>
      </c>
      <c r="AQ2243">
        <v>1652</v>
      </c>
      <c r="AR2243">
        <v>1247</v>
      </c>
      <c r="AS2243" s="301">
        <v>43280</v>
      </c>
      <c r="AT2243">
        <v>1687</v>
      </c>
      <c r="AU2243">
        <v>1430.5</v>
      </c>
    </row>
    <row r="2244" spans="1:47" x14ac:dyDescent="0.2">
      <c r="A2244" s="102">
        <v>2057</v>
      </c>
      <c r="B2244">
        <v>6201</v>
      </c>
      <c r="C2244" t="s">
        <v>1150</v>
      </c>
      <c r="D2244" t="s">
        <v>913</v>
      </c>
      <c r="E2244">
        <v>5750</v>
      </c>
      <c r="F2244">
        <v>5650</v>
      </c>
      <c r="G2244">
        <v>100</v>
      </c>
      <c r="H2244" t="s">
        <v>898</v>
      </c>
      <c r="I2244">
        <v>6501</v>
      </c>
      <c r="J2244" t="s">
        <v>1022</v>
      </c>
      <c r="K2244" t="s">
        <v>903</v>
      </c>
      <c r="L2244">
        <v>3390</v>
      </c>
      <c r="M2244">
        <v>3395</v>
      </c>
      <c r="N2244">
        <v>200</v>
      </c>
      <c r="O2244" t="s">
        <v>901</v>
      </c>
      <c r="P2244">
        <v>0.90026360942571004</v>
      </c>
      <c r="Q2244">
        <v>0.92327109661857998</v>
      </c>
      <c r="R2244">
        <v>0.181246971791788</v>
      </c>
      <c r="S2244" s="15">
        <v>9.1825802178933102E-2</v>
      </c>
      <c r="T2244">
        <v>0.21227010572449001</v>
      </c>
      <c r="U2244">
        <v>0.21227010572449001</v>
      </c>
      <c r="V2244">
        <v>0.48272792803313203</v>
      </c>
      <c r="W2244">
        <v>0.76</v>
      </c>
      <c r="X2244">
        <v>20.18</v>
      </c>
      <c r="Y2244">
        <v>83652</v>
      </c>
      <c r="Z2244">
        <v>83652</v>
      </c>
      <c r="AA2244">
        <v>3.89</v>
      </c>
      <c r="AB2244">
        <v>1</v>
      </c>
      <c r="AC2244">
        <v>1</v>
      </c>
      <c r="AD2244">
        <v>0</v>
      </c>
      <c r="AE2244">
        <v>100</v>
      </c>
      <c r="AF2244">
        <v>21</v>
      </c>
      <c r="AG2244">
        <v>0</v>
      </c>
      <c r="AH2244">
        <v>0</v>
      </c>
      <c r="AI2244">
        <v>1</v>
      </c>
      <c r="AJ2244" s="301">
        <v>43919</v>
      </c>
      <c r="AK2244">
        <v>5370</v>
      </c>
      <c r="AL2244">
        <v>3109</v>
      </c>
      <c r="AM2244" s="301">
        <v>43828</v>
      </c>
      <c r="AN2244">
        <v>6330</v>
      </c>
      <c r="AO2244">
        <v>4626</v>
      </c>
      <c r="AP2244" s="301">
        <v>43645</v>
      </c>
      <c r="AQ2244">
        <v>6040</v>
      </c>
      <c r="AR2244">
        <v>4045</v>
      </c>
      <c r="AS2244" s="301">
        <v>43280</v>
      </c>
      <c r="AT2244">
        <v>6010</v>
      </c>
      <c r="AU2244">
        <v>3840.5</v>
      </c>
    </row>
    <row r="2245" spans="1:47" x14ac:dyDescent="0.2">
      <c r="A2245" s="102">
        <v>1576</v>
      </c>
      <c r="B2245">
        <v>3099</v>
      </c>
      <c r="C2245" t="s">
        <v>33</v>
      </c>
      <c r="D2245" t="s">
        <v>921</v>
      </c>
      <c r="E2245">
        <v>635</v>
      </c>
      <c r="F2245">
        <v>623</v>
      </c>
      <c r="G2245">
        <v>1700</v>
      </c>
      <c r="H2245" t="s">
        <v>901</v>
      </c>
      <c r="I2245">
        <v>5703</v>
      </c>
      <c r="J2245" t="s">
        <v>218</v>
      </c>
      <c r="K2245" t="s">
        <v>911</v>
      </c>
      <c r="L2245">
        <v>185</v>
      </c>
      <c r="M2245">
        <v>182</v>
      </c>
      <c r="N2245">
        <v>5800</v>
      </c>
      <c r="O2245" t="s">
        <v>898</v>
      </c>
      <c r="P2245">
        <v>0.85208685683039698</v>
      </c>
      <c r="Q2245">
        <v>0.93503766812937805</v>
      </c>
      <c r="R2245">
        <v>8.09187886459036E-2</v>
      </c>
      <c r="S2245">
        <v>9.6929008546565595E-2</v>
      </c>
      <c r="T2245">
        <v>-2.0072525448342402</v>
      </c>
      <c r="U2245">
        <v>2.0072525448342402</v>
      </c>
      <c r="V2245">
        <v>1.90355278558922</v>
      </c>
      <c r="W2245">
        <v>-12.05</v>
      </c>
      <c r="X2245">
        <v>0.33</v>
      </c>
      <c r="Y2245">
        <v>83631</v>
      </c>
      <c r="Z2245">
        <v>5575</v>
      </c>
      <c r="AA2245">
        <v>0.28999999999999998</v>
      </c>
      <c r="AB2245">
        <v>15</v>
      </c>
      <c r="AC2245">
        <v>8</v>
      </c>
      <c r="AD2245">
        <v>7</v>
      </c>
      <c r="AE2245">
        <v>53.33</v>
      </c>
      <c r="AF2245">
        <v>19</v>
      </c>
      <c r="AG2245">
        <v>3</v>
      </c>
      <c r="AH2245">
        <v>2</v>
      </c>
      <c r="AI2245">
        <v>10</v>
      </c>
      <c r="AJ2245" s="301">
        <v>43919</v>
      </c>
      <c r="AK2245">
        <v>641</v>
      </c>
      <c r="AL2245">
        <v>168</v>
      </c>
      <c r="AM2245" s="301">
        <v>43828</v>
      </c>
      <c r="AN2245">
        <v>984</v>
      </c>
      <c r="AO2245">
        <v>236</v>
      </c>
      <c r="AP2245" s="301">
        <v>43645</v>
      </c>
      <c r="AQ2245">
        <v>899</v>
      </c>
      <c r="AR2245">
        <v>237</v>
      </c>
      <c r="AS2245" s="301">
        <v>43280</v>
      </c>
      <c r="AT2245">
        <v>1344</v>
      </c>
      <c r="AU2245">
        <v>245</v>
      </c>
    </row>
    <row r="2246" spans="1:47" x14ac:dyDescent="0.2">
      <c r="A2246" s="102">
        <v>2592</v>
      </c>
      <c r="B2246">
        <v>6395</v>
      </c>
      <c r="C2246" t="s">
        <v>1004</v>
      </c>
      <c r="D2246" t="s">
        <v>909</v>
      </c>
      <c r="E2246">
        <v>890</v>
      </c>
      <c r="F2246">
        <v>892</v>
      </c>
      <c r="G2246">
        <v>1200</v>
      </c>
      <c r="H2246" t="s">
        <v>898</v>
      </c>
      <c r="I2246">
        <v>7269</v>
      </c>
      <c r="J2246" t="s">
        <v>836</v>
      </c>
      <c r="K2246" t="s">
        <v>913</v>
      </c>
      <c r="L2246">
        <v>3732</v>
      </c>
      <c r="M2246">
        <v>3583</v>
      </c>
      <c r="N2246">
        <v>300</v>
      </c>
      <c r="O2246" t="s">
        <v>901</v>
      </c>
      <c r="P2246">
        <v>0.89351237213951895</v>
      </c>
      <c r="Q2246">
        <v>0.90883449967822405</v>
      </c>
      <c r="R2246">
        <v>0.316201381561942</v>
      </c>
      <c r="S2246">
        <v>3.6925909120212999E-2</v>
      </c>
      <c r="T2246">
        <v>0.17677945978503101</v>
      </c>
      <c r="U2246">
        <v>0.17677945978503101</v>
      </c>
      <c r="V2246">
        <v>0.28673685469232002</v>
      </c>
      <c r="W2246">
        <v>1.62</v>
      </c>
      <c r="X2246">
        <v>0.42</v>
      </c>
      <c r="Y2246">
        <v>83418</v>
      </c>
      <c r="Z2246">
        <v>9269</v>
      </c>
      <c r="AA2246">
        <v>0.06</v>
      </c>
      <c r="AB2246">
        <v>9</v>
      </c>
      <c r="AC2246">
        <v>6</v>
      </c>
      <c r="AD2246">
        <v>3</v>
      </c>
      <c r="AE2246">
        <v>66.67</v>
      </c>
      <c r="AF2246">
        <v>18</v>
      </c>
      <c r="AG2246">
        <v>2</v>
      </c>
      <c r="AH2246">
        <v>2</v>
      </c>
      <c r="AI2246">
        <v>5</v>
      </c>
      <c r="AJ2246" s="301">
        <v>43919</v>
      </c>
      <c r="AK2246">
        <v>796</v>
      </c>
      <c r="AL2246">
        <v>2800</v>
      </c>
      <c r="AM2246" s="301">
        <v>43828</v>
      </c>
      <c r="AN2246">
        <v>1001</v>
      </c>
      <c r="AO2246">
        <v>4567</v>
      </c>
      <c r="AP2246" s="301">
        <v>43645</v>
      </c>
      <c r="AQ2246">
        <v>1155</v>
      </c>
      <c r="AR2246">
        <v>5141</v>
      </c>
      <c r="AS2246" s="301">
        <v>43280</v>
      </c>
      <c r="AT2246">
        <v>1330</v>
      </c>
      <c r="AU2246">
        <v>6048</v>
      </c>
    </row>
    <row r="2247" spans="1:47" x14ac:dyDescent="0.2">
      <c r="A2247" s="102">
        <v>109</v>
      </c>
      <c r="B2247">
        <v>3086</v>
      </c>
      <c r="C2247" t="s">
        <v>503</v>
      </c>
      <c r="D2247" t="s">
        <v>921</v>
      </c>
      <c r="E2247">
        <v>795</v>
      </c>
      <c r="F2247">
        <v>758</v>
      </c>
      <c r="G2247">
        <v>1300</v>
      </c>
      <c r="H2247" t="s">
        <v>901</v>
      </c>
      <c r="I2247">
        <v>6457</v>
      </c>
      <c r="J2247" t="s">
        <v>1130</v>
      </c>
      <c r="K2247" t="s">
        <v>909</v>
      </c>
      <c r="L2247">
        <v>2420</v>
      </c>
      <c r="M2247">
        <v>2390</v>
      </c>
      <c r="N2247">
        <v>400</v>
      </c>
      <c r="O2247" t="s">
        <v>898</v>
      </c>
      <c r="P2247">
        <v>0.76202075140914405</v>
      </c>
      <c r="Q2247">
        <v>0.97185663002948697</v>
      </c>
      <c r="R2247">
        <v>6.3967390970276303E-2</v>
      </c>
      <c r="S2247" s="15">
        <v>1.6593109583359598E-2</v>
      </c>
      <c r="T2247">
        <v>-1.90568859525747</v>
      </c>
      <c r="U2247">
        <v>1.90568859525747</v>
      </c>
      <c r="V2247">
        <v>1.6500198291891599</v>
      </c>
      <c r="W2247">
        <v>-12.49</v>
      </c>
      <c r="X2247">
        <v>3.08</v>
      </c>
      <c r="Y2247">
        <v>83220</v>
      </c>
      <c r="Z2247">
        <v>4623</v>
      </c>
      <c r="AA2247">
        <v>0.46</v>
      </c>
      <c r="AB2247">
        <v>18</v>
      </c>
      <c r="AC2247">
        <v>11</v>
      </c>
      <c r="AD2247">
        <v>7</v>
      </c>
      <c r="AE2247">
        <v>61.11</v>
      </c>
      <c r="AF2247">
        <v>19</v>
      </c>
      <c r="AG2247">
        <v>4</v>
      </c>
      <c r="AH2247">
        <v>3</v>
      </c>
      <c r="AI2247">
        <v>11</v>
      </c>
      <c r="AJ2247" s="301">
        <v>43919</v>
      </c>
      <c r="AK2247">
        <v>907</v>
      </c>
      <c r="AL2247">
        <v>2605</v>
      </c>
      <c r="AM2247" s="301">
        <v>43828</v>
      </c>
      <c r="AN2247">
        <v>1530</v>
      </c>
      <c r="AO2247">
        <v>3310</v>
      </c>
      <c r="AP2247" s="301">
        <v>43645</v>
      </c>
      <c r="AQ2247">
        <v>1244</v>
      </c>
      <c r="AR2247">
        <v>2914</v>
      </c>
      <c r="AS2247" s="301">
        <v>43280</v>
      </c>
      <c r="AT2247">
        <v>1630</v>
      </c>
      <c r="AU2247">
        <v>3075</v>
      </c>
    </row>
    <row r="2248" spans="1:47" x14ac:dyDescent="0.2">
      <c r="A2248" s="102">
        <v>734</v>
      </c>
      <c r="B2248">
        <v>5101</v>
      </c>
      <c r="C2248" t="s">
        <v>1263</v>
      </c>
      <c r="D2248" t="s">
        <v>984</v>
      </c>
      <c r="E2248">
        <v>1514</v>
      </c>
      <c r="F2248">
        <v>1495</v>
      </c>
      <c r="G2248">
        <v>700</v>
      </c>
      <c r="H2248" t="s">
        <v>901</v>
      </c>
      <c r="I2248">
        <v>5631</v>
      </c>
      <c r="J2248" t="s">
        <v>1053</v>
      </c>
      <c r="K2248" t="s">
        <v>909</v>
      </c>
      <c r="L2248">
        <v>1520</v>
      </c>
      <c r="M2248">
        <v>1508</v>
      </c>
      <c r="N2248">
        <v>700</v>
      </c>
      <c r="O2248" t="s">
        <v>898</v>
      </c>
      <c r="P2248">
        <v>0.96017637090095898</v>
      </c>
      <c r="Q2248">
        <v>0.952717241999959</v>
      </c>
      <c r="R2248">
        <v>3.6191671896821501E-2</v>
      </c>
      <c r="S2248">
        <v>9.2491877551587304E-2</v>
      </c>
      <c r="T2248">
        <v>-1.02616436587994</v>
      </c>
      <c r="U2248">
        <v>1.02616436587994</v>
      </c>
      <c r="V2248">
        <v>0.76028231073474195</v>
      </c>
      <c r="W2248">
        <v>-6.99</v>
      </c>
      <c r="X2248">
        <v>0.86</v>
      </c>
      <c r="Y2248">
        <v>83155</v>
      </c>
      <c r="Z2248">
        <v>7560</v>
      </c>
      <c r="AA2248">
        <v>0.26</v>
      </c>
      <c r="AB2248">
        <v>11</v>
      </c>
      <c r="AC2248">
        <v>6</v>
      </c>
      <c r="AD2248">
        <v>5</v>
      </c>
      <c r="AE2248">
        <v>54.55</v>
      </c>
      <c r="AF2248">
        <v>18</v>
      </c>
      <c r="AG2248">
        <v>2</v>
      </c>
      <c r="AH2248">
        <v>2</v>
      </c>
      <c r="AI2248">
        <v>7</v>
      </c>
      <c r="AJ2248" s="301">
        <v>43919</v>
      </c>
      <c r="AK2248">
        <v>1457</v>
      </c>
      <c r="AL2248">
        <v>1267</v>
      </c>
      <c r="AM2248" s="301">
        <v>43828</v>
      </c>
      <c r="AN2248">
        <v>2131</v>
      </c>
      <c r="AO2248">
        <v>2157</v>
      </c>
      <c r="AP2248" s="301">
        <v>43645</v>
      </c>
      <c r="AQ2248">
        <v>2041</v>
      </c>
      <c r="AR2248">
        <v>1903</v>
      </c>
      <c r="AS2248" s="301">
        <v>43280</v>
      </c>
      <c r="AT2248">
        <v>2246</v>
      </c>
      <c r="AU2248">
        <v>2766</v>
      </c>
    </row>
    <row r="2249" spans="1:47" x14ac:dyDescent="0.2">
      <c r="A2249" s="102">
        <v>1370</v>
      </c>
      <c r="B2249">
        <v>5232</v>
      </c>
      <c r="C2249" t="s">
        <v>1433</v>
      </c>
      <c r="D2249" t="s">
        <v>897</v>
      </c>
      <c r="E2249">
        <v>3765</v>
      </c>
      <c r="F2249">
        <v>3805</v>
      </c>
      <c r="G2249">
        <v>200</v>
      </c>
      <c r="H2249" t="s">
        <v>901</v>
      </c>
      <c r="I2249">
        <v>7453</v>
      </c>
      <c r="J2249" t="s">
        <v>50</v>
      </c>
      <c r="K2249" t="s">
        <v>921</v>
      </c>
      <c r="L2249">
        <v>1533</v>
      </c>
      <c r="M2249">
        <v>1495</v>
      </c>
      <c r="N2249">
        <v>500</v>
      </c>
      <c r="O2249" t="s">
        <v>898</v>
      </c>
      <c r="P2249">
        <v>0.90277897998988299</v>
      </c>
      <c r="Q2249">
        <v>0.93992074449364804</v>
      </c>
      <c r="R2249">
        <v>3.7711275611520302E-3</v>
      </c>
      <c r="S2249" s="15">
        <v>3.70339572067621E-2</v>
      </c>
      <c r="T2249">
        <v>-0.50836862708050001</v>
      </c>
      <c r="U2249">
        <v>0.50836862708050001</v>
      </c>
      <c r="V2249">
        <v>0.97673676715935398</v>
      </c>
      <c r="W2249">
        <v>-5.35</v>
      </c>
      <c r="X2249">
        <v>1.77</v>
      </c>
      <c r="Y2249">
        <v>83091</v>
      </c>
      <c r="Z2249">
        <v>6924</v>
      </c>
      <c r="AA2249">
        <v>0.35</v>
      </c>
      <c r="AB2249">
        <v>12</v>
      </c>
      <c r="AC2249">
        <v>7</v>
      </c>
      <c r="AD2249">
        <v>5</v>
      </c>
      <c r="AE2249">
        <v>58.33</v>
      </c>
      <c r="AF2249">
        <v>17</v>
      </c>
      <c r="AG2249">
        <v>2</v>
      </c>
      <c r="AH2249">
        <v>2</v>
      </c>
      <c r="AI2249">
        <v>8</v>
      </c>
      <c r="AJ2249" s="301">
        <v>43919</v>
      </c>
      <c r="AK2249">
        <v>3370</v>
      </c>
      <c r="AL2249">
        <v>1204</v>
      </c>
      <c r="AM2249" s="301">
        <v>43828</v>
      </c>
      <c r="AN2249">
        <v>4775</v>
      </c>
      <c r="AO2249">
        <v>2556</v>
      </c>
      <c r="AP2249" s="301">
        <v>43645</v>
      </c>
      <c r="AQ2249">
        <v>4390</v>
      </c>
      <c r="AR2249">
        <v>1959</v>
      </c>
      <c r="AS2249" s="301">
        <v>43280</v>
      </c>
      <c r="AT2249">
        <v>5150</v>
      </c>
      <c r="AU2249">
        <v>3775</v>
      </c>
    </row>
    <row r="2250" spans="1:47" x14ac:dyDescent="0.2">
      <c r="A2250" s="102">
        <v>1588</v>
      </c>
      <c r="B2250">
        <v>3087</v>
      </c>
      <c r="C2250" t="s">
        <v>1094</v>
      </c>
      <c r="D2250" t="s">
        <v>921</v>
      </c>
      <c r="E2250">
        <v>1721</v>
      </c>
      <c r="F2250">
        <v>1719</v>
      </c>
      <c r="G2250">
        <v>600</v>
      </c>
      <c r="H2250" t="s">
        <v>901</v>
      </c>
      <c r="I2250">
        <v>6471</v>
      </c>
      <c r="J2250" t="s">
        <v>805</v>
      </c>
      <c r="K2250" t="s">
        <v>909</v>
      </c>
      <c r="L2250">
        <v>782</v>
      </c>
      <c r="M2250">
        <v>777</v>
      </c>
      <c r="N2250">
        <v>1300</v>
      </c>
      <c r="O2250" t="s">
        <v>898</v>
      </c>
      <c r="P2250">
        <v>0.87266280013239805</v>
      </c>
      <c r="Q2250">
        <v>0.93485403082732998</v>
      </c>
      <c r="R2250">
        <v>6.5667456499806903E-2</v>
      </c>
      <c r="S2250">
        <v>2.45831679112626E-2</v>
      </c>
      <c r="T2250">
        <v>-0.624728873908725</v>
      </c>
      <c r="U2250">
        <v>0.624728873908725</v>
      </c>
      <c r="V2250">
        <v>0.92324333535883896</v>
      </c>
      <c r="W2250">
        <v>-4.71</v>
      </c>
      <c r="X2250">
        <v>2.0699999999999998</v>
      </c>
      <c r="Y2250">
        <v>83081</v>
      </c>
      <c r="Z2250">
        <v>5539</v>
      </c>
      <c r="AA2250">
        <v>0.27</v>
      </c>
      <c r="AB2250">
        <v>15</v>
      </c>
      <c r="AC2250">
        <v>8</v>
      </c>
      <c r="AD2250">
        <v>7</v>
      </c>
      <c r="AE2250">
        <v>53.33</v>
      </c>
      <c r="AF2250">
        <v>18</v>
      </c>
      <c r="AG2250">
        <v>4</v>
      </c>
      <c r="AH2250">
        <v>3</v>
      </c>
      <c r="AI2250">
        <v>8</v>
      </c>
      <c r="AJ2250" s="301">
        <v>43919</v>
      </c>
      <c r="AK2250">
        <v>1657</v>
      </c>
      <c r="AL2250">
        <v>711</v>
      </c>
      <c r="AM2250" s="301">
        <v>43828</v>
      </c>
      <c r="AN2250">
        <v>2166</v>
      </c>
      <c r="AO2250">
        <v>1041</v>
      </c>
      <c r="AP2250" s="301">
        <v>43645</v>
      </c>
      <c r="AQ2250">
        <v>2077</v>
      </c>
      <c r="AR2250">
        <v>996</v>
      </c>
      <c r="AS2250" s="301">
        <v>43280</v>
      </c>
      <c r="AT2250">
        <v>2140</v>
      </c>
      <c r="AU2250">
        <v>1135</v>
      </c>
    </row>
    <row r="2251" spans="1:47" x14ac:dyDescent="0.2">
      <c r="A2251" s="102">
        <v>3123</v>
      </c>
      <c r="B2251">
        <v>1801</v>
      </c>
      <c r="C2251" t="s">
        <v>1352</v>
      </c>
      <c r="D2251" t="s">
        <v>907</v>
      </c>
      <c r="E2251">
        <v>3845</v>
      </c>
      <c r="F2251">
        <v>3905</v>
      </c>
      <c r="G2251">
        <v>200</v>
      </c>
      <c r="H2251" t="s">
        <v>898</v>
      </c>
      <c r="I2251">
        <v>9934</v>
      </c>
      <c r="J2251" t="s">
        <v>1031</v>
      </c>
      <c r="K2251" t="s">
        <v>905</v>
      </c>
      <c r="L2251">
        <v>2421</v>
      </c>
      <c r="M2251">
        <v>2379</v>
      </c>
      <c r="N2251">
        <v>300</v>
      </c>
      <c r="O2251" t="s">
        <v>901</v>
      </c>
      <c r="P2251">
        <v>0.89543065549149403</v>
      </c>
      <c r="Q2251">
        <v>0.89252100803739998</v>
      </c>
      <c r="R2251">
        <v>0.26435017752634898</v>
      </c>
      <c r="S2251">
        <v>8.3038295562393297E-2</v>
      </c>
      <c r="T2251">
        <v>1.52817825230094</v>
      </c>
      <c r="U2251">
        <v>1.52817825230094</v>
      </c>
      <c r="V2251">
        <v>0.92925091676878002</v>
      </c>
      <c r="W2251">
        <v>8.2899999999999991</v>
      </c>
      <c r="X2251">
        <v>8.6199999999999992</v>
      </c>
      <c r="Y2251">
        <v>82387</v>
      </c>
      <c r="Z2251">
        <v>10298</v>
      </c>
      <c r="AA2251">
        <v>0.67</v>
      </c>
      <c r="AB2251">
        <v>8</v>
      </c>
      <c r="AC2251">
        <v>5</v>
      </c>
      <c r="AD2251">
        <v>3</v>
      </c>
      <c r="AE2251">
        <v>62.5</v>
      </c>
      <c r="AF2251">
        <v>21</v>
      </c>
      <c r="AG2251">
        <v>0</v>
      </c>
      <c r="AH2251">
        <v>0</v>
      </c>
      <c r="AI2251">
        <v>8</v>
      </c>
      <c r="AJ2251" s="301">
        <v>43919</v>
      </c>
      <c r="AK2251">
        <v>3355</v>
      </c>
      <c r="AL2251">
        <v>2423</v>
      </c>
      <c r="AM2251" s="301">
        <v>43828</v>
      </c>
      <c r="AN2251">
        <v>4545</v>
      </c>
      <c r="AO2251">
        <v>2780</v>
      </c>
      <c r="AP2251" s="301">
        <v>43645</v>
      </c>
      <c r="AQ2251">
        <v>3990</v>
      </c>
      <c r="AR2251">
        <v>2338</v>
      </c>
      <c r="AS2251" s="301">
        <v>43280</v>
      </c>
      <c r="AT2251">
        <v>5980</v>
      </c>
      <c r="AU2251">
        <v>2223</v>
      </c>
    </row>
    <row r="2252" spans="1:47" x14ac:dyDescent="0.2">
      <c r="A2252" s="102">
        <v>690</v>
      </c>
      <c r="B2252">
        <v>6971</v>
      </c>
      <c r="C2252" t="s">
        <v>592</v>
      </c>
      <c r="D2252" t="s">
        <v>903</v>
      </c>
      <c r="E2252">
        <v>5900</v>
      </c>
      <c r="F2252">
        <v>5809</v>
      </c>
      <c r="G2252">
        <v>100</v>
      </c>
      <c r="H2252" t="s">
        <v>898</v>
      </c>
      <c r="I2252">
        <v>8309</v>
      </c>
      <c r="J2252" t="s">
        <v>641</v>
      </c>
      <c r="K2252" t="s">
        <v>940</v>
      </c>
      <c r="L2252">
        <v>2949.5</v>
      </c>
      <c r="M2252">
        <v>2928.5</v>
      </c>
      <c r="N2252">
        <v>200</v>
      </c>
      <c r="O2252" t="s">
        <v>901</v>
      </c>
      <c r="P2252">
        <v>0.645239275156821</v>
      </c>
      <c r="Q2252">
        <v>0.95363856473292896</v>
      </c>
      <c r="R2252">
        <v>0.35740478013392102</v>
      </c>
      <c r="S2252">
        <v>1.07252258950159E-2</v>
      </c>
      <c r="T2252">
        <v>0.70877390252637795</v>
      </c>
      <c r="U2252">
        <v>0.70877390252637795</v>
      </c>
      <c r="V2252">
        <v>0.93160288990190698</v>
      </c>
      <c r="W2252">
        <v>2.34</v>
      </c>
      <c r="X2252">
        <v>0.83</v>
      </c>
      <c r="Y2252">
        <v>82169</v>
      </c>
      <c r="Z2252">
        <v>20542</v>
      </c>
      <c r="AA2252">
        <v>1.34</v>
      </c>
      <c r="AB2252">
        <v>4</v>
      </c>
      <c r="AC2252">
        <v>4</v>
      </c>
      <c r="AD2252">
        <v>0</v>
      </c>
      <c r="AE2252">
        <v>100</v>
      </c>
      <c r="AF2252">
        <v>21</v>
      </c>
      <c r="AG2252">
        <v>0</v>
      </c>
      <c r="AH2252">
        <v>0</v>
      </c>
      <c r="AI2252">
        <v>4</v>
      </c>
      <c r="AJ2252" s="301">
        <v>43919</v>
      </c>
      <c r="AK2252">
        <v>6395</v>
      </c>
      <c r="AL2252">
        <v>3284</v>
      </c>
      <c r="AM2252" s="301">
        <v>43828</v>
      </c>
      <c r="AN2252">
        <v>7480</v>
      </c>
      <c r="AO2252">
        <v>4337</v>
      </c>
      <c r="AP2252" s="301">
        <v>43645</v>
      </c>
      <c r="AQ2252">
        <v>7160</v>
      </c>
      <c r="AR2252">
        <v>3991</v>
      </c>
      <c r="AS2252" s="301">
        <v>43280</v>
      </c>
      <c r="AT2252">
        <v>6128</v>
      </c>
      <c r="AU2252">
        <v>4318</v>
      </c>
    </row>
    <row r="2253" spans="1:47" x14ac:dyDescent="0.2">
      <c r="A2253" s="102">
        <v>1142</v>
      </c>
      <c r="B2253">
        <v>3865</v>
      </c>
      <c r="C2253" t="s">
        <v>855</v>
      </c>
      <c r="D2253" t="s">
        <v>1049</v>
      </c>
      <c r="E2253">
        <v>391</v>
      </c>
      <c r="F2253">
        <v>381</v>
      </c>
      <c r="G2253">
        <v>1700</v>
      </c>
      <c r="H2253" t="s">
        <v>901</v>
      </c>
      <c r="I2253">
        <v>4581</v>
      </c>
      <c r="J2253" t="s">
        <v>1196</v>
      </c>
      <c r="K2253" t="s">
        <v>918</v>
      </c>
      <c r="L2253">
        <v>6720</v>
      </c>
      <c r="M2253">
        <v>6640</v>
      </c>
      <c r="N2253">
        <v>100</v>
      </c>
      <c r="O2253" t="s">
        <v>898</v>
      </c>
      <c r="P2253">
        <v>0.60779560259157905</v>
      </c>
      <c r="Q2253">
        <v>0.94479999783948598</v>
      </c>
      <c r="R2253">
        <v>1.18247638191282E-2</v>
      </c>
      <c r="S2253" s="15">
        <v>5.1481759324357501E-2</v>
      </c>
      <c r="T2253">
        <v>-2.0036674440133599</v>
      </c>
      <c r="U2253">
        <v>2.0036674440133599</v>
      </c>
      <c r="V2253">
        <v>2.11991412438692</v>
      </c>
      <c r="W2253">
        <v>-6.03</v>
      </c>
      <c r="X2253">
        <v>2.4500000000000002</v>
      </c>
      <c r="Y2253">
        <v>81668</v>
      </c>
      <c r="Z2253">
        <v>8167</v>
      </c>
      <c r="AA2253">
        <v>0.64</v>
      </c>
      <c r="AB2253">
        <v>10</v>
      </c>
      <c r="AC2253">
        <v>6</v>
      </c>
      <c r="AD2253">
        <v>4</v>
      </c>
      <c r="AE2253">
        <v>60</v>
      </c>
      <c r="AF2253">
        <v>21</v>
      </c>
      <c r="AG2253">
        <v>0</v>
      </c>
      <c r="AH2253">
        <v>0</v>
      </c>
      <c r="AI2253">
        <v>10</v>
      </c>
      <c r="AJ2253" s="301">
        <v>43919</v>
      </c>
      <c r="AK2253">
        <v>416</v>
      </c>
      <c r="AL2253">
        <v>7050</v>
      </c>
      <c r="AM2253" s="301">
        <v>43828</v>
      </c>
      <c r="AN2253">
        <v>565</v>
      </c>
      <c r="AO2253">
        <v>8110</v>
      </c>
      <c r="AP2253" s="301">
        <v>43645</v>
      </c>
      <c r="AQ2253">
        <v>586</v>
      </c>
      <c r="AR2253">
        <v>8570</v>
      </c>
      <c r="AS2253" s="301">
        <v>43280</v>
      </c>
      <c r="AT2253">
        <v>567</v>
      </c>
      <c r="AU2253">
        <v>12570</v>
      </c>
    </row>
    <row r="2254" spans="1:47" x14ac:dyDescent="0.2">
      <c r="A2254" s="102">
        <v>3421</v>
      </c>
      <c r="B2254">
        <v>1417</v>
      </c>
      <c r="C2254" t="s">
        <v>1462</v>
      </c>
      <c r="D2254" t="s">
        <v>907</v>
      </c>
      <c r="E2254">
        <v>1611</v>
      </c>
      <c r="F2254">
        <v>1595</v>
      </c>
      <c r="G2254">
        <v>600</v>
      </c>
      <c r="H2254" t="s">
        <v>898</v>
      </c>
      <c r="I2254">
        <v>5803</v>
      </c>
      <c r="J2254" t="s">
        <v>23</v>
      </c>
      <c r="K2254" t="s">
        <v>911</v>
      </c>
      <c r="L2254">
        <v>312</v>
      </c>
      <c r="M2254">
        <v>308</v>
      </c>
      <c r="N2254">
        <v>3100</v>
      </c>
      <c r="O2254" t="s">
        <v>901</v>
      </c>
      <c r="P2254">
        <v>0.79279608476984798</v>
      </c>
      <c r="Q2254">
        <v>0.88068392567099996</v>
      </c>
      <c r="R2254">
        <v>7.5810974828230696E-2</v>
      </c>
      <c r="S2254">
        <v>2.4099408385091399E-2</v>
      </c>
      <c r="T2254">
        <v>2.4975289185012399</v>
      </c>
      <c r="U2254">
        <v>2.4975289185012399</v>
      </c>
      <c r="V2254">
        <v>2.69146761768932</v>
      </c>
      <c r="W2254">
        <v>10.91</v>
      </c>
      <c r="X2254">
        <v>0.23</v>
      </c>
      <c r="Y2254">
        <v>81400</v>
      </c>
      <c r="Z2254">
        <v>4522</v>
      </c>
      <c r="AA2254">
        <v>0.22</v>
      </c>
      <c r="AB2254">
        <v>18</v>
      </c>
      <c r="AC2254">
        <v>10</v>
      </c>
      <c r="AD2254">
        <v>8</v>
      </c>
      <c r="AE2254">
        <v>55.56</v>
      </c>
      <c r="AF2254">
        <v>18</v>
      </c>
      <c r="AG2254">
        <v>6</v>
      </c>
      <c r="AH2254">
        <v>5</v>
      </c>
      <c r="AI2254">
        <v>7</v>
      </c>
      <c r="AJ2254" s="301">
        <v>43919</v>
      </c>
      <c r="AK2254">
        <v>1375</v>
      </c>
      <c r="AL2254">
        <v>317</v>
      </c>
      <c r="AM2254" s="301">
        <v>43828</v>
      </c>
      <c r="AN2254">
        <v>1651</v>
      </c>
      <c r="AO2254">
        <v>452</v>
      </c>
      <c r="AP2254" s="301">
        <v>43645</v>
      </c>
      <c r="AQ2254">
        <v>1652</v>
      </c>
      <c r="AR2254">
        <v>421</v>
      </c>
      <c r="AS2254" s="301">
        <v>43280</v>
      </c>
      <c r="AT2254">
        <v>1687</v>
      </c>
      <c r="AU2254">
        <v>689</v>
      </c>
    </row>
    <row r="2255" spans="1:47" x14ac:dyDescent="0.2">
      <c r="A2255" s="102">
        <v>1055</v>
      </c>
      <c r="B2255">
        <v>3405</v>
      </c>
      <c r="C2255" t="s">
        <v>1265</v>
      </c>
      <c r="D2255" t="s">
        <v>920</v>
      </c>
      <c r="E2255">
        <v>1120</v>
      </c>
      <c r="F2255">
        <v>1104</v>
      </c>
      <c r="G2255">
        <v>1000</v>
      </c>
      <c r="H2255" t="s">
        <v>901</v>
      </c>
      <c r="I2255">
        <v>5631</v>
      </c>
      <c r="J2255" t="s">
        <v>1053</v>
      </c>
      <c r="K2255" t="s">
        <v>909</v>
      </c>
      <c r="L2255">
        <v>1520</v>
      </c>
      <c r="M2255">
        <v>1508</v>
      </c>
      <c r="N2255">
        <v>700</v>
      </c>
      <c r="O2255" t="s">
        <v>898</v>
      </c>
      <c r="P2255">
        <v>0.91920320695773094</v>
      </c>
      <c r="Q2255">
        <v>0.94633947528787499</v>
      </c>
      <c r="R2255">
        <v>0.12421830188529299</v>
      </c>
      <c r="S2255">
        <v>2.51262945863239E-4</v>
      </c>
      <c r="T2255">
        <v>-1.09579762052802</v>
      </c>
      <c r="U2255">
        <v>1.09579762052802</v>
      </c>
      <c r="V2255">
        <v>0.83496538412402399</v>
      </c>
      <c r="W2255">
        <v>-10.77</v>
      </c>
      <c r="X2255">
        <v>4.59</v>
      </c>
      <c r="Y2255">
        <v>80828</v>
      </c>
      <c r="Z2255">
        <v>5389</v>
      </c>
      <c r="AA2255">
        <v>0.42</v>
      </c>
      <c r="AB2255">
        <v>15</v>
      </c>
      <c r="AC2255">
        <v>7</v>
      </c>
      <c r="AD2255">
        <v>8</v>
      </c>
      <c r="AE2255">
        <v>46.67</v>
      </c>
      <c r="AF2255">
        <v>16</v>
      </c>
      <c r="AG2255">
        <v>3</v>
      </c>
      <c r="AH2255">
        <v>3</v>
      </c>
      <c r="AI2255">
        <v>9</v>
      </c>
      <c r="AJ2255" s="301">
        <v>43919</v>
      </c>
      <c r="AK2255">
        <v>1129</v>
      </c>
      <c r="AL2255">
        <v>1267</v>
      </c>
      <c r="AM2255" s="301">
        <v>43828</v>
      </c>
      <c r="AN2255">
        <v>1331</v>
      </c>
      <c r="AO2255">
        <v>2157</v>
      </c>
      <c r="AP2255" s="301">
        <v>43645</v>
      </c>
      <c r="AQ2255">
        <v>1308</v>
      </c>
      <c r="AR2255">
        <v>1903</v>
      </c>
      <c r="AS2255" s="301">
        <v>43280</v>
      </c>
      <c r="AT2255">
        <v>1497</v>
      </c>
      <c r="AU2255">
        <v>2766</v>
      </c>
    </row>
    <row r="2256" spans="1:47" x14ac:dyDescent="0.2">
      <c r="A2256" s="102">
        <v>2374</v>
      </c>
      <c r="B2256">
        <v>6201</v>
      </c>
      <c r="C2256" t="s">
        <v>1150</v>
      </c>
      <c r="D2256" t="s">
        <v>913</v>
      </c>
      <c r="E2256">
        <v>5750</v>
      </c>
      <c r="F2256">
        <v>5650</v>
      </c>
      <c r="G2256">
        <v>100</v>
      </c>
      <c r="H2256" t="s">
        <v>898</v>
      </c>
      <c r="I2256">
        <v>8306</v>
      </c>
      <c r="J2256" t="s">
        <v>1029</v>
      </c>
      <c r="K2256" t="s">
        <v>940</v>
      </c>
      <c r="L2256">
        <v>422</v>
      </c>
      <c r="M2256">
        <v>422.5</v>
      </c>
      <c r="N2256">
        <v>1300</v>
      </c>
      <c r="O2256" t="s">
        <v>901</v>
      </c>
      <c r="P2256">
        <v>0.88996783214091701</v>
      </c>
      <c r="Q2256">
        <v>0.91489316038830204</v>
      </c>
      <c r="R2256">
        <v>7.7079907365886699E-3</v>
      </c>
      <c r="S2256">
        <v>6.8174697095440606E-2</v>
      </c>
      <c r="T2256">
        <v>1.6450923036570499</v>
      </c>
      <c r="U2256">
        <v>1.6450923036570499</v>
      </c>
      <c r="V2256">
        <v>1.73409091026246</v>
      </c>
      <c r="W2256">
        <v>6.17</v>
      </c>
      <c r="X2256">
        <v>2.79</v>
      </c>
      <c r="Y2256">
        <v>80791</v>
      </c>
      <c r="Z2256">
        <v>4752</v>
      </c>
      <c r="AA2256">
        <v>0.41</v>
      </c>
      <c r="AB2256">
        <v>17</v>
      </c>
      <c r="AC2256">
        <v>9</v>
      </c>
      <c r="AD2256">
        <v>8</v>
      </c>
      <c r="AE2256">
        <v>52.94</v>
      </c>
      <c r="AF2256">
        <v>21</v>
      </c>
      <c r="AG2256">
        <v>2</v>
      </c>
      <c r="AH2256">
        <v>1</v>
      </c>
      <c r="AI2256">
        <v>14</v>
      </c>
      <c r="AJ2256" s="301">
        <v>43919</v>
      </c>
      <c r="AK2256">
        <v>5370</v>
      </c>
      <c r="AL2256">
        <v>426.1</v>
      </c>
      <c r="AM2256" s="301">
        <v>43828</v>
      </c>
      <c r="AN2256">
        <v>6330</v>
      </c>
      <c r="AO2256">
        <v>593.20000000000005</v>
      </c>
      <c r="AP2256" s="301">
        <v>43645</v>
      </c>
      <c r="AQ2256">
        <v>6040</v>
      </c>
      <c r="AR2256">
        <v>524.29999999999995</v>
      </c>
      <c r="AS2256" s="301">
        <v>43280</v>
      </c>
      <c r="AT2256">
        <v>6010</v>
      </c>
      <c r="AU2256">
        <v>621.6</v>
      </c>
    </row>
    <row r="2257" spans="1:47" x14ac:dyDescent="0.2">
      <c r="A2257" s="102">
        <v>2720</v>
      </c>
      <c r="B2257">
        <v>6841</v>
      </c>
      <c r="C2257" t="s">
        <v>1162</v>
      </c>
      <c r="D2257" t="s">
        <v>903</v>
      </c>
      <c r="E2257">
        <v>1630</v>
      </c>
      <c r="F2257">
        <v>1601</v>
      </c>
      <c r="G2257">
        <v>600</v>
      </c>
      <c r="H2257" t="s">
        <v>898</v>
      </c>
      <c r="I2257">
        <v>8179</v>
      </c>
      <c r="J2257" t="s">
        <v>630</v>
      </c>
      <c r="K2257" t="s">
        <v>921</v>
      </c>
      <c r="L2257">
        <v>1937</v>
      </c>
      <c r="M2257">
        <v>1890</v>
      </c>
      <c r="N2257">
        <v>500</v>
      </c>
      <c r="O2257" t="s">
        <v>901</v>
      </c>
      <c r="P2257">
        <v>0.88930646390052803</v>
      </c>
      <c r="Q2257">
        <v>0.90545177690129697</v>
      </c>
      <c r="R2257" s="15">
        <v>0.102011781628493</v>
      </c>
      <c r="S2257">
        <v>5.1577839846924899E-2</v>
      </c>
      <c r="T2257">
        <v>0.83371092775591804</v>
      </c>
      <c r="U2257">
        <v>0.83371092775591804</v>
      </c>
      <c r="V2257">
        <v>0.85602399509099003</v>
      </c>
      <c r="W2257">
        <v>5.94</v>
      </c>
      <c r="X2257">
        <v>1.65</v>
      </c>
      <c r="Y2257">
        <v>80345</v>
      </c>
      <c r="Z2257">
        <v>8034</v>
      </c>
      <c r="AA2257">
        <v>0.42</v>
      </c>
      <c r="AB2257">
        <v>10</v>
      </c>
      <c r="AC2257">
        <v>6</v>
      </c>
      <c r="AD2257">
        <v>4</v>
      </c>
      <c r="AE2257">
        <v>60</v>
      </c>
      <c r="AF2257">
        <v>19</v>
      </c>
      <c r="AG2257">
        <v>1</v>
      </c>
      <c r="AH2257">
        <v>1</v>
      </c>
      <c r="AI2257">
        <v>8</v>
      </c>
      <c r="AJ2257" s="301">
        <v>43919</v>
      </c>
      <c r="AK2257">
        <v>1322</v>
      </c>
      <c r="AL2257">
        <v>1788</v>
      </c>
      <c r="AM2257" s="301">
        <v>43828</v>
      </c>
      <c r="AN2257">
        <v>1929</v>
      </c>
      <c r="AO2257">
        <v>2472</v>
      </c>
      <c r="AP2257" s="301">
        <v>43645</v>
      </c>
      <c r="AQ2257">
        <v>2173</v>
      </c>
      <c r="AR2257">
        <v>2689</v>
      </c>
      <c r="AS2257" s="301">
        <v>43280</v>
      </c>
      <c r="AT2257">
        <v>1917</v>
      </c>
      <c r="AU2257">
        <v>2903</v>
      </c>
    </row>
    <row r="2258" spans="1:47" x14ac:dyDescent="0.2">
      <c r="A2258" s="102">
        <v>49</v>
      </c>
      <c r="B2258">
        <v>6471</v>
      </c>
      <c r="C2258" t="s">
        <v>805</v>
      </c>
      <c r="D2258" t="s">
        <v>909</v>
      </c>
      <c r="E2258">
        <v>782</v>
      </c>
      <c r="F2258">
        <v>777</v>
      </c>
      <c r="G2258">
        <v>1300</v>
      </c>
      <c r="H2258" t="s">
        <v>898</v>
      </c>
      <c r="I2258">
        <v>9101</v>
      </c>
      <c r="J2258" t="s">
        <v>682</v>
      </c>
      <c r="K2258" t="s">
        <v>1071</v>
      </c>
      <c r="L2258">
        <v>1484</v>
      </c>
      <c r="M2258">
        <v>1493</v>
      </c>
      <c r="N2258">
        <v>700</v>
      </c>
      <c r="O2258" t="s">
        <v>901</v>
      </c>
      <c r="P2258">
        <v>0.93678643199421097</v>
      </c>
      <c r="Q2258">
        <v>0.97683534815933404</v>
      </c>
      <c r="R2258" s="15">
        <v>9.1247628123522998E-3</v>
      </c>
      <c r="S2258">
        <v>8.0609547555949804E-2</v>
      </c>
      <c r="T2258">
        <v>3.28907086384694E-2</v>
      </c>
      <c r="U2258">
        <v>3.28907086384694E-2</v>
      </c>
      <c r="V2258">
        <v>0.16334157738496299</v>
      </c>
      <c r="W2258">
        <v>0.14000000000000001</v>
      </c>
      <c r="X2258">
        <v>3.35</v>
      </c>
      <c r="Y2258">
        <v>80285</v>
      </c>
      <c r="Z2258">
        <v>6176</v>
      </c>
      <c r="AA2258">
        <v>0.24</v>
      </c>
      <c r="AB2258">
        <v>13</v>
      </c>
      <c r="AC2258">
        <v>7</v>
      </c>
      <c r="AD2258">
        <v>6</v>
      </c>
      <c r="AE2258">
        <v>53.85</v>
      </c>
      <c r="AF2258">
        <v>20</v>
      </c>
      <c r="AG2258">
        <v>1</v>
      </c>
      <c r="AH2258">
        <v>1</v>
      </c>
      <c r="AI2258">
        <v>11</v>
      </c>
      <c r="AJ2258" s="301">
        <v>43919</v>
      </c>
      <c r="AK2258">
        <v>711</v>
      </c>
      <c r="AL2258">
        <v>1336</v>
      </c>
      <c r="AM2258" s="301">
        <v>43828</v>
      </c>
      <c r="AN2258">
        <v>1041</v>
      </c>
      <c r="AO2258">
        <v>1981</v>
      </c>
      <c r="AP2258" s="301">
        <v>43645</v>
      </c>
      <c r="AQ2258">
        <v>996</v>
      </c>
      <c r="AR2258">
        <v>1776</v>
      </c>
      <c r="AS2258" s="301">
        <v>43280</v>
      </c>
      <c r="AT2258">
        <v>1135</v>
      </c>
      <c r="AU2258">
        <v>2162</v>
      </c>
    </row>
    <row r="2259" spans="1:47" x14ac:dyDescent="0.2">
      <c r="A2259" s="102">
        <v>2566</v>
      </c>
      <c r="B2259">
        <v>5463</v>
      </c>
      <c r="C2259" t="s">
        <v>63</v>
      </c>
      <c r="D2259" t="s">
        <v>939</v>
      </c>
      <c r="E2259">
        <v>2643</v>
      </c>
      <c r="F2259">
        <v>2662</v>
      </c>
      <c r="G2259">
        <v>400</v>
      </c>
      <c r="H2259" t="s">
        <v>901</v>
      </c>
      <c r="I2259">
        <v>6995</v>
      </c>
      <c r="J2259" t="s">
        <v>47</v>
      </c>
      <c r="K2259" t="s">
        <v>913</v>
      </c>
      <c r="L2259">
        <v>1553</v>
      </c>
      <c r="M2259">
        <v>1535</v>
      </c>
      <c r="N2259">
        <v>700</v>
      </c>
      <c r="O2259" t="s">
        <v>898</v>
      </c>
      <c r="P2259">
        <v>0.88990921206359697</v>
      </c>
      <c r="Q2259">
        <v>0.90941682130619705</v>
      </c>
      <c r="R2259">
        <v>0.28832340479973101</v>
      </c>
      <c r="S2259" s="15">
        <v>3.9214676935651503E-3</v>
      </c>
      <c r="T2259">
        <v>-0.71501494597109205</v>
      </c>
      <c r="U2259">
        <v>0.71501494597109205</v>
      </c>
      <c r="V2259">
        <v>0.83987901386657504</v>
      </c>
      <c r="W2259">
        <v>-4.9000000000000004</v>
      </c>
      <c r="X2259">
        <v>0.91</v>
      </c>
      <c r="Y2259">
        <v>80239</v>
      </c>
      <c r="Z2259">
        <v>6687</v>
      </c>
      <c r="AA2259">
        <v>0.34</v>
      </c>
      <c r="AB2259">
        <v>12</v>
      </c>
      <c r="AC2259">
        <v>6</v>
      </c>
      <c r="AD2259">
        <v>6</v>
      </c>
      <c r="AE2259">
        <v>50</v>
      </c>
      <c r="AF2259">
        <v>17</v>
      </c>
      <c r="AG2259">
        <v>4</v>
      </c>
      <c r="AH2259">
        <v>3</v>
      </c>
      <c r="AI2259">
        <v>5</v>
      </c>
      <c r="AJ2259" s="301">
        <v>43919</v>
      </c>
      <c r="AK2259">
        <v>2771</v>
      </c>
      <c r="AL2259">
        <v>1369</v>
      </c>
      <c r="AM2259" s="301">
        <v>43828</v>
      </c>
      <c r="AN2259">
        <v>3080</v>
      </c>
      <c r="AO2259">
        <v>2147</v>
      </c>
      <c r="AP2259" s="301">
        <v>43645</v>
      </c>
      <c r="AQ2259">
        <v>3030</v>
      </c>
      <c r="AR2259">
        <v>1839</v>
      </c>
      <c r="AS2259" s="301">
        <v>43280</v>
      </c>
      <c r="AT2259">
        <v>3660</v>
      </c>
      <c r="AU2259">
        <v>2026</v>
      </c>
    </row>
    <row r="2260" spans="1:47" x14ac:dyDescent="0.2">
      <c r="A2260" s="102">
        <v>214</v>
      </c>
      <c r="B2260">
        <v>6481</v>
      </c>
      <c r="C2260" t="s">
        <v>1175</v>
      </c>
      <c r="D2260" t="s">
        <v>909</v>
      </c>
      <c r="E2260">
        <v>2610</v>
      </c>
      <c r="F2260">
        <v>2607</v>
      </c>
      <c r="G2260">
        <v>300</v>
      </c>
      <c r="H2260" t="s">
        <v>901</v>
      </c>
      <c r="I2260">
        <v>6506</v>
      </c>
      <c r="J2260" t="s">
        <v>1005</v>
      </c>
      <c r="K2260" t="s">
        <v>903</v>
      </c>
      <c r="L2260">
        <v>3665</v>
      </c>
      <c r="M2260">
        <v>3675</v>
      </c>
      <c r="N2260">
        <v>200</v>
      </c>
      <c r="O2260" t="s">
        <v>898</v>
      </c>
      <c r="P2260">
        <v>0.97778231112784597</v>
      </c>
      <c r="Q2260">
        <v>0.966804654039912</v>
      </c>
      <c r="R2260">
        <v>3.4260792636673601E-2</v>
      </c>
      <c r="S2260" s="15">
        <v>5.4978285472716999E-3</v>
      </c>
      <c r="T2260">
        <v>-1.63835098810644</v>
      </c>
      <c r="U2260">
        <v>1.63835098810644</v>
      </c>
      <c r="V2260">
        <v>0.90789720026626597</v>
      </c>
      <c r="W2260">
        <v>-4.76</v>
      </c>
      <c r="X2260">
        <v>6.41</v>
      </c>
      <c r="Y2260">
        <v>80000</v>
      </c>
      <c r="Z2260">
        <v>8889</v>
      </c>
      <c r="AA2260">
        <v>0.31</v>
      </c>
      <c r="AB2260">
        <v>9</v>
      </c>
      <c r="AC2260">
        <v>5</v>
      </c>
      <c r="AD2260">
        <v>4</v>
      </c>
      <c r="AE2260">
        <v>55.56</v>
      </c>
      <c r="AF2260">
        <v>20</v>
      </c>
      <c r="AG2260">
        <v>1</v>
      </c>
      <c r="AH2260">
        <v>1</v>
      </c>
      <c r="AI2260">
        <v>7</v>
      </c>
      <c r="AJ2260" s="301">
        <v>43919</v>
      </c>
      <c r="AK2260">
        <v>2227</v>
      </c>
      <c r="AL2260">
        <v>3010</v>
      </c>
      <c r="AM2260" s="301">
        <v>43828</v>
      </c>
      <c r="AN2260">
        <v>2968</v>
      </c>
      <c r="AO2260">
        <v>4170</v>
      </c>
      <c r="AP2260" s="301">
        <v>43645</v>
      </c>
      <c r="AQ2260">
        <v>2710</v>
      </c>
      <c r="AR2260">
        <v>3855</v>
      </c>
      <c r="AS2260" s="301">
        <v>43280</v>
      </c>
      <c r="AT2260">
        <v>3180</v>
      </c>
      <c r="AU2260">
        <v>3920</v>
      </c>
    </row>
    <row r="2261" spans="1:47" x14ac:dyDescent="0.2">
      <c r="A2261" s="102">
        <v>3782</v>
      </c>
      <c r="B2261">
        <v>9003</v>
      </c>
      <c r="C2261" t="s">
        <v>1064</v>
      </c>
      <c r="D2261" t="s">
        <v>976</v>
      </c>
      <c r="E2261">
        <v>2885</v>
      </c>
      <c r="F2261">
        <v>2880</v>
      </c>
      <c r="G2261">
        <v>300</v>
      </c>
      <c r="H2261" t="s">
        <v>901</v>
      </c>
      <c r="I2261">
        <v>9076</v>
      </c>
      <c r="J2261" t="s">
        <v>680</v>
      </c>
      <c r="K2261" t="s">
        <v>976</v>
      </c>
      <c r="L2261">
        <v>1404</v>
      </c>
      <c r="M2261">
        <v>1410</v>
      </c>
      <c r="N2261">
        <v>600</v>
      </c>
      <c r="O2261" t="s">
        <v>898</v>
      </c>
      <c r="P2261">
        <v>0.85419485746424695</v>
      </c>
      <c r="Q2261">
        <v>0.86604880062008605</v>
      </c>
      <c r="R2261">
        <v>4.1815370780568302E-2</v>
      </c>
      <c r="S2261">
        <v>1.7886915337008401E-3</v>
      </c>
      <c r="T2261">
        <v>-1.1184264211882899</v>
      </c>
      <c r="U2261">
        <v>1.1184264211882899</v>
      </c>
      <c r="V2261">
        <v>1.0024976160508801</v>
      </c>
      <c r="W2261">
        <v>-7.15</v>
      </c>
      <c r="X2261">
        <v>2.08</v>
      </c>
      <c r="Y2261">
        <v>79661</v>
      </c>
      <c r="Z2261">
        <v>6128</v>
      </c>
      <c r="AA2261">
        <v>0.46</v>
      </c>
      <c r="AB2261">
        <v>13</v>
      </c>
      <c r="AC2261">
        <v>7</v>
      </c>
      <c r="AD2261">
        <v>6</v>
      </c>
      <c r="AE2261">
        <v>53.85</v>
      </c>
      <c r="AF2261">
        <v>18</v>
      </c>
      <c r="AG2261">
        <v>3</v>
      </c>
      <c r="AH2261">
        <v>2</v>
      </c>
      <c r="AI2261">
        <v>8</v>
      </c>
      <c r="AJ2261" s="301">
        <v>43919</v>
      </c>
      <c r="AK2261">
        <v>2889</v>
      </c>
      <c r="AL2261">
        <v>1224</v>
      </c>
      <c r="AM2261" s="301">
        <v>43828</v>
      </c>
      <c r="AN2261">
        <v>2965</v>
      </c>
      <c r="AO2261">
        <v>1477</v>
      </c>
      <c r="AP2261" s="301">
        <v>43645</v>
      </c>
      <c r="AQ2261">
        <v>3020</v>
      </c>
      <c r="AR2261">
        <v>1492</v>
      </c>
      <c r="AS2261" s="301">
        <v>43280</v>
      </c>
      <c r="AT2261">
        <v>3315</v>
      </c>
      <c r="AU2261">
        <v>1922</v>
      </c>
    </row>
    <row r="2262" spans="1:47" x14ac:dyDescent="0.2">
      <c r="A2262" s="102">
        <v>3290</v>
      </c>
      <c r="B2262">
        <v>3048</v>
      </c>
      <c r="C2262" t="s">
        <v>1125</v>
      </c>
      <c r="D2262" t="s">
        <v>921</v>
      </c>
      <c r="E2262">
        <v>1155</v>
      </c>
      <c r="F2262">
        <v>1132</v>
      </c>
      <c r="G2262">
        <v>900</v>
      </c>
      <c r="H2262" t="s">
        <v>898</v>
      </c>
      <c r="I2262">
        <v>3197</v>
      </c>
      <c r="J2262" t="s">
        <v>508</v>
      </c>
      <c r="K2262" t="s">
        <v>921</v>
      </c>
      <c r="L2262">
        <v>1738</v>
      </c>
      <c r="M2262">
        <v>1715</v>
      </c>
      <c r="N2262">
        <v>600</v>
      </c>
      <c r="O2262" t="s">
        <v>901</v>
      </c>
      <c r="P2262">
        <v>0.947677546569759</v>
      </c>
      <c r="Q2262">
        <v>0.88617915228795496</v>
      </c>
      <c r="R2262">
        <v>4.4191347050471098E-2</v>
      </c>
      <c r="S2262">
        <v>6.7943833125995598E-2</v>
      </c>
      <c r="T2262">
        <v>1.30188038812728</v>
      </c>
      <c r="U2262">
        <v>1.30188038812728</v>
      </c>
      <c r="V2262">
        <v>1.2787176617420699</v>
      </c>
      <c r="W2262">
        <v>10.27</v>
      </c>
      <c r="X2262">
        <v>0.99</v>
      </c>
      <c r="Y2262">
        <v>79263</v>
      </c>
      <c r="Z2262">
        <v>4404</v>
      </c>
      <c r="AA2262">
        <v>0.16</v>
      </c>
      <c r="AB2262">
        <v>18</v>
      </c>
      <c r="AC2262">
        <v>9</v>
      </c>
      <c r="AD2262">
        <v>9</v>
      </c>
      <c r="AE2262">
        <v>50</v>
      </c>
      <c r="AF2262">
        <v>16</v>
      </c>
      <c r="AG2262">
        <v>4</v>
      </c>
      <c r="AH2262">
        <v>3</v>
      </c>
      <c r="AI2262">
        <v>11</v>
      </c>
      <c r="AJ2262" s="301">
        <v>43919</v>
      </c>
      <c r="AK2262">
        <v>901</v>
      </c>
      <c r="AL2262">
        <v>1614</v>
      </c>
      <c r="AM2262" s="301">
        <v>43828</v>
      </c>
      <c r="AN2262">
        <v>1246</v>
      </c>
      <c r="AO2262">
        <v>2135</v>
      </c>
      <c r="AP2262" s="301">
        <v>43645</v>
      </c>
      <c r="AQ2262">
        <v>1091</v>
      </c>
      <c r="AR2262">
        <v>1873</v>
      </c>
      <c r="AS2262" s="301">
        <v>43280</v>
      </c>
      <c r="AT2262">
        <v>1656</v>
      </c>
      <c r="AU2262">
        <v>1626</v>
      </c>
    </row>
    <row r="2263" spans="1:47" x14ac:dyDescent="0.2">
      <c r="A2263" s="102">
        <v>35</v>
      </c>
      <c r="B2263">
        <v>5214</v>
      </c>
      <c r="C2263" t="s">
        <v>1103</v>
      </c>
      <c r="D2263" t="s">
        <v>897</v>
      </c>
      <c r="E2263">
        <v>1704</v>
      </c>
      <c r="F2263">
        <v>1665</v>
      </c>
      <c r="G2263">
        <v>600</v>
      </c>
      <c r="H2263" t="s">
        <v>898</v>
      </c>
      <c r="I2263">
        <v>5406</v>
      </c>
      <c r="J2263" t="s">
        <v>1134</v>
      </c>
      <c r="K2263" t="s">
        <v>939</v>
      </c>
      <c r="L2263">
        <v>369</v>
      </c>
      <c r="M2263">
        <v>363</v>
      </c>
      <c r="N2263">
        <v>2800</v>
      </c>
      <c r="O2263" t="s">
        <v>901</v>
      </c>
      <c r="P2263">
        <v>0.95668049853873804</v>
      </c>
      <c r="Q2263">
        <v>0.97872470108218701</v>
      </c>
      <c r="R2263">
        <v>3.2007686756860401E-2</v>
      </c>
      <c r="S2263">
        <v>4.1350924851364899E-2</v>
      </c>
      <c r="T2263">
        <v>1.75428102447977</v>
      </c>
      <c r="U2263">
        <v>1.75428102447977</v>
      </c>
      <c r="V2263">
        <v>2.3041102067116399</v>
      </c>
      <c r="W2263">
        <v>7.29</v>
      </c>
      <c r="X2263">
        <v>1.74</v>
      </c>
      <c r="Y2263">
        <v>78922</v>
      </c>
      <c r="Z2263">
        <v>6577</v>
      </c>
      <c r="AA2263">
        <v>0.41</v>
      </c>
      <c r="AB2263">
        <v>12</v>
      </c>
      <c r="AC2263">
        <v>5</v>
      </c>
      <c r="AD2263">
        <v>7</v>
      </c>
      <c r="AE2263">
        <v>41.67</v>
      </c>
      <c r="AF2263">
        <v>17</v>
      </c>
      <c r="AG2263">
        <v>3</v>
      </c>
      <c r="AH2263">
        <v>2</v>
      </c>
      <c r="AI2263">
        <v>7</v>
      </c>
      <c r="AJ2263" s="301">
        <v>43919</v>
      </c>
      <c r="AK2263">
        <v>1498</v>
      </c>
      <c r="AL2263">
        <v>354</v>
      </c>
      <c r="AM2263" s="301">
        <v>43828</v>
      </c>
      <c r="AN2263">
        <v>2441</v>
      </c>
      <c r="AO2263">
        <v>589</v>
      </c>
      <c r="AP2263" s="301">
        <v>43645</v>
      </c>
      <c r="AQ2263">
        <v>2786</v>
      </c>
      <c r="AR2263">
        <v>718</v>
      </c>
      <c r="AS2263" s="301">
        <v>43280</v>
      </c>
      <c r="AT2263">
        <v>2998</v>
      </c>
      <c r="AU2263">
        <v>994</v>
      </c>
    </row>
    <row r="2264" spans="1:47" x14ac:dyDescent="0.2">
      <c r="A2264" s="102">
        <v>1859</v>
      </c>
      <c r="B2264">
        <v>2282</v>
      </c>
      <c r="C2264" t="s">
        <v>1429</v>
      </c>
      <c r="D2264" t="s">
        <v>923</v>
      </c>
      <c r="E2264">
        <v>4225</v>
      </c>
      <c r="F2264">
        <v>4200</v>
      </c>
      <c r="G2264">
        <v>100</v>
      </c>
      <c r="H2264" t="s">
        <v>898</v>
      </c>
      <c r="I2264">
        <v>6201</v>
      </c>
      <c r="J2264" t="s">
        <v>1150</v>
      </c>
      <c r="K2264" t="s">
        <v>913</v>
      </c>
      <c r="L2264">
        <v>5750</v>
      </c>
      <c r="M2264">
        <v>5650</v>
      </c>
      <c r="N2264">
        <v>100</v>
      </c>
      <c r="O2264" t="s">
        <v>901</v>
      </c>
      <c r="P2264">
        <v>0.91862397301405996</v>
      </c>
      <c r="Q2264">
        <v>0.92832681488931301</v>
      </c>
      <c r="R2264">
        <v>0.16116317283861001</v>
      </c>
      <c r="S2264" s="15">
        <v>6.4020763288906005E-2</v>
      </c>
      <c r="T2264">
        <v>1.20758350770409</v>
      </c>
      <c r="U2264">
        <v>1.20758350770409</v>
      </c>
      <c r="V2264">
        <v>1.06227373435469</v>
      </c>
      <c r="W2264">
        <v>4.43</v>
      </c>
      <c r="X2264">
        <v>25.66</v>
      </c>
      <c r="Y2264">
        <v>78847</v>
      </c>
      <c r="Z2264">
        <v>26282</v>
      </c>
      <c r="AA2264">
        <v>0.82</v>
      </c>
      <c r="AB2264">
        <v>3</v>
      </c>
      <c r="AC2264">
        <v>2</v>
      </c>
      <c r="AD2264">
        <v>1</v>
      </c>
      <c r="AE2264">
        <v>66.67</v>
      </c>
      <c r="AF2264">
        <v>14</v>
      </c>
      <c r="AG2264">
        <v>1</v>
      </c>
      <c r="AH2264">
        <v>1</v>
      </c>
      <c r="AI2264">
        <v>1</v>
      </c>
      <c r="AJ2264" s="301">
        <v>43919</v>
      </c>
      <c r="AK2264">
        <v>3980</v>
      </c>
      <c r="AL2264">
        <v>5370</v>
      </c>
      <c r="AM2264" s="301">
        <v>43828</v>
      </c>
      <c r="AN2264">
        <v>4510</v>
      </c>
      <c r="AO2264">
        <v>6330</v>
      </c>
      <c r="AP2264" s="301">
        <v>43645</v>
      </c>
      <c r="AQ2264">
        <v>4695</v>
      </c>
      <c r="AR2264">
        <v>6040</v>
      </c>
      <c r="AS2264" s="301">
        <v>43280</v>
      </c>
      <c r="AT2264">
        <v>4325</v>
      </c>
      <c r="AU2264">
        <v>6010</v>
      </c>
    </row>
    <row r="2265" spans="1:47" x14ac:dyDescent="0.2">
      <c r="A2265" s="102">
        <v>2903</v>
      </c>
      <c r="B2265">
        <v>2531</v>
      </c>
      <c r="C2265" t="s">
        <v>922</v>
      </c>
      <c r="D2265" t="s">
        <v>923</v>
      </c>
      <c r="E2265">
        <v>952</v>
      </c>
      <c r="F2265">
        <v>951</v>
      </c>
      <c r="G2265">
        <v>1000</v>
      </c>
      <c r="H2265" t="s">
        <v>898</v>
      </c>
      <c r="I2265">
        <v>4324</v>
      </c>
      <c r="J2265" t="s">
        <v>1065</v>
      </c>
      <c r="K2265" t="s">
        <v>910</v>
      </c>
      <c r="L2265">
        <v>2495</v>
      </c>
      <c r="M2265">
        <v>2445</v>
      </c>
      <c r="N2265">
        <v>400</v>
      </c>
      <c r="O2265" t="s">
        <v>901</v>
      </c>
      <c r="P2265">
        <v>0.87818108411571405</v>
      </c>
      <c r="Q2265">
        <v>0.90051542585205502</v>
      </c>
      <c r="R2265">
        <v>0.38468094191041802</v>
      </c>
      <c r="S2265" s="15">
        <v>8.7205193814395607E-2</v>
      </c>
      <c r="T2265">
        <v>1.4049951993018299</v>
      </c>
      <c r="U2265">
        <v>1.4049951993018299</v>
      </c>
      <c r="V2265">
        <v>0.94897586897638897</v>
      </c>
      <c r="W2265">
        <v>9.6300000000000008</v>
      </c>
      <c r="X2265">
        <v>2.76</v>
      </c>
      <c r="Y2265">
        <v>78785</v>
      </c>
      <c r="Z2265">
        <v>5252</v>
      </c>
      <c r="AA2265">
        <v>0.2</v>
      </c>
      <c r="AB2265">
        <v>15</v>
      </c>
      <c r="AC2265">
        <v>9</v>
      </c>
      <c r="AD2265">
        <v>6</v>
      </c>
      <c r="AE2265">
        <v>60</v>
      </c>
      <c r="AF2265">
        <v>18</v>
      </c>
      <c r="AG2265">
        <v>3</v>
      </c>
      <c r="AH2265">
        <v>4</v>
      </c>
      <c r="AI2265">
        <v>8</v>
      </c>
      <c r="AJ2265" s="301">
        <v>43919</v>
      </c>
      <c r="AK2265">
        <v>819</v>
      </c>
      <c r="AL2265">
        <v>2119</v>
      </c>
      <c r="AM2265" s="301">
        <v>43828</v>
      </c>
      <c r="AN2265">
        <v>1005</v>
      </c>
      <c r="AO2265">
        <v>3775</v>
      </c>
      <c r="AP2265" s="301">
        <v>43645</v>
      </c>
      <c r="AQ2265">
        <v>1134</v>
      </c>
      <c r="AR2265">
        <v>3810</v>
      </c>
      <c r="AS2265" s="301">
        <v>43280</v>
      </c>
      <c r="AT2265">
        <v>1400</v>
      </c>
      <c r="AU2265">
        <v>5140</v>
      </c>
    </row>
    <row r="2266" spans="1:47" x14ac:dyDescent="0.2">
      <c r="A2266" s="102">
        <v>2705</v>
      </c>
      <c r="B2266">
        <v>1417</v>
      </c>
      <c r="C2266" t="s">
        <v>1462</v>
      </c>
      <c r="D2266" t="s">
        <v>907</v>
      </c>
      <c r="E2266">
        <v>1611</v>
      </c>
      <c r="F2266">
        <v>1595</v>
      </c>
      <c r="G2266">
        <v>700</v>
      </c>
      <c r="H2266" t="s">
        <v>898</v>
      </c>
      <c r="I2266">
        <v>4849</v>
      </c>
      <c r="J2266" t="s">
        <v>448</v>
      </c>
      <c r="K2266" t="s">
        <v>910</v>
      </c>
      <c r="L2266">
        <v>2773</v>
      </c>
      <c r="M2266">
        <v>2667</v>
      </c>
      <c r="N2266">
        <v>400</v>
      </c>
      <c r="O2266" t="s">
        <v>901</v>
      </c>
      <c r="P2266">
        <v>0.91404897818706299</v>
      </c>
      <c r="Q2266">
        <v>0.90600552189657502</v>
      </c>
      <c r="R2266" s="15">
        <v>4.8420184741720398E-2</v>
      </c>
      <c r="S2266">
        <v>4.8534531278665296E-3</v>
      </c>
      <c r="T2266">
        <v>0.35778186779395499</v>
      </c>
      <c r="U2266">
        <v>0.35778186779395499</v>
      </c>
      <c r="V2266">
        <v>9.5896409694751199E-3</v>
      </c>
      <c r="W2266">
        <v>3.86</v>
      </c>
      <c r="X2266">
        <v>4.66</v>
      </c>
      <c r="Y2266">
        <v>78661</v>
      </c>
      <c r="Z2266">
        <v>4627</v>
      </c>
      <c r="AA2266">
        <v>0.22</v>
      </c>
      <c r="AB2266">
        <v>17</v>
      </c>
      <c r="AC2266">
        <v>9</v>
      </c>
      <c r="AD2266">
        <v>8</v>
      </c>
      <c r="AE2266">
        <v>52.94</v>
      </c>
      <c r="AF2266">
        <v>14</v>
      </c>
      <c r="AG2266">
        <v>7</v>
      </c>
      <c r="AH2266">
        <v>6</v>
      </c>
      <c r="AI2266">
        <v>4</v>
      </c>
      <c r="AJ2266" s="301">
        <v>43919</v>
      </c>
      <c r="AK2266">
        <v>1375</v>
      </c>
      <c r="AL2266">
        <v>2100</v>
      </c>
      <c r="AM2266" s="301">
        <v>43828</v>
      </c>
      <c r="AN2266">
        <v>1651</v>
      </c>
      <c r="AO2266">
        <v>4775</v>
      </c>
      <c r="AP2266" s="301">
        <v>43645</v>
      </c>
      <c r="AQ2266">
        <v>1652</v>
      </c>
      <c r="AR2266">
        <v>4265</v>
      </c>
      <c r="AS2266" s="301">
        <v>43280</v>
      </c>
      <c r="AT2266">
        <v>1687</v>
      </c>
      <c r="AU2266">
        <v>5350</v>
      </c>
    </row>
    <row r="2267" spans="1:47" x14ac:dyDescent="0.2">
      <c r="A2267" s="102">
        <v>1864</v>
      </c>
      <c r="B2267">
        <v>4208</v>
      </c>
      <c r="C2267" t="s">
        <v>1026</v>
      </c>
      <c r="D2267" t="s">
        <v>920</v>
      </c>
      <c r="E2267">
        <v>1810</v>
      </c>
      <c r="F2267">
        <v>1797</v>
      </c>
      <c r="G2267">
        <v>600</v>
      </c>
      <c r="H2267" t="s">
        <v>901</v>
      </c>
      <c r="I2267">
        <v>6183</v>
      </c>
      <c r="J2267" t="s">
        <v>1060</v>
      </c>
      <c r="K2267" t="s">
        <v>910</v>
      </c>
      <c r="L2267">
        <v>1372</v>
      </c>
      <c r="M2267">
        <v>1371</v>
      </c>
      <c r="N2267">
        <v>800</v>
      </c>
      <c r="O2267" t="s">
        <v>898</v>
      </c>
      <c r="P2267">
        <v>0.90177203361210101</v>
      </c>
      <c r="Q2267">
        <v>0.92820585910272402</v>
      </c>
      <c r="R2267">
        <v>6.7699507945329598E-2</v>
      </c>
      <c r="S2267">
        <v>5.7368429676780699E-2</v>
      </c>
      <c r="T2267">
        <v>-1.43763874346835</v>
      </c>
      <c r="U2267">
        <v>1.43763874346835</v>
      </c>
      <c r="V2267">
        <v>1.3166803211806599</v>
      </c>
      <c r="W2267">
        <v>-10.47</v>
      </c>
      <c r="X2267">
        <v>1.73</v>
      </c>
      <c r="Y2267">
        <v>78432</v>
      </c>
      <c r="Z2267">
        <v>5229</v>
      </c>
      <c r="AA2267">
        <v>0.18</v>
      </c>
      <c r="AB2267">
        <v>15</v>
      </c>
      <c r="AC2267">
        <v>8</v>
      </c>
      <c r="AD2267">
        <v>7</v>
      </c>
      <c r="AE2267">
        <v>53.33</v>
      </c>
      <c r="AF2267">
        <v>18</v>
      </c>
      <c r="AG2267">
        <v>3</v>
      </c>
      <c r="AH2267">
        <v>3</v>
      </c>
      <c r="AI2267">
        <v>9</v>
      </c>
      <c r="AJ2267" s="301">
        <v>43919</v>
      </c>
      <c r="AK2267">
        <v>1691</v>
      </c>
      <c r="AL2267">
        <v>1152</v>
      </c>
      <c r="AM2267" s="301">
        <v>43828</v>
      </c>
      <c r="AN2267">
        <v>2379</v>
      </c>
      <c r="AO2267">
        <v>1720</v>
      </c>
      <c r="AP2267" s="301">
        <v>43645</v>
      </c>
      <c r="AQ2267">
        <v>2298</v>
      </c>
      <c r="AR2267">
        <v>1520</v>
      </c>
      <c r="AS2267" s="301">
        <v>43280</v>
      </c>
      <c r="AT2267">
        <v>2821</v>
      </c>
      <c r="AU2267">
        <v>1850</v>
      </c>
    </row>
    <row r="2268" spans="1:47" x14ac:dyDescent="0.2">
      <c r="A2268" s="102">
        <v>541</v>
      </c>
      <c r="B2268">
        <v>3099</v>
      </c>
      <c r="C2268" t="s">
        <v>33</v>
      </c>
      <c r="D2268" t="s">
        <v>921</v>
      </c>
      <c r="E2268">
        <v>635</v>
      </c>
      <c r="F2268">
        <v>623</v>
      </c>
      <c r="G2268">
        <v>1700</v>
      </c>
      <c r="H2268" t="s">
        <v>901</v>
      </c>
      <c r="I2268">
        <v>5021</v>
      </c>
      <c r="J2268" t="s">
        <v>1391</v>
      </c>
      <c r="K2268" t="s">
        <v>1090</v>
      </c>
      <c r="L2268">
        <v>1576</v>
      </c>
      <c r="M2268">
        <v>1538</v>
      </c>
      <c r="N2268">
        <v>700</v>
      </c>
      <c r="O2268" t="s">
        <v>898</v>
      </c>
      <c r="P2268">
        <v>0.76437472106982496</v>
      </c>
      <c r="Q2268">
        <v>0.95688700648985103</v>
      </c>
      <c r="R2268">
        <v>0.370278944831545</v>
      </c>
      <c r="S2268">
        <v>3.1547971513599199E-2</v>
      </c>
      <c r="T2268">
        <v>-0.37144260611813601</v>
      </c>
      <c r="U2268">
        <v>0.37144260611813601</v>
      </c>
      <c r="V2268">
        <v>0.125865717161286</v>
      </c>
      <c r="W2268">
        <v>-2.4</v>
      </c>
      <c r="X2268">
        <v>1.63</v>
      </c>
      <c r="Y2268">
        <v>78364</v>
      </c>
      <c r="Z2268">
        <v>4898</v>
      </c>
      <c r="AA2268">
        <v>0.13</v>
      </c>
      <c r="AB2268">
        <v>16</v>
      </c>
      <c r="AC2268">
        <v>10</v>
      </c>
      <c r="AD2268">
        <v>6</v>
      </c>
      <c r="AE2268">
        <v>62.5</v>
      </c>
      <c r="AF2268">
        <v>13</v>
      </c>
      <c r="AG2268">
        <v>6</v>
      </c>
      <c r="AH2268">
        <v>6</v>
      </c>
      <c r="AI2268">
        <v>4</v>
      </c>
      <c r="AJ2268" s="301">
        <v>43919</v>
      </c>
      <c r="AK2268">
        <v>641</v>
      </c>
      <c r="AL2268">
        <v>1508</v>
      </c>
      <c r="AM2268" s="301">
        <v>43828</v>
      </c>
      <c r="AN2268">
        <v>984</v>
      </c>
      <c r="AO2268">
        <v>2515</v>
      </c>
      <c r="AP2268" s="301">
        <v>43645</v>
      </c>
      <c r="AQ2268">
        <v>899</v>
      </c>
      <c r="AR2268">
        <v>2522</v>
      </c>
      <c r="AS2268" s="301">
        <v>43280</v>
      </c>
      <c r="AT2268">
        <v>1344</v>
      </c>
      <c r="AU2268">
        <v>3880</v>
      </c>
    </row>
    <row r="2269" spans="1:47" x14ac:dyDescent="0.2">
      <c r="A2269" s="102">
        <v>3983</v>
      </c>
      <c r="B2269">
        <v>4502</v>
      </c>
      <c r="C2269" t="s">
        <v>1096</v>
      </c>
      <c r="D2269" t="s">
        <v>918</v>
      </c>
      <c r="E2269">
        <v>3943</v>
      </c>
      <c r="F2269">
        <v>3882</v>
      </c>
      <c r="G2269">
        <v>200</v>
      </c>
      <c r="H2269" t="s">
        <v>898</v>
      </c>
      <c r="I2269">
        <v>9412</v>
      </c>
      <c r="J2269" t="s">
        <v>452</v>
      </c>
      <c r="K2269" t="s">
        <v>900</v>
      </c>
      <c r="L2269">
        <v>402</v>
      </c>
      <c r="M2269">
        <v>391</v>
      </c>
      <c r="N2269">
        <v>2000</v>
      </c>
      <c r="O2269" t="s">
        <v>901</v>
      </c>
      <c r="P2269">
        <v>0.82668771710205802</v>
      </c>
      <c r="Q2269">
        <v>0.85687031683125303</v>
      </c>
      <c r="R2269">
        <v>0.38468247861888</v>
      </c>
      <c r="S2269">
        <v>1.05789330242602E-2</v>
      </c>
      <c r="T2269">
        <v>1.7803478373474999</v>
      </c>
      <c r="U2269">
        <v>1.7803478373474999</v>
      </c>
      <c r="V2269">
        <v>0.648414432783879</v>
      </c>
      <c r="W2269">
        <v>8.6300000000000008</v>
      </c>
      <c r="X2269">
        <v>0.72</v>
      </c>
      <c r="Y2269">
        <v>78307</v>
      </c>
      <c r="Z2269">
        <v>5593</v>
      </c>
      <c r="AA2269">
        <v>0.19</v>
      </c>
      <c r="AB2269">
        <v>14</v>
      </c>
      <c r="AC2269">
        <v>7</v>
      </c>
      <c r="AD2269">
        <v>7</v>
      </c>
      <c r="AE2269">
        <v>50</v>
      </c>
      <c r="AF2269">
        <v>18</v>
      </c>
      <c r="AG2269">
        <v>4</v>
      </c>
      <c r="AH2269">
        <v>2</v>
      </c>
      <c r="AI2269">
        <v>8</v>
      </c>
      <c r="AJ2269" s="301">
        <v>43919</v>
      </c>
      <c r="AK2269">
        <v>3345</v>
      </c>
      <c r="AL2269">
        <v>393</v>
      </c>
      <c r="AM2269" s="301">
        <v>43828</v>
      </c>
      <c r="AN2269">
        <v>4332</v>
      </c>
      <c r="AO2269">
        <v>485</v>
      </c>
      <c r="AP2269" s="301">
        <v>43645</v>
      </c>
      <c r="AQ2269">
        <v>3857</v>
      </c>
      <c r="AR2269">
        <v>438</v>
      </c>
      <c r="AS2269" s="301">
        <v>43280</v>
      </c>
      <c r="AT2269">
        <v>4560</v>
      </c>
      <c r="AU2269">
        <v>538</v>
      </c>
    </row>
    <row r="2270" spans="1:47" x14ac:dyDescent="0.2">
      <c r="A2270" s="102">
        <v>1441</v>
      </c>
      <c r="B2270">
        <v>4114</v>
      </c>
      <c r="C2270" t="s">
        <v>997</v>
      </c>
      <c r="D2270" t="s">
        <v>920</v>
      </c>
      <c r="E2270">
        <v>5560</v>
      </c>
      <c r="F2270">
        <v>5590</v>
      </c>
      <c r="G2270">
        <v>100</v>
      </c>
      <c r="H2270" t="s">
        <v>901</v>
      </c>
      <c r="I2270">
        <v>7240</v>
      </c>
      <c r="J2270" t="s">
        <v>599</v>
      </c>
      <c r="K2270" t="s">
        <v>913</v>
      </c>
      <c r="L2270">
        <v>1315</v>
      </c>
      <c r="M2270">
        <v>1294</v>
      </c>
      <c r="N2270">
        <v>400</v>
      </c>
      <c r="O2270" t="s">
        <v>898</v>
      </c>
      <c r="P2270">
        <v>0.95320222747449701</v>
      </c>
      <c r="Q2270">
        <v>0.93801851947680903</v>
      </c>
      <c r="R2270">
        <v>1.2501588376599899E-3</v>
      </c>
      <c r="S2270" s="15">
        <v>3.6858117786161201E-2</v>
      </c>
      <c r="T2270">
        <v>-0.18466922170939301</v>
      </c>
      <c r="U2270">
        <v>0.18466922170939301</v>
      </c>
      <c r="V2270">
        <v>1.0128729692887499</v>
      </c>
      <c r="W2270">
        <v>-0.73</v>
      </c>
      <c r="X2270">
        <v>7.41</v>
      </c>
      <c r="Y2270">
        <v>78131</v>
      </c>
      <c r="Z2270">
        <v>6511</v>
      </c>
      <c r="AA2270">
        <v>0.38</v>
      </c>
      <c r="AB2270">
        <v>12</v>
      </c>
      <c r="AC2270">
        <v>7</v>
      </c>
      <c r="AD2270">
        <v>5</v>
      </c>
      <c r="AE2270">
        <v>58.33</v>
      </c>
      <c r="AF2270">
        <v>21</v>
      </c>
      <c r="AG2270">
        <v>0</v>
      </c>
      <c r="AH2270">
        <v>0</v>
      </c>
      <c r="AI2270">
        <v>12</v>
      </c>
      <c r="AJ2270" s="301">
        <v>43919</v>
      </c>
      <c r="AK2270">
        <v>5180</v>
      </c>
      <c r="AL2270">
        <v>1212</v>
      </c>
      <c r="AM2270" s="301">
        <v>43828</v>
      </c>
      <c r="AN2270">
        <v>6790</v>
      </c>
      <c r="AO2270">
        <v>1641</v>
      </c>
      <c r="AP2270" s="301">
        <v>43645</v>
      </c>
      <c r="AQ2270">
        <v>7230</v>
      </c>
      <c r="AR2270">
        <v>1653</v>
      </c>
      <c r="AS2270" s="301">
        <v>43280</v>
      </c>
      <c r="AT2270">
        <v>7900</v>
      </c>
      <c r="AU2270">
        <v>2099</v>
      </c>
    </row>
    <row r="2271" spans="1:47" x14ac:dyDescent="0.2">
      <c r="A2271" s="102">
        <v>3408</v>
      </c>
      <c r="B2271">
        <v>1414</v>
      </c>
      <c r="C2271" t="s">
        <v>1017</v>
      </c>
      <c r="D2271" t="s">
        <v>907</v>
      </c>
      <c r="E2271">
        <v>4815</v>
      </c>
      <c r="F2271">
        <v>4830</v>
      </c>
      <c r="G2271">
        <v>200</v>
      </c>
      <c r="H2271" t="s">
        <v>901</v>
      </c>
      <c r="I2271">
        <v>4186</v>
      </c>
      <c r="J2271" t="s">
        <v>532</v>
      </c>
      <c r="K2271" t="s">
        <v>920</v>
      </c>
      <c r="L2271">
        <v>5360</v>
      </c>
      <c r="M2271">
        <v>5360</v>
      </c>
      <c r="N2271">
        <v>200</v>
      </c>
      <c r="O2271" t="s">
        <v>898</v>
      </c>
      <c r="P2271">
        <v>0.88948959102897096</v>
      </c>
      <c r="Q2271">
        <v>0.88127674516314203</v>
      </c>
      <c r="R2271">
        <v>0.124936156594691</v>
      </c>
      <c r="S2271" s="15">
        <v>7.6711285188393194E-2</v>
      </c>
      <c r="T2271">
        <v>-1.83182156494564</v>
      </c>
      <c r="U2271">
        <v>1.83182156494564</v>
      </c>
      <c r="V2271">
        <v>1.84446555101896</v>
      </c>
      <c r="W2271">
        <v>-9.76</v>
      </c>
      <c r="X2271">
        <v>9.89</v>
      </c>
      <c r="Y2271">
        <v>77624</v>
      </c>
      <c r="Z2271">
        <v>11089</v>
      </c>
      <c r="AA2271">
        <v>0.35</v>
      </c>
      <c r="AB2271">
        <v>7</v>
      </c>
      <c r="AC2271">
        <v>4</v>
      </c>
      <c r="AD2271">
        <v>3</v>
      </c>
      <c r="AE2271">
        <v>57.14</v>
      </c>
      <c r="AF2271">
        <v>18</v>
      </c>
      <c r="AG2271">
        <v>2</v>
      </c>
      <c r="AH2271">
        <v>1</v>
      </c>
      <c r="AI2271">
        <v>4</v>
      </c>
      <c r="AJ2271" s="301">
        <v>43919</v>
      </c>
      <c r="AK2271">
        <v>4255</v>
      </c>
      <c r="AL2271">
        <v>4175</v>
      </c>
      <c r="AM2271" s="301">
        <v>43828</v>
      </c>
      <c r="AN2271">
        <v>4540</v>
      </c>
      <c r="AO2271">
        <v>4280</v>
      </c>
      <c r="AP2271" s="301">
        <v>43645</v>
      </c>
      <c r="AQ2271">
        <v>3890</v>
      </c>
      <c r="AR2271">
        <v>3440</v>
      </c>
      <c r="AS2271" s="301">
        <v>43280</v>
      </c>
      <c r="AT2271">
        <v>3795</v>
      </c>
      <c r="AU2271">
        <v>4250</v>
      </c>
    </row>
    <row r="2272" spans="1:47" x14ac:dyDescent="0.2">
      <c r="A2272" s="102">
        <v>3876</v>
      </c>
      <c r="B2272">
        <v>1969</v>
      </c>
      <c r="C2272" t="s">
        <v>1146</v>
      </c>
      <c r="D2272" t="s">
        <v>907</v>
      </c>
      <c r="E2272">
        <v>1570</v>
      </c>
      <c r="F2272">
        <v>1559</v>
      </c>
      <c r="G2272">
        <v>600</v>
      </c>
      <c r="H2272" t="s">
        <v>901</v>
      </c>
      <c r="I2272">
        <v>4613</v>
      </c>
      <c r="J2272" t="s">
        <v>223</v>
      </c>
      <c r="K2272" t="s">
        <v>920</v>
      </c>
      <c r="L2272">
        <v>2240</v>
      </c>
      <c r="M2272">
        <v>2244</v>
      </c>
      <c r="N2272">
        <v>400</v>
      </c>
      <c r="O2272" t="s">
        <v>898</v>
      </c>
      <c r="P2272">
        <v>0.652052734854908</v>
      </c>
      <c r="Q2272">
        <v>0.86199189738064597</v>
      </c>
      <c r="R2272">
        <v>8.9731472901672799E-3</v>
      </c>
      <c r="S2272">
        <v>1.01359198892296E-2</v>
      </c>
      <c r="T2272">
        <v>-2.64695501350324</v>
      </c>
      <c r="U2272">
        <v>2.64695501350324</v>
      </c>
      <c r="V2272">
        <v>2.19615023220627</v>
      </c>
      <c r="W2272">
        <v>-14.1</v>
      </c>
      <c r="X2272">
        <v>4.21</v>
      </c>
      <c r="Y2272">
        <v>77366</v>
      </c>
      <c r="Z2272">
        <v>5951</v>
      </c>
      <c r="AA2272">
        <v>0.24</v>
      </c>
      <c r="AB2272">
        <v>13</v>
      </c>
      <c r="AC2272">
        <v>6</v>
      </c>
      <c r="AD2272">
        <v>7</v>
      </c>
      <c r="AE2272">
        <v>46.15</v>
      </c>
      <c r="AF2272">
        <v>18</v>
      </c>
      <c r="AG2272">
        <v>3</v>
      </c>
      <c r="AH2272">
        <v>1</v>
      </c>
      <c r="AI2272">
        <v>9</v>
      </c>
      <c r="AJ2272" s="301">
        <v>43919</v>
      </c>
      <c r="AK2272">
        <v>1711</v>
      </c>
      <c r="AL2272">
        <v>2128</v>
      </c>
      <c r="AM2272" s="301">
        <v>43828</v>
      </c>
      <c r="AN2272">
        <v>1960</v>
      </c>
      <c r="AO2272">
        <v>2677</v>
      </c>
      <c r="AP2272" s="301">
        <v>43645</v>
      </c>
      <c r="AQ2272">
        <v>1826</v>
      </c>
      <c r="AR2272">
        <v>2286</v>
      </c>
      <c r="AS2272" s="301">
        <v>43280</v>
      </c>
      <c r="AT2272">
        <v>1993</v>
      </c>
      <c r="AU2272">
        <v>2268</v>
      </c>
    </row>
    <row r="2273" spans="1:47" x14ac:dyDescent="0.2">
      <c r="A2273" s="102">
        <v>3120</v>
      </c>
      <c r="B2273">
        <v>1942</v>
      </c>
      <c r="C2273" t="s">
        <v>1188</v>
      </c>
      <c r="D2273" t="s">
        <v>907</v>
      </c>
      <c r="E2273">
        <v>909</v>
      </c>
      <c r="F2273">
        <v>903</v>
      </c>
      <c r="G2273">
        <v>1100</v>
      </c>
      <c r="H2273" t="s">
        <v>901</v>
      </c>
      <c r="I2273">
        <v>6479</v>
      </c>
      <c r="J2273" t="s">
        <v>449</v>
      </c>
      <c r="K2273" t="s">
        <v>903</v>
      </c>
      <c r="L2273">
        <v>1925</v>
      </c>
      <c r="M2273">
        <v>1922</v>
      </c>
      <c r="N2273">
        <v>500</v>
      </c>
      <c r="O2273" t="s">
        <v>898</v>
      </c>
      <c r="P2273">
        <v>0.88152514048683295</v>
      </c>
      <c r="Q2273">
        <v>0.89262591118175905</v>
      </c>
      <c r="R2273">
        <v>0.43737336820741002</v>
      </c>
      <c r="S2273">
        <v>7.7842451766790693E-2</v>
      </c>
      <c r="T2273">
        <v>-1.40388605031854</v>
      </c>
      <c r="U2273">
        <v>1.40388605031854</v>
      </c>
      <c r="V2273">
        <v>1.39112295627641</v>
      </c>
      <c r="W2273">
        <v>-8.85</v>
      </c>
      <c r="X2273">
        <v>3.36</v>
      </c>
      <c r="Y2273">
        <v>77122</v>
      </c>
      <c r="Z2273">
        <v>4820</v>
      </c>
      <c r="AA2273">
        <v>0.22</v>
      </c>
      <c r="AB2273">
        <v>16</v>
      </c>
      <c r="AC2273">
        <v>9</v>
      </c>
      <c r="AD2273">
        <v>7</v>
      </c>
      <c r="AE2273">
        <v>56.25</v>
      </c>
      <c r="AF2273">
        <v>19</v>
      </c>
      <c r="AG2273">
        <v>2</v>
      </c>
      <c r="AH2273">
        <v>2</v>
      </c>
      <c r="AI2273">
        <v>12</v>
      </c>
      <c r="AJ2273" s="301">
        <v>43919</v>
      </c>
      <c r="AK2273">
        <v>873</v>
      </c>
      <c r="AL2273">
        <v>1613</v>
      </c>
      <c r="AM2273" s="301">
        <v>43828</v>
      </c>
      <c r="AN2273">
        <v>1049</v>
      </c>
      <c r="AO2273">
        <v>2277</v>
      </c>
      <c r="AP2273" s="301">
        <v>43645</v>
      </c>
      <c r="AQ2273">
        <v>926</v>
      </c>
      <c r="AR2273">
        <v>1891</v>
      </c>
      <c r="AS2273" s="301">
        <v>43280</v>
      </c>
      <c r="AT2273">
        <v>1186</v>
      </c>
      <c r="AU2273">
        <v>1845</v>
      </c>
    </row>
    <row r="2274" spans="1:47" x14ac:dyDescent="0.2">
      <c r="A2274" s="102">
        <v>492</v>
      </c>
      <c r="B2274">
        <v>2914</v>
      </c>
      <c r="C2274" t="s">
        <v>994</v>
      </c>
      <c r="D2274" t="s">
        <v>923</v>
      </c>
      <c r="E2274">
        <v>1998.5</v>
      </c>
      <c r="F2274">
        <v>1997</v>
      </c>
      <c r="G2274">
        <v>500</v>
      </c>
      <c r="H2274" t="s">
        <v>901</v>
      </c>
      <c r="I2274">
        <v>9072</v>
      </c>
      <c r="J2274" t="s">
        <v>975</v>
      </c>
      <c r="K2274" t="s">
        <v>976</v>
      </c>
      <c r="L2274">
        <v>2118</v>
      </c>
      <c r="M2274">
        <v>2146</v>
      </c>
      <c r="N2274">
        <v>500</v>
      </c>
      <c r="O2274" t="s">
        <v>898</v>
      </c>
      <c r="P2274">
        <v>0.90213273030534602</v>
      </c>
      <c r="Q2274">
        <v>0.95864520545326004</v>
      </c>
      <c r="R2274" s="15">
        <v>1.21609783998715E-2</v>
      </c>
      <c r="S2274" s="15">
        <v>3.8993256440828898E-3</v>
      </c>
      <c r="T2274">
        <v>-1.40107069927489</v>
      </c>
      <c r="U2274">
        <v>1.40107069927489</v>
      </c>
      <c r="V2274">
        <v>0.12407785958642401</v>
      </c>
      <c r="W2274">
        <v>-5.63</v>
      </c>
      <c r="X2274">
        <v>6.94</v>
      </c>
      <c r="Y2274">
        <v>77116</v>
      </c>
      <c r="Z2274">
        <v>9640</v>
      </c>
      <c r="AA2274">
        <v>0.44</v>
      </c>
      <c r="AB2274">
        <v>8</v>
      </c>
      <c r="AC2274">
        <v>4</v>
      </c>
      <c r="AD2274">
        <v>4</v>
      </c>
      <c r="AE2274">
        <v>50</v>
      </c>
      <c r="AF2274">
        <v>19</v>
      </c>
      <c r="AG2274">
        <v>1</v>
      </c>
      <c r="AH2274">
        <v>1</v>
      </c>
      <c r="AI2274">
        <v>6</v>
      </c>
      <c r="AJ2274" s="301">
        <v>43919</v>
      </c>
      <c r="AK2274">
        <v>2053.5</v>
      </c>
      <c r="AL2274">
        <v>2172</v>
      </c>
      <c r="AM2274" s="301">
        <v>43828</v>
      </c>
      <c r="AN2274">
        <v>2432.5</v>
      </c>
      <c r="AO2274">
        <v>2746</v>
      </c>
      <c r="AP2274" s="301">
        <v>43645</v>
      </c>
      <c r="AQ2274">
        <v>2401</v>
      </c>
      <c r="AR2274">
        <v>2562</v>
      </c>
      <c r="AS2274" s="301">
        <v>43280</v>
      </c>
      <c r="AT2274">
        <v>3013</v>
      </c>
      <c r="AU2274">
        <v>2840</v>
      </c>
    </row>
    <row r="2275" spans="1:47" x14ac:dyDescent="0.2">
      <c r="A2275" s="102">
        <v>2066</v>
      </c>
      <c r="B2275">
        <v>5706</v>
      </c>
      <c r="C2275" t="s">
        <v>1136</v>
      </c>
      <c r="D2275" t="s">
        <v>911</v>
      </c>
      <c r="E2275">
        <v>2159</v>
      </c>
      <c r="F2275">
        <v>2175</v>
      </c>
      <c r="G2275">
        <v>500</v>
      </c>
      <c r="H2275" t="s">
        <v>898</v>
      </c>
      <c r="I2275">
        <v>8850</v>
      </c>
      <c r="J2275" t="s">
        <v>1345</v>
      </c>
      <c r="K2275" t="s">
        <v>917</v>
      </c>
      <c r="L2275">
        <v>2237</v>
      </c>
      <c r="M2275">
        <v>2184</v>
      </c>
      <c r="N2275">
        <v>500</v>
      </c>
      <c r="O2275" t="s">
        <v>901</v>
      </c>
      <c r="P2275">
        <v>0.909872957800963</v>
      </c>
      <c r="Q2275">
        <v>0.923079494530752</v>
      </c>
      <c r="R2275" s="15">
        <v>0.26384193112363102</v>
      </c>
      <c r="S2275">
        <v>8.3185580390052402E-2</v>
      </c>
      <c r="T2275">
        <v>0.193774045239402</v>
      </c>
      <c r="U2275">
        <v>0.193774045239402</v>
      </c>
      <c r="V2275">
        <v>0.14620887291625501</v>
      </c>
      <c r="W2275">
        <v>1.1399999999999999</v>
      </c>
      <c r="X2275">
        <v>0.41</v>
      </c>
      <c r="Y2275">
        <v>77010</v>
      </c>
      <c r="Z2275">
        <v>8557</v>
      </c>
      <c r="AA2275">
        <v>0.31</v>
      </c>
      <c r="AB2275">
        <v>9</v>
      </c>
      <c r="AC2275">
        <v>6</v>
      </c>
      <c r="AD2275">
        <v>3</v>
      </c>
      <c r="AE2275">
        <v>66.67</v>
      </c>
      <c r="AF2275">
        <v>16</v>
      </c>
      <c r="AG2275">
        <v>1</v>
      </c>
      <c r="AH2275">
        <v>2</v>
      </c>
      <c r="AI2275">
        <v>6</v>
      </c>
      <c r="AJ2275" s="301">
        <v>43919</v>
      </c>
      <c r="AK2275">
        <v>1803</v>
      </c>
      <c r="AL2275">
        <v>2067</v>
      </c>
      <c r="AM2275" s="301">
        <v>43828</v>
      </c>
      <c r="AN2275">
        <v>2924</v>
      </c>
      <c r="AO2275">
        <v>2785</v>
      </c>
      <c r="AP2275" s="301">
        <v>43645</v>
      </c>
      <c r="AQ2275">
        <v>2630</v>
      </c>
      <c r="AR2275">
        <v>2621</v>
      </c>
      <c r="AS2275" s="301">
        <v>43280</v>
      </c>
      <c r="AT2275">
        <v>4625</v>
      </c>
      <c r="AU2275">
        <v>2610</v>
      </c>
    </row>
    <row r="2276" spans="1:47" x14ac:dyDescent="0.2">
      <c r="A2276" s="102">
        <v>910</v>
      </c>
      <c r="B2276">
        <v>1963</v>
      </c>
      <c r="C2276" t="s">
        <v>1077</v>
      </c>
      <c r="D2276" t="s">
        <v>907</v>
      </c>
      <c r="E2276">
        <v>1107</v>
      </c>
      <c r="F2276">
        <v>1093</v>
      </c>
      <c r="G2276">
        <v>1000</v>
      </c>
      <c r="H2276" t="s">
        <v>898</v>
      </c>
      <c r="I2276">
        <v>8850</v>
      </c>
      <c r="J2276" t="s">
        <v>1345</v>
      </c>
      <c r="K2276" t="s">
        <v>917</v>
      </c>
      <c r="L2276">
        <v>2237</v>
      </c>
      <c r="M2276">
        <v>2184</v>
      </c>
      <c r="N2276">
        <v>500</v>
      </c>
      <c r="O2276" t="s">
        <v>901</v>
      </c>
      <c r="P2276">
        <v>0.884270090860099</v>
      </c>
      <c r="Q2276">
        <v>0.94919593082369702</v>
      </c>
      <c r="R2276">
        <v>0.34691182532710702</v>
      </c>
      <c r="S2276">
        <v>2.43557928304221E-2</v>
      </c>
      <c r="T2276">
        <v>5.7563898467983599E-2</v>
      </c>
      <c r="U2276">
        <v>5.7563898467983599E-2</v>
      </c>
      <c r="V2276">
        <v>8.85397314539286E-2</v>
      </c>
      <c r="W2276">
        <v>0.41</v>
      </c>
      <c r="X2276">
        <v>0.09</v>
      </c>
      <c r="Y2276">
        <v>76229</v>
      </c>
      <c r="Z2276">
        <v>5082</v>
      </c>
      <c r="AA2276">
        <v>0.14000000000000001</v>
      </c>
      <c r="AB2276">
        <v>15</v>
      </c>
      <c r="AC2276">
        <v>8</v>
      </c>
      <c r="AD2276">
        <v>7</v>
      </c>
      <c r="AE2276">
        <v>53.33</v>
      </c>
      <c r="AF2276">
        <v>19</v>
      </c>
      <c r="AG2276">
        <v>3</v>
      </c>
      <c r="AH2276">
        <v>2</v>
      </c>
      <c r="AI2276">
        <v>10</v>
      </c>
      <c r="AJ2276" s="301">
        <v>43919</v>
      </c>
      <c r="AK2276">
        <v>872</v>
      </c>
      <c r="AL2276">
        <v>2067</v>
      </c>
      <c r="AM2276" s="301">
        <v>43828</v>
      </c>
      <c r="AN2276">
        <v>1755</v>
      </c>
      <c r="AO2276">
        <v>2785</v>
      </c>
      <c r="AP2276" s="301">
        <v>43645</v>
      </c>
      <c r="AQ2276">
        <v>1497</v>
      </c>
      <c r="AR2276">
        <v>2621</v>
      </c>
      <c r="AS2276" s="301">
        <v>43280</v>
      </c>
      <c r="AT2276">
        <v>2136</v>
      </c>
      <c r="AU2276">
        <v>2610</v>
      </c>
    </row>
    <row r="2277" spans="1:47" x14ac:dyDescent="0.2">
      <c r="A2277" s="102">
        <v>1551</v>
      </c>
      <c r="B2277">
        <v>5020</v>
      </c>
      <c r="C2277" t="s">
        <v>1138</v>
      </c>
      <c r="D2277" t="s">
        <v>1090</v>
      </c>
      <c r="E2277">
        <v>379.7</v>
      </c>
      <c r="F2277">
        <v>378.3</v>
      </c>
      <c r="G2277">
        <v>2200</v>
      </c>
      <c r="H2277" t="s">
        <v>901</v>
      </c>
      <c r="I2277">
        <v>7276</v>
      </c>
      <c r="J2277" t="s">
        <v>937</v>
      </c>
      <c r="K2277" t="s">
        <v>903</v>
      </c>
      <c r="L2277">
        <v>4275</v>
      </c>
      <c r="M2277">
        <v>4255</v>
      </c>
      <c r="N2277">
        <v>200</v>
      </c>
      <c r="O2277" t="s">
        <v>898</v>
      </c>
      <c r="P2277">
        <v>0.87440336412628605</v>
      </c>
      <c r="Q2277">
        <v>0.93551243634555703</v>
      </c>
      <c r="R2277">
        <v>0.12839061870573901</v>
      </c>
      <c r="S2277">
        <v>6.0817215887732097E-2</v>
      </c>
      <c r="T2277">
        <v>-0.95909995145785598</v>
      </c>
      <c r="U2277">
        <v>0.95909995145785598</v>
      </c>
      <c r="V2277">
        <v>1.10359520784552</v>
      </c>
      <c r="W2277">
        <v>-7.96</v>
      </c>
      <c r="X2277">
        <v>2.2000000000000002</v>
      </c>
      <c r="Y2277">
        <v>76125</v>
      </c>
      <c r="Z2277">
        <v>4758</v>
      </c>
      <c r="AA2277">
        <v>0.03</v>
      </c>
      <c r="AB2277">
        <v>16</v>
      </c>
      <c r="AC2277">
        <v>9</v>
      </c>
      <c r="AD2277">
        <v>7</v>
      </c>
      <c r="AE2277">
        <v>56.25</v>
      </c>
      <c r="AF2277">
        <v>19</v>
      </c>
      <c r="AG2277">
        <v>3</v>
      </c>
      <c r="AH2277">
        <v>2</v>
      </c>
      <c r="AI2277">
        <v>11</v>
      </c>
      <c r="AJ2277" s="301">
        <v>43919</v>
      </c>
      <c r="AK2277">
        <v>367.8</v>
      </c>
      <c r="AL2277">
        <v>3710</v>
      </c>
      <c r="AM2277" s="301">
        <v>43828</v>
      </c>
      <c r="AN2277">
        <v>497.9</v>
      </c>
      <c r="AO2277">
        <v>5100</v>
      </c>
      <c r="AP2277" s="301">
        <v>43645</v>
      </c>
      <c r="AQ2277">
        <v>545.79999999999995</v>
      </c>
      <c r="AR2277">
        <v>5880</v>
      </c>
      <c r="AS2277" s="301">
        <v>43280</v>
      </c>
      <c r="AT2277">
        <v>757.9</v>
      </c>
      <c r="AU2277">
        <v>7150</v>
      </c>
    </row>
    <row r="2278" spans="1:47" x14ac:dyDescent="0.2">
      <c r="A2278" s="102">
        <v>4017</v>
      </c>
      <c r="B2278">
        <v>3099</v>
      </c>
      <c r="C2278" t="s">
        <v>33</v>
      </c>
      <c r="D2278" t="s">
        <v>921</v>
      </c>
      <c r="E2278">
        <v>635</v>
      </c>
      <c r="F2278">
        <v>623</v>
      </c>
      <c r="G2278">
        <v>1700</v>
      </c>
      <c r="H2278" t="s">
        <v>901</v>
      </c>
      <c r="I2278">
        <v>5706</v>
      </c>
      <c r="J2278" t="s">
        <v>1136</v>
      </c>
      <c r="K2278" t="s">
        <v>911</v>
      </c>
      <c r="L2278">
        <v>2159</v>
      </c>
      <c r="M2278">
        <v>2175</v>
      </c>
      <c r="N2278">
        <v>500</v>
      </c>
      <c r="O2278" t="s">
        <v>898</v>
      </c>
      <c r="P2278">
        <v>0.92092577901300698</v>
      </c>
      <c r="Q2278">
        <v>0.85502869595915698</v>
      </c>
      <c r="R2278">
        <v>1.16030552695182E-2</v>
      </c>
      <c r="S2278">
        <v>6.5708471516862293E-2</v>
      </c>
      <c r="T2278">
        <v>-1.40810661706318</v>
      </c>
      <c r="U2278">
        <v>1.40810661706318</v>
      </c>
      <c r="V2278">
        <v>1.0447457677704499</v>
      </c>
      <c r="W2278">
        <v>-13.05</v>
      </c>
      <c r="X2278">
        <v>2.61</v>
      </c>
      <c r="Y2278">
        <v>76037</v>
      </c>
      <c r="Z2278">
        <v>5431</v>
      </c>
      <c r="AA2278">
        <v>0.62</v>
      </c>
      <c r="AB2278">
        <v>14</v>
      </c>
      <c r="AC2278">
        <v>8</v>
      </c>
      <c r="AD2278">
        <v>6</v>
      </c>
      <c r="AE2278">
        <v>57.14</v>
      </c>
      <c r="AF2278">
        <v>17</v>
      </c>
      <c r="AG2278">
        <v>5</v>
      </c>
      <c r="AH2278">
        <v>4</v>
      </c>
      <c r="AI2278">
        <v>5</v>
      </c>
      <c r="AJ2278" s="301">
        <v>43919</v>
      </c>
      <c r="AK2278">
        <v>641</v>
      </c>
      <c r="AL2278">
        <v>1803</v>
      </c>
      <c r="AM2278" s="301">
        <v>43828</v>
      </c>
      <c r="AN2278">
        <v>984</v>
      </c>
      <c r="AO2278">
        <v>2924</v>
      </c>
      <c r="AP2278" s="301">
        <v>43645</v>
      </c>
      <c r="AQ2278">
        <v>899</v>
      </c>
      <c r="AR2278">
        <v>2630</v>
      </c>
      <c r="AS2278" s="301">
        <v>43280</v>
      </c>
      <c r="AT2278">
        <v>1344</v>
      </c>
      <c r="AU2278">
        <v>4625</v>
      </c>
    </row>
    <row r="2279" spans="1:47" x14ac:dyDescent="0.2">
      <c r="A2279" s="102">
        <v>165</v>
      </c>
      <c r="B2279">
        <v>5233</v>
      </c>
      <c r="C2279" t="s">
        <v>1033</v>
      </c>
      <c r="D2279" t="s">
        <v>897</v>
      </c>
      <c r="E2279">
        <v>2425</v>
      </c>
      <c r="F2279">
        <v>2448</v>
      </c>
      <c r="G2279">
        <v>400</v>
      </c>
      <c r="H2279" t="s">
        <v>898</v>
      </c>
      <c r="I2279">
        <v>8316</v>
      </c>
      <c r="J2279" t="s">
        <v>1051</v>
      </c>
      <c r="K2279" t="s">
        <v>940</v>
      </c>
      <c r="L2279">
        <v>3001</v>
      </c>
      <c r="M2279">
        <v>3011</v>
      </c>
      <c r="N2279">
        <v>300</v>
      </c>
      <c r="O2279" t="s">
        <v>901</v>
      </c>
      <c r="P2279">
        <v>0.93819269354941803</v>
      </c>
      <c r="Q2279">
        <v>0.96932123064897002</v>
      </c>
      <c r="R2279">
        <v>0.231953790341732</v>
      </c>
      <c r="S2279" s="15">
        <v>1.6795350340344802E-2</v>
      </c>
      <c r="T2279">
        <v>0.941159315770703</v>
      </c>
      <c r="U2279">
        <v>0.941159315770703</v>
      </c>
      <c r="V2279">
        <v>0.58482111999611197</v>
      </c>
      <c r="W2279">
        <v>5.79</v>
      </c>
      <c r="X2279">
        <v>8.4</v>
      </c>
      <c r="Y2279">
        <v>76026</v>
      </c>
      <c r="Z2279">
        <v>9503</v>
      </c>
      <c r="AA2279">
        <v>0.63</v>
      </c>
      <c r="AB2279">
        <v>8</v>
      </c>
      <c r="AC2279">
        <v>5</v>
      </c>
      <c r="AD2279">
        <v>3</v>
      </c>
      <c r="AE2279">
        <v>62.5</v>
      </c>
      <c r="AF2279">
        <v>17</v>
      </c>
      <c r="AG2279">
        <v>1</v>
      </c>
      <c r="AH2279">
        <v>1</v>
      </c>
      <c r="AI2279">
        <v>6</v>
      </c>
      <c r="AJ2279" s="301">
        <v>43919</v>
      </c>
      <c r="AK2279">
        <v>1935</v>
      </c>
      <c r="AL2279">
        <v>2750.5</v>
      </c>
      <c r="AM2279" s="301">
        <v>43828</v>
      </c>
      <c r="AN2279">
        <v>3215</v>
      </c>
      <c r="AO2279">
        <v>4038</v>
      </c>
      <c r="AP2279" s="301">
        <v>43645</v>
      </c>
      <c r="AQ2279">
        <v>3290</v>
      </c>
      <c r="AR2279">
        <v>3843</v>
      </c>
      <c r="AS2279" s="301">
        <v>43280</v>
      </c>
      <c r="AT2279">
        <v>3625</v>
      </c>
      <c r="AU2279">
        <v>4233</v>
      </c>
    </row>
    <row r="2280" spans="1:47" x14ac:dyDescent="0.2">
      <c r="A2280" s="102">
        <v>1688</v>
      </c>
      <c r="B2280">
        <v>2337</v>
      </c>
      <c r="C2280" t="s">
        <v>1172</v>
      </c>
      <c r="D2280" t="s">
        <v>917</v>
      </c>
      <c r="E2280">
        <v>267</v>
      </c>
      <c r="F2280">
        <v>265</v>
      </c>
      <c r="G2280">
        <v>3900</v>
      </c>
      <c r="H2280" t="s">
        <v>901</v>
      </c>
      <c r="I2280">
        <v>3087</v>
      </c>
      <c r="J2280" t="s">
        <v>1094</v>
      </c>
      <c r="K2280" t="s">
        <v>921</v>
      </c>
      <c r="L2280">
        <v>1721</v>
      </c>
      <c r="M2280">
        <v>1719</v>
      </c>
      <c r="N2280">
        <v>600</v>
      </c>
      <c r="O2280" t="s">
        <v>898</v>
      </c>
      <c r="P2280">
        <v>0.92196240972619503</v>
      </c>
      <c r="Q2280">
        <v>0.93259038702060204</v>
      </c>
      <c r="R2280">
        <v>1.85335317140604E-2</v>
      </c>
      <c r="S2280">
        <v>8.4859316992212303E-2</v>
      </c>
      <c r="T2280">
        <v>-0.52018272795732101</v>
      </c>
      <c r="U2280">
        <v>0.52018272795732101</v>
      </c>
      <c r="V2280">
        <v>4.5534663874477598E-2</v>
      </c>
      <c r="W2280">
        <v>-3.66</v>
      </c>
      <c r="X2280">
        <v>0.2</v>
      </c>
      <c r="Y2280">
        <v>75894</v>
      </c>
      <c r="Z2280">
        <v>4216</v>
      </c>
      <c r="AA2280">
        <v>0.12</v>
      </c>
      <c r="AB2280">
        <v>18</v>
      </c>
      <c r="AC2280">
        <v>8</v>
      </c>
      <c r="AD2280">
        <v>10</v>
      </c>
      <c r="AE2280">
        <v>44.44</v>
      </c>
      <c r="AF2280">
        <v>17</v>
      </c>
      <c r="AG2280">
        <v>3</v>
      </c>
      <c r="AH2280">
        <v>3</v>
      </c>
      <c r="AI2280">
        <v>12</v>
      </c>
      <c r="AJ2280" s="301">
        <v>43919</v>
      </c>
      <c r="AK2280">
        <v>256</v>
      </c>
      <c r="AL2280">
        <v>1657</v>
      </c>
      <c r="AM2280" s="301">
        <v>43828</v>
      </c>
      <c r="AN2280">
        <v>461</v>
      </c>
      <c r="AO2280">
        <v>2166</v>
      </c>
      <c r="AP2280" s="301">
        <v>43645</v>
      </c>
      <c r="AQ2280">
        <v>326</v>
      </c>
      <c r="AR2280">
        <v>2077</v>
      </c>
      <c r="AS2280" s="301">
        <v>43280</v>
      </c>
      <c r="AT2280">
        <v>508</v>
      </c>
      <c r="AU2280">
        <v>2140</v>
      </c>
    </row>
    <row r="2281" spans="1:47" x14ac:dyDescent="0.2">
      <c r="A2281" s="102">
        <v>2170</v>
      </c>
      <c r="B2281">
        <v>2413</v>
      </c>
      <c r="C2281" t="s">
        <v>915</v>
      </c>
      <c r="D2281" t="s">
        <v>910</v>
      </c>
      <c r="E2281">
        <v>4615</v>
      </c>
      <c r="F2281">
        <v>4535</v>
      </c>
      <c r="G2281">
        <v>100</v>
      </c>
      <c r="H2281" t="s">
        <v>898</v>
      </c>
      <c r="I2281">
        <v>4519</v>
      </c>
      <c r="J2281" t="s">
        <v>1823</v>
      </c>
      <c r="K2281" t="s">
        <v>918</v>
      </c>
      <c r="L2281">
        <v>5817</v>
      </c>
      <c r="M2281">
        <v>5821</v>
      </c>
      <c r="N2281">
        <v>100</v>
      </c>
      <c r="O2281" t="s">
        <v>901</v>
      </c>
      <c r="P2281">
        <v>0.63223115261593099</v>
      </c>
      <c r="Q2281">
        <v>0.92039050547533896</v>
      </c>
      <c r="R2281" s="15">
        <v>1.1881733955023601E-6</v>
      </c>
      <c r="S2281" s="15">
        <v>1.3854062138563299E-20</v>
      </c>
      <c r="T2281">
        <v>8.1886383072133597</v>
      </c>
      <c r="U2281">
        <v>8.1886383072133597</v>
      </c>
      <c r="V2281">
        <v>0.52493615077173605</v>
      </c>
      <c r="W2281">
        <v>63.9</v>
      </c>
      <c r="X2281">
        <v>22.09</v>
      </c>
      <c r="Y2281">
        <v>75821</v>
      </c>
      <c r="Z2281">
        <v>7582</v>
      </c>
      <c r="AA2281">
        <v>0.54</v>
      </c>
      <c r="AB2281">
        <v>10</v>
      </c>
      <c r="AC2281">
        <v>5</v>
      </c>
      <c r="AD2281">
        <v>5</v>
      </c>
      <c r="AE2281">
        <v>50</v>
      </c>
      <c r="AF2281">
        <v>19</v>
      </c>
      <c r="AG2281">
        <v>2</v>
      </c>
      <c r="AH2281">
        <v>1</v>
      </c>
      <c r="AI2281">
        <v>7</v>
      </c>
      <c r="AJ2281" s="301">
        <v>43919</v>
      </c>
      <c r="AK2281">
        <v>3035</v>
      </c>
      <c r="AL2281">
        <v>12405</v>
      </c>
      <c r="AM2281" s="301">
        <v>43828</v>
      </c>
      <c r="AN2281">
        <v>3305</v>
      </c>
      <c r="AO2281">
        <v>10080</v>
      </c>
      <c r="AP2281" s="301">
        <v>43645</v>
      </c>
      <c r="AQ2281">
        <v>1996</v>
      </c>
      <c r="AR2281">
        <v>7180</v>
      </c>
      <c r="AS2281" s="301">
        <v>43280</v>
      </c>
      <c r="AT2281">
        <v>2143</v>
      </c>
      <c r="AU2281">
        <v>5600</v>
      </c>
    </row>
    <row r="2282" spans="1:47" x14ac:dyDescent="0.2">
      <c r="A2282" s="102">
        <v>1665</v>
      </c>
      <c r="B2282">
        <v>1332</v>
      </c>
      <c r="C2282" t="s">
        <v>1174</v>
      </c>
      <c r="D2282" t="s">
        <v>974</v>
      </c>
      <c r="E2282">
        <v>468</v>
      </c>
      <c r="F2282">
        <v>456</v>
      </c>
      <c r="G2282">
        <v>2400</v>
      </c>
      <c r="H2282" t="s">
        <v>898</v>
      </c>
      <c r="I2282">
        <v>2768</v>
      </c>
      <c r="J2282" t="s">
        <v>1353</v>
      </c>
      <c r="K2282" t="s">
        <v>905</v>
      </c>
      <c r="L2282">
        <v>235</v>
      </c>
      <c r="M2282">
        <v>233</v>
      </c>
      <c r="N2282">
        <v>4700</v>
      </c>
      <c r="O2282" t="s">
        <v>901</v>
      </c>
      <c r="P2282">
        <v>0.75168167914919704</v>
      </c>
      <c r="Q2282">
        <v>0.93306417150772603</v>
      </c>
      <c r="R2282">
        <v>0.35688025491423803</v>
      </c>
      <c r="S2282">
        <v>9.7360808458908404E-2</v>
      </c>
      <c r="T2282">
        <v>0.405744342416066</v>
      </c>
      <c r="U2282">
        <v>0.405744342416066</v>
      </c>
      <c r="V2282">
        <v>0.63442932458597101</v>
      </c>
      <c r="W2282">
        <v>1.64</v>
      </c>
      <c r="X2282">
        <v>0.06</v>
      </c>
      <c r="Y2282">
        <v>75353</v>
      </c>
      <c r="Z2282">
        <v>4710</v>
      </c>
      <c r="AA2282">
        <v>0.19</v>
      </c>
      <c r="AB2282">
        <v>16</v>
      </c>
      <c r="AC2282">
        <v>8</v>
      </c>
      <c r="AD2282">
        <v>8</v>
      </c>
      <c r="AE2282">
        <v>50</v>
      </c>
      <c r="AF2282">
        <v>19</v>
      </c>
      <c r="AG2282">
        <v>3</v>
      </c>
      <c r="AH2282">
        <v>1</v>
      </c>
      <c r="AI2282">
        <v>12</v>
      </c>
      <c r="AJ2282" s="301">
        <v>43919</v>
      </c>
      <c r="AK2282">
        <v>517</v>
      </c>
      <c r="AL2282">
        <v>263</v>
      </c>
      <c r="AM2282" s="301">
        <v>43828</v>
      </c>
      <c r="AN2282">
        <v>652</v>
      </c>
      <c r="AO2282">
        <v>352</v>
      </c>
      <c r="AP2282" s="301">
        <v>43645</v>
      </c>
      <c r="AQ2282">
        <v>674</v>
      </c>
      <c r="AR2282">
        <v>360</v>
      </c>
      <c r="AS2282" s="301">
        <v>43280</v>
      </c>
      <c r="AT2282">
        <v>537</v>
      </c>
      <c r="AU2282">
        <v>397</v>
      </c>
    </row>
    <row r="2283" spans="1:47" x14ac:dyDescent="0.2">
      <c r="A2283" s="102">
        <v>517</v>
      </c>
      <c r="B2283">
        <v>4681</v>
      </c>
      <c r="C2283" t="s">
        <v>774</v>
      </c>
      <c r="D2283" t="s">
        <v>910</v>
      </c>
      <c r="E2283">
        <v>1414</v>
      </c>
      <c r="F2283">
        <v>1389</v>
      </c>
      <c r="G2283">
        <v>500</v>
      </c>
      <c r="H2283" t="s">
        <v>898</v>
      </c>
      <c r="I2283">
        <v>5232</v>
      </c>
      <c r="J2283" t="s">
        <v>1433</v>
      </c>
      <c r="K2283" t="s">
        <v>897</v>
      </c>
      <c r="L2283">
        <v>3765</v>
      </c>
      <c r="M2283">
        <v>3805</v>
      </c>
      <c r="N2283">
        <v>200</v>
      </c>
      <c r="O2283" t="s">
        <v>901</v>
      </c>
      <c r="P2283">
        <v>0.86190157583641103</v>
      </c>
      <c r="Q2283">
        <v>0.95759458383113605</v>
      </c>
      <c r="R2283" s="15">
        <v>0.45429818107465603</v>
      </c>
      <c r="S2283" s="15">
        <v>4.5650573418020098E-2</v>
      </c>
      <c r="T2283">
        <v>0.85709085410494701</v>
      </c>
      <c r="U2283">
        <v>0.85709085410494701</v>
      </c>
      <c r="V2283">
        <v>1.32514367896466</v>
      </c>
      <c r="W2283">
        <v>6.96</v>
      </c>
      <c r="X2283">
        <v>8.74</v>
      </c>
      <c r="Y2283">
        <v>75146</v>
      </c>
      <c r="Z2283">
        <v>5368</v>
      </c>
      <c r="AA2283">
        <v>0.39</v>
      </c>
      <c r="AB2283">
        <v>14</v>
      </c>
      <c r="AC2283">
        <v>8</v>
      </c>
      <c r="AD2283">
        <v>6</v>
      </c>
      <c r="AE2283">
        <v>57.14</v>
      </c>
      <c r="AF2283">
        <v>18</v>
      </c>
      <c r="AG2283">
        <v>4</v>
      </c>
      <c r="AH2283">
        <v>1</v>
      </c>
      <c r="AI2283">
        <v>9</v>
      </c>
      <c r="AJ2283" s="301">
        <v>43919</v>
      </c>
      <c r="AK2283">
        <v>1086</v>
      </c>
      <c r="AL2283">
        <v>3370</v>
      </c>
      <c r="AM2283" s="301">
        <v>43828</v>
      </c>
      <c r="AN2283">
        <v>1855</v>
      </c>
      <c r="AO2283">
        <v>4775</v>
      </c>
      <c r="AP2283" s="301">
        <v>43645</v>
      </c>
      <c r="AQ2283">
        <v>1659</v>
      </c>
      <c r="AR2283">
        <v>4390</v>
      </c>
      <c r="AS2283" s="301">
        <v>43280</v>
      </c>
      <c r="AT2283">
        <v>1889</v>
      </c>
      <c r="AU2283">
        <v>5150</v>
      </c>
    </row>
    <row r="2284" spans="1:47" x14ac:dyDescent="0.2">
      <c r="A2284" s="102">
        <v>855</v>
      </c>
      <c r="B2284">
        <v>6113</v>
      </c>
      <c r="C2284" t="s">
        <v>1129</v>
      </c>
      <c r="D2284" t="s">
        <v>909</v>
      </c>
      <c r="E2284">
        <v>862</v>
      </c>
      <c r="F2284">
        <v>859</v>
      </c>
      <c r="G2284">
        <v>1200</v>
      </c>
      <c r="H2284" t="s">
        <v>901</v>
      </c>
      <c r="I2284">
        <v>6141</v>
      </c>
      <c r="J2284" t="s">
        <v>1069</v>
      </c>
      <c r="K2284" t="s">
        <v>909</v>
      </c>
      <c r="L2284">
        <v>1254</v>
      </c>
      <c r="M2284">
        <v>1256</v>
      </c>
      <c r="N2284">
        <v>800</v>
      </c>
      <c r="O2284" t="s">
        <v>898</v>
      </c>
      <c r="P2284">
        <v>0.74727070986403499</v>
      </c>
      <c r="Q2284">
        <v>0.95023045019683094</v>
      </c>
      <c r="R2284">
        <v>0.15903564666815101</v>
      </c>
      <c r="S2284" s="15">
        <v>3.89483830799311E-2</v>
      </c>
      <c r="T2284">
        <v>-1.3653764920702101</v>
      </c>
      <c r="U2284">
        <v>1.3653764920702101</v>
      </c>
      <c r="V2284">
        <v>1.3843797929627299</v>
      </c>
      <c r="W2284">
        <v>-21.24</v>
      </c>
      <c r="X2284">
        <v>2.59</v>
      </c>
      <c r="Y2284">
        <v>75119</v>
      </c>
      <c r="Z2284">
        <v>5366</v>
      </c>
      <c r="AA2284">
        <v>0.31</v>
      </c>
      <c r="AB2284">
        <v>14</v>
      </c>
      <c r="AC2284">
        <v>9</v>
      </c>
      <c r="AD2284">
        <v>5</v>
      </c>
      <c r="AE2284">
        <v>64.290000000000006</v>
      </c>
      <c r="AF2284">
        <v>19</v>
      </c>
      <c r="AG2284">
        <v>2</v>
      </c>
      <c r="AH2284">
        <v>2</v>
      </c>
      <c r="AI2284">
        <v>10</v>
      </c>
      <c r="AJ2284" s="301">
        <v>43919</v>
      </c>
      <c r="AK2284">
        <v>872</v>
      </c>
      <c r="AL2284">
        <v>906</v>
      </c>
      <c r="AM2284" s="301">
        <v>43828</v>
      </c>
      <c r="AN2284">
        <v>1250</v>
      </c>
      <c r="AO2284">
        <v>1690</v>
      </c>
      <c r="AP2284" s="301">
        <v>43645</v>
      </c>
      <c r="AQ2284">
        <v>1246</v>
      </c>
      <c r="AR2284">
        <v>1836</v>
      </c>
      <c r="AS2284" s="301">
        <v>43280</v>
      </c>
      <c r="AT2284">
        <v>1059</v>
      </c>
      <c r="AU2284">
        <v>1514</v>
      </c>
    </row>
    <row r="2285" spans="1:47" x14ac:dyDescent="0.2">
      <c r="A2285" s="102">
        <v>1134</v>
      </c>
      <c r="B2285">
        <v>6141</v>
      </c>
      <c r="C2285" t="s">
        <v>1069</v>
      </c>
      <c r="D2285" t="s">
        <v>909</v>
      </c>
      <c r="E2285">
        <v>1254</v>
      </c>
      <c r="F2285">
        <v>1256</v>
      </c>
      <c r="G2285">
        <v>800</v>
      </c>
      <c r="H2285" t="s">
        <v>898</v>
      </c>
      <c r="I2285">
        <v>7012</v>
      </c>
      <c r="J2285" t="s">
        <v>1054</v>
      </c>
      <c r="K2285" t="s">
        <v>913</v>
      </c>
      <c r="L2285">
        <v>1524</v>
      </c>
      <c r="M2285">
        <v>1487</v>
      </c>
      <c r="N2285">
        <v>700</v>
      </c>
      <c r="O2285" t="s">
        <v>901</v>
      </c>
      <c r="P2285">
        <v>0.87584289694977502</v>
      </c>
      <c r="Q2285">
        <v>0.94494449379260703</v>
      </c>
      <c r="R2285">
        <v>0.37471687065287601</v>
      </c>
      <c r="S2285">
        <v>8.9459343795990007E-2</v>
      </c>
      <c r="T2285">
        <v>1.89620375546074</v>
      </c>
      <c r="U2285">
        <v>1.89620375546074</v>
      </c>
      <c r="V2285">
        <v>1.78055102665169</v>
      </c>
      <c r="W2285">
        <v>17.68</v>
      </c>
      <c r="X2285">
        <v>3.47</v>
      </c>
      <c r="Y2285">
        <v>74821</v>
      </c>
      <c r="Z2285">
        <v>4676</v>
      </c>
      <c r="AA2285">
        <v>0.28999999999999998</v>
      </c>
      <c r="AB2285">
        <v>16</v>
      </c>
      <c r="AC2285">
        <v>12</v>
      </c>
      <c r="AD2285">
        <v>4</v>
      </c>
      <c r="AE2285">
        <v>75</v>
      </c>
      <c r="AF2285">
        <v>18</v>
      </c>
      <c r="AG2285">
        <v>2</v>
      </c>
      <c r="AH2285">
        <v>3</v>
      </c>
      <c r="AI2285">
        <v>11</v>
      </c>
      <c r="AJ2285" s="301">
        <v>43919</v>
      </c>
      <c r="AK2285">
        <v>906</v>
      </c>
      <c r="AL2285">
        <v>1613</v>
      </c>
      <c r="AM2285" s="301">
        <v>43828</v>
      </c>
      <c r="AN2285">
        <v>1690</v>
      </c>
      <c r="AO2285">
        <v>2408</v>
      </c>
      <c r="AP2285" s="301">
        <v>43645</v>
      </c>
      <c r="AQ2285">
        <v>1836</v>
      </c>
      <c r="AR2285">
        <v>2584</v>
      </c>
      <c r="AS2285" s="301">
        <v>43280</v>
      </c>
      <c r="AT2285">
        <v>1514</v>
      </c>
      <c r="AU2285">
        <v>3200</v>
      </c>
    </row>
    <row r="2286" spans="1:47" x14ac:dyDescent="0.2">
      <c r="A2286" s="102">
        <v>4094</v>
      </c>
      <c r="B2286">
        <v>2587</v>
      </c>
      <c r="C2286" t="s">
        <v>1233</v>
      </c>
      <c r="D2286" t="s">
        <v>923</v>
      </c>
      <c r="E2286">
        <v>4200</v>
      </c>
      <c r="F2286">
        <v>4180</v>
      </c>
      <c r="G2286">
        <v>200</v>
      </c>
      <c r="H2286" t="s">
        <v>898</v>
      </c>
      <c r="I2286">
        <v>8750</v>
      </c>
      <c r="J2286" t="s">
        <v>27</v>
      </c>
      <c r="K2286" t="s">
        <v>1018</v>
      </c>
      <c r="L2286">
        <v>1277.5</v>
      </c>
      <c r="M2286">
        <v>1283</v>
      </c>
      <c r="N2286">
        <v>700</v>
      </c>
      <c r="O2286" t="s">
        <v>901</v>
      </c>
      <c r="P2286">
        <v>0.68197286089670595</v>
      </c>
      <c r="Q2286">
        <v>0.85035979411616802</v>
      </c>
      <c r="R2286">
        <v>5.0347148198011803E-2</v>
      </c>
      <c r="S2286">
        <v>9.52574368566734E-2</v>
      </c>
      <c r="T2286">
        <v>0.61049395966280595</v>
      </c>
      <c r="U2286">
        <v>0.61049395966280595</v>
      </c>
      <c r="V2286">
        <v>0.46017538555770099</v>
      </c>
      <c r="W2286">
        <v>2.9</v>
      </c>
      <c r="X2286">
        <v>7.43</v>
      </c>
      <c r="Y2286">
        <v>74633</v>
      </c>
      <c r="Z2286">
        <v>6219</v>
      </c>
      <c r="AA2286">
        <v>0.37</v>
      </c>
      <c r="AB2286">
        <v>12</v>
      </c>
      <c r="AC2286">
        <v>6</v>
      </c>
      <c r="AD2286">
        <v>6</v>
      </c>
      <c r="AE2286">
        <v>50</v>
      </c>
      <c r="AF2286">
        <v>18</v>
      </c>
      <c r="AG2286">
        <v>3</v>
      </c>
      <c r="AH2286">
        <v>1</v>
      </c>
      <c r="AI2286">
        <v>8</v>
      </c>
      <c r="AJ2286" s="301">
        <v>43919</v>
      </c>
      <c r="AK2286">
        <v>4260</v>
      </c>
      <c r="AL2286">
        <v>1305</v>
      </c>
      <c r="AM2286" s="301">
        <v>43828</v>
      </c>
      <c r="AN2286">
        <v>4545</v>
      </c>
      <c r="AO2286">
        <v>1816.5</v>
      </c>
      <c r="AP2286" s="301">
        <v>43645</v>
      </c>
      <c r="AQ2286">
        <v>4710</v>
      </c>
      <c r="AR2286">
        <v>1656</v>
      </c>
      <c r="AS2286" s="301">
        <v>43280</v>
      </c>
      <c r="AT2286">
        <v>4670</v>
      </c>
      <c r="AU2286">
        <v>1954.5</v>
      </c>
    </row>
    <row r="2287" spans="1:47" x14ac:dyDescent="0.2">
      <c r="A2287" s="102">
        <v>793</v>
      </c>
      <c r="B2287">
        <v>4634</v>
      </c>
      <c r="C2287" t="s">
        <v>62</v>
      </c>
      <c r="D2287" t="s">
        <v>920</v>
      </c>
      <c r="E2287">
        <v>1984</v>
      </c>
      <c r="F2287">
        <v>2000</v>
      </c>
      <c r="G2287">
        <v>500</v>
      </c>
      <c r="H2287" t="s">
        <v>901</v>
      </c>
      <c r="I2287">
        <v>7272</v>
      </c>
      <c r="J2287" t="s">
        <v>1039</v>
      </c>
      <c r="K2287" t="s">
        <v>913</v>
      </c>
      <c r="L2287">
        <v>1670</v>
      </c>
      <c r="M2287">
        <v>1639</v>
      </c>
      <c r="N2287">
        <v>600</v>
      </c>
      <c r="O2287" t="s">
        <v>898</v>
      </c>
      <c r="P2287">
        <v>0.65698007665925895</v>
      </c>
      <c r="Q2287">
        <v>0.95131687545374799</v>
      </c>
      <c r="R2287">
        <v>4.0872190556571304E-3</v>
      </c>
      <c r="S2287">
        <v>1.06276364504365E-2</v>
      </c>
      <c r="T2287">
        <v>-1.41696029977655</v>
      </c>
      <c r="U2287">
        <v>1.41696029977655</v>
      </c>
      <c r="V2287">
        <v>1.5478702388321199</v>
      </c>
      <c r="W2287">
        <v>-16.28</v>
      </c>
      <c r="X2287">
        <v>1.66</v>
      </c>
      <c r="Y2287">
        <v>74512</v>
      </c>
      <c r="Z2287">
        <v>4967</v>
      </c>
      <c r="AA2287">
        <v>0.24</v>
      </c>
      <c r="AB2287">
        <v>15</v>
      </c>
      <c r="AC2287">
        <v>10</v>
      </c>
      <c r="AD2287">
        <v>5</v>
      </c>
      <c r="AE2287">
        <v>66.67</v>
      </c>
      <c r="AF2287">
        <v>19</v>
      </c>
      <c r="AG2287">
        <v>1</v>
      </c>
      <c r="AH2287">
        <v>1</v>
      </c>
      <c r="AI2287">
        <v>13</v>
      </c>
      <c r="AJ2287" s="301">
        <v>43919</v>
      </c>
      <c r="AK2287">
        <v>2221</v>
      </c>
      <c r="AL2287">
        <v>1350</v>
      </c>
      <c r="AM2287" s="301">
        <v>43828</v>
      </c>
      <c r="AN2287">
        <v>2667</v>
      </c>
      <c r="AO2287">
        <v>2203</v>
      </c>
      <c r="AP2287" s="301">
        <v>43645</v>
      </c>
      <c r="AQ2287">
        <v>2387</v>
      </c>
      <c r="AR2287">
        <v>1960</v>
      </c>
      <c r="AS2287" s="301">
        <v>43280</v>
      </c>
      <c r="AT2287">
        <v>2796</v>
      </c>
      <c r="AU2287">
        <v>2795</v>
      </c>
    </row>
    <row r="2288" spans="1:47" x14ac:dyDescent="0.2">
      <c r="A2288" s="102">
        <v>815</v>
      </c>
      <c r="B2288">
        <v>1417</v>
      </c>
      <c r="C2288" t="s">
        <v>1462</v>
      </c>
      <c r="D2288" t="s">
        <v>907</v>
      </c>
      <c r="E2288">
        <v>1611</v>
      </c>
      <c r="F2288">
        <v>1595</v>
      </c>
      <c r="G2288">
        <v>600</v>
      </c>
      <c r="H2288" t="s">
        <v>898</v>
      </c>
      <c r="I2288">
        <v>1812</v>
      </c>
      <c r="J2288" t="s">
        <v>961</v>
      </c>
      <c r="K2288" t="s">
        <v>907</v>
      </c>
      <c r="L2288">
        <v>1231</v>
      </c>
      <c r="M2288">
        <v>1252</v>
      </c>
      <c r="N2288">
        <v>800</v>
      </c>
      <c r="O2288" t="s">
        <v>901</v>
      </c>
      <c r="P2288">
        <v>0.90595380861213703</v>
      </c>
      <c r="Q2288">
        <v>0.95089963540436395</v>
      </c>
      <c r="R2288">
        <v>0.13553604620870199</v>
      </c>
      <c r="S2288">
        <v>9.6771541101841501E-4</v>
      </c>
      <c r="T2288">
        <v>0.88366819047774003</v>
      </c>
      <c r="U2288">
        <v>0.88366819047774003</v>
      </c>
      <c r="V2288">
        <v>1.31917860217814</v>
      </c>
      <c r="W2288">
        <v>2.93</v>
      </c>
      <c r="X2288">
        <v>4.66</v>
      </c>
      <c r="Y2288">
        <v>74241</v>
      </c>
      <c r="Z2288">
        <v>4949</v>
      </c>
      <c r="AA2288">
        <v>0.23</v>
      </c>
      <c r="AB2288">
        <v>15</v>
      </c>
      <c r="AC2288">
        <v>10</v>
      </c>
      <c r="AD2288">
        <v>5</v>
      </c>
      <c r="AE2288">
        <v>66.67</v>
      </c>
      <c r="AF2288">
        <v>20</v>
      </c>
      <c r="AG2288">
        <v>1</v>
      </c>
      <c r="AH2288">
        <v>1</v>
      </c>
      <c r="AI2288">
        <v>13</v>
      </c>
      <c r="AJ2288" s="301">
        <v>43919</v>
      </c>
      <c r="AK2288">
        <v>1375</v>
      </c>
      <c r="AL2288">
        <v>1155</v>
      </c>
      <c r="AM2288" s="301">
        <v>43828</v>
      </c>
      <c r="AN2288">
        <v>1651</v>
      </c>
      <c r="AO2288">
        <v>1458</v>
      </c>
      <c r="AP2288" s="301">
        <v>43645</v>
      </c>
      <c r="AQ2288">
        <v>1652</v>
      </c>
      <c r="AR2288">
        <v>1510</v>
      </c>
      <c r="AS2288" s="301">
        <v>43280</v>
      </c>
      <c r="AT2288">
        <v>1687</v>
      </c>
      <c r="AU2288">
        <v>1646</v>
      </c>
    </row>
    <row r="2289" spans="1:47" x14ac:dyDescent="0.2">
      <c r="A2289" s="102">
        <v>449</v>
      </c>
      <c r="B2289">
        <v>1803</v>
      </c>
      <c r="C2289" t="s">
        <v>908</v>
      </c>
      <c r="D2289" t="s">
        <v>907</v>
      </c>
      <c r="E2289">
        <v>872</v>
      </c>
      <c r="F2289">
        <v>871</v>
      </c>
      <c r="G2289">
        <v>1200</v>
      </c>
      <c r="H2289" t="s">
        <v>898</v>
      </c>
      <c r="I2289">
        <v>8804</v>
      </c>
      <c r="J2289" t="s">
        <v>670</v>
      </c>
      <c r="K2289" t="s">
        <v>917</v>
      </c>
      <c r="L2289">
        <v>1236</v>
      </c>
      <c r="M2289">
        <v>1208</v>
      </c>
      <c r="N2289">
        <v>900</v>
      </c>
      <c r="O2289" t="s">
        <v>901</v>
      </c>
      <c r="P2289">
        <v>0.93325596718610504</v>
      </c>
      <c r="Q2289">
        <v>0.95945029967511497</v>
      </c>
      <c r="R2289">
        <v>3.5830340454907197E-2</v>
      </c>
      <c r="S2289">
        <v>1.01303214705348E-2</v>
      </c>
      <c r="T2289">
        <v>0.36272343269457002</v>
      </c>
      <c r="U2289">
        <v>0.36272343269457002</v>
      </c>
      <c r="V2289">
        <v>0.19707603907978899</v>
      </c>
      <c r="W2289">
        <v>2.2400000000000002</v>
      </c>
      <c r="X2289">
        <v>3.86</v>
      </c>
      <c r="Y2289">
        <v>74156</v>
      </c>
      <c r="Z2289">
        <v>5704</v>
      </c>
      <c r="AA2289">
        <v>0.21</v>
      </c>
      <c r="AB2289">
        <v>13</v>
      </c>
      <c r="AC2289">
        <v>7</v>
      </c>
      <c r="AD2289">
        <v>6</v>
      </c>
      <c r="AE2289">
        <v>53.85</v>
      </c>
      <c r="AF2289">
        <v>20</v>
      </c>
      <c r="AG2289">
        <v>3</v>
      </c>
      <c r="AH2289">
        <v>2</v>
      </c>
      <c r="AI2289">
        <v>8</v>
      </c>
      <c r="AJ2289" s="301">
        <v>43919</v>
      </c>
      <c r="AK2289">
        <v>867</v>
      </c>
      <c r="AL2289">
        <v>1115</v>
      </c>
      <c r="AM2289" s="301">
        <v>43828</v>
      </c>
      <c r="AN2289">
        <v>1116</v>
      </c>
      <c r="AO2289">
        <v>1709</v>
      </c>
      <c r="AP2289" s="301">
        <v>43645</v>
      </c>
      <c r="AQ2289">
        <v>906</v>
      </c>
      <c r="AR2289">
        <v>1225</v>
      </c>
      <c r="AS2289" s="301">
        <v>43280</v>
      </c>
      <c r="AT2289">
        <v>1098</v>
      </c>
      <c r="AU2289">
        <v>1489</v>
      </c>
    </row>
    <row r="2290" spans="1:47" x14ac:dyDescent="0.2">
      <c r="A2290" s="102">
        <v>745</v>
      </c>
      <c r="B2290">
        <v>3635</v>
      </c>
      <c r="C2290" t="s">
        <v>43</v>
      </c>
      <c r="D2290" t="s">
        <v>900</v>
      </c>
      <c r="E2290">
        <v>3570</v>
      </c>
      <c r="F2290">
        <v>3500</v>
      </c>
      <c r="G2290">
        <v>300</v>
      </c>
      <c r="H2290" t="s">
        <v>898</v>
      </c>
      <c r="I2290">
        <v>4151</v>
      </c>
      <c r="J2290" t="s">
        <v>845</v>
      </c>
      <c r="K2290" t="s">
        <v>918</v>
      </c>
      <c r="L2290">
        <v>2849</v>
      </c>
      <c r="M2290">
        <v>2809</v>
      </c>
      <c r="N2290">
        <v>400</v>
      </c>
      <c r="O2290" t="s">
        <v>901</v>
      </c>
      <c r="P2290">
        <v>0.85580181983805104</v>
      </c>
      <c r="Q2290">
        <v>0.95237996313558804</v>
      </c>
      <c r="R2290" s="15">
        <v>0.26392050644896897</v>
      </c>
      <c r="S2290">
        <v>7.9640122900299405E-4</v>
      </c>
      <c r="T2290">
        <v>1.64447281266243</v>
      </c>
      <c r="U2290">
        <v>1.64447281266243</v>
      </c>
      <c r="V2290">
        <v>1.42998255125055</v>
      </c>
      <c r="W2290">
        <v>7.69</v>
      </c>
      <c r="X2290">
        <v>7.01</v>
      </c>
      <c r="Y2290">
        <v>74036</v>
      </c>
      <c r="Z2290">
        <v>5288</v>
      </c>
      <c r="AA2290">
        <v>0.31</v>
      </c>
      <c r="AB2290">
        <v>14</v>
      </c>
      <c r="AC2290">
        <v>7</v>
      </c>
      <c r="AD2290">
        <v>7</v>
      </c>
      <c r="AE2290">
        <v>50</v>
      </c>
      <c r="AF2290">
        <v>18</v>
      </c>
      <c r="AG2290">
        <v>3</v>
      </c>
      <c r="AH2290">
        <v>2</v>
      </c>
      <c r="AI2290">
        <v>9</v>
      </c>
      <c r="AJ2290" s="301">
        <v>43919</v>
      </c>
      <c r="AK2290">
        <v>2683</v>
      </c>
      <c r="AL2290">
        <v>2492</v>
      </c>
      <c r="AM2290" s="301">
        <v>43828</v>
      </c>
      <c r="AN2290">
        <v>2853</v>
      </c>
      <c r="AO2290">
        <v>2573</v>
      </c>
      <c r="AP2290" s="301">
        <v>43645</v>
      </c>
      <c r="AQ2290">
        <v>2075</v>
      </c>
      <c r="AR2290">
        <v>1962</v>
      </c>
      <c r="AS2290" s="301">
        <v>43280</v>
      </c>
      <c r="AT2290">
        <v>1793</v>
      </c>
      <c r="AU2290">
        <v>2166</v>
      </c>
    </row>
    <row r="2291" spans="1:47" x14ac:dyDescent="0.2">
      <c r="A2291" s="102">
        <v>3874</v>
      </c>
      <c r="B2291">
        <v>4704</v>
      </c>
      <c r="C2291" t="s">
        <v>862</v>
      </c>
      <c r="D2291" t="s">
        <v>900</v>
      </c>
      <c r="E2291">
        <v>6000</v>
      </c>
      <c r="F2291">
        <v>5930</v>
      </c>
      <c r="G2291">
        <v>100</v>
      </c>
      <c r="H2291" t="s">
        <v>901</v>
      </c>
      <c r="I2291">
        <v>6988</v>
      </c>
      <c r="J2291" t="s">
        <v>61</v>
      </c>
      <c r="K2291" t="s">
        <v>920</v>
      </c>
      <c r="L2291">
        <v>5930</v>
      </c>
      <c r="M2291">
        <v>5940</v>
      </c>
      <c r="N2291">
        <v>100</v>
      </c>
      <c r="O2291" t="s">
        <v>898</v>
      </c>
      <c r="P2291">
        <v>0.94479379652838003</v>
      </c>
      <c r="Q2291">
        <v>0.86204728643592199</v>
      </c>
      <c r="R2291">
        <v>0.23489176873001599</v>
      </c>
      <c r="S2291">
        <v>6.2685467880411003E-2</v>
      </c>
      <c r="T2291">
        <v>-0.606376024625778</v>
      </c>
      <c r="U2291">
        <v>0.606376024625778</v>
      </c>
      <c r="V2291">
        <v>0.465339445381588</v>
      </c>
      <c r="W2291">
        <v>-2.1</v>
      </c>
      <c r="X2291">
        <v>0.17</v>
      </c>
      <c r="Y2291">
        <v>73824</v>
      </c>
      <c r="Z2291">
        <v>10546</v>
      </c>
      <c r="AA2291">
        <v>0.1</v>
      </c>
      <c r="AB2291">
        <v>7</v>
      </c>
      <c r="AC2291">
        <v>4</v>
      </c>
      <c r="AD2291">
        <v>3</v>
      </c>
      <c r="AE2291">
        <v>57.14</v>
      </c>
      <c r="AF2291">
        <v>18</v>
      </c>
      <c r="AG2291">
        <v>1</v>
      </c>
      <c r="AH2291">
        <v>1</v>
      </c>
      <c r="AI2291">
        <v>5</v>
      </c>
      <c r="AJ2291" s="301">
        <v>43919</v>
      </c>
      <c r="AK2291">
        <v>5400</v>
      </c>
      <c r="AL2291">
        <v>4865</v>
      </c>
      <c r="AM2291" s="301">
        <v>43828</v>
      </c>
      <c r="AN2291">
        <v>5600</v>
      </c>
      <c r="AO2291">
        <v>6180</v>
      </c>
      <c r="AP2291" s="301">
        <v>43645</v>
      </c>
      <c r="AQ2291">
        <v>4835</v>
      </c>
      <c r="AR2291">
        <v>5394</v>
      </c>
      <c r="AS2291" s="301">
        <v>43280</v>
      </c>
      <c r="AT2291">
        <v>6170</v>
      </c>
      <c r="AU2291">
        <v>8103</v>
      </c>
    </row>
    <row r="2292" spans="1:47" x14ac:dyDescent="0.2">
      <c r="A2292" s="102">
        <v>4052</v>
      </c>
      <c r="B2292">
        <v>2127</v>
      </c>
      <c r="C2292" t="s">
        <v>1019</v>
      </c>
      <c r="D2292" t="s">
        <v>910</v>
      </c>
      <c r="E2292">
        <v>4890</v>
      </c>
      <c r="F2292">
        <v>4905</v>
      </c>
      <c r="G2292">
        <v>100</v>
      </c>
      <c r="H2292" t="s">
        <v>898</v>
      </c>
      <c r="I2292">
        <v>9746</v>
      </c>
      <c r="J2292" t="s">
        <v>1038</v>
      </c>
      <c r="K2292" t="s">
        <v>900</v>
      </c>
      <c r="L2292">
        <v>5630</v>
      </c>
      <c r="M2292">
        <v>5650</v>
      </c>
      <c r="N2292">
        <v>100</v>
      </c>
      <c r="O2292" t="s">
        <v>901</v>
      </c>
      <c r="P2292">
        <v>0.93420291779542597</v>
      </c>
      <c r="Q2292">
        <v>0.85280638344901705</v>
      </c>
      <c r="R2292">
        <v>0.42597790118337697</v>
      </c>
      <c r="S2292">
        <v>3.6818835550862898E-2</v>
      </c>
      <c r="T2292">
        <v>1.47873958810032</v>
      </c>
      <c r="U2292">
        <v>1.47873958810032</v>
      </c>
      <c r="V2292">
        <v>1.48296282181683</v>
      </c>
      <c r="W2292">
        <v>15.72</v>
      </c>
      <c r="X2292">
        <v>13.19</v>
      </c>
      <c r="Y2292">
        <v>73590</v>
      </c>
      <c r="Z2292">
        <v>14718</v>
      </c>
      <c r="AA2292">
        <v>0.52</v>
      </c>
      <c r="AB2292">
        <v>5</v>
      </c>
      <c r="AC2292">
        <v>2</v>
      </c>
      <c r="AD2292">
        <v>3</v>
      </c>
      <c r="AE2292">
        <v>40</v>
      </c>
      <c r="AF2292">
        <v>19</v>
      </c>
      <c r="AG2292">
        <v>1</v>
      </c>
      <c r="AH2292">
        <v>0</v>
      </c>
      <c r="AI2292">
        <v>4</v>
      </c>
      <c r="AJ2292" s="301">
        <v>43919</v>
      </c>
      <c r="AK2292">
        <v>2800</v>
      </c>
      <c r="AL2292">
        <v>5090</v>
      </c>
      <c r="AM2292" s="301">
        <v>43828</v>
      </c>
      <c r="AN2292">
        <v>3765</v>
      </c>
      <c r="AO2292">
        <v>5210</v>
      </c>
      <c r="AP2292" s="301">
        <v>43645</v>
      </c>
      <c r="AQ2292">
        <v>2707</v>
      </c>
      <c r="AR2292">
        <v>4880</v>
      </c>
      <c r="AS2292" s="301">
        <v>43280</v>
      </c>
      <c r="AT2292">
        <v>2997</v>
      </c>
      <c r="AU2292">
        <v>3955</v>
      </c>
    </row>
    <row r="2293" spans="1:47" x14ac:dyDescent="0.2">
      <c r="A2293" s="102">
        <v>1339</v>
      </c>
      <c r="B2293">
        <v>4208</v>
      </c>
      <c r="C2293" t="s">
        <v>1026</v>
      </c>
      <c r="D2293" t="s">
        <v>920</v>
      </c>
      <c r="E2293">
        <v>1810</v>
      </c>
      <c r="F2293">
        <v>1797</v>
      </c>
      <c r="G2293">
        <v>600</v>
      </c>
      <c r="H2293" t="s">
        <v>901</v>
      </c>
      <c r="I2293">
        <v>7453</v>
      </c>
      <c r="J2293" t="s">
        <v>50</v>
      </c>
      <c r="K2293" t="s">
        <v>921</v>
      </c>
      <c r="L2293">
        <v>1533</v>
      </c>
      <c r="M2293">
        <v>1495</v>
      </c>
      <c r="N2293">
        <v>700</v>
      </c>
      <c r="O2293" t="s">
        <v>898</v>
      </c>
      <c r="P2293">
        <v>0.88069391265971897</v>
      </c>
      <c r="Q2293">
        <v>0.94052989851259505</v>
      </c>
      <c r="R2293">
        <v>0.15438161077013801</v>
      </c>
      <c r="S2293">
        <v>3.4127932773194002E-2</v>
      </c>
      <c r="T2293">
        <v>-0.98317232042980196</v>
      </c>
      <c r="U2293">
        <v>0.98317232042980196</v>
      </c>
      <c r="V2293">
        <v>1.2294350171059001</v>
      </c>
      <c r="W2293">
        <v>-10.51</v>
      </c>
      <c r="X2293">
        <v>2.94</v>
      </c>
      <c r="Y2293">
        <v>73529</v>
      </c>
      <c r="Z2293">
        <v>7353</v>
      </c>
      <c r="AA2293">
        <v>0.45</v>
      </c>
      <c r="AB2293">
        <v>10</v>
      </c>
      <c r="AC2293">
        <v>5</v>
      </c>
      <c r="AD2293">
        <v>5</v>
      </c>
      <c r="AE2293">
        <v>50</v>
      </c>
      <c r="AF2293">
        <v>16</v>
      </c>
      <c r="AG2293">
        <v>4</v>
      </c>
      <c r="AH2293">
        <v>2</v>
      </c>
      <c r="AI2293">
        <v>4</v>
      </c>
      <c r="AJ2293" s="301">
        <v>43919</v>
      </c>
      <c r="AK2293">
        <v>1691</v>
      </c>
      <c r="AL2293">
        <v>1204</v>
      </c>
      <c r="AM2293" s="301">
        <v>43828</v>
      </c>
      <c r="AN2293">
        <v>2379</v>
      </c>
      <c r="AO2293">
        <v>2556</v>
      </c>
      <c r="AP2293" s="301">
        <v>43645</v>
      </c>
      <c r="AQ2293">
        <v>2298</v>
      </c>
      <c r="AR2293">
        <v>1959</v>
      </c>
      <c r="AS2293" s="301">
        <v>43280</v>
      </c>
      <c r="AT2293">
        <v>2821</v>
      </c>
      <c r="AU2293">
        <v>3775</v>
      </c>
    </row>
    <row r="2294" spans="1:47" x14ac:dyDescent="0.2">
      <c r="A2294" s="102">
        <v>3545</v>
      </c>
      <c r="B2294">
        <v>4507</v>
      </c>
      <c r="C2294" t="s">
        <v>1205</v>
      </c>
      <c r="D2294" t="s">
        <v>918</v>
      </c>
      <c r="E2294">
        <v>6840</v>
      </c>
      <c r="F2294">
        <v>6658</v>
      </c>
      <c r="G2294">
        <v>100</v>
      </c>
      <c r="H2294" t="s">
        <v>898</v>
      </c>
      <c r="I2294">
        <v>6988</v>
      </c>
      <c r="J2294" t="s">
        <v>61</v>
      </c>
      <c r="K2294" t="s">
        <v>920</v>
      </c>
      <c r="L2294">
        <v>5930</v>
      </c>
      <c r="M2294">
        <v>5940</v>
      </c>
      <c r="N2294">
        <v>100</v>
      </c>
      <c r="O2294" t="s">
        <v>901</v>
      </c>
      <c r="P2294">
        <v>0.89095334271203397</v>
      </c>
      <c r="Q2294">
        <v>0.87557750421026403</v>
      </c>
      <c r="R2294">
        <v>0.48553687368420401</v>
      </c>
      <c r="S2294">
        <v>5.2763269213134602E-2</v>
      </c>
      <c r="T2294">
        <v>0.67003886754464503</v>
      </c>
      <c r="U2294">
        <v>0.67003886754464503</v>
      </c>
      <c r="V2294">
        <v>1.3513814328301501</v>
      </c>
      <c r="W2294">
        <v>2.67</v>
      </c>
      <c r="X2294">
        <v>10.78</v>
      </c>
      <c r="Y2294">
        <v>73452</v>
      </c>
      <c r="Z2294">
        <v>9182</v>
      </c>
      <c r="AA2294">
        <v>0.72</v>
      </c>
      <c r="AB2294">
        <v>8</v>
      </c>
      <c r="AC2294">
        <v>5</v>
      </c>
      <c r="AD2294">
        <v>3</v>
      </c>
      <c r="AE2294">
        <v>62.5</v>
      </c>
      <c r="AF2294">
        <v>20</v>
      </c>
      <c r="AG2294">
        <v>2</v>
      </c>
      <c r="AH2294">
        <v>1</v>
      </c>
      <c r="AI2294">
        <v>5</v>
      </c>
      <c r="AJ2294" s="301">
        <v>43919</v>
      </c>
      <c r="AK2294">
        <v>5426</v>
      </c>
      <c r="AL2294">
        <v>4865</v>
      </c>
      <c r="AM2294" s="301">
        <v>43828</v>
      </c>
      <c r="AN2294">
        <v>6767</v>
      </c>
      <c r="AO2294">
        <v>6180</v>
      </c>
      <c r="AP2294" s="301">
        <v>43645</v>
      </c>
      <c r="AQ2294">
        <v>6315</v>
      </c>
      <c r="AR2294">
        <v>5394</v>
      </c>
      <c r="AS2294" s="301">
        <v>43280</v>
      </c>
      <c r="AT2294">
        <v>5472</v>
      </c>
      <c r="AU2294">
        <v>8103</v>
      </c>
    </row>
    <row r="2295" spans="1:47" x14ac:dyDescent="0.2">
      <c r="A2295" s="102">
        <v>933</v>
      </c>
      <c r="B2295">
        <v>1963</v>
      </c>
      <c r="C2295" t="s">
        <v>1077</v>
      </c>
      <c r="D2295" t="s">
        <v>907</v>
      </c>
      <c r="E2295">
        <v>1107</v>
      </c>
      <c r="F2295">
        <v>1093</v>
      </c>
      <c r="G2295">
        <v>900</v>
      </c>
      <c r="H2295" t="s">
        <v>898</v>
      </c>
      <c r="I2295">
        <v>3231</v>
      </c>
      <c r="J2295" t="s">
        <v>365</v>
      </c>
      <c r="K2295" t="s">
        <v>917</v>
      </c>
      <c r="L2295">
        <v>1918</v>
      </c>
      <c r="M2295">
        <v>1914</v>
      </c>
      <c r="N2295">
        <v>500</v>
      </c>
      <c r="O2295" t="s">
        <v>901</v>
      </c>
      <c r="P2295">
        <v>0.94345815834827496</v>
      </c>
      <c r="Q2295">
        <v>0.94879116829445997</v>
      </c>
      <c r="R2295">
        <v>9.6714810637054796E-2</v>
      </c>
      <c r="S2295">
        <v>7.2795069349748401E-2</v>
      </c>
      <c r="T2295">
        <v>0.39760825461110699</v>
      </c>
      <c r="U2295">
        <v>0.39760825461110699</v>
      </c>
      <c r="V2295">
        <v>0.69899296721705795</v>
      </c>
      <c r="W2295">
        <v>2.59</v>
      </c>
      <c r="X2295">
        <v>2.79</v>
      </c>
      <c r="Y2295">
        <v>73422</v>
      </c>
      <c r="Z2295">
        <v>4319</v>
      </c>
      <c r="AA2295">
        <v>0.18</v>
      </c>
      <c r="AB2295">
        <v>17</v>
      </c>
      <c r="AC2295">
        <v>7</v>
      </c>
      <c r="AD2295">
        <v>10</v>
      </c>
      <c r="AE2295">
        <v>41.18</v>
      </c>
      <c r="AF2295">
        <v>18</v>
      </c>
      <c r="AG2295">
        <v>2</v>
      </c>
      <c r="AH2295">
        <v>2</v>
      </c>
      <c r="AI2295">
        <v>13</v>
      </c>
      <c r="AJ2295" s="301">
        <v>43919</v>
      </c>
      <c r="AK2295">
        <v>872</v>
      </c>
      <c r="AL2295">
        <v>1783</v>
      </c>
      <c r="AM2295" s="301">
        <v>43828</v>
      </c>
      <c r="AN2295">
        <v>1755</v>
      </c>
      <c r="AO2295">
        <v>2620</v>
      </c>
      <c r="AP2295" s="301">
        <v>43645</v>
      </c>
      <c r="AQ2295">
        <v>1497</v>
      </c>
      <c r="AR2295">
        <v>2371</v>
      </c>
      <c r="AS2295" s="301">
        <v>43280</v>
      </c>
      <c r="AT2295">
        <v>2136</v>
      </c>
      <c r="AU2295">
        <v>2431</v>
      </c>
    </row>
    <row r="2296" spans="1:47" x14ac:dyDescent="0.2">
      <c r="A2296" s="102">
        <v>1829</v>
      </c>
      <c r="B2296">
        <v>2914</v>
      </c>
      <c r="C2296" t="s">
        <v>994</v>
      </c>
      <c r="D2296" t="s">
        <v>923</v>
      </c>
      <c r="E2296">
        <v>1998.5</v>
      </c>
      <c r="F2296">
        <v>1997</v>
      </c>
      <c r="G2296">
        <v>500</v>
      </c>
      <c r="H2296" t="s">
        <v>901</v>
      </c>
      <c r="I2296">
        <v>3076</v>
      </c>
      <c r="J2296" t="s">
        <v>1126</v>
      </c>
      <c r="K2296" t="s">
        <v>905</v>
      </c>
      <c r="L2296">
        <v>1560</v>
      </c>
      <c r="M2296">
        <v>1532</v>
      </c>
      <c r="N2296">
        <v>700</v>
      </c>
      <c r="O2296" t="s">
        <v>898</v>
      </c>
      <c r="P2296">
        <v>0.84899457955027802</v>
      </c>
      <c r="Q2296">
        <v>0.92903570915216205</v>
      </c>
      <c r="R2296">
        <v>2.7505129759893401E-2</v>
      </c>
      <c r="S2296">
        <v>8.9480516407261596E-2</v>
      </c>
      <c r="T2296">
        <v>-2.0376010430014699</v>
      </c>
      <c r="U2296">
        <v>2.0376010430014699</v>
      </c>
      <c r="V2296">
        <v>2.0227465069642099</v>
      </c>
      <c r="W2296">
        <v>-14.27</v>
      </c>
      <c r="X2296">
        <v>7.4</v>
      </c>
      <c r="Y2296">
        <v>73367</v>
      </c>
      <c r="Z2296">
        <v>6114</v>
      </c>
      <c r="AA2296">
        <v>0.37</v>
      </c>
      <c r="AB2296">
        <v>12</v>
      </c>
      <c r="AC2296">
        <v>7</v>
      </c>
      <c r="AD2296">
        <v>5</v>
      </c>
      <c r="AE2296">
        <v>58.33</v>
      </c>
      <c r="AF2296">
        <v>18</v>
      </c>
      <c r="AG2296">
        <v>3</v>
      </c>
      <c r="AH2296">
        <v>2</v>
      </c>
      <c r="AI2296">
        <v>7</v>
      </c>
      <c r="AJ2296" s="301">
        <v>43919</v>
      </c>
      <c r="AK2296">
        <v>2053.5</v>
      </c>
      <c r="AL2296">
        <v>1344</v>
      </c>
      <c r="AM2296" s="301">
        <v>43828</v>
      </c>
      <c r="AN2296">
        <v>2432.5</v>
      </c>
      <c r="AO2296">
        <v>1947</v>
      </c>
      <c r="AP2296" s="301">
        <v>43645</v>
      </c>
      <c r="AQ2296">
        <v>2401</v>
      </c>
      <c r="AR2296">
        <v>1791</v>
      </c>
      <c r="AS2296" s="301">
        <v>43280</v>
      </c>
      <c r="AT2296">
        <v>3013</v>
      </c>
      <c r="AU2296">
        <v>2309</v>
      </c>
    </row>
    <row r="2297" spans="1:47" x14ac:dyDescent="0.2">
      <c r="A2297" s="102">
        <v>928</v>
      </c>
      <c r="B2297">
        <v>1963</v>
      </c>
      <c r="C2297" t="s">
        <v>1077</v>
      </c>
      <c r="D2297" t="s">
        <v>907</v>
      </c>
      <c r="E2297">
        <v>1107</v>
      </c>
      <c r="F2297">
        <v>1093</v>
      </c>
      <c r="G2297">
        <v>1000</v>
      </c>
      <c r="H2297" t="s">
        <v>898</v>
      </c>
      <c r="I2297">
        <v>9101</v>
      </c>
      <c r="J2297" t="s">
        <v>682</v>
      </c>
      <c r="K2297" t="s">
        <v>1071</v>
      </c>
      <c r="L2297">
        <v>1484</v>
      </c>
      <c r="M2297">
        <v>1493</v>
      </c>
      <c r="N2297">
        <v>700</v>
      </c>
      <c r="O2297" t="s">
        <v>901</v>
      </c>
      <c r="P2297">
        <v>0.95720242170652003</v>
      </c>
      <c r="Q2297">
        <v>0.94889733830317002</v>
      </c>
      <c r="R2297" s="15">
        <v>0.13435567318269001</v>
      </c>
      <c r="S2297">
        <v>8.6081080542526694E-2</v>
      </c>
      <c r="T2297">
        <v>9.6611590171174405E-2</v>
      </c>
      <c r="U2297">
        <v>9.6611590171174405E-2</v>
      </c>
      <c r="V2297">
        <v>0.43582969966746798</v>
      </c>
      <c r="W2297">
        <v>0.56999999999999995</v>
      </c>
      <c r="X2297">
        <v>4.58</v>
      </c>
      <c r="Y2297">
        <v>73328</v>
      </c>
      <c r="Z2297">
        <v>4583</v>
      </c>
      <c r="AA2297">
        <v>0.21</v>
      </c>
      <c r="AB2297">
        <v>16</v>
      </c>
      <c r="AC2297">
        <v>8</v>
      </c>
      <c r="AD2297">
        <v>8</v>
      </c>
      <c r="AE2297">
        <v>50</v>
      </c>
      <c r="AF2297">
        <v>18</v>
      </c>
      <c r="AG2297">
        <v>4</v>
      </c>
      <c r="AH2297">
        <v>2</v>
      </c>
      <c r="AI2297">
        <v>10</v>
      </c>
      <c r="AJ2297" s="301">
        <v>43919</v>
      </c>
      <c r="AK2297">
        <v>872</v>
      </c>
      <c r="AL2297">
        <v>1336</v>
      </c>
      <c r="AM2297" s="301">
        <v>43828</v>
      </c>
      <c r="AN2297">
        <v>1755</v>
      </c>
      <c r="AO2297">
        <v>1981</v>
      </c>
      <c r="AP2297" s="301">
        <v>43645</v>
      </c>
      <c r="AQ2297">
        <v>1497</v>
      </c>
      <c r="AR2297">
        <v>1776</v>
      </c>
      <c r="AS2297" s="301">
        <v>43280</v>
      </c>
      <c r="AT2297">
        <v>2136</v>
      </c>
      <c r="AU2297">
        <v>2162</v>
      </c>
    </row>
    <row r="2298" spans="1:47" x14ac:dyDescent="0.2">
      <c r="A2298" s="102">
        <v>2073</v>
      </c>
      <c r="B2298">
        <v>6592</v>
      </c>
      <c r="C2298" t="s">
        <v>1059</v>
      </c>
      <c r="D2298" t="s">
        <v>903</v>
      </c>
      <c r="E2298">
        <v>3415</v>
      </c>
      <c r="F2298">
        <v>3380</v>
      </c>
      <c r="G2298">
        <v>300</v>
      </c>
      <c r="H2298" t="s">
        <v>901</v>
      </c>
      <c r="I2298">
        <v>8850</v>
      </c>
      <c r="J2298" t="s">
        <v>1345</v>
      </c>
      <c r="K2298" t="s">
        <v>917</v>
      </c>
      <c r="L2298">
        <v>2237</v>
      </c>
      <c r="M2298">
        <v>2184</v>
      </c>
      <c r="N2298">
        <v>500</v>
      </c>
      <c r="O2298" t="s">
        <v>898</v>
      </c>
      <c r="P2298">
        <v>0.85744946696490498</v>
      </c>
      <c r="Q2298">
        <v>0.92298196888606099</v>
      </c>
      <c r="R2298">
        <v>4.2908724274146402E-2</v>
      </c>
      <c r="S2298">
        <v>4.5525994451873997E-2</v>
      </c>
      <c r="T2298">
        <v>-0.82044093605982005</v>
      </c>
      <c r="U2298">
        <v>0.82044093605982005</v>
      </c>
      <c r="V2298">
        <v>0.80663363285616696</v>
      </c>
      <c r="W2298">
        <v>-3.14</v>
      </c>
      <c r="X2298">
        <v>7.69</v>
      </c>
      <c r="Y2298">
        <v>73221</v>
      </c>
      <c r="Z2298">
        <v>9153</v>
      </c>
      <c r="AA2298">
        <v>0.33</v>
      </c>
      <c r="AB2298">
        <v>8</v>
      </c>
      <c r="AC2298">
        <v>4</v>
      </c>
      <c r="AD2298">
        <v>4</v>
      </c>
      <c r="AE2298">
        <v>50</v>
      </c>
      <c r="AF2298">
        <v>21</v>
      </c>
      <c r="AG2298">
        <v>1</v>
      </c>
      <c r="AH2298">
        <v>0</v>
      </c>
      <c r="AI2298">
        <v>7</v>
      </c>
      <c r="AJ2298" s="301">
        <v>43919</v>
      </c>
      <c r="AK2298">
        <v>3360</v>
      </c>
      <c r="AL2298">
        <v>2067</v>
      </c>
      <c r="AM2298" s="301">
        <v>43828</v>
      </c>
      <c r="AN2298">
        <v>4150</v>
      </c>
      <c r="AO2298">
        <v>2785</v>
      </c>
      <c r="AP2298" s="301">
        <v>43645</v>
      </c>
      <c r="AQ2298">
        <v>3850</v>
      </c>
      <c r="AR2298">
        <v>2621</v>
      </c>
      <c r="AS2298" s="301">
        <v>43280</v>
      </c>
      <c r="AT2298">
        <v>5180</v>
      </c>
      <c r="AU2298">
        <v>2610</v>
      </c>
    </row>
    <row r="2299" spans="1:47" x14ac:dyDescent="0.2">
      <c r="A2299" s="102">
        <v>507</v>
      </c>
      <c r="B2299">
        <v>3086</v>
      </c>
      <c r="C2299" t="s">
        <v>503</v>
      </c>
      <c r="D2299" t="s">
        <v>921</v>
      </c>
      <c r="E2299">
        <v>795</v>
      </c>
      <c r="F2299">
        <v>758</v>
      </c>
      <c r="G2299">
        <v>1400</v>
      </c>
      <c r="H2299" t="s">
        <v>901</v>
      </c>
      <c r="I2299">
        <v>4188</v>
      </c>
      <c r="J2299" t="s">
        <v>1048</v>
      </c>
      <c r="K2299" t="s">
        <v>920</v>
      </c>
      <c r="L2299">
        <v>617.20000000000005</v>
      </c>
      <c r="M2299">
        <v>611.6</v>
      </c>
      <c r="N2299">
        <v>1700</v>
      </c>
      <c r="O2299" t="s">
        <v>898</v>
      </c>
      <c r="P2299">
        <v>0.57051905706720496</v>
      </c>
      <c r="Q2299">
        <v>0.95789021885016801</v>
      </c>
      <c r="R2299">
        <v>0.37196461495041599</v>
      </c>
      <c r="S2299">
        <v>1.6477412793691099E-2</v>
      </c>
      <c r="T2299">
        <v>-1.7649752201193201</v>
      </c>
      <c r="U2299">
        <v>1.7649752201193201</v>
      </c>
      <c r="V2299">
        <v>1.21255651990965</v>
      </c>
      <c r="W2299">
        <v>-11.69</v>
      </c>
      <c r="X2299">
        <v>2.02</v>
      </c>
      <c r="Y2299">
        <v>72732</v>
      </c>
      <c r="Z2299">
        <v>4278</v>
      </c>
      <c r="AA2299">
        <v>0.18</v>
      </c>
      <c r="AB2299">
        <v>17</v>
      </c>
      <c r="AC2299">
        <v>9</v>
      </c>
      <c r="AD2299">
        <v>8</v>
      </c>
      <c r="AE2299">
        <v>52.94</v>
      </c>
      <c r="AF2299">
        <v>19</v>
      </c>
      <c r="AG2299">
        <v>5</v>
      </c>
      <c r="AH2299">
        <v>4</v>
      </c>
      <c r="AI2299">
        <v>8</v>
      </c>
      <c r="AJ2299" s="301">
        <v>43919</v>
      </c>
      <c r="AK2299">
        <v>907</v>
      </c>
      <c r="AL2299">
        <v>668</v>
      </c>
      <c r="AM2299" s="301">
        <v>43828</v>
      </c>
      <c r="AN2299">
        <v>1530</v>
      </c>
      <c r="AO2299">
        <v>817.5</v>
      </c>
      <c r="AP2299" s="301">
        <v>43645</v>
      </c>
      <c r="AQ2299">
        <v>1244</v>
      </c>
      <c r="AR2299">
        <v>777.9</v>
      </c>
      <c r="AS2299" s="301">
        <v>43280</v>
      </c>
      <c r="AT2299">
        <v>1630</v>
      </c>
      <c r="AU2299">
        <v>916.1</v>
      </c>
    </row>
    <row r="2300" spans="1:47" x14ac:dyDescent="0.2">
      <c r="A2300" s="102">
        <v>1478</v>
      </c>
      <c r="B2300">
        <v>7459</v>
      </c>
      <c r="C2300" t="s">
        <v>604</v>
      </c>
      <c r="D2300" t="s">
        <v>905</v>
      </c>
      <c r="E2300">
        <v>2035</v>
      </c>
      <c r="F2300">
        <v>2036</v>
      </c>
      <c r="G2300">
        <v>500</v>
      </c>
      <c r="H2300" t="s">
        <v>901</v>
      </c>
      <c r="I2300">
        <v>9072</v>
      </c>
      <c r="J2300" t="s">
        <v>975</v>
      </c>
      <c r="K2300" t="s">
        <v>976</v>
      </c>
      <c r="L2300">
        <v>2118</v>
      </c>
      <c r="M2300">
        <v>2146</v>
      </c>
      <c r="N2300">
        <v>500</v>
      </c>
      <c r="O2300" t="s">
        <v>898</v>
      </c>
      <c r="P2300">
        <v>0.71936554586510604</v>
      </c>
      <c r="Q2300">
        <v>0.93742135012792005</v>
      </c>
      <c r="R2300">
        <v>7.3981499193625205E-2</v>
      </c>
      <c r="S2300" s="15">
        <v>4.8792106328955E-3</v>
      </c>
      <c r="T2300">
        <v>-1.1181706170833401</v>
      </c>
      <c r="U2300">
        <v>1.1181706170833401</v>
      </c>
      <c r="V2300">
        <v>0.81596160121147598</v>
      </c>
      <c r="W2300">
        <v>-4.2300000000000004</v>
      </c>
      <c r="X2300">
        <v>5.13</v>
      </c>
      <c r="Y2300">
        <v>72707</v>
      </c>
      <c r="Z2300">
        <v>6059</v>
      </c>
      <c r="AA2300">
        <v>0.44</v>
      </c>
      <c r="AB2300">
        <v>12</v>
      </c>
      <c r="AC2300">
        <v>5</v>
      </c>
      <c r="AD2300">
        <v>7</v>
      </c>
      <c r="AE2300">
        <v>41.67</v>
      </c>
      <c r="AF2300">
        <v>21</v>
      </c>
      <c r="AG2300">
        <v>1</v>
      </c>
      <c r="AH2300">
        <v>0</v>
      </c>
      <c r="AI2300">
        <v>11</v>
      </c>
      <c r="AJ2300" s="301">
        <v>43919</v>
      </c>
      <c r="AK2300">
        <v>2183</v>
      </c>
      <c r="AL2300">
        <v>2172</v>
      </c>
      <c r="AM2300" s="301">
        <v>43828</v>
      </c>
      <c r="AN2300">
        <v>2413</v>
      </c>
      <c r="AO2300">
        <v>2746</v>
      </c>
      <c r="AP2300" s="301">
        <v>43645</v>
      </c>
      <c r="AQ2300">
        <v>2427</v>
      </c>
      <c r="AR2300">
        <v>2562</v>
      </c>
      <c r="AS2300" s="301">
        <v>43280</v>
      </c>
      <c r="AT2300">
        <v>2183</v>
      </c>
      <c r="AU2300">
        <v>2840</v>
      </c>
    </row>
    <row r="2301" spans="1:47" x14ac:dyDescent="0.2">
      <c r="A2301" s="102">
        <v>2032</v>
      </c>
      <c r="B2301">
        <v>6902</v>
      </c>
      <c r="C2301" t="s">
        <v>588</v>
      </c>
      <c r="D2301" t="s">
        <v>913</v>
      </c>
      <c r="E2301">
        <v>4170</v>
      </c>
      <c r="F2301">
        <v>4151</v>
      </c>
      <c r="G2301">
        <v>200</v>
      </c>
      <c r="H2301" t="s">
        <v>898</v>
      </c>
      <c r="I2301">
        <v>7458</v>
      </c>
      <c r="J2301" t="s">
        <v>1193</v>
      </c>
      <c r="K2301" t="s">
        <v>905</v>
      </c>
      <c r="L2301">
        <v>3225</v>
      </c>
      <c r="M2301">
        <v>3135</v>
      </c>
      <c r="N2301">
        <v>300</v>
      </c>
      <c r="O2301" t="s">
        <v>901</v>
      </c>
      <c r="P2301">
        <v>0.79235763643278401</v>
      </c>
      <c r="Q2301">
        <v>0.92379449763834798</v>
      </c>
      <c r="R2301">
        <v>0.156278282884457</v>
      </c>
      <c r="S2301" s="15">
        <v>4.8317285516128503E-2</v>
      </c>
      <c r="T2301">
        <v>1.81631210370791</v>
      </c>
      <c r="U2301">
        <v>1.81631210370791</v>
      </c>
      <c r="V2301">
        <v>1.60548489408267</v>
      </c>
      <c r="W2301">
        <v>13.5</v>
      </c>
      <c r="X2301">
        <v>13.29</v>
      </c>
      <c r="Y2301">
        <v>72672</v>
      </c>
      <c r="Z2301">
        <v>9084</v>
      </c>
      <c r="AA2301">
        <v>0.56999999999999995</v>
      </c>
      <c r="AB2301">
        <v>8</v>
      </c>
      <c r="AC2301">
        <v>4</v>
      </c>
      <c r="AD2301">
        <v>4</v>
      </c>
      <c r="AE2301">
        <v>50</v>
      </c>
      <c r="AF2301">
        <v>15</v>
      </c>
      <c r="AG2301">
        <v>2</v>
      </c>
      <c r="AH2301">
        <v>2</v>
      </c>
      <c r="AI2301">
        <v>4</v>
      </c>
      <c r="AJ2301" s="301">
        <v>43919</v>
      </c>
      <c r="AK2301">
        <v>3590</v>
      </c>
      <c r="AL2301">
        <v>2991</v>
      </c>
      <c r="AM2301" s="301">
        <v>43828</v>
      </c>
      <c r="AN2301">
        <v>4966</v>
      </c>
      <c r="AO2301">
        <v>5730</v>
      </c>
      <c r="AP2301" s="301">
        <v>43645</v>
      </c>
      <c r="AQ2301">
        <v>4642</v>
      </c>
      <c r="AR2301">
        <v>5030</v>
      </c>
      <c r="AS2301" s="301">
        <v>43280</v>
      </c>
      <c r="AT2301">
        <v>5245</v>
      </c>
      <c r="AU2301">
        <v>5190</v>
      </c>
    </row>
    <row r="2302" spans="1:47" x14ac:dyDescent="0.2">
      <c r="A2302" s="102">
        <v>3076</v>
      </c>
      <c r="B2302">
        <v>1417</v>
      </c>
      <c r="C2302" t="s">
        <v>1462</v>
      </c>
      <c r="D2302" t="s">
        <v>907</v>
      </c>
      <c r="E2302">
        <v>1611</v>
      </c>
      <c r="F2302">
        <v>1595</v>
      </c>
      <c r="G2302">
        <v>600</v>
      </c>
      <c r="H2302" t="s">
        <v>898</v>
      </c>
      <c r="I2302">
        <v>2433</v>
      </c>
      <c r="J2302" t="s">
        <v>1202</v>
      </c>
      <c r="K2302" t="s">
        <v>910</v>
      </c>
      <c r="L2302">
        <v>1247</v>
      </c>
      <c r="M2302">
        <v>1239</v>
      </c>
      <c r="N2302">
        <v>800</v>
      </c>
      <c r="O2302" t="s">
        <v>901</v>
      </c>
      <c r="P2302">
        <v>0.83115588612055402</v>
      </c>
      <c r="Q2302">
        <v>0.89431036069837599</v>
      </c>
      <c r="R2302">
        <v>0.199659423424805</v>
      </c>
      <c r="S2302" s="15">
        <v>5.3901326552616202E-2</v>
      </c>
      <c r="T2302">
        <v>1.2754955419256999</v>
      </c>
      <c r="U2302">
        <v>1.2754955419256999</v>
      </c>
      <c r="V2302">
        <v>1.0477294561510899</v>
      </c>
      <c r="W2302">
        <v>5.87</v>
      </c>
      <c r="X2302">
        <v>3.57</v>
      </c>
      <c r="Y2302">
        <v>72666</v>
      </c>
      <c r="Z2302">
        <v>5190</v>
      </c>
      <c r="AA2302">
        <v>0.31</v>
      </c>
      <c r="AB2302">
        <v>14</v>
      </c>
      <c r="AC2302">
        <v>8</v>
      </c>
      <c r="AD2302">
        <v>6</v>
      </c>
      <c r="AE2302">
        <v>57.14</v>
      </c>
      <c r="AF2302">
        <v>18</v>
      </c>
      <c r="AG2302">
        <v>3</v>
      </c>
      <c r="AH2302">
        <v>2</v>
      </c>
      <c r="AI2302">
        <v>9</v>
      </c>
      <c r="AJ2302" s="301">
        <v>43919</v>
      </c>
      <c r="AK2302">
        <v>1375</v>
      </c>
      <c r="AL2302">
        <v>1154</v>
      </c>
      <c r="AM2302" s="301">
        <v>43828</v>
      </c>
      <c r="AN2302">
        <v>1651</v>
      </c>
      <c r="AO2302">
        <v>1768</v>
      </c>
      <c r="AP2302" s="301">
        <v>43645</v>
      </c>
      <c r="AQ2302">
        <v>1652</v>
      </c>
      <c r="AR2302">
        <v>1849</v>
      </c>
      <c r="AS2302" s="301">
        <v>43280</v>
      </c>
      <c r="AT2302">
        <v>1687</v>
      </c>
      <c r="AU2302">
        <v>1730</v>
      </c>
    </row>
    <row r="2303" spans="1:47" x14ac:dyDescent="0.2">
      <c r="A2303" s="102">
        <v>3164</v>
      </c>
      <c r="B2303">
        <v>4768</v>
      </c>
      <c r="C2303" t="s">
        <v>1952</v>
      </c>
      <c r="D2303" t="s">
        <v>900</v>
      </c>
      <c r="E2303">
        <v>5770</v>
      </c>
      <c r="F2303">
        <v>5720</v>
      </c>
      <c r="G2303">
        <v>100</v>
      </c>
      <c r="H2303" t="s">
        <v>898</v>
      </c>
      <c r="I2303">
        <v>7532</v>
      </c>
      <c r="J2303" t="s">
        <v>1214</v>
      </c>
      <c r="K2303" t="s">
        <v>921</v>
      </c>
      <c r="L2303">
        <v>2386</v>
      </c>
      <c r="M2303">
        <v>2396</v>
      </c>
      <c r="N2303">
        <v>200</v>
      </c>
      <c r="O2303" t="s">
        <v>901</v>
      </c>
      <c r="P2303">
        <v>0.92016312123888999</v>
      </c>
      <c r="Q2303">
        <v>0.89066649127672604</v>
      </c>
      <c r="R2303">
        <v>4.9502062900065001E-2</v>
      </c>
      <c r="S2303">
        <v>2.98994609013053E-3</v>
      </c>
      <c r="T2303">
        <v>0.45951462070042398</v>
      </c>
      <c r="U2303">
        <v>0.45951462070042398</v>
      </c>
      <c r="V2303">
        <v>0.69331458954347203</v>
      </c>
      <c r="W2303">
        <v>1.69</v>
      </c>
      <c r="X2303">
        <v>16.22</v>
      </c>
      <c r="Y2303">
        <v>72545</v>
      </c>
      <c r="Z2303">
        <v>5580</v>
      </c>
      <c r="AA2303">
        <v>0.32</v>
      </c>
      <c r="AB2303">
        <v>13</v>
      </c>
      <c r="AC2303">
        <v>6</v>
      </c>
      <c r="AD2303">
        <v>7</v>
      </c>
      <c r="AE2303">
        <v>46.15</v>
      </c>
      <c r="AF2303">
        <v>20</v>
      </c>
      <c r="AG2303">
        <v>3</v>
      </c>
      <c r="AH2303">
        <v>1</v>
      </c>
      <c r="AI2303">
        <v>9</v>
      </c>
      <c r="AJ2303" s="301">
        <v>43919</v>
      </c>
      <c r="AK2303">
        <v>4575</v>
      </c>
      <c r="AL2303">
        <v>2058</v>
      </c>
      <c r="AM2303" s="301">
        <v>43828</v>
      </c>
      <c r="AN2303">
        <v>4375</v>
      </c>
      <c r="AO2303">
        <v>1811</v>
      </c>
      <c r="AP2303" s="301">
        <v>43645</v>
      </c>
      <c r="AQ2303">
        <v>4440</v>
      </c>
      <c r="AR2303">
        <v>1705</v>
      </c>
      <c r="AS2303" s="301">
        <v>43280</v>
      </c>
      <c r="AT2303">
        <v>4265</v>
      </c>
      <c r="AU2303">
        <v>1278</v>
      </c>
    </row>
    <row r="2304" spans="1:47" x14ac:dyDescent="0.2">
      <c r="A2304" s="102">
        <v>2226</v>
      </c>
      <c r="B2304">
        <v>2327</v>
      </c>
      <c r="C2304" t="s">
        <v>1171</v>
      </c>
      <c r="D2304" t="s">
        <v>900</v>
      </c>
      <c r="E2304">
        <v>2942</v>
      </c>
      <c r="F2304">
        <v>2914</v>
      </c>
      <c r="G2304">
        <v>300</v>
      </c>
      <c r="H2304" t="s">
        <v>898</v>
      </c>
      <c r="I2304">
        <v>5401</v>
      </c>
      <c r="J2304" t="s">
        <v>1139</v>
      </c>
      <c r="K2304" t="s">
        <v>939</v>
      </c>
      <c r="L2304">
        <v>997.7</v>
      </c>
      <c r="M2304">
        <v>975.8</v>
      </c>
      <c r="N2304">
        <v>900</v>
      </c>
      <c r="O2304" t="s">
        <v>901</v>
      </c>
      <c r="P2304">
        <v>0.72858221499277498</v>
      </c>
      <c r="Q2304">
        <v>0.91881719970763598</v>
      </c>
      <c r="R2304">
        <v>0.42883424386803298</v>
      </c>
      <c r="S2304">
        <v>9.2535653939565796E-2</v>
      </c>
      <c r="T2304">
        <v>0.33589293197631898</v>
      </c>
      <c r="U2304">
        <v>0.33589293197631898</v>
      </c>
      <c r="V2304">
        <v>4.5811622957562102E-2</v>
      </c>
      <c r="W2304">
        <v>2.46</v>
      </c>
      <c r="X2304">
        <v>0.46</v>
      </c>
      <c r="Y2304">
        <v>72378</v>
      </c>
      <c r="Z2304">
        <v>4258</v>
      </c>
      <c r="AA2304">
        <v>0.24</v>
      </c>
      <c r="AB2304">
        <v>17</v>
      </c>
      <c r="AC2304">
        <v>9</v>
      </c>
      <c r="AD2304">
        <v>8</v>
      </c>
      <c r="AE2304">
        <v>52.94</v>
      </c>
      <c r="AF2304">
        <v>18</v>
      </c>
      <c r="AG2304">
        <v>5</v>
      </c>
      <c r="AH2304">
        <v>3</v>
      </c>
      <c r="AI2304">
        <v>9</v>
      </c>
      <c r="AJ2304" s="301">
        <v>43919</v>
      </c>
      <c r="AK2304">
        <v>2686</v>
      </c>
      <c r="AL2304">
        <v>1006</v>
      </c>
      <c r="AM2304" s="301">
        <v>43828</v>
      </c>
      <c r="AN2304">
        <v>3600</v>
      </c>
      <c r="AO2304">
        <v>1654</v>
      </c>
      <c r="AP2304" s="301">
        <v>43645</v>
      </c>
      <c r="AQ2304">
        <v>3515</v>
      </c>
      <c r="AR2304">
        <v>1874</v>
      </c>
      <c r="AS2304" s="301">
        <v>43280</v>
      </c>
      <c r="AT2304">
        <v>2762</v>
      </c>
      <c r="AU2304">
        <v>2117</v>
      </c>
    </row>
    <row r="2305" spans="1:47" x14ac:dyDescent="0.2">
      <c r="A2305" s="102">
        <v>2240</v>
      </c>
      <c r="B2305">
        <v>3101</v>
      </c>
      <c r="C2305" t="s">
        <v>1106</v>
      </c>
      <c r="D2305" t="s">
        <v>1100</v>
      </c>
      <c r="E2305">
        <v>1478</v>
      </c>
      <c r="F2305">
        <v>1480</v>
      </c>
      <c r="G2305">
        <v>500</v>
      </c>
      <c r="H2305" t="s">
        <v>898</v>
      </c>
      <c r="I2305">
        <v>4502</v>
      </c>
      <c r="J2305" t="s">
        <v>1096</v>
      </c>
      <c r="K2305" t="s">
        <v>918</v>
      </c>
      <c r="L2305">
        <v>3943</v>
      </c>
      <c r="M2305">
        <v>3882</v>
      </c>
      <c r="N2305">
        <v>200</v>
      </c>
      <c r="O2305" t="s">
        <v>901</v>
      </c>
      <c r="P2305">
        <v>0.90894715694399097</v>
      </c>
      <c r="Q2305">
        <v>0.91842956792961095</v>
      </c>
      <c r="R2305" s="15">
        <v>0.246416928462279</v>
      </c>
      <c r="S2305">
        <v>9.1851594171997904E-3</v>
      </c>
      <c r="T2305">
        <v>1.5297774229947401</v>
      </c>
      <c r="U2305">
        <v>1.5297774229947401</v>
      </c>
      <c r="V2305">
        <v>1.15464373938354</v>
      </c>
      <c r="W2305">
        <v>8.32</v>
      </c>
      <c r="X2305">
        <v>4.6900000000000004</v>
      </c>
      <c r="Y2305">
        <v>72337</v>
      </c>
      <c r="Z2305">
        <v>6576</v>
      </c>
      <c r="AA2305">
        <v>0.47</v>
      </c>
      <c r="AB2305">
        <v>11</v>
      </c>
      <c r="AC2305">
        <v>5</v>
      </c>
      <c r="AD2305">
        <v>6</v>
      </c>
      <c r="AE2305">
        <v>45.45</v>
      </c>
      <c r="AF2305">
        <v>18</v>
      </c>
      <c r="AG2305">
        <v>3</v>
      </c>
      <c r="AH2305">
        <v>1</v>
      </c>
      <c r="AI2305">
        <v>7</v>
      </c>
      <c r="AJ2305" s="301">
        <v>43919</v>
      </c>
      <c r="AK2305">
        <v>1140</v>
      </c>
      <c r="AL2305">
        <v>3345</v>
      </c>
      <c r="AM2305" s="301">
        <v>43828</v>
      </c>
      <c r="AN2305">
        <v>1666</v>
      </c>
      <c r="AO2305">
        <v>4332</v>
      </c>
      <c r="AP2305" s="301">
        <v>43645</v>
      </c>
      <c r="AQ2305">
        <v>1349</v>
      </c>
      <c r="AR2305">
        <v>3857</v>
      </c>
      <c r="AS2305" s="301">
        <v>43280</v>
      </c>
      <c r="AT2305">
        <v>1787</v>
      </c>
      <c r="AU2305">
        <v>4560</v>
      </c>
    </row>
    <row r="2306" spans="1:47" x14ac:dyDescent="0.2">
      <c r="A2306" s="102">
        <v>3133</v>
      </c>
      <c r="B2306">
        <v>3632</v>
      </c>
      <c r="C2306" t="s">
        <v>1451</v>
      </c>
      <c r="D2306" t="s">
        <v>900</v>
      </c>
      <c r="E2306">
        <v>486</v>
      </c>
      <c r="F2306">
        <v>469</v>
      </c>
      <c r="G2306">
        <v>2300</v>
      </c>
      <c r="H2306" t="s">
        <v>898</v>
      </c>
      <c r="I2306">
        <v>6472</v>
      </c>
      <c r="J2306" t="s">
        <v>59</v>
      </c>
      <c r="K2306" t="s">
        <v>909</v>
      </c>
      <c r="L2306">
        <v>213</v>
      </c>
      <c r="M2306">
        <v>211</v>
      </c>
      <c r="N2306">
        <v>5100</v>
      </c>
      <c r="O2306" t="s">
        <v>901</v>
      </c>
      <c r="P2306">
        <v>0.73633464284196604</v>
      </c>
      <c r="Q2306">
        <v>0.89213276864719404</v>
      </c>
      <c r="R2306">
        <v>0.248589249389393</v>
      </c>
      <c r="S2306">
        <v>5.7085819479068198E-3</v>
      </c>
      <c r="T2306">
        <v>0.94487677499830502</v>
      </c>
      <c r="U2306">
        <v>0.94487677499830502</v>
      </c>
      <c r="V2306">
        <v>1.26627060431006</v>
      </c>
      <c r="W2306">
        <v>6.4</v>
      </c>
      <c r="X2306">
        <v>0.24</v>
      </c>
      <c r="Y2306">
        <v>72137</v>
      </c>
      <c r="Z2306">
        <v>4008</v>
      </c>
      <c r="AA2306">
        <v>0.2</v>
      </c>
      <c r="AB2306">
        <v>18</v>
      </c>
      <c r="AC2306">
        <v>10</v>
      </c>
      <c r="AD2306">
        <v>8</v>
      </c>
      <c r="AE2306">
        <v>55.56</v>
      </c>
      <c r="AF2306">
        <v>18</v>
      </c>
      <c r="AG2306">
        <v>4</v>
      </c>
      <c r="AH2306">
        <v>3</v>
      </c>
      <c r="AI2306">
        <v>11</v>
      </c>
      <c r="AJ2306" s="301">
        <v>43919</v>
      </c>
      <c r="AK2306">
        <v>404</v>
      </c>
      <c r="AL2306">
        <v>196</v>
      </c>
      <c r="AM2306" s="301">
        <v>43828</v>
      </c>
      <c r="AN2306">
        <v>493</v>
      </c>
      <c r="AO2306">
        <v>345</v>
      </c>
      <c r="AP2306" s="301">
        <v>43645</v>
      </c>
      <c r="AQ2306">
        <v>510</v>
      </c>
      <c r="AR2306">
        <v>334</v>
      </c>
      <c r="AS2306" s="301">
        <v>43280</v>
      </c>
      <c r="AT2306">
        <v>587</v>
      </c>
      <c r="AU2306">
        <v>456</v>
      </c>
    </row>
    <row r="2307" spans="1:47" x14ac:dyDescent="0.2">
      <c r="A2307" s="102">
        <v>50</v>
      </c>
      <c r="B2307">
        <v>4208</v>
      </c>
      <c r="C2307" t="s">
        <v>1026</v>
      </c>
      <c r="D2307" t="s">
        <v>920</v>
      </c>
      <c r="E2307">
        <v>1810</v>
      </c>
      <c r="F2307">
        <v>1797</v>
      </c>
      <c r="G2307">
        <v>500</v>
      </c>
      <c r="H2307" t="s">
        <v>901</v>
      </c>
      <c r="I2307">
        <v>8316</v>
      </c>
      <c r="J2307" t="s">
        <v>1051</v>
      </c>
      <c r="K2307" t="s">
        <v>940</v>
      </c>
      <c r="L2307">
        <v>3001</v>
      </c>
      <c r="M2307">
        <v>3011</v>
      </c>
      <c r="N2307">
        <v>300</v>
      </c>
      <c r="O2307" t="s">
        <v>898</v>
      </c>
      <c r="P2307">
        <v>0.91466001652184203</v>
      </c>
      <c r="Q2307">
        <v>0.97656444779215901</v>
      </c>
      <c r="R2307">
        <v>0.36581205007398898</v>
      </c>
      <c r="S2307">
        <v>1.0140471523169299E-2</v>
      </c>
      <c r="T2307">
        <v>-0.57492732169050897</v>
      </c>
      <c r="U2307">
        <v>0.57492732169050897</v>
      </c>
      <c r="V2307">
        <v>0.58356716941067099</v>
      </c>
      <c r="W2307">
        <v>-2.12</v>
      </c>
      <c r="X2307">
        <v>0.53</v>
      </c>
      <c r="Y2307">
        <v>71953</v>
      </c>
      <c r="Z2307">
        <v>8994</v>
      </c>
      <c r="AA2307">
        <v>0.45</v>
      </c>
      <c r="AB2307">
        <v>8</v>
      </c>
      <c r="AC2307">
        <v>5</v>
      </c>
      <c r="AD2307">
        <v>3</v>
      </c>
      <c r="AE2307">
        <v>62.5</v>
      </c>
      <c r="AF2307">
        <v>21</v>
      </c>
      <c r="AG2307">
        <v>0</v>
      </c>
      <c r="AH2307">
        <v>0</v>
      </c>
      <c r="AI2307">
        <v>8</v>
      </c>
      <c r="AJ2307" s="301">
        <v>43919</v>
      </c>
      <c r="AK2307">
        <v>1691</v>
      </c>
      <c r="AL2307">
        <v>2750.5</v>
      </c>
      <c r="AM2307" s="301">
        <v>43828</v>
      </c>
      <c r="AN2307">
        <v>2379</v>
      </c>
      <c r="AO2307">
        <v>4038</v>
      </c>
      <c r="AP2307" s="301">
        <v>43645</v>
      </c>
      <c r="AQ2307">
        <v>2298</v>
      </c>
      <c r="AR2307">
        <v>3843</v>
      </c>
      <c r="AS2307" s="301">
        <v>43280</v>
      </c>
      <c r="AT2307">
        <v>2821</v>
      </c>
      <c r="AU2307">
        <v>4233</v>
      </c>
    </row>
    <row r="2308" spans="1:47" x14ac:dyDescent="0.2">
      <c r="A2308" s="102">
        <v>1166</v>
      </c>
      <c r="B2308">
        <v>1925</v>
      </c>
      <c r="C2308" t="s">
        <v>1459</v>
      </c>
      <c r="D2308" t="s">
        <v>907</v>
      </c>
      <c r="E2308">
        <v>2497.5</v>
      </c>
      <c r="F2308">
        <v>2510.5</v>
      </c>
      <c r="G2308">
        <v>400</v>
      </c>
      <c r="H2308" t="s">
        <v>901</v>
      </c>
      <c r="I2308">
        <v>8053</v>
      </c>
      <c r="J2308" t="s">
        <v>1470</v>
      </c>
      <c r="K2308" t="s">
        <v>905</v>
      </c>
      <c r="L2308">
        <v>1233</v>
      </c>
      <c r="M2308">
        <v>1218.5</v>
      </c>
      <c r="N2308">
        <v>800</v>
      </c>
      <c r="O2308" t="s">
        <v>898</v>
      </c>
      <c r="P2308">
        <v>0.60198406872799004</v>
      </c>
      <c r="Q2308">
        <v>0.944289593077418</v>
      </c>
      <c r="R2308">
        <v>0.10661209771119801</v>
      </c>
      <c r="S2308">
        <v>7.2631495884479202E-2</v>
      </c>
      <c r="T2308">
        <v>-0.67015999421046901</v>
      </c>
      <c r="U2308">
        <v>0.67015999421046901</v>
      </c>
      <c r="V2308">
        <v>0.69839888587003196</v>
      </c>
      <c r="W2308">
        <v>-3.09</v>
      </c>
      <c r="X2308">
        <v>2.93</v>
      </c>
      <c r="Y2308">
        <v>71906</v>
      </c>
      <c r="Z2308">
        <v>6537</v>
      </c>
      <c r="AA2308">
        <v>0.46</v>
      </c>
      <c r="AB2308">
        <v>11</v>
      </c>
      <c r="AC2308">
        <v>5</v>
      </c>
      <c r="AD2308">
        <v>6</v>
      </c>
      <c r="AE2308">
        <v>45.45</v>
      </c>
      <c r="AF2308">
        <v>19</v>
      </c>
      <c r="AG2308">
        <v>1</v>
      </c>
      <c r="AH2308">
        <v>1</v>
      </c>
      <c r="AI2308">
        <v>9</v>
      </c>
      <c r="AJ2308" s="301">
        <v>43919</v>
      </c>
      <c r="AK2308">
        <v>2718.5</v>
      </c>
      <c r="AL2308">
        <v>1285.5</v>
      </c>
      <c r="AM2308" s="301">
        <v>43828</v>
      </c>
      <c r="AN2308">
        <v>3390</v>
      </c>
      <c r="AO2308">
        <v>1624</v>
      </c>
      <c r="AP2308" s="301">
        <v>43645</v>
      </c>
      <c r="AQ2308">
        <v>3283</v>
      </c>
      <c r="AR2308">
        <v>1660</v>
      </c>
      <c r="AS2308" s="301">
        <v>43280</v>
      </c>
      <c r="AT2308">
        <v>3742</v>
      </c>
      <c r="AU2308">
        <v>1795.5</v>
      </c>
    </row>
    <row r="2309" spans="1:47" x14ac:dyDescent="0.2">
      <c r="A2309" s="102">
        <v>3209</v>
      </c>
      <c r="B2309">
        <v>2587</v>
      </c>
      <c r="C2309" t="s">
        <v>1233</v>
      </c>
      <c r="D2309" t="s">
        <v>923</v>
      </c>
      <c r="E2309">
        <v>4200</v>
      </c>
      <c r="F2309">
        <v>4180</v>
      </c>
      <c r="G2309">
        <v>200</v>
      </c>
      <c r="H2309" t="s">
        <v>901</v>
      </c>
      <c r="I2309">
        <v>6135</v>
      </c>
      <c r="J2309" t="s">
        <v>1452</v>
      </c>
      <c r="K2309" t="s">
        <v>909</v>
      </c>
      <c r="L2309">
        <v>3260</v>
      </c>
      <c r="M2309">
        <v>3240</v>
      </c>
      <c r="N2309">
        <v>300</v>
      </c>
      <c r="O2309" t="s">
        <v>898</v>
      </c>
      <c r="P2309">
        <v>0.79382949819179704</v>
      </c>
      <c r="Q2309">
        <v>0.88901203193314904</v>
      </c>
      <c r="R2309">
        <v>3.5882917523350703E-2</v>
      </c>
      <c r="S2309">
        <v>1.5354249850291399E-3</v>
      </c>
      <c r="T2309">
        <v>-0.57649384458517305</v>
      </c>
      <c r="U2309">
        <v>0.57649384458517305</v>
      </c>
      <c r="V2309">
        <v>0.673725409094317</v>
      </c>
      <c r="W2309">
        <v>-4.63</v>
      </c>
      <c r="X2309">
        <v>16.27</v>
      </c>
      <c r="Y2309">
        <v>71787</v>
      </c>
      <c r="Z2309">
        <v>8973</v>
      </c>
      <c r="AA2309">
        <v>1.03</v>
      </c>
      <c r="AB2309">
        <v>8</v>
      </c>
      <c r="AC2309">
        <v>4</v>
      </c>
      <c r="AD2309">
        <v>4</v>
      </c>
      <c r="AE2309">
        <v>50</v>
      </c>
      <c r="AF2309">
        <v>13</v>
      </c>
      <c r="AG2309">
        <v>4</v>
      </c>
      <c r="AH2309">
        <v>2</v>
      </c>
      <c r="AI2309">
        <v>2</v>
      </c>
      <c r="AJ2309" s="301">
        <v>43919</v>
      </c>
      <c r="AK2309">
        <v>4260</v>
      </c>
      <c r="AL2309">
        <v>2794</v>
      </c>
      <c r="AM2309" s="301">
        <v>43828</v>
      </c>
      <c r="AN2309">
        <v>4545</v>
      </c>
      <c r="AO2309">
        <v>5020</v>
      </c>
      <c r="AP2309" s="301">
        <v>43645</v>
      </c>
      <c r="AQ2309">
        <v>4710</v>
      </c>
      <c r="AR2309">
        <v>4630</v>
      </c>
      <c r="AS2309" s="301">
        <v>43280</v>
      </c>
      <c r="AT2309">
        <v>4670</v>
      </c>
      <c r="AU2309">
        <v>4185</v>
      </c>
    </row>
    <row r="2310" spans="1:47" x14ac:dyDescent="0.2">
      <c r="A2310" s="102">
        <v>940</v>
      </c>
      <c r="B2310">
        <v>1959</v>
      </c>
      <c r="C2310" t="s">
        <v>1446</v>
      </c>
      <c r="D2310" t="s">
        <v>907</v>
      </c>
      <c r="E2310">
        <v>3135</v>
      </c>
      <c r="F2310">
        <v>3115</v>
      </c>
      <c r="G2310">
        <v>300</v>
      </c>
      <c r="H2310" t="s">
        <v>901</v>
      </c>
      <c r="I2310">
        <v>6474</v>
      </c>
      <c r="J2310" t="s">
        <v>1401</v>
      </c>
      <c r="K2310" t="s">
        <v>909</v>
      </c>
      <c r="L2310">
        <v>3350</v>
      </c>
      <c r="M2310">
        <v>3370</v>
      </c>
      <c r="N2310">
        <v>300</v>
      </c>
      <c r="O2310" t="s">
        <v>898</v>
      </c>
      <c r="P2310">
        <v>0.81964938915790397</v>
      </c>
      <c r="Q2310">
        <v>0.94872565514493701</v>
      </c>
      <c r="R2310">
        <v>6.2725024933662096E-2</v>
      </c>
      <c r="S2310">
        <v>2.1880156613555998E-3</v>
      </c>
      <c r="T2310">
        <v>-1.0755252423932399E-2</v>
      </c>
      <c r="U2310">
        <v>1.0755252423932399E-2</v>
      </c>
      <c r="V2310">
        <v>6.3368639413508607E-2</v>
      </c>
      <c r="W2310">
        <v>-0.08</v>
      </c>
      <c r="X2310">
        <v>7.57</v>
      </c>
      <c r="Y2310">
        <v>71372</v>
      </c>
      <c r="Z2310">
        <v>8922</v>
      </c>
      <c r="AA2310">
        <v>0.57999999999999996</v>
      </c>
      <c r="AB2310">
        <v>8</v>
      </c>
      <c r="AC2310">
        <v>5</v>
      </c>
      <c r="AD2310">
        <v>3</v>
      </c>
      <c r="AE2310">
        <v>62.5</v>
      </c>
      <c r="AF2310">
        <v>15</v>
      </c>
      <c r="AG2310">
        <v>2</v>
      </c>
      <c r="AH2310">
        <v>1</v>
      </c>
      <c r="AI2310">
        <v>5</v>
      </c>
      <c r="AJ2310" s="301">
        <v>43919</v>
      </c>
      <c r="AK2310">
        <v>3070</v>
      </c>
      <c r="AL2310">
        <v>3005</v>
      </c>
      <c r="AM2310" s="301">
        <v>43828</v>
      </c>
      <c r="AN2310">
        <v>3235</v>
      </c>
      <c r="AO2310">
        <v>4815</v>
      </c>
      <c r="AP2310" s="301">
        <v>43645</v>
      </c>
      <c r="AQ2310">
        <v>3325</v>
      </c>
      <c r="AR2310">
        <v>4660</v>
      </c>
      <c r="AS2310" s="301">
        <v>43280</v>
      </c>
      <c r="AT2310">
        <v>5210</v>
      </c>
      <c r="AU2310">
        <v>5050</v>
      </c>
    </row>
    <row r="2311" spans="1:47" x14ac:dyDescent="0.2">
      <c r="A2311" s="102">
        <v>2173</v>
      </c>
      <c r="B2311">
        <v>7976</v>
      </c>
      <c r="C2311" t="s">
        <v>936</v>
      </c>
      <c r="D2311" t="s">
        <v>919</v>
      </c>
      <c r="E2311">
        <v>1351</v>
      </c>
      <c r="F2311">
        <v>1370</v>
      </c>
      <c r="G2311">
        <v>800</v>
      </c>
      <c r="H2311" t="s">
        <v>898</v>
      </c>
      <c r="I2311">
        <v>8053</v>
      </c>
      <c r="J2311" t="s">
        <v>1470</v>
      </c>
      <c r="K2311" t="s">
        <v>905</v>
      </c>
      <c r="L2311">
        <v>1233</v>
      </c>
      <c r="M2311">
        <v>1218.5</v>
      </c>
      <c r="N2311">
        <v>900</v>
      </c>
      <c r="O2311" t="s">
        <v>901</v>
      </c>
      <c r="P2311">
        <v>0.79242361517103699</v>
      </c>
      <c r="Q2311">
        <v>0.920337337035815</v>
      </c>
      <c r="R2311">
        <v>0.260569539434648</v>
      </c>
      <c r="S2311" s="15">
        <v>6.1206206094689998E-2</v>
      </c>
      <c r="T2311">
        <v>0.41024043568042701</v>
      </c>
      <c r="U2311">
        <v>0.41024043568042701</v>
      </c>
      <c r="V2311">
        <v>0.20222852645136799</v>
      </c>
      <c r="W2311">
        <v>2.4500000000000002</v>
      </c>
      <c r="X2311">
        <v>0.06</v>
      </c>
      <c r="Y2311">
        <v>71326</v>
      </c>
      <c r="Z2311">
        <v>4458</v>
      </c>
      <c r="AA2311">
        <v>0.16</v>
      </c>
      <c r="AB2311">
        <v>16</v>
      </c>
      <c r="AC2311">
        <v>8</v>
      </c>
      <c r="AD2311">
        <v>8</v>
      </c>
      <c r="AE2311">
        <v>50</v>
      </c>
      <c r="AF2311">
        <v>20</v>
      </c>
      <c r="AG2311">
        <v>3</v>
      </c>
      <c r="AH2311">
        <v>0</v>
      </c>
      <c r="AI2311">
        <v>13</v>
      </c>
      <c r="AJ2311" s="301">
        <v>43919</v>
      </c>
      <c r="AK2311">
        <v>1547</v>
      </c>
      <c r="AL2311">
        <v>1285.5</v>
      </c>
      <c r="AM2311" s="301">
        <v>43828</v>
      </c>
      <c r="AN2311">
        <v>1638</v>
      </c>
      <c r="AO2311">
        <v>1624</v>
      </c>
      <c r="AP2311" s="301">
        <v>43645</v>
      </c>
      <c r="AQ2311">
        <v>1770</v>
      </c>
      <c r="AR2311">
        <v>1660</v>
      </c>
      <c r="AS2311" s="301">
        <v>43280</v>
      </c>
      <c r="AT2311">
        <v>2244</v>
      </c>
      <c r="AU2311">
        <v>1795.5</v>
      </c>
    </row>
    <row r="2312" spans="1:47" x14ac:dyDescent="0.2">
      <c r="A2312" s="102">
        <v>3251</v>
      </c>
      <c r="B2312">
        <v>6326</v>
      </c>
      <c r="C2312" t="s">
        <v>1450</v>
      </c>
      <c r="D2312" t="s">
        <v>909</v>
      </c>
      <c r="E2312">
        <v>1614.5</v>
      </c>
      <c r="F2312">
        <v>1599</v>
      </c>
      <c r="G2312">
        <v>600</v>
      </c>
      <c r="H2312" t="s">
        <v>898</v>
      </c>
      <c r="I2312">
        <v>7012</v>
      </c>
      <c r="J2312" t="s">
        <v>1054</v>
      </c>
      <c r="K2312" t="s">
        <v>913</v>
      </c>
      <c r="L2312">
        <v>1524</v>
      </c>
      <c r="M2312">
        <v>1487</v>
      </c>
      <c r="N2312">
        <v>600</v>
      </c>
      <c r="O2312" t="s">
        <v>901</v>
      </c>
      <c r="P2312">
        <v>0.78959325514109802</v>
      </c>
      <c r="Q2312">
        <v>0.88774819801939497</v>
      </c>
      <c r="R2312" s="15">
        <v>5.7137836605901299E-2</v>
      </c>
      <c r="S2312">
        <v>2.8094258840676699E-2</v>
      </c>
      <c r="T2312">
        <v>3.5646463740746701</v>
      </c>
      <c r="U2312">
        <v>3.5646463740746701</v>
      </c>
      <c r="V2312">
        <v>3.3653231062683702</v>
      </c>
      <c r="W2312">
        <v>18.53</v>
      </c>
      <c r="X2312">
        <v>7</v>
      </c>
      <c r="Y2312">
        <v>71282</v>
      </c>
      <c r="Z2312">
        <v>5092</v>
      </c>
      <c r="AA2312">
        <v>0.25</v>
      </c>
      <c r="AB2312">
        <v>14</v>
      </c>
      <c r="AC2312">
        <v>7</v>
      </c>
      <c r="AD2312">
        <v>7</v>
      </c>
      <c r="AE2312">
        <v>50</v>
      </c>
      <c r="AF2312">
        <v>20</v>
      </c>
      <c r="AG2312">
        <v>2</v>
      </c>
      <c r="AH2312">
        <v>1</v>
      </c>
      <c r="AI2312">
        <v>11</v>
      </c>
      <c r="AJ2312" s="301">
        <v>43919</v>
      </c>
      <c r="AK2312">
        <v>1398.5</v>
      </c>
      <c r="AL2312">
        <v>1613</v>
      </c>
      <c r="AM2312" s="301">
        <v>43828</v>
      </c>
      <c r="AN2312">
        <v>1726</v>
      </c>
      <c r="AO2312">
        <v>2408</v>
      </c>
      <c r="AP2312" s="301">
        <v>43645</v>
      </c>
      <c r="AQ2312">
        <v>1813</v>
      </c>
      <c r="AR2312">
        <v>2584</v>
      </c>
      <c r="AS2312" s="301">
        <v>43280</v>
      </c>
      <c r="AT2312">
        <v>1732</v>
      </c>
      <c r="AU2312">
        <v>3200</v>
      </c>
    </row>
    <row r="2313" spans="1:47" x14ac:dyDescent="0.2">
      <c r="A2313" s="102">
        <v>1978</v>
      </c>
      <c r="B2313">
        <v>7762</v>
      </c>
      <c r="C2313" t="s">
        <v>1040</v>
      </c>
      <c r="D2313" t="s">
        <v>906</v>
      </c>
      <c r="E2313">
        <v>350</v>
      </c>
      <c r="F2313">
        <v>343</v>
      </c>
      <c r="G2313">
        <v>3200</v>
      </c>
      <c r="H2313" t="s">
        <v>901</v>
      </c>
      <c r="I2313">
        <v>7976</v>
      </c>
      <c r="J2313" t="s">
        <v>936</v>
      </c>
      <c r="K2313" t="s">
        <v>919</v>
      </c>
      <c r="L2313">
        <v>1351</v>
      </c>
      <c r="M2313">
        <v>1370</v>
      </c>
      <c r="N2313">
        <v>800</v>
      </c>
      <c r="O2313" t="s">
        <v>898</v>
      </c>
      <c r="P2313">
        <v>0.74958982939132202</v>
      </c>
      <c r="Q2313">
        <v>0.92548371133366103</v>
      </c>
      <c r="R2313" s="15">
        <v>6.3089723656754504E-3</v>
      </c>
      <c r="S2313">
        <v>3.9443792407868002E-2</v>
      </c>
      <c r="T2313">
        <v>-1.59248590655932</v>
      </c>
      <c r="U2313">
        <v>1.59248590655932</v>
      </c>
      <c r="V2313">
        <v>0.45166860572430501</v>
      </c>
      <c r="W2313">
        <v>-7.91</v>
      </c>
      <c r="X2313">
        <v>0.15</v>
      </c>
      <c r="Y2313">
        <v>71254</v>
      </c>
      <c r="Z2313">
        <v>4453</v>
      </c>
      <c r="AA2313">
        <v>0.15</v>
      </c>
      <c r="AB2313">
        <v>16</v>
      </c>
      <c r="AC2313">
        <v>6</v>
      </c>
      <c r="AD2313">
        <v>10</v>
      </c>
      <c r="AE2313">
        <v>37.5</v>
      </c>
      <c r="AF2313">
        <v>18</v>
      </c>
      <c r="AG2313">
        <v>4</v>
      </c>
      <c r="AH2313">
        <v>1</v>
      </c>
      <c r="AI2313">
        <v>11</v>
      </c>
      <c r="AJ2313" s="301">
        <v>43919</v>
      </c>
      <c r="AK2313">
        <v>386</v>
      </c>
      <c r="AL2313">
        <v>1547</v>
      </c>
      <c r="AM2313" s="301">
        <v>43828</v>
      </c>
      <c r="AN2313">
        <v>597</v>
      </c>
      <c r="AO2313">
        <v>1638</v>
      </c>
      <c r="AP2313" s="301">
        <v>43645</v>
      </c>
      <c r="AQ2313">
        <v>565</v>
      </c>
      <c r="AR2313">
        <v>1770</v>
      </c>
      <c r="AS2313" s="301">
        <v>43280</v>
      </c>
      <c r="AT2313">
        <v>709</v>
      </c>
      <c r="AU2313">
        <v>2244</v>
      </c>
    </row>
    <row r="2314" spans="1:47" x14ac:dyDescent="0.2">
      <c r="A2314" s="102">
        <v>1820</v>
      </c>
      <c r="B2314">
        <v>4091</v>
      </c>
      <c r="C2314" t="s">
        <v>1334</v>
      </c>
      <c r="D2314" t="s">
        <v>920</v>
      </c>
      <c r="E2314">
        <v>1721</v>
      </c>
      <c r="F2314">
        <v>1751</v>
      </c>
      <c r="G2314">
        <v>600</v>
      </c>
      <c r="H2314" t="s">
        <v>901</v>
      </c>
      <c r="I2314">
        <v>5101</v>
      </c>
      <c r="J2314" t="s">
        <v>1263</v>
      </c>
      <c r="K2314" t="s">
        <v>984</v>
      </c>
      <c r="L2314">
        <v>1514</v>
      </c>
      <c r="M2314">
        <v>1495</v>
      </c>
      <c r="N2314">
        <v>700</v>
      </c>
      <c r="O2314" t="s">
        <v>898</v>
      </c>
      <c r="P2314">
        <v>0.92217316405459804</v>
      </c>
      <c r="Q2314">
        <v>0.92934988225232096</v>
      </c>
      <c r="R2314">
        <v>3.6695636709116998E-2</v>
      </c>
      <c r="S2314">
        <v>8.4301612853337302E-2</v>
      </c>
      <c r="T2314">
        <v>-0.240815800495913</v>
      </c>
      <c r="U2314">
        <v>0.240815800495913</v>
      </c>
      <c r="V2314">
        <v>1.0475657990790099</v>
      </c>
      <c r="W2314">
        <v>-1.19</v>
      </c>
      <c r="X2314">
        <v>0.39</v>
      </c>
      <c r="Y2314">
        <v>71075</v>
      </c>
      <c r="Z2314">
        <v>5467</v>
      </c>
      <c r="AA2314">
        <v>0.24</v>
      </c>
      <c r="AB2314">
        <v>13</v>
      </c>
      <c r="AC2314">
        <v>6</v>
      </c>
      <c r="AD2314">
        <v>7</v>
      </c>
      <c r="AE2314">
        <v>46.15</v>
      </c>
      <c r="AF2314">
        <v>18</v>
      </c>
      <c r="AG2314">
        <v>3</v>
      </c>
      <c r="AH2314">
        <v>1</v>
      </c>
      <c r="AI2314">
        <v>9</v>
      </c>
      <c r="AJ2314" s="301">
        <v>43919</v>
      </c>
      <c r="AK2314">
        <v>1662</v>
      </c>
      <c r="AL2314">
        <v>1457</v>
      </c>
      <c r="AM2314" s="301">
        <v>43828</v>
      </c>
      <c r="AN2314">
        <v>2428</v>
      </c>
      <c r="AO2314">
        <v>2131</v>
      </c>
      <c r="AP2314" s="301">
        <v>43645</v>
      </c>
      <c r="AQ2314">
        <v>2285</v>
      </c>
      <c r="AR2314">
        <v>2041</v>
      </c>
      <c r="AS2314" s="301">
        <v>43280</v>
      </c>
      <c r="AT2314">
        <v>1526</v>
      </c>
      <c r="AU2314">
        <v>2246</v>
      </c>
    </row>
    <row r="2315" spans="1:47" x14ac:dyDescent="0.2">
      <c r="A2315" s="102">
        <v>3168</v>
      </c>
      <c r="B2315">
        <v>2587</v>
      </c>
      <c r="C2315" t="s">
        <v>1233</v>
      </c>
      <c r="D2315" t="s">
        <v>923</v>
      </c>
      <c r="E2315">
        <v>4200</v>
      </c>
      <c r="F2315">
        <v>4180</v>
      </c>
      <c r="G2315">
        <v>200</v>
      </c>
      <c r="H2315" t="s">
        <v>901</v>
      </c>
      <c r="I2315">
        <v>9616</v>
      </c>
      <c r="J2315" t="s">
        <v>1156</v>
      </c>
      <c r="K2315" t="s">
        <v>910</v>
      </c>
      <c r="L2315">
        <v>3730</v>
      </c>
      <c r="M2315">
        <v>3595</v>
      </c>
      <c r="N2315">
        <v>200</v>
      </c>
      <c r="O2315" t="s">
        <v>898</v>
      </c>
      <c r="P2315">
        <v>0.79212288337097003</v>
      </c>
      <c r="Q2315">
        <v>0.89053123983981697</v>
      </c>
      <c r="R2315" s="15">
        <v>1.1491619263798601E-2</v>
      </c>
      <c r="S2315" s="15">
        <v>2.67799474144671E-3</v>
      </c>
      <c r="T2315">
        <v>-1.10641997306414</v>
      </c>
      <c r="U2315">
        <v>1.10641997306414</v>
      </c>
      <c r="V2315">
        <v>1.20495084870058</v>
      </c>
      <c r="W2315">
        <v>-26.22</v>
      </c>
      <c r="X2315">
        <v>14</v>
      </c>
      <c r="Y2315">
        <v>71062</v>
      </c>
      <c r="Z2315">
        <v>7106</v>
      </c>
      <c r="AA2315">
        <v>0.86</v>
      </c>
      <c r="AB2315">
        <v>10</v>
      </c>
      <c r="AC2315">
        <v>4</v>
      </c>
      <c r="AD2315">
        <v>6</v>
      </c>
      <c r="AE2315">
        <v>40</v>
      </c>
      <c r="AF2315">
        <v>16</v>
      </c>
      <c r="AG2315">
        <v>2</v>
      </c>
      <c r="AH2315">
        <v>2</v>
      </c>
      <c r="AI2315">
        <v>6</v>
      </c>
      <c r="AJ2315" s="301">
        <v>43919</v>
      </c>
      <c r="AK2315">
        <v>4260</v>
      </c>
      <c r="AL2315">
        <v>2291</v>
      </c>
      <c r="AM2315" s="301">
        <v>43828</v>
      </c>
      <c r="AN2315">
        <v>4545</v>
      </c>
      <c r="AO2315">
        <v>5180</v>
      </c>
      <c r="AP2315" s="301">
        <v>43645</v>
      </c>
      <c r="AQ2315">
        <v>4710</v>
      </c>
      <c r="AR2315">
        <v>5240</v>
      </c>
      <c r="AS2315" s="301">
        <v>43280</v>
      </c>
      <c r="AT2315">
        <v>4670</v>
      </c>
      <c r="AU2315">
        <v>5940</v>
      </c>
    </row>
    <row r="2316" spans="1:47" x14ac:dyDescent="0.2">
      <c r="A2316" s="102">
        <v>615</v>
      </c>
      <c r="B2316">
        <v>4204</v>
      </c>
      <c r="C2316" t="s">
        <v>226</v>
      </c>
      <c r="D2316" t="s">
        <v>920</v>
      </c>
      <c r="E2316">
        <v>1489</v>
      </c>
      <c r="F2316">
        <v>1494</v>
      </c>
      <c r="G2316">
        <v>700</v>
      </c>
      <c r="H2316" t="s">
        <v>898</v>
      </c>
      <c r="I2316">
        <v>6592</v>
      </c>
      <c r="J2316" t="s">
        <v>1059</v>
      </c>
      <c r="K2316" t="s">
        <v>903</v>
      </c>
      <c r="L2316">
        <v>3415</v>
      </c>
      <c r="M2316">
        <v>3380</v>
      </c>
      <c r="N2316">
        <v>300</v>
      </c>
      <c r="O2316" t="s">
        <v>901</v>
      </c>
      <c r="P2316">
        <v>0.90407454233865003</v>
      </c>
      <c r="Q2316">
        <v>0.95527374507543605</v>
      </c>
      <c r="R2316">
        <v>3.1258841306718299E-2</v>
      </c>
      <c r="S2316">
        <v>1.5837679098695801E-3</v>
      </c>
      <c r="T2316">
        <v>0.92336771343281498</v>
      </c>
      <c r="U2316">
        <v>0.92336771343281498</v>
      </c>
      <c r="V2316">
        <v>0.28823809940331502</v>
      </c>
      <c r="W2316">
        <v>2.69</v>
      </c>
      <c r="X2316">
        <v>3.14</v>
      </c>
      <c r="Y2316">
        <v>71051</v>
      </c>
      <c r="Z2316">
        <v>5921</v>
      </c>
      <c r="AA2316">
        <v>0.28999999999999998</v>
      </c>
      <c r="AB2316">
        <v>12</v>
      </c>
      <c r="AC2316">
        <v>7</v>
      </c>
      <c r="AD2316">
        <v>5</v>
      </c>
      <c r="AE2316">
        <v>58.33</v>
      </c>
      <c r="AF2316">
        <v>20</v>
      </c>
      <c r="AG2316">
        <v>1</v>
      </c>
      <c r="AH2316">
        <v>2</v>
      </c>
      <c r="AI2316">
        <v>9</v>
      </c>
      <c r="AJ2316" s="301">
        <v>43919</v>
      </c>
      <c r="AK2316">
        <v>1479</v>
      </c>
      <c r="AL2316">
        <v>3360</v>
      </c>
      <c r="AM2316" s="301">
        <v>43828</v>
      </c>
      <c r="AN2316">
        <v>1904</v>
      </c>
      <c r="AO2316">
        <v>4150</v>
      </c>
      <c r="AP2316" s="301">
        <v>43645</v>
      </c>
      <c r="AQ2316">
        <v>1665</v>
      </c>
      <c r="AR2316">
        <v>3850</v>
      </c>
      <c r="AS2316" s="301">
        <v>43280</v>
      </c>
      <c r="AT2316">
        <v>1855</v>
      </c>
      <c r="AU2316">
        <v>5180</v>
      </c>
    </row>
    <row r="2317" spans="1:47" x14ac:dyDescent="0.2">
      <c r="A2317" s="102">
        <v>1246</v>
      </c>
      <c r="B2317">
        <v>9005</v>
      </c>
      <c r="C2317" t="s">
        <v>1447</v>
      </c>
      <c r="D2317" t="s">
        <v>976</v>
      </c>
      <c r="E2317">
        <v>1539</v>
      </c>
      <c r="F2317">
        <v>1512</v>
      </c>
      <c r="G2317">
        <v>700</v>
      </c>
      <c r="H2317" t="s">
        <v>901</v>
      </c>
      <c r="I2317">
        <v>9507</v>
      </c>
      <c r="J2317" t="s">
        <v>982</v>
      </c>
      <c r="K2317" t="s">
        <v>942</v>
      </c>
      <c r="L2317">
        <v>785</v>
      </c>
      <c r="M2317">
        <v>785</v>
      </c>
      <c r="N2317">
        <v>1300</v>
      </c>
      <c r="O2317" t="s">
        <v>898</v>
      </c>
      <c r="P2317">
        <v>0.68747667752320596</v>
      </c>
      <c r="Q2317">
        <v>0.94258084887535698</v>
      </c>
      <c r="R2317">
        <v>4.6332597677973798E-2</v>
      </c>
      <c r="S2317" s="15">
        <v>2.3069730676865699E-2</v>
      </c>
      <c r="T2317">
        <v>-1.6406381652150199</v>
      </c>
      <c r="U2317">
        <v>1.6406381652150199</v>
      </c>
      <c r="V2317">
        <v>0.80790297098849695</v>
      </c>
      <c r="W2317">
        <v>-5.21</v>
      </c>
      <c r="X2317">
        <v>3.58</v>
      </c>
      <c r="Y2317">
        <v>71016</v>
      </c>
      <c r="Z2317">
        <v>5073</v>
      </c>
      <c r="AA2317">
        <v>0.24</v>
      </c>
      <c r="AB2317">
        <v>14</v>
      </c>
      <c r="AC2317">
        <v>8</v>
      </c>
      <c r="AD2317">
        <v>6</v>
      </c>
      <c r="AE2317">
        <v>57.14</v>
      </c>
      <c r="AF2317">
        <v>20</v>
      </c>
      <c r="AG2317">
        <v>2</v>
      </c>
      <c r="AH2317">
        <v>1</v>
      </c>
      <c r="AI2317">
        <v>11</v>
      </c>
      <c r="AJ2317" s="301">
        <v>43919</v>
      </c>
      <c r="AK2317">
        <v>1734</v>
      </c>
      <c r="AL2317">
        <v>888</v>
      </c>
      <c r="AM2317" s="301">
        <v>43828</v>
      </c>
      <c r="AN2317">
        <v>2019</v>
      </c>
      <c r="AO2317">
        <v>1078</v>
      </c>
      <c r="AP2317" s="301">
        <v>43645</v>
      </c>
      <c r="AQ2317">
        <v>1955</v>
      </c>
      <c r="AR2317">
        <v>1012</v>
      </c>
      <c r="AS2317" s="301">
        <v>43280</v>
      </c>
      <c r="AT2317">
        <v>1857</v>
      </c>
      <c r="AU2317">
        <v>1460</v>
      </c>
    </row>
    <row r="2318" spans="1:47" x14ac:dyDescent="0.2">
      <c r="A2318" s="102">
        <v>3828</v>
      </c>
      <c r="B2318">
        <v>2587</v>
      </c>
      <c r="C2318" t="s">
        <v>1233</v>
      </c>
      <c r="D2318" t="s">
        <v>923</v>
      </c>
      <c r="E2318">
        <v>4200</v>
      </c>
      <c r="F2318">
        <v>4180</v>
      </c>
      <c r="G2318">
        <v>200</v>
      </c>
      <c r="H2318" t="s">
        <v>901</v>
      </c>
      <c r="I2318">
        <v>6908</v>
      </c>
      <c r="J2318" t="s">
        <v>1404</v>
      </c>
      <c r="K2318" t="s">
        <v>903</v>
      </c>
      <c r="L2318">
        <v>3555</v>
      </c>
      <c r="M2318">
        <v>3525</v>
      </c>
      <c r="N2318">
        <v>200</v>
      </c>
      <c r="O2318" t="s">
        <v>898</v>
      </c>
      <c r="P2318">
        <v>0.82245350211980195</v>
      </c>
      <c r="Q2318">
        <v>0.863840903517199</v>
      </c>
      <c r="R2318">
        <v>1.16446214449863E-2</v>
      </c>
      <c r="S2318">
        <v>1.6398369584765E-2</v>
      </c>
      <c r="T2318">
        <v>-1.0282079623635301</v>
      </c>
      <c r="U2318">
        <v>1.0282079623635301</v>
      </c>
      <c r="V2318">
        <v>0.91201539470003401</v>
      </c>
      <c r="W2318">
        <v>-8.9</v>
      </c>
      <c r="X2318">
        <v>15.67</v>
      </c>
      <c r="Y2318">
        <v>70776</v>
      </c>
      <c r="Z2318">
        <v>10111</v>
      </c>
      <c r="AA2318">
        <v>0.72</v>
      </c>
      <c r="AB2318">
        <v>7</v>
      </c>
      <c r="AC2318">
        <v>4</v>
      </c>
      <c r="AD2318">
        <v>3</v>
      </c>
      <c r="AE2318">
        <v>57.14</v>
      </c>
      <c r="AF2318">
        <v>13</v>
      </c>
      <c r="AG2318">
        <v>4</v>
      </c>
      <c r="AH2318">
        <v>2</v>
      </c>
      <c r="AI2318">
        <v>1</v>
      </c>
      <c r="AJ2318" s="301">
        <v>43919</v>
      </c>
      <c r="AK2318">
        <v>4260</v>
      </c>
      <c r="AL2318">
        <v>3090</v>
      </c>
      <c r="AM2318" s="301">
        <v>43828</v>
      </c>
      <c r="AN2318">
        <v>4545</v>
      </c>
      <c r="AO2318">
        <v>4840</v>
      </c>
      <c r="AP2318" s="301">
        <v>43645</v>
      </c>
      <c r="AQ2318">
        <v>4710</v>
      </c>
      <c r="AR2318">
        <v>5630</v>
      </c>
      <c r="AS2318" s="301">
        <v>43280</v>
      </c>
      <c r="AT2318">
        <v>4670</v>
      </c>
      <c r="AU2318">
        <v>6680</v>
      </c>
    </row>
    <row r="2319" spans="1:47" x14ac:dyDescent="0.2">
      <c r="A2319" s="102">
        <v>1260</v>
      </c>
      <c r="B2319">
        <v>7943</v>
      </c>
      <c r="C2319" t="s">
        <v>1466</v>
      </c>
      <c r="D2319" t="s">
        <v>897</v>
      </c>
      <c r="E2319">
        <v>2317</v>
      </c>
      <c r="F2319">
        <v>2347</v>
      </c>
      <c r="G2319">
        <v>400</v>
      </c>
      <c r="H2319" t="s">
        <v>898</v>
      </c>
      <c r="I2319">
        <v>8273</v>
      </c>
      <c r="J2319" t="s">
        <v>978</v>
      </c>
      <c r="K2319" t="s">
        <v>921</v>
      </c>
      <c r="L2319">
        <v>3425</v>
      </c>
      <c r="M2319">
        <v>3365</v>
      </c>
      <c r="N2319">
        <v>300</v>
      </c>
      <c r="O2319" t="s">
        <v>901</v>
      </c>
      <c r="P2319">
        <v>0.92951956524533397</v>
      </c>
      <c r="Q2319">
        <v>0.94229331460861299</v>
      </c>
      <c r="R2319">
        <v>0.27372191644923599</v>
      </c>
      <c r="S2319" s="15">
        <v>5.7493370925363503E-2</v>
      </c>
      <c r="T2319">
        <v>0.25345239899990202</v>
      </c>
      <c r="U2319">
        <v>0.25345239899990202</v>
      </c>
      <c r="V2319">
        <v>0.62242975529463196</v>
      </c>
      <c r="W2319">
        <v>1.26</v>
      </c>
      <c r="X2319">
        <v>7</v>
      </c>
      <c r="Y2319">
        <v>70623</v>
      </c>
      <c r="Z2319">
        <v>8828</v>
      </c>
      <c r="AA2319">
        <v>0.04</v>
      </c>
      <c r="AB2319">
        <v>8</v>
      </c>
      <c r="AC2319">
        <v>4</v>
      </c>
      <c r="AD2319">
        <v>4</v>
      </c>
      <c r="AE2319">
        <v>50</v>
      </c>
      <c r="AF2319">
        <v>20</v>
      </c>
      <c r="AG2319">
        <v>1</v>
      </c>
      <c r="AH2319">
        <v>1</v>
      </c>
      <c r="AI2319">
        <v>6</v>
      </c>
      <c r="AJ2319" s="301">
        <v>43919</v>
      </c>
      <c r="AK2319">
        <v>2134</v>
      </c>
      <c r="AL2319">
        <v>3060</v>
      </c>
      <c r="AM2319" s="301">
        <v>43828</v>
      </c>
      <c r="AN2319">
        <v>2684</v>
      </c>
      <c r="AO2319">
        <v>3935</v>
      </c>
      <c r="AP2319" s="301">
        <v>43645</v>
      </c>
      <c r="AQ2319">
        <v>3045</v>
      </c>
      <c r="AR2319">
        <v>4415</v>
      </c>
      <c r="AS2319" s="301">
        <v>43280</v>
      </c>
      <c r="AT2319">
        <v>4045</v>
      </c>
      <c r="AU2319">
        <v>6530</v>
      </c>
    </row>
    <row r="2320" spans="1:47" x14ac:dyDescent="0.2">
      <c r="A2320" s="102">
        <v>2992</v>
      </c>
      <c r="B2320">
        <v>2587</v>
      </c>
      <c r="C2320" t="s">
        <v>1233</v>
      </c>
      <c r="D2320" t="s">
        <v>923</v>
      </c>
      <c r="E2320">
        <v>4200</v>
      </c>
      <c r="F2320">
        <v>4180</v>
      </c>
      <c r="G2320">
        <v>200</v>
      </c>
      <c r="H2320" t="s">
        <v>898</v>
      </c>
      <c r="I2320">
        <v>9603</v>
      </c>
      <c r="J2320" t="s">
        <v>1013</v>
      </c>
      <c r="K2320" t="s">
        <v>910</v>
      </c>
      <c r="L2320">
        <v>1569</v>
      </c>
      <c r="M2320">
        <v>1540</v>
      </c>
      <c r="N2320">
        <v>500</v>
      </c>
      <c r="O2320" t="s">
        <v>901</v>
      </c>
      <c r="P2320">
        <v>0.80219126548624398</v>
      </c>
      <c r="Q2320">
        <v>0.897246593908132</v>
      </c>
      <c r="R2320">
        <v>1.4164255268989101E-2</v>
      </c>
      <c r="S2320" s="15">
        <v>1.1365427739011601E-3</v>
      </c>
      <c r="T2320">
        <v>0.17327475073467899</v>
      </c>
      <c r="U2320">
        <v>0.17327475073467899</v>
      </c>
      <c r="V2320">
        <v>5.0467164901905899E-2</v>
      </c>
      <c r="W2320">
        <v>2.6</v>
      </c>
      <c r="X2320">
        <v>7.89</v>
      </c>
      <c r="Y2320">
        <v>70547</v>
      </c>
      <c r="Z2320">
        <v>5879</v>
      </c>
      <c r="AA2320">
        <v>0.34</v>
      </c>
      <c r="AB2320">
        <v>12</v>
      </c>
      <c r="AC2320">
        <v>7</v>
      </c>
      <c r="AD2320">
        <v>5</v>
      </c>
      <c r="AE2320">
        <v>58.33</v>
      </c>
      <c r="AF2320">
        <v>14</v>
      </c>
      <c r="AG2320">
        <v>3</v>
      </c>
      <c r="AH2320">
        <v>3</v>
      </c>
      <c r="AI2320">
        <v>6</v>
      </c>
      <c r="AJ2320" s="301">
        <v>43919</v>
      </c>
      <c r="AK2320">
        <v>4260</v>
      </c>
      <c r="AL2320">
        <v>1419</v>
      </c>
      <c r="AM2320" s="301">
        <v>43828</v>
      </c>
      <c r="AN2320">
        <v>4545</v>
      </c>
      <c r="AO2320">
        <v>3135</v>
      </c>
      <c r="AP2320" s="301">
        <v>43645</v>
      </c>
      <c r="AQ2320">
        <v>4710</v>
      </c>
      <c r="AR2320">
        <v>2719</v>
      </c>
      <c r="AS2320" s="301">
        <v>43280</v>
      </c>
      <c r="AT2320">
        <v>4670</v>
      </c>
      <c r="AU2320">
        <v>3240</v>
      </c>
    </row>
    <row r="2321" spans="1:47" x14ac:dyDescent="0.2">
      <c r="A2321" s="102">
        <v>3410</v>
      </c>
      <c r="B2321">
        <v>5108</v>
      </c>
      <c r="C2321" t="s">
        <v>1467</v>
      </c>
      <c r="D2321" t="s">
        <v>984</v>
      </c>
      <c r="E2321">
        <v>3450</v>
      </c>
      <c r="F2321">
        <v>3455</v>
      </c>
      <c r="G2321">
        <v>300</v>
      </c>
      <c r="H2321" t="s">
        <v>901</v>
      </c>
      <c r="I2321">
        <v>5301</v>
      </c>
      <c r="J2321" t="s">
        <v>553</v>
      </c>
      <c r="K2321" t="s">
        <v>897</v>
      </c>
      <c r="L2321">
        <v>1010</v>
      </c>
      <c r="M2321">
        <v>1001</v>
      </c>
      <c r="N2321">
        <v>1000</v>
      </c>
      <c r="O2321" t="s">
        <v>898</v>
      </c>
      <c r="P2321">
        <v>0.8700739119973</v>
      </c>
      <c r="Q2321">
        <v>0.88125349711697099</v>
      </c>
      <c r="R2321">
        <v>1.2694045252868101E-2</v>
      </c>
      <c r="S2321">
        <v>1.0099733825983099E-2</v>
      </c>
      <c r="T2321">
        <v>-0.95934318929505702</v>
      </c>
      <c r="U2321">
        <v>0.95934318929505702</v>
      </c>
      <c r="V2321">
        <v>1.4693413717752899</v>
      </c>
      <c r="W2321">
        <v>-5.35</v>
      </c>
      <c r="X2321">
        <v>3.42</v>
      </c>
      <c r="Y2321">
        <v>70443</v>
      </c>
      <c r="Z2321">
        <v>5032</v>
      </c>
      <c r="AA2321">
        <v>0.11</v>
      </c>
      <c r="AB2321">
        <v>14</v>
      </c>
      <c r="AC2321">
        <v>7</v>
      </c>
      <c r="AD2321">
        <v>7</v>
      </c>
      <c r="AE2321">
        <v>50</v>
      </c>
      <c r="AF2321">
        <v>17</v>
      </c>
      <c r="AG2321">
        <v>3</v>
      </c>
      <c r="AH2321">
        <v>3</v>
      </c>
      <c r="AI2321">
        <v>8</v>
      </c>
      <c r="AJ2321" s="301">
        <v>43919</v>
      </c>
      <c r="AK2321">
        <v>3409</v>
      </c>
      <c r="AL2321">
        <v>903</v>
      </c>
      <c r="AM2321" s="301">
        <v>43828</v>
      </c>
      <c r="AN2321">
        <v>4070</v>
      </c>
      <c r="AO2321">
        <v>1095</v>
      </c>
      <c r="AP2321" s="301">
        <v>43645</v>
      </c>
      <c r="AQ2321">
        <v>4310</v>
      </c>
      <c r="AR2321">
        <v>1140</v>
      </c>
      <c r="AS2321" s="301">
        <v>43280</v>
      </c>
      <c r="AT2321">
        <v>4164</v>
      </c>
      <c r="AU2321">
        <v>1975</v>
      </c>
    </row>
    <row r="2322" spans="1:47" x14ac:dyDescent="0.2">
      <c r="A2322" s="102">
        <v>2987</v>
      </c>
      <c r="B2322">
        <v>5802</v>
      </c>
      <c r="C2322" t="s">
        <v>1056</v>
      </c>
      <c r="D2322" t="s">
        <v>911</v>
      </c>
      <c r="E2322">
        <v>1238.5</v>
      </c>
      <c r="F2322">
        <v>1214.5</v>
      </c>
      <c r="G2322">
        <v>900</v>
      </c>
      <c r="H2322" t="s">
        <v>898</v>
      </c>
      <c r="I2322">
        <v>9412</v>
      </c>
      <c r="J2322" t="s">
        <v>452</v>
      </c>
      <c r="K2322" t="s">
        <v>900</v>
      </c>
      <c r="L2322">
        <v>402</v>
      </c>
      <c r="M2322">
        <v>391</v>
      </c>
      <c r="N2322">
        <v>2800</v>
      </c>
      <c r="O2322" t="s">
        <v>901</v>
      </c>
      <c r="P2322">
        <v>0.90196815917486495</v>
      </c>
      <c r="Q2322">
        <v>0.897377265795123</v>
      </c>
      <c r="R2322">
        <v>0.268835996946855</v>
      </c>
      <c r="S2322">
        <v>6.4449455522606003E-2</v>
      </c>
      <c r="T2322">
        <v>2.3549561844059301</v>
      </c>
      <c r="U2322">
        <v>2.3549561844059301</v>
      </c>
      <c r="V2322">
        <v>1.3251171138265301</v>
      </c>
      <c r="W2322">
        <v>9.89</v>
      </c>
      <c r="X2322">
        <v>0.16</v>
      </c>
      <c r="Y2322">
        <v>70364</v>
      </c>
      <c r="Z2322">
        <v>4398</v>
      </c>
      <c r="AA2322">
        <v>0.23</v>
      </c>
      <c r="AB2322">
        <v>16</v>
      </c>
      <c r="AC2322">
        <v>10</v>
      </c>
      <c r="AD2322">
        <v>6</v>
      </c>
      <c r="AE2322">
        <v>62.5</v>
      </c>
      <c r="AF2322">
        <v>21</v>
      </c>
      <c r="AG2322">
        <v>1</v>
      </c>
      <c r="AH2322">
        <v>1</v>
      </c>
      <c r="AI2322">
        <v>14</v>
      </c>
      <c r="AJ2322" s="301">
        <v>43919</v>
      </c>
      <c r="AK2322">
        <v>1166.5</v>
      </c>
      <c r="AL2322">
        <v>393</v>
      </c>
      <c r="AM2322" s="301">
        <v>43828</v>
      </c>
      <c r="AN2322">
        <v>1652</v>
      </c>
      <c r="AO2322">
        <v>485</v>
      </c>
      <c r="AP2322" s="301">
        <v>43645</v>
      </c>
      <c r="AQ2322">
        <v>1442</v>
      </c>
      <c r="AR2322">
        <v>438</v>
      </c>
      <c r="AS2322" s="301">
        <v>43280</v>
      </c>
      <c r="AT2322">
        <v>1616.5</v>
      </c>
      <c r="AU2322">
        <v>538</v>
      </c>
    </row>
    <row r="2323" spans="1:47" x14ac:dyDescent="0.2">
      <c r="A2323" s="102">
        <v>1919</v>
      </c>
      <c r="B2323">
        <v>5020</v>
      </c>
      <c r="C2323" t="s">
        <v>1138</v>
      </c>
      <c r="D2323" t="s">
        <v>1090</v>
      </c>
      <c r="E2323">
        <v>379.7</v>
      </c>
      <c r="F2323">
        <v>378.3</v>
      </c>
      <c r="G2323">
        <v>2500</v>
      </c>
      <c r="H2323" t="s">
        <v>901</v>
      </c>
      <c r="I2323">
        <v>7943</v>
      </c>
      <c r="J2323" t="s">
        <v>1466</v>
      </c>
      <c r="K2323" t="s">
        <v>897</v>
      </c>
      <c r="L2323">
        <v>2317</v>
      </c>
      <c r="M2323">
        <v>2347</v>
      </c>
      <c r="N2323">
        <v>400</v>
      </c>
      <c r="O2323" t="s">
        <v>898</v>
      </c>
      <c r="P2323">
        <v>0.81962457246735498</v>
      </c>
      <c r="Q2323">
        <v>0.92699157523493603</v>
      </c>
      <c r="R2323" s="15">
        <v>0.16633260700772501</v>
      </c>
      <c r="S2323" s="15">
        <v>4.6851209471107602E-2</v>
      </c>
      <c r="T2323">
        <v>-2.1369721804272701</v>
      </c>
      <c r="U2323">
        <v>2.1369721804272701</v>
      </c>
      <c r="V2323">
        <v>1.67624831963356</v>
      </c>
      <c r="W2323">
        <v>-12.65</v>
      </c>
      <c r="X2323">
        <v>0.74</v>
      </c>
      <c r="Y2323">
        <v>70330</v>
      </c>
      <c r="Z2323">
        <v>4689</v>
      </c>
      <c r="AA2323">
        <v>0.08</v>
      </c>
      <c r="AB2323">
        <v>15</v>
      </c>
      <c r="AC2323">
        <v>7</v>
      </c>
      <c r="AD2323">
        <v>8</v>
      </c>
      <c r="AE2323">
        <v>46.67</v>
      </c>
      <c r="AF2323">
        <v>19</v>
      </c>
      <c r="AG2323">
        <v>4</v>
      </c>
      <c r="AH2323">
        <v>2</v>
      </c>
      <c r="AI2323">
        <v>9</v>
      </c>
      <c r="AJ2323" s="301">
        <v>43919</v>
      </c>
      <c r="AK2323">
        <v>367.8</v>
      </c>
      <c r="AL2323">
        <v>2134</v>
      </c>
      <c r="AM2323" s="301">
        <v>43828</v>
      </c>
      <c r="AN2323">
        <v>497.9</v>
      </c>
      <c r="AO2323">
        <v>2684</v>
      </c>
      <c r="AP2323" s="301">
        <v>43645</v>
      </c>
      <c r="AQ2323">
        <v>545.79999999999995</v>
      </c>
      <c r="AR2323">
        <v>3045</v>
      </c>
      <c r="AS2323" s="301">
        <v>43280</v>
      </c>
      <c r="AT2323">
        <v>757.9</v>
      </c>
      <c r="AU2323">
        <v>4045</v>
      </c>
    </row>
    <row r="2324" spans="1:47" x14ac:dyDescent="0.2">
      <c r="A2324" s="102">
        <v>1324</v>
      </c>
      <c r="B2324">
        <v>4666</v>
      </c>
      <c r="C2324" t="s">
        <v>1342</v>
      </c>
      <c r="D2324" t="s">
        <v>917</v>
      </c>
      <c r="E2324">
        <v>1805</v>
      </c>
      <c r="F2324">
        <v>1797</v>
      </c>
      <c r="G2324">
        <v>500</v>
      </c>
      <c r="H2324" t="s">
        <v>901</v>
      </c>
      <c r="I2324">
        <v>8316</v>
      </c>
      <c r="J2324" t="s">
        <v>1051</v>
      </c>
      <c r="K2324" t="s">
        <v>940</v>
      </c>
      <c r="L2324">
        <v>3001</v>
      </c>
      <c r="M2324">
        <v>3011</v>
      </c>
      <c r="N2324">
        <v>300</v>
      </c>
      <c r="O2324" t="s">
        <v>898</v>
      </c>
      <c r="P2324">
        <v>0.77868207489554697</v>
      </c>
      <c r="Q2324">
        <v>0.94106081301590006</v>
      </c>
      <c r="R2324" s="15">
        <v>0.39993986027448297</v>
      </c>
      <c r="S2324">
        <v>1.7755484348055601E-3</v>
      </c>
      <c r="T2324">
        <v>-0.28128565592339899</v>
      </c>
      <c r="U2324">
        <v>0.28128565592339899</v>
      </c>
      <c r="V2324">
        <v>0.41733822302097201</v>
      </c>
      <c r="W2324">
        <v>-2.83</v>
      </c>
      <c r="X2324">
        <v>0.53</v>
      </c>
      <c r="Y2324">
        <v>70003</v>
      </c>
      <c r="Z2324">
        <v>10000</v>
      </c>
      <c r="AA2324">
        <v>0.36</v>
      </c>
      <c r="AB2324">
        <v>7</v>
      </c>
      <c r="AC2324">
        <v>3</v>
      </c>
      <c r="AD2324">
        <v>4</v>
      </c>
      <c r="AE2324">
        <v>42.86</v>
      </c>
      <c r="AF2324">
        <v>19</v>
      </c>
      <c r="AG2324">
        <v>1</v>
      </c>
      <c r="AH2324">
        <v>0</v>
      </c>
      <c r="AI2324">
        <v>6</v>
      </c>
      <c r="AJ2324" s="301">
        <v>43919</v>
      </c>
      <c r="AK2324">
        <v>1620</v>
      </c>
      <c r="AL2324">
        <v>2750.5</v>
      </c>
      <c r="AM2324" s="301">
        <v>43828</v>
      </c>
      <c r="AN2324">
        <v>2669</v>
      </c>
      <c r="AO2324">
        <v>4038</v>
      </c>
      <c r="AP2324" s="301">
        <v>43645</v>
      </c>
      <c r="AQ2324">
        <v>2515</v>
      </c>
      <c r="AR2324">
        <v>3843</v>
      </c>
      <c r="AS2324" s="301">
        <v>43280</v>
      </c>
      <c r="AT2324">
        <v>2910</v>
      </c>
      <c r="AU2324">
        <v>4233</v>
      </c>
    </row>
    <row r="2325" spans="1:47" x14ac:dyDescent="0.2">
      <c r="A2325" s="102">
        <v>3515</v>
      </c>
      <c r="B2325">
        <v>3254</v>
      </c>
      <c r="C2325" t="s">
        <v>1390</v>
      </c>
      <c r="D2325" t="s">
        <v>917</v>
      </c>
      <c r="E2325">
        <v>1188</v>
      </c>
      <c r="F2325">
        <v>1178</v>
      </c>
      <c r="G2325">
        <v>900</v>
      </c>
      <c r="H2325" t="s">
        <v>898</v>
      </c>
      <c r="I2325">
        <v>9474</v>
      </c>
      <c r="J2325" t="s">
        <v>1046</v>
      </c>
      <c r="K2325" t="s">
        <v>900</v>
      </c>
      <c r="L2325">
        <v>1213</v>
      </c>
      <c r="M2325">
        <v>1195</v>
      </c>
      <c r="N2325">
        <v>900</v>
      </c>
      <c r="O2325" t="s">
        <v>901</v>
      </c>
      <c r="P2325">
        <v>0.90611561015958597</v>
      </c>
      <c r="Q2325">
        <v>0.87692934246510601</v>
      </c>
      <c r="R2325">
        <v>0.13475980658250999</v>
      </c>
      <c r="S2325">
        <v>7.0164645275045207E-2</v>
      </c>
      <c r="T2325">
        <v>0.328461797160427</v>
      </c>
      <c r="U2325">
        <v>0.328461797160427</v>
      </c>
      <c r="V2325">
        <v>3.18620384468472E-2</v>
      </c>
      <c r="W2325">
        <v>1.74</v>
      </c>
      <c r="X2325">
        <v>1.42</v>
      </c>
      <c r="Y2325">
        <v>69862</v>
      </c>
      <c r="Z2325">
        <v>4366</v>
      </c>
      <c r="AA2325">
        <v>0.24</v>
      </c>
      <c r="AB2325">
        <v>16</v>
      </c>
      <c r="AC2325">
        <v>7</v>
      </c>
      <c r="AD2325">
        <v>9</v>
      </c>
      <c r="AE2325">
        <v>43.75</v>
      </c>
      <c r="AF2325">
        <v>18</v>
      </c>
      <c r="AG2325">
        <v>4</v>
      </c>
      <c r="AH2325">
        <v>1</v>
      </c>
      <c r="AI2325">
        <v>11</v>
      </c>
      <c r="AJ2325" s="301">
        <v>43919</v>
      </c>
      <c r="AK2325">
        <v>983</v>
      </c>
      <c r="AL2325">
        <v>1117</v>
      </c>
      <c r="AM2325" s="301">
        <v>43828</v>
      </c>
      <c r="AN2325">
        <v>1338</v>
      </c>
      <c r="AO2325">
        <v>1820</v>
      </c>
      <c r="AP2325" s="301">
        <v>43645</v>
      </c>
      <c r="AQ2325">
        <v>1520</v>
      </c>
      <c r="AR2325">
        <v>1979</v>
      </c>
      <c r="AS2325" s="301">
        <v>43280</v>
      </c>
      <c r="AT2325">
        <v>1665</v>
      </c>
      <c r="AU2325">
        <v>2589</v>
      </c>
    </row>
    <row r="2326" spans="1:47" x14ac:dyDescent="0.2">
      <c r="A2326" s="102">
        <v>98</v>
      </c>
      <c r="B2326">
        <v>5214</v>
      </c>
      <c r="C2326" t="s">
        <v>1103</v>
      </c>
      <c r="D2326" t="s">
        <v>897</v>
      </c>
      <c r="E2326">
        <v>1704</v>
      </c>
      <c r="F2326">
        <v>1665</v>
      </c>
      <c r="G2326">
        <v>600</v>
      </c>
      <c r="H2326" t="s">
        <v>898</v>
      </c>
      <c r="I2326">
        <v>7201</v>
      </c>
      <c r="J2326" t="s">
        <v>928</v>
      </c>
      <c r="K2326" t="s">
        <v>913</v>
      </c>
      <c r="L2326">
        <v>400.4</v>
      </c>
      <c r="M2326">
        <v>394.7</v>
      </c>
      <c r="N2326">
        <v>2500</v>
      </c>
      <c r="O2326" t="s">
        <v>901</v>
      </c>
      <c r="P2326">
        <v>0.92514523821313199</v>
      </c>
      <c r="Q2326">
        <v>0.97283454266381997</v>
      </c>
      <c r="R2326">
        <v>0.46850753974820902</v>
      </c>
      <c r="S2326" s="15">
        <v>8.84297315634964E-2</v>
      </c>
      <c r="T2326">
        <v>0.63260300244358703</v>
      </c>
      <c r="U2326">
        <v>0.63260300244358703</v>
      </c>
      <c r="V2326">
        <v>1.1401241334719701</v>
      </c>
      <c r="W2326">
        <v>3.79</v>
      </c>
      <c r="X2326">
        <v>1.23</v>
      </c>
      <c r="Y2326">
        <v>69707</v>
      </c>
      <c r="Z2326">
        <v>4647</v>
      </c>
      <c r="AA2326">
        <v>0.06</v>
      </c>
      <c r="AB2326">
        <v>15</v>
      </c>
      <c r="AC2326">
        <v>7</v>
      </c>
      <c r="AD2326">
        <v>8</v>
      </c>
      <c r="AE2326">
        <v>46.67</v>
      </c>
      <c r="AF2326">
        <v>19</v>
      </c>
      <c r="AG2326">
        <v>2</v>
      </c>
      <c r="AH2326">
        <v>2</v>
      </c>
      <c r="AI2326">
        <v>11</v>
      </c>
      <c r="AJ2326" s="301">
        <v>43919</v>
      </c>
      <c r="AK2326">
        <v>1498</v>
      </c>
      <c r="AL2326">
        <v>384.9</v>
      </c>
      <c r="AM2326" s="301">
        <v>43828</v>
      </c>
      <c r="AN2326">
        <v>2441</v>
      </c>
      <c r="AO2326">
        <v>636.1</v>
      </c>
      <c r="AP2326" s="301">
        <v>43645</v>
      </c>
      <c r="AQ2326">
        <v>2786</v>
      </c>
      <c r="AR2326">
        <v>789.6</v>
      </c>
      <c r="AS2326" s="301">
        <v>43280</v>
      </c>
      <c r="AT2326">
        <v>2998</v>
      </c>
      <c r="AU2326">
        <v>1053</v>
      </c>
    </row>
    <row r="2327" spans="1:47" x14ac:dyDescent="0.2">
      <c r="A2327" s="102">
        <v>601</v>
      </c>
      <c r="B2327">
        <v>6457</v>
      </c>
      <c r="C2327" t="s">
        <v>1130</v>
      </c>
      <c r="D2327" t="s">
        <v>909</v>
      </c>
      <c r="E2327">
        <v>2420</v>
      </c>
      <c r="F2327">
        <v>2390</v>
      </c>
      <c r="G2327">
        <v>400</v>
      </c>
      <c r="H2327" t="s">
        <v>901</v>
      </c>
      <c r="I2327">
        <v>7186</v>
      </c>
      <c r="J2327" t="s">
        <v>445</v>
      </c>
      <c r="K2327" t="s">
        <v>940</v>
      </c>
      <c r="L2327">
        <v>353</v>
      </c>
      <c r="M2327">
        <v>347</v>
      </c>
      <c r="N2327">
        <v>2800</v>
      </c>
      <c r="O2327" t="s">
        <v>898</v>
      </c>
      <c r="P2327">
        <v>0.84888314908877105</v>
      </c>
      <c r="Q2327">
        <v>0.95563498792050705</v>
      </c>
      <c r="R2327" s="15">
        <v>2.8708356622774701E-2</v>
      </c>
      <c r="S2327" s="15">
        <v>1.9839924470654399E-2</v>
      </c>
      <c r="T2327">
        <v>-1.53032122947959</v>
      </c>
      <c r="U2327">
        <v>1.53032122947959</v>
      </c>
      <c r="V2327">
        <v>1.2488446894015399</v>
      </c>
      <c r="W2327">
        <v>-8.93</v>
      </c>
      <c r="X2327">
        <v>1.63</v>
      </c>
      <c r="Y2327">
        <v>69705</v>
      </c>
      <c r="Z2327">
        <v>4357</v>
      </c>
      <c r="AA2327">
        <v>0.13</v>
      </c>
      <c r="AB2327">
        <v>16</v>
      </c>
      <c r="AC2327">
        <v>9</v>
      </c>
      <c r="AD2327">
        <v>7</v>
      </c>
      <c r="AE2327">
        <v>56.25</v>
      </c>
      <c r="AF2327">
        <v>21</v>
      </c>
      <c r="AG2327">
        <v>0</v>
      </c>
      <c r="AH2327">
        <v>1</v>
      </c>
      <c r="AI2327">
        <v>15</v>
      </c>
      <c r="AJ2327" s="301">
        <v>43919</v>
      </c>
      <c r="AK2327">
        <v>2605</v>
      </c>
      <c r="AL2327">
        <v>340</v>
      </c>
      <c r="AM2327" s="301">
        <v>43828</v>
      </c>
      <c r="AN2327">
        <v>3310</v>
      </c>
      <c r="AO2327">
        <v>452</v>
      </c>
      <c r="AP2327" s="301">
        <v>43645</v>
      </c>
      <c r="AQ2327">
        <v>2914</v>
      </c>
      <c r="AR2327">
        <v>412</v>
      </c>
      <c r="AS2327" s="301">
        <v>43280</v>
      </c>
      <c r="AT2327">
        <v>3075</v>
      </c>
      <c r="AU2327">
        <v>553</v>
      </c>
    </row>
    <row r="2328" spans="1:47" x14ac:dyDescent="0.2">
      <c r="A2328" s="102">
        <v>1683</v>
      </c>
      <c r="B2328">
        <v>7203</v>
      </c>
      <c r="C2328" t="s">
        <v>1355</v>
      </c>
      <c r="D2328" t="s">
        <v>913</v>
      </c>
      <c r="E2328">
        <v>6780</v>
      </c>
      <c r="F2328">
        <v>6759</v>
      </c>
      <c r="G2328">
        <v>100</v>
      </c>
      <c r="H2328" t="s">
        <v>898</v>
      </c>
      <c r="I2328">
        <v>8585</v>
      </c>
      <c r="J2328" t="s">
        <v>1199</v>
      </c>
      <c r="K2328" t="s">
        <v>904</v>
      </c>
      <c r="L2328">
        <v>121</v>
      </c>
      <c r="M2328">
        <v>118</v>
      </c>
      <c r="N2328">
        <v>5700</v>
      </c>
      <c r="O2328" t="s">
        <v>901</v>
      </c>
      <c r="P2328">
        <v>0.83983104215547899</v>
      </c>
      <c r="Q2328">
        <v>0.932695642889245</v>
      </c>
      <c r="R2328" s="15">
        <v>0.33641127629740603</v>
      </c>
      <c r="S2328" s="15">
        <v>1.97097405959199E-2</v>
      </c>
      <c r="T2328">
        <v>1.6011913119304999</v>
      </c>
      <c r="U2328">
        <v>1.6011913119304999</v>
      </c>
      <c r="V2328">
        <v>0.70673141174081699</v>
      </c>
      <c r="W2328">
        <v>4.38</v>
      </c>
      <c r="X2328">
        <v>0.49</v>
      </c>
      <c r="Y2328">
        <v>69484</v>
      </c>
      <c r="Z2328">
        <v>4087</v>
      </c>
      <c r="AA2328">
        <v>0.28000000000000003</v>
      </c>
      <c r="AB2328">
        <v>17</v>
      </c>
      <c r="AC2328">
        <v>7</v>
      </c>
      <c r="AD2328">
        <v>10</v>
      </c>
      <c r="AE2328">
        <v>41.18</v>
      </c>
      <c r="AF2328">
        <v>20</v>
      </c>
      <c r="AG2328">
        <v>2</v>
      </c>
      <c r="AH2328">
        <v>0</v>
      </c>
      <c r="AI2328">
        <v>15</v>
      </c>
      <c r="AJ2328" s="301">
        <v>43919</v>
      </c>
      <c r="AK2328">
        <v>6797</v>
      </c>
      <c r="AL2328">
        <v>123</v>
      </c>
      <c r="AM2328" s="301">
        <v>43828</v>
      </c>
      <c r="AN2328">
        <v>7714</v>
      </c>
      <c r="AO2328">
        <v>165</v>
      </c>
      <c r="AP2328" s="301">
        <v>43645</v>
      </c>
      <c r="AQ2328">
        <v>6874</v>
      </c>
      <c r="AR2328">
        <v>119</v>
      </c>
      <c r="AS2328" s="301">
        <v>43280</v>
      </c>
      <c r="AT2328">
        <v>7068</v>
      </c>
      <c r="AU2328">
        <v>147</v>
      </c>
    </row>
    <row r="2329" spans="1:47" x14ac:dyDescent="0.2">
      <c r="A2329" s="102">
        <v>175</v>
      </c>
      <c r="B2329">
        <v>6141</v>
      </c>
      <c r="C2329" t="s">
        <v>1069</v>
      </c>
      <c r="D2329" t="s">
        <v>909</v>
      </c>
      <c r="E2329">
        <v>1254</v>
      </c>
      <c r="F2329">
        <v>1256</v>
      </c>
      <c r="G2329">
        <v>900</v>
      </c>
      <c r="H2329" t="s">
        <v>898</v>
      </c>
      <c r="I2329">
        <v>6301</v>
      </c>
      <c r="J2329" t="s">
        <v>52</v>
      </c>
      <c r="K2329" t="s">
        <v>909</v>
      </c>
      <c r="L2329">
        <v>2125</v>
      </c>
      <c r="M2329">
        <v>2153</v>
      </c>
      <c r="N2329">
        <v>500</v>
      </c>
      <c r="O2329" t="s">
        <v>901</v>
      </c>
      <c r="P2329">
        <v>0.96680031998404903</v>
      </c>
      <c r="Q2329">
        <v>0.96880544782513001</v>
      </c>
      <c r="R2329" s="15">
        <v>9.6920704148979103E-2</v>
      </c>
      <c r="S2329" s="15">
        <v>5.4017513817111399E-3</v>
      </c>
      <c r="T2329">
        <v>0.55485719391992405</v>
      </c>
      <c r="U2329">
        <v>0.55485719391992405</v>
      </c>
      <c r="V2329">
        <v>0.89696902618091301</v>
      </c>
      <c r="W2329">
        <v>4.8499999999999996</v>
      </c>
      <c r="X2329">
        <v>5.01</v>
      </c>
      <c r="Y2329">
        <v>69128</v>
      </c>
      <c r="Z2329">
        <v>4609</v>
      </c>
      <c r="AA2329">
        <v>0.33</v>
      </c>
      <c r="AB2329">
        <v>15</v>
      </c>
      <c r="AC2329">
        <v>9</v>
      </c>
      <c r="AD2329">
        <v>6</v>
      </c>
      <c r="AE2329">
        <v>60</v>
      </c>
      <c r="AF2329">
        <v>19</v>
      </c>
      <c r="AG2329">
        <v>2</v>
      </c>
      <c r="AH2329">
        <v>3</v>
      </c>
      <c r="AI2329">
        <v>10</v>
      </c>
      <c r="AJ2329" s="301">
        <v>43919</v>
      </c>
      <c r="AK2329">
        <v>906</v>
      </c>
      <c r="AL2329">
        <v>1877.5</v>
      </c>
      <c r="AM2329" s="301">
        <v>43828</v>
      </c>
      <c r="AN2329">
        <v>1690</v>
      </c>
      <c r="AO2329">
        <v>2642</v>
      </c>
      <c r="AP2329" s="301">
        <v>43645</v>
      </c>
      <c r="AQ2329">
        <v>1836</v>
      </c>
      <c r="AR2329">
        <v>2658</v>
      </c>
      <c r="AS2329" s="301">
        <v>43280</v>
      </c>
      <c r="AT2329">
        <v>1514</v>
      </c>
      <c r="AU2329">
        <v>3122</v>
      </c>
    </row>
    <row r="2330" spans="1:47" x14ac:dyDescent="0.2">
      <c r="A2330" s="102">
        <v>1698</v>
      </c>
      <c r="B2330">
        <v>2810</v>
      </c>
      <c r="C2330" t="s">
        <v>1092</v>
      </c>
      <c r="D2330" t="s">
        <v>923</v>
      </c>
      <c r="E2330">
        <v>3475</v>
      </c>
      <c r="F2330">
        <v>3455</v>
      </c>
      <c r="G2330">
        <v>300</v>
      </c>
      <c r="H2330" t="s">
        <v>901</v>
      </c>
      <c r="I2330">
        <v>8273</v>
      </c>
      <c r="J2330" t="s">
        <v>978</v>
      </c>
      <c r="K2330" t="s">
        <v>921</v>
      </c>
      <c r="L2330">
        <v>3425</v>
      </c>
      <c r="M2330">
        <v>3365</v>
      </c>
      <c r="N2330">
        <v>300</v>
      </c>
      <c r="O2330" t="s">
        <v>898</v>
      </c>
      <c r="P2330">
        <v>0.78502047302615896</v>
      </c>
      <c r="Q2330">
        <v>0.93238106789327702</v>
      </c>
      <c r="R2330" s="15">
        <v>9.3176954486239805E-2</v>
      </c>
      <c r="S2330">
        <v>1.23597257843435E-2</v>
      </c>
      <c r="T2330">
        <v>-1.2578805449434201</v>
      </c>
      <c r="U2330">
        <v>1.2578805449434201</v>
      </c>
      <c r="V2330">
        <v>1.39483399499191</v>
      </c>
      <c r="W2330">
        <v>-9.49</v>
      </c>
      <c r="X2330">
        <v>2.6</v>
      </c>
      <c r="Y2330">
        <v>69128</v>
      </c>
      <c r="Z2330">
        <v>6913</v>
      </c>
      <c r="AA2330">
        <v>0.31</v>
      </c>
      <c r="AB2330">
        <v>10</v>
      </c>
      <c r="AC2330">
        <v>5</v>
      </c>
      <c r="AD2330">
        <v>5</v>
      </c>
      <c r="AE2330">
        <v>50</v>
      </c>
      <c r="AF2330">
        <v>18</v>
      </c>
      <c r="AG2330">
        <v>2</v>
      </c>
      <c r="AH2330">
        <v>2</v>
      </c>
      <c r="AI2330">
        <v>6</v>
      </c>
      <c r="AJ2330" s="301">
        <v>43919</v>
      </c>
      <c r="AK2330">
        <v>3665</v>
      </c>
      <c r="AL2330">
        <v>3060</v>
      </c>
      <c r="AM2330" s="301">
        <v>43828</v>
      </c>
      <c r="AN2330">
        <v>3730</v>
      </c>
      <c r="AO2330">
        <v>3935</v>
      </c>
      <c r="AP2330" s="301">
        <v>43645</v>
      </c>
      <c r="AQ2330">
        <v>4145</v>
      </c>
      <c r="AR2330">
        <v>4415</v>
      </c>
      <c r="AS2330" s="301">
        <v>43280</v>
      </c>
      <c r="AT2330">
        <v>3780</v>
      </c>
      <c r="AU2330">
        <v>6530</v>
      </c>
    </row>
    <row r="2331" spans="1:47" x14ac:dyDescent="0.2">
      <c r="A2331" s="102">
        <v>3171</v>
      </c>
      <c r="B2331">
        <v>1959</v>
      </c>
      <c r="C2331" t="s">
        <v>1446</v>
      </c>
      <c r="D2331" t="s">
        <v>907</v>
      </c>
      <c r="E2331">
        <v>3135</v>
      </c>
      <c r="F2331">
        <v>3115</v>
      </c>
      <c r="G2331">
        <v>300</v>
      </c>
      <c r="H2331" t="s">
        <v>901</v>
      </c>
      <c r="I2331">
        <v>7453</v>
      </c>
      <c r="J2331" t="s">
        <v>50</v>
      </c>
      <c r="K2331" t="s">
        <v>921</v>
      </c>
      <c r="L2331">
        <v>1533</v>
      </c>
      <c r="M2331">
        <v>1495</v>
      </c>
      <c r="N2331">
        <v>600</v>
      </c>
      <c r="O2331" t="s">
        <v>898</v>
      </c>
      <c r="P2331">
        <v>0.78331174635548895</v>
      </c>
      <c r="Q2331">
        <v>0.89045310661582999</v>
      </c>
      <c r="R2331">
        <v>6.1602231784542903E-2</v>
      </c>
      <c r="S2331" s="15">
        <v>2.83689519797754E-2</v>
      </c>
      <c r="T2331">
        <v>-0.323801012639576</v>
      </c>
      <c r="U2331">
        <v>0.323801012639576</v>
      </c>
      <c r="V2331">
        <v>0.60200957180011705</v>
      </c>
      <c r="W2331">
        <v>-3.98</v>
      </c>
      <c r="X2331">
        <v>4.01</v>
      </c>
      <c r="Y2331">
        <v>69094</v>
      </c>
      <c r="Z2331">
        <v>5758</v>
      </c>
      <c r="AA2331">
        <v>0.16</v>
      </c>
      <c r="AB2331">
        <v>12</v>
      </c>
      <c r="AC2331">
        <v>5</v>
      </c>
      <c r="AD2331">
        <v>7</v>
      </c>
      <c r="AE2331">
        <v>41.67</v>
      </c>
      <c r="AF2331">
        <v>19</v>
      </c>
      <c r="AG2331">
        <v>2</v>
      </c>
      <c r="AH2331">
        <v>1</v>
      </c>
      <c r="AI2331">
        <v>9</v>
      </c>
      <c r="AJ2331" s="301">
        <v>43919</v>
      </c>
      <c r="AK2331">
        <v>3070</v>
      </c>
      <c r="AL2331">
        <v>1204</v>
      </c>
      <c r="AM2331" s="301">
        <v>43828</v>
      </c>
      <c r="AN2331">
        <v>3235</v>
      </c>
      <c r="AO2331">
        <v>2556</v>
      </c>
      <c r="AP2331" s="301">
        <v>43645</v>
      </c>
      <c r="AQ2331">
        <v>3325</v>
      </c>
      <c r="AR2331">
        <v>1959</v>
      </c>
      <c r="AS2331" s="301">
        <v>43280</v>
      </c>
      <c r="AT2331">
        <v>5210</v>
      </c>
      <c r="AU2331">
        <v>3775</v>
      </c>
    </row>
    <row r="2332" spans="1:47" x14ac:dyDescent="0.2">
      <c r="A2332" s="102">
        <v>2165</v>
      </c>
      <c r="B2332">
        <v>6201</v>
      </c>
      <c r="C2332" t="s">
        <v>1150</v>
      </c>
      <c r="D2332" t="s">
        <v>913</v>
      </c>
      <c r="E2332">
        <v>5750</v>
      </c>
      <c r="F2332">
        <v>5650</v>
      </c>
      <c r="G2332">
        <v>100</v>
      </c>
      <c r="H2332" t="s">
        <v>901</v>
      </c>
      <c r="I2332">
        <v>8308</v>
      </c>
      <c r="J2332" t="s">
        <v>48</v>
      </c>
      <c r="K2332" t="s">
        <v>940</v>
      </c>
      <c r="L2332">
        <v>366</v>
      </c>
      <c r="M2332">
        <v>368</v>
      </c>
      <c r="N2332">
        <v>1500</v>
      </c>
      <c r="O2332" t="s">
        <v>898</v>
      </c>
      <c r="P2332">
        <v>0.89757290596637895</v>
      </c>
      <c r="Q2332">
        <v>0.92048404776522097</v>
      </c>
      <c r="R2332">
        <v>4.9545613869286902E-2</v>
      </c>
      <c r="S2332">
        <v>5.8632314796195802E-2</v>
      </c>
      <c r="T2332">
        <v>-7.0628656781725294E-2</v>
      </c>
      <c r="U2332">
        <v>7.0628656781725294E-2</v>
      </c>
      <c r="V2332">
        <v>0.22352421889275501</v>
      </c>
      <c r="W2332">
        <v>-0.28000000000000003</v>
      </c>
      <c r="X2332">
        <v>2.2999999999999998</v>
      </c>
      <c r="Y2332">
        <v>69084</v>
      </c>
      <c r="Z2332">
        <v>4064</v>
      </c>
      <c r="AA2332">
        <v>0.14000000000000001</v>
      </c>
      <c r="AB2332">
        <v>17</v>
      </c>
      <c r="AC2332">
        <v>9</v>
      </c>
      <c r="AD2332">
        <v>8</v>
      </c>
      <c r="AE2332">
        <v>52.94</v>
      </c>
      <c r="AF2332">
        <v>21</v>
      </c>
      <c r="AG2332">
        <v>1</v>
      </c>
      <c r="AH2332">
        <v>0</v>
      </c>
      <c r="AI2332">
        <v>16</v>
      </c>
      <c r="AJ2332" s="301">
        <v>43919</v>
      </c>
      <c r="AK2332">
        <v>5370</v>
      </c>
      <c r="AL2332">
        <v>344</v>
      </c>
      <c r="AM2332" s="301">
        <v>43828</v>
      </c>
      <c r="AN2332">
        <v>6330</v>
      </c>
      <c r="AO2332">
        <v>479</v>
      </c>
      <c r="AP2332" s="301">
        <v>43645</v>
      </c>
      <c r="AQ2332">
        <v>6040</v>
      </c>
      <c r="AR2332">
        <v>453.5</v>
      </c>
      <c r="AS2332" s="301">
        <v>43280</v>
      </c>
      <c r="AT2332">
        <v>6010</v>
      </c>
      <c r="AU2332">
        <v>582.29999999999995</v>
      </c>
    </row>
    <row r="2333" spans="1:47" x14ac:dyDescent="0.2">
      <c r="A2333" s="102">
        <v>3212</v>
      </c>
      <c r="B2333">
        <v>2201</v>
      </c>
      <c r="C2333" t="s">
        <v>470</v>
      </c>
      <c r="D2333" t="s">
        <v>923</v>
      </c>
      <c r="E2333">
        <v>4210</v>
      </c>
      <c r="F2333">
        <v>4265</v>
      </c>
      <c r="G2333">
        <v>200</v>
      </c>
      <c r="H2333" t="s">
        <v>901</v>
      </c>
      <c r="I2333">
        <v>2809</v>
      </c>
      <c r="J2333" t="s">
        <v>1354</v>
      </c>
      <c r="K2333" t="s">
        <v>923</v>
      </c>
      <c r="L2333">
        <v>2057</v>
      </c>
      <c r="M2333">
        <v>2031</v>
      </c>
      <c r="N2333">
        <v>400</v>
      </c>
      <c r="O2333" t="s">
        <v>898</v>
      </c>
      <c r="P2333">
        <v>0.57972059617993998</v>
      </c>
      <c r="Q2333">
        <v>0.88896955630852603</v>
      </c>
      <c r="R2333">
        <v>8.1517361737477895E-2</v>
      </c>
      <c r="S2333">
        <v>8.1865006992103403E-2</v>
      </c>
      <c r="T2333">
        <v>-9.8738558468853699E-3</v>
      </c>
      <c r="U2333">
        <v>9.8738558468853699E-3</v>
      </c>
      <c r="V2333">
        <v>0.67973550252736903</v>
      </c>
      <c r="W2333">
        <v>-0.03</v>
      </c>
      <c r="X2333">
        <v>4.76</v>
      </c>
      <c r="Y2333">
        <v>68946</v>
      </c>
      <c r="Z2333">
        <v>8618</v>
      </c>
      <c r="AA2333">
        <v>0.2</v>
      </c>
      <c r="AB2333">
        <v>8</v>
      </c>
      <c r="AC2333">
        <v>4</v>
      </c>
      <c r="AD2333">
        <v>4</v>
      </c>
      <c r="AE2333">
        <v>50</v>
      </c>
      <c r="AF2333">
        <v>20</v>
      </c>
      <c r="AG2333">
        <v>1</v>
      </c>
      <c r="AH2333">
        <v>1</v>
      </c>
      <c r="AI2333">
        <v>6</v>
      </c>
      <c r="AJ2333" s="301">
        <v>43919</v>
      </c>
      <c r="AK2333">
        <v>4635</v>
      </c>
      <c r="AL2333">
        <v>2301</v>
      </c>
      <c r="AM2333" s="301">
        <v>43828</v>
      </c>
      <c r="AN2333">
        <v>5240</v>
      </c>
      <c r="AO2333">
        <v>2453</v>
      </c>
      <c r="AP2333" s="301">
        <v>43645</v>
      </c>
      <c r="AQ2333">
        <v>5340</v>
      </c>
      <c r="AR2333">
        <v>2410</v>
      </c>
      <c r="AS2333" s="301">
        <v>43280</v>
      </c>
      <c r="AT2333">
        <v>5150</v>
      </c>
      <c r="AU2333">
        <v>2708</v>
      </c>
    </row>
    <row r="2334" spans="1:47" x14ac:dyDescent="0.2">
      <c r="A2334" s="102">
        <v>2889</v>
      </c>
      <c r="B2334">
        <v>2531</v>
      </c>
      <c r="C2334" t="s">
        <v>922</v>
      </c>
      <c r="D2334" t="s">
        <v>923</v>
      </c>
      <c r="E2334">
        <v>952</v>
      </c>
      <c r="F2334">
        <v>951</v>
      </c>
      <c r="G2334">
        <v>900</v>
      </c>
      <c r="H2334" t="s">
        <v>898</v>
      </c>
      <c r="I2334">
        <v>9086</v>
      </c>
      <c r="J2334" t="s">
        <v>1475</v>
      </c>
      <c r="K2334" t="s">
        <v>976</v>
      </c>
      <c r="L2334">
        <v>2848</v>
      </c>
      <c r="M2334">
        <v>2853</v>
      </c>
      <c r="N2334">
        <v>300</v>
      </c>
      <c r="O2334" t="s">
        <v>901</v>
      </c>
      <c r="P2334">
        <v>0.86067610194956001</v>
      </c>
      <c r="Q2334">
        <v>0.90091489304494698</v>
      </c>
      <c r="R2334">
        <v>0.46435393485905202</v>
      </c>
      <c r="S2334">
        <v>7.0968372351313397E-2</v>
      </c>
      <c r="T2334">
        <v>0.97427293879729604</v>
      </c>
      <c r="U2334">
        <v>0.97427293879729604</v>
      </c>
      <c r="V2334">
        <v>1.23425691073101</v>
      </c>
      <c r="W2334">
        <v>5.79</v>
      </c>
      <c r="X2334">
        <v>0</v>
      </c>
      <c r="Y2334">
        <v>68933</v>
      </c>
      <c r="Z2334">
        <v>5744</v>
      </c>
      <c r="AA2334">
        <v>0.24</v>
      </c>
      <c r="AB2334">
        <v>12</v>
      </c>
      <c r="AC2334">
        <v>5</v>
      </c>
      <c r="AD2334">
        <v>7</v>
      </c>
      <c r="AE2334">
        <v>41.67</v>
      </c>
      <c r="AF2334">
        <v>19</v>
      </c>
      <c r="AG2334">
        <v>1</v>
      </c>
      <c r="AH2334">
        <v>1</v>
      </c>
      <c r="AI2334">
        <v>10</v>
      </c>
      <c r="AJ2334" s="301">
        <v>43919</v>
      </c>
      <c r="AK2334">
        <v>819</v>
      </c>
      <c r="AL2334">
        <v>2405</v>
      </c>
      <c r="AM2334" s="301">
        <v>43828</v>
      </c>
      <c r="AN2334">
        <v>1005</v>
      </c>
      <c r="AO2334">
        <v>3075</v>
      </c>
      <c r="AP2334" s="301">
        <v>43645</v>
      </c>
      <c r="AQ2334">
        <v>1134</v>
      </c>
      <c r="AR2334">
        <v>3520</v>
      </c>
      <c r="AS2334" s="301">
        <v>43280</v>
      </c>
      <c r="AT2334">
        <v>1400</v>
      </c>
      <c r="AU2334">
        <v>2775</v>
      </c>
    </row>
    <row r="2335" spans="1:47" x14ac:dyDescent="0.2">
      <c r="A2335" s="102">
        <v>456</v>
      </c>
      <c r="B2335">
        <v>3231</v>
      </c>
      <c r="C2335" t="s">
        <v>365</v>
      </c>
      <c r="D2335" t="s">
        <v>917</v>
      </c>
      <c r="E2335">
        <v>1918</v>
      </c>
      <c r="F2335">
        <v>1914</v>
      </c>
      <c r="G2335">
        <v>500</v>
      </c>
      <c r="H2335" t="s">
        <v>898</v>
      </c>
      <c r="I2335">
        <v>8801</v>
      </c>
      <c r="J2335" t="s">
        <v>1458</v>
      </c>
      <c r="K2335" t="s">
        <v>917</v>
      </c>
      <c r="L2335">
        <v>1870</v>
      </c>
      <c r="M2335">
        <v>1885.5</v>
      </c>
      <c r="N2335">
        <v>500</v>
      </c>
      <c r="O2335" t="s">
        <v>901</v>
      </c>
      <c r="P2335">
        <v>0.896174446358731</v>
      </c>
      <c r="Q2335">
        <v>0.95939018291170197</v>
      </c>
      <c r="R2335">
        <v>0.18047454355963699</v>
      </c>
      <c r="S2335">
        <v>5.1705107800934097E-2</v>
      </c>
      <c r="T2335">
        <v>1.28324122935325</v>
      </c>
      <c r="U2335">
        <v>1.28324122935325</v>
      </c>
      <c r="V2335">
        <v>1.2923299439275</v>
      </c>
      <c r="W2335">
        <v>6.42</v>
      </c>
      <c r="X2335">
        <v>1.49</v>
      </c>
      <c r="Y2335">
        <v>68922</v>
      </c>
      <c r="Z2335">
        <v>8615</v>
      </c>
      <c r="AA2335">
        <v>0.41</v>
      </c>
      <c r="AB2335">
        <v>8</v>
      </c>
      <c r="AC2335">
        <v>5</v>
      </c>
      <c r="AD2335">
        <v>3</v>
      </c>
      <c r="AE2335">
        <v>62.5</v>
      </c>
      <c r="AF2335">
        <v>21</v>
      </c>
      <c r="AG2335">
        <v>0</v>
      </c>
      <c r="AH2335">
        <v>0</v>
      </c>
      <c r="AI2335">
        <v>8</v>
      </c>
      <c r="AJ2335" s="301">
        <v>43919</v>
      </c>
      <c r="AK2335">
        <v>1783</v>
      </c>
      <c r="AL2335">
        <v>1862.5</v>
      </c>
      <c r="AM2335" s="301">
        <v>43828</v>
      </c>
      <c r="AN2335">
        <v>2620</v>
      </c>
      <c r="AO2335">
        <v>2672</v>
      </c>
      <c r="AP2335" s="301">
        <v>43645</v>
      </c>
      <c r="AQ2335">
        <v>2371</v>
      </c>
      <c r="AR2335">
        <v>2641</v>
      </c>
      <c r="AS2335" s="301">
        <v>43280</v>
      </c>
      <c r="AT2335">
        <v>2431</v>
      </c>
      <c r="AU2335">
        <v>2645.5</v>
      </c>
    </row>
    <row r="2336" spans="1:47" x14ac:dyDescent="0.2">
      <c r="A2336" s="102">
        <v>519</v>
      </c>
      <c r="B2336">
        <v>6908</v>
      </c>
      <c r="C2336" t="s">
        <v>1404</v>
      </c>
      <c r="D2336" t="s">
        <v>903</v>
      </c>
      <c r="E2336">
        <v>3555</v>
      </c>
      <c r="F2336">
        <v>3525</v>
      </c>
      <c r="G2336">
        <v>300</v>
      </c>
      <c r="H2336" t="s">
        <v>898</v>
      </c>
      <c r="I2336">
        <v>8179</v>
      </c>
      <c r="J2336" t="s">
        <v>630</v>
      </c>
      <c r="K2336" t="s">
        <v>921</v>
      </c>
      <c r="L2336">
        <v>1937</v>
      </c>
      <c r="M2336">
        <v>1890</v>
      </c>
      <c r="N2336">
        <v>600</v>
      </c>
      <c r="O2336" t="s">
        <v>901</v>
      </c>
      <c r="P2336">
        <v>0.91202646829703804</v>
      </c>
      <c r="Q2336">
        <v>0.95757910881519903</v>
      </c>
      <c r="R2336">
        <v>0.27285130553779502</v>
      </c>
      <c r="S2336" s="15">
        <v>5.6508064441415602E-2</v>
      </c>
      <c r="T2336">
        <v>0.70209464909855501</v>
      </c>
      <c r="U2336">
        <v>0.70209464909855501</v>
      </c>
      <c r="V2336">
        <v>0.17565659422654201</v>
      </c>
      <c r="W2336">
        <v>4.13</v>
      </c>
      <c r="X2336">
        <v>7.23</v>
      </c>
      <c r="Y2336">
        <v>68808</v>
      </c>
      <c r="Z2336">
        <v>7645</v>
      </c>
      <c r="AA2336">
        <v>0.17</v>
      </c>
      <c r="AB2336">
        <v>9</v>
      </c>
      <c r="AC2336">
        <v>5</v>
      </c>
      <c r="AD2336">
        <v>4</v>
      </c>
      <c r="AE2336">
        <v>55.56</v>
      </c>
      <c r="AF2336">
        <v>17</v>
      </c>
      <c r="AG2336">
        <v>2</v>
      </c>
      <c r="AH2336">
        <v>2</v>
      </c>
      <c r="AI2336">
        <v>5</v>
      </c>
      <c r="AJ2336" s="301">
        <v>43919</v>
      </c>
      <c r="AK2336">
        <v>3090</v>
      </c>
      <c r="AL2336">
        <v>1788</v>
      </c>
      <c r="AM2336" s="301">
        <v>43828</v>
      </c>
      <c r="AN2336">
        <v>4840</v>
      </c>
      <c r="AO2336">
        <v>2472</v>
      </c>
      <c r="AP2336" s="301">
        <v>43645</v>
      </c>
      <c r="AQ2336">
        <v>5630</v>
      </c>
      <c r="AR2336">
        <v>2689</v>
      </c>
      <c r="AS2336" s="301">
        <v>43280</v>
      </c>
      <c r="AT2336">
        <v>6680</v>
      </c>
      <c r="AU2336">
        <v>2903</v>
      </c>
    </row>
    <row r="2337" spans="1:47" x14ac:dyDescent="0.2">
      <c r="A2337" s="102">
        <v>1717</v>
      </c>
      <c r="B2337">
        <v>2502</v>
      </c>
      <c r="C2337" t="s">
        <v>1457</v>
      </c>
      <c r="D2337" t="s">
        <v>923</v>
      </c>
      <c r="E2337">
        <v>3706</v>
      </c>
      <c r="F2337">
        <v>3701</v>
      </c>
      <c r="G2337">
        <v>200</v>
      </c>
      <c r="H2337" t="s">
        <v>901</v>
      </c>
      <c r="I2337">
        <v>6103</v>
      </c>
      <c r="J2337" t="s">
        <v>1464</v>
      </c>
      <c r="K2337" t="s">
        <v>909</v>
      </c>
      <c r="L2337">
        <v>4470</v>
      </c>
      <c r="M2337">
        <v>4435</v>
      </c>
      <c r="N2337">
        <v>200</v>
      </c>
      <c r="O2337" t="s">
        <v>898</v>
      </c>
      <c r="P2337">
        <v>0.90203680861774405</v>
      </c>
      <c r="Q2337">
        <v>0.93199934811890595</v>
      </c>
      <c r="R2337">
        <v>0.27423404058763201</v>
      </c>
      <c r="S2337">
        <v>8.6681853583690904E-2</v>
      </c>
      <c r="T2337">
        <v>-1.2402718341753101</v>
      </c>
      <c r="U2337">
        <v>1.2402718341753101</v>
      </c>
      <c r="V2337">
        <v>1.1907913130268799</v>
      </c>
      <c r="W2337">
        <v>-13.25</v>
      </c>
      <c r="X2337">
        <v>16.55</v>
      </c>
      <c r="Y2337">
        <v>68712</v>
      </c>
      <c r="Z2337">
        <v>13742</v>
      </c>
      <c r="AA2337">
        <v>1</v>
      </c>
      <c r="AB2337">
        <v>5</v>
      </c>
      <c r="AC2337">
        <v>2</v>
      </c>
      <c r="AD2337">
        <v>3</v>
      </c>
      <c r="AE2337">
        <v>40</v>
      </c>
      <c r="AF2337">
        <v>19</v>
      </c>
      <c r="AG2337">
        <v>2</v>
      </c>
      <c r="AH2337">
        <v>0</v>
      </c>
      <c r="AI2337">
        <v>3</v>
      </c>
      <c r="AJ2337" s="301">
        <v>43919</v>
      </c>
      <c r="AK2337">
        <v>3661</v>
      </c>
      <c r="AL2337">
        <v>3465</v>
      </c>
      <c r="AM2337" s="301">
        <v>43828</v>
      </c>
      <c r="AN2337">
        <v>4983</v>
      </c>
      <c r="AO2337">
        <v>5800</v>
      </c>
      <c r="AP2337" s="301">
        <v>43645</v>
      </c>
      <c r="AQ2337">
        <v>4869</v>
      </c>
      <c r="AR2337">
        <v>5900</v>
      </c>
      <c r="AS2337" s="301">
        <v>43280</v>
      </c>
      <c r="AT2337">
        <v>5466</v>
      </c>
      <c r="AU2337">
        <v>5660</v>
      </c>
    </row>
    <row r="2338" spans="1:47" x14ac:dyDescent="0.2">
      <c r="A2338" s="102">
        <v>1788</v>
      </c>
      <c r="B2338">
        <v>3405</v>
      </c>
      <c r="C2338" t="s">
        <v>1265</v>
      </c>
      <c r="D2338" t="s">
        <v>920</v>
      </c>
      <c r="E2338">
        <v>1120</v>
      </c>
      <c r="F2338">
        <v>1104</v>
      </c>
      <c r="G2338">
        <v>500</v>
      </c>
      <c r="H2338" t="s">
        <v>901</v>
      </c>
      <c r="I2338">
        <v>6201</v>
      </c>
      <c r="J2338" t="s">
        <v>1150</v>
      </c>
      <c r="K2338" t="s">
        <v>913</v>
      </c>
      <c r="L2338">
        <v>5750</v>
      </c>
      <c r="M2338">
        <v>5650</v>
      </c>
      <c r="N2338">
        <v>100</v>
      </c>
      <c r="O2338" t="s">
        <v>898</v>
      </c>
      <c r="P2338">
        <v>0.94426897208669502</v>
      </c>
      <c r="Q2338">
        <v>0.930570941697619</v>
      </c>
      <c r="R2338">
        <v>2.6691471193033299E-2</v>
      </c>
      <c r="S2338">
        <v>4.0429334951457702E-3</v>
      </c>
      <c r="T2338">
        <v>-1.67648768491981</v>
      </c>
      <c r="U2338">
        <v>1.67648768491981</v>
      </c>
      <c r="V2338">
        <v>1.02967571591063</v>
      </c>
      <c r="W2338">
        <v>-5.52</v>
      </c>
      <c r="X2338">
        <v>2.2999999999999998</v>
      </c>
      <c r="Y2338">
        <v>68573</v>
      </c>
      <c r="Z2338">
        <v>6857</v>
      </c>
      <c r="AA2338">
        <v>0.75</v>
      </c>
      <c r="AB2338">
        <v>10</v>
      </c>
      <c r="AC2338">
        <v>5</v>
      </c>
      <c r="AD2338">
        <v>5</v>
      </c>
      <c r="AE2338">
        <v>50</v>
      </c>
      <c r="AF2338">
        <v>19</v>
      </c>
      <c r="AG2338">
        <v>2</v>
      </c>
      <c r="AH2338">
        <v>1</v>
      </c>
      <c r="AI2338">
        <v>7</v>
      </c>
      <c r="AJ2338" s="301">
        <v>43919</v>
      </c>
      <c r="AK2338">
        <v>1129</v>
      </c>
      <c r="AL2338">
        <v>5370</v>
      </c>
      <c r="AM2338" s="301">
        <v>43828</v>
      </c>
      <c r="AN2338">
        <v>1331</v>
      </c>
      <c r="AO2338">
        <v>6330</v>
      </c>
      <c r="AP2338" s="301">
        <v>43645</v>
      </c>
      <c r="AQ2338">
        <v>1308</v>
      </c>
      <c r="AR2338">
        <v>6040</v>
      </c>
      <c r="AS2338" s="301">
        <v>43280</v>
      </c>
      <c r="AT2338">
        <v>1497</v>
      </c>
      <c r="AU2338">
        <v>6010</v>
      </c>
    </row>
    <row r="2339" spans="1:47" x14ac:dyDescent="0.2">
      <c r="A2339" s="102">
        <v>117</v>
      </c>
      <c r="B2339">
        <v>4023</v>
      </c>
      <c r="C2339" t="s">
        <v>1461</v>
      </c>
      <c r="D2339" t="s">
        <v>920</v>
      </c>
      <c r="E2339">
        <v>4750</v>
      </c>
      <c r="F2339">
        <v>4715</v>
      </c>
      <c r="G2339">
        <v>200</v>
      </c>
      <c r="H2339" t="s">
        <v>898</v>
      </c>
      <c r="I2339">
        <v>5411</v>
      </c>
      <c r="J2339" t="s">
        <v>1180</v>
      </c>
      <c r="K2339" t="s">
        <v>939</v>
      </c>
      <c r="L2339">
        <v>762</v>
      </c>
      <c r="M2339">
        <v>748</v>
      </c>
      <c r="N2339">
        <v>1300</v>
      </c>
      <c r="O2339" t="s">
        <v>901</v>
      </c>
      <c r="P2339">
        <v>0.94740257070009903</v>
      </c>
      <c r="Q2339">
        <v>0.97168604654723401</v>
      </c>
      <c r="R2339">
        <v>2.4578250204076399E-4</v>
      </c>
      <c r="S2339">
        <v>5.7627332343817998E-2</v>
      </c>
      <c r="T2339">
        <v>1.0295980499006401</v>
      </c>
      <c r="U2339">
        <v>1.0295980499006401</v>
      </c>
      <c r="V2339">
        <v>0.66263162847970003</v>
      </c>
      <c r="W2339">
        <v>4.92</v>
      </c>
      <c r="X2339">
        <v>3.12</v>
      </c>
      <c r="Y2339">
        <v>68406</v>
      </c>
      <c r="Z2339">
        <v>6219</v>
      </c>
      <c r="AA2339">
        <v>0.34</v>
      </c>
      <c r="AB2339">
        <v>11</v>
      </c>
      <c r="AC2339">
        <v>7</v>
      </c>
      <c r="AD2339">
        <v>4</v>
      </c>
      <c r="AE2339">
        <v>63.64</v>
      </c>
      <c r="AF2339">
        <v>18</v>
      </c>
      <c r="AG2339">
        <v>1</v>
      </c>
      <c r="AH2339">
        <v>2</v>
      </c>
      <c r="AI2339">
        <v>8</v>
      </c>
      <c r="AJ2339" s="301">
        <v>43919</v>
      </c>
      <c r="AK2339">
        <v>4470</v>
      </c>
      <c r="AL2339">
        <v>767</v>
      </c>
      <c r="AM2339" s="301">
        <v>43828</v>
      </c>
      <c r="AN2339">
        <v>6580</v>
      </c>
      <c r="AO2339">
        <v>1411</v>
      </c>
      <c r="AP2339" s="301">
        <v>43645</v>
      </c>
      <c r="AQ2339">
        <v>7430</v>
      </c>
      <c r="AR2339">
        <v>1604</v>
      </c>
      <c r="AS2339" s="301">
        <v>43280</v>
      </c>
      <c r="AT2339">
        <v>7690</v>
      </c>
      <c r="AU2339">
        <v>2055</v>
      </c>
    </row>
    <row r="2340" spans="1:47" x14ac:dyDescent="0.2">
      <c r="A2340" s="102">
        <v>3001</v>
      </c>
      <c r="B2340">
        <v>2296</v>
      </c>
      <c r="C2340" t="s">
        <v>1472</v>
      </c>
      <c r="D2340" t="s">
        <v>923</v>
      </c>
      <c r="E2340">
        <v>646</v>
      </c>
      <c r="F2340">
        <v>643</v>
      </c>
      <c r="G2340">
        <v>1500</v>
      </c>
      <c r="H2340" t="s">
        <v>901</v>
      </c>
      <c r="I2340">
        <v>8136</v>
      </c>
      <c r="J2340" t="s">
        <v>965</v>
      </c>
      <c r="K2340" t="s">
        <v>905</v>
      </c>
      <c r="L2340">
        <v>1682</v>
      </c>
      <c r="M2340">
        <v>1655</v>
      </c>
      <c r="N2340">
        <v>600</v>
      </c>
      <c r="O2340" t="s">
        <v>898</v>
      </c>
      <c r="P2340">
        <v>0.80792575387163701</v>
      </c>
      <c r="Q2340">
        <v>0.89701962500432697</v>
      </c>
      <c r="R2340">
        <v>2.1723525161763301E-2</v>
      </c>
      <c r="S2340">
        <v>7.2032623582489796E-2</v>
      </c>
      <c r="T2340">
        <v>-0.25893764167191302</v>
      </c>
      <c r="U2340">
        <v>0.25893764167191302</v>
      </c>
      <c r="V2340">
        <v>0.50765520574321499</v>
      </c>
      <c r="W2340">
        <v>-2.15</v>
      </c>
      <c r="X2340">
        <v>2.87</v>
      </c>
      <c r="Y2340">
        <v>68383</v>
      </c>
      <c r="Z2340">
        <v>3419</v>
      </c>
      <c r="AA2340">
        <v>0.13</v>
      </c>
      <c r="AB2340">
        <v>20</v>
      </c>
      <c r="AC2340">
        <v>12</v>
      </c>
      <c r="AD2340">
        <v>8</v>
      </c>
      <c r="AE2340">
        <v>60</v>
      </c>
      <c r="AF2340">
        <v>19</v>
      </c>
      <c r="AG2340">
        <v>3</v>
      </c>
      <c r="AH2340">
        <v>3</v>
      </c>
      <c r="AI2340">
        <v>14</v>
      </c>
      <c r="AJ2340" s="301">
        <v>43919</v>
      </c>
      <c r="AK2340">
        <v>655</v>
      </c>
      <c r="AL2340">
        <v>1476</v>
      </c>
      <c r="AM2340" s="301">
        <v>43828</v>
      </c>
      <c r="AN2340">
        <v>705</v>
      </c>
      <c r="AO2340">
        <v>2149</v>
      </c>
      <c r="AP2340" s="301">
        <v>43645</v>
      </c>
      <c r="AQ2340">
        <v>743</v>
      </c>
      <c r="AR2340">
        <v>2424</v>
      </c>
      <c r="AS2340" s="301">
        <v>43280</v>
      </c>
      <c r="AT2340">
        <v>941</v>
      </c>
      <c r="AU2340">
        <v>2070</v>
      </c>
    </row>
    <row r="2341" spans="1:47" x14ac:dyDescent="0.2">
      <c r="A2341" s="102">
        <v>1926</v>
      </c>
      <c r="B2341">
        <v>1662</v>
      </c>
      <c r="C2341" t="s">
        <v>463</v>
      </c>
      <c r="D2341" t="s">
        <v>1045</v>
      </c>
      <c r="E2341">
        <v>1807</v>
      </c>
      <c r="F2341">
        <v>1788</v>
      </c>
      <c r="G2341">
        <v>600</v>
      </c>
      <c r="H2341" t="s">
        <v>901</v>
      </c>
      <c r="I2341">
        <v>5929</v>
      </c>
      <c r="J2341" t="s">
        <v>1207</v>
      </c>
      <c r="K2341" t="s">
        <v>1032</v>
      </c>
      <c r="L2341">
        <v>942</v>
      </c>
      <c r="M2341">
        <v>939</v>
      </c>
      <c r="N2341">
        <v>1100</v>
      </c>
      <c r="O2341" t="s">
        <v>898</v>
      </c>
      <c r="P2341">
        <v>0.57570874275308903</v>
      </c>
      <c r="Q2341">
        <v>0.92686244997464695</v>
      </c>
      <c r="R2341" s="15">
        <v>0.29120345988345298</v>
      </c>
      <c r="S2341">
        <v>8.6712177432681503E-2</v>
      </c>
      <c r="T2341">
        <v>-2.02323108286103</v>
      </c>
      <c r="U2341">
        <v>2.02323108286103</v>
      </c>
      <c r="V2341">
        <v>2.2836965664706801</v>
      </c>
      <c r="W2341">
        <v>-15.9</v>
      </c>
      <c r="X2341">
        <v>3.72</v>
      </c>
      <c r="Y2341">
        <v>67963</v>
      </c>
      <c r="Z2341">
        <v>4248</v>
      </c>
      <c r="AA2341">
        <v>0.19</v>
      </c>
      <c r="AB2341">
        <v>16</v>
      </c>
      <c r="AC2341">
        <v>8</v>
      </c>
      <c r="AD2341">
        <v>8</v>
      </c>
      <c r="AE2341">
        <v>50</v>
      </c>
      <c r="AF2341">
        <v>17</v>
      </c>
      <c r="AG2341">
        <v>3</v>
      </c>
      <c r="AH2341">
        <v>2</v>
      </c>
      <c r="AI2341">
        <v>11</v>
      </c>
      <c r="AJ2341" s="301">
        <v>43919</v>
      </c>
      <c r="AK2341">
        <v>1789</v>
      </c>
      <c r="AL2341">
        <v>857</v>
      </c>
      <c r="AM2341" s="301">
        <v>43828</v>
      </c>
      <c r="AN2341">
        <v>2955</v>
      </c>
      <c r="AO2341">
        <v>1229</v>
      </c>
      <c r="AP2341" s="301">
        <v>43645</v>
      </c>
      <c r="AQ2341">
        <v>2554</v>
      </c>
      <c r="AR2341">
        <v>1181</v>
      </c>
      <c r="AS2341" s="301">
        <v>43280</v>
      </c>
      <c r="AT2341">
        <v>2896</v>
      </c>
      <c r="AU2341">
        <v>1159</v>
      </c>
    </row>
    <row r="2342" spans="1:47" x14ac:dyDescent="0.2">
      <c r="A2342" s="102">
        <v>1047</v>
      </c>
      <c r="B2342">
        <v>4204</v>
      </c>
      <c r="C2342" t="s">
        <v>226</v>
      </c>
      <c r="D2342" t="s">
        <v>920</v>
      </c>
      <c r="E2342">
        <v>1489</v>
      </c>
      <c r="F2342">
        <v>1494</v>
      </c>
      <c r="G2342">
        <v>700</v>
      </c>
      <c r="H2342" t="s">
        <v>898</v>
      </c>
      <c r="I2342">
        <v>8750</v>
      </c>
      <c r="J2342" t="s">
        <v>27</v>
      </c>
      <c r="K2342" t="s">
        <v>1018</v>
      </c>
      <c r="L2342">
        <v>1277.5</v>
      </c>
      <c r="M2342">
        <v>1283</v>
      </c>
      <c r="N2342">
        <v>800</v>
      </c>
      <c r="O2342" t="s">
        <v>901</v>
      </c>
      <c r="P2342">
        <v>0.73036286507961501</v>
      </c>
      <c r="Q2342">
        <v>0.94643501353149895</v>
      </c>
      <c r="R2342">
        <v>0.11674632769979</v>
      </c>
      <c r="S2342" s="15">
        <v>2.94124723631231E-2</v>
      </c>
      <c r="T2342">
        <v>1.6399332047133699</v>
      </c>
      <c r="U2342">
        <v>1.6399332047133699</v>
      </c>
      <c r="V2342">
        <v>1.4526729914498</v>
      </c>
      <c r="W2342">
        <v>7.08</v>
      </c>
      <c r="X2342">
        <v>1.86</v>
      </c>
      <c r="Y2342">
        <v>67520</v>
      </c>
      <c r="Z2342">
        <v>6138</v>
      </c>
      <c r="AA2342">
        <v>0.4</v>
      </c>
      <c r="AB2342">
        <v>11</v>
      </c>
      <c r="AC2342">
        <v>6</v>
      </c>
      <c r="AD2342">
        <v>5</v>
      </c>
      <c r="AE2342">
        <v>54.55</v>
      </c>
      <c r="AF2342">
        <v>19</v>
      </c>
      <c r="AG2342">
        <v>2</v>
      </c>
      <c r="AH2342">
        <v>0</v>
      </c>
      <c r="AI2342">
        <v>9</v>
      </c>
      <c r="AJ2342" s="301">
        <v>43919</v>
      </c>
      <c r="AK2342">
        <v>1479</v>
      </c>
      <c r="AL2342">
        <v>1305</v>
      </c>
      <c r="AM2342" s="301">
        <v>43828</v>
      </c>
      <c r="AN2342">
        <v>1904</v>
      </c>
      <c r="AO2342">
        <v>1816.5</v>
      </c>
      <c r="AP2342" s="301">
        <v>43645</v>
      </c>
      <c r="AQ2342">
        <v>1665</v>
      </c>
      <c r="AR2342">
        <v>1656</v>
      </c>
      <c r="AS2342" s="301">
        <v>43280</v>
      </c>
      <c r="AT2342">
        <v>1855</v>
      </c>
      <c r="AU2342">
        <v>1954.5</v>
      </c>
    </row>
    <row r="2343" spans="1:47" x14ac:dyDescent="0.2">
      <c r="A2343" s="102">
        <v>3389</v>
      </c>
      <c r="B2343">
        <v>2587</v>
      </c>
      <c r="C2343" t="s">
        <v>1233</v>
      </c>
      <c r="D2343" t="s">
        <v>923</v>
      </c>
      <c r="E2343">
        <v>4200</v>
      </c>
      <c r="F2343">
        <v>4180</v>
      </c>
      <c r="G2343">
        <v>200</v>
      </c>
      <c r="H2343" t="s">
        <v>898</v>
      </c>
      <c r="I2343">
        <v>5334</v>
      </c>
      <c r="J2343" t="s">
        <v>1074</v>
      </c>
      <c r="K2343" t="s">
        <v>897</v>
      </c>
      <c r="L2343">
        <v>1533</v>
      </c>
      <c r="M2343">
        <v>1527</v>
      </c>
      <c r="N2343">
        <v>500</v>
      </c>
      <c r="O2343" t="s">
        <v>901</v>
      </c>
      <c r="P2343">
        <v>0.775395327309363</v>
      </c>
      <c r="Q2343">
        <v>0.88206327325123901</v>
      </c>
      <c r="R2343">
        <v>0.16460837258691799</v>
      </c>
      <c r="S2343">
        <v>3.0542223700218802E-4</v>
      </c>
      <c r="T2343">
        <v>0.57979930516118605</v>
      </c>
      <c r="U2343">
        <v>0.57979930516118605</v>
      </c>
      <c r="V2343">
        <v>0.33873352073951302</v>
      </c>
      <c r="W2343">
        <v>3.01</v>
      </c>
      <c r="X2343">
        <v>8.67</v>
      </c>
      <c r="Y2343">
        <v>67518</v>
      </c>
      <c r="Z2343">
        <v>4501</v>
      </c>
      <c r="AA2343">
        <v>0.37</v>
      </c>
      <c r="AB2343">
        <v>15</v>
      </c>
      <c r="AC2343">
        <v>8</v>
      </c>
      <c r="AD2343">
        <v>7</v>
      </c>
      <c r="AE2343">
        <v>53.33</v>
      </c>
      <c r="AF2343">
        <v>15</v>
      </c>
      <c r="AG2343">
        <v>6</v>
      </c>
      <c r="AH2343">
        <v>4</v>
      </c>
      <c r="AI2343">
        <v>5</v>
      </c>
      <c r="AJ2343" s="301">
        <v>43919</v>
      </c>
      <c r="AK2343">
        <v>4260</v>
      </c>
      <c r="AL2343">
        <v>1608</v>
      </c>
      <c r="AM2343" s="301">
        <v>43828</v>
      </c>
      <c r="AN2343">
        <v>4545</v>
      </c>
      <c r="AO2343">
        <v>2134</v>
      </c>
      <c r="AP2343" s="301">
        <v>43645</v>
      </c>
      <c r="AQ2343">
        <v>4710</v>
      </c>
      <c r="AR2343">
        <v>2076</v>
      </c>
      <c r="AS2343" s="301">
        <v>43280</v>
      </c>
      <c r="AT2343">
        <v>4670</v>
      </c>
      <c r="AU2343">
        <v>3025</v>
      </c>
    </row>
    <row r="2344" spans="1:47" x14ac:dyDescent="0.2">
      <c r="A2344" s="102">
        <v>3626</v>
      </c>
      <c r="B2344">
        <v>4631</v>
      </c>
      <c r="C2344" t="s">
        <v>1088</v>
      </c>
      <c r="D2344" t="s">
        <v>920</v>
      </c>
      <c r="E2344">
        <v>2685</v>
      </c>
      <c r="F2344">
        <v>2636</v>
      </c>
      <c r="G2344">
        <v>400</v>
      </c>
      <c r="H2344" t="s">
        <v>901</v>
      </c>
      <c r="I2344">
        <v>9678</v>
      </c>
      <c r="J2344" t="s">
        <v>1453</v>
      </c>
      <c r="K2344" t="s">
        <v>910</v>
      </c>
      <c r="L2344">
        <v>2297</v>
      </c>
      <c r="M2344">
        <v>2316</v>
      </c>
      <c r="N2344">
        <v>500</v>
      </c>
      <c r="O2344" t="s">
        <v>898</v>
      </c>
      <c r="P2344">
        <v>0.952368790634743</v>
      </c>
      <c r="Q2344">
        <v>0.87228729521565496</v>
      </c>
      <c r="R2344">
        <v>2.6310732123423801E-3</v>
      </c>
      <c r="S2344" s="15">
        <v>6.3999124916659003E-2</v>
      </c>
      <c r="T2344">
        <v>-0.32905132498532402</v>
      </c>
      <c r="U2344">
        <v>0.32905132498532402</v>
      </c>
      <c r="V2344">
        <v>0.68669968463987596</v>
      </c>
      <c r="W2344">
        <v>-1.47</v>
      </c>
      <c r="X2344">
        <v>9.83</v>
      </c>
      <c r="Y2344">
        <v>67518</v>
      </c>
      <c r="Z2344">
        <v>11253</v>
      </c>
      <c r="AA2344">
        <v>0.48</v>
      </c>
      <c r="AB2344">
        <v>6</v>
      </c>
      <c r="AC2344">
        <v>3</v>
      </c>
      <c r="AD2344">
        <v>3</v>
      </c>
      <c r="AE2344">
        <v>50</v>
      </c>
      <c r="AF2344">
        <v>21</v>
      </c>
      <c r="AG2344">
        <v>1</v>
      </c>
      <c r="AH2344">
        <v>0</v>
      </c>
      <c r="AI2344">
        <v>5</v>
      </c>
      <c r="AJ2344" s="301">
        <v>43919</v>
      </c>
      <c r="AK2344">
        <v>2479</v>
      </c>
      <c r="AL2344">
        <v>2133</v>
      </c>
      <c r="AM2344" s="301">
        <v>43828</v>
      </c>
      <c r="AN2344">
        <v>3035</v>
      </c>
      <c r="AO2344">
        <v>2821</v>
      </c>
      <c r="AP2344" s="301">
        <v>43645</v>
      </c>
      <c r="AQ2344">
        <v>2906</v>
      </c>
      <c r="AR2344">
        <v>2838</v>
      </c>
      <c r="AS2344" s="301">
        <v>43280</v>
      </c>
      <c r="AT2344">
        <v>3450</v>
      </c>
      <c r="AU2344">
        <v>3470</v>
      </c>
    </row>
    <row r="2345" spans="1:47" x14ac:dyDescent="0.2">
      <c r="A2345" s="102">
        <v>1495</v>
      </c>
      <c r="B2345">
        <v>4530</v>
      </c>
      <c r="C2345" t="s">
        <v>752</v>
      </c>
      <c r="D2345" t="s">
        <v>918</v>
      </c>
      <c r="E2345">
        <v>5850</v>
      </c>
      <c r="F2345">
        <v>5810</v>
      </c>
      <c r="G2345">
        <v>100</v>
      </c>
      <c r="H2345" t="s">
        <v>898</v>
      </c>
      <c r="I2345">
        <v>6758</v>
      </c>
      <c r="J2345" t="s">
        <v>912</v>
      </c>
      <c r="K2345" t="s">
        <v>903</v>
      </c>
      <c r="L2345">
        <v>7510</v>
      </c>
      <c r="M2345">
        <v>7313</v>
      </c>
      <c r="N2345">
        <v>100</v>
      </c>
      <c r="O2345" t="s">
        <v>901</v>
      </c>
      <c r="P2345">
        <v>0.88531971522349096</v>
      </c>
      <c r="Q2345">
        <v>0.93690025468708005</v>
      </c>
      <c r="R2345">
        <v>0.194034570200802</v>
      </c>
      <c r="S2345">
        <v>3.6423907648206502E-4</v>
      </c>
      <c r="T2345">
        <v>1.89153958885245</v>
      </c>
      <c r="U2345">
        <v>1.89153958885245</v>
      </c>
      <c r="V2345">
        <v>1.63412227320195</v>
      </c>
      <c r="W2345">
        <v>6.41</v>
      </c>
      <c r="X2345">
        <v>20.55</v>
      </c>
      <c r="Y2345">
        <v>67251</v>
      </c>
      <c r="Z2345">
        <v>22417</v>
      </c>
      <c r="AA2345">
        <v>1.1000000000000001</v>
      </c>
      <c r="AB2345">
        <v>3</v>
      </c>
      <c r="AC2345">
        <v>2</v>
      </c>
      <c r="AD2345">
        <v>1</v>
      </c>
      <c r="AE2345">
        <v>66.67</v>
      </c>
      <c r="AF2345">
        <v>23</v>
      </c>
      <c r="AG2345">
        <v>1</v>
      </c>
      <c r="AH2345">
        <v>0</v>
      </c>
      <c r="AI2345">
        <v>2</v>
      </c>
      <c r="AJ2345" s="301">
        <v>43919</v>
      </c>
      <c r="AK2345">
        <v>5370</v>
      </c>
      <c r="AL2345">
        <v>6434</v>
      </c>
      <c r="AM2345" s="301">
        <v>43828</v>
      </c>
      <c r="AN2345">
        <v>5350</v>
      </c>
      <c r="AO2345">
        <v>7401</v>
      </c>
      <c r="AP2345" s="301">
        <v>43645</v>
      </c>
      <c r="AQ2345">
        <v>4455</v>
      </c>
      <c r="AR2345">
        <v>5781</v>
      </c>
      <c r="AS2345" s="301">
        <v>43280</v>
      </c>
      <c r="AT2345">
        <v>9080</v>
      </c>
      <c r="AU2345">
        <v>5595</v>
      </c>
    </row>
    <row r="2346" spans="1:47" x14ac:dyDescent="0.2">
      <c r="A2346" s="102">
        <v>2873</v>
      </c>
      <c r="B2346">
        <v>1417</v>
      </c>
      <c r="C2346" t="s">
        <v>1462</v>
      </c>
      <c r="D2346" t="s">
        <v>907</v>
      </c>
      <c r="E2346">
        <v>1611</v>
      </c>
      <c r="F2346">
        <v>1595</v>
      </c>
      <c r="G2346">
        <v>600</v>
      </c>
      <c r="H2346" t="s">
        <v>898</v>
      </c>
      <c r="I2346">
        <v>6135</v>
      </c>
      <c r="J2346" t="s">
        <v>1452</v>
      </c>
      <c r="K2346" t="s">
        <v>909</v>
      </c>
      <c r="L2346">
        <v>3260</v>
      </c>
      <c r="M2346">
        <v>3240</v>
      </c>
      <c r="N2346">
        <v>300</v>
      </c>
      <c r="O2346" t="s">
        <v>901</v>
      </c>
      <c r="P2346">
        <v>0.88545075057881995</v>
      </c>
      <c r="Q2346">
        <v>0.90157520949462799</v>
      </c>
      <c r="R2346">
        <v>9.0911920921071698E-2</v>
      </c>
      <c r="S2346">
        <v>1.1673110729136099E-2</v>
      </c>
      <c r="T2346">
        <v>1.48785730166282</v>
      </c>
      <c r="U2346">
        <v>1.48785730166282</v>
      </c>
      <c r="V2346">
        <v>1.2877180589669399</v>
      </c>
      <c r="W2346">
        <v>6.88</v>
      </c>
      <c r="X2346">
        <v>1.54</v>
      </c>
      <c r="Y2346">
        <v>67241</v>
      </c>
      <c r="Z2346">
        <v>4803</v>
      </c>
      <c r="AA2346">
        <v>0.27</v>
      </c>
      <c r="AB2346">
        <v>14</v>
      </c>
      <c r="AC2346">
        <v>6</v>
      </c>
      <c r="AD2346">
        <v>8</v>
      </c>
      <c r="AE2346">
        <v>42.86</v>
      </c>
      <c r="AF2346">
        <v>18</v>
      </c>
      <c r="AG2346">
        <v>3</v>
      </c>
      <c r="AH2346">
        <v>2</v>
      </c>
      <c r="AI2346">
        <v>9</v>
      </c>
      <c r="AJ2346" s="301">
        <v>43919</v>
      </c>
      <c r="AK2346">
        <v>1375</v>
      </c>
      <c r="AL2346">
        <v>2794</v>
      </c>
      <c r="AM2346" s="301">
        <v>43828</v>
      </c>
      <c r="AN2346">
        <v>1651</v>
      </c>
      <c r="AO2346">
        <v>5020</v>
      </c>
      <c r="AP2346" s="301">
        <v>43645</v>
      </c>
      <c r="AQ2346">
        <v>1652</v>
      </c>
      <c r="AR2346">
        <v>4630</v>
      </c>
      <c r="AS2346" s="301">
        <v>43280</v>
      </c>
      <c r="AT2346">
        <v>1687</v>
      </c>
      <c r="AU2346">
        <v>4185</v>
      </c>
    </row>
    <row r="2347" spans="1:47" x14ac:dyDescent="0.2">
      <c r="A2347" s="102">
        <v>23</v>
      </c>
      <c r="B2347">
        <v>5444</v>
      </c>
      <c r="C2347" t="s">
        <v>1201</v>
      </c>
      <c r="D2347" t="s">
        <v>939</v>
      </c>
      <c r="E2347">
        <v>2190</v>
      </c>
      <c r="F2347">
        <v>2156</v>
      </c>
      <c r="G2347">
        <v>400</v>
      </c>
      <c r="H2347" t="s">
        <v>901</v>
      </c>
      <c r="I2347">
        <v>6302</v>
      </c>
      <c r="J2347" t="s">
        <v>1085</v>
      </c>
      <c r="K2347" t="s">
        <v>909</v>
      </c>
      <c r="L2347">
        <v>2323</v>
      </c>
      <c r="M2347">
        <v>2311</v>
      </c>
      <c r="N2347">
        <v>400</v>
      </c>
      <c r="O2347" t="s">
        <v>898</v>
      </c>
      <c r="P2347">
        <v>0.94876334926115402</v>
      </c>
      <c r="Q2347">
        <v>0.98064499864471599</v>
      </c>
      <c r="R2347">
        <v>1.34500578099755E-2</v>
      </c>
      <c r="S2347">
        <v>6.3488044058594697E-3</v>
      </c>
      <c r="T2347">
        <v>-2.6715152718947501E-2</v>
      </c>
      <c r="U2347">
        <v>2.6715152718947501E-2</v>
      </c>
      <c r="V2347">
        <v>0.27867228023574803</v>
      </c>
      <c r="W2347">
        <v>-0.11</v>
      </c>
      <c r="X2347">
        <v>6.71</v>
      </c>
      <c r="Y2347">
        <v>67116</v>
      </c>
      <c r="Z2347">
        <v>11186</v>
      </c>
      <c r="AA2347">
        <v>0.57999999999999996</v>
      </c>
      <c r="AB2347">
        <v>6</v>
      </c>
      <c r="AC2347">
        <v>2</v>
      </c>
      <c r="AD2347">
        <v>4</v>
      </c>
      <c r="AE2347">
        <v>33.33</v>
      </c>
      <c r="AF2347">
        <v>19</v>
      </c>
      <c r="AG2347">
        <v>2</v>
      </c>
      <c r="AH2347">
        <v>0</v>
      </c>
      <c r="AI2347">
        <v>4</v>
      </c>
      <c r="AJ2347" s="301">
        <v>43919</v>
      </c>
      <c r="AK2347">
        <v>1864</v>
      </c>
      <c r="AL2347">
        <v>2016</v>
      </c>
      <c r="AM2347" s="301">
        <v>43828</v>
      </c>
      <c r="AN2347">
        <v>2742</v>
      </c>
      <c r="AO2347">
        <v>3130</v>
      </c>
      <c r="AP2347" s="301">
        <v>43645</v>
      </c>
      <c r="AQ2347">
        <v>3230</v>
      </c>
      <c r="AR2347">
        <v>3800</v>
      </c>
      <c r="AS2347" s="301">
        <v>43280</v>
      </c>
      <c r="AT2347">
        <v>3295</v>
      </c>
      <c r="AU2347">
        <v>3695</v>
      </c>
    </row>
    <row r="2348" spans="1:47" x14ac:dyDescent="0.2">
      <c r="A2348" s="102">
        <v>677</v>
      </c>
      <c r="B2348">
        <v>5233</v>
      </c>
      <c r="C2348" t="s">
        <v>1033</v>
      </c>
      <c r="D2348" t="s">
        <v>897</v>
      </c>
      <c r="E2348">
        <v>2425</v>
      </c>
      <c r="F2348">
        <v>2448</v>
      </c>
      <c r="G2348">
        <v>400</v>
      </c>
      <c r="H2348" t="s">
        <v>898</v>
      </c>
      <c r="I2348">
        <v>8308</v>
      </c>
      <c r="J2348" t="s">
        <v>48</v>
      </c>
      <c r="K2348" t="s">
        <v>940</v>
      </c>
      <c r="L2348">
        <v>366</v>
      </c>
      <c r="M2348">
        <v>368</v>
      </c>
      <c r="N2348">
        <v>2700</v>
      </c>
      <c r="O2348" t="s">
        <v>901</v>
      </c>
      <c r="P2348">
        <v>0.90192773887672795</v>
      </c>
      <c r="Q2348">
        <v>0.95375887256010305</v>
      </c>
      <c r="R2348">
        <v>0.35130769514737498</v>
      </c>
      <c r="S2348">
        <v>4.2541831322586897E-2</v>
      </c>
      <c r="T2348">
        <v>0.61650906429880903</v>
      </c>
      <c r="U2348">
        <v>0.61650906429880903</v>
      </c>
      <c r="V2348">
        <v>0.37982886726741599</v>
      </c>
      <c r="W2348">
        <v>4.09</v>
      </c>
      <c r="X2348">
        <v>1.47</v>
      </c>
      <c r="Y2348">
        <v>67073</v>
      </c>
      <c r="Z2348">
        <v>3945</v>
      </c>
      <c r="AA2348">
        <v>0.15</v>
      </c>
      <c r="AB2348">
        <v>17</v>
      </c>
      <c r="AC2348">
        <v>9</v>
      </c>
      <c r="AD2348">
        <v>8</v>
      </c>
      <c r="AE2348">
        <v>52.94</v>
      </c>
      <c r="AF2348">
        <v>18</v>
      </c>
      <c r="AG2348">
        <v>4</v>
      </c>
      <c r="AH2348">
        <v>2</v>
      </c>
      <c r="AI2348">
        <v>11</v>
      </c>
      <c r="AJ2348" s="301">
        <v>43919</v>
      </c>
      <c r="AK2348">
        <v>1935</v>
      </c>
      <c r="AL2348">
        <v>344</v>
      </c>
      <c r="AM2348" s="301">
        <v>43828</v>
      </c>
      <c r="AN2348">
        <v>3215</v>
      </c>
      <c r="AO2348">
        <v>479</v>
      </c>
      <c r="AP2348" s="301">
        <v>43645</v>
      </c>
      <c r="AQ2348">
        <v>3290</v>
      </c>
      <c r="AR2348">
        <v>453.5</v>
      </c>
      <c r="AS2348" s="301">
        <v>43280</v>
      </c>
      <c r="AT2348">
        <v>3625</v>
      </c>
      <c r="AU2348">
        <v>582.29999999999995</v>
      </c>
    </row>
    <row r="2349" spans="1:47" x14ac:dyDescent="0.2">
      <c r="A2349" s="102">
        <v>255</v>
      </c>
      <c r="B2349">
        <v>2914</v>
      </c>
      <c r="C2349" t="s">
        <v>994</v>
      </c>
      <c r="D2349" t="s">
        <v>923</v>
      </c>
      <c r="E2349">
        <v>1998.5</v>
      </c>
      <c r="F2349">
        <v>1997</v>
      </c>
      <c r="G2349">
        <v>500</v>
      </c>
      <c r="H2349" t="s">
        <v>901</v>
      </c>
      <c r="I2349">
        <v>4208</v>
      </c>
      <c r="J2349" t="s">
        <v>1026</v>
      </c>
      <c r="K2349" t="s">
        <v>920</v>
      </c>
      <c r="L2349">
        <v>1810</v>
      </c>
      <c r="M2349">
        <v>1797</v>
      </c>
      <c r="N2349">
        <v>600</v>
      </c>
      <c r="O2349" t="s">
        <v>898</v>
      </c>
      <c r="P2349">
        <v>0.90167818875919004</v>
      </c>
      <c r="Q2349">
        <v>0.96522814426293102</v>
      </c>
      <c r="R2349">
        <v>0.14888769662926099</v>
      </c>
      <c r="S2349">
        <v>2.9018089463479599E-2</v>
      </c>
      <c r="T2349">
        <v>-1.0044358558605699</v>
      </c>
      <c r="U2349">
        <v>1.0044358558605699</v>
      </c>
      <c r="V2349">
        <v>0.36532270900806202</v>
      </c>
      <c r="W2349">
        <v>-4.7300000000000004</v>
      </c>
      <c r="X2349">
        <v>7.98</v>
      </c>
      <c r="Y2349">
        <v>66892</v>
      </c>
      <c r="Z2349">
        <v>6689</v>
      </c>
      <c r="AA2349">
        <v>0.51</v>
      </c>
      <c r="AB2349">
        <v>10</v>
      </c>
      <c r="AC2349">
        <v>6</v>
      </c>
      <c r="AD2349">
        <v>4</v>
      </c>
      <c r="AE2349">
        <v>60</v>
      </c>
      <c r="AF2349">
        <v>19</v>
      </c>
      <c r="AG2349">
        <v>2</v>
      </c>
      <c r="AH2349">
        <v>1</v>
      </c>
      <c r="AI2349">
        <v>7</v>
      </c>
      <c r="AJ2349" s="301">
        <v>43919</v>
      </c>
      <c r="AK2349">
        <v>2053.5</v>
      </c>
      <c r="AL2349">
        <v>1691</v>
      </c>
      <c r="AM2349" s="301">
        <v>43828</v>
      </c>
      <c r="AN2349">
        <v>2432.5</v>
      </c>
      <c r="AO2349">
        <v>2379</v>
      </c>
      <c r="AP2349" s="301">
        <v>43645</v>
      </c>
      <c r="AQ2349">
        <v>2401</v>
      </c>
      <c r="AR2349">
        <v>2298</v>
      </c>
      <c r="AS2349" s="301">
        <v>43280</v>
      </c>
      <c r="AT2349">
        <v>3013</v>
      </c>
      <c r="AU2349">
        <v>2821</v>
      </c>
    </row>
    <row r="2350" spans="1:47" x14ac:dyDescent="0.2">
      <c r="A2350" s="102">
        <v>2795</v>
      </c>
      <c r="B2350">
        <v>4042</v>
      </c>
      <c r="C2350" t="s">
        <v>1108</v>
      </c>
      <c r="D2350" t="s">
        <v>920</v>
      </c>
      <c r="E2350">
        <v>1446</v>
      </c>
      <c r="F2350">
        <v>1431</v>
      </c>
      <c r="G2350">
        <v>500</v>
      </c>
      <c r="H2350" t="s">
        <v>898</v>
      </c>
      <c r="I2350">
        <v>4502</v>
      </c>
      <c r="J2350" t="s">
        <v>1096</v>
      </c>
      <c r="K2350" t="s">
        <v>918</v>
      </c>
      <c r="L2350">
        <v>3943</v>
      </c>
      <c r="M2350">
        <v>3882</v>
      </c>
      <c r="N2350">
        <v>200</v>
      </c>
      <c r="O2350" t="s">
        <v>901</v>
      </c>
      <c r="P2350">
        <v>0.88950850116575897</v>
      </c>
      <c r="Q2350">
        <v>0.90372545819503403</v>
      </c>
      <c r="R2350" s="15">
        <v>0.43936253397492803</v>
      </c>
      <c r="S2350" s="15">
        <v>3.01711758110733E-2</v>
      </c>
      <c r="T2350">
        <v>0.41889873517454101</v>
      </c>
      <c r="U2350">
        <v>0.41889873517454101</v>
      </c>
      <c r="V2350">
        <v>0.33410976393964598</v>
      </c>
      <c r="W2350">
        <v>1.64</v>
      </c>
      <c r="X2350">
        <v>7.84</v>
      </c>
      <c r="Y2350">
        <v>66877</v>
      </c>
      <c r="Z2350">
        <v>7431</v>
      </c>
      <c r="AA2350">
        <v>0.32</v>
      </c>
      <c r="AB2350">
        <v>9</v>
      </c>
      <c r="AC2350">
        <v>4</v>
      </c>
      <c r="AD2350">
        <v>5</v>
      </c>
      <c r="AE2350">
        <v>44.44</v>
      </c>
      <c r="AF2350">
        <v>21</v>
      </c>
      <c r="AG2350">
        <v>1</v>
      </c>
      <c r="AH2350">
        <v>1</v>
      </c>
      <c r="AI2350">
        <v>7</v>
      </c>
      <c r="AJ2350" s="301">
        <v>43919</v>
      </c>
      <c r="AK2350">
        <v>1244</v>
      </c>
      <c r="AL2350">
        <v>3345</v>
      </c>
      <c r="AM2350" s="301">
        <v>43828</v>
      </c>
      <c r="AN2350">
        <v>1695</v>
      </c>
      <c r="AO2350">
        <v>4332</v>
      </c>
      <c r="AP2350" s="301">
        <v>43645</v>
      </c>
      <c r="AQ2350">
        <v>1552</v>
      </c>
      <c r="AR2350">
        <v>3857</v>
      </c>
      <c r="AS2350" s="301">
        <v>43280</v>
      </c>
      <c r="AT2350">
        <v>1709</v>
      </c>
      <c r="AU2350">
        <v>4560</v>
      </c>
    </row>
    <row r="2351" spans="1:47" x14ac:dyDescent="0.2">
      <c r="A2351" s="102">
        <v>2371</v>
      </c>
      <c r="B2351">
        <v>6995</v>
      </c>
      <c r="C2351" t="s">
        <v>47</v>
      </c>
      <c r="D2351" t="s">
        <v>913</v>
      </c>
      <c r="E2351">
        <v>1553</v>
      </c>
      <c r="F2351">
        <v>1535</v>
      </c>
      <c r="G2351">
        <v>600</v>
      </c>
      <c r="H2351" t="s">
        <v>901</v>
      </c>
      <c r="I2351">
        <v>8341</v>
      </c>
      <c r="J2351" t="s">
        <v>643</v>
      </c>
      <c r="K2351" t="s">
        <v>940</v>
      </c>
      <c r="L2351">
        <v>1544</v>
      </c>
      <c r="M2351">
        <v>1594</v>
      </c>
      <c r="N2351">
        <v>600</v>
      </c>
      <c r="O2351" t="s">
        <v>898</v>
      </c>
      <c r="P2351">
        <v>0.92885624227700303</v>
      </c>
      <c r="Q2351">
        <v>0.91495029125222105</v>
      </c>
      <c r="R2351">
        <v>0.15082966604039899</v>
      </c>
      <c r="S2351">
        <v>7.4816839961019094E-2</v>
      </c>
      <c r="T2351">
        <v>-0.89355140823609802</v>
      </c>
      <c r="U2351">
        <v>0.89355140823609802</v>
      </c>
      <c r="V2351">
        <v>6.9912420160307506E-2</v>
      </c>
      <c r="W2351">
        <v>-5.1100000000000003</v>
      </c>
      <c r="X2351">
        <v>3.7</v>
      </c>
      <c r="Y2351">
        <v>66798</v>
      </c>
      <c r="Z2351">
        <v>5566</v>
      </c>
      <c r="AA2351">
        <v>0.28000000000000003</v>
      </c>
      <c r="AB2351">
        <v>12</v>
      </c>
      <c r="AC2351">
        <v>6</v>
      </c>
      <c r="AD2351">
        <v>6</v>
      </c>
      <c r="AE2351">
        <v>50</v>
      </c>
      <c r="AF2351">
        <v>17</v>
      </c>
      <c r="AG2351">
        <v>3</v>
      </c>
      <c r="AH2351">
        <v>1</v>
      </c>
      <c r="AI2351">
        <v>8</v>
      </c>
      <c r="AJ2351" s="301">
        <v>43919</v>
      </c>
      <c r="AK2351">
        <v>1369</v>
      </c>
      <c r="AL2351">
        <v>1447</v>
      </c>
      <c r="AM2351" s="301">
        <v>43828</v>
      </c>
      <c r="AN2351">
        <v>2147</v>
      </c>
      <c r="AO2351">
        <v>1832</v>
      </c>
      <c r="AP2351" s="301">
        <v>43645</v>
      </c>
      <c r="AQ2351">
        <v>1839</v>
      </c>
      <c r="AR2351">
        <v>1604</v>
      </c>
      <c r="AS2351" s="301">
        <v>43280</v>
      </c>
      <c r="AT2351">
        <v>2026</v>
      </c>
      <c r="AU2351">
        <v>2361</v>
      </c>
    </row>
    <row r="2352" spans="1:47" x14ac:dyDescent="0.2">
      <c r="A2352" s="102">
        <v>2747</v>
      </c>
      <c r="B2352">
        <v>8801</v>
      </c>
      <c r="C2352" t="s">
        <v>1458</v>
      </c>
      <c r="D2352" t="s">
        <v>917</v>
      </c>
      <c r="E2352">
        <v>1870</v>
      </c>
      <c r="F2352">
        <v>1885.5</v>
      </c>
      <c r="G2352">
        <v>500</v>
      </c>
      <c r="H2352" t="s">
        <v>901</v>
      </c>
      <c r="I2352">
        <v>9603</v>
      </c>
      <c r="J2352" t="s">
        <v>1013</v>
      </c>
      <c r="K2352" t="s">
        <v>910</v>
      </c>
      <c r="L2352">
        <v>1569</v>
      </c>
      <c r="M2352">
        <v>1540</v>
      </c>
      <c r="N2352">
        <v>600</v>
      </c>
      <c r="O2352" t="s">
        <v>898</v>
      </c>
      <c r="P2352">
        <v>0.79374606927302505</v>
      </c>
      <c r="Q2352">
        <v>0.90484106495344596</v>
      </c>
      <c r="R2352">
        <v>0.39789514286201499</v>
      </c>
      <c r="S2352">
        <v>6.2375608114353803E-2</v>
      </c>
      <c r="T2352">
        <v>-0.10383829931170301</v>
      </c>
      <c r="U2352">
        <v>0.10383829931170301</v>
      </c>
      <c r="V2352">
        <v>0.354992268174257</v>
      </c>
      <c r="W2352">
        <v>-1.42</v>
      </c>
      <c r="X2352">
        <v>1.99</v>
      </c>
      <c r="Y2352">
        <v>66740</v>
      </c>
      <c r="Z2352">
        <v>6674</v>
      </c>
      <c r="AA2352">
        <v>0.56999999999999995</v>
      </c>
      <c r="AB2352">
        <v>10</v>
      </c>
      <c r="AC2352">
        <v>4</v>
      </c>
      <c r="AD2352">
        <v>6</v>
      </c>
      <c r="AE2352">
        <v>40</v>
      </c>
      <c r="AF2352">
        <v>14</v>
      </c>
      <c r="AG2352">
        <v>3</v>
      </c>
      <c r="AH2352">
        <v>3</v>
      </c>
      <c r="AI2352">
        <v>4</v>
      </c>
      <c r="AJ2352" s="301">
        <v>43919</v>
      </c>
      <c r="AK2352">
        <v>1862.5</v>
      </c>
      <c r="AL2352">
        <v>1419</v>
      </c>
      <c r="AM2352" s="301">
        <v>43828</v>
      </c>
      <c r="AN2352">
        <v>2672</v>
      </c>
      <c r="AO2352">
        <v>3135</v>
      </c>
      <c r="AP2352" s="301">
        <v>43645</v>
      </c>
      <c r="AQ2352">
        <v>2641</v>
      </c>
      <c r="AR2352">
        <v>2719</v>
      </c>
      <c r="AS2352" s="301">
        <v>43280</v>
      </c>
      <c r="AT2352">
        <v>2645.5</v>
      </c>
      <c r="AU2352">
        <v>3240</v>
      </c>
    </row>
    <row r="2353" spans="1:47" x14ac:dyDescent="0.2">
      <c r="A2353" s="102">
        <v>2929</v>
      </c>
      <c r="B2353">
        <v>3197</v>
      </c>
      <c r="C2353" t="s">
        <v>508</v>
      </c>
      <c r="D2353" t="s">
        <v>921</v>
      </c>
      <c r="E2353">
        <v>1738</v>
      </c>
      <c r="F2353">
        <v>1715</v>
      </c>
      <c r="G2353">
        <v>500</v>
      </c>
      <c r="H2353" t="s">
        <v>901</v>
      </c>
      <c r="I2353">
        <v>5201</v>
      </c>
      <c r="J2353" t="s">
        <v>1161</v>
      </c>
      <c r="K2353" t="s">
        <v>897</v>
      </c>
      <c r="L2353">
        <v>3070</v>
      </c>
      <c r="M2353">
        <v>3020</v>
      </c>
      <c r="N2353">
        <v>300</v>
      </c>
      <c r="O2353" t="s">
        <v>898</v>
      </c>
      <c r="P2353">
        <v>0.90829458815183395</v>
      </c>
      <c r="Q2353">
        <v>0.89933728847766403</v>
      </c>
      <c r="R2353">
        <v>0.14510917458710301</v>
      </c>
      <c r="S2353">
        <v>2.46815531102773E-2</v>
      </c>
      <c r="T2353">
        <v>-0.52443174210749599</v>
      </c>
      <c r="U2353">
        <v>0.52443174210749599</v>
      </c>
      <c r="V2353">
        <v>0.65335311620194203</v>
      </c>
      <c r="W2353">
        <v>-4.6500000000000004</v>
      </c>
      <c r="X2353">
        <v>5.35</v>
      </c>
      <c r="Y2353">
        <v>66689</v>
      </c>
      <c r="Z2353">
        <v>4764</v>
      </c>
      <c r="AA2353">
        <v>0.38</v>
      </c>
      <c r="AB2353">
        <v>14</v>
      </c>
      <c r="AC2353">
        <v>8</v>
      </c>
      <c r="AD2353">
        <v>6</v>
      </c>
      <c r="AE2353">
        <v>57.14</v>
      </c>
      <c r="AF2353">
        <v>17</v>
      </c>
      <c r="AG2353">
        <v>2</v>
      </c>
      <c r="AH2353">
        <v>3</v>
      </c>
      <c r="AI2353">
        <v>9</v>
      </c>
      <c r="AJ2353" s="301">
        <v>43919</v>
      </c>
      <c r="AK2353">
        <v>1614</v>
      </c>
      <c r="AL2353">
        <v>2774</v>
      </c>
      <c r="AM2353" s="301">
        <v>43828</v>
      </c>
      <c r="AN2353">
        <v>2135</v>
      </c>
      <c r="AO2353">
        <v>3930</v>
      </c>
      <c r="AP2353" s="301">
        <v>43645</v>
      </c>
      <c r="AQ2353">
        <v>1873</v>
      </c>
      <c r="AR2353">
        <v>3785</v>
      </c>
      <c r="AS2353" s="301">
        <v>43280</v>
      </c>
      <c r="AT2353">
        <v>1626</v>
      </c>
      <c r="AU2353">
        <v>4225</v>
      </c>
    </row>
    <row r="2354" spans="1:47" x14ac:dyDescent="0.2">
      <c r="A2354" s="102">
        <v>676</v>
      </c>
      <c r="B2354">
        <v>3087</v>
      </c>
      <c r="C2354" t="s">
        <v>1094</v>
      </c>
      <c r="D2354" t="s">
        <v>921</v>
      </c>
      <c r="E2354">
        <v>1721</v>
      </c>
      <c r="F2354">
        <v>1719</v>
      </c>
      <c r="G2354">
        <v>600</v>
      </c>
      <c r="H2354" t="s">
        <v>898</v>
      </c>
      <c r="I2354">
        <v>8233</v>
      </c>
      <c r="J2354" t="s">
        <v>930</v>
      </c>
      <c r="K2354" t="s">
        <v>921</v>
      </c>
      <c r="L2354">
        <v>920</v>
      </c>
      <c r="M2354">
        <v>907</v>
      </c>
      <c r="N2354">
        <v>1100</v>
      </c>
      <c r="O2354" t="s">
        <v>901</v>
      </c>
      <c r="P2354">
        <v>0.79959094008028497</v>
      </c>
      <c r="Q2354">
        <v>0.95377540618621204</v>
      </c>
      <c r="R2354" s="15">
        <v>0.18944000658677601</v>
      </c>
      <c r="S2354">
        <v>3.2048546452315703E-2</v>
      </c>
      <c r="T2354">
        <v>2.1933236921033701</v>
      </c>
      <c r="U2354">
        <v>2.1933236921033701</v>
      </c>
      <c r="V2354">
        <v>1.3932941920248101</v>
      </c>
      <c r="W2354">
        <v>7.24</v>
      </c>
      <c r="X2354">
        <v>3.27</v>
      </c>
      <c r="Y2354">
        <v>66610</v>
      </c>
      <c r="Z2354">
        <v>4441</v>
      </c>
      <c r="AA2354">
        <v>0.3</v>
      </c>
      <c r="AB2354">
        <v>15</v>
      </c>
      <c r="AC2354">
        <v>7</v>
      </c>
      <c r="AD2354">
        <v>8</v>
      </c>
      <c r="AE2354">
        <v>46.67</v>
      </c>
      <c r="AF2354">
        <v>20</v>
      </c>
      <c r="AG2354">
        <v>1</v>
      </c>
      <c r="AH2354">
        <v>1</v>
      </c>
      <c r="AI2354">
        <v>13</v>
      </c>
      <c r="AJ2354" s="301">
        <v>43919</v>
      </c>
      <c r="AK2354">
        <v>1657</v>
      </c>
      <c r="AL2354">
        <v>1003</v>
      </c>
      <c r="AM2354" s="301">
        <v>43828</v>
      </c>
      <c r="AN2354">
        <v>2166</v>
      </c>
      <c r="AO2354">
        <v>1228</v>
      </c>
      <c r="AP2354" s="301">
        <v>43645</v>
      </c>
      <c r="AQ2354">
        <v>2077</v>
      </c>
      <c r="AR2354">
        <v>1210</v>
      </c>
      <c r="AS2354" s="301">
        <v>43280</v>
      </c>
      <c r="AT2354">
        <v>2140</v>
      </c>
      <c r="AU2354">
        <v>1834</v>
      </c>
    </row>
    <row r="2355" spans="1:47" x14ac:dyDescent="0.2">
      <c r="A2355" s="102">
        <v>4043</v>
      </c>
      <c r="B2355">
        <v>7947</v>
      </c>
      <c r="C2355" t="s">
        <v>2642</v>
      </c>
      <c r="D2355" t="s">
        <v>920</v>
      </c>
      <c r="E2355">
        <v>8430</v>
      </c>
      <c r="F2355">
        <v>8700</v>
      </c>
      <c r="G2355">
        <v>100</v>
      </c>
      <c r="H2355" t="s">
        <v>898</v>
      </c>
      <c r="I2355">
        <v>8194</v>
      </c>
      <c r="J2355" t="s">
        <v>1007</v>
      </c>
      <c r="K2355" t="s">
        <v>921</v>
      </c>
      <c r="L2355">
        <v>3385</v>
      </c>
      <c r="M2355">
        <v>3410</v>
      </c>
      <c r="N2355">
        <v>300</v>
      </c>
      <c r="O2355" t="s">
        <v>901</v>
      </c>
      <c r="P2355">
        <v>0.74223635930041498</v>
      </c>
      <c r="Q2355">
        <v>0.85331465765172099</v>
      </c>
      <c r="R2355">
        <v>3.1446119812345699E-2</v>
      </c>
      <c r="S2355" s="15">
        <v>3.60011382879405E-2</v>
      </c>
      <c r="T2355">
        <v>0.403778007863001</v>
      </c>
      <c r="U2355">
        <v>0.403778007863001</v>
      </c>
      <c r="V2355">
        <v>3.5911956339135298E-2</v>
      </c>
      <c r="W2355">
        <v>2.46</v>
      </c>
      <c r="X2355">
        <v>17.59</v>
      </c>
      <c r="Y2355">
        <v>66606</v>
      </c>
      <c r="Z2355">
        <v>8326</v>
      </c>
      <c r="AA2355">
        <v>0.57999999999999996</v>
      </c>
      <c r="AB2355">
        <v>8</v>
      </c>
      <c r="AC2355">
        <v>5</v>
      </c>
      <c r="AD2355">
        <v>3</v>
      </c>
      <c r="AE2355">
        <v>62.5</v>
      </c>
      <c r="AF2355">
        <v>20</v>
      </c>
      <c r="AG2355">
        <v>2</v>
      </c>
      <c r="AH2355">
        <v>1</v>
      </c>
      <c r="AI2355">
        <v>5</v>
      </c>
      <c r="AJ2355" s="301">
        <v>43919</v>
      </c>
      <c r="AK2355">
        <v>7220</v>
      </c>
      <c r="AL2355">
        <v>2960</v>
      </c>
      <c r="AM2355" s="301">
        <v>43828</v>
      </c>
      <c r="AN2355">
        <v>6490</v>
      </c>
      <c r="AO2355">
        <v>2598</v>
      </c>
      <c r="AP2355" s="301">
        <v>43645</v>
      </c>
      <c r="AQ2355">
        <v>6710</v>
      </c>
      <c r="AR2355">
        <v>2180</v>
      </c>
      <c r="AS2355" s="301">
        <v>43280</v>
      </c>
      <c r="AT2355">
        <v>6030</v>
      </c>
      <c r="AU2355">
        <v>2662</v>
      </c>
    </row>
    <row r="2356" spans="1:47" x14ac:dyDescent="0.2">
      <c r="A2356" s="102">
        <v>3522</v>
      </c>
      <c r="B2356">
        <v>2801</v>
      </c>
      <c r="C2356" t="s">
        <v>490</v>
      </c>
      <c r="D2356" t="s">
        <v>923</v>
      </c>
      <c r="E2356">
        <v>5250</v>
      </c>
      <c r="F2356">
        <v>5080</v>
      </c>
      <c r="G2356">
        <v>200</v>
      </c>
      <c r="H2356" t="s">
        <v>901</v>
      </c>
      <c r="I2356">
        <v>3101</v>
      </c>
      <c r="J2356" t="s">
        <v>1106</v>
      </c>
      <c r="K2356" t="s">
        <v>1100</v>
      </c>
      <c r="L2356">
        <v>1478</v>
      </c>
      <c r="M2356">
        <v>1480</v>
      </c>
      <c r="N2356">
        <v>700</v>
      </c>
      <c r="O2356" t="s">
        <v>898</v>
      </c>
      <c r="P2356">
        <v>0.84957387362264103</v>
      </c>
      <c r="Q2356">
        <v>0.87655354093249105</v>
      </c>
      <c r="R2356" s="15">
        <v>8.5581765463014201E-2</v>
      </c>
      <c r="S2356">
        <v>1.95450519177279E-4</v>
      </c>
      <c r="T2356">
        <v>-1.12061435291344</v>
      </c>
      <c r="U2356">
        <v>1.12061435291344</v>
      </c>
      <c r="V2356">
        <v>0.61949427515464395</v>
      </c>
      <c r="W2356">
        <v>-9.43</v>
      </c>
      <c r="X2356">
        <v>1.97</v>
      </c>
      <c r="Y2356">
        <v>66533</v>
      </c>
      <c r="Z2356">
        <v>4158</v>
      </c>
      <c r="AA2356">
        <v>0.35</v>
      </c>
      <c r="AB2356">
        <v>16</v>
      </c>
      <c r="AC2356">
        <v>10</v>
      </c>
      <c r="AD2356">
        <v>6</v>
      </c>
      <c r="AE2356">
        <v>62.5</v>
      </c>
      <c r="AF2356">
        <v>19</v>
      </c>
      <c r="AG2356">
        <v>2</v>
      </c>
      <c r="AH2356">
        <v>4</v>
      </c>
      <c r="AI2356">
        <v>10</v>
      </c>
      <c r="AJ2356" s="301">
        <v>43919</v>
      </c>
      <c r="AK2356">
        <v>4575</v>
      </c>
      <c r="AL2356">
        <v>1140</v>
      </c>
      <c r="AM2356" s="301">
        <v>43828</v>
      </c>
      <c r="AN2356">
        <v>5370</v>
      </c>
      <c r="AO2356">
        <v>1666</v>
      </c>
      <c r="AP2356" s="301">
        <v>43645</v>
      </c>
      <c r="AQ2356">
        <v>4765</v>
      </c>
      <c r="AR2356">
        <v>1349</v>
      </c>
      <c r="AS2356" s="301">
        <v>43280</v>
      </c>
      <c r="AT2356">
        <v>5240</v>
      </c>
      <c r="AU2356">
        <v>1787</v>
      </c>
    </row>
    <row r="2357" spans="1:47" x14ac:dyDescent="0.2">
      <c r="A2357" s="102">
        <v>3180</v>
      </c>
      <c r="B2357">
        <v>6925</v>
      </c>
      <c r="C2357" t="s">
        <v>1177</v>
      </c>
      <c r="D2357" t="s">
        <v>903</v>
      </c>
      <c r="E2357">
        <v>1339</v>
      </c>
      <c r="F2357">
        <v>1427</v>
      </c>
      <c r="G2357">
        <v>700</v>
      </c>
      <c r="H2357" t="s">
        <v>898</v>
      </c>
      <c r="I2357">
        <v>7453</v>
      </c>
      <c r="J2357" t="s">
        <v>50</v>
      </c>
      <c r="K2357" t="s">
        <v>921</v>
      </c>
      <c r="L2357">
        <v>1533</v>
      </c>
      <c r="M2357">
        <v>1495</v>
      </c>
      <c r="N2357">
        <v>700</v>
      </c>
      <c r="O2357" t="s">
        <v>901</v>
      </c>
      <c r="P2357">
        <v>0.82340868727659899</v>
      </c>
      <c r="Q2357">
        <v>0.89017114946178599</v>
      </c>
      <c r="R2357">
        <v>0.38805592975685799</v>
      </c>
      <c r="S2357">
        <v>7.8056522559725505E-2</v>
      </c>
      <c r="T2357">
        <v>0.81535073336667196</v>
      </c>
      <c r="U2357">
        <v>0.81535073336667196</v>
      </c>
      <c r="V2357">
        <v>0.37939399628373799</v>
      </c>
      <c r="W2357">
        <v>6.58</v>
      </c>
      <c r="X2357">
        <v>4.55</v>
      </c>
      <c r="Y2357">
        <v>66345</v>
      </c>
      <c r="Z2357">
        <v>4423</v>
      </c>
      <c r="AA2357">
        <v>0.24</v>
      </c>
      <c r="AB2357">
        <v>15</v>
      </c>
      <c r="AC2357">
        <v>5</v>
      </c>
      <c r="AD2357">
        <v>10</v>
      </c>
      <c r="AE2357">
        <v>33.33</v>
      </c>
      <c r="AF2357">
        <v>18</v>
      </c>
      <c r="AG2357">
        <v>3</v>
      </c>
      <c r="AH2357">
        <v>2</v>
      </c>
      <c r="AI2357">
        <v>10</v>
      </c>
      <c r="AJ2357" s="301">
        <v>43919</v>
      </c>
      <c r="AK2357">
        <v>1060</v>
      </c>
      <c r="AL2357">
        <v>1204</v>
      </c>
      <c r="AM2357" s="301">
        <v>43828</v>
      </c>
      <c r="AN2357">
        <v>1624</v>
      </c>
      <c r="AO2357">
        <v>2556</v>
      </c>
      <c r="AP2357" s="301">
        <v>43645</v>
      </c>
      <c r="AQ2357">
        <v>1435</v>
      </c>
      <c r="AR2357">
        <v>1959</v>
      </c>
      <c r="AS2357" s="301">
        <v>43280</v>
      </c>
      <c r="AT2357">
        <v>1385</v>
      </c>
      <c r="AU2357">
        <v>3775</v>
      </c>
    </row>
    <row r="2358" spans="1:47" x14ac:dyDescent="0.2">
      <c r="A2358" s="102">
        <v>3295</v>
      </c>
      <c r="B2358">
        <v>3197</v>
      </c>
      <c r="C2358" t="s">
        <v>508</v>
      </c>
      <c r="D2358" t="s">
        <v>921</v>
      </c>
      <c r="E2358">
        <v>1738</v>
      </c>
      <c r="F2358">
        <v>1715</v>
      </c>
      <c r="G2358">
        <v>600</v>
      </c>
      <c r="H2358" t="s">
        <v>901</v>
      </c>
      <c r="I2358">
        <v>9101</v>
      </c>
      <c r="J2358" t="s">
        <v>682</v>
      </c>
      <c r="K2358" t="s">
        <v>1071</v>
      </c>
      <c r="L2358">
        <v>1484</v>
      </c>
      <c r="M2358">
        <v>1493</v>
      </c>
      <c r="N2358">
        <v>700</v>
      </c>
      <c r="O2358" t="s">
        <v>898</v>
      </c>
      <c r="P2358">
        <v>0.87728756371862904</v>
      </c>
      <c r="Q2358">
        <v>0.88610169675453798</v>
      </c>
      <c r="R2358">
        <v>0.122645516933474</v>
      </c>
      <c r="S2358">
        <v>6.4364875508889099E-2</v>
      </c>
      <c r="T2358">
        <v>-0.40108659974474198</v>
      </c>
      <c r="U2358">
        <v>0.40108659974474198</v>
      </c>
      <c r="V2358">
        <v>0.13331668960457899</v>
      </c>
      <c r="W2358">
        <v>-2.84</v>
      </c>
      <c r="X2358">
        <v>1.56</v>
      </c>
      <c r="Y2358">
        <v>66231</v>
      </c>
      <c r="Z2358">
        <v>5095</v>
      </c>
      <c r="AA2358">
        <v>0.24</v>
      </c>
      <c r="AB2358">
        <v>13</v>
      </c>
      <c r="AC2358">
        <v>8</v>
      </c>
      <c r="AD2358">
        <v>5</v>
      </c>
      <c r="AE2358">
        <v>61.54</v>
      </c>
      <c r="AF2358">
        <v>17</v>
      </c>
      <c r="AG2358">
        <v>2</v>
      </c>
      <c r="AH2358">
        <v>3</v>
      </c>
      <c r="AI2358">
        <v>8</v>
      </c>
      <c r="AJ2358" s="301">
        <v>43919</v>
      </c>
      <c r="AK2358">
        <v>1614</v>
      </c>
      <c r="AL2358">
        <v>1336</v>
      </c>
      <c r="AM2358" s="301">
        <v>43828</v>
      </c>
      <c r="AN2358">
        <v>2135</v>
      </c>
      <c r="AO2358">
        <v>1981</v>
      </c>
      <c r="AP2358" s="301">
        <v>43645</v>
      </c>
      <c r="AQ2358">
        <v>1873</v>
      </c>
      <c r="AR2358">
        <v>1776</v>
      </c>
      <c r="AS2358" s="301">
        <v>43280</v>
      </c>
      <c r="AT2358">
        <v>1626</v>
      </c>
      <c r="AU2358">
        <v>2162</v>
      </c>
    </row>
    <row r="2359" spans="1:47" x14ac:dyDescent="0.2">
      <c r="A2359" s="102">
        <v>2881</v>
      </c>
      <c r="B2359">
        <v>6506</v>
      </c>
      <c r="C2359" t="s">
        <v>1005</v>
      </c>
      <c r="D2359" t="s">
        <v>903</v>
      </c>
      <c r="E2359">
        <v>3665</v>
      </c>
      <c r="F2359">
        <v>3675</v>
      </c>
      <c r="G2359">
        <v>200</v>
      </c>
      <c r="H2359" t="s">
        <v>898</v>
      </c>
      <c r="I2359">
        <v>9303</v>
      </c>
      <c r="J2359" t="s">
        <v>1166</v>
      </c>
      <c r="K2359" t="s">
        <v>1184</v>
      </c>
      <c r="L2359">
        <v>1276</v>
      </c>
      <c r="M2359">
        <v>1286</v>
      </c>
      <c r="N2359">
        <v>600</v>
      </c>
      <c r="O2359" t="s">
        <v>901</v>
      </c>
      <c r="P2359">
        <v>0.92904123312225195</v>
      </c>
      <c r="Q2359">
        <v>0.90130376467955597</v>
      </c>
      <c r="R2359">
        <v>9.4889609442162903E-2</v>
      </c>
      <c r="S2359" s="15">
        <v>1.3869447392380999E-2</v>
      </c>
      <c r="T2359">
        <v>0.82441218165694996</v>
      </c>
      <c r="U2359">
        <v>0.82441218165694996</v>
      </c>
      <c r="V2359">
        <v>0.70897604377421797</v>
      </c>
      <c r="W2359">
        <v>5.74</v>
      </c>
      <c r="X2359">
        <v>4.9800000000000004</v>
      </c>
      <c r="Y2359">
        <v>66211</v>
      </c>
      <c r="Z2359">
        <v>3895</v>
      </c>
      <c r="AA2359">
        <v>0.1</v>
      </c>
      <c r="AB2359">
        <v>17</v>
      </c>
      <c r="AC2359">
        <v>9</v>
      </c>
      <c r="AD2359">
        <v>8</v>
      </c>
      <c r="AE2359">
        <v>52.94</v>
      </c>
      <c r="AF2359">
        <v>17</v>
      </c>
      <c r="AG2359">
        <v>3</v>
      </c>
      <c r="AH2359">
        <v>5</v>
      </c>
      <c r="AI2359">
        <v>9</v>
      </c>
      <c r="AJ2359" s="301">
        <v>43919</v>
      </c>
      <c r="AK2359">
        <v>3010</v>
      </c>
      <c r="AL2359">
        <v>1217</v>
      </c>
      <c r="AM2359" s="301">
        <v>43828</v>
      </c>
      <c r="AN2359">
        <v>4170</v>
      </c>
      <c r="AO2359">
        <v>1471</v>
      </c>
      <c r="AP2359" s="301">
        <v>43645</v>
      </c>
      <c r="AQ2359">
        <v>3855</v>
      </c>
      <c r="AR2359">
        <v>1417</v>
      </c>
      <c r="AS2359" s="301">
        <v>43280</v>
      </c>
      <c r="AT2359">
        <v>3920</v>
      </c>
      <c r="AU2359">
        <v>1330</v>
      </c>
    </row>
    <row r="2360" spans="1:47" x14ac:dyDescent="0.2">
      <c r="A2360" s="102">
        <v>1704</v>
      </c>
      <c r="B2360">
        <v>1662</v>
      </c>
      <c r="C2360" t="s">
        <v>463</v>
      </c>
      <c r="D2360" t="s">
        <v>1045</v>
      </c>
      <c r="E2360">
        <v>1807</v>
      </c>
      <c r="F2360">
        <v>1788</v>
      </c>
      <c r="G2360">
        <v>500</v>
      </c>
      <c r="H2360" t="s">
        <v>901</v>
      </c>
      <c r="I2360">
        <v>8801</v>
      </c>
      <c r="J2360" t="s">
        <v>1458</v>
      </c>
      <c r="K2360" t="s">
        <v>917</v>
      </c>
      <c r="L2360">
        <v>1870</v>
      </c>
      <c r="M2360">
        <v>1885.5</v>
      </c>
      <c r="N2360">
        <v>500</v>
      </c>
      <c r="O2360" t="s">
        <v>898</v>
      </c>
      <c r="P2360">
        <v>0.70588325081076098</v>
      </c>
      <c r="Q2360">
        <v>0.93222449675376096</v>
      </c>
      <c r="R2360">
        <v>0.21662373093527401</v>
      </c>
      <c r="S2360">
        <v>9.4311048040421105E-2</v>
      </c>
      <c r="T2360">
        <v>-0.53882159585904599</v>
      </c>
      <c r="U2360">
        <v>0.53882159585904599</v>
      </c>
      <c r="V2360">
        <v>0.59369699900705497</v>
      </c>
      <c r="W2360">
        <v>-2.58</v>
      </c>
      <c r="X2360">
        <v>5.17</v>
      </c>
      <c r="Y2360">
        <v>65943</v>
      </c>
      <c r="Z2360">
        <v>8243</v>
      </c>
      <c r="AA2360">
        <v>0.31</v>
      </c>
      <c r="AB2360">
        <v>8</v>
      </c>
      <c r="AC2360">
        <v>5</v>
      </c>
      <c r="AD2360">
        <v>3</v>
      </c>
      <c r="AE2360">
        <v>62.5</v>
      </c>
      <c r="AF2360">
        <v>18</v>
      </c>
      <c r="AG2360">
        <v>1</v>
      </c>
      <c r="AH2360">
        <v>1</v>
      </c>
      <c r="AI2360">
        <v>6</v>
      </c>
      <c r="AJ2360" s="301">
        <v>43919</v>
      </c>
      <c r="AK2360">
        <v>1789</v>
      </c>
      <c r="AL2360">
        <v>1862.5</v>
      </c>
      <c r="AM2360" s="301">
        <v>43828</v>
      </c>
      <c r="AN2360">
        <v>2955</v>
      </c>
      <c r="AO2360">
        <v>2672</v>
      </c>
      <c r="AP2360" s="301">
        <v>43645</v>
      </c>
      <c r="AQ2360">
        <v>2554</v>
      </c>
      <c r="AR2360">
        <v>2641</v>
      </c>
      <c r="AS2360" s="301">
        <v>43280</v>
      </c>
      <c r="AT2360">
        <v>2896</v>
      </c>
      <c r="AU2360">
        <v>2645.5</v>
      </c>
    </row>
    <row r="2361" spans="1:47" x14ac:dyDescent="0.2">
      <c r="A2361" s="102">
        <v>3219</v>
      </c>
      <c r="B2361">
        <v>2784</v>
      </c>
      <c r="C2361" t="s">
        <v>750</v>
      </c>
      <c r="D2361" t="s">
        <v>905</v>
      </c>
      <c r="E2361">
        <v>2228</v>
      </c>
      <c r="F2361">
        <v>2253</v>
      </c>
      <c r="G2361">
        <v>400</v>
      </c>
      <c r="H2361" t="s">
        <v>901</v>
      </c>
      <c r="I2361">
        <v>7575</v>
      </c>
      <c r="J2361" t="s">
        <v>1133</v>
      </c>
      <c r="K2361" t="s">
        <v>905</v>
      </c>
      <c r="L2361">
        <v>1402</v>
      </c>
      <c r="M2361">
        <v>1412</v>
      </c>
      <c r="N2361">
        <v>600</v>
      </c>
      <c r="O2361" t="s">
        <v>898</v>
      </c>
      <c r="P2361">
        <v>0.50825180828865801</v>
      </c>
      <c r="Q2361">
        <v>0.88875607963145298</v>
      </c>
      <c r="R2361">
        <v>0.295691576274204</v>
      </c>
      <c r="S2361" s="15">
        <v>8.9603082930677702E-2</v>
      </c>
      <c r="T2361">
        <v>-0.14930347573915401</v>
      </c>
      <c r="U2361">
        <v>0.14930347573915401</v>
      </c>
      <c r="V2361">
        <v>0.22187736038413999</v>
      </c>
      <c r="W2361">
        <v>-1.0900000000000001</v>
      </c>
      <c r="X2361">
        <v>5.99</v>
      </c>
      <c r="Y2361">
        <v>65916</v>
      </c>
      <c r="Z2361">
        <v>4708</v>
      </c>
      <c r="AA2361">
        <v>0.23</v>
      </c>
      <c r="AB2361">
        <v>14</v>
      </c>
      <c r="AC2361">
        <v>7</v>
      </c>
      <c r="AD2361">
        <v>7</v>
      </c>
      <c r="AE2361">
        <v>50</v>
      </c>
      <c r="AF2361">
        <v>13</v>
      </c>
      <c r="AG2361">
        <v>5</v>
      </c>
      <c r="AH2361">
        <v>4</v>
      </c>
      <c r="AI2361">
        <v>5</v>
      </c>
      <c r="AJ2361" s="301">
        <v>43919</v>
      </c>
      <c r="AK2361">
        <v>2241</v>
      </c>
      <c r="AL2361">
        <v>1381</v>
      </c>
      <c r="AM2361" s="301">
        <v>43828</v>
      </c>
      <c r="AN2361">
        <v>2228</v>
      </c>
      <c r="AO2361">
        <v>1493</v>
      </c>
      <c r="AP2361" s="301">
        <v>43645</v>
      </c>
      <c r="AQ2361">
        <v>2736</v>
      </c>
      <c r="AR2361">
        <v>1865</v>
      </c>
      <c r="AS2361" s="301">
        <v>43280</v>
      </c>
      <c r="AT2361">
        <v>2522</v>
      </c>
      <c r="AU2361">
        <v>2714</v>
      </c>
    </row>
    <row r="2362" spans="1:47" x14ac:dyDescent="0.2">
      <c r="A2362" s="102">
        <v>1714</v>
      </c>
      <c r="B2362">
        <v>5232</v>
      </c>
      <c r="C2362" t="s">
        <v>1433</v>
      </c>
      <c r="D2362" t="s">
        <v>897</v>
      </c>
      <c r="E2362">
        <v>3765</v>
      </c>
      <c r="F2362">
        <v>3805</v>
      </c>
      <c r="G2362">
        <v>200</v>
      </c>
      <c r="H2362" t="s">
        <v>898</v>
      </c>
      <c r="I2362">
        <v>9303</v>
      </c>
      <c r="J2362" t="s">
        <v>1166</v>
      </c>
      <c r="K2362" t="s">
        <v>1184</v>
      </c>
      <c r="L2362">
        <v>1276</v>
      </c>
      <c r="M2362">
        <v>1286</v>
      </c>
      <c r="N2362">
        <v>600</v>
      </c>
      <c r="O2362" t="s">
        <v>901</v>
      </c>
      <c r="P2362">
        <v>0.924892605365641</v>
      </c>
      <c r="Q2362">
        <v>0.93202764484862599</v>
      </c>
      <c r="R2362">
        <v>8.7347019736497306E-2</v>
      </c>
      <c r="S2362">
        <v>9.7829957226671704E-2</v>
      </c>
      <c r="T2362">
        <v>0.90307291439577198</v>
      </c>
      <c r="U2362">
        <v>0.90307291439577198</v>
      </c>
      <c r="V2362">
        <v>0.29092438916980301</v>
      </c>
      <c r="W2362">
        <v>3.38</v>
      </c>
      <c r="X2362">
        <v>1.39</v>
      </c>
      <c r="Y2362">
        <v>65590</v>
      </c>
      <c r="Z2362">
        <v>5466</v>
      </c>
      <c r="AA2362">
        <v>0.35</v>
      </c>
      <c r="AB2362">
        <v>12</v>
      </c>
      <c r="AC2362">
        <v>6</v>
      </c>
      <c r="AD2362">
        <v>6</v>
      </c>
      <c r="AE2362">
        <v>50</v>
      </c>
      <c r="AF2362">
        <v>19</v>
      </c>
      <c r="AG2362">
        <v>1</v>
      </c>
      <c r="AH2362">
        <v>1</v>
      </c>
      <c r="AI2362">
        <v>10</v>
      </c>
      <c r="AJ2362" s="301">
        <v>43919</v>
      </c>
      <c r="AK2362">
        <v>3370</v>
      </c>
      <c r="AL2362">
        <v>1217</v>
      </c>
      <c r="AM2362" s="301">
        <v>43828</v>
      </c>
      <c r="AN2362">
        <v>4775</v>
      </c>
      <c r="AO2362">
        <v>1471</v>
      </c>
      <c r="AP2362" s="301">
        <v>43645</v>
      </c>
      <c r="AQ2362">
        <v>4390</v>
      </c>
      <c r="AR2362">
        <v>1417</v>
      </c>
      <c r="AS2362" s="301">
        <v>43280</v>
      </c>
      <c r="AT2362">
        <v>5150</v>
      </c>
      <c r="AU2362">
        <v>1330</v>
      </c>
    </row>
    <row r="2363" spans="1:47" x14ac:dyDescent="0.2">
      <c r="A2363" s="102">
        <v>3230</v>
      </c>
      <c r="B2363">
        <v>1969</v>
      </c>
      <c r="C2363" t="s">
        <v>1146</v>
      </c>
      <c r="D2363" t="s">
        <v>907</v>
      </c>
      <c r="E2363">
        <v>1570</v>
      </c>
      <c r="F2363">
        <v>1559</v>
      </c>
      <c r="G2363">
        <v>700</v>
      </c>
      <c r="H2363" t="s">
        <v>901</v>
      </c>
      <c r="I2363">
        <v>5802</v>
      </c>
      <c r="J2363" t="s">
        <v>1056</v>
      </c>
      <c r="K2363" t="s">
        <v>911</v>
      </c>
      <c r="L2363">
        <v>1238.5</v>
      </c>
      <c r="M2363">
        <v>1214.5</v>
      </c>
      <c r="N2363">
        <v>900</v>
      </c>
      <c r="O2363" t="s">
        <v>898</v>
      </c>
      <c r="P2363">
        <v>0.67980974298305996</v>
      </c>
      <c r="Q2363">
        <v>0.88837282846783405</v>
      </c>
      <c r="R2363">
        <v>3.4565027878881598E-2</v>
      </c>
      <c r="S2363" s="15">
        <v>1.74444041324829E-2</v>
      </c>
      <c r="T2363">
        <v>-1.8083109281446601</v>
      </c>
      <c r="U2363">
        <v>1.8083109281446601</v>
      </c>
      <c r="V2363">
        <v>1.85903203016592</v>
      </c>
      <c r="W2363">
        <v>-14.31</v>
      </c>
      <c r="X2363">
        <v>0.16</v>
      </c>
      <c r="Y2363">
        <v>65418</v>
      </c>
      <c r="Z2363">
        <v>4089</v>
      </c>
      <c r="AA2363">
        <v>0.16</v>
      </c>
      <c r="AB2363">
        <v>16</v>
      </c>
      <c r="AC2363">
        <v>9</v>
      </c>
      <c r="AD2363">
        <v>7</v>
      </c>
      <c r="AE2363">
        <v>56.25</v>
      </c>
      <c r="AF2363">
        <v>19</v>
      </c>
      <c r="AG2363">
        <v>2</v>
      </c>
      <c r="AH2363">
        <v>2</v>
      </c>
      <c r="AI2363">
        <v>12</v>
      </c>
      <c r="AJ2363" s="301">
        <v>43919</v>
      </c>
      <c r="AK2363">
        <v>1711</v>
      </c>
      <c r="AL2363">
        <v>1166.5</v>
      </c>
      <c r="AM2363" s="301">
        <v>43828</v>
      </c>
      <c r="AN2363">
        <v>1960</v>
      </c>
      <c r="AO2363">
        <v>1652</v>
      </c>
      <c r="AP2363" s="301">
        <v>43645</v>
      </c>
      <c r="AQ2363">
        <v>1826</v>
      </c>
      <c r="AR2363">
        <v>1442</v>
      </c>
      <c r="AS2363" s="301">
        <v>43280</v>
      </c>
      <c r="AT2363">
        <v>1993</v>
      </c>
      <c r="AU2363">
        <v>1616.5</v>
      </c>
    </row>
    <row r="2364" spans="1:47" x14ac:dyDescent="0.2">
      <c r="A2364" s="102">
        <v>3817</v>
      </c>
      <c r="B2364">
        <v>1417</v>
      </c>
      <c r="C2364" t="s">
        <v>1462</v>
      </c>
      <c r="D2364" t="s">
        <v>907</v>
      </c>
      <c r="E2364">
        <v>1611</v>
      </c>
      <c r="F2364">
        <v>1595</v>
      </c>
      <c r="G2364">
        <v>700</v>
      </c>
      <c r="H2364" t="s">
        <v>898</v>
      </c>
      <c r="I2364">
        <v>5706</v>
      </c>
      <c r="J2364" t="s">
        <v>1136</v>
      </c>
      <c r="K2364" t="s">
        <v>911</v>
      </c>
      <c r="L2364">
        <v>2159</v>
      </c>
      <c r="M2364">
        <v>2175</v>
      </c>
      <c r="N2364">
        <v>500</v>
      </c>
      <c r="O2364" t="s">
        <v>901</v>
      </c>
      <c r="P2364">
        <v>0.90202341807309006</v>
      </c>
      <c r="Q2364">
        <v>0.86445033263668902</v>
      </c>
      <c r="R2364">
        <v>0.201082065425606</v>
      </c>
      <c r="S2364" s="15">
        <v>3.1129486520836601E-2</v>
      </c>
      <c r="T2364">
        <v>1.00473460381924</v>
      </c>
      <c r="U2364">
        <v>1.00473460381924</v>
      </c>
      <c r="V2364">
        <v>1.0139530676773001</v>
      </c>
      <c r="W2364">
        <v>5.23</v>
      </c>
      <c r="X2364">
        <v>2.67</v>
      </c>
      <c r="Y2364">
        <v>64957</v>
      </c>
      <c r="Z2364">
        <v>3419</v>
      </c>
      <c r="AA2364">
        <v>0.34</v>
      </c>
      <c r="AB2364">
        <v>19</v>
      </c>
      <c r="AC2364">
        <v>11</v>
      </c>
      <c r="AD2364">
        <v>8</v>
      </c>
      <c r="AE2364">
        <v>57.89</v>
      </c>
      <c r="AF2364">
        <v>14</v>
      </c>
      <c r="AG2364">
        <v>7</v>
      </c>
      <c r="AH2364">
        <v>7</v>
      </c>
      <c r="AI2364">
        <v>5</v>
      </c>
      <c r="AJ2364" s="301">
        <v>43919</v>
      </c>
      <c r="AK2364">
        <v>1375</v>
      </c>
      <c r="AL2364">
        <v>1803</v>
      </c>
      <c r="AM2364" s="301">
        <v>43828</v>
      </c>
      <c r="AN2364">
        <v>1651</v>
      </c>
      <c r="AO2364">
        <v>2924</v>
      </c>
      <c r="AP2364" s="301">
        <v>43645</v>
      </c>
      <c r="AQ2364">
        <v>1652</v>
      </c>
      <c r="AR2364">
        <v>2630</v>
      </c>
      <c r="AS2364" s="301">
        <v>43280</v>
      </c>
      <c r="AT2364">
        <v>1687</v>
      </c>
      <c r="AU2364">
        <v>4625</v>
      </c>
    </row>
    <row r="2365" spans="1:47" x14ac:dyDescent="0.2">
      <c r="A2365" s="102">
        <v>1327</v>
      </c>
      <c r="B2365">
        <v>5803</v>
      </c>
      <c r="C2365" t="s">
        <v>23</v>
      </c>
      <c r="D2365" t="s">
        <v>911</v>
      </c>
      <c r="E2365">
        <v>312</v>
      </c>
      <c r="F2365">
        <v>308</v>
      </c>
      <c r="G2365">
        <v>3500</v>
      </c>
      <c r="H2365" t="s">
        <v>901</v>
      </c>
      <c r="I2365">
        <v>9072</v>
      </c>
      <c r="J2365" t="s">
        <v>975</v>
      </c>
      <c r="K2365" t="s">
        <v>976</v>
      </c>
      <c r="L2365">
        <v>2118</v>
      </c>
      <c r="M2365">
        <v>2146</v>
      </c>
      <c r="N2365">
        <v>500</v>
      </c>
      <c r="O2365" t="s">
        <v>898</v>
      </c>
      <c r="P2365">
        <v>0.77851297753632998</v>
      </c>
      <c r="Q2365">
        <v>0.94077342544084297</v>
      </c>
      <c r="R2365" s="15">
        <v>6.3257669786731002E-2</v>
      </c>
      <c r="S2365" s="15">
        <v>1.4959609895033E-2</v>
      </c>
      <c r="T2365">
        <v>-0.63178618742978498</v>
      </c>
      <c r="U2365">
        <v>0.63178618742978498</v>
      </c>
      <c r="V2365">
        <v>0.29403089553654499</v>
      </c>
      <c r="W2365">
        <v>-2.61</v>
      </c>
      <c r="X2365">
        <v>0.47</v>
      </c>
      <c r="Y2365">
        <v>64831</v>
      </c>
      <c r="Z2365">
        <v>4987</v>
      </c>
      <c r="AA2365">
        <v>0.25</v>
      </c>
      <c r="AB2365">
        <v>13</v>
      </c>
      <c r="AC2365">
        <v>5</v>
      </c>
      <c r="AD2365">
        <v>8</v>
      </c>
      <c r="AE2365">
        <v>38.46</v>
      </c>
      <c r="AF2365">
        <v>19</v>
      </c>
      <c r="AG2365">
        <v>3</v>
      </c>
      <c r="AH2365">
        <v>0</v>
      </c>
      <c r="AI2365">
        <v>10</v>
      </c>
      <c r="AJ2365" s="301">
        <v>43919</v>
      </c>
      <c r="AK2365">
        <v>317</v>
      </c>
      <c r="AL2365">
        <v>2172</v>
      </c>
      <c r="AM2365" s="301">
        <v>43828</v>
      </c>
      <c r="AN2365">
        <v>452</v>
      </c>
      <c r="AO2365">
        <v>2746</v>
      </c>
      <c r="AP2365" s="301">
        <v>43645</v>
      </c>
      <c r="AQ2365">
        <v>421</v>
      </c>
      <c r="AR2365">
        <v>2562</v>
      </c>
      <c r="AS2365" s="301">
        <v>43280</v>
      </c>
      <c r="AT2365">
        <v>689</v>
      </c>
      <c r="AU2365">
        <v>2840</v>
      </c>
    </row>
    <row r="2366" spans="1:47" x14ac:dyDescent="0.2">
      <c r="A2366" s="102">
        <v>3300</v>
      </c>
      <c r="B2366">
        <v>1911</v>
      </c>
      <c r="C2366" t="s">
        <v>49</v>
      </c>
      <c r="D2366" t="s">
        <v>907</v>
      </c>
      <c r="E2366">
        <v>1322</v>
      </c>
      <c r="F2366">
        <v>1322</v>
      </c>
      <c r="G2366">
        <v>500</v>
      </c>
      <c r="H2366" t="s">
        <v>901</v>
      </c>
      <c r="I2366">
        <v>7203</v>
      </c>
      <c r="J2366" t="s">
        <v>1355</v>
      </c>
      <c r="K2366" t="s">
        <v>913</v>
      </c>
      <c r="L2366">
        <v>6780</v>
      </c>
      <c r="M2366">
        <v>6759</v>
      </c>
      <c r="N2366">
        <v>100</v>
      </c>
      <c r="O2366" t="s">
        <v>898</v>
      </c>
      <c r="P2366">
        <v>0.63751078742317102</v>
      </c>
      <c r="Q2366">
        <v>0.88599146732835199</v>
      </c>
      <c r="R2366">
        <v>7.9310091735060304E-2</v>
      </c>
      <c r="S2366">
        <v>9.1041672059432199E-2</v>
      </c>
      <c r="T2366">
        <v>-8.6287803204545002E-2</v>
      </c>
      <c r="U2366">
        <v>8.6287803204545002E-2</v>
      </c>
      <c r="V2366">
        <v>0.16672754259094799</v>
      </c>
      <c r="W2366">
        <v>-0.33</v>
      </c>
      <c r="X2366">
        <v>2.2000000000000002</v>
      </c>
      <c r="Y2366">
        <v>64690</v>
      </c>
      <c r="Z2366">
        <v>4976</v>
      </c>
      <c r="AA2366">
        <v>0.36</v>
      </c>
      <c r="AB2366">
        <v>13</v>
      </c>
      <c r="AC2366">
        <v>7</v>
      </c>
      <c r="AD2366">
        <v>6</v>
      </c>
      <c r="AE2366">
        <v>53.85</v>
      </c>
      <c r="AF2366">
        <v>19</v>
      </c>
      <c r="AG2366">
        <v>2</v>
      </c>
      <c r="AH2366">
        <v>0</v>
      </c>
      <c r="AI2366">
        <v>11</v>
      </c>
      <c r="AJ2366" s="301">
        <v>43919</v>
      </c>
      <c r="AK2366">
        <v>1442</v>
      </c>
      <c r="AL2366">
        <v>6797</v>
      </c>
      <c r="AM2366" s="301">
        <v>43828</v>
      </c>
      <c r="AN2366">
        <v>1615</v>
      </c>
      <c r="AO2366">
        <v>7714</v>
      </c>
      <c r="AP2366" s="301">
        <v>43645</v>
      </c>
      <c r="AQ2366">
        <v>1325</v>
      </c>
      <c r="AR2366">
        <v>6874</v>
      </c>
      <c r="AS2366" s="301">
        <v>43280</v>
      </c>
      <c r="AT2366">
        <v>1620</v>
      </c>
      <c r="AU2366">
        <v>7068</v>
      </c>
    </row>
    <row r="2367" spans="1:47" x14ac:dyDescent="0.2">
      <c r="A2367" s="102">
        <v>1723</v>
      </c>
      <c r="B2367">
        <v>6479</v>
      </c>
      <c r="C2367" t="s">
        <v>449</v>
      </c>
      <c r="D2367" t="s">
        <v>903</v>
      </c>
      <c r="E2367">
        <v>1925</v>
      </c>
      <c r="F2367">
        <v>1922</v>
      </c>
      <c r="G2367">
        <v>500</v>
      </c>
      <c r="H2367" t="s">
        <v>898</v>
      </c>
      <c r="I2367">
        <v>6807</v>
      </c>
      <c r="J2367" t="s">
        <v>233</v>
      </c>
      <c r="K2367" t="s">
        <v>903</v>
      </c>
      <c r="L2367">
        <v>1440</v>
      </c>
      <c r="M2367">
        <v>1398</v>
      </c>
      <c r="N2367">
        <v>700</v>
      </c>
      <c r="O2367" t="s">
        <v>901</v>
      </c>
      <c r="P2367">
        <v>0.951508571655307</v>
      </c>
      <c r="Q2367">
        <v>0.93188601081319899</v>
      </c>
      <c r="R2367">
        <v>2.25324195897709E-2</v>
      </c>
      <c r="S2367">
        <v>9.8522495409030297E-2</v>
      </c>
      <c r="T2367">
        <v>2.0808021682987499</v>
      </c>
      <c r="U2367">
        <v>2.0808021682987499</v>
      </c>
      <c r="V2367">
        <v>1.10553329485681</v>
      </c>
      <c r="W2367">
        <v>7.48</v>
      </c>
      <c r="X2367">
        <v>1.83</v>
      </c>
      <c r="Y2367">
        <v>64677</v>
      </c>
      <c r="Z2367">
        <v>4042</v>
      </c>
      <c r="AA2367">
        <v>0.14000000000000001</v>
      </c>
      <c r="AB2367">
        <v>16</v>
      </c>
      <c r="AC2367">
        <v>8</v>
      </c>
      <c r="AD2367">
        <v>8</v>
      </c>
      <c r="AE2367">
        <v>50</v>
      </c>
      <c r="AF2367">
        <v>19</v>
      </c>
      <c r="AG2367">
        <v>2</v>
      </c>
      <c r="AH2367">
        <v>1</v>
      </c>
      <c r="AI2367">
        <v>13</v>
      </c>
      <c r="AJ2367" s="301">
        <v>43919</v>
      </c>
      <c r="AK2367">
        <v>1613</v>
      </c>
      <c r="AL2367">
        <v>1341</v>
      </c>
      <c r="AM2367" s="301">
        <v>43828</v>
      </c>
      <c r="AN2367">
        <v>2277</v>
      </c>
      <c r="AO2367">
        <v>2218</v>
      </c>
      <c r="AP2367" s="301">
        <v>43645</v>
      </c>
      <c r="AQ2367">
        <v>1891</v>
      </c>
      <c r="AR2367">
        <v>1645</v>
      </c>
      <c r="AS2367" s="301">
        <v>43280</v>
      </c>
      <c r="AT2367">
        <v>1845</v>
      </c>
      <c r="AU2367">
        <v>1764</v>
      </c>
    </row>
    <row r="2368" spans="1:47" x14ac:dyDescent="0.2">
      <c r="A2368" s="102">
        <v>2651</v>
      </c>
      <c r="B2368">
        <v>4634</v>
      </c>
      <c r="C2368" t="s">
        <v>62</v>
      </c>
      <c r="D2368" t="s">
        <v>920</v>
      </c>
      <c r="E2368">
        <v>1984</v>
      </c>
      <c r="F2368">
        <v>2000</v>
      </c>
      <c r="G2368">
        <v>500</v>
      </c>
      <c r="H2368" t="s">
        <v>901</v>
      </c>
      <c r="I2368">
        <v>4849</v>
      </c>
      <c r="J2368" t="s">
        <v>448</v>
      </c>
      <c r="K2368" t="s">
        <v>910</v>
      </c>
      <c r="L2368">
        <v>2773</v>
      </c>
      <c r="M2368">
        <v>2667</v>
      </c>
      <c r="N2368">
        <v>400</v>
      </c>
      <c r="O2368" t="s">
        <v>898</v>
      </c>
      <c r="P2368">
        <v>0.55571866617701204</v>
      </c>
      <c r="Q2368">
        <v>0.907263399337354</v>
      </c>
      <c r="R2368">
        <v>5.7412230667200297E-2</v>
      </c>
      <c r="S2368">
        <v>9.2349979358880896E-2</v>
      </c>
      <c r="T2368">
        <v>-0.54659366114189101</v>
      </c>
      <c r="U2368">
        <v>0.54659366114189101</v>
      </c>
      <c r="V2368">
        <v>0.67795560915157005</v>
      </c>
      <c r="W2368">
        <v>-9.74</v>
      </c>
      <c r="X2368">
        <v>6.26</v>
      </c>
      <c r="Y2368">
        <v>64557</v>
      </c>
      <c r="Z2368">
        <v>3797</v>
      </c>
      <c r="AA2368">
        <v>0.49</v>
      </c>
      <c r="AB2368">
        <v>17</v>
      </c>
      <c r="AC2368">
        <v>11</v>
      </c>
      <c r="AD2368">
        <v>6</v>
      </c>
      <c r="AE2368">
        <v>64.709999999999994</v>
      </c>
      <c r="AF2368">
        <v>12</v>
      </c>
      <c r="AG2368">
        <v>8</v>
      </c>
      <c r="AH2368">
        <v>3</v>
      </c>
      <c r="AI2368">
        <v>6</v>
      </c>
      <c r="AJ2368" s="301">
        <v>43919</v>
      </c>
      <c r="AK2368">
        <v>2221</v>
      </c>
      <c r="AL2368">
        <v>2100</v>
      </c>
      <c r="AM2368" s="301">
        <v>43828</v>
      </c>
      <c r="AN2368">
        <v>2667</v>
      </c>
      <c r="AO2368">
        <v>4775</v>
      </c>
      <c r="AP2368" s="301">
        <v>43645</v>
      </c>
      <c r="AQ2368">
        <v>2387</v>
      </c>
      <c r="AR2368">
        <v>4265</v>
      </c>
      <c r="AS2368" s="301">
        <v>43280</v>
      </c>
      <c r="AT2368">
        <v>2796</v>
      </c>
      <c r="AU2368">
        <v>5350</v>
      </c>
    </row>
    <row r="2369" spans="1:47" x14ac:dyDescent="0.2">
      <c r="A2369" s="102">
        <v>735</v>
      </c>
      <c r="B2369">
        <v>3635</v>
      </c>
      <c r="C2369" t="s">
        <v>43</v>
      </c>
      <c r="D2369" t="s">
        <v>900</v>
      </c>
      <c r="E2369">
        <v>3570</v>
      </c>
      <c r="F2369">
        <v>3500</v>
      </c>
      <c r="G2369">
        <v>300</v>
      </c>
      <c r="H2369" t="s">
        <v>898</v>
      </c>
      <c r="I2369">
        <v>4626</v>
      </c>
      <c r="J2369" t="s">
        <v>1084</v>
      </c>
      <c r="K2369" t="s">
        <v>920</v>
      </c>
      <c r="L2369">
        <v>4960</v>
      </c>
      <c r="M2369">
        <v>4940</v>
      </c>
      <c r="N2369">
        <v>200</v>
      </c>
      <c r="O2369" t="s">
        <v>901</v>
      </c>
      <c r="P2369">
        <v>0.84813671879152397</v>
      </c>
      <c r="Q2369">
        <v>0.95268312278476797</v>
      </c>
      <c r="R2369">
        <v>0.245894119525947</v>
      </c>
      <c r="S2369" s="15">
        <v>1.6615615500407399E-3</v>
      </c>
      <c r="T2369">
        <v>1.4493495491512101</v>
      </c>
      <c r="U2369">
        <v>1.4493495491512101</v>
      </c>
      <c r="V2369">
        <v>1.71785881421436</v>
      </c>
      <c r="W2369">
        <v>6.4</v>
      </c>
      <c r="X2369">
        <v>6.28</v>
      </c>
      <c r="Y2369">
        <v>64473</v>
      </c>
      <c r="Z2369">
        <v>4605</v>
      </c>
      <c r="AA2369">
        <v>0.15</v>
      </c>
      <c r="AB2369">
        <v>14</v>
      </c>
      <c r="AC2369">
        <v>8</v>
      </c>
      <c r="AD2369">
        <v>6</v>
      </c>
      <c r="AE2369">
        <v>57.14</v>
      </c>
      <c r="AF2369">
        <v>18</v>
      </c>
      <c r="AG2369">
        <v>3</v>
      </c>
      <c r="AH2369">
        <v>2</v>
      </c>
      <c r="AI2369">
        <v>9</v>
      </c>
      <c r="AJ2369" s="301">
        <v>43919</v>
      </c>
      <c r="AK2369">
        <v>2683</v>
      </c>
      <c r="AL2369">
        <v>4075</v>
      </c>
      <c r="AM2369" s="301">
        <v>43828</v>
      </c>
      <c r="AN2369">
        <v>2853</v>
      </c>
      <c r="AO2369">
        <v>4455</v>
      </c>
      <c r="AP2369" s="301">
        <v>43645</v>
      </c>
      <c r="AQ2369">
        <v>2075</v>
      </c>
      <c r="AR2369">
        <v>3300</v>
      </c>
      <c r="AS2369" s="301">
        <v>43280</v>
      </c>
      <c r="AT2369">
        <v>1793</v>
      </c>
      <c r="AU2369">
        <v>4465</v>
      </c>
    </row>
    <row r="2370" spans="1:47" x14ac:dyDescent="0.2">
      <c r="A2370" s="102">
        <v>1817</v>
      </c>
      <c r="B2370">
        <v>4091</v>
      </c>
      <c r="C2370" t="s">
        <v>1334</v>
      </c>
      <c r="D2370" t="s">
        <v>920</v>
      </c>
      <c r="E2370">
        <v>1721</v>
      </c>
      <c r="F2370">
        <v>1751</v>
      </c>
      <c r="G2370">
        <v>600</v>
      </c>
      <c r="H2370" t="s">
        <v>901</v>
      </c>
      <c r="I2370">
        <v>6471</v>
      </c>
      <c r="J2370" t="s">
        <v>805</v>
      </c>
      <c r="K2370" t="s">
        <v>909</v>
      </c>
      <c r="L2370">
        <v>782</v>
      </c>
      <c r="M2370">
        <v>777</v>
      </c>
      <c r="N2370">
        <v>1400</v>
      </c>
      <c r="O2370" t="s">
        <v>898</v>
      </c>
      <c r="P2370">
        <v>0.92066805604705704</v>
      </c>
      <c r="Q2370">
        <v>0.92943114700148299</v>
      </c>
      <c r="R2370">
        <v>3.5681004175174501E-3</v>
      </c>
      <c r="S2370" s="15">
        <v>7.8123556131283701E-3</v>
      </c>
      <c r="T2370">
        <v>-0.47161243884391901</v>
      </c>
      <c r="U2370">
        <v>0.47161243884391901</v>
      </c>
      <c r="V2370">
        <v>0.85637171580611005</v>
      </c>
      <c r="W2370">
        <v>-3.1</v>
      </c>
      <c r="X2370">
        <v>3.54</v>
      </c>
      <c r="Y2370">
        <v>64124</v>
      </c>
      <c r="Z2370">
        <v>3772</v>
      </c>
      <c r="AA2370">
        <v>0.42</v>
      </c>
      <c r="AB2370">
        <v>17</v>
      </c>
      <c r="AC2370">
        <v>10</v>
      </c>
      <c r="AD2370">
        <v>7</v>
      </c>
      <c r="AE2370">
        <v>58.82</v>
      </c>
      <c r="AF2370">
        <v>15</v>
      </c>
      <c r="AG2370">
        <v>6</v>
      </c>
      <c r="AH2370">
        <v>5</v>
      </c>
      <c r="AI2370">
        <v>6</v>
      </c>
      <c r="AJ2370" s="301">
        <v>43919</v>
      </c>
      <c r="AK2370">
        <v>1662</v>
      </c>
      <c r="AL2370">
        <v>711</v>
      </c>
      <c r="AM2370" s="301">
        <v>43828</v>
      </c>
      <c r="AN2370">
        <v>2428</v>
      </c>
      <c r="AO2370">
        <v>1041</v>
      </c>
      <c r="AP2370" s="301">
        <v>43645</v>
      </c>
      <c r="AQ2370">
        <v>2285</v>
      </c>
      <c r="AR2370">
        <v>996</v>
      </c>
      <c r="AS2370" s="301">
        <v>43280</v>
      </c>
      <c r="AT2370">
        <v>1526</v>
      </c>
      <c r="AU2370">
        <v>1135</v>
      </c>
    </row>
    <row r="2371" spans="1:47" x14ac:dyDescent="0.2">
      <c r="A2371" s="102">
        <v>3979</v>
      </c>
      <c r="B2371">
        <v>1824</v>
      </c>
      <c r="C2371" t="s">
        <v>221</v>
      </c>
      <c r="D2371" t="s">
        <v>907</v>
      </c>
      <c r="E2371">
        <v>803</v>
      </c>
      <c r="F2371">
        <v>799</v>
      </c>
      <c r="G2371">
        <v>1300</v>
      </c>
      <c r="H2371" t="s">
        <v>898</v>
      </c>
      <c r="I2371">
        <v>9412</v>
      </c>
      <c r="J2371" t="s">
        <v>452</v>
      </c>
      <c r="K2371" t="s">
        <v>900</v>
      </c>
      <c r="L2371">
        <v>402</v>
      </c>
      <c r="M2371">
        <v>391</v>
      </c>
      <c r="N2371">
        <v>2700</v>
      </c>
      <c r="O2371" t="s">
        <v>901</v>
      </c>
      <c r="P2371">
        <v>0.67176040666251102</v>
      </c>
      <c r="Q2371">
        <v>0.85708252365294002</v>
      </c>
      <c r="R2371">
        <v>5.18890111111018E-2</v>
      </c>
      <c r="S2371">
        <v>6.8458431625343902E-2</v>
      </c>
      <c r="T2371">
        <v>0.45470209052044802</v>
      </c>
      <c r="U2371">
        <v>0.45470209052044802</v>
      </c>
      <c r="V2371">
        <v>0.60230403433459001</v>
      </c>
      <c r="W2371">
        <v>1.99</v>
      </c>
      <c r="X2371">
        <v>1.64</v>
      </c>
      <c r="Y2371">
        <v>64036</v>
      </c>
      <c r="Z2371">
        <v>4269</v>
      </c>
      <c r="AA2371">
        <v>0.22</v>
      </c>
      <c r="AB2371">
        <v>15</v>
      </c>
      <c r="AC2371">
        <v>8</v>
      </c>
      <c r="AD2371">
        <v>7</v>
      </c>
      <c r="AE2371">
        <v>53.33</v>
      </c>
      <c r="AF2371">
        <v>19</v>
      </c>
      <c r="AG2371">
        <v>1</v>
      </c>
      <c r="AH2371">
        <v>2</v>
      </c>
      <c r="AI2371">
        <v>12</v>
      </c>
      <c r="AJ2371" s="301">
        <v>43919</v>
      </c>
      <c r="AK2371">
        <v>779</v>
      </c>
      <c r="AL2371">
        <v>393</v>
      </c>
      <c r="AM2371" s="301">
        <v>43828</v>
      </c>
      <c r="AN2371">
        <v>1069</v>
      </c>
      <c r="AO2371">
        <v>485</v>
      </c>
      <c r="AP2371" s="301">
        <v>43645</v>
      </c>
      <c r="AQ2371">
        <v>904</v>
      </c>
      <c r="AR2371">
        <v>438</v>
      </c>
      <c r="AS2371" s="301">
        <v>43280</v>
      </c>
      <c r="AT2371">
        <v>1235</v>
      </c>
      <c r="AU2371">
        <v>538</v>
      </c>
    </row>
    <row r="2372" spans="1:47" x14ac:dyDescent="0.2">
      <c r="A2372" s="102">
        <v>1634</v>
      </c>
      <c r="B2372">
        <v>3099</v>
      </c>
      <c r="C2372" t="s">
        <v>33</v>
      </c>
      <c r="D2372" t="s">
        <v>921</v>
      </c>
      <c r="E2372">
        <v>635</v>
      </c>
      <c r="F2372">
        <v>623</v>
      </c>
      <c r="G2372">
        <v>1500</v>
      </c>
      <c r="H2372" t="s">
        <v>901</v>
      </c>
      <c r="I2372">
        <v>7458</v>
      </c>
      <c r="J2372" t="s">
        <v>1193</v>
      </c>
      <c r="K2372" t="s">
        <v>905</v>
      </c>
      <c r="L2372">
        <v>3225</v>
      </c>
      <c r="M2372">
        <v>3135</v>
      </c>
      <c r="N2372">
        <v>300</v>
      </c>
      <c r="O2372" t="s">
        <v>898</v>
      </c>
      <c r="P2372">
        <v>0.92788108189298601</v>
      </c>
      <c r="Q2372">
        <v>0.93385856974079395</v>
      </c>
      <c r="R2372">
        <v>1.3960574862190499E-2</v>
      </c>
      <c r="S2372" s="15">
        <v>4.4914583234134497E-2</v>
      </c>
      <c r="T2372">
        <v>-1.60690703362415E-3</v>
      </c>
      <c r="U2372">
        <v>1.60690703362415E-3</v>
      </c>
      <c r="V2372">
        <v>1.5940052738727499E-2</v>
      </c>
      <c r="W2372">
        <v>-0.01</v>
      </c>
      <c r="X2372">
        <v>0.64</v>
      </c>
      <c r="Y2372">
        <v>64025</v>
      </c>
      <c r="Z2372">
        <v>3766</v>
      </c>
      <c r="AA2372">
        <v>0.18</v>
      </c>
      <c r="AB2372">
        <v>17</v>
      </c>
      <c r="AC2372">
        <v>10</v>
      </c>
      <c r="AD2372">
        <v>7</v>
      </c>
      <c r="AE2372">
        <v>58.82</v>
      </c>
      <c r="AF2372">
        <v>18</v>
      </c>
      <c r="AG2372">
        <v>3</v>
      </c>
      <c r="AH2372">
        <v>2</v>
      </c>
      <c r="AI2372">
        <v>12</v>
      </c>
      <c r="AJ2372" s="301">
        <v>43919</v>
      </c>
      <c r="AK2372">
        <v>641</v>
      </c>
      <c r="AL2372">
        <v>2991</v>
      </c>
      <c r="AM2372" s="301">
        <v>43828</v>
      </c>
      <c r="AN2372">
        <v>984</v>
      </c>
      <c r="AO2372">
        <v>5730</v>
      </c>
      <c r="AP2372" s="301">
        <v>43645</v>
      </c>
      <c r="AQ2372">
        <v>899</v>
      </c>
      <c r="AR2372">
        <v>5030</v>
      </c>
      <c r="AS2372" s="301">
        <v>43280</v>
      </c>
      <c r="AT2372">
        <v>1344</v>
      </c>
      <c r="AU2372">
        <v>5190</v>
      </c>
    </row>
    <row r="2373" spans="1:47" x14ac:dyDescent="0.2">
      <c r="A2373" s="102">
        <v>1949</v>
      </c>
      <c r="B2373">
        <v>1942</v>
      </c>
      <c r="C2373" t="s">
        <v>1188</v>
      </c>
      <c r="D2373" t="s">
        <v>907</v>
      </c>
      <c r="E2373">
        <v>909</v>
      </c>
      <c r="F2373">
        <v>903</v>
      </c>
      <c r="G2373">
        <v>1100</v>
      </c>
      <c r="H2373" t="s">
        <v>901</v>
      </c>
      <c r="I2373">
        <v>3101</v>
      </c>
      <c r="J2373" t="s">
        <v>1106</v>
      </c>
      <c r="K2373" t="s">
        <v>1100</v>
      </c>
      <c r="L2373">
        <v>1478</v>
      </c>
      <c r="M2373">
        <v>1480</v>
      </c>
      <c r="N2373">
        <v>700</v>
      </c>
      <c r="O2373" t="s">
        <v>898</v>
      </c>
      <c r="P2373">
        <v>0.91480204206340299</v>
      </c>
      <c r="Q2373">
        <v>0.92617311570473704</v>
      </c>
      <c r="R2373">
        <v>0.11867284595956799</v>
      </c>
      <c r="S2373">
        <v>1.00875735120811E-3</v>
      </c>
      <c r="T2373">
        <v>-1.45111880528486</v>
      </c>
      <c r="U2373">
        <v>1.45111880528486</v>
      </c>
      <c r="V2373">
        <v>1.239867105104</v>
      </c>
      <c r="W2373">
        <v>-13.19</v>
      </c>
      <c r="X2373">
        <v>4.12</v>
      </c>
      <c r="Y2373">
        <v>63831</v>
      </c>
      <c r="Z2373">
        <v>4255</v>
      </c>
      <c r="AA2373">
        <v>0.28000000000000003</v>
      </c>
      <c r="AB2373">
        <v>15</v>
      </c>
      <c r="AC2373">
        <v>9</v>
      </c>
      <c r="AD2373">
        <v>6</v>
      </c>
      <c r="AE2373">
        <v>60</v>
      </c>
      <c r="AF2373">
        <v>20</v>
      </c>
      <c r="AG2373">
        <v>1</v>
      </c>
      <c r="AH2373">
        <v>2</v>
      </c>
      <c r="AI2373">
        <v>12</v>
      </c>
      <c r="AJ2373" s="301">
        <v>43919</v>
      </c>
      <c r="AK2373">
        <v>873</v>
      </c>
      <c r="AL2373">
        <v>1140</v>
      </c>
      <c r="AM2373" s="301">
        <v>43828</v>
      </c>
      <c r="AN2373">
        <v>1049</v>
      </c>
      <c r="AO2373">
        <v>1666</v>
      </c>
      <c r="AP2373" s="301">
        <v>43645</v>
      </c>
      <c r="AQ2373">
        <v>926</v>
      </c>
      <c r="AR2373">
        <v>1349</v>
      </c>
      <c r="AS2373" s="301">
        <v>43280</v>
      </c>
      <c r="AT2373">
        <v>1186</v>
      </c>
      <c r="AU2373">
        <v>1787</v>
      </c>
    </row>
    <row r="2374" spans="1:47" x14ac:dyDescent="0.2">
      <c r="A2374" s="102">
        <v>1526</v>
      </c>
      <c r="B2374">
        <v>1801</v>
      </c>
      <c r="C2374" t="s">
        <v>1352</v>
      </c>
      <c r="D2374" t="s">
        <v>907</v>
      </c>
      <c r="E2374">
        <v>3845</v>
      </c>
      <c r="F2374">
        <v>3905</v>
      </c>
      <c r="G2374">
        <v>200</v>
      </c>
      <c r="H2374" t="s">
        <v>898</v>
      </c>
      <c r="I2374">
        <v>6501</v>
      </c>
      <c r="J2374" t="s">
        <v>1022</v>
      </c>
      <c r="K2374" t="s">
        <v>903</v>
      </c>
      <c r="L2374">
        <v>3390</v>
      </c>
      <c r="M2374">
        <v>3395</v>
      </c>
      <c r="N2374">
        <v>200</v>
      </c>
      <c r="O2374" t="s">
        <v>901</v>
      </c>
      <c r="P2374">
        <v>0.92514222479839403</v>
      </c>
      <c r="Q2374">
        <v>0.93612503830365901</v>
      </c>
      <c r="R2374">
        <v>8.4321189472210498E-2</v>
      </c>
      <c r="S2374">
        <v>7.5880691856998004E-3</v>
      </c>
      <c r="T2374">
        <v>1.7585383760848601</v>
      </c>
      <c r="U2374">
        <v>1.7585383760848601</v>
      </c>
      <c r="V2374">
        <v>1.3305377899181301</v>
      </c>
      <c r="W2374">
        <v>6.18</v>
      </c>
      <c r="X2374">
        <v>13.06</v>
      </c>
      <c r="Y2374">
        <v>63731</v>
      </c>
      <c r="Z2374">
        <v>10622</v>
      </c>
      <c r="AA2374">
        <v>0.51</v>
      </c>
      <c r="AB2374">
        <v>6</v>
      </c>
      <c r="AC2374">
        <v>5</v>
      </c>
      <c r="AD2374">
        <v>1</v>
      </c>
      <c r="AE2374">
        <v>83.33</v>
      </c>
      <c r="AF2374">
        <v>21</v>
      </c>
      <c r="AG2374">
        <v>0</v>
      </c>
      <c r="AH2374">
        <v>0</v>
      </c>
      <c r="AI2374">
        <v>6</v>
      </c>
      <c r="AJ2374" s="301">
        <v>43919</v>
      </c>
      <c r="AK2374">
        <v>3355</v>
      </c>
      <c r="AL2374">
        <v>3109</v>
      </c>
      <c r="AM2374" s="301">
        <v>43828</v>
      </c>
      <c r="AN2374">
        <v>4545</v>
      </c>
      <c r="AO2374">
        <v>4626</v>
      </c>
      <c r="AP2374" s="301">
        <v>43645</v>
      </c>
      <c r="AQ2374">
        <v>3990</v>
      </c>
      <c r="AR2374">
        <v>4045</v>
      </c>
      <c r="AS2374" s="301">
        <v>43280</v>
      </c>
      <c r="AT2374">
        <v>5980</v>
      </c>
      <c r="AU2374">
        <v>3840.5</v>
      </c>
    </row>
    <row r="2375" spans="1:47" x14ac:dyDescent="0.2">
      <c r="A2375" s="102">
        <v>1712</v>
      </c>
      <c r="B2375">
        <v>1941</v>
      </c>
      <c r="C2375" t="s">
        <v>1159</v>
      </c>
      <c r="D2375" t="s">
        <v>907</v>
      </c>
      <c r="E2375">
        <v>2302</v>
      </c>
      <c r="F2375">
        <v>2285</v>
      </c>
      <c r="G2375">
        <v>400</v>
      </c>
      <c r="H2375" t="s">
        <v>901</v>
      </c>
      <c r="I2375">
        <v>8341</v>
      </c>
      <c r="J2375" t="s">
        <v>643</v>
      </c>
      <c r="K2375" t="s">
        <v>940</v>
      </c>
      <c r="L2375">
        <v>1544</v>
      </c>
      <c r="M2375">
        <v>1594</v>
      </c>
      <c r="N2375">
        <v>600</v>
      </c>
      <c r="O2375" t="s">
        <v>898</v>
      </c>
      <c r="P2375">
        <v>0.86150041513792797</v>
      </c>
      <c r="Q2375">
        <v>0.93208962652932303</v>
      </c>
      <c r="R2375">
        <v>3.06066721974406E-2</v>
      </c>
      <c r="S2375" s="15">
        <v>8.7801789236598801E-2</v>
      </c>
      <c r="T2375">
        <v>-1.1023370533846999</v>
      </c>
      <c r="U2375">
        <v>1.1023370533846999</v>
      </c>
      <c r="V2375">
        <v>0.75726047442023903</v>
      </c>
      <c r="W2375">
        <v>-9.1199999999999992</v>
      </c>
      <c r="X2375">
        <v>4.6399999999999997</v>
      </c>
      <c r="Y2375">
        <v>63524</v>
      </c>
      <c r="Z2375">
        <v>5294</v>
      </c>
      <c r="AA2375">
        <v>0.28000000000000003</v>
      </c>
      <c r="AB2375">
        <v>12</v>
      </c>
      <c r="AC2375">
        <v>6</v>
      </c>
      <c r="AD2375">
        <v>6</v>
      </c>
      <c r="AE2375">
        <v>50</v>
      </c>
      <c r="AF2375">
        <v>20</v>
      </c>
      <c r="AG2375">
        <v>2</v>
      </c>
      <c r="AH2375">
        <v>1</v>
      </c>
      <c r="AI2375">
        <v>9</v>
      </c>
      <c r="AJ2375" s="301">
        <v>43919</v>
      </c>
      <c r="AK2375">
        <v>2248</v>
      </c>
      <c r="AL2375">
        <v>1447</v>
      </c>
      <c r="AM2375" s="301">
        <v>43828</v>
      </c>
      <c r="AN2375">
        <v>2532</v>
      </c>
      <c r="AO2375">
        <v>1832</v>
      </c>
      <c r="AP2375" s="301">
        <v>43645</v>
      </c>
      <c r="AQ2375">
        <v>2296</v>
      </c>
      <c r="AR2375">
        <v>1604</v>
      </c>
      <c r="AS2375" s="301">
        <v>43280</v>
      </c>
      <c r="AT2375">
        <v>2698</v>
      </c>
      <c r="AU2375">
        <v>2361</v>
      </c>
    </row>
    <row r="2376" spans="1:47" x14ac:dyDescent="0.2">
      <c r="A2376" s="102">
        <v>1307</v>
      </c>
      <c r="B2376">
        <v>5711</v>
      </c>
      <c r="C2376" t="s">
        <v>1266</v>
      </c>
      <c r="D2376" t="s">
        <v>911</v>
      </c>
      <c r="E2376">
        <v>2266</v>
      </c>
      <c r="F2376">
        <v>2250</v>
      </c>
      <c r="G2376">
        <v>400</v>
      </c>
      <c r="H2376" t="s">
        <v>898</v>
      </c>
      <c r="I2376">
        <v>6269</v>
      </c>
      <c r="J2376" t="s">
        <v>1176</v>
      </c>
      <c r="K2376" t="s">
        <v>909</v>
      </c>
      <c r="L2376">
        <v>1470</v>
      </c>
      <c r="M2376">
        <v>1434</v>
      </c>
      <c r="N2376">
        <v>600</v>
      </c>
      <c r="O2376" t="s">
        <v>901</v>
      </c>
      <c r="P2376">
        <v>0.80045470624384896</v>
      </c>
      <c r="Q2376">
        <v>0.94147708774584404</v>
      </c>
      <c r="R2376" s="15">
        <v>0.31216633799967197</v>
      </c>
      <c r="S2376">
        <v>4.0803488582902302E-2</v>
      </c>
      <c r="T2376">
        <v>0.31550222596650801</v>
      </c>
      <c r="U2376">
        <v>0.31550222596650801</v>
      </c>
      <c r="V2376">
        <v>0.19703625973265501</v>
      </c>
      <c r="W2376">
        <v>2.16</v>
      </c>
      <c r="X2376">
        <v>4.4000000000000004</v>
      </c>
      <c r="Y2376">
        <v>63381</v>
      </c>
      <c r="Z2376">
        <v>7042</v>
      </c>
      <c r="AA2376">
        <v>0.32</v>
      </c>
      <c r="AB2376">
        <v>9</v>
      </c>
      <c r="AC2376">
        <v>4</v>
      </c>
      <c r="AD2376">
        <v>5</v>
      </c>
      <c r="AE2376">
        <v>44.44</v>
      </c>
      <c r="AF2376">
        <v>15</v>
      </c>
      <c r="AG2376">
        <v>3</v>
      </c>
      <c r="AH2376">
        <v>2</v>
      </c>
      <c r="AI2376">
        <v>4</v>
      </c>
      <c r="AJ2376" s="301">
        <v>43919</v>
      </c>
      <c r="AK2376">
        <v>2207</v>
      </c>
      <c r="AL2376">
        <v>1331</v>
      </c>
      <c r="AM2376" s="301">
        <v>43828</v>
      </c>
      <c r="AN2376">
        <v>2977</v>
      </c>
      <c r="AO2376">
        <v>2665</v>
      </c>
      <c r="AP2376" s="301">
        <v>43645</v>
      </c>
      <c r="AQ2376">
        <v>3125</v>
      </c>
      <c r="AR2376">
        <v>3090</v>
      </c>
      <c r="AS2376" s="301">
        <v>43280</v>
      </c>
      <c r="AT2376">
        <v>2976</v>
      </c>
      <c r="AU2376">
        <v>3045</v>
      </c>
    </row>
    <row r="2377" spans="1:47" x14ac:dyDescent="0.2">
      <c r="A2377" s="102">
        <v>669</v>
      </c>
      <c r="B2377">
        <v>5201</v>
      </c>
      <c r="C2377" t="s">
        <v>1161</v>
      </c>
      <c r="D2377" t="s">
        <v>897</v>
      </c>
      <c r="E2377">
        <v>3070</v>
      </c>
      <c r="F2377">
        <v>3020</v>
      </c>
      <c r="G2377">
        <v>300</v>
      </c>
      <c r="H2377" t="s">
        <v>901</v>
      </c>
      <c r="I2377">
        <v>6674</v>
      </c>
      <c r="J2377" t="s">
        <v>229</v>
      </c>
      <c r="K2377" t="s">
        <v>903</v>
      </c>
      <c r="L2377">
        <v>1862</v>
      </c>
      <c r="M2377">
        <v>1836</v>
      </c>
      <c r="N2377">
        <v>500</v>
      </c>
      <c r="O2377" t="s">
        <v>898</v>
      </c>
      <c r="P2377">
        <v>0.97063164054628404</v>
      </c>
      <c r="Q2377">
        <v>0.95399406739561998</v>
      </c>
      <c r="R2377">
        <v>8.1418418556038499E-2</v>
      </c>
      <c r="S2377">
        <v>3.9247285267307197E-2</v>
      </c>
      <c r="T2377">
        <v>-1.58145239945169</v>
      </c>
      <c r="U2377">
        <v>1.58145239945169</v>
      </c>
      <c r="V2377">
        <v>1.1250558301950699</v>
      </c>
      <c r="W2377">
        <v>-6.99</v>
      </c>
      <c r="X2377">
        <v>1.32</v>
      </c>
      <c r="Y2377">
        <v>63362</v>
      </c>
      <c r="Z2377">
        <v>9052</v>
      </c>
      <c r="AA2377">
        <v>0.27</v>
      </c>
      <c r="AB2377">
        <v>7</v>
      </c>
      <c r="AC2377">
        <v>3</v>
      </c>
      <c r="AD2377">
        <v>4</v>
      </c>
      <c r="AE2377">
        <v>42.86</v>
      </c>
      <c r="AF2377">
        <v>21</v>
      </c>
      <c r="AG2377">
        <v>0</v>
      </c>
      <c r="AH2377">
        <v>0</v>
      </c>
      <c r="AI2377">
        <v>7</v>
      </c>
      <c r="AJ2377" s="301">
        <v>43919</v>
      </c>
      <c r="AK2377">
        <v>2774</v>
      </c>
      <c r="AL2377">
        <v>1481</v>
      </c>
      <c r="AM2377" s="301">
        <v>43828</v>
      </c>
      <c r="AN2377">
        <v>3930</v>
      </c>
      <c r="AO2377">
        <v>2365</v>
      </c>
      <c r="AP2377" s="301">
        <v>43645</v>
      </c>
      <c r="AQ2377">
        <v>3785</v>
      </c>
      <c r="AR2377">
        <v>2145</v>
      </c>
      <c r="AS2377" s="301">
        <v>43280</v>
      </c>
      <c r="AT2377">
        <v>4225</v>
      </c>
      <c r="AU2377">
        <v>2500</v>
      </c>
    </row>
    <row r="2378" spans="1:47" x14ac:dyDescent="0.2">
      <c r="A2378" s="102">
        <v>3226</v>
      </c>
      <c r="B2378">
        <v>2801</v>
      </c>
      <c r="C2378" t="s">
        <v>490</v>
      </c>
      <c r="D2378" t="s">
        <v>923</v>
      </c>
      <c r="E2378">
        <v>5250</v>
      </c>
      <c r="F2378">
        <v>5080</v>
      </c>
      <c r="G2378">
        <v>200</v>
      </c>
      <c r="H2378" t="s">
        <v>901</v>
      </c>
      <c r="I2378">
        <v>4182</v>
      </c>
      <c r="J2378" t="s">
        <v>44</v>
      </c>
      <c r="K2378" t="s">
        <v>920</v>
      </c>
      <c r="L2378">
        <v>1590</v>
      </c>
      <c r="M2378">
        <v>1589</v>
      </c>
      <c r="N2378">
        <v>600</v>
      </c>
      <c r="O2378" t="s">
        <v>898</v>
      </c>
      <c r="P2378">
        <v>0.91492301257539499</v>
      </c>
      <c r="Q2378">
        <v>0.88860299719262703</v>
      </c>
      <c r="R2378">
        <v>4.9378211137268398E-3</v>
      </c>
      <c r="S2378">
        <v>3.4041230825136398E-3</v>
      </c>
      <c r="T2378">
        <v>-1.1937443523270399</v>
      </c>
      <c r="U2378">
        <v>1.1937443523270399</v>
      </c>
      <c r="V2378">
        <v>0.87798306335475496</v>
      </c>
      <c r="W2378">
        <v>-9.76</v>
      </c>
      <c r="X2378">
        <v>6.16</v>
      </c>
      <c r="Y2378">
        <v>63252</v>
      </c>
      <c r="Z2378">
        <v>4866</v>
      </c>
      <c r="AA2378">
        <v>0.34</v>
      </c>
      <c r="AB2378">
        <v>13</v>
      </c>
      <c r="AC2378">
        <v>7</v>
      </c>
      <c r="AD2378">
        <v>6</v>
      </c>
      <c r="AE2378">
        <v>53.85</v>
      </c>
      <c r="AF2378">
        <v>19</v>
      </c>
      <c r="AG2378">
        <v>4</v>
      </c>
      <c r="AH2378">
        <v>3</v>
      </c>
      <c r="AI2378">
        <v>6</v>
      </c>
      <c r="AJ2378" s="301">
        <v>43919</v>
      </c>
      <c r="AK2378">
        <v>4575</v>
      </c>
      <c r="AL2378">
        <v>1189</v>
      </c>
      <c r="AM2378" s="301">
        <v>43828</v>
      </c>
      <c r="AN2378">
        <v>5370</v>
      </c>
      <c r="AO2378">
        <v>1674</v>
      </c>
      <c r="AP2378" s="301">
        <v>43645</v>
      </c>
      <c r="AQ2378">
        <v>4765</v>
      </c>
      <c r="AR2378">
        <v>1496</v>
      </c>
      <c r="AS2378" s="301">
        <v>43280</v>
      </c>
      <c r="AT2378">
        <v>5240</v>
      </c>
      <c r="AU2378">
        <v>2458</v>
      </c>
    </row>
    <row r="2379" spans="1:47" x14ac:dyDescent="0.2">
      <c r="A2379" s="102">
        <v>1231</v>
      </c>
      <c r="B2379">
        <v>9101</v>
      </c>
      <c r="C2379" t="s">
        <v>682</v>
      </c>
      <c r="D2379" t="s">
        <v>1071</v>
      </c>
      <c r="E2379">
        <v>1484</v>
      </c>
      <c r="F2379">
        <v>1493</v>
      </c>
      <c r="G2379">
        <v>700</v>
      </c>
      <c r="H2379" t="s">
        <v>898</v>
      </c>
      <c r="I2379">
        <v>9603</v>
      </c>
      <c r="J2379" t="s">
        <v>1013</v>
      </c>
      <c r="K2379" t="s">
        <v>910</v>
      </c>
      <c r="L2379">
        <v>1569</v>
      </c>
      <c r="M2379">
        <v>1540</v>
      </c>
      <c r="N2379">
        <v>700</v>
      </c>
      <c r="O2379" t="s">
        <v>901</v>
      </c>
      <c r="P2379">
        <v>0.90867269863180999</v>
      </c>
      <c r="Q2379">
        <v>0.94300614279070105</v>
      </c>
      <c r="R2379">
        <v>4.9163400618673199E-2</v>
      </c>
      <c r="S2379" s="15">
        <v>3.94852853278208E-2</v>
      </c>
      <c r="T2379">
        <v>0.65305619180428398</v>
      </c>
      <c r="U2379">
        <v>0.65305619180428398</v>
      </c>
      <c r="V2379">
        <v>0.35728796180375699</v>
      </c>
      <c r="W2379">
        <v>7.36</v>
      </c>
      <c r="X2379">
        <v>3.05</v>
      </c>
      <c r="Y2379">
        <v>62999</v>
      </c>
      <c r="Z2379">
        <v>5250</v>
      </c>
      <c r="AA2379">
        <v>0.26</v>
      </c>
      <c r="AB2379">
        <v>12</v>
      </c>
      <c r="AC2379">
        <v>6</v>
      </c>
      <c r="AD2379">
        <v>6</v>
      </c>
      <c r="AE2379">
        <v>50</v>
      </c>
      <c r="AF2379">
        <v>15</v>
      </c>
      <c r="AG2379">
        <v>5</v>
      </c>
      <c r="AH2379">
        <v>4</v>
      </c>
      <c r="AI2379">
        <v>3</v>
      </c>
      <c r="AJ2379" s="301">
        <v>43919</v>
      </c>
      <c r="AK2379">
        <v>1336</v>
      </c>
      <c r="AL2379">
        <v>1419</v>
      </c>
      <c r="AM2379" s="301">
        <v>43828</v>
      </c>
      <c r="AN2379">
        <v>1981</v>
      </c>
      <c r="AO2379">
        <v>3135</v>
      </c>
      <c r="AP2379" s="301">
        <v>43645</v>
      </c>
      <c r="AQ2379">
        <v>1776</v>
      </c>
      <c r="AR2379">
        <v>2719</v>
      </c>
      <c r="AS2379" s="301">
        <v>43280</v>
      </c>
      <c r="AT2379">
        <v>2162</v>
      </c>
      <c r="AU2379">
        <v>3240</v>
      </c>
    </row>
    <row r="2380" spans="1:47" x14ac:dyDescent="0.2">
      <c r="A2380" s="102">
        <v>846</v>
      </c>
      <c r="B2380">
        <v>4208</v>
      </c>
      <c r="C2380" t="s">
        <v>1026</v>
      </c>
      <c r="D2380" t="s">
        <v>920</v>
      </c>
      <c r="E2380">
        <v>1810</v>
      </c>
      <c r="F2380">
        <v>1797</v>
      </c>
      <c r="G2380">
        <v>500</v>
      </c>
      <c r="H2380" t="s">
        <v>898</v>
      </c>
      <c r="I2380">
        <v>7458</v>
      </c>
      <c r="J2380" t="s">
        <v>1193</v>
      </c>
      <c r="K2380" t="s">
        <v>905</v>
      </c>
      <c r="L2380">
        <v>3225</v>
      </c>
      <c r="M2380">
        <v>3135</v>
      </c>
      <c r="N2380">
        <v>300</v>
      </c>
      <c r="O2380" t="s">
        <v>901</v>
      </c>
      <c r="P2380">
        <v>0.88709176006177604</v>
      </c>
      <c r="Q2380">
        <v>0.95041031546842702</v>
      </c>
      <c r="R2380">
        <v>0.28713098333632803</v>
      </c>
      <c r="S2380">
        <v>1.31212595426826E-2</v>
      </c>
      <c r="T2380">
        <v>1.0434327983859599</v>
      </c>
      <c r="U2380">
        <v>1.0434327983859599</v>
      </c>
      <c r="V2380">
        <v>0.64235798693775203</v>
      </c>
      <c r="W2380">
        <v>7.17</v>
      </c>
      <c r="X2380">
        <v>4.47</v>
      </c>
      <c r="Y2380">
        <v>62936</v>
      </c>
      <c r="Z2380">
        <v>6993</v>
      </c>
      <c r="AA2380">
        <v>0.17</v>
      </c>
      <c r="AB2380">
        <v>9</v>
      </c>
      <c r="AC2380">
        <v>6</v>
      </c>
      <c r="AD2380">
        <v>3</v>
      </c>
      <c r="AE2380">
        <v>66.67</v>
      </c>
      <c r="AF2380">
        <v>17</v>
      </c>
      <c r="AG2380">
        <v>1</v>
      </c>
      <c r="AH2380">
        <v>2</v>
      </c>
      <c r="AI2380">
        <v>6</v>
      </c>
      <c r="AJ2380" s="301">
        <v>43919</v>
      </c>
      <c r="AK2380">
        <v>1691</v>
      </c>
      <c r="AL2380">
        <v>2991</v>
      </c>
      <c r="AM2380" s="301">
        <v>43828</v>
      </c>
      <c r="AN2380">
        <v>2379</v>
      </c>
      <c r="AO2380">
        <v>5730</v>
      </c>
      <c r="AP2380" s="301">
        <v>43645</v>
      </c>
      <c r="AQ2380">
        <v>2298</v>
      </c>
      <c r="AR2380">
        <v>5030</v>
      </c>
      <c r="AS2380" s="301">
        <v>43280</v>
      </c>
      <c r="AT2380">
        <v>2821</v>
      </c>
      <c r="AU2380">
        <v>5190</v>
      </c>
    </row>
    <row r="2381" spans="1:47" x14ac:dyDescent="0.2">
      <c r="A2381" s="102">
        <v>1661</v>
      </c>
      <c r="B2381">
        <v>5703</v>
      </c>
      <c r="C2381" t="s">
        <v>218</v>
      </c>
      <c r="D2381" t="s">
        <v>911</v>
      </c>
      <c r="E2381">
        <v>185</v>
      </c>
      <c r="F2381">
        <v>182</v>
      </c>
      <c r="G2381">
        <v>5800</v>
      </c>
      <c r="H2381" t="s">
        <v>898</v>
      </c>
      <c r="I2381">
        <v>8012</v>
      </c>
      <c r="J2381" t="s">
        <v>1055</v>
      </c>
      <c r="K2381" t="s">
        <v>905</v>
      </c>
      <c r="L2381">
        <v>1330</v>
      </c>
      <c r="M2381">
        <v>1330</v>
      </c>
      <c r="N2381">
        <v>800</v>
      </c>
      <c r="O2381" t="s">
        <v>901</v>
      </c>
      <c r="P2381">
        <v>0.84416090311781</v>
      </c>
      <c r="Q2381">
        <v>0.93315673601917104</v>
      </c>
      <c r="R2381">
        <v>0.34199756158386502</v>
      </c>
      <c r="S2381">
        <v>5.5579948949379898E-2</v>
      </c>
      <c r="T2381">
        <v>0.70204780254204902</v>
      </c>
      <c r="U2381">
        <v>0.70204780254204902</v>
      </c>
      <c r="V2381">
        <v>1.5207549717895701</v>
      </c>
      <c r="W2381">
        <v>2.5499999999999998</v>
      </c>
      <c r="X2381">
        <v>0.79</v>
      </c>
      <c r="Y2381">
        <v>62594</v>
      </c>
      <c r="Z2381">
        <v>3912</v>
      </c>
      <c r="AA2381">
        <v>0.19</v>
      </c>
      <c r="AB2381">
        <v>16</v>
      </c>
      <c r="AC2381">
        <v>10</v>
      </c>
      <c r="AD2381">
        <v>6</v>
      </c>
      <c r="AE2381">
        <v>62.5</v>
      </c>
      <c r="AF2381">
        <v>21</v>
      </c>
      <c r="AG2381">
        <v>0</v>
      </c>
      <c r="AH2381">
        <v>0</v>
      </c>
      <c r="AI2381">
        <v>16</v>
      </c>
      <c r="AJ2381" s="301">
        <v>43919</v>
      </c>
      <c r="AK2381">
        <v>168</v>
      </c>
      <c r="AL2381">
        <v>1347</v>
      </c>
      <c r="AM2381" s="301">
        <v>43828</v>
      </c>
      <c r="AN2381">
        <v>236</v>
      </c>
      <c r="AO2381">
        <v>1630</v>
      </c>
      <c r="AP2381" s="301">
        <v>43645</v>
      </c>
      <c r="AQ2381">
        <v>237</v>
      </c>
      <c r="AR2381">
        <v>1650</v>
      </c>
      <c r="AS2381" s="301">
        <v>43280</v>
      </c>
      <c r="AT2381">
        <v>245</v>
      </c>
      <c r="AU2381">
        <v>1691</v>
      </c>
    </row>
    <row r="2382" spans="1:47" x14ac:dyDescent="0.2">
      <c r="A2382" s="102">
        <v>1554</v>
      </c>
      <c r="B2382">
        <v>5803</v>
      </c>
      <c r="C2382" t="s">
        <v>23</v>
      </c>
      <c r="D2382" t="s">
        <v>911</v>
      </c>
      <c r="E2382">
        <v>312</v>
      </c>
      <c r="F2382">
        <v>308</v>
      </c>
      <c r="G2382">
        <v>3100</v>
      </c>
      <c r="H2382" t="s">
        <v>898</v>
      </c>
      <c r="I2382">
        <v>7278</v>
      </c>
      <c r="J2382" t="s">
        <v>42</v>
      </c>
      <c r="K2382" t="s">
        <v>913</v>
      </c>
      <c r="L2382">
        <v>1620</v>
      </c>
      <c r="M2382">
        <v>1574</v>
      </c>
      <c r="N2382">
        <v>600</v>
      </c>
      <c r="O2382" t="s">
        <v>901</v>
      </c>
      <c r="P2382">
        <v>0.77436604526136799</v>
      </c>
      <c r="Q2382">
        <v>0.93547765025017604</v>
      </c>
      <c r="R2382">
        <v>0.23240518385738901</v>
      </c>
      <c r="S2382" s="15">
        <v>5.1060312766270703E-2</v>
      </c>
      <c r="T2382">
        <v>0.65489413435616695</v>
      </c>
      <c r="U2382">
        <v>0.65489413435616695</v>
      </c>
      <c r="V2382">
        <v>0.240495805034874</v>
      </c>
      <c r="W2382">
        <v>4.16</v>
      </c>
      <c r="X2382">
        <v>1.1000000000000001</v>
      </c>
      <c r="Y2382">
        <v>62404</v>
      </c>
      <c r="Z2382">
        <v>4160</v>
      </c>
      <c r="AA2382">
        <v>0.25</v>
      </c>
      <c r="AB2382">
        <v>15</v>
      </c>
      <c r="AC2382">
        <v>7</v>
      </c>
      <c r="AD2382">
        <v>8</v>
      </c>
      <c r="AE2382">
        <v>46.67</v>
      </c>
      <c r="AF2382">
        <v>18</v>
      </c>
      <c r="AG2382">
        <v>3</v>
      </c>
      <c r="AH2382">
        <v>2</v>
      </c>
      <c r="AI2382">
        <v>10</v>
      </c>
      <c r="AJ2382" s="301">
        <v>43919</v>
      </c>
      <c r="AK2382">
        <v>317</v>
      </c>
      <c r="AL2382">
        <v>1672</v>
      </c>
      <c r="AM2382" s="301">
        <v>43828</v>
      </c>
      <c r="AN2382">
        <v>452</v>
      </c>
      <c r="AO2382">
        <v>2485</v>
      </c>
      <c r="AP2382" s="301">
        <v>43645</v>
      </c>
      <c r="AQ2382">
        <v>421</v>
      </c>
      <c r="AR2382">
        <v>2323</v>
      </c>
      <c r="AS2382" s="301">
        <v>43280</v>
      </c>
      <c r="AT2382">
        <v>689</v>
      </c>
      <c r="AU2382">
        <v>3370</v>
      </c>
    </row>
    <row r="2383" spans="1:47" x14ac:dyDescent="0.2">
      <c r="A2383" s="102">
        <v>651</v>
      </c>
      <c r="B2383">
        <v>6287</v>
      </c>
      <c r="C2383" t="s">
        <v>963</v>
      </c>
      <c r="D2383" t="s">
        <v>909</v>
      </c>
      <c r="E2383">
        <v>2270</v>
      </c>
      <c r="F2383">
        <v>2245</v>
      </c>
      <c r="G2383">
        <v>500</v>
      </c>
      <c r="H2383" t="s">
        <v>901</v>
      </c>
      <c r="I2383">
        <v>6923</v>
      </c>
      <c r="J2383" t="s">
        <v>54</v>
      </c>
      <c r="K2383" t="s">
        <v>903</v>
      </c>
      <c r="L2383">
        <v>2563</v>
      </c>
      <c r="M2383">
        <v>2534</v>
      </c>
      <c r="N2383">
        <v>400</v>
      </c>
      <c r="O2383" t="s">
        <v>898</v>
      </c>
      <c r="P2383">
        <v>0.92397402648614002</v>
      </c>
      <c r="Q2383">
        <v>0.95433942332754196</v>
      </c>
      <c r="R2383">
        <v>0.445670451203171</v>
      </c>
      <c r="S2383">
        <v>8.0859718761780598E-3</v>
      </c>
      <c r="T2383">
        <v>-1.1044776063948201</v>
      </c>
      <c r="U2383">
        <v>1.1044776063948201</v>
      </c>
      <c r="V2383">
        <v>0.993680997246847</v>
      </c>
      <c r="W2383">
        <v>-4.95</v>
      </c>
      <c r="X2383">
        <v>10.74</v>
      </c>
      <c r="Y2383">
        <v>62326</v>
      </c>
      <c r="Z2383">
        <v>6925</v>
      </c>
      <c r="AA2383">
        <v>0.37</v>
      </c>
      <c r="AB2383">
        <v>9</v>
      </c>
      <c r="AC2383">
        <v>5</v>
      </c>
      <c r="AD2383">
        <v>4</v>
      </c>
      <c r="AE2383">
        <v>55.56</v>
      </c>
      <c r="AF2383">
        <v>21</v>
      </c>
      <c r="AG2383">
        <v>1</v>
      </c>
      <c r="AH2383">
        <v>1</v>
      </c>
      <c r="AI2383">
        <v>7</v>
      </c>
      <c r="AJ2383" s="301">
        <v>43919</v>
      </c>
      <c r="AK2383">
        <v>2183</v>
      </c>
      <c r="AL2383">
        <v>2175</v>
      </c>
      <c r="AM2383" s="301">
        <v>43828</v>
      </c>
      <c r="AN2383">
        <v>3430</v>
      </c>
      <c r="AO2383">
        <v>3180</v>
      </c>
      <c r="AP2383" s="301">
        <v>43645</v>
      </c>
      <c r="AQ2383">
        <v>2767</v>
      </c>
      <c r="AR2383">
        <v>2743</v>
      </c>
      <c r="AS2383" s="301">
        <v>43280</v>
      </c>
      <c r="AT2383">
        <v>3190</v>
      </c>
      <c r="AU2383">
        <v>3700</v>
      </c>
    </row>
    <row r="2384" spans="1:47" x14ac:dyDescent="0.2">
      <c r="A2384" s="102">
        <v>3895</v>
      </c>
      <c r="B2384">
        <v>2801</v>
      </c>
      <c r="C2384" t="s">
        <v>490</v>
      </c>
      <c r="D2384" t="s">
        <v>923</v>
      </c>
      <c r="E2384">
        <v>5250</v>
      </c>
      <c r="F2384">
        <v>5080</v>
      </c>
      <c r="G2384">
        <v>200</v>
      </c>
      <c r="H2384" t="s">
        <v>901</v>
      </c>
      <c r="I2384">
        <v>5332</v>
      </c>
      <c r="J2384" t="s">
        <v>555</v>
      </c>
      <c r="K2384" t="s">
        <v>897</v>
      </c>
      <c r="L2384">
        <v>4150</v>
      </c>
      <c r="M2384">
        <v>4095</v>
      </c>
      <c r="N2384">
        <v>200</v>
      </c>
      <c r="O2384" t="s">
        <v>898</v>
      </c>
      <c r="P2384">
        <v>0.87660170711928198</v>
      </c>
      <c r="Q2384">
        <v>0.86107325751745201</v>
      </c>
      <c r="R2384">
        <v>0.19817146617878101</v>
      </c>
      <c r="S2384">
        <v>5.9352556705698001E-2</v>
      </c>
      <c r="T2384">
        <v>-0.41357392144178801</v>
      </c>
      <c r="U2384">
        <v>0.41357392144178801</v>
      </c>
      <c r="V2384">
        <v>4.0090027695187297E-2</v>
      </c>
      <c r="W2384">
        <v>-2.0699999999999998</v>
      </c>
      <c r="X2384">
        <v>19.39</v>
      </c>
      <c r="Y2384">
        <v>61973</v>
      </c>
      <c r="Z2384">
        <v>15493</v>
      </c>
      <c r="AA2384">
        <v>0.18</v>
      </c>
      <c r="AB2384">
        <v>4</v>
      </c>
      <c r="AC2384">
        <v>3</v>
      </c>
      <c r="AD2384">
        <v>1</v>
      </c>
      <c r="AE2384">
        <v>75</v>
      </c>
      <c r="AF2384">
        <v>20</v>
      </c>
      <c r="AG2384">
        <v>1</v>
      </c>
      <c r="AH2384">
        <v>1</v>
      </c>
      <c r="AI2384">
        <v>2</v>
      </c>
      <c r="AJ2384" s="301">
        <v>43919</v>
      </c>
      <c r="AK2384">
        <v>4575</v>
      </c>
      <c r="AL2384">
        <v>3720</v>
      </c>
      <c r="AM2384" s="301">
        <v>43828</v>
      </c>
      <c r="AN2384">
        <v>5370</v>
      </c>
      <c r="AO2384">
        <v>4640</v>
      </c>
      <c r="AP2384" s="301">
        <v>43645</v>
      </c>
      <c r="AQ2384">
        <v>4765</v>
      </c>
      <c r="AR2384">
        <v>4410</v>
      </c>
      <c r="AS2384" s="301">
        <v>43280</v>
      </c>
      <c r="AT2384">
        <v>5240</v>
      </c>
      <c r="AU2384">
        <v>4930</v>
      </c>
    </row>
    <row r="2385" spans="1:47" x14ac:dyDescent="0.2">
      <c r="A2385" s="102">
        <v>583</v>
      </c>
      <c r="B2385">
        <v>3087</v>
      </c>
      <c r="C2385" t="s">
        <v>1094</v>
      </c>
      <c r="D2385" t="s">
        <v>921</v>
      </c>
      <c r="E2385">
        <v>1721</v>
      </c>
      <c r="F2385">
        <v>1719</v>
      </c>
      <c r="G2385">
        <v>600</v>
      </c>
      <c r="H2385" t="s">
        <v>901</v>
      </c>
      <c r="I2385">
        <v>4208</v>
      </c>
      <c r="J2385" t="s">
        <v>1026</v>
      </c>
      <c r="K2385" t="s">
        <v>920</v>
      </c>
      <c r="L2385">
        <v>1810</v>
      </c>
      <c r="M2385">
        <v>1797</v>
      </c>
      <c r="N2385">
        <v>600</v>
      </c>
      <c r="O2385" t="s">
        <v>898</v>
      </c>
      <c r="P2385">
        <v>0.829569849010519</v>
      </c>
      <c r="Q2385">
        <v>0.95599128010733503</v>
      </c>
      <c r="R2385">
        <v>0.15792684331076701</v>
      </c>
      <c r="S2385">
        <v>8.8550570427751892E-3</v>
      </c>
      <c r="T2385">
        <v>-0.23621161842993599</v>
      </c>
      <c r="U2385">
        <v>0.23621161842993599</v>
      </c>
      <c r="V2385">
        <v>0.64123398308222102</v>
      </c>
      <c r="W2385">
        <v>-1.0900000000000001</v>
      </c>
      <c r="X2385">
        <v>4.34</v>
      </c>
      <c r="Y2385">
        <v>61790</v>
      </c>
      <c r="Z2385">
        <v>7724</v>
      </c>
      <c r="AA2385">
        <v>0.31</v>
      </c>
      <c r="AB2385">
        <v>8</v>
      </c>
      <c r="AC2385">
        <v>3</v>
      </c>
      <c r="AD2385">
        <v>5</v>
      </c>
      <c r="AE2385">
        <v>37.5</v>
      </c>
      <c r="AF2385">
        <v>20</v>
      </c>
      <c r="AG2385">
        <v>1</v>
      </c>
      <c r="AH2385">
        <v>0</v>
      </c>
      <c r="AI2385">
        <v>7</v>
      </c>
      <c r="AJ2385" s="301">
        <v>43919</v>
      </c>
      <c r="AK2385">
        <v>1657</v>
      </c>
      <c r="AL2385">
        <v>1691</v>
      </c>
      <c r="AM2385" s="301">
        <v>43828</v>
      </c>
      <c r="AN2385">
        <v>2166</v>
      </c>
      <c r="AO2385">
        <v>2379</v>
      </c>
      <c r="AP2385" s="301">
        <v>43645</v>
      </c>
      <c r="AQ2385">
        <v>2077</v>
      </c>
      <c r="AR2385">
        <v>2298</v>
      </c>
      <c r="AS2385" s="301">
        <v>43280</v>
      </c>
      <c r="AT2385">
        <v>2140</v>
      </c>
      <c r="AU2385">
        <v>2821</v>
      </c>
    </row>
    <row r="2386" spans="1:47" x14ac:dyDescent="0.2">
      <c r="A2386" s="102">
        <v>3204</v>
      </c>
      <c r="B2386">
        <v>2593</v>
      </c>
      <c r="C2386" t="s">
        <v>481</v>
      </c>
      <c r="D2386" t="s">
        <v>923</v>
      </c>
      <c r="E2386">
        <v>6170</v>
      </c>
      <c r="F2386">
        <v>6230</v>
      </c>
      <c r="G2386">
        <v>100</v>
      </c>
      <c r="H2386" t="s">
        <v>901</v>
      </c>
      <c r="I2386">
        <v>2875</v>
      </c>
      <c r="J2386" t="s">
        <v>491</v>
      </c>
      <c r="K2386" t="s">
        <v>923</v>
      </c>
      <c r="L2386">
        <v>5940</v>
      </c>
      <c r="M2386">
        <v>6110</v>
      </c>
      <c r="N2386">
        <v>100</v>
      </c>
      <c r="O2386" t="s">
        <v>898</v>
      </c>
      <c r="P2386">
        <v>0.54580014112036901</v>
      </c>
      <c r="Q2386">
        <v>0.88924403355267101</v>
      </c>
      <c r="R2386">
        <v>0.49398625871528401</v>
      </c>
      <c r="S2386">
        <v>7.3535628240262801E-2</v>
      </c>
      <c r="T2386">
        <v>-1.79121107788875</v>
      </c>
      <c r="U2386">
        <v>1.79121107788875</v>
      </c>
      <c r="V2386">
        <v>1.4079587408040699</v>
      </c>
      <c r="W2386">
        <v>-8.18</v>
      </c>
      <c r="X2386">
        <v>1.93</v>
      </c>
      <c r="Y2386">
        <v>61728</v>
      </c>
      <c r="Z2386">
        <v>12346</v>
      </c>
      <c r="AA2386">
        <v>0.84</v>
      </c>
      <c r="AB2386">
        <v>5</v>
      </c>
      <c r="AC2386">
        <v>3</v>
      </c>
      <c r="AD2386">
        <v>2</v>
      </c>
      <c r="AE2386">
        <v>60</v>
      </c>
      <c r="AF2386">
        <v>20</v>
      </c>
      <c r="AG2386">
        <v>0</v>
      </c>
      <c r="AH2386">
        <v>1</v>
      </c>
      <c r="AI2386">
        <v>4</v>
      </c>
      <c r="AJ2386" s="301">
        <v>43919</v>
      </c>
      <c r="AK2386">
        <v>5850</v>
      </c>
      <c r="AL2386">
        <v>5700</v>
      </c>
      <c r="AM2386" s="301">
        <v>43828</v>
      </c>
      <c r="AN2386">
        <v>5480</v>
      </c>
      <c r="AO2386">
        <v>4630</v>
      </c>
      <c r="AP2386" s="301">
        <v>43645</v>
      </c>
      <c r="AQ2386">
        <v>5110</v>
      </c>
      <c r="AR2386">
        <v>4460</v>
      </c>
      <c r="AS2386" s="301">
        <v>43280</v>
      </c>
      <c r="AT2386">
        <v>5010</v>
      </c>
      <c r="AU2386">
        <v>3830</v>
      </c>
    </row>
    <row r="2387" spans="1:47" x14ac:dyDescent="0.2">
      <c r="A2387" s="102">
        <v>1408</v>
      </c>
      <c r="B2387">
        <v>2327</v>
      </c>
      <c r="C2387" t="s">
        <v>1171</v>
      </c>
      <c r="D2387" t="s">
        <v>900</v>
      </c>
      <c r="E2387">
        <v>2942</v>
      </c>
      <c r="F2387">
        <v>2914</v>
      </c>
      <c r="G2387">
        <v>300</v>
      </c>
      <c r="H2387" t="s">
        <v>901</v>
      </c>
      <c r="I2387">
        <v>4849</v>
      </c>
      <c r="J2387" t="s">
        <v>448</v>
      </c>
      <c r="K2387" t="s">
        <v>910</v>
      </c>
      <c r="L2387">
        <v>2773</v>
      </c>
      <c r="M2387">
        <v>2667</v>
      </c>
      <c r="N2387">
        <v>300</v>
      </c>
      <c r="O2387" t="s">
        <v>898</v>
      </c>
      <c r="P2387">
        <v>0.84678064775419704</v>
      </c>
      <c r="Q2387">
        <v>0.93874817571178903</v>
      </c>
      <c r="R2387" s="15">
        <v>0.18015150721183901</v>
      </c>
      <c r="S2387">
        <v>7.0587270905076499E-3</v>
      </c>
      <c r="T2387">
        <v>-0.23717747679280499</v>
      </c>
      <c r="U2387">
        <v>0.23717747679280499</v>
      </c>
      <c r="V2387">
        <v>0.50422888977865998</v>
      </c>
      <c r="W2387">
        <v>-3.19</v>
      </c>
      <c r="X2387">
        <v>8.48</v>
      </c>
      <c r="Y2387">
        <v>61717</v>
      </c>
      <c r="Z2387">
        <v>5143</v>
      </c>
      <c r="AA2387">
        <v>0.04</v>
      </c>
      <c r="AB2387">
        <v>12</v>
      </c>
      <c r="AC2387">
        <v>7</v>
      </c>
      <c r="AD2387">
        <v>5</v>
      </c>
      <c r="AE2387">
        <v>58.33</v>
      </c>
      <c r="AF2387">
        <v>15</v>
      </c>
      <c r="AG2387">
        <v>4</v>
      </c>
      <c r="AH2387">
        <v>3</v>
      </c>
      <c r="AI2387">
        <v>5</v>
      </c>
      <c r="AJ2387" s="301">
        <v>43919</v>
      </c>
      <c r="AK2387">
        <v>2686</v>
      </c>
      <c r="AL2387">
        <v>2100</v>
      </c>
      <c r="AM2387" s="301">
        <v>43828</v>
      </c>
      <c r="AN2387">
        <v>3600</v>
      </c>
      <c r="AO2387">
        <v>4775</v>
      </c>
      <c r="AP2387" s="301">
        <v>43645</v>
      </c>
      <c r="AQ2387">
        <v>3515</v>
      </c>
      <c r="AR2387">
        <v>4265</v>
      </c>
      <c r="AS2387" s="301">
        <v>43280</v>
      </c>
      <c r="AT2387">
        <v>2762</v>
      </c>
      <c r="AU2387">
        <v>5350</v>
      </c>
    </row>
    <row r="2388" spans="1:47" x14ac:dyDescent="0.2">
      <c r="A2388" s="102">
        <v>3491</v>
      </c>
      <c r="B2388">
        <v>1925</v>
      </c>
      <c r="C2388" t="s">
        <v>1459</v>
      </c>
      <c r="D2388" t="s">
        <v>907</v>
      </c>
      <c r="E2388">
        <v>2497.5</v>
      </c>
      <c r="F2388">
        <v>2510.5</v>
      </c>
      <c r="G2388">
        <v>300</v>
      </c>
      <c r="H2388" t="s">
        <v>901</v>
      </c>
      <c r="I2388">
        <v>2587</v>
      </c>
      <c r="J2388" t="s">
        <v>1233</v>
      </c>
      <c r="K2388" t="s">
        <v>923</v>
      </c>
      <c r="L2388">
        <v>4200</v>
      </c>
      <c r="M2388">
        <v>4180</v>
      </c>
      <c r="N2388">
        <v>200</v>
      </c>
      <c r="O2388" t="s">
        <v>898</v>
      </c>
      <c r="P2388">
        <v>0.50261071482261999</v>
      </c>
      <c r="Q2388">
        <v>0.87782307182256702</v>
      </c>
      <c r="R2388" s="15">
        <v>0.10479704648051801</v>
      </c>
      <c r="S2388" s="15">
        <v>8.0682090174348294E-3</v>
      </c>
      <c r="T2388">
        <v>-1.27082149201815</v>
      </c>
      <c r="U2388">
        <v>1.27082149201815</v>
      </c>
      <c r="V2388">
        <v>1.1657251185044599</v>
      </c>
      <c r="W2388">
        <v>-6.27</v>
      </c>
      <c r="X2388">
        <v>9.91</v>
      </c>
      <c r="Y2388">
        <v>61555</v>
      </c>
      <c r="Z2388">
        <v>10259</v>
      </c>
      <c r="AA2388">
        <v>0.38</v>
      </c>
      <c r="AB2388">
        <v>6</v>
      </c>
      <c r="AC2388">
        <v>4</v>
      </c>
      <c r="AD2388">
        <v>2</v>
      </c>
      <c r="AE2388">
        <v>66.67</v>
      </c>
      <c r="AF2388">
        <v>19</v>
      </c>
      <c r="AG2388">
        <v>0</v>
      </c>
      <c r="AH2388">
        <v>1</v>
      </c>
      <c r="AI2388">
        <v>5</v>
      </c>
      <c r="AJ2388" s="301">
        <v>43919</v>
      </c>
      <c r="AK2388">
        <v>2718.5</v>
      </c>
      <c r="AL2388">
        <v>4260</v>
      </c>
      <c r="AM2388" s="301">
        <v>43828</v>
      </c>
      <c r="AN2388">
        <v>3390</v>
      </c>
      <c r="AO2388">
        <v>4545</v>
      </c>
      <c r="AP2388" s="301">
        <v>43645</v>
      </c>
      <c r="AQ2388">
        <v>3283</v>
      </c>
      <c r="AR2388">
        <v>4710</v>
      </c>
      <c r="AS2388" s="301">
        <v>43280</v>
      </c>
      <c r="AT2388">
        <v>3742</v>
      </c>
      <c r="AU2388">
        <v>4670</v>
      </c>
    </row>
    <row r="2389" spans="1:47" x14ac:dyDescent="0.2">
      <c r="A2389" s="102">
        <v>926</v>
      </c>
      <c r="B2389">
        <v>5714</v>
      </c>
      <c r="C2389" t="s">
        <v>559</v>
      </c>
      <c r="D2389" t="s">
        <v>911</v>
      </c>
      <c r="E2389">
        <v>3280</v>
      </c>
      <c r="F2389">
        <v>3235</v>
      </c>
      <c r="G2389">
        <v>300</v>
      </c>
      <c r="H2389" t="s">
        <v>898</v>
      </c>
      <c r="I2389">
        <v>8031</v>
      </c>
      <c r="J2389" t="s">
        <v>618</v>
      </c>
      <c r="K2389" t="s">
        <v>905</v>
      </c>
      <c r="L2389">
        <v>1600.5</v>
      </c>
      <c r="M2389">
        <v>1596</v>
      </c>
      <c r="N2389">
        <v>600</v>
      </c>
      <c r="O2389" t="s">
        <v>901</v>
      </c>
      <c r="P2389">
        <v>0.95885744057636002</v>
      </c>
      <c r="Q2389">
        <v>0.94895878603595196</v>
      </c>
      <c r="R2389">
        <v>0.309707552207729</v>
      </c>
      <c r="S2389" s="15">
        <v>3.64803474098205E-2</v>
      </c>
      <c r="T2389">
        <v>0.74256954174394396</v>
      </c>
      <c r="U2389">
        <v>0.74256954174394396</v>
      </c>
      <c r="V2389">
        <v>0.89449136866742995</v>
      </c>
      <c r="W2389">
        <v>4.3499999999999996</v>
      </c>
      <c r="X2389">
        <v>1.33</v>
      </c>
      <c r="Y2389">
        <v>61526</v>
      </c>
      <c r="Z2389">
        <v>5127</v>
      </c>
      <c r="AA2389">
        <v>0.22</v>
      </c>
      <c r="AB2389">
        <v>12</v>
      </c>
      <c r="AC2389">
        <v>5</v>
      </c>
      <c r="AD2389">
        <v>7</v>
      </c>
      <c r="AE2389">
        <v>41.67</v>
      </c>
      <c r="AF2389">
        <v>19</v>
      </c>
      <c r="AG2389">
        <v>1</v>
      </c>
      <c r="AH2389">
        <v>1</v>
      </c>
      <c r="AI2389">
        <v>10</v>
      </c>
      <c r="AJ2389" s="301">
        <v>43919</v>
      </c>
      <c r="AK2389">
        <v>2786</v>
      </c>
      <c r="AL2389">
        <v>1570</v>
      </c>
      <c r="AM2389" s="301">
        <v>43828</v>
      </c>
      <c r="AN2389">
        <v>4075</v>
      </c>
      <c r="AO2389">
        <v>1946</v>
      </c>
      <c r="AP2389" s="301">
        <v>43645</v>
      </c>
      <c r="AQ2389">
        <v>3525</v>
      </c>
      <c r="AR2389">
        <v>1798</v>
      </c>
      <c r="AS2389" s="301">
        <v>43280</v>
      </c>
      <c r="AT2389">
        <v>3350</v>
      </c>
      <c r="AU2389">
        <v>1828</v>
      </c>
    </row>
    <row r="2390" spans="1:47" x14ac:dyDescent="0.2">
      <c r="A2390" s="102">
        <v>1895</v>
      </c>
      <c r="B2390">
        <v>4061</v>
      </c>
      <c r="C2390" t="s">
        <v>1067</v>
      </c>
      <c r="D2390" t="s">
        <v>920</v>
      </c>
      <c r="E2390">
        <v>2593</v>
      </c>
      <c r="F2390">
        <v>2591</v>
      </c>
      <c r="G2390">
        <v>400</v>
      </c>
      <c r="H2390" t="s">
        <v>898</v>
      </c>
      <c r="I2390">
        <v>5021</v>
      </c>
      <c r="J2390" t="s">
        <v>1391</v>
      </c>
      <c r="K2390" t="s">
        <v>1090</v>
      </c>
      <c r="L2390">
        <v>1576</v>
      </c>
      <c r="M2390">
        <v>1538</v>
      </c>
      <c r="N2390">
        <v>700</v>
      </c>
      <c r="O2390" t="s">
        <v>901</v>
      </c>
      <c r="P2390">
        <v>0.57694541846942204</v>
      </c>
      <c r="Q2390">
        <v>0.92750378213151996</v>
      </c>
      <c r="R2390" s="15">
        <v>1.3557050615675399E-4</v>
      </c>
      <c r="S2390" s="15">
        <v>2.7618007227699099E-2</v>
      </c>
      <c r="T2390">
        <v>0.85641482614935305</v>
      </c>
      <c r="U2390">
        <v>0.85641482614935305</v>
      </c>
      <c r="V2390">
        <v>0.57543190263141097</v>
      </c>
      <c r="W2390">
        <v>4.5999999999999996</v>
      </c>
      <c r="X2390">
        <v>3.88</v>
      </c>
      <c r="Y2390">
        <v>61173</v>
      </c>
      <c r="Z2390">
        <v>6797</v>
      </c>
      <c r="AA2390">
        <v>0.34</v>
      </c>
      <c r="AB2390">
        <v>9</v>
      </c>
      <c r="AC2390">
        <v>5</v>
      </c>
      <c r="AD2390">
        <v>4</v>
      </c>
      <c r="AE2390">
        <v>55.56</v>
      </c>
      <c r="AF2390">
        <v>12</v>
      </c>
      <c r="AG2390">
        <v>4</v>
      </c>
      <c r="AH2390">
        <v>3</v>
      </c>
      <c r="AI2390">
        <v>2</v>
      </c>
      <c r="AJ2390" s="301">
        <v>43919</v>
      </c>
      <c r="AK2390">
        <v>2346</v>
      </c>
      <c r="AL2390">
        <v>1508</v>
      </c>
      <c r="AM2390" s="301">
        <v>43828</v>
      </c>
      <c r="AN2390">
        <v>3270</v>
      </c>
      <c r="AO2390">
        <v>2515</v>
      </c>
      <c r="AP2390" s="301">
        <v>43645</v>
      </c>
      <c r="AQ2390">
        <v>3320</v>
      </c>
      <c r="AR2390">
        <v>2522</v>
      </c>
      <c r="AS2390" s="301">
        <v>43280</v>
      </c>
      <c r="AT2390">
        <v>3615</v>
      </c>
      <c r="AU2390">
        <v>3880</v>
      </c>
    </row>
    <row r="2391" spans="1:47" x14ac:dyDescent="0.2">
      <c r="A2391" s="102">
        <v>4056</v>
      </c>
      <c r="B2391">
        <v>3291</v>
      </c>
      <c r="C2391" t="s">
        <v>55</v>
      </c>
      <c r="D2391" t="s">
        <v>917</v>
      </c>
      <c r="E2391">
        <v>1661</v>
      </c>
      <c r="F2391">
        <v>1643</v>
      </c>
      <c r="G2391">
        <v>600</v>
      </c>
      <c r="H2391" t="s">
        <v>898</v>
      </c>
      <c r="I2391">
        <v>5301</v>
      </c>
      <c r="J2391" t="s">
        <v>553</v>
      </c>
      <c r="K2391" t="s">
        <v>897</v>
      </c>
      <c r="L2391">
        <v>1010</v>
      </c>
      <c r="M2391">
        <v>1001</v>
      </c>
      <c r="N2391">
        <v>1000</v>
      </c>
      <c r="O2391" t="s">
        <v>901</v>
      </c>
      <c r="P2391">
        <v>0.93634731947198202</v>
      </c>
      <c r="Q2391">
        <v>0.85265310044623099</v>
      </c>
      <c r="R2391">
        <v>5.3389894179439998E-2</v>
      </c>
      <c r="S2391" s="15">
        <v>9.5538443592020905E-2</v>
      </c>
      <c r="T2391">
        <v>0.41294808878203598</v>
      </c>
      <c r="U2391">
        <v>0.41294808878203598</v>
      </c>
      <c r="V2391">
        <v>0.12292848810833</v>
      </c>
      <c r="W2391">
        <v>1.63</v>
      </c>
      <c r="X2391">
        <v>1.54</v>
      </c>
      <c r="Y2391">
        <v>61148</v>
      </c>
      <c r="Z2391">
        <v>6115</v>
      </c>
      <c r="AA2391">
        <v>0.37</v>
      </c>
      <c r="AB2391">
        <v>10</v>
      </c>
      <c r="AC2391">
        <v>6</v>
      </c>
      <c r="AD2391">
        <v>4</v>
      </c>
      <c r="AE2391">
        <v>60</v>
      </c>
      <c r="AF2391">
        <v>20</v>
      </c>
      <c r="AG2391">
        <v>3</v>
      </c>
      <c r="AH2391">
        <v>1</v>
      </c>
      <c r="AI2391">
        <v>6</v>
      </c>
      <c r="AJ2391" s="301">
        <v>43919</v>
      </c>
      <c r="AK2391">
        <v>1545</v>
      </c>
      <c r="AL2391">
        <v>903</v>
      </c>
      <c r="AM2391" s="301">
        <v>43828</v>
      </c>
      <c r="AN2391">
        <v>1919</v>
      </c>
      <c r="AO2391">
        <v>1095</v>
      </c>
      <c r="AP2391" s="301">
        <v>43645</v>
      </c>
      <c r="AQ2391">
        <v>1803</v>
      </c>
      <c r="AR2391">
        <v>1140</v>
      </c>
      <c r="AS2391" s="301">
        <v>43280</v>
      </c>
      <c r="AT2391">
        <v>2103</v>
      </c>
      <c r="AU2391">
        <v>1975</v>
      </c>
    </row>
    <row r="2392" spans="1:47" x14ac:dyDescent="0.2">
      <c r="A2392" s="102">
        <v>3509</v>
      </c>
      <c r="B2392">
        <v>4185</v>
      </c>
      <c r="C2392" t="s">
        <v>1169</v>
      </c>
      <c r="D2392" t="s">
        <v>920</v>
      </c>
      <c r="E2392">
        <v>2019</v>
      </c>
      <c r="F2392">
        <v>2032</v>
      </c>
      <c r="G2392">
        <v>300</v>
      </c>
      <c r="H2392" t="s">
        <v>901</v>
      </c>
      <c r="I2392">
        <v>6981</v>
      </c>
      <c r="J2392" t="s">
        <v>1021</v>
      </c>
      <c r="K2392" t="s">
        <v>903</v>
      </c>
      <c r="L2392">
        <v>6379</v>
      </c>
      <c r="M2392">
        <v>6316</v>
      </c>
      <c r="N2392">
        <v>100</v>
      </c>
      <c r="O2392" t="s">
        <v>898</v>
      </c>
      <c r="P2392">
        <v>0.73013884558692899</v>
      </c>
      <c r="Q2392">
        <v>0.87721333116040101</v>
      </c>
      <c r="R2392">
        <v>1.50500115761876E-2</v>
      </c>
      <c r="S2392">
        <v>1.2015282308925001E-3</v>
      </c>
      <c r="T2392">
        <v>-0.63990687979507099</v>
      </c>
      <c r="U2392">
        <v>0.63990687979507099</v>
      </c>
      <c r="V2392">
        <v>0.735943069765853</v>
      </c>
      <c r="W2392">
        <v>-2.75</v>
      </c>
      <c r="X2392">
        <v>3.48</v>
      </c>
      <c r="Y2392">
        <v>60939</v>
      </c>
      <c r="Z2392">
        <v>6771</v>
      </c>
      <c r="AA2392">
        <v>0.17</v>
      </c>
      <c r="AB2392">
        <v>9</v>
      </c>
      <c r="AC2392">
        <v>5</v>
      </c>
      <c r="AD2392">
        <v>4</v>
      </c>
      <c r="AE2392">
        <v>55.56</v>
      </c>
      <c r="AF2392">
        <v>19</v>
      </c>
      <c r="AG2392">
        <v>1</v>
      </c>
      <c r="AH2392">
        <v>2</v>
      </c>
      <c r="AI2392">
        <v>6</v>
      </c>
      <c r="AJ2392" s="301">
        <v>43919</v>
      </c>
      <c r="AK2392">
        <v>1845</v>
      </c>
      <c r="AL2392">
        <v>5453</v>
      </c>
      <c r="AM2392" s="301">
        <v>43828</v>
      </c>
      <c r="AN2392">
        <v>2012</v>
      </c>
      <c r="AO2392">
        <v>6746</v>
      </c>
      <c r="AP2392" s="301">
        <v>43645</v>
      </c>
      <c r="AQ2392">
        <v>1667</v>
      </c>
      <c r="AR2392">
        <v>5080</v>
      </c>
      <c r="AS2392" s="301">
        <v>43280</v>
      </c>
      <c r="AT2392">
        <v>1843</v>
      </c>
      <c r="AU2392">
        <v>6215</v>
      </c>
    </row>
    <row r="2393" spans="1:47" x14ac:dyDescent="0.2">
      <c r="A2393" s="102">
        <v>971</v>
      </c>
      <c r="B2393">
        <v>1833</v>
      </c>
      <c r="C2393" t="s">
        <v>1197</v>
      </c>
      <c r="D2393" t="s">
        <v>907</v>
      </c>
      <c r="E2393">
        <v>2457</v>
      </c>
      <c r="F2393">
        <v>2481</v>
      </c>
      <c r="G2393">
        <v>400</v>
      </c>
      <c r="H2393" t="s">
        <v>898</v>
      </c>
      <c r="I2393">
        <v>5406</v>
      </c>
      <c r="J2393" t="s">
        <v>1134</v>
      </c>
      <c r="K2393" t="s">
        <v>939</v>
      </c>
      <c r="L2393">
        <v>369</v>
      </c>
      <c r="M2393">
        <v>363</v>
      </c>
      <c r="N2393">
        <v>2700</v>
      </c>
      <c r="O2393" t="s">
        <v>901</v>
      </c>
      <c r="P2393">
        <v>0.88551108121177702</v>
      </c>
      <c r="Q2393">
        <v>0.94792933449290095</v>
      </c>
      <c r="R2393" s="15">
        <v>8.3257066330255897E-2</v>
      </c>
      <c r="S2393">
        <v>4.7397179612993903E-2</v>
      </c>
      <c r="T2393">
        <v>1.2122744042637099</v>
      </c>
      <c r="U2393">
        <v>1.2122744042637099</v>
      </c>
      <c r="V2393">
        <v>0.397678075696212</v>
      </c>
      <c r="W2393">
        <v>5.48</v>
      </c>
      <c r="X2393">
        <v>1.24</v>
      </c>
      <c r="Y2393">
        <v>60870</v>
      </c>
      <c r="Z2393">
        <v>4058</v>
      </c>
      <c r="AA2393">
        <v>0.34</v>
      </c>
      <c r="AB2393">
        <v>15</v>
      </c>
      <c r="AC2393">
        <v>7</v>
      </c>
      <c r="AD2393">
        <v>8</v>
      </c>
      <c r="AE2393">
        <v>46.67</v>
      </c>
      <c r="AF2393">
        <v>19</v>
      </c>
      <c r="AG2393">
        <v>2</v>
      </c>
      <c r="AH2393">
        <v>1</v>
      </c>
      <c r="AI2393">
        <v>12</v>
      </c>
      <c r="AJ2393" s="301">
        <v>43919</v>
      </c>
      <c r="AK2393">
        <v>2274</v>
      </c>
      <c r="AL2393">
        <v>354</v>
      </c>
      <c r="AM2393" s="301">
        <v>43828</v>
      </c>
      <c r="AN2393">
        <v>3010</v>
      </c>
      <c r="AO2393">
        <v>589</v>
      </c>
      <c r="AP2393" s="301">
        <v>43645</v>
      </c>
      <c r="AQ2393">
        <v>3380</v>
      </c>
      <c r="AR2393">
        <v>718</v>
      </c>
      <c r="AS2393" s="301">
        <v>43280</v>
      </c>
      <c r="AT2393">
        <v>3465</v>
      </c>
      <c r="AU2393">
        <v>994</v>
      </c>
    </row>
    <row r="2394" spans="1:47" x14ac:dyDescent="0.2">
      <c r="A2394" s="102">
        <v>18</v>
      </c>
      <c r="B2394">
        <v>4005</v>
      </c>
      <c r="C2394" t="s">
        <v>1072</v>
      </c>
      <c r="D2394" t="s">
        <v>920</v>
      </c>
      <c r="E2394">
        <v>313</v>
      </c>
      <c r="F2394">
        <v>312</v>
      </c>
      <c r="G2394">
        <v>3400</v>
      </c>
      <c r="H2394" t="s">
        <v>901</v>
      </c>
      <c r="I2394">
        <v>6473</v>
      </c>
      <c r="J2394" t="s">
        <v>806</v>
      </c>
      <c r="K2394" t="s">
        <v>909</v>
      </c>
      <c r="L2394">
        <v>816</v>
      </c>
      <c r="M2394">
        <v>805</v>
      </c>
      <c r="N2394">
        <v>1300</v>
      </c>
      <c r="O2394" t="s">
        <v>898</v>
      </c>
      <c r="P2394">
        <v>0.92428782545352794</v>
      </c>
      <c r="Q2394">
        <v>0.98177687805637703</v>
      </c>
      <c r="R2394">
        <v>2.1427075888136001E-3</v>
      </c>
      <c r="S2394">
        <v>6.2915316716472297E-2</v>
      </c>
      <c r="T2394">
        <v>-0.928916753509612</v>
      </c>
      <c r="U2394">
        <v>0.928916753509612</v>
      </c>
      <c r="V2394">
        <v>1.0535745640838099</v>
      </c>
      <c r="W2394">
        <v>-5.74</v>
      </c>
      <c r="X2394">
        <v>1.37</v>
      </c>
      <c r="Y2394">
        <v>60852</v>
      </c>
      <c r="Z2394">
        <v>6085</v>
      </c>
      <c r="AA2394">
        <v>0.3</v>
      </c>
      <c r="AB2394">
        <v>10</v>
      </c>
      <c r="AC2394">
        <v>7</v>
      </c>
      <c r="AD2394">
        <v>3</v>
      </c>
      <c r="AE2394">
        <v>70</v>
      </c>
      <c r="AF2394">
        <v>21</v>
      </c>
      <c r="AG2394">
        <v>0</v>
      </c>
      <c r="AH2394">
        <v>0</v>
      </c>
      <c r="AI2394">
        <v>10</v>
      </c>
      <c r="AJ2394" s="301">
        <v>43919</v>
      </c>
      <c r="AK2394">
        <v>329</v>
      </c>
      <c r="AL2394">
        <v>755</v>
      </c>
      <c r="AM2394" s="301">
        <v>43828</v>
      </c>
      <c r="AN2394">
        <v>498</v>
      </c>
      <c r="AO2394">
        <v>1301</v>
      </c>
      <c r="AP2394" s="301">
        <v>43645</v>
      </c>
      <c r="AQ2394">
        <v>515</v>
      </c>
      <c r="AR2394">
        <v>1355</v>
      </c>
      <c r="AS2394" s="301">
        <v>43280</v>
      </c>
      <c r="AT2394">
        <v>623</v>
      </c>
      <c r="AU2394">
        <v>1484</v>
      </c>
    </row>
    <row r="2395" spans="1:47" x14ac:dyDescent="0.2">
      <c r="A2395" s="102">
        <v>2330</v>
      </c>
      <c r="B2395">
        <v>3863</v>
      </c>
      <c r="C2395" t="s">
        <v>1050</v>
      </c>
      <c r="D2395" t="s">
        <v>1049</v>
      </c>
      <c r="E2395">
        <v>1536</v>
      </c>
      <c r="F2395">
        <v>1503</v>
      </c>
      <c r="G2395">
        <v>700</v>
      </c>
      <c r="H2395" t="s">
        <v>901</v>
      </c>
      <c r="I2395">
        <v>7202</v>
      </c>
      <c r="J2395" t="s">
        <v>596</v>
      </c>
      <c r="K2395" t="s">
        <v>913</v>
      </c>
      <c r="L2395">
        <v>950.5</v>
      </c>
      <c r="M2395">
        <v>944.8</v>
      </c>
      <c r="N2395">
        <v>1100</v>
      </c>
      <c r="O2395" t="s">
        <v>898</v>
      </c>
      <c r="P2395">
        <v>0.74884336350264102</v>
      </c>
      <c r="Q2395">
        <v>0.91602069549980303</v>
      </c>
      <c r="R2395">
        <v>1.7210390352979801E-2</v>
      </c>
      <c r="S2395" s="15">
        <v>5.3207225355515003E-2</v>
      </c>
      <c r="T2395">
        <v>-1.0566409509989501</v>
      </c>
      <c r="U2395">
        <v>1.0566409509989501</v>
      </c>
      <c r="V2395">
        <v>1.03753967997957</v>
      </c>
      <c r="W2395">
        <v>-16.149999999999999</v>
      </c>
      <c r="X2395">
        <v>1.22</v>
      </c>
      <c r="Y2395">
        <v>60817</v>
      </c>
      <c r="Z2395">
        <v>4678</v>
      </c>
      <c r="AA2395">
        <v>0.1</v>
      </c>
      <c r="AB2395">
        <v>13</v>
      </c>
      <c r="AC2395">
        <v>8</v>
      </c>
      <c r="AD2395">
        <v>5</v>
      </c>
      <c r="AE2395">
        <v>61.54</v>
      </c>
      <c r="AF2395">
        <v>18</v>
      </c>
      <c r="AG2395">
        <v>1</v>
      </c>
      <c r="AH2395">
        <v>2</v>
      </c>
      <c r="AI2395">
        <v>10</v>
      </c>
      <c r="AJ2395" s="301">
        <v>43919</v>
      </c>
      <c r="AK2395">
        <v>1583</v>
      </c>
      <c r="AL2395">
        <v>745.1</v>
      </c>
      <c r="AM2395" s="301">
        <v>43828</v>
      </c>
      <c r="AN2395">
        <v>1848</v>
      </c>
      <c r="AO2395">
        <v>1299</v>
      </c>
      <c r="AP2395" s="301">
        <v>43645</v>
      </c>
      <c r="AQ2395">
        <v>1925</v>
      </c>
      <c r="AR2395">
        <v>1247</v>
      </c>
      <c r="AS2395" s="301">
        <v>43280</v>
      </c>
      <c r="AT2395">
        <v>1732</v>
      </c>
      <c r="AU2395">
        <v>1430.5</v>
      </c>
    </row>
    <row r="2396" spans="1:47" x14ac:dyDescent="0.2">
      <c r="A2396" s="102">
        <v>2935</v>
      </c>
      <c r="B2396">
        <v>4768</v>
      </c>
      <c r="C2396" t="s">
        <v>1952</v>
      </c>
      <c r="D2396" t="s">
        <v>900</v>
      </c>
      <c r="E2396">
        <v>5770</v>
      </c>
      <c r="F2396">
        <v>5720</v>
      </c>
      <c r="G2396">
        <v>100</v>
      </c>
      <c r="H2396" t="s">
        <v>898</v>
      </c>
      <c r="I2396">
        <v>8697</v>
      </c>
      <c r="J2396" t="s">
        <v>666</v>
      </c>
      <c r="K2396" t="s">
        <v>904</v>
      </c>
      <c r="L2396">
        <v>2490</v>
      </c>
      <c r="M2396">
        <v>2498</v>
      </c>
      <c r="N2396">
        <v>200</v>
      </c>
      <c r="O2396" t="s">
        <v>901</v>
      </c>
      <c r="P2396">
        <v>0.89552078370648103</v>
      </c>
      <c r="Q2396">
        <v>0.89917660468407101</v>
      </c>
      <c r="R2396">
        <v>0.30615081881879103</v>
      </c>
      <c r="S2396">
        <v>5.3265550963771998E-3</v>
      </c>
      <c r="T2396">
        <v>3.9012200979904898E-3</v>
      </c>
      <c r="U2396">
        <v>3.9012200979904898E-3</v>
      </c>
      <c r="V2396">
        <v>0.28254742543341599</v>
      </c>
      <c r="W2396">
        <v>0.02</v>
      </c>
      <c r="X2396">
        <v>12.66</v>
      </c>
      <c r="Y2396">
        <v>60758</v>
      </c>
      <c r="Z2396">
        <v>4051</v>
      </c>
      <c r="AA2396">
        <v>0.14000000000000001</v>
      </c>
      <c r="AB2396">
        <v>15</v>
      </c>
      <c r="AC2396">
        <v>9</v>
      </c>
      <c r="AD2396">
        <v>6</v>
      </c>
      <c r="AE2396">
        <v>60</v>
      </c>
      <c r="AF2396">
        <v>19</v>
      </c>
      <c r="AG2396">
        <v>3</v>
      </c>
      <c r="AH2396">
        <v>2</v>
      </c>
      <c r="AI2396">
        <v>10</v>
      </c>
      <c r="AJ2396" s="301">
        <v>43919</v>
      </c>
      <c r="AK2396">
        <v>4575</v>
      </c>
      <c r="AL2396">
        <v>1916</v>
      </c>
      <c r="AM2396" s="301">
        <v>43828</v>
      </c>
      <c r="AN2396">
        <v>4375</v>
      </c>
      <c r="AO2396">
        <v>1930</v>
      </c>
      <c r="AP2396" s="301">
        <v>43645</v>
      </c>
      <c r="AQ2396">
        <v>4440</v>
      </c>
      <c r="AR2396">
        <v>1748</v>
      </c>
      <c r="AS2396" s="301">
        <v>43280</v>
      </c>
      <c r="AT2396">
        <v>4265</v>
      </c>
      <c r="AU2396">
        <v>2030</v>
      </c>
    </row>
    <row r="2397" spans="1:47" x14ac:dyDescent="0.2">
      <c r="A2397" s="102">
        <v>463</v>
      </c>
      <c r="B2397">
        <v>4208</v>
      </c>
      <c r="C2397" t="s">
        <v>1026</v>
      </c>
      <c r="D2397" t="s">
        <v>920</v>
      </c>
      <c r="E2397">
        <v>1810</v>
      </c>
      <c r="F2397">
        <v>1797</v>
      </c>
      <c r="G2397">
        <v>600</v>
      </c>
      <c r="H2397" t="s">
        <v>901</v>
      </c>
      <c r="I2397">
        <v>8012</v>
      </c>
      <c r="J2397" t="s">
        <v>1055</v>
      </c>
      <c r="K2397" t="s">
        <v>905</v>
      </c>
      <c r="L2397">
        <v>1330</v>
      </c>
      <c r="M2397">
        <v>1330</v>
      </c>
      <c r="N2397">
        <v>800</v>
      </c>
      <c r="O2397" t="s">
        <v>898</v>
      </c>
      <c r="P2397">
        <v>0.84285265079277505</v>
      </c>
      <c r="Q2397">
        <v>0.95924619694078705</v>
      </c>
      <c r="R2397" s="15">
        <v>0.38336610202390597</v>
      </c>
      <c r="S2397" s="15">
        <v>2.1115002947943599E-2</v>
      </c>
      <c r="T2397">
        <v>-0.27612432192547998</v>
      </c>
      <c r="U2397">
        <v>0.27612432192547998</v>
      </c>
      <c r="V2397">
        <v>5.357591957018E-2</v>
      </c>
      <c r="W2397">
        <v>-1.3</v>
      </c>
      <c r="X2397">
        <v>1.32</v>
      </c>
      <c r="Y2397">
        <v>60743</v>
      </c>
      <c r="Z2397">
        <v>5522</v>
      </c>
      <c r="AA2397">
        <v>0.27</v>
      </c>
      <c r="AB2397">
        <v>11</v>
      </c>
      <c r="AC2397">
        <v>6</v>
      </c>
      <c r="AD2397">
        <v>5</v>
      </c>
      <c r="AE2397">
        <v>54.55</v>
      </c>
      <c r="AF2397">
        <v>21</v>
      </c>
      <c r="AG2397">
        <v>1</v>
      </c>
      <c r="AH2397">
        <v>0</v>
      </c>
      <c r="AI2397">
        <v>10</v>
      </c>
      <c r="AJ2397" s="301">
        <v>43919</v>
      </c>
      <c r="AK2397">
        <v>1691</v>
      </c>
      <c r="AL2397">
        <v>1347</v>
      </c>
      <c r="AM2397" s="301">
        <v>43828</v>
      </c>
      <c r="AN2397">
        <v>2379</v>
      </c>
      <c r="AO2397">
        <v>1630</v>
      </c>
      <c r="AP2397" s="301">
        <v>43645</v>
      </c>
      <c r="AQ2397">
        <v>2298</v>
      </c>
      <c r="AR2397">
        <v>1650</v>
      </c>
      <c r="AS2397" s="301">
        <v>43280</v>
      </c>
      <c r="AT2397">
        <v>2821</v>
      </c>
      <c r="AU2397">
        <v>1691</v>
      </c>
    </row>
    <row r="2398" spans="1:47" x14ac:dyDescent="0.2">
      <c r="A2398" s="102">
        <v>2035</v>
      </c>
      <c r="B2398">
        <v>3099</v>
      </c>
      <c r="C2398" t="s">
        <v>33</v>
      </c>
      <c r="D2398" t="s">
        <v>921</v>
      </c>
      <c r="E2398">
        <v>635</v>
      </c>
      <c r="F2398">
        <v>623</v>
      </c>
      <c r="G2398">
        <v>1700</v>
      </c>
      <c r="H2398" t="s">
        <v>901</v>
      </c>
      <c r="I2398">
        <v>5631</v>
      </c>
      <c r="J2398" t="s">
        <v>1053</v>
      </c>
      <c r="K2398" t="s">
        <v>909</v>
      </c>
      <c r="L2398">
        <v>1520</v>
      </c>
      <c r="M2398">
        <v>1508</v>
      </c>
      <c r="N2398">
        <v>700</v>
      </c>
      <c r="O2398" t="s">
        <v>898</v>
      </c>
      <c r="P2398">
        <v>0.87381708815883596</v>
      </c>
      <c r="Q2398">
        <v>0.92370539201284196</v>
      </c>
      <c r="R2398">
        <v>3.4799013043056999E-2</v>
      </c>
      <c r="S2398" s="15">
        <v>7.0470713372017907E-2</v>
      </c>
      <c r="T2398">
        <v>-1.4319977833647599</v>
      </c>
      <c r="U2398">
        <v>1.4319977833647599</v>
      </c>
      <c r="V2398">
        <v>1.2193019884462499</v>
      </c>
      <c r="W2398">
        <v>-17.38</v>
      </c>
      <c r="X2398">
        <v>0.33</v>
      </c>
      <c r="Y2398">
        <v>60432</v>
      </c>
      <c r="Z2398">
        <v>4649</v>
      </c>
      <c r="AA2398">
        <v>0.1</v>
      </c>
      <c r="AB2398">
        <v>13</v>
      </c>
      <c r="AC2398">
        <v>7</v>
      </c>
      <c r="AD2398">
        <v>6</v>
      </c>
      <c r="AE2398">
        <v>53.85</v>
      </c>
      <c r="AF2398">
        <v>17</v>
      </c>
      <c r="AG2398">
        <v>3</v>
      </c>
      <c r="AH2398">
        <v>3</v>
      </c>
      <c r="AI2398">
        <v>7</v>
      </c>
      <c r="AJ2398" s="301">
        <v>43919</v>
      </c>
      <c r="AK2398">
        <v>641</v>
      </c>
      <c r="AL2398">
        <v>1267</v>
      </c>
      <c r="AM2398" s="301">
        <v>43828</v>
      </c>
      <c r="AN2398">
        <v>984</v>
      </c>
      <c r="AO2398">
        <v>2157</v>
      </c>
      <c r="AP2398" s="301">
        <v>43645</v>
      </c>
      <c r="AQ2398">
        <v>899</v>
      </c>
      <c r="AR2398">
        <v>1903</v>
      </c>
      <c r="AS2398" s="301">
        <v>43280</v>
      </c>
      <c r="AT2398">
        <v>1344</v>
      </c>
      <c r="AU2398">
        <v>2766</v>
      </c>
    </row>
    <row r="2399" spans="1:47" x14ac:dyDescent="0.2">
      <c r="A2399" s="102">
        <v>820</v>
      </c>
      <c r="B2399">
        <v>4208</v>
      </c>
      <c r="C2399" t="s">
        <v>1026</v>
      </c>
      <c r="D2399" t="s">
        <v>920</v>
      </c>
      <c r="E2399">
        <v>1810</v>
      </c>
      <c r="F2399">
        <v>1797</v>
      </c>
      <c r="G2399">
        <v>600</v>
      </c>
      <c r="H2399" t="s">
        <v>901</v>
      </c>
      <c r="I2399">
        <v>4681</v>
      </c>
      <c r="J2399" t="s">
        <v>774</v>
      </c>
      <c r="K2399" t="s">
        <v>910</v>
      </c>
      <c r="L2399">
        <v>1414</v>
      </c>
      <c r="M2399">
        <v>1389</v>
      </c>
      <c r="N2399">
        <v>800</v>
      </c>
      <c r="O2399" t="s">
        <v>898</v>
      </c>
      <c r="P2399">
        <v>0.88994279746301896</v>
      </c>
      <c r="Q2399">
        <v>0.95085559567940603</v>
      </c>
      <c r="R2399" s="15">
        <v>0.340696273558389</v>
      </c>
      <c r="S2399">
        <v>8.70356193082574E-2</v>
      </c>
      <c r="T2399">
        <v>-1.43055016722371</v>
      </c>
      <c r="U2399">
        <v>1.43055016722371</v>
      </c>
      <c r="V2399">
        <v>1.57861234428271</v>
      </c>
      <c r="W2399">
        <v>-13.6</v>
      </c>
      <c r="X2399">
        <v>3.06</v>
      </c>
      <c r="Y2399">
        <v>60251</v>
      </c>
      <c r="Z2399">
        <v>5021</v>
      </c>
      <c r="AA2399">
        <v>0.28000000000000003</v>
      </c>
      <c r="AB2399">
        <v>12</v>
      </c>
      <c r="AC2399">
        <v>6</v>
      </c>
      <c r="AD2399">
        <v>6</v>
      </c>
      <c r="AE2399">
        <v>50</v>
      </c>
      <c r="AF2399">
        <v>20</v>
      </c>
      <c r="AG2399">
        <v>2</v>
      </c>
      <c r="AH2399">
        <v>1</v>
      </c>
      <c r="AI2399">
        <v>9</v>
      </c>
      <c r="AJ2399" s="301">
        <v>43919</v>
      </c>
      <c r="AK2399">
        <v>1691</v>
      </c>
      <c r="AL2399">
        <v>1086</v>
      </c>
      <c r="AM2399" s="301">
        <v>43828</v>
      </c>
      <c r="AN2399">
        <v>2379</v>
      </c>
      <c r="AO2399">
        <v>1855</v>
      </c>
      <c r="AP2399" s="301">
        <v>43645</v>
      </c>
      <c r="AQ2399">
        <v>2298</v>
      </c>
      <c r="AR2399">
        <v>1659</v>
      </c>
      <c r="AS2399" s="301">
        <v>43280</v>
      </c>
      <c r="AT2399">
        <v>2821</v>
      </c>
      <c r="AU2399">
        <v>1889</v>
      </c>
    </row>
    <row r="2400" spans="1:47" x14ac:dyDescent="0.2">
      <c r="A2400" s="102">
        <v>3383</v>
      </c>
      <c r="B2400">
        <v>2810</v>
      </c>
      <c r="C2400" t="s">
        <v>1092</v>
      </c>
      <c r="D2400" t="s">
        <v>923</v>
      </c>
      <c r="E2400">
        <v>3475</v>
      </c>
      <c r="F2400">
        <v>3455</v>
      </c>
      <c r="G2400">
        <v>300</v>
      </c>
      <c r="H2400" t="s">
        <v>901</v>
      </c>
      <c r="I2400">
        <v>3765</v>
      </c>
      <c r="J2400" t="s">
        <v>1947</v>
      </c>
      <c r="K2400" t="s">
        <v>900</v>
      </c>
      <c r="L2400">
        <v>2000</v>
      </c>
      <c r="M2400">
        <v>1884</v>
      </c>
      <c r="N2400">
        <v>600</v>
      </c>
      <c r="O2400" t="s">
        <v>898</v>
      </c>
      <c r="P2400">
        <v>0.61797928618766396</v>
      </c>
      <c r="Q2400">
        <v>0.88223324053558105</v>
      </c>
      <c r="R2400">
        <v>0.39434961167786398</v>
      </c>
      <c r="S2400">
        <v>9.3062024641406602E-2</v>
      </c>
      <c r="T2400">
        <v>-1.82983589191822</v>
      </c>
      <c r="U2400">
        <v>1.82983589191822</v>
      </c>
      <c r="V2400">
        <v>2.3975960740655702</v>
      </c>
      <c r="W2400">
        <v>-12.3</v>
      </c>
      <c r="X2400">
        <v>9.06</v>
      </c>
      <c r="Y2400">
        <v>60163</v>
      </c>
      <c r="Z2400">
        <v>6685</v>
      </c>
      <c r="AA2400">
        <v>0.13</v>
      </c>
      <c r="AB2400">
        <v>9</v>
      </c>
      <c r="AC2400">
        <v>5</v>
      </c>
      <c r="AD2400">
        <v>4</v>
      </c>
      <c r="AE2400">
        <v>55.56</v>
      </c>
      <c r="AF2400">
        <v>15</v>
      </c>
      <c r="AG2400">
        <v>3</v>
      </c>
      <c r="AH2400">
        <v>2</v>
      </c>
      <c r="AI2400">
        <v>4</v>
      </c>
      <c r="AJ2400" s="301">
        <v>43919</v>
      </c>
      <c r="AK2400">
        <v>3665</v>
      </c>
      <c r="AL2400">
        <v>1529</v>
      </c>
      <c r="AM2400" s="301">
        <v>43828</v>
      </c>
      <c r="AN2400">
        <v>3730</v>
      </c>
      <c r="AO2400">
        <v>2316</v>
      </c>
      <c r="AP2400" s="301">
        <v>43645</v>
      </c>
      <c r="AQ2400">
        <v>4145</v>
      </c>
      <c r="AR2400">
        <v>3075</v>
      </c>
      <c r="AS2400" s="301">
        <v>43280</v>
      </c>
      <c r="AT2400">
        <v>3780</v>
      </c>
      <c r="AU2400">
        <v>2660</v>
      </c>
    </row>
    <row r="2401" spans="1:47" x14ac:dyDescent="0.2">
      <c r="A2401" s="102">
        <v>2869</v>
      </c>
      <c r="B2401">
        <v>7203</v>
      </c>
      <c r="C2401" t="s">
        <v>1355</v>
      </c>
      <c r="D2401" t="s">
        <v>913</v>
      </c>
      <c r="E2401">
        <v>6780</v>
      </c>
      <c r="F2401">
        <v>6759</v>
      </c>
      <c r="G2401">
        <v>100</v>
      </c>
      <c r="H2401" t="s">
        <v>898</v>
      </c>
      <c r="I2401">
        <v>8804</v>
      </c>
      <c r="J2401" t="s">
        <v>670</v>
      </c>
      <c r="K2401" t="s">
        <v>917</v>
      </c>
      <c r="L2401">
        <v>1236</v>
      </c>
      <c r="M2401">
        <v>1208</v>
      </c>
      <c r="N2401">
        <v>600</v>
      </c>
      <c r="O2401" t="s">
        <v>901</v>
      </c>
      <c r="P2401">
        <v>0.62674936387319202</v>
      </c>
      <c r="Q2401">
        <v>0.90172971589317996</v>
      </c>
      <c r="R2401" s="15">
        <v>0.15181765481752099</v>
      </c>
      <c r="S2401">
        <v>3.1001380453596E-2</v>
      </c>
      <c r="T2401">
        <v>0.159234670955199</v>
      </c>
      <c r="U2401">
        <v>0.159234670955199</v>
      </c>
      <c r="V2401">
        <v>0.23132936053682299</v>
      </c>
      <c r="W2401">
        <v>1.49</v>
      </c>
      <c r="X2401">
        <v>7.23</v>
      </c>
      <c r="Y2401">
        <v>60097</v>
      </c>
      <c r="Z2401">
        <v>4293</v>
      </c>
      <c r="AA2401">
        <v>0.27</v>
      </c>
      <c r="AB2401">
        <v>14</v>
      </c>
      <c r="AC2401">
        <v>11</v>
      </c>
      <c r="AD2401">
        <v>3</v>
      </c>
      <c r="AE2401">
        <v>78.569999999999993</v>
      </c>
      <c r="AF2401">
        <v>17</v>
      </c>
      <c r="AG2401">
        <v>2</v>
      </c>
      <c r="AH2401">
        <v>2</v>
      </c>
      <c r="AI2401">
        <v>10</v>
      </c>
      <c r="AJ2401" s="301">
        <v>43919</v>
      </c>
      <c r="AK2401">
        <v>6797</v>
      </c>
      <c r="AL2401">
        <v>1115</v>
      </c>
      <c r="AM2401" s="301">
        <v>43828</v>
      </c>
      <c r="AN2401">
        <v>7714</v>
      </c>
      <c r="AO2401">
        <v>1709</v>
      </c>
      <c r="AP2401" s="301">
        <v>43645</v>
      </c>
      <c r="AQ2401">
        <v>6874</v>
      </c>
      <c r="AR2401">
        <v>1225</v>
      </c>
      <c r="AS2401" s="301">
        <v>43280</v>
      </c>
      <c r="AT2401">
        <v>7068</v>
      </c>
      <c r="AU2401">
        <v>1489</v>
      </c>
    </row>
    <row r="2402" spans="1:47" x14ac:dyDescent="0.2">
      <c r="A2402" s="102">
        <v>3645</v>
      </c>
      <c r="B2402">
        <v>2607</v>
      </c>
      <c r="C2402" t="s">
        <v>924</v>
      </c>
      <c r="D2402" t="s">
        <v>923</v>
      </c>
      <c r="E2402">
        <v>2794</v>
      </c>
      <c r="F2402">
        <v>2778</v>
      </c>
      <c r="G2402">
        <v>300</v>
      </c>
      <c r="H2402" t="s">
        <v>901</v>
      </c>
      <c r="I2402">
        <v>6103</v>
      </c>
      <c r="J2402" t="s">
        <v>1464</v>
      </c>
      <c r="K2402" t="s">
        <v>909</v>
      </c>
      <c r="L2402">
        <v>4470</v>
      </c>
      <c r="M2402">
        <v>4435</v>
      </c>
      <c r="N2402">
        <v>200</v>
      </c>
      <c r="O2402" t="s">
        <v>898</v>
      </c>
      <c r="P2402">
        <v>0.80687676788311002</v>
      </c>
      <c r="Q2402">
        <v>0.87179432080324304</v>
      </c>
      <c r="R2402">
        <v>0.136902559089461</v>
      </c>
      <c r="S2402" s="15">
        <v>6.0353514534776498E-2</v>
      </c>
      <c r="T2402">
        <v>-0.55997022684418096</v>
      </c>
      <c r="U2402">
        <v>0.55997022684418096</v>
      </c>
      <c r="V2402">
        <v>0.61264442764322702</v>
      </c>
      <c r="W2402">
        <v>-7.32</v>
      </c>
      <c r="X2402">
        <v>6.04</v>
      </c>
      <c r="Y2402">
        <v>59766</v>
      </c>
      <c r="Z2402">
        <v>5433</v>
      </c>
      <c r="AA2402">
        <v>0.3</v>
      </c>
      <c r="AB2402">
        <v>11</v>
      </c>
      <c r="AC2402">
        <v>6</v>
      </c>
      <c r="AD2402">
        <v>5</v>
      </c>
      <c r="AE2402">
        <v>54.55</v>
      </c>
      <c r="AF2402">
        <v>17</v>
      </c>
      <c r="AG2402">
        <v>4</v>
      </c>
      <c r="AH2402">
        <v>2</v>
      </c>
      <c r="AI2402">
        <v>5</v>
      </c>
      <c r="AJ2402" s="301">
        <v>43919</v>
      </c>
      <c r="AK2402">
        <v>2692</v>
      </c>
      <c r="AL2402">
        <v>3465</v>
      </c>
      <c r="AM2402" s="301">
        <v>43828</v>
      </c>
      <c r="AN2402">
        <v>2936</v>
      </c>
      <c r="AO2402">
        <v>5800</v>
      </c>
      <c r="AP2402" s="301">
        <v>43645</v>
      </c>
      <c r="AQ2402">
        <v>3245</v>
      </c>
      <c r="AR2402">
        <v>5900</v>
      </c>
      <c r="AS2402" s="301">
        <v>43280</v>
      </c>
      <c r="AT2402">
        <v>3850</v>
      </c>
      <c r="AU2402">
        <v>5660</v>
      </c>
    </row>
    <row r="2403" spans="1:47" x14ac:dyDescent="0.2">
      <c r="A2403" s="102">
        <v>1858</v>
      </c>
      <c r="B2403">
        <v>2914</v>
      </c>
      <c r="C2403" t="s">
        <v>994</v>
      </c>
      <c r="D2403" t="s">
        <v>923</v>
      </c>
      <c r="E2403">
        <v>1998.5</v>
      </c>
      <c r="F2403">
        <v>1997</v>
      </c>
      <c r="G2403">
        <v>500</v>
      </c>
      <c r="H2403" t="s">
        <v>901</v>
      </c>
      <c r="I2403">
        <v>4091</v>
      </c>
      <c r="J2403" t="s">
        <v>1334</v>
      </c>
      <c r="K2403" t="s">
        <v>920</v>
      </c>
      <c r="L2403">
        <v>1721</v>
      </c>
      <c r="M2403">
        <v>1751</v>
      </c>
      <c r="N2403">
        <v>600</v>
      </c>
      <c r="O2403" t="s">
        <v>898</v>
      </c>
      <c r="P2403">
        <v>0.87349861323991795</v>
      </c>
      <c r="Q2403">
        <v>0.92834110372825096</v>
      </c>
      <c r="R2403">
        <v>0.154199248198964</v>
      </c>
      <c r="S2403" s="15">
        <v>2.6632079442870198E-2</v>
      </c>
      <c r="T2403">
        <v>-0.69744671616573595</v>
      </c>
      <c r="U2403">
        <v>0.69744671616573595</v>
      </c>
      <c r="V2403">
        <v>7.0828955672537601E-3</v>
      </c>
      <c r="W2403">
        <v>-5.43</v>
      </c>
      <c r="X2403">
        <v>5.22</v>
      </c>
      <c r="Y2403">
        <v>59718</v>
      </c>
      <c r="Z2403">
        <v>4594</v>
      </c>
      <c r="AA2403">
        <v>0.26</v>
      </c>
      <c r="AB2403">
        <v>13</v>
      </c>
      <c r="AC2403">
        <v>5</v>
      </c>
      <c r="AD2403">
        <v>8</v>
      </c>
      <c r="AE2403">
        <v>38.46</v>
      </c>
      <c r="AF2403">
        <v>17</v>
      </c>
      <c r="AG2403">
        <v>3</v>
      </c>
      <c r="AH2403">
        <v>2</v>
      </c>
      <c r="AI2403">
        <v>8</v>
      </c>
      <c r="AJ2403" s="301">
        <v>43919</v>
      </c>
      <c r="AK2403">
        <v>2053.5</v>
      </c>
      <c r="AL2403">
        <v>1662</v>
      </c>
      <c r="AM2403" s="301">
        <v>43828</v>
      </c>
      <c r="AN2403">
        <v>2432.5</v>
      </c>
      <c r="AO2403">
        <v>2428</v>
      </c>
      <c r="AP2403" s="301">
        <v>43645</v>
      </c>
      <c r="AQ2403">
        <v>2401</v>
      </c>
      <c r="AR2403">
        <v>2285</v>
      </c>
      <c r="AS2403" s="301">
        <v>43280</v>
      </c>
      <c r="AT2403">
        <v>3013</v>
      </c>
      <c r="AU2403">
        <v>1526</v>
      </c>
    </row>
    <row r="2404" spans="1:47" x14ac:dyDescent="0.2">
      <c r="A2404" s="102">
        <v>3857</v>
      </c>
      <c r="B2404">
        <v>2587</v>
      </c>
      <c r="C2404" t="s">
        <v>1233</v>
      </c>
      <c r="D2404" t="s">
        <v>923</v>
      </c>
      <c r="E2404">
        <v>4200</v>
      </c>
      <c r="F2404">
        <v>4180</v>
      </c>
      <c r="G2404">
        <v>200</v>
      </c>
      <c r="H2404" t="s">
        <v>901</v>
      </c>
      <c r="I2404">
        <v>8273</v>
      </c>
      <c r="J2404" t="s">
        <v>978</v>
      </c>
      <c r="K2404" t="s">
        <v>921</v>
      </c>
      <c r="L2404">
        <v>3425</v>
      </c>
      <c r="M2404">
        <v>3365</v>
      </c>
      <c r="N2404">
        <v>200</v>
      </c>
      <c r="O2404" t="s">
        <v>898</v>
      </c>
      <c r="P2404">
        <v>0.81639830276690095</v>
      </c>
      <c r="Q2404">
        <v>0.86250892649980404</v>
      </c>
      <c r="R2404">
        <v>0.120506818713822</v>
      </c>
      <c r="S2404">
        <v>7.0760631240507105E-2</v>
      </c>
      <c r="T2404">
        <v>-1.0740850282358601</v>
      </c>
      <c r="U2404">
        <v>1.0740850282358601</v>
      </c>
      <c r="V2404">
        <v>1.17132264483505</v>
      </c>
      <c r="W2404">
        <v>-9.01</v>
      </c>
      <c r="X2404">
        <v>19.5</v>
      </c>
      <c r="Y2404">
        <v>59191</v>
      </c>
      <c r="Z2404">
        <v>11838</v>
      </c>
      <c r="AA2404">
        <v>0.84</v>
      </c>
      <c r="AB2404">
        <v>5</v>
      </c>
      <c r="AC2404">
        <v>3</v>
      </c>
      <c r="AD2404">
        <v>2</v>
      </c>
      <c r="AE2404">
        <v>60</v>
      </c>
      <c r="AF2404">
        <v>18</v>
      </c>
      <c r="AG2404">
        <v>2</v>
      </c>
      <c r="AH2404">
        <v>1</v>
      </c>
      <c r="AI2404">
        <v>2</v>
      </c>
      <c r="AJ2404" s="301">
        <v>43919</v>
      </c>
      <c r="AK2404">
        <v>4260</v>
      </c>
      <c r="AL2404">
        <v>3060</v>
      </c>
      <c r="AM2404" s="301">
        <v>43828</v>
      </c>
      <c r="AN2404">
        <v>4545</v>
      </c>
      <c r="AO2404">
        <v>3935</v>
      </c>
      <c r="AP2404" s="301">
        <v>43645</v>
      </c>
      <c r="AQ2404">
        <v>4710</v>
      </c>
      <c r="AR2404">
        <v>4415</v>
      </c>
      <c r="AS2404" s="301">
        <v>43280</v>
      </c>
      <c r="AT2404">
        <v>4670</v>
      </c>
      <c r="AU2404">
        <v>6530</v>
      </c>
    </row>
    <row r="2405" spans="1:47" x14ac:dyDescent="0.2">
      <c r="A2405" s="102">
        <v>3331</v>
      </c>
      <c r="B2405">
        <v>1959</v>
      </c>
      <c r="C2405" t="s">
        <v>1446</v>
      </c>
      <c r="D2405" t="s">
        <v>907</v>
      </c>
      <c r="E2405">
        <v>3135</v>
      </c>
      <c r="F2405">
        <v>3115</v>
      </c>
      <c r="G2405">
        <v>300</v>
      </c>
      <c r="H2405" t="s">
        <v>898</v>
      </c>
      <c r="I2405">
        <v>2914</v>
      </c>
      <c r="J2405" t="s">
        <v>994</v>
      </c>
      <c r="K2405" t="s">
        <v>923</v>
      </c>
      <c r="L2405">
        <v>1998.5</v>
      </c>
      <c r="M2405">
        <v>1997</v>
      </c>
      <c r="N2405">
        <v>500</v>
      </c>
      <c r="O2405" t="s">
        <v>901</v>
      </c>
      <c r="P2405">
        <v>0.68888717203467298</v>
      </c>
      <c r="Q2405">
        <v>0.884732732116285</v>
      </c>
      <c r="R2405">
        <v>8.9704810183718398E-2</v>
      </c>
      <c r="S2405">
        <v>3.07555444415025E-2</v>
      </c>
      <c r="T2405">
        <v>2.4402469130341502</v>
      </c>
      <c r="U2405">
        <v>2.4402469130341502</v>
      </c>
      <c r="V2405">
        <v>1.5778929919678899</v>
      </c>
      <c r="W2405">
        <v>10.17</v>
      </c>
      <c r="X2405">
        <v>6.85</v>
      </c>
      <c r="Y2405">
        <v>59097</v>
      </c>
      <c r="Z2405">
        <v>8442</v>
      </c>
      <c r="AA2405">
        <v>0.28999999999999998</v>
      </c>
      <c r="AB2405">
        <v>7</v>
      </c>
      <c r="AC2405">
        <v>3</v>
      </c>
      <c r="AD2405">
        <v>4</v>
      </c>
      <c r="AE2405">
        <v>42.86</v>
      </c>
      <c r="AF2405">
        <v>18</v>
      </c>
      <c r="AG2405">
        <v>1</v>
      </c>
      <c r="AH2405">
        <v>1</v>
      </c>
      <c r="AI2405">
        <v>5</v>
      </c>
      <c r="AJ2405" s="301">
        <v>43919</v>
      </c>
      <c r="AK2405">
        <v>3070</v>
      </c>
      <c r="AL2405">
        <v>2053.5</v>
      </c>
      <c r="AM2405" s="301">
        <v>43828</v>
      </c>
      <c r="AN2405">
        <v>3235</v>
      </c>
      <c r="AO2405">
        <v>2432.5</v>
      </c>
      <c r="AP2405" s="301">
        <v>43645</v>
      </c>
      <c r="AQ2405">
        <v>3325</v>
      </c>
      <c r="AR2405">
        <v>2401</v>
      </c>
      <c r="AS2405" s="301">
        <v>43280</v>
      </c>
      <c r="AT2405">
        <v>5210</v>
      </c>
      <c r="AU2405">
        <v>3013</v>
      </c>
    </row>
    <row r="2406" spans="1:47" x14ac:dyDescent="0.2">
      <c r="A2406" s="102">
        <v>1605</v>
      </c>
      <c r="B2406">
        <v>7282</v>
      </c>
      <c r="C2406" t="s">
        <v>1079</v>
      </c>
      <c r="D2406" t="s">
        <v>913</v>
      </c>
      <c r="E2406">
        <v>2248</v>
      </c>
      <c r="F2406">
        <v>2231</v>
      </c>
      <c r="G2406">
        <v>400</v>
      </c>
      <c r="H2406" t="s">
        <v>898</v>
      </c>
      <c r="I2406">
        <v>9934</v>
      </c>
      <c r="J2406" t="s">
        <v>1031</v>
      </c>
      <c r="K2406" t="s">
        <v>905</v>
      </c>
      <c r="L2406">
        <v>2421</v>
      </c>
      <c r="M2406">
        <v>2379</v>
      </c>
      <c r="N2406">
        <v>400</v>
      </c>
      <c r="O2406" t="s">
        <v>901</v>
      </c>
      <c r="P2406">
        <v>0.93216065101123702</v>
      </c>
      <c r="Q2406">
        <v>0.93445040216765196</v>
      </c>
      <c r="R2406">
        <v>0.20110445786254799</v>
      </c>
      <c r="S2406" s="15">
        <v>1.7379595540108601E-2</v>
      </c>
      <c r="T2406">
        <v>0.87647177643438601</v>
      </c>
      <c r="U2406">
        <v>0.87647177643438601</v>
      </c>
      <c r="V2406">
        <v>0.715830170757913</v>
      </c>
      <c r="W2406">
        <v>6.06</v>
      </c>
      <c r="X2406">
        <v>6.22</v>
      </c>
      <c r="Y2406">
        <v>58882</v>
      </c>
      <c r="Z2406">
        <v>6542</v>
      </c>
      <c r="AA2406">
        <v>0.45</v>
      </c>
      <c r="AB2406">
        <v>9</v>
      </c>
      <c r="AC2406">
        <v>5</v>
      </c>
      <c r="AD2406">
        <v>4</v>
      </c>
      <c r="AE2406">
        <v>55.56</v>
      </c>
      <c r="AF2406">
        <v>20</v>
      </c>
      <c r="AG2406">
        <v>1</v>
      </c>
      <c r="AH2406">
        <v>1</v>
      </c>
      <c r="AI2406">
        <v>7</v>
      </c>
      <c r="AJ2406" s="301">
        <v>43919</v>
      </c>
      <c r="AK2406">
        <v>1934</v>
      </c>
      <c r="AL2406">
        <v>2423</v>
      </c>
      <c r="AM2406" s="301">
        <v>43828</v>
      </c>
      <c r="AN2406">
        <v>2745</v>
      </c>
      <c r="AO2406">
        <v>2780</v>
      </c>
      <c r="AP2406" s="301">
        <v>43645</v>
      </c>
      <c r="AQ2406">
        <v>2157</v>
      </c>
      <c r="AR2406">
        <v>2338</v>
      </c>
      <c r="AS2406" s="301">
        <v>43280</v>
      </c>
      <c r="AT2406">
        <v>2716</v>
      </c>
      <c r="AU2406">
        <v>2223</v>
      </c>
    </row>
    <row r="2407" spans="1:47" x14ac:dyDescent="0.2">
      <c r="A2407" s="102">
        <v>488</v>
      </c>
      <c r="B2407">
        <v>6504</v>
      </c>
      <c r="C2407" t="s">
        <v>1444</v>
      </c>
      <c r="D2407" t="s">
        <v>903</v>
      </c>
      <c r="E2407">
        <v>2911</v>
      </c>
      <c r="F2407">
        <v>2906</v>
      </c>
      <c r="G2407">
        <v>300</v>
      </c>
      <c r="H2407" t="s">
        <v>898</v>
      </c>
      <c r="I2407">
        <v>8136</v>
      </c>
      <c r="J2407" t="s">
        <v>965</v>
      </c>
      <c r="K2407" t="s">
        <v>905</v>
      </c>
      <c r="L2407">
        <v>1682</v>
      </c>
      <c r="M2407">
        <v>1655</v>
      </c>
      <c r="N2407">
        <v>500</v>
      </c>
      <c r="O2407" t="s">
        <v>901</v>
      </c>
      <c r="P2407">
        <v>0.94144128304669505</v>
      </c>
      <c r="Q2407">
        <v>0.95867362767818998</v>
      </c>
      <c r="R2407">
        <v>3.6582429466550902E-3</v>
      </c>
      <c r="S2407" s="15">
        <v>7.4391593458945004E-4</v>
      </c>
      <c r="T2407">
        <v>1.6542535002782599</v>
      </c>
      <c r="U2407">
        <v>1.6542535002782599</v>
      </c>
      <c r="V2407">
        <v>0.94945506576777905</v>
      </c>
      <c r="W2407">
        <v>6.7</v>
      </c>
      <c r="X2407">
        <v>5.08</v>
      </c>
      <c r="Y2407">
        <v>58819</v>
      </c>
      <c r="Z2407">
        <v>6535</v>
      </c>
      <c r="AA2407">
        <v>0.48</v>
      </c>
      <c r="AB2407">
        <v>9</v>
      </c>
      <c r="AC2407">
        <v>5</v>
      </c>
      <c r="AD2407">
        <v>4</v>
      </c>
      <c r="AE2407">
        <v>55.56</v>
      </c>
      <c r="AF2407">
        <v>15</v>
      </c>
      <c r="AG2407">
        <v>4</v>
      </c>
      <c r="AH2407">
        <v>2</v>
      </c>
      <c r="AI2407">
        <v>3</v>
      </c>
      <c r="AJ2407" s="301">
        <v>43919</v>
      </c>
      <c r="AK2407">
        <v>2429</v>
      </c>
      <c r="AL2407">
        <v>1476</v>
      </c>
      <c r="AM2407" s="301">
        <v>43828</v>
      </c>
      <c r="AN2407">
        <v>3345</v>
      </c>
      <c r="AO2407">
        <v>2149</v>
      </c>
      <c r="AP2407" s="301">
        <v>43645</v>
      </c>
      <c r="AQ2407">
        <v>3865</v>
      </c>
      <c r="AR2407">
        <v>2424</v>
      </c>
      <c r="AS2407" s="301">
        <v>43280</v>
      </c>
      <c r="AT2407">
        <v>4155</v>
      </c>
      <c r="AU2407">
        <v>2070</v>
      </c>
    </row>
    <row r="2408" spans="1:47" x14ac:dyDescent="0.2">
      <c r="A2408" s="102">
        <v>319</v>
      </c>
      <c r="B2408">
        <v>5108</v>
      </c>
      <c r="C2408" t="s">
        <v>1467</v>
      </c>
      <c r="D2408" t="s">
        <v>984</v>
      </c>
      <c r="E2408">
        <v>3450</v>
      </c>
      <c r="F2408">
        <v>3455</v>
      </c>
      <c r="G2408">
        <v>300</v>
      </c>
      <c r="H2408" t="s">
        <v>898</v>
      </c>
      <c r="I2408">
        <v>7012</v>
      </c>
      <c r="J2408" t="s">
        <v>1054</v>
      </c>
      <c r="K2408" t="s">
        <v>913</v>
      </c>
      <c r="L2408">
        <v>1524</v>
      </c>
      <c r="M2408">
        <v>1487</v>
      </c>
      <c r="N2408">
        <v>700</v>
      </c>
      <c r="O2408" t="s">
        <v>901</v>
      </c>
      <c r="P2408">
        <v>0.91713266073713595</v>
      </c>
      <c r="Q2408">
        <v>0.96271212248329796</v>
      </c>
      <c r="R2408">
        <v>0.43380201590450601</v>
      </c>
      <c r="S2408">
        <v>4.53970737193903E-2</v>
      </c>
      <c r="T2408">
        <v>2.17509065066035</v>
      </c>
      <c r="U2408">
        <v>2.17509065066035</v>
      </c>
      <c r="V2408">
        <v>1.5705198122377999</v>
      </c>
      <c r="W2408">
        <v>9.26</v>
      </c>
      <c r="X2408">
        <v>0.42</v>
      </c>
      <c r="Y2408">
        <v>58399</v>
      </c>
      <c r="Z2408">
        <v>7300</v>
      </c>
      <c r="AA2408">
        <v>0.49</v>
      </c>
      <c r="AB2408">
        <v>8</v>
      </c>
      <c r="AC2408">
        <v>4</v>
      </c>
      <c r="AD2408">
        <v>4</v>
      </c>
      <c r="AE2408">
        <v>50</v>
      </c>
      <c r="AF2408">
        <v>15</v>
      </c>
      <c r="AG2408">
        <v>3</v>
      </c>
      <c r="AH2408">
        <v>1</v>
      </c>
      <c r="AI2408">
        <v>4</v>
      </c>
      <c r="AJ2408" s="301">
        <v>43919</v>
      </c>
      <c r="AK2408">
        <v>3409</v>
      </c>
      <c r="AL2408">
        <v>1613</v>
      </c>
      <c r="AM2408" s="301">
        <v>43828</v>
      </c>
      <c r="AN2408">
        <v>4070</v>
      </c>
      <c r="AO2408">
        <v>2408</v>
      </c>
      <c r="AP2408" s="301">
        <v>43645</v>
      </c>
      <c r="AQ2408">
        <v>4310</v>
      </c>
      <c r="AR2408">
        <v>2584</v>
      </c>
      <c r="AS2408" s="301">
        <v>43280</v>
      </c>
      <c r="AT2408">
        <v>4164</v>
      </c>
      <c r="AU2408">
        <v>3200</v>
      </c>
    </row>
    <row r="2409" spans="1:47" x14ac:dyDescent="0.2">
      <c r="A2409" s="102">
        <v>2094</v>
      </c>
      <c r="B2409">
        <v>3405</v>
      </c>
      <c r="C2409" t="s">
        <v>1265</v>
      </c>
      <c r="D2409" t="s">
        <v>920</v>
      </c>
      <c r="E2409">
        <v>1120</v>
      </c>
      <c r="F2409">
        <v>1104</v>
      </c>
      <c r="G2409">
        <v>1000</v>
      </c>
      <c r="H2409" t="s">
        <v>898</v>
      </c>
      <c r="I2409">
        <v>9603</v>
      </c>
      <c r="J2409" t="s">
        <v>1013</v>
      </c>
      <c r="K2409" t="s">
        <v>910</v>
      </c>
      <c r="L2409">
        <v>1569</v>
      </c>
      <c r="M2409">
        <v>1540</v>
      </c>
      <c r="N2409">
        <v>700</v>
      </c>
      <c r="O2409" t="s">
        <v>901</v>
      </c>
      <c r="P2409">
        <v>0.79733176514741599</v>
      </c>
      <c r="Q2409">
        <v>0.92237846255461597</v>
      </c>
      <c r="R2409">
        <v>0.49573759906010401</v>
      </c>
      <c r="S2409">
        <v>1.6420082306096301E-3</v>
      </c>
      <c r="T2409">
        <v>0.18318594534070801</v>
      </c>
      <c r="U2409">
        <v>0.18318594534070801</v>
      </c>
      <c r="V2409">
        <v>0.14558895645144401</v>
      </c>
      <c r="W2409">
        <v>2.5</v>
      </c>
      <c r="X2409">
        <v>2.41</v>
      </c>
      <c r="Y2409">
        <v>58291</v>
      </c>
      <c r="Z2409">
        <v>3643</v>
      </c>
      <c r="AA2409">
        <v>0.13</v>
      </c>
      <c r="AB2409">
        <v>16</v>
      </c>
      <c r="AC2409">
        <v>8</v>
      </c>
      <c r="AD2409">
        <v>8</v>
      </c>
      <c r="AE2409">
        <v>50</v>
      </c>
      <c r="AF2409">
        <v>16</v>
      </c>
      <c r="AG2409">
        <v>2</v>
      </c>
      <c r="AH2409">
        <v>4</v>
      </c>
      <c r="AI2409">
        <v>10</v>
      </c>
      <c r="AJ2409" s="301">
        <v>43919</v>
      </c>
      <c r="AK2409">
        <v>1129</v>
      </c>
      <c r="AL2409">
        <v>1419</v>
      </c>
      <c r="AM2409" s="301">
        <v>43828</v>
      </c>
      <c r="AN2409">
        <v>1331</v>
      </c>
      <c r="AO2409">
        <v>3135</v>
      </c>
      <c r="AP2409" s="301">
        <v>43645</v>
      </c>
      <c r="AQ2409">
        <v>1308</v>
      </c>
      <c r="AR2409">
        <v>2719</v>
      </c>
      <c r="AS2409" s="301">
        <v>43280</v>
      </c>
      <c r="AT2409">
        <v>1497</v>
      </c>
      <c r="AU2409">
        <v>3240</v>
      </c>
    </row>
    <row r="2410" spans="1:47" x14ac:dyDescent="0.2">
      <c r="A2410" s="102">
        <v>3806</v>
      </c>
      <c r="B2410">
        <v>2587</v>
      </c>
      <c r="C2410" t="s">
        <v>1233</v>
      </c>
      <c r="D2410" t="s">
        <v>923</v>
      </c>
      <c r="E2410">
        <v>4200</v>
      </c>
      <c r="F2410">
        <v>4180</v>
      </c>
      <c r="G2410">
        <v>200</v>
      </c>
      <c r="H2410" t="s">
        <v>898</v>
      </c>
      <c r="I2410">
        <v>3863</v>
      </c>
      <c r="J2410" t="s">
        <v>1050</v>
      </c>
      <c r="K2410" t="s">
        <v>1049</v>
      </c>
      <c r="L2410">
        <v>1536</v>
      </c>
      <c r="M2410">
        <v>1503</v>
      </c>
      <c r="N2410">
        <v>600</v>
      </c>
      <c r="O2410" t="s">
        <v>901</v>
      </c>
      <c r="P2410">
        <v>0.82065018245437504</v>
      </c>
      <c r="Q2410">
        <v>0.86490010906337</v>
      </c>
      <c r="R2410">
        <v>3.7281123367857798E-3</v>
      </c>
      <c r="S2410">
        <v>3.5475668376749203E-2</v>
      </c>
      <c r="T2410">
        <v>1.20352072223829</v>
      </c>
      <c r="U2410">
        <v>1.20352072223829</v>
      </c>
      <c r="V2410">
        <v>0.57259186375224103</v>
      </c>
      <c r="W2410">
        <v>2.9</v>
      </c>
      <c r="X2410">
        <v>7.87</v>
      </c>
      <c r="Y2410">
        <v>58187</v>
      </c>
      <c r="Z2410">
        <v>4849</v>
      </c>
      <c r="AA2410">
        <v>0.21</v>
      </c>
      <c r="AB2410">
        <v>12</v>
      </c>
      <c r="AC2410">
        <v>6</v>
      </c>
      <c r="AD2410">
        <v>6</v>
      </c>
      <c r="AE2410">
        <v>50</v>
      </c>
      <c r="AF2410">
        <v>21</v>
      </c>
      <c r="AG2410">
        <v>2</v>
      </c>
      <c r="AH2410">
        <v>0</v>
      </c>
      <c r="AI2410">
        <v>10</v>
      </c>
      <c r="AJ2410" s="301">
        <v>43919</v>
      </c>
      <c r="AK2410">
        <v>4260</v>
      </c>
      <c r="AL2410">
        <v>1583</v>
      </c>
      <c r="AM2410" s="301">
        <v>43828</v>
      </c>
      <c r="AN2410">
        <v>4545</v>
      </c>
      <c r="AO2410">
        <v>1848</v>
      </c>
      <c r="AP2410" s="301">
        <v>43645</v>
      </c>
      <c r="AQ2410">
        <v>4710</v>
      </c>
      <c r="AR2410">
        <v>1925</v>
      </c>
      <c r="AS2410" s="301">
        <v>43280</v>
      </c>
      <c r="AT2410">
        <v>4670</v>
      </c>
      <c r="AU2410">
        <v>1732</v>
      </c>
    </row>
    <row r="2411" spans="1:47" x14ac:dyDescent="0.2">
      <c r="A2411" s="102">
        <v>2727</v>
      </c>
      <c r="B2411">
        <v>5706</v>
      </c>
      <c r="C2411" t="s">
        <v>1136</v>
      </c>
      <c r="D2411" t="s">
        <v>911</v>
      </c>
      <c r="E2411">
        <v>2159</v>
      </c>
      <c r="F2411">
        <v>2175</v>
      </c>
      <c r="G2411">
        <v>500</v>
      </c>
      <c r="H2411" t="s">
        <v>898</v>
      </c>
      <c r="I2411">
        <v>9303</v>
      </c>
      <c r="J2411" t="s">
        <v>1166</v>
      </c>
      <c r="K2411" t="s">
        <v>1184</v>
      </c>
      <c r="L2411">
        <v>1276</v>
      </c>
      <c r="M2411">
        <v>1286</v>
      </c>
      <c r="N2411">
        <v>800</v>
      </c>
      <c r="O2411" t="s">
        <v>901</v>
      </c>
      <c r="P2411">
        <v>0.95990616128520301</v>
      </c>
      <c r="Q2411">
        <v>0.90533187540367999</v>
      </c>
      <c r="R2411">
        <v>3.2008390319708098E-2</v>
      </c>
      <c r="S2411">
        <v>7.1243899863372095E-2</v>
      </c>
      <c r="T2411">
        <v>0.52059957516126598</v>
      </c>
      <c r="U2411">
        <v>0.52059957516126598</v>
      </c>
      <c r="V2411">
        <v>0.454287850954885</v>
      </c>
      <c r="W2411">
        <v>3.02</v>
      </c>
      <c r="X2411">
        <v>5.4</v>
      </c>
      <c r="Y2411">
        <v>58136</v>
      </c>
      <c r="Z2411">
        <v>4472</v>
      </c>
      <c r="AA2411">
        <v>0.41</v>
      </c>
      <c r="AB2411">
        <v>13</v>
      </c>
      <c r="AC2411">
        <v>6</v>
      </c>
      <c r="AD2411">
        <v>7</v>
      </c>
      <c r="AE2411">
        <v>46.15</v>
      </c>
      <c r="AF2411">
        <v>17</v>
      </c>
      <c r="AG2411">
        <v>5</v>
      </c>
      <c r="AH2411">
        <v>3</v>
      </c>
      <c r="AI2411">
        <v>5</v>
      </c>
      <c r="AJ2411" s="301">
        <v>43919</v>
      </c>
      <c r="AK2411">
        <v>1803</v>
      </c>
      <c r="AL2411">
        <v>1217</v>
      </c>
      <c r="AM2411" s="301">
        <v>43828</v>
      </c>
      <c r="AN2411">
        <v>2924</v>
      </c>
      <c r="AO2411">
        <v>1471</v>
      </c>
      <c r="AP2411" s="301">
        <v>43645</v>
      </c>
      <c r="AQ2411">
        <v>2630</v>
      </c>
      <c r="AR2411">
        <v>1417</v>
      </c>
      <c r="AS2411" s="301">
        <v>43280</v>
      </c>
      <c r="AT2411">
        <v>4625</v>
      </c>
      <c r="AU2411">
        <v>1330</v>
      </c>
    </row>
    <row r="2412" spans="1:47" x14ac:dyDescent="0.2">
      <c r="A2412" s="102">
        <v>3070</v>
      </c>
      <c r="B2412">
        <v>6395</v>
      </c>
      <c r="C2412" t="s">
        <v>1004</v>
      </c>
      <c r="D2412" t="s">
        <v>909</v>
      </c>
      <c r="E2412">
        <v>890</v>
      </c>
      <c r="F2412">
        <v>892</v>
      </c>
      <c r="G2412">
        <v>1100</v>
      </c>
      <c r="H2412" t="s">
        <v>901</v>
      </c>
      <c r="I2412">
        <v>6841</v>
      </c>
      <c r="J2412" t="s">
        <v>1162</v>
      </c>
      <c r="K2412" t="s">
        <v>903</v>
      </c>
      <c r="L2412">
        <v>1630</v>
      </c>
      <c r="M2412">
        <v>1601</v>
      </c>
      <c r="N2412">
        <v>600</v>
      </c>
      <c r="O2412" t="s">
        <v>898</v>
      </c>
      <c r="P2412">
        <v>0.92462922410390502</v>
      </c>
      <c r="Q2412">
        <v>0.89462179112721696</v>
      </c>
      <c r="R2412">
        <v>1.62792703766068E-2</v>
      </c>
      <c r="S2412">
        <v>5.5655395642591601E-2</v>
      </c>
      <c r="T2412">
        <v>-0.25646101188929399</v>
      </c>
      <c r="U2412">
        <v>0.25646101188929399</v>
      </c>
      <c r="V2412">
        <v>0.67125935858542496</v>
      </c>
      <c r="W2412">
        <v>-1.8</v>
      </c>
      <c r="X2412">
        <v>2.14</v>
      </c>
      <c r="Y2412">
        <v>57712</v>
      </c>
      <c r="Z2412">
        <v>3607</v>
      </c>
      <c r="AA2412">
        <v>0.23</v>
      </c>
      <c r="AB2412">
        <v>16</v>
      </c>
      <c r="AC2412">
        <v>7</v>
      </c>
      <c r="AD2412">
        <v>9</v>
      </c>
      <c r="AE2412">
        <v>43.75</v>
      </c>
      <c r="AF2412">
        <v>15</v>
      </c>
      <c r="AG2412">
        <v>5</v>
      </c>
      <c r="AH2412">
        <v>4</v>
      </c>
      <c r="AI2412">
        <v>7</v>
      </c>
      <c r="AJ2412" s="301">
        <v>43919</v>
      </c>
      <c r="AK2412">
        <v>796</v>
      </c>
      <c r="AL2412">
        <v>1322</v>
      </c>
      <c r="AM2412" s="301">
        <v>43828</v>
      </c>
      <c r="AN2412">
        <v>1001</v>
      </c>
      <c r="AO2412">
        <v>1929</v>
      </c>
      <c r="AP2412" s="301">
        <v>43645</v>
      </c>
      <c r="AQ2412">
        <v>1155</v>
      </c>
      <c r="AR2412">
        <v>2173</v>
      </c>
      <c r="AS2412" s="301">
        <v>43280</v>
      </c>
      <c r="AT2412">
        <v>1330</v>
      </c>
      <c r="AU2412">
        <v>1917</v>
      </c>
    </row>
    <row r="2413" spans="1:47" x14ac:dyDescent="0.2">
      <c r="A2413" s="102">
        <v>57</v>
      </c>
      <c r="B2413">
        <v>7202</v>
      </c>
      <c r="C2413" t="s">
        <v>596</v>
      </c>
      <c r="D2413" t="s">
        <v>913</v>
      </c>
      <c r="E2413">
        <v>950.5</v>
      </c>
      <c r="F2413">
        <v>944.8</v>
      </c>
      <c r="G2413">
        <v>1100</v>
      </c>
      <c r="H2413" t="s">
        <v>898</v>
      </c>
      <c r="I2413">
        <v>7240</v>
      </c>
      <c r="J2413" t="s">
        <v>599</v>
      </c>
      <c r="K2413" t="s">
        <v>913</v>
      </c>
      <c r="L2413">
        <v>1315</v>
      </c>
      <c r="M2413">
        <v>1294</v>
      </c>
      <c r="N2413">
        <v>800</v>
      </c>
      <c r="O2413" t="s">
        <v>901</v>
      </c>
      <c r="P2413">
        <v>0.96810962407815004</v>
      </c>
      <c r="Q2413">
        <v>0.97576209067102204</v>
      </c>
      <c r="R2413">
        <v>0.35810493483964201</v>
      </c>
      <c r="S2413">
        <v>2.1538002822075598E-3</v>
      </c>
      <c r="T2413">
        <v>1.08250245935343</v>
      </c>
      <c r="U2413">
        <v>1.08250245935343</v>
      </c>
      <c r="V2413">
        <v>0.93882300188714696</v>
      </c>
      <c r="W2413">
        <v>6.21</v>
      </c>
      <c r="X2413">
        <v>0.39</v>
      </c>
      <c r="Y2413">
        <v>57659</v>
      </c>
      <c r="Z2413">
        <v>3392</v>
      </c>
      <c r="AA2413">
        <v>0.16</v>
      </c>
      <c r="AB2413">
        <v>17</v>
      </c>
      <c r="AC2413">
        <v>8</v>
      </c>
      <c r="AD2413">
        <v>9</v>
      </c>
      <c r="AE2413">
        <v>47.06</v>
      </c>
      <c r="AF2413">
        <v>17</v>
      </c>
      <c r="AG2413">
        <v>3</v>
      </c>
      <c r="AH2413">
        <v>2</v>
      </c>
      <c r="AI2413">
        <v>12</v>
      </c>
      <c r="AJ2413" s="301">
        <v>43919</v>
      </c>
      <c r="AK2413">
        <v>745.1</v>
      </c>
      <c r="AL2413">
        <v>1212</v>
      </c>
      <c r="AM2413" s="301">
        <v>43828</v>
      </c>
      <c r="AN2413">
        <v>1299</v>
      </c>
      <c r="AO2413">
        <v>1641</v>
      </c>
      <c r="AP2413" s="301">
        <v>43645</v>
      </c>
      <c r="AQ2413">
        <v>1247</v>
      </c>
      <c r="AR2413">
        <v>1653</v>
      </c>
      <c r="AS2413" s="301">
        <v>43280</v>
      </c>
      <c r="AT2413">
        <v>1430.5</v>
      </c>
      <c r="AU2413">
        <v>2099</v>
      </c>
    </row>
    <row r="2414" spans="1:47" x14ac:dyDescent="0.2">
      <c r="A2414" s="102">
        <v>3696</v>
      </c>
      <c r="B2414">
        <v>4666</v>
      </c>
      <c r="C2414" t="s">
        <v>1342</v>
      </c>
      <c r="D2414" t="s">
        <v>917</v>
      </c>
      <c r="E2414">
        <v>1805</v>
      </c>
      <c r="F2414">
        <v>1797</v>
      </c>
      <c r="G2414">
        <v>600</v>
      </c>
      <c r="H2414" t="s">
        <v>901</v>
      </c>
      <c r="I2414">
        <v>5706</v>
      </c>
      <c r="J2414" t="s">
        <v>1136</v>
      </c>
      <c r="K2414" t="s">
        <v>911</v>
      </c>
      <c r="L2414">
        <v>2159</v>
      </c>
      <c r="M2414">
        <v>2175</v>
      </c>
      <c r="N2414">
        <v>500</v>
      </c>
      <c r="O2414" t="s">
        <v>898</v>
      </c>
      <c r="P2414">
        <v>0.88403554685062002</v>
      </c>
      <c r="Q2414">
        <v>0.86983075014853095</v>
      </c>
      <c r="R2414">
        <v>0.454672768157798</v>
      </c>
      <c r="S2414" s="15">
        <v>6.0122945135250197E-2</v>
      </c>
      <c r="T2414">
        <v>-0.61317433588241299</v>
      </c>
      <c r="U2414">
        <v>0.61317433588241299</v>
      </c>
      <c r="V2414">
        <v>0.71507925474377598</v>
      </c>
      <c r="W2414">
        <v>-5.29</v>
      </c>
      <c r="X2414">
        <v>0.86</v>
      </c>
      <c r="Y2414">
        <v>57297</v>
      </c>
      <c r="Z2414">
        <v>5730</v>
      </c>
      <c r="AA2414">
        <v>0.22</v>
      </c>
      <c r="AB2414">
        <v>10</v>
      </c>
      <c r="AC2414">
        <v>5</v>
      </c>
      <c r="AD2414">
        <v>5</v>
      </c>
      <c r="AE2414">
        <v>50</v>
      </c>
      <c r="AF2414">
        <v>14</v>
      </c>
      <c r="AG2414">
        <v>3</v>
      </c>
      <c r="AH2414">
        <v>4</v>
      </c>
      <c r="AI2414">
        <v>3</v>
      </c>
      <c r="AJ2414" s="301">
        <v>43919</v>
      </c>
      <c r="AK2414">
        <v>1620</v>
      </c>
      <c r="AL2414">
        <v>1803</v>
      </c>
      <c r="AM2414" s="301">
        <v>43828</v>
      </c>
      <c r="AN2414">
        <v>2669</v>
      </c>
      <c r="AO2414">
        <v>2924</v>
      </c>
      <c r="AP2414" s="301">
        <v>43645</v>
      </c>
      <c r="AQ2414">
        <v>2515</v>
      </c>
      <c r="AR2414">
        <v>2630</v>
      </c>
      <c r="AS2414" s="301">
        <v>43280</v>
      </c>
      <c r="AT2414">
        <v>2910</v>
      </c>
      <c r="AU2414">
        <v>4625</v>
      </c>
    </row>
    <row r="2415" spans="1:47" x14ac:dyDescent="0.2">
      <c r="A2415" s="102">
        <v>658</v>
      </c>
      <c r="B2415">
        <v>5101</v>
      </c>
      <c r="C2415" t="s">
        <v>1263</v>
      </c>
      <c r="D2415" t="s">
        <v>984</v>
      </c>
      <c r="E2415">
        <v>1514</v>
      </c>
      <c r="F2415">
        <v>1495</v>
      </c>
      <c r="G2415">
        <v>600</v>
      </c>
      <c r="H2415" t="s">
        <v>901</v>
      </c>
      <c r="I2415">
        <v>6902</v>
      </c>
      <c r="J2415" t="s">
        <v>588</v>
      </c>
      <c r="K2415" t="s">
        <v>913</v>
      </c>
      <c r="L2415">
        <v>4170</v>
      </c>
      <c r="M2415">
        <v>4151</v>
      </c>
      <c r="N2415">
        <v>200</v>
      </c>
      <c r="O2415" t="s">
        <v>898</v>
      </c>
      <c r="P2415">
        <v>0.91981116270005303</v>
      </c>
      <c r="Q2415">
        <v>0.95417913757464401</v>
      </c>
      <c r="R2415">
        <v>0.42294636107605699</v>
      </c>
      <c r="S2415">
        <v>9.2645284952713597E-2</v>
      </c>
      <c r="T2415">
        <v>-1.09124141042092</v>
      </c>
      <c r="U2415">
        <v>1.09124141042092</v>
      </c>
      <c r="V2415">
        <v>0.93971657185069601</v>
      </c>
      <c r="W2415">
        <v>-5.87</v>
      </c>
      <c r="X2415">
        <v>8.0500000000000007</v>
      </c>
      <c r="Y2415">
        <v>57084</v>
      </c>
      <c r="Z2415">
        <v>7136</v>
      </c>
      <c r="AA2415">
        <v>0.4</v>
      </c>
      <c r="AB2415">
        <v>8</v>
      </c>
      <c r="AC2415">
        <v>5</v>
      </c>
      <c r="AD2415">
        <v>3</v>
      </c>
      <c r="AE2415">
        <v>62.5</v>
      </c>
      <c r="AF2415">
        <v>21</v>
      </c>
      <c r="AG2415">
        <v>0</v>
      </c>
      <c r="AH2415">
        <v>1</v>
      </c>
      <c r="AI2415">
        <v>7</v>
      </c>
      <c r="AJ2415" s="301">
        <v>43919</v>
      </c>
      <c r="AK2415">
        <v>1457</v>
      </c>
      <c r="AL2415">
        <v>3590</v>
      </c>
      <c r="AM2415" s="301">
        <v>43828</v>
      </c>
      <c r="AN2415">
        <v>2131</v>
      </c>
      <c r="AO2415">
        <v>4966</v>
      </c>
      <c r="AP2415" s="301">
        <v>43645</v>
      </c>
      <c r="AQ2415">
        <v>2041</v>
      </c>
      <c r="AR2415">
        <v>4642</v>
      </c>
      <c r="AS2415" s="301">
        <v>43280</v>
      </c>
      <c r="AT2415">
        <v>2246</v>
      </c>
      <c r="AU2415">
        <v>5245</v>
      </c>
    </row>
    <row r="2416" spans="1:47" x14ac:dyDescent="0.2">
      <c r="A2416" s="102">
        <v>1242</v>
      </c>
      <c r="B2416">
        <v>3632</v>
      </c>
      <c r="C2416" t="s">
        <v>1451</v>
      </c>
      <c r="D2416" t="s">
        <v>900</v>
      </c>
      <c r="E2416">
        <v>486</v>
      </c>
      <c r="F2416">
        <v>469</v>
      </c>
      <c r="G2416">
        <v>1900</v>
      </c>
      <c r="H2416" t="s">
        <v>901</v>
      </c>
      <c r="I2416">
        <v>6103</v>
      </c>
      <c r="J2416" t="s">
        <v>1464</v>
      </c>
      <c r="K2416" t="s">
        <v>909</v>
      </c>
      <c r="L2416">
        <v>4470</v>
      </c>
      <c r="M2416">
        <v>4435</v>
      </c>
      <c r="N2416">
        <v>200</v>
      </c>
      <c r="O2416" t="s">
        <v>898</v>
      </c>
      <c r="P2416">
        <v>0.84143655776425497</v>
      </c>
      <c r="Q2416">
        <v>0.94271524410438401</v>
      </c>
      <c r="R2416">
        <v>0.124202188402786</v>
      </c>
      <c r="S2416">
        <v>4.2853359988052902E-4</v>
      </c>
      <c r="T2416">
        <v>-0.17973858117731201</v>
      </c>
      <c r="U2416">
        <v>0.17973858117731201</v>
      </c>
      <c r="V2416">
        <v>3.0124808786636301E-2</v>
      </c>
      <c r="W2416">
        <v>-1.95</v>
      </c>
      <c r="X2416">
        <v>0.46</v>
      </c>
      <c r="Y2416">
        <v>57071</v>
      </c>
      <c r="Z2416">
        <v>3805</v>
      </c>
      <c r="AA2416">
        <v>0.14000000000000001</v>
      </c>
      <c r="AB2416">
        <v>15</v>
      </c>
      <c r="AC2416">
        <v>8</v>
      </c>
      <c r="AD2416">
        <v>7</v>
      </c>
      <c r="AE2416">
        <v>53.33</v>
      </c>
      <c r="AF2416">
        <v>17</v>
      </c>
      <c r="AG2416">
        <v>3</v>
      </c>
      <c r="AH2416">
        <v>3</v>
      </c>
      <c r="AI2416">
        <v>9</v>
      </c>
      <c r="AJ2416" s="301">
        <v>43919</v>
      </c>
      <c r="AK2416">
        <v>404</v>
      </c>
      <c r="AL2416">
        <v>3465</v>
      </c>
      <c r="AM2416" s="301">
        <v>43828</v>
      </c>
      <c r="AN2416">
        <v>493</v>
      </c>
      <c r="AO2416">
        <v>5800</v>
      </c>
      <c r="AP2416" s="301">
        <v>43645</v>
      </c>
      <c r="AQ2416">
        <v>510</v>
      </c>
      <c r="AR2416">
        <v>5900</v>
      </c>
      <c r="AS2416" s="301">
        <v>43280</v>
      </c>
      <c r="AT2416">
        <v>587</v>
      </c>
      <c r="AU2416">
        <v>5660</v>
      </c>
    </row>
    <row r="2417" spans="1:47" x14ac:dyDescent="0.2">
      <c r="A2417" s="102">
        <v>468</v>
      </c>
      <c r="B2417">
        <v>1801</v>
      </c>
      <c r="C2417" t="s">
        <v>1352</v>
      </c>
      <c r="D2417" t="s">
        <v>907</v>
      </c>
      <c r="E2417">
        <v>3845</v>
      </c>
      <c r="F2417">
        <v>3905</v>
      </c>
      <c r="G2417">
        <v>200</v>
      </c>
      <c r="H2417" t="s">
        <v>898</v>
      </c>
      <c r="I2417">
        <v>5714</v>
      </c>
      <c r="J2417" t="s">
        <v>559</v>
      </c>
      <c r="K2417" t="s">
        <v>911</v>
      </c>
      <c r="L2417">
        <v>3280</v>
      </c>
      <c r="M2417">
        <v>3235</v>
      </c>
      <c r="N2417">
        <v>200</v>
      </c>
      <c r="O2417" t="s">
        <v>901</v>
      </c>
      <c r="P2417">
        <v>0.93430307934578505</v>
      </c>
      <c r="Q2417">
        <v>0.95917714274556198</v>
      </c>
      <c r="R2417">
        <v>9.1314395408075594E-2</v>
      </c>
      <c r="S2417" s="15">
        <v>3.9740066743456802E-4</v>
      </c>
      <c r="T2417">
        <v>1.6260428393798501</v>
      </c>
      <c r="U2417">
        <v>1.6260428393798501</v>
      </c>
      <c r="V2417">
        <v>0.85899721973874299</v>
      </c>
      <c r="W2417">
        <v>5.14</v>
      </c>
      <c r="X2417">
        <v>17.16</v>
      </c>
      <c r="Y2417">
        <v>56941</v>
      </c>
      <c r="Z2417">
        <v>14235</v>
      </c>
      <c r="AA2417">
        <v>0.99</v>
      </c>
      <c r="AB2417">
        <v>4</v>
      </c>
      <c r="AC2417">
        <v>3</v>
      </c>
      <c r="AD2417">
        <v>1</v>
      </c>
      <c r="AE2417">
        <v>75</v>
      </c>
      <c r="AF2417">
        <v>21</v>
      </c>
      <c r="AG2417">
        <v>0</v>
      </c>
      <c r="AH2417">
        <v>0</v>
      </c>
      <c r="AI2417">
        <v>4</v>
      </c>
      <c r="AJ2417" s="301">
        <v>43919</v>
      </c>
      <c r="AK2417">
        <v>3355</v>
      </c>
      <c r="AL2417">
        <v>2786</v>
      </c>
      <c r="AM2417" s="301">
        <v>43828</v>
      </c>
      <c r="AN2417">
        <v>4545</v>
      </c>
      <c r="AO2417">
        <v>4075</v>
      </c>
      <c r="AP2417" s="301">
        <v>43645</v>
      </c>
      <c r="AQ2417">
        <v>3990</v>
      </c>
      <c r="AR2417">
        <v>3525</v>
      </c>
      <c r="AS2417" s="301">
        <v>43280</v>
      </c>
      <c r="AT2417">
        <v>5980</v>
      </c>
      <c r="AU2417">
        <v>3350</v>
      </c>
    </row>
    <row r="2418" spans="1:47" x14ac:dyDescent="0.2">
      <c r="A2418" s="102">
        <v>3027</v>
      </c>
      <c r="B2418">
        <v>2492</v>
      </c>
      <c r="C2418" t="s">
        <v>479</v>
      </c>
      <c r="D2418" t="s">
        <v>910</v>
      </c>
      <c r="E2418">
        <v>790</v>
      </c>
      <c r="F2418">
        <v>773</v>
      </c>
      <c r="G2418">
        <v>1300</v>
      </c>
      <c r="H2418" t="s">
        <v>901</v>
      </c>
      <c r="I2418">
        <v>9076</v>
      </c>
      <c r="J2418" t="s">
        <v>680</v>
      </c>
      <c r="K2418" t="s">
        <v>976</v>
      </c>
      <c r="L2418">
        <v>1404</v>
      </c>
      <c r="M2418">
        <v>1410</v>
      </c>
      <c r="N2418">
        <v>700</v>
      </c>
      <c r="O2418" t="s">
        <v>898</v>
      </c>
      <c r="P2418">
        <v>0.85078008488620904</v>
      </c>
      <c r="Q2418">
        <v>0.896181964675835</v>
      </c>
      <c r="R2418" s="15">
        <v>0.170405308928712</v>
      </c>
      <c r="S2418" s="15">
        <v>2.1792225301944198E-3</v>
      </c>
      <c r="T2418">
        <v>-0.96580944796896295</v>
      </c>
      <c r="U2418">
        <v>0.96580944796896295</v>
      </c>
      <c r="V2418">
        <v>0.53349644427630805</v>
      </c>
      <c r="W2418">
        <v>-7.16</v>
      </c>
      <c r="X2418">
        <v>1.81</v>
      </c>
      <c r="Y2418">
        <v>56667</v>
      </c>
      <c r="Z2418">
        <v>2464</v>
      </c>
      <c r="AA2418">
        <v>0.19</v>
      </c>
      <c r="AB2418">
        <v>23</v>
      </c>
      <c r="AC2418">
        <v>11</v>
      </c>
      <c r="AD2418">
        <v>12</v>
      </c>
      <c r="AE2418">
        <v>47.83</v>
      </c>
      <c r="AF2418">
        <v>17</v>
      </c>
      <c r="AG2418">
        <v>8</v>
      </c>
      <c r="AH2418">
        <v>4</v>
      </c>
      <c r="AI2418">
        <v>11</v>
      </c>
      <c r="AJ2418" s="301">
        <v>43919</v>
      </c>
      <c r="AK2418">
        <v>680</v>
      </c>
      <c r="AL2418">
        <v>1224</v>
      </c>
      <c r="AM2418" s="301">
        <v>43828</v>
      </c>
      <c r="AN2418">
        <v>985</v>
      </c>
      <c r="AO2418">
        <v>1477</v>
      </c>
      <c r="AP2418" s="301">
        <v>43645</v>
      </c>
      <c r="AQ2418">
        <v>869</v>
      </c>
      <c r="AR2418">
        <v>1492</v>
      </c>
      <c r="AS2418" s="301">
        <v>43280</v>
      </c>
      <c r="AT2418">
        <v>709</v>
      </c>
      <c r="AU2418">
        <v>1922</v>
      </c>
    </row>
    <row r="2419" spans="1:47" x14ac:dyDescent="0.2">
      <c r="A2419" s="102">
        <v>597</v>
      </c>
      <c r="B2419">
        <v>2502</v>
      </c>
      <c r="C2419" t="s">
        <v>1457</v>
      </c>
      <c r="D2419" t="s">
        <v>923</v>
      </c>
      <c r="E2419">
        <v>3706</v>
      </c>
      <c r="F2419">
        <v>3701</v>
      </c>
      <c r="G2419">
        <v>200</v>
      </c>
      <c r="H2419" t="s">
        <v>901</v>
      </c>
      <c r="I2419">
        <v>8078</v>
      </c>
      <c r="J2419" t="s">
        <v>1192</v>
      </c>
      <c r="K2419" t="s">
        <v>905</v>
      </c>
      <c r="L2419">
        <v>1940</v>
      </c>
      <c r="M2419">
        <v>1940</v>
      </c>
      <c r="N2419">
        <v>400</v>
      </c>
      <c r="O2419" t="s">
        <v>898</v>
      </c>
      <c r="P2419">
        <v>0.92732219328628995</v>
      </c>
      <c r="Q2419">
        <v>0.955676698368495</v>
      </c>
      <c r="R2419">
        <v>6.2364428524332799E-2</v>
      </c>
      <c r="S2419">
        <v>2.5881332693681602E-2</v>
      </c>
      <c r="T2419">
        <v>-2.13872854793029</v>
      </c>
      <c r="U2419">
        <v>2.13872854793029</v>
      </c>
      <c r="V2419">
        <v>1.7327295284717801</v>
      </c>
      <c r="W2419">
        <v>-11.02</v>
      </c>
      <c r="X2419">
        <v>4.84</v>
      </c>
      <c r="Y2419">
        <v>56637</v>
      </c>
      <c r="Z2419">
        <v>7080</v>
      </c>
      <c r="AA2419">
        <v>0.16</v>
      </c>
      <c r="AB2419">
        <v>8</v>
      </c>
      <c r="AC2419">
        <v>5</v>
      </c>
      <c r="AD2419">
        <v>3</v>
      </c>
      <c r="AE2419">
        <v>62.5</v>
      </c>
      <c r="AF2419">
        <v>20</v>
      </c>
      <c r="AG2419">
        <v>0</v>
      </c>
      <c r="AH2419">
        <v>1</v>
      </c>
      <c r="AI2419">
        <v>7</v>
      </c>
      <c r="AJ2419" s="301">
        <v>43919</v>
      </c>
      <c r="AK2419">
        <v>3661</v>
      </c>
      <c r="AL2419">
        <v>1737</v>
      </c>
      <c r="AM2419" s="301">
        <v>43828</v>
      </c>
      <c r="AN2419">
        <v>4983</v>
      </c>
      <c r="AO2419">
        <v>2877</v>
      </c>
      <c r="AP2419" s="301">
        <v>43645</v>
      </c>
      <c r="AQ2419">
        <v>4869</v>
      </c>
      <c r="AR2419">
        <v>2987</v>
      </c>
      <c r="AS2419" s="301">
        <v>43280</v>
      </c>
      <c r="AT2419">
        <v>5466</v>
      </c>
      <c r="AU2419">
        <v>4185</v>
      </c>
    </row>
    <row r="2420" spans="1:47" x14ac:dyDescent="0.2">
      <c r="A2420" s="102">
        <v>2868</v>
      </c>
      <c r="B2420">
        <v>8804</v>
      </c>
      <c r="C2420" t="s">
        <v>670</v>
      </c>
      <c r="D2420" t="s">
        <v>917</v>
      </c>
      <c r="E2420">
        <v>1236</v>
      </c>
      <c r="F2420">
        <v>1208</v>
      </c>
      <c r="G2420">
        <v>900</v>
      </c>
      <c r="H2420" t="s">
        <v>898</v>
      </c>
      <c r="I2420">
        <v>9412</v>
      </c>
      <c r="J2420" t="s">
        <v>452</v>
      </c>
      <c r="K2420" t="s">
        <v>900</v>
      </c>
      <c r="L2420">
        <v>402</v>
      </c>
      <c r="M2420">
        <v>391</v>
      </c>
      <c r="N2420">
        <v>2800</v>
      </c>
      <c r="O2420" t="s">
        <v>901</v>
      </c>
      <c r="P2420">
        <v>0.89814877855019903</v>
      </c>
      <c r="Q2420">
        <v>0.90174482715172699</v>
      </c>
      <c r="R2420">
        <v>5.8594199010812101E-2</v>
      </c>
      <c r="S2420">
        <v>1.14816960744865E-2</v>
      </c>
      <c r="T2420">
        <v>0.87516014503444495</v>
      </c>
      <c r="U2420">
        <v>0.87516014503444495</v>
      </c>
      <c r="V2420">
        <v>0.38964281904604198</v>
      </c>
      <c r="W2420">
        <v>4.7300000000000004</v>
      </c>
      <c r="X2420">
        <v>0.7</v>
      </c>
      <c r="Y2420">
        <v>56455</v>
      </c>
      <c r="Z2420">
        <v>3136</v>
      </c>
      <c r="AA2420">
        <v>0.1</v>
      </c>
      <c r="AB2420">
        <v>18</v>
      </c>
      <c r="AC2420">
        <v>8</v>
      </c>
      <c r="AD2420">
        <v>10</v>
      </c>
      <c r="AE2420">
        <v>44.44</v>
      </c>
      <c r="AF2420">
        <v>19</v>
      </c>
      <c r="AG2420">
        <v>2</v>
      </c>
      <c r="AH2420">
        <v>1</v>
      </c>
      <c r="AI2420">
        <v>15</v>
      </c>
      <c r="AJ2420" s="301">
        <v>43919</v>
      </c>
      <c r="AK2420">
        <v>1115</v>
      </c>
      <c r="AL2420">
        <v>393</v>
      </c>
      <c r="AM2420" s="301">
        <v>43828</v>
      </c>
      <c r="AN2420">
        <v>1709</v>
      </c>
      <c r="AO2420">
        <v>485</v>
      </c>
      <c r="AP2420" s="301">
        <v>43645</v>
      </c>
      <c r="AQ2420">
        <v>1225</v>
      </c>
      <c r="AR2420">
        <v>438</v>
      </c>
      <c r="AS2420" s="301">
        <v>43280</v>
      </c>
      <c r="AT2420">
        <v>1489</v>
      </c>
      <c r="AU2420">
        <v>538</v>
      </c>
    </row>
    <row r="2421" spans="1:47" x14ac:dyDescent="0.2">
      <c r="A2421" s="102">
        <v>3871</v>
      </c>
      <c r="B2421">
        <v>3863</v>
      </c>
      <c r="C2421" t="s">
        <v>1050</v>
      </c>
      <c r="D2421" t="s">
        <v>1049</v>
      </c>
      <c r="E2421">
        <v>1536</v>
      </c>
      <c r="F2421">
        <v>1503</v>
      </c>
      <c r="G2421">
        <v>500</v>
      </c>
      <c r="H2421" t="s">
        <v>901</v>
      </c>
      <c r="I2421">
        <v>9602</v>
      </c>
      <c r="J2421" t="s">
        <v>1469</v>
      </c>
      <c r="K2421" t="s">
        <v>900</v>
      </c>
      <c r="L2421">
        <v>3800</v>
      </c>
      <c r="M2421">
        <v>3790</v>
      </c>
      <c r="N2421">
        <v>200</v>
      </c>
      <c r="O2421" t="s">
        <v>898</v>
      </c>
      <c r="P2421">
        <v>0.67156123076001295</v>
      </c>
      <c r="Q2421">
        <v>0.862146637839871</v>
      </c>
      <c r="R2421">
        <v>3.5402330401934003E-2</v>
      </c>
      <c r="S2421">
        <v>9.3544271144040195E-2</v>
      </c>
      <c r="T2421">
        <v>-1.14874575202187</v>
      </c>
      <c r="U2421">
        <v>1.14874575202187</v>
      </c>
      <c r="V2421">
        <v>0.81739193286565903</v>
      </c>
      <c r="W2421">
        <v>-7.47</v>
      </c>
      <c r="X2421">
        <v>0.86</v>
      </c>
      <c r="Y2421">
        <v>56434</v>
      </c>
      <c r="Z2421">
        <v>5130</v>
      </c>
      <c r="AA2421">
        <v>0.34</v>
      </c>
      <c r="AB2421">
        <v>11</v>
      </c>
      <c r="AC2421">
        <v>6</v>
      </c>
      <c r="AD2421">
        <v>5</v>
      </c>
      <c r="AE2421">
        <v>54.55</v>
      </c>
      <c r="AF2421">
        <v>21</v>
      </c>
      <c r="AG2421">
        <v>1</v>
      </c>
      <c r="AH2421">
        <v>1</v>
      </c>
      <c r="AI2421">
        <v>9</v>
      </c>
      <c r="AJ2421" s="301">
        <v>43919</v>
      </c>
      <c r="AK2421">
        <v>1583</v>
      </c>
      <c r="AL2421">
        <v>3285</v>
      </c>
      <c r="AM2421" s="301">
        <v>43828</v>
      </c>
      <c r="AN2421">
        <v>1848</v>
      </c>
      <c r="AO2421">
        <v>4545</v>
      </c>
      <c r="AP2421" s="301">
        <v>43645</v>
      </c>
      <c r="AQ2421">
        <v>1925</v>
      </c>
      <c r="AR2421">
        <v>4680</v>
      </c>
      <c r="AS2421" s="301">
        <v>43280</v>
      </c>
      <c r="AT2421">
        <v>1732</v>
      </c>
      <c r="AU2421">
        <v>3575</v>
      </c>
    </row>
    <row r="2422" spans="1:47" x14ac:dyDescent="0.2">
      <c r="A2422" s="102">
        <v>42</v>
      </c>
      <c r="B2422">
        <v>6472</v>
      </c>
      <c r="C2422" t="s">
        <v>59</v>
      </c>
      <c r="D2422" t="s">
        <v>909</v>
      </c>
      <c r="E2422">
        <v>213</v>
      </c>
      <c r="F2422">
        <v>211</v>
      </c>
      <c r="G2422">
        <v>5100</v>
      </c>
      <c r="H2422" t="s">
        <v>901</v>
      </c>
      <c r="I2422">
        <v>8308</v>
      </c>
      <c r="J2422" t="s">
        <v>48</v>
      </c>
      <c r="K2422" t="s">
        <v>940</v>
      </c>
      <c r="L2422">
        <v>366</v>
      </c>
      <c r="M2422">
        <v>368</v>
      </c>
      <c r="N2422">
        <v>2900</v>
      </c>
      <c r="O2422" t="s">
        <v>898</v>
      </c>
      <c r="P2422">
        <v>0.91417906839118002</v>
      </c>
      <c r="Q2422">
        <v>0.977613427255972</v>
      </c>
      <c r="R2422">
        <v>0.17539297674835799</v>
      </c>
      <c r="S2422">
        <v>3.84566529523445E-3</v>
      </c>
      <c r="T2422">
        <v>-0.65394195556395696</v>
      </c>
      <c r="U2422">
        <v>0.65394195556395696</v>
      </c>
      <c r="V2422">
        <v>0.38191850618169099</v>
      </c>
      <c r="W2422">
        <v>-3.36</v>
      </c>
      <c r="X2422">
        <v>0.83</v>
      </c>
      <c r="Y2422">
        <v>56367</v>
      </c>
      <c r="Z2422">
        <v>4336</v>
      </c>
      <c r="AA2422">
        <v>0.2</v>
      </c>
      <c r="AB2422">
        <v>13</v>
      </c>
      <c r="AC2422">
        <v>7</v>
      </c>
      <c r="AD2422">
        <v>6</v>
      </c>
      <c r="AE2422">
        <v>53.85</v>
      </c>
      <c r="AF2422">
        <v>20</v>
      </c>
      <c r="AG2422">
        <v>2</v>
      </c>
      <c r="AH2422">
        <v>1</v>
      </c>
      <c r="AI2422">
        <v>10</v>
      </c>
      <c r="AJ2422" s="301">
        <v>43919</v>
      </c>
      <c r="AK2422">
        <v>196</v>
      </c>
      <c r="AL2422">
        <v>344</v>
      </c>
      <c r="AM2422" s="301">
        <v>43828</v>
      </c>
      <c r="AN2422">
        <v>345</v>
      </c>
      <c r="AO2422">
        <v>479</v>
      </c>
      <c r="AP2422" s="301">
        <v>43645</v>
      </c>
      <c r="AQ2422">
        <v>334</v>
      </c>
      <c r="AR2422">
        <v>453.5</v>
      </c>
      <c r="AS2422" s="301">
        <v>43280</v>
      </c>
      <c r="AT2422">
        <v>456</v>
      </c>
      <c r="AU2422">
        <v>582.29999999999995</v>
      </c>
    </row>
    <row r="2423" spans="1:47" x14ac:dyDescent="0.2">
      <c r="A2423" s="102">
        <v>997</v>
      </c>
      <c r="B2423">
        <v>3863</v>
      </c>
      <c r="C2423" t="s">
        <v>1050</v>
      </c>
      <c r="D2423" t="s">
        <v>1049</v>
      </c>
      <c r="E2423">
        <v>1536</v>
      </c>
      <c r="F2423">
        <v>1503</v>
      </c>
      <c r="G2423">
        <v>700</v>
      </c>
      <c r="H2423" t="s">
        <v>898</v>
      </c>
      <c r="I2423">
        <v>8242</v>
      </c>
      <c r="J2423" t="s">
        <v>636</v>
      </c>
      <c r="K2423" t="s">
        <v>921</v>
      </c>
      <c r="L2423">
        <v>745</v>
      </c>
      <c r="M2423">
        <v>727</v>
      </c>
      <c r="N2423">
        <v>1400</v>
      </c>
      <c r="O2423" t="s">
        <v>901</v>
      </c>
      <c r="P2423">
        <v>0.60303886863335199</v>
      </c>
      <c r="Q2423">
        <v>0.947470534463285</v>
      </c>
      <c r="R2423">
        <v>0.237384819201921</v>
      </c>
      <c r="S2423">
        <v>3.4688509358532398E-2</v>
      </c>
      <c r="T2423">
        <v>2.2354669146183199</v>
      </c>
      <c r="U2423">
        <v>2.2354669146183199</v>
      </c>
      <c r="V2423">
        <v>2.3998215230793498</v>
      </c>
      <c r="W2423">
        <v>7.89</v>
      </c>
      <c r="X2423">
        <v>3.26</v>
      </c>
      <c r="Y2423">
        <v>56090</v>
      </c>
      <c r="Z2423">
        <v>3506</v>
      </c>
      <c r="AA2423">
        <v>0.13</v>
      </c>
      <c r="AB2423">
        <v>16</v>
      </c>
      <c r="AC2423">
        <v>10</v>
      </c>
      <c r="AD2423">
        <v>6</v>
      </c>
      <c r="AE2423">
        <v>62.5</v>
      </c>
      <c r="AF2423">
        <v>18</v>
      </c>
      <c r="AG2423">
        <v>2</v>
      </c>
      <c r="AH2423">
        <v>2</v>
      </c>
      <c r="AI2423">
        <v>12</v>
      </c>
      <c r="AJ2423" s="301">
        <v>43919</v>
      </c>
      <c r="AK2423">
        <v>1583</v>
      </c>
      <c r="AL2423">
        <v>785</v>
      </c>
      <c r="AM2423" s="301">
        <v>43828</v>
      </c>
      <c r="AN2423">
        <v>1848</v>
      </c>
      <c r="AO2423">
        <v>1227</v>
      </c>
      <c r="AP2423" s="301">
        <v>43645</v>
      </c>
      <c r="AQ2423">
        <v>1925</v>
      </c>
      <c r="AR2423">
        <v>1271</v>
      </c>
      <c r="AS2423" s="301">
        <v>43280</v>
      </c>
      <c r="AT2423">
        <v>1732</v>
      </c>
      <c r="AU2423">
        <v>1697</v>
      </c>
    </row>
    <row r="2424" spans="1:47" x14ac:dyDescent="0.2">
      <c r="A2424" s="102">
        <v>877</v>
      </c>
      <c r="B2424">
        <v>1812</v>
      </c>
      <c r="C2424" t="s">
        <v>961</v>
      </c>
      <c r="D2424" t="s">
        <v>907</v>
      </c>
      <c r="E2424">
        <v>1231</v>
      </c>
      <c r="F2424">
        <v>1252</v>
      </c>
      <c r="G2424">
        <v>800</v>
      </c>
      <c r="H2424" t="s">
        <v>901</v>
      </c>
      <c r="I2424">
        <v>5233</v>
      </c>
      <c r="J2424" t="s">
        <v>1033</v>
      </c>
      <c r="K2424" t="s">
        <v>897</v>
      </c>
      <c r="L2424">
        <v>2425</v>
      </c>
      <c r="M2424">
        <v>2448</v>
      </c>
      <c r="N2424">
        <v>400</v>
      </c>
      <c r="O2424" t="s">
        <v>898</v>
      </c>
      <c r="P2424">
        <v>0.90980261684064001</v>
      </c>
      <c r="Q2424">
        <v>0.94976332402861297</v>
      </c>
      <c r="R2424">
        <v>0.27350581115540601</v>
      </c>
      <c r="S2424">
        <v>1.57179362698045E-2</v>
      </c>
      <c r="T2424">
        <v>-0.208998650459465</v>
      </c>
      <c r="U2424">
        <v>0.208998650459465</v>
      </c>
      <c r="V2424">
        <v>0.136645135219428</v>
      </c>
      <c r="W2424">
        <v>-1.41</v>
      </c>
      <c r="X2424">
        <v>2.29</v>
      </c>
      <c r="Y2424">
        <v>56032</v>
      </c>
      <c r="Z2424">
        <v>5094</v>
      </c>
      <c r="AA2424">
        <v>0.3</v>
      </c>
      <c r="AB2424">
        <v>11</v>
      </c>
      <c r="AC2424">
        <v>8</v>
      </c>
      <c r="AD2424">
        <v>3</v>
      </c>
      <c r="AE2424">
        <v>72.73</v>
      </c>
      <c r="AF2424">
        <v>18</v>
      </c>
      <c r="AG2424">
        <v>2</v>
      </c>
      <c r="AH2424">
        <v>2</v>
      </c>
      <c r="AI2424">
        <v>7</v>
      </c>
      <c r="AJ2424" s="301">
        <v>43919</v>
      </c>
      <c r="AK2424">
        <v>1155</v>
      </c>
      <c r="AL2424">
        <v>1935</v>
      </c>
      <c r="AM2424" s="301">
        <v>43828</v>
      </c>
      <c r="AN2424">
        <v>1458</v>
      </c>
      <c r="AO2424">
        <v>3215</v>
      </c>
      <c r="AP2424" s="301">
        <v>43645</v>
      </c>
      <c r="AQ2424">
        <v>1510</v>
      </c>
      <c r="AR2424">
        <v>3290</v>
      </c>
      <c r="AS2424" s="301">
        <v>43280</v>
      </c>
      <c r="AT2424">
        <v>1646</v>
      </c>
      <c r="AU2424">
        <v>3625</v>
      </c>
    </row>
    <row r="2425" spans="1:47" x14ac:dyDescent="0.2">
      <c r="A2425" s="102">
        <v>1364</v>
      </c>
      <c r="B2425">
        <v>4634</v>
      </c>
      <c r="C2425" t="s">
        <v>62</v>
      </c>
      <c r="D2425" t="s">
        <v>920</v>
      </c>
      <c r="E2425">
        <v>1984</v>
      </c>
      <c r="F2425">
        <v>2000</v>
      </c>
      <c r="G2425">
        <v>300</v>
      </c>
      <c r="H2425" t="s">
        <v>901</v>
      </c>
      <c r="I2425">
        <v>6201</v>
      </c>
      <c r="J2425" t="s">
        <v>1150</v>
      </c>
      <c r="K2425" t="s">
        <v>913</v>
      </c>
      <c r="L2425">
        <v>5750</v>
      </c>
      <c r="M2425">
        <v>5650</v>
      </c>
      <c r="N2425">
        <v>100</v>
      </c>
      <c r="O2425" t="s">
        <v>898</v>
      </c>
      <c r="P2425">
        <v>0.75076609447071196</v>
      </c>
      <c r="Q2425">
        <v>0.94005322829300297</v>
      </c>
      <c r="R2425">
        <v>3.5103593699593698E-2</v>
      </c>
      <c r="S2425">
        <v>3.1149793194971201E-2</v>
      </c>
      <c r="T2425">
        <v>-1.5028684239655701</v>
      </c>
      <c r="U2425">
        <v>1.5028684239655701</v>
      </c>
      <c r="V2425">
        <v>1.3884439117606799</v>
      </c>
      <c r="W2425">
        <v>-6.38</v>
      </c>
      <c r="X2425">
        <v>6.19</v>
      </c>
      <c r="Y2425">
        <v>55898</v>
      </c>
      <c r="Z2425">
        <v>13974</v>
      </c>
      <c r="AA2425">
        <v>0.41</v>
      </c>
      <c r="AB2425">
        <v>4</v>
      </c>
      <c r="AC2425">
        <v>3</v>
      </c>
      <c r="AD2425">
        <v>1</v>
      </c>
      <c r="AE2425">
        <v>75</v>
      </c>
      <c r="AF2425">
        <v>21</v>
      </c>
      <c r="AG2425">
        <v>1</v>
      </c>
      <c r="AH2425">
        <v>0</v>
      </c>
      <c r="AI2425">
        <v>3</v>
      </c>
      <c r="AJ2425" s="301">
        <v>43919</v>
      </c>
      <c r="AK2425">
        <v>2221</v>
      </c>
      <c r="AL2425">
        <v>5370</v>
      </c>
      <c r="AM2425" s="301">
        <v>43828</v>
      </c>
      <c r="AN2425">
        <v>2667</v>
      </c>
      <c r="AO2425">
        <v>6330</v>
      </c>
      <c r="AP2425" s="301">
        <v>43645</v>
      </c>
      <c r="AQ2425">
        <v>2387</v>
      </c>
      <c r="AR2425">
        <v>6040</v>
      </c>
      <c r="AS2425" s="301">
        <v>43280</v>
      </c>
      <c r="AT2425">
        <v>2796</v>
      </c>
      <c r="AU2425">
        <v>6010</v>
      </c>
    </row>
    <row r="2426" spans="1:47" x14ac:dyDescent="0.2">
      <c r="A2426" s="102">
        <v>1750</v>
      </c>
      <c r="B2426">
        <v>4091</v>
      </c>
      <c r="C2426" t="s">
        <v>1334</v>
      </c>
      <c r="D2426" t="s">
        <v>920</v>
      </c>
      <c r="E2426">
        <v>1721</v>
      </c>
      <c r="F2426">
        <v>1751</v>
      </c>
      <c r="G2426">
        <v>600</v>
      </c>
      <c r="H2426" t="s">
        <v>898</v>
      </c>
      <c r="I2426">
        <v>8306</v>
      </c>
      <c r="J2426" t="s">
        <v>1029</v>
      </c>
      <c r="K2426" t="s">
        <v>940</v>
      </c>
      <c r="L2426">
        <v>422</v>
      </c>
      <c r="M2426">
        <v>422.5</v>
      </c>
      <c r="N2426">
        <v>2500</v>
      </c>
      <c r="O2426" t="s">
        <v>901</v>
      </c>
      <c r="P2426">
        <v>0.87123509312129099</v>
      </c>
      <c r="Q2426">
        <v>0.93137309597143803</v>
      </c>
      <c r="R2426">
        <v>9.9173992929666596E-2</v>
      </c>
      <c r="S2426" s="15">
        <v>1.3954325461013699E-2</v>
      </c>
      <c r="T2426">
        <v>0.46935095414524203</v>
      </c>
      <c r="U2426">
        <v>0.46935095414524203</v>
      </c>
      <c r="V2426">
        <v>9.6838096260578294E-2</v>
      </c>
      <c r="W2426">
        <v>3.08</v>
      </c>
      <c r="X2426">
        <v>0.54</v>
      </c>
      <c r="Y2426">
        <v>55896</v>
      </c>
      <c r="Z2426">
        <v>3105</v>
      </c>
      <c r="AA2426">
        <v>0.17</v>
      </c>
      <c r="AB2426">
        <v>18</v>
      </c>
      <c r="AC2426">
        <v>11</v>
      </c>
      <c r="AD2426">
        <v>7</v>
      </c>
      <c r="AE2426">
        <v>61.11</v>
      </c>
      <c r="AF2426">
        <v>18</v>
      </c>
      <c r="AG2426">
        <v>4</v>
      </c>
      <c r="AH2426">
        <v>3</v>
      </c>
      <c r="AI2426">
        <v>11</v>
      </c>
      <c r="AJ2426" s="301">
        <v>43919</v>
      </c>
      <c r="AK2426">
        <v>1662</v>
      </c>
      <c r="AL2426">
        <v>426.1</v>
      </c>
      <c r="AM2426" s="301">
        <v>43828</v>
      </c>
      <c r="AN2426">
        <v>2428</v>
      </c>
      <c r="AO2426">
        <v>593.20000000000005</v>
      </c>
      <c r="AP2426" s="301">
        <v>43645</v>
      </c>
      <c r="AQ2426">
        <v>2285</v>
      </c>
      <c r="AR2426">
        <v>524.29999999999995</v>
      </c>
      <c r="AS2426" s="301">
        <v>43280</v>
      </c>
      <c r="AT2426">
        <v>1526</v>
      </c>
      <c r="AU2426">
        <v>621.6</v>
      </c>
    </row>
    <row r="2427" spans="1:47" x14ac:dyDescent="0.2">
      <c r="A2427" s="102">
        <v>4040</v>
      </c>
      <c r="B2427">
        <v>4911</v>
      </c>
      <c r="C2427" t="s">
        <v>1454</v>
      </c>
      <c r="D2427" t="s">
        <v>920</v>
      </c>
      <c r="E2427">
        <v>6909</v>
      </c>
      <c r="F2427">
        <v>6808</v>
      </c>
      <c r="G2427">
        <v>100</v>
      </c>
      <c r="H2427" t="s">
        <v>898</v>
      </c>
      <c r="I2427">
        <v>6269</v>
      </c>
      <c r="J2427" t="s">
        <v>1176</v>
      </c>
      <c r="K2427" t="s">
        <v>909</v>
      </c>
      <c r="L2427">
        <v>1470</v>
      </c>
      <c r="M2427">
        <v>1434</v>
      </c>
      <c r="N2427">
        <v>500</v>
      </c>
      <c r="O2427" t="s">
        <v>901</v>
      </c>
      <c r="P2427">
        <v>0.71620331378247803</v>
      </c>
      <c r="Q2427">
        <v>0.85341903487894599</v>
      </c>
      <c r="R2427">
        <v>0.18347172139707499</v>
      </c>
      <c r="S2427">
        <v>5.0644594297452203E-2</v>
      </c>
      <c r="T2427">
        <v>0.73685905323720702</v>
      </c>
      <c r="U2427">
        <v>0.73685905323720702</v>
      </c>
      <c r="V2427">
        <v>0.24866056701356001</v>
      </c>
      <c r="W2427">
        <v>4.79</v>
      </c>
      <c r="X2427">
        <v>5.32</v>
      </c>
      <c r="Y2427">
        <v>55668</v>
      </c>
      <c r="Z2427">
        <v>6185</v>
      </c>
      <c r="AA2427">
        <v>0.27</v>
      </c>
      <c r="AB2427">
        <v>9</v>
      </c>
      <c r="AC2427">
        <v>4</v>
      </c>
      <c r="AD2427">
        <v>5</v>
      </c>
      <c r="AE2427">
        <v>44.44</v>
      </c>
      <c r="AF2427">
        <v>11</v>
      </c>
      <c r="AG2427">
        <v>4</v>
      </c>
      <c r="AH2427">
        <v>4</v>
      </c>
      <c r="AI2427">
        <v>1</v>
      </c>
      <c r="AJ2427" s="301">
        <v>43919</v>
      </c>
      <c r="AK2427">
        <v>6440</v>
      </c>
      <c r="AL2427">
        <v>1331</v>
      </c>
      <c r="AM2427" s="301">
        <v>43828</v>
      </c>
      <c r="AN2427">
        <v>7782</v>
      </c>
      <c r="AO2427">
        <v>2665</v>
      </c>
      <c r="AP2427" s="301">
        <v>43645</v>
      </c>
      <c r="AQ2427">
        <v>8308</v>
      </c>
      <c r="AR2427">
        <v>3090</v>
      </c>
      <c r="AS2427" s="301">
        <v>43280</v>
      </c>
      <c r="AT2427">
        <v>8245</v>
      </c>
      <c r="AU2427">
        <v>3045</v>
      </c>
    </row>
    <row r="2428" spans="1:47" x14ac:dyDescent="0.2">
      <c r="A2428" s="102">
        <v>4049</v>
      </c>
      <c r="B2428">
        <v>4507</v>
      </c>
      <c r="C2428" t="s">
        <v>1205</v>
      </c>
      <c r="D2428" t="s">
        <v>918</v>
      </c>
      <c r="E2428">
        <v>6840</v>
      </c>
      <c r="F2428">
        <v>6658</v>
      </c>
      <c r="G2428">
        <v>100</v>
      </c>
      <c r="H2428" t="s">
        <v>898</v>
      </c>
      <c r="I2428">
        <v>9682</v>
      </c>
      <c r="J2428" t="s">
        <v>1043</v>
      </c>
      <c r="K2428" t="s">
        <v>900</v>
      </c>
      <c r="L2428">
        <v>2250</v>
      </c>
      <c r="M2428">
        <v>2258</v>
      </c>
      <c r="N2428">
        <v>300</v>
      </c>
      <c r="O2428" t="s">
        <v>901</v>
      </c>
      <c r="P2428">
        <v>0.81511695604706302</v>
      </c>
      <c r="Q2428">
        <v>0.852991487794862</v>
      </c>
      <c r="R2428">
        <v>0.48894860929679002</v>
      </c>
      <c r="S2428">
        <v>4.2410650737808399E-2</v>
      </c>
      <c r="T2428">
        <v>1.017927410675</v>
      </c>
      <c r="U2428">
        <v>1.017927410675</v>
      </c>
      <c r="V2428">
        <v>1.53785402813775</v>
      </c>
      <c r="W2428">
        <v>5.08</v>
      </c>
      <c r="X2428">
        <v>1.74</v>
      </c>
      <c r="Y2428">
        <v>55581</v>
      </c>
      <c r="Z2428">
        <v>5053</v>
      </c>
      <c r="AA2428">
        <v>0.36</v>
      </c>
      <c r="AB2428">
        <v>11</v>
      </c>
      <c r="AC2428">
        <v>6</v>
      </c>
      <c r="AD2428">
        <v>5</v>
      </c>
      <c r="AE2428">
        <v>54.55</v>
      </c>
      <c r="AF2428">
        <v>17</v>
      </c>
      <c r="AG2428">
        <v>4</v>
      </c>
      <c r="AH2428">
        <v>2</v>
      </c>
      <c r="AI2428">
        <v>5</v>
      </c>
      <c r="AJ2428" s="301">
        <v>43919</v>
      </c>
      <c r="AK2428">
        <v>5426</v>
      </c>
      <c r="AL2428">
        <v>1935</v>
      </c>
      <c r="AM2428" s="301">
        <v>43828</v>
      </c>
      <c r="AN2428">
        <v>6767</v>
      </c>
      <c r="AO2428">
        <v>2546</v>
      </c>
      <c r="AP2428" s="301">
        <v>43645</v>
      </c>
      <c r="AQ2428">
        <v>6315</v>
      </c>
      <c r="AR2428">
        <v>2336</v>
      </c>
      <c r="AS2428" s="301">
        <v>43280</v>
      </c>
      <c r="AT2428">
        <v>5472</v>
      </c>
      <c r="AU2428">
        <v>2023</v>
      </c>
    </row>
    <row r="2429" spans="1:47" x14ac:dyDescent="0.2">
      <c r="A2429" s="102">
        <v>2688</v>
      </c>
      <c r="B2429">
        <v>1941</v>
      </c>
      <c r="C2429" t="s">
        <v>1159</v>
      </c>
      <c r="D2429" t="s">
        <v>907</v>
      </c>
      <c r="E2429">
        <v>2302</v>
      </c>
      <c r="F2429">
        <v>2285</v>
      </c>
      <c r="G2429">
        <v>500</v>
      </c>
      <c r="H2429" t="s">
        <v>901</v>
      </c>
      <c r="I2429">
        <v>7267</v>
      </c>
      <c r="J2429" t="s">
        <v>57</v>
      </c>
      <c r="K2429" t="s">
        <v>913</v>
      </c>
      <c r="L2429">
        <v>2745</v>
      </c>
      <c r="M2429">
        <v>2708.5</v>
      </c>
      <c r="N2429">
        <v>400</v>
      </c>
      <c r="O2429" t="s">
        <v>898</v>
      </c>
      <c r="P2429">
        <v>0.88667608189545899</v>
      </c>
      <c r="Q2429">
        <v>0.90633069123752796</v>
      </c>
      <c r="R2429">
        <v>1.58666427291787E-2</v>
      </c>
      <c r="S2429" s="15">
        <v>3.3549151587576501E-2</v>
      </c>
      <c r="T2429">
        <v>-0.27671061816653703</v>
      </c>
      <c r="U2429">
        <v>0.27671061816653703</v>
      </c>
      <c r="V2429">
        <v>0.47506752668586</v>
      </c>
      <c r="W2429">
        <v>-1.7</v>
      </c>
      <c r="X2429">
        <v>5.46</v>
      </c>
      <c r="Y2429">
        <v>55538</v>
      </c>
      <c r="Z2429">
        <v>7934</v>
      </c>
      <c r="AA2429">
        <v>0.44</v>
      </c>
      <c r="AB2429">
        <v>7</v>
      </c>
      <c r="AC2429">
        <v>5</v>
      </c>
      <c r="AD2429">
        <v>2</v>
      </c>
      <c r="AE2429">
        <v>71.430000000000007</v>
      </c>
      <c r="AF2429">
        <v>19</v>
      </c>
      <c r="AG2429">
        <v>0</v>
      </c>
      <c r="AH2429">
        <v>1</v>
      </c>
      <c r="AI2429">
        <v>6</v>
      </c>
      <c r="AJ2429" s="301">
        <v>43919</v>
      </c>
      <c r="AK2429">
        <v>2248</v>
      </c>
      <c r="AL2429">
        <v>2541</v>
      </c>
      <c r="AM2429" s="301">
        <v>43828</v>
      </c>
      <c r="AN2429">
        <v>2532</v>
      </c>
      <c r="AO2429">
        <v>3099</v>
      </c>
      <c r="AP2429" s="301">
        <v>43645</v>
      </c>
      <c r="AQ2429">
        <v>2296</v>
      </c>
      <c r="AR2429">
        <v>2845</v>
      </c>
      <c r="AS2429" s="301">
        <v>43280</v>
      </c>
      <c r="AT2429">
        <v>2698</v>
      </c>
      <c r="AU2429">
        <v>3194</v>
      </c>
    </row>
    <row r="2430" spans="1:47" x14ac:dyDescent="0.2">
      <c r="A2430" s="102">
        <v>3412</v>
      </c>
      <c r="B2430">
        <v>5021</v>
      </c>
      <c r="C2430" t="s">
        <v>1391</v>
      </c>
      <c r="D2430" t="s">
        <v>1090</v>
      </c>
      <c r="E2430">
        <v>1576</v>
      </c>
      <c r="F2430">
        <v>1538</v>
      </c>
      <c r="G2430">
        <v>600</v>
      </c>
      <c r="H2430" t="s">
        <v>901</v>
      </c>
      <c r="I2430">
        <v>6326</v>
      </c>
      <c r="J2430" t="s">
        <v>1450</v>
      </c>
      <c r="K2430" t="s">
        <v>909</v>
      </c>
      <c r="L2430">
        <v>1614.5</v>
      </c>
      <c r="M2430">
        <v>1599</v>
      </c>
      <c r="N2430">
        <v>600</v>
      </c>
      <c r="O2430" t="s">
        <v>898</v>
      </c>
      <c r="P2430">
        <v>0.61276310647024002</v>
      </c>
      <c r="Q2430">
        <v>0.88108880381835797</v>
      </c>
      <c r="R2430">
        <v>0.25372799746666602</v>
      </c>
      <c r="S2430">
        <v>2.2957836009912601E-2</v>
      </c>
      <c r="T2430">
        <v>-2.1975265672589699</v>
      </c>
      <c r="U2430">
        <v>2.1975265672589699</v>
      </c>
      <c r="V2430">
        <v>2.1081359825355799</v>
      </c>
      <c r="W2430">
        <v>-18.54</v>
      </c>
      <c r="X2430">
        <v>3.81</v>
      </c>
      <c r="Y2430">
        <v>55535</v>
      </c>
      <c r="Z2430">
        <v>3702</v>
      </c>
      <c r="AA2430">
        <v>-0.13</v>
      </c>
      <c r="AB2430">
        <v>15</v>
      </c>
      <c r="AC2430">
        <v>9</v>
      </c>
      <c r="AD2430">
        <v>6</v>
      </c>
      <c r="AE2430">
        <v>60</v>
      </c>
      <c r="AF2430">
        <v>18</v>
      </c>
      <c r="AG2430">
        <v>4</v>
      </c>
      <c r="AH2430">
        <v>4</v>
      </c>
      <c r="AI2430">
        <v>7</v>
      </c>
      <c r="AJ2430" s="301">
        <v>43919</v>
      </c>
      <c r="AK2430">
        <v>1508</v>
      </c>
      <c r="AL2430">
        <v>1398.5</v>
      </c>
      <c r="AM2430" s="301">
        <v>43828</v>
      </c>
      <c r="AN2430">
        <v>2515</v>
      </c>
      <c r="AO2430">
        <v>1726</v>
      </c>
      <c r="AP2430" s="301">
        <v>43645</v>
      </c>
      <c r="AQ2430">
        <v>2522</v>
      </c>
      <c r="AR2430">
        <v>1813</v>
      </c>
      <c r="AS2430" s="301">
        <v>43280</v>
      </c>
      <c r="AT2430">
        <v>3880</v>
      </c>
      <c r="AU2430">
        <v>1732</v>
      </c>
    </row>
    <row r="2431" spans="1:47" x14ac:dyDescent="0.2">
      <c r="A2431" s="102">
        <v>2672</v>
      </c>
      <c r="B2431">
        <v>4911</v>
      </c>
      <c r="C2431" t="s">
        <v>1454</v>
      </c>
      <c r="D2431" t="s">
        <v>920</v>
      </c>
      <c r="E2431">
        <v>6909</v>
      </c>
      <c r="F2431">
        <v>6808</v>
      </c>
      <c r="G2431">
        <v>100</v>
      </c>
      <c r="H2431" t="s">
        <v>901</v>
      </c>
      <c r="I2431">
        <v>8273</v>
      </c>
      <c r="J2431" t="s">
        <v>978</v>
      </c>
      <c r="K2431" t="s">
        <v>921</v>
      </c>
      <c r="L2431">
        <v>3425</v>
      </c>
      <c r="M2431">
        <v>3365</v>
      </c>
      <c r="N2431">
        <v>200</v>
      </c>
      <c r="O2431" t="s">
        <v>898</v>
      </c>
      <c r="P2431">
        <v>0.686047418138234</v>
      </c>
      <c r="Q2431">
        <v>0.90670363068019899</v>
      </c>
      <c r="R2431" s="15">
        <v>0.33684384038725701</v>
      </c>
      <c r="S2431">
        <v>3.2254584815118899E-2</v>
      </c>
      <c r="T2431">
        <v>-0.80576111984062204</v>
      </c>
      <c r="U2431">
        <v>0.80576111984062204</v>
      </c>
      <c r="V2431">
        <v>0.74927140333701503</v>
      </c>
      <c r="W2431">
        <v>-5.78</v>
      </c>
      <c r="X2431">
        <v>1.1499999999999999</v>
      </c>
      <c r="Y2431">
        <v>55487</v>
      </c>
      <c r="Z2431">
        <v>11097</v>
      </c>
      <c r="AA2431">
        <v>0.83</v>
      </c>
      <c r="AB2431">
        <v>5</v>
      </c>
      <c r="AC2431">
        <v>4</v>
      </c>
      <c r="AD2431">
        <v>1</v>
      </c>
      <c r="AE2431">
        <v>80</v>
      </c>
      <c r="AF2431">
        <v>20</v>
      </c>
      <c r="AG2431">
        <v>1</v>
      </c>
      <c r="AH2431">
        <v>0</v>
      </c>
      <c r="AI2431">
        <v>4</v>
      </c>
      <c r="AJ2431" s="301">
        <v>43919</v>
      </c>
      <c r="AK2431">
        <v>6440</v>
      </c>
      <c r="AL2431">
        <v>3060</v>
      </c>
      <c r="AM2431" s="301">
        <v>43828</v>
      </c>
      <c r="AN2431">
        <v>7782</v>
      </c>
      <c r="AO2431">
        <v>3935</v>
      </c>
      <c r="AP2431" s="301">
        <v>43645</v>
      </c>
      <c r="AQ2431">
        <v>8308</v>
      </c>
      <c r="AR2431">
        <v>4415</v>
      </c>
      <c r="AS2431" s="301">
        <v>43280</v>
      </c>
      <c r="AT2431">
        <v>8245</v>
      </c>
      <c r="AU2431">
        <v>6530</v>
      </c>
    </row>
    <row r="2432" spans="1:47" x14ac:dyDescent="0.2">
      <c r="A2432" s="102">
        <v>4046</v>
      </c>
      <c r="B2432">
        <v>3863</v>
      </c>
      <c r="C2432" t="s">
        <v>1050</v>
      </c>
      <c r="D2432" t="s">
        <v>1049</v>
      </c>
      <c r="E2432">
        <v>1536</v>
      </c>
      <c r="F2432">
        <v>1503</v>
      </c>
      <c r="G2432">
        <v>700</v>
      </c>
      <c r="H2432" t="s">
        <v>901</v>
      </c>
      <c r="I2432">
        <v>5801</v>
      </c>
      <c r="J2432" t="s">
        <v>1105</v>
      </c>
      <c r="K2432" t="s">
        <v>911</v>
      </c>
      <c r="L2432">
        <v>2587</v>
      </c>
      <c r="M2432">
        <v>2592</v>
      </c>
      <c r="N2432">
        <v>400</v>
      </c>
      <c r="O2432" t="s">
        <v>898</v>
      </c>
      <c r="P2432">
        <v>0.73344927398231197</v>
      </c>
      <c r="Q2432">
        <v>0.85313384367167</v>
      </c>
      <c r="R2432" s="15">
        <v>3.6231771858830099E-5</v>
      </c>
      <c r="S2432">
        <v>5.2129693874142201E-2</v>
      </c>
      <c r="T2432">
        <v>-1.47980414130978</v>
      </c>
      <c r="U2432">
        <v>1.47980414130978</v>
      </c>
      <c r="V2432">
        <v>1.3438954748195699</v>
      </c>
      <c r="W2432">
        <v>-23.1</v>
      </c>
      <c r="X2432">
        <v>1.48</v>
      </c>
      <c r="Y2432">
        <v>55281</v>
      </c>
      <c r="Z2432">
        <v>3685</v>
      </c>
      <c r="AA2432">
        <v>0.15</v>
      </c>
      <c r="AB2432">
        <v>15</v>
      </c>
      <c r="AC2432">
        <v>7</v>
      </c>
      <c r="AD2432">
        <v>8</v>
      </c>
      <c r="AE2432">
        <v>46.67</v>
      </c>
      <c r="AF2432">
        <v>19</v>
      </c>
      <c r="AG2432">
        <v>2</v>
      </c>
      <c r="AH2432">
        <v>3</v>
      </c>
      <c r="AI2432">
        <v>10</v>
      </c>
      <c r="AJ2432" s="301">
        <v>43919</v>
      </c>
      <c r="AK2432">
        <v>1583</v>
      </c>
      <c r="AL2432">
        <v>1979</v>
      </c>
      <c r="AM2432" s="301">
        <v>43828</v>
      </c>
      <c r="AN2432">
        <v>1848</v>
      </c>
      <c r="AO2432">
        <v>2820</v>
      </c>
      <c r="AP2432" s="301">
        <v>43645</v>
      </c>
      <c r="AQ2432">
        <v>1925</v>
      </c>
      <c r="AR2432">
        <v>3245</v>
      </c>
      <c r="AS2432" s="301">
        <v>43280</v>
      </c>
      <c r="AT2432">
        <v>1732</v>
      </c>
      <c r="AU2432">
        <v>3820</v>
      </c>
    </row>
    <row r="2433" spans="1:47" x14ac:dyDescent="0.2">
      <c r="A2433" s="102">
        <v>1261</v>
      </c>
      <c r="B2433">
        <v>2501</v>
      </c>
      <c r="C2433" t="s">
        <v>480</v>
      </c>
      <c r="D2433" t="s">
        <v>923</v>
      </c>
      <c r="E2433">
        <v>2009</v>
      </c>
      <c r="F2433">
        <v>2003</v>
      </c>
      <c r="G2433">
        <v>500</v>
      </c>
      <c r="H2433" t="s">
        <v>901</v>
      </c>
      <c r="I2433">
        <v>5938</v>
      </c>
      <c r="J2433" t="s">
        <v>1395</v>
      </c>
      <c r="K2433" t="s">
        <v>1032</v>
      </c>
      <c r="L2433">
        <v>1514</v>
      </c>
      <c r="M2433">
        <v>1480</v>
      </c>
      <c r="N2433">
        <v>700</v>
      </c>
      <c r="O2433" t="s">
        <v>898</v>
      </c>
      <c r="P2433">
        <v>0.72969975157131295</v>
      </c>
      <c r="Q2433">
        <v>0.94225429155777596</v>
      </c>
      <c r="R2433">
        <v>0.19398244562906999</v>
      </c>
      <c r="S2433">
        <v>3.7509921717448401E-2</v>
      </c>
      <c r="T2433">
        <v>-1.0013765378264401</v>
      </c>
      <c r="U2433">
        <v>1.0013765378264401</v>
      </c>
      <c r="V2433">
        <v>1.3670061601871299</v>
      </c>
      <c r="W2433">
        <v>-8.26</v>
      </c>
      <c r="X2433">
        <v>3.44</v>
      </c>
      <c r="Y2433">
        <v>55031</v>
      </c>
      <c r="Z2433">
        <v>4233</v>
      </c>
      <c r="AA2433">
        <v>0.25</v>
      </c>
      <c r="AB2433">
        <v>13</v>
      </c>
      <c r="AC2433">
        <v>6</v>
      </c>
      <c r="AD2433">
        <v>7</v>
      </c>
      <c r="AE2433">
        <v>46.15</v>
      </c>
      <c r="AF2433">
        <v>18</v>
      </c>
      <c r="AG2433">
        <v>3</v>
      </c>
      <c r="AH2433">
        <v>3</v>
      </c>
      <c r="AI2433">
        <v>7</v>
      </c>
      <c r="AJ2433" s="301">
        <v>43919</v>
      </c>
      <c r="AK2433">
        <v>2052</v>
      </c>
      <c r="AL2433">
        <v>1332</v>
      </c>
      <c r="AM2433" s="301">
        <v>43828</v>
      </c>
      <c r="AN2433">
        <v>2579</v>
      </c>
      <c r="AO2433">
        <v>1889</v>
      </c>
      <c r="AP2433" s="301">
        <v>43645</v>
      </c>
      <c r="AQ2433">
        <v>2327</v>
      </c>
      <c r="AR2433">
        <v>1774</v>
      </c>
      <c r="AS2433" s="301">
        <v>43280</v>
      </c>
      <c r="AT2433">
        <v>2696</v>
      </c>
      <c r="AU2433">
        <v>2190</v>
      </c>
    </row>
    <row r="2434" spans="1:47" x14ac:dyDescent="0.2">
      <c r="A2434" s="102">
        <v>2951</v>
      </c>
      <c r="B2434">
        <v>1801</v>
      </c>
      <c r="C2434" t="s">
        <v>1352</v>
      </c>
      <c r="D2434" t="s">
        <v>907</v>
      </c>
      <c r="E2434">
        <v>3845</v>
      </c>
      <c r="F2434">
        <v>3905</v>
      </c>
      <c r="G2434">
        <v>200</v>
      </c>
      <c r="H2434" t="s">
        <v>898</v>
      </c>
      <c r="I2434">
        <v>9412</v>
      </c>
      <c r="J2434" t="s">
        <v>452</v>
      </c>
      <c r="K2434" t="s">
        <v>900</v>
      </c>
      <c r="L2434">
        <v>402</v>
      </c>
      <c r="M2434">
        <v>391</v>
      </c>
      <c r="N2434">
        <v>2000</v>
      </c>
      <c r="O2434" t="s">
        <v>901</v>
      </c>
      <c r="P2434">
        <v>0.90329212269641002</v>
      </c>
      <c r="Q2434">
        <v>0.89857611124754699</v>
      </c>
      <c r="R2434">
        <v>3.6469008315468902E-3</v>
      </c>
      <c r="S2434" s="15">
        <v>7.2415948877183004E-3</v>
      </c>
      <c r="T2434">
        <v>3.9877881528028798</v>
      </c>
      <c r="U2434">
        <v>3.9877881528028798</v>
      </c>
      <c r="V2434">
        <v>2.2011837769336302</v>
      </c>
      <c r="W2434">
        <v>15.11</v>
      </c>
      <c r="X2434">
        <v>0.13</v>
      </c>
      <c r="Y2434">
        <v>54794</v>
      </c>
      <c r="Z2434">
        <v>3223</v>
      </c>
      <c r="AA2434">
        <v>0.06</v>
      </c>
      <c r="AB2434">
        <v>17</v>
      </c>
      <c r="AC2434">
        <v>7</v>
      </c>
      <c r="AD2434">
        <v>10</v>
      </c>
      <c r="AE2434">
        <v>41.18</v>
      </c>
      <c r="AF2434">
        <v>19</v>
      </c>
      <c r="AG2434">
        <v>2</v>
      </c>
      <c r="AH2434">
        <v>1</v>
      </c>
      <c r="AI2434">
        <v>14</v>
      </c>
      <c r="AJ2434" s="301">
        <v>43919</v>
      </c>
      <c r="AK2434">
        <v>3355</v>
      </c>
      <c r="AL2434">
        <v>393</v>
      </c>
      <c r="AM2434" s="301">
        <v>43828</v>
      </c>
      <c r="AN2434">
        <v>4545</v>
      </c>
      <c r="AO2434">
        <v>485</v>
      </c>
      <c r="AP2434" s="301">
        <v>43645</v>
      </c>
      <c r="AQ2434">
        <v>3990</v>
      </c>
      <c r="AR2434">
        <v>438</v>
      </c>
      <c r="AS2434" s="301">
        <v>43280</v>
      </c>
      <c r="AT2434">
        <v>5980</v>
      </c>
      <c r="AU2434">
        <v>538</v>
      </c>
    </row>
    <row r="2435" spans="1:47" x14ac:dyDescent="0.2">
      <c r="A2435" s="102">
        <v>3161</v>
      </c>
      <c r="B2435">
        <v>1959</v>
      </c>
      <c r="C2435" t="s">
        <v>1446</v>
      </c>
      <c r="D2435" t="s">
        <v>907</v>
      </c>
      <c r="E2435">
        <v>3135</v>
      </c>
      <c r="F2435">
        <v>3115</v>
      </c>
      <c r="G2435">
        <v>300</v>
      </c>
      <c r="H2435" t="s">
        <v>901</v>
      </c>
      <c r="I2435">
        <v>6395</v>
      </c>
      <c r="J2435" t="s">
        <v>1004</v>
      </c>
      <c r="K2435" t="s">
        <v>909</v>
      </c>
      <c r="L2435">
        <v>890</v>
      </c>
      <c r="M2435">
        <v>892</v>
      </c>
      <c r="N2435">
        <v>1000</v>
      </c>
      <c r="O2435" t="s">
        <v>898</v>
      </c>
      <c r="P2435">
        <v>0.76244777694287102</v>
      </c>
      <c r="Q2435">
        <v>0.89072899550661699</v>
      </c>
      <c r="R2435">
        <v>0.115055885728856</v>
      </c>
      <c r="S2435">
        <v>7.8656125786486994E-2</v>
      </c>
      <c r="T2435">
        <v>-0.22560661811264199</v>
      </c>
      <c r="U2435">
        <v>0.22560661811264199</v>
      </c>
      <c r="V2435">
        <v>0.22051348524682601</v>
      </c>
      <c r="W2435">
        <v>-1.07</v>
      </c>
      <c r="X2435">
        <v>4.55</v>
      </c>
      <c r="Y2435">
        <v>54761</v>
      </c>
      <c r="Z2435">
        <v>4563</v>
      </c>
      <c r="AA2435">
        <v>0.35</v>
      </c>
      <c r="AB2435">
        <v>12</v>
      </c>
      <c r="AC2435">
        <v>5</v>
      </c>
      <c r="AD2435">
        <v>7</v>
      </c>
      <c r="AE2435">
        <v>41.67</v>
      </c>
      <c r="AF2435">
        <v>19</v>
      </c>
      <c r="AG2435">
        <v>2</v>
      </c>
      <c r="AH2435">
        <v>1</v>
      </c>
      <c r="AI2435">
        <v>9</v>
      </c>
      <c r="AJ2435" s="301">
        <v>43919</v>
      </c>
      <c r="AK2435">
        <v>3070</v>
      </c>
      <c r="AL2435">
        <v>796</v>
      </c>
      <c r="AM2435" s="301">
        <v>43828</v>
      </c>
      <c r="AN2435">
        <v>3235</v>
      </c>
      <c r="AO2435">
        <v>1001</v>
      </c>
      <c r="AP2435" s="301">
        <v>43645</v>
      </c>
      <c r="AQ2435">
        <v>3325</v>
      </c>
      <c r="AR2435">
        <v>1155</v>
      </c>
      <c r="AS2435" s="301">
        <v>43280</v>
      </c>
      <c r="AT2435">
        <v>5210</v>
      </c>
      <c r="AU2435">
        <v>1330</v>
      </c>
    </row>
    <row r="2436" spans="1:47" x14ac:dyDescent="0.2">
      <c r="A2436" s="102">
        <v>1937</v>
      </c>
      <c r="B2436">
        <v>2327</v>
      </c>
      <c r="C2436" t="s">
        <v>1171</v>
      </c>
      <c r="D2436" t="s">
        <v>900</v>
      </c>
      <c r="E2436">
        <v>2942</v>
      </c>
      <c r="F2436">
        <v>2914</v>
      </c>
      <c r="G2436">
        <v>300</v>
      </c>
      <c r="H2436" t="s">
        <v>898</v>
      </c>
      <c r="I2436">
        <v>8316</v>
      </c>
      <c r="J2436" t="s">
        <v>1051</v>
      </c>
      <c r="K2436" t="s">
        <v>940</v>
      </c>
      <c r="L2436">
        <v>3001</v>
      </c>
      <c r="M2436">
        <v>3011</v>
      </c>
      <c r="N2436">
        <v>300</v>
      </c>
      <c r="O2436" t="s">
        <v>901</v>
      </c>
      <c r="P2436">
        <v>0.86763729894370301</v>
      </c>
      <c r="Q2436">
        <v>0.92656074987357295</v>
      </c>
      <c r="R2436">
        <v>0.28501882674166101</v>
      </c>
      <c r="S2436" s="15">
        <v>3.3702728697202998E-2</v>
      </c>
      <c r="T2436">
        <v>0.28733097688917603</v>
      </c>
      <c r="U2436">
        <v>0.28733097688917603</v>
      </c>
      <c r="V2436">
        <v>0.22950409161531399</v>
      </c>
      <c r="W2436">
        <v>1.0900000000000001</v>
      </c>
      <c r="X2436">
        <v>3.22</v>
      </c>
      <c r="Y2436">
        <v>54747</v>
      </c>
      <c r="Z2436">
        <v>6843</v>
      </c>
      <c r="AA2436">
        <v>0.53</v>
      </c>
      <c r="AB2436">
        <v>8</v>
      </c>
      <c r="AC2436">
        <v>3</v>
      </c>
      <c r="AD2436">
        <v>5</v>
      </c>
      <c r="AE2436">
        <v>37.5</v>
      </c>
      <c r="AF2436">
        <v>21</v>
      </c>
      <c r="AG2436">
        <v>1</v>
      </c>
      <c r="AH2436">
        <v>0</v>
      </c>
      <c r="AI2436">
        <v>7</v>
      </c>
      <c r="AJ2436" s="301">
        <v>43919</v>
      </c>
      <c r="AK2436">
        <v>2686</v>
      </c>
      <c r="AL2436">
        <v>2750.5</v>
      </c>
      <c r="AM2436" s="301">
        <v>43828</v>
      </c>
      <c r="AN2436">
        <v>3600</v>
      </c>
      <c r="AO2436">
        <v>4038</v>
      </c>
      <c r="AP2436" s="301">
        <v>43645</v>
      </c>
      <c r="AQ2436">
        <v>3515</v>
      </c>
      <c r="AR2436">
        <v>3843</v>
      </c>
      <c r="AS2436" s="301">
        <v>43280</v>
      </c>
      <c r="AT2436">
        <v>2762</v>
      </c>
      <c r="AU2436">
        <v>4233</v>
      </c>
    </row>
    <row r="2437" spans="1:47" x14ac:dyDescent="0.2">
      <c r="A2437" s="102">
        <v>3050</v>
      </c>
      <c r="B2437">
        <v>5020</v>
      </c>
      <c r="C2437" t="s">
        <v>1138</v>
      </c>
      <c r="D2437" t="s">
        <v>1090</v>
      </c>
      <c r="E2437">
        <v>379.7</v>
      </c>
      <c r="F2437">
        <v>378.3</v>
      </c>
      <c r="G2437">
        <v>2500</v>
      </c>
      <c r="H2437" t="s">
        <v>901</v>
      </c>
      <c r="I2437">
        <v>6326</v>
      </c>
      <c r="J2437" t="s">
        <v>1450</v>
      </c>
      <c r="K2437" t="s">
        <v>909</v>
      </c>
      <c r="L2437">
        <v>1614.5</v>
      </c>
      <c r="M2437">
        <v>1599</v>
      </c>
      <c r="N2437">
        <v>600</v>
      </c>
      <c r="O2437" t="s">
        <v>898</v>
      </c>
      <c r="P2437">
        <v>0.68597227697147001</v>
      </c>
      <c r="Q2437">
        <v>0.89547879515544504</v>
      </c>
      <c r="R2437" s="15">
        <v>0.46222279240974301</v>
      </c>
      <c r="S2437">
        <v>2.3483665471968701E-2</v>
      </c>
      <c r="T2437">
        <v>-2.0993421995255899</v>
      </c>
      <c r="U2437">
        <v>2.0993421995255899</v>
      </c>
      <c r="V2437">
        <v>2.2920489265722699</v>
      </c>
      <c r="W2437">
        <v>-16.420000000000002</v>
      </c>
      <c r="X2437">
        <v>1.42</v>
      </c>
      <c r="Y2437">
        <v>54496</v>
      </c>
      <c r="Z2437">
        <v>3406</v>
      </c>
      <c r="AA2437">
        <v>0.2</v>
      </c>
      <c r="AB2437">
        <v>16</v>
      </c>
      <c r="AC2437">
        <v>7</v>
      </c>
      <c r="AD2437">
        <v>9</v>
      </c>
      <c r="AE2437">
        <v>43.75</v>
      </c>
      <c r="AF2437">
        <v>20</v>
      </c>
      <c r="AG2437">
        <v>1</v>
      </c>
      <c r="AH2437">
        <v>0</v>
      </c>
      <c r="AI2437">
        <v>15</v>
      </c>
      <c r="AJ2437" s="301">
        <v>43919</v>
      </c>
      <c r="AK2437">
        <v>367.8</v>
      </c>
      <c r="AL2437">
        <v>1398.5</v>
      </c>
      <c r="AM2437" s="301">
        <v>43828</v>
      </c>
      <c r="AN2437">
        <v>497.9</v>
      </c>
      <c r="AO2437">
        <v>1726</v>
      </c>
      <c r="AP2437" s="301">
        <v>43645</v>
      </c>
      <c r="AQ2437">
        <v>545.79999999999995</v>
      </c>
      <c r="AR2437">
        <v>1813</v>
      </c>
      <c r="AS2437" s="301">
        <v>43280</v>
      </c>
      <c r="AT2437">
        <v>757.9</v>
      </c>
      <c r="AU2437">
        <v>1732</v>
      </c>
    </row>
    <row r="2438" spans="1:47" x14ac:dyDescent="0.2">
      <c r="A2438" s="102">
        <v>4066</v>
      </c>
      <c r="B2438">
        <v>1969</v>
      </c>
      <c r="C2438" t="s">
        <v>1146</v>
      </c>
      <c r="D2438" t="s">
        <v>907</v>
      </c>
      <c r="E2438">
        <v>1570</v>
      </c>
      <c r="F2438">
        <v>1559</v>
      </c>
      <c r="G2438">
        <v>700</v>
      </c>
      <c r="H2438" t="s">
        <v>901</v>
      </c>
      <c r="I2438">
        <v>5803</v>
      </c>
      <c r="J2438" t="s">
        <v>23</v>
      </c>
      <c r="K2438" t="s">
        <v>911</v>
      </c>
      <c r="L2438">
        <v>312</v>
      </c>
      <c r="M2438">
        <v>308</v>
      </c>
      <c r="N2438">
        <v>3500</v>
      </c>
      <c r="O2438" t="s">
        <v>898</v>
      </c>
      <c r="P2438">
        <v>0.630666863795732</v>
      </c>
      <c r="Q2438">
        <v>0.85225630084326798</v>
      </c>
      <c r="R2438">
        <v>7.0639828243989802E-2</v>
      </c>
      <c r="S2438">
        <v>4.9315967575158402E-2</v>
      </c>
      <c r="T2438">
        <v>-1.68947407117225</v>
      </c>
      <c r="U2438">
        <v>1.68947407117225</v>
      </c>
      <c r="V2438">
        <v>1.3656954065970599</v>
      </c>
      <c r="W2438">
        <v>-8.74</v>
      </c>
      <c r="X2438">
        <v>1.22</v>
      </c>
      <c r="Y2438">
        <v>54278</v>
      </c>
      <c r="Z2438">
        <v>3193</v>
      </c>
      <c r="AA2438">
        <v>0.14000000000000001</v>
      </c>
      <c r="AB2438">
        <v>17</v>
      </c>
      <c r="AC2438">
        <v>6</v>
      </c>
      <c r="AD2438">
        <v>11</v>
      </c>
      <c r="AE2438">
        <v>35.29</v>
      </c>
      <c r="AF2438">
        <v>19</v>
      </c>
      <c r="AG2438">
        <v>4</v>
      </c>
      <c r="AH2438">
        <v>2</v>
      </c>
      <c r="AI2438">
        <v>11</v>
      </c>
      <c r="AJ2438" s="301">
        <v>43919</v>
      </c>
      <c r="AK2438">
        <v>1711</v>
      </c>
      <c r="AL2438">
        <v>317</v>
      </c>
      <c r="AM2438" s="301">
        <v>43828</v>
      </c>
      <c r="AN2438">
        <v>1960</v>
      </c>
      <c r="AO2438">
        <v>452</v>
      </c>
      <c r="AP2438" s="301">
        <v>43645</v>
      </c>
      <c r="AQ2438">
        <v>1826</v>
      </c>
      <c r="AR2438">
        <v>421</v>
      </c>
      <c r="AS2438" s="301">
        <v>43280</v>
      </c>
      <c r="AT2438">
        <v>1993</v>
      </c>
      <c r="AU2438">
        <v>689</v>
      </c>
    </row>
    <row r="2439" spans="1:47" x14ac:dyDescent="0.2">
      <c r="A2439" s="102">
        <v>559</v>
      </c>
      <c r="B2439">
        <v>8850</v>
      </c>
      <c r="C2439" t="s">
        <v>1345</v>
      </c>
      <c r="D2439" t="s">
        <v>917</v>
      </c>
      <c r="E2439">
        <v>2237</v>
      </c>
      <c r="F2439">
        <v>2184</v>
      </c>
      <c r="G2439">
        <v>500</v>
      </c>
      <c r="H2439" t="s">
        <v>898</v>
      </c>
      <c r="I2439">
        <v>9072</v>
      </c>
      <c r="J2439" t="s">
        <v>975</v>
      </c>
      <c r="K2439" t="s">
        <v>976</v>
      </c>
      <c r="L2439">
        <v>2118</v>
      </c>
      <c r="M2439">
        <v>2146</v>
      </c>
      <c r="N2439">
        <v>500</v>
      </c>
      <c r="O2439" t="s">
        <v>901</v>
      </c>
      <c r="P2439">
        <v>0.81784159095059705</v>
      </c>
      <c r="Q2439">
        <v>0.95650567706883205</v>
      </c>
      <c r="R2439">
        <v>0.42693781876225201</v>
      </c>
      <c r="S2439" s="15">
        <v>3.40647475012925E-2</v>
      </c>
      <c r="T2439">
        <v>0.586560456795715</v>
      </c>
      <c r="U2439">
        <v>0.586560456795715</v>
      </c>
      <c r="V2439">
        <v>1.5472567642142401</v>
      </c>
      <c r="W2439">
        <v>2.23</v>
      </c>
      <c r="X2439">
        <v>1.74</v>
      </c>
      <c r="Y2439">
        <v>54163</v>
      </c>
      <c r="Z2439">
        <v>4924</v>
      </c>
      <c r="AA2439">
        <v>0.2</v>
      </c>
      <c r="AB2439">
        <v>11</v>
      </c>
      <c r="AC2439">
        <v>6</v>
      </c>
      <c r="AD2439">
        <v>5</v>
      </c>
      <c r="AE2439">
        <v>54.55</v>
      </c>
      <c r="AF2439">
        <v>20</v>
      </c>
      <c r="AG2439">
        <v>1</v>
      </c>
      <c r="AH2439">
        <v>0</v>
      </c>
      <c r="AI2439">
        <v>10</v>
      </c>
      <c r="AJ2439" s="301">
        <v>43919</v>
      </c>
      <c r="AK2439">
        <v>2067</v>
      </c>
      <c r="AL2439">
        <v>2172</v>
      </c>
      <c r="AM2439" s="301">
        <v>43828</v>
      </c>
      <c r="AN2439">
        <v>2785</v>
      </c>
      <c r="AO2439">
        <v>2746</v>
      </c>
      <c r="AP2439" s="301">
        <v>43645</v>
      </c>
      <c r="AQ2439">
        <v>2621</v>
      </c>
      <c r="AR2439">
        <v>2562</v>
      </c>
      <c r="AS2439" s="301">
        <v>43280</v>
      </c>
      <c r="AT2439">
        <v>2610</v>
      </c>
      <c r="AU2439">
        <v>2840</v>
      </c>
    </row>
    <row r="2440" spans="1:47" x14ac:dyDescent="0.2">
      <c r="A2440" s="102">
        <v>3814</v>
      </c>
      <c r="B2440">
        <v>4185</v>
      </c>
      <c r="C2440" t="s">
        <v>1169</v>
      </c>
      <c r="D2440" t="s">
        <v>920</v>
      </c>
      <c r="E2440">
        <v>2019</v>
      </c>
      <c r="F2440">
        <v>2032</v>
      </c>
      <c r="G2440">
        <v>500</v>
      </c>
      <c r="H2440" t="s">
        <v>901</v>
      </c>
      <c r="I2440">
        <v>6134</v>
      </c>
      <c r="J2440" t="s">
        <v>1057</v>
      </c>
      <c r="K2440" t="s">
        <v>909</v>
      </c>
      <c r="L2440">
        <v>1895</v>
      </c>
      <c r="M2440">
        <v>1869</v>
      </c>
      <c r="N2440">
        <v>500</v>
      </c>
      <c r="O2440" t="s">
        <v>898</v>
      </c>
      <c r="P2440">
        <v>0.84407950669323795</v>
      </c>
      <c r="Q2440">
        <v>0.86452415848022302</v>
      </c>
      <c r="R2440" s="15">
        <v>1.1037546156777499E-4</v>
      </c>
      <c r="S2440">
        <v>1.04137638372506E-2</v>
      </c>
      <c r="T2440">
        <v>-0.24302353805545299</v>
      </c>
      <c r="U2440">
        <v>0.24302353805545299</v>
      </c>
      <c r="V2440">
        <v>0.54692367907088602</v>
      </c>
      <c r="W2440">
        <v>-1.36</v>
      </c>
      <c r="X2440">
        <v>8.02</v>
      </c>
      <c r="Y2440">
        <v>54006</v>
      </c>
      <c r="Z2440">
        <v>4500</v>
      </c>
      <c r="AA2440">
        <v>0.22</v>
      </c>
      <c r="AB2440">
        <v>12</v>
      </c>
      <c r="AC2440">
        <v>6</v>
      </c>
      <c r="AD2440">
        <v>6</v>
      </c>
      <c r="AE2440">
        <v>50</v>
      </c>
      <c r="AF2440">
        <v>21</v>
      </c>
      <c r="AG2440">
        <v>0</v>
      </c>
      <c r="AH2440">
        <v>0</v>
      </c>
      <c r="AI2440">
        <v>12</v>
      </c>
      <c r="AJ2440" s="301">
        <v>43919</v>
      </c>
      <c r="AK2440">
        <v>1845</v>
      </c>
      <c r="AL2440">
        <v>1652</v>
      </c>
      <c r="AM2440" s="301">
        <v>43828</v>
      </c>
      <c r="AN2440">
        <v>2012</v>
      </c>
      <c r="AO2440">
        <v>2011</v>
      </c>
      <c r="AP2440" s="301">
        <v>43645</v>
      </c>
      <c r="AQ2440">
        <v>1667</v>
      </c>
      <c r="AR2440">
        <v>1407</v>
      </c>
      <c r="AS2440" s="301">
        <v>43280</v>
      </c>
      <c r="AT2440">
        <v>1843</v>
      </c>
      <c r="AU2440">
        <v>1923</v>
      </c>
    </row>
    <row r="2441" spans="1:47" x14ac:dyDescent="0.2">
      <c r="A2441" s="102">
        <v>167</v>
      </c>
      <c r="B2441">
        <v>1812</v>
      </c>
      <c r="C2441" t="s">
        <v>961</v>
      </c>
      <c r="D2441" t="s">
        <v>907</v>
      </c>
      <c r="E2441">
        <v>1231</v>
      </c>
      <c r="F2441">
        <v>1252</v>
      </c>
      <c r="G2441">
        <v>800</v>
      </c>
      <c r="H2441" t="s">
        <v>898</v>
      </c>
      <c r="I2441">
        <v>8012</v>
      </c>
      <c r="J2441" t="s">
        <v>1055</v>
      </c>
      <c r="K2441" t="s">
        <v>905</v>
      </c>
      <c r="L2441">
        <v>1330</v>
      </c>
      <c r="M2441">
        <v>1330</v>
      </c>
      <c r="N2441">
        <v>800</v>
      </c>
      <c r="O2441" t="s">
        <v>901</v>
      </c>
      <c r="P2441">
        <v>0.84782431502701405</v>
      </c>
      <c r="Q2441">
        <v>0.96920979107197303</v>
      </c>
      <c r="R2441" s="15">
        <v>0.27461387490145001</v>
      </c>
      <c r="S2441" s="15">
        <v>2.98182774977333E-5</v>
      </c>
      <c r="T2441">
        <v>1.2581822005721499</v>
      </c>
      <c r="U2441">
        <v>1.2581822005721499</v>
      </c>
      <c r="V2441">
        <v>1.1165998099341501</v>
      </c>
      <c r="W2441">
        <v>5.58</v>
      </c>
      <c r="X2441">
        <v>5.86</v>
      </c>
      <c r="Y2441">
        <v>53668</v>
      </c>
      <c r="Z2441">
        <v>3578</v>
      </c>
      <c r="AA2441">
        <v>0.21</v>
      </c>
      <c r="AB2441">
        <v>15</v>
      </c>
      <c r="AC2441">
        <v>11</v>
      </c>
      <c r="AD2441">
        <v>4</v>
      </c>
      <c r="AE2441">
        <v>73.33</v>
      </c>
      <c r="AF2441">
        <v>20</v>
      </c>
      <c r="AG2441">
        <v>0</v>
      </c>
      <c r="AH2441">
        <v>1</v>
      </c>
      <c r="AI2441">
        <v>14</v>
      </c>
      <c r="AJ2441" s="301">
        <v>43919</v>
      </c>
      <c r="AK2441">
        <v>1155</v>
      </c>
      <c r="AL2441">
        <v>1347</v>
      </c>
      <c r="AM2441" s="301">
        <v>43828</v>
      </c>
      <c r="AN2441">
        <v>1458</v>
      </c>
      <c r="AO2441">
        <v>1630</v>
      </c>
      <c r="AP2441" s="301">
        <v>43645</v>
      </c>
      <c r="AQ2441">
        <v>1510</v>
      </c>
      <c r="AR2441">
        <v>1650</v>
      </c>
      <c r="AS2441" s="301">
        <v>43280</v>
      </c>
      <c r="AT2441">
        <v>1646</v>
      </c>
      <c r="AU2441">
        <v>1691</v>
      </c>
    </row>
    <row r="2442" spans="1:47" x14ac:dyDescent="0.2">
      <c r="A2442" s="102">
        <v>191</v>
      </c>
      <c r="B2442">
        <v>5334</v>
      </c>
      <c r="C2442" t="s">
        <v>1074</v>
      </c>
      <c r="D2442" t="s">
        <v>897</v>
      </c>
      <c r="E2442">
        <v>1533</v>
      </c>
      <c r="F2442">
        <v>1527</v>
      </c>
      <c r="G2442">
        <v>700</v>
      </c>
      <c r="H2442" t="s">
        <v>901</v>
      </c>
      <c r="I2442">
        <v>7240</v>
      </c>
      <c r="J2442" t="s">
        <v>599</v>
      </c>
      <c r="K2442" t="s">
        <v>913</v>
      </c>
      <c r="L2442">
        <v>1315</v>
      </c>
      <c r="M2442">
        <v>1294</v>
      </c>
      <c r="N2442">
        <v>800</v>
      </c>
      <c r="O2442" t="s">
        <v>898</v>
      </c>
      <c r="P2442">
        <v>0.89120331698620403</v>
      </c>
      <c r="Q2442">
        <v>0.96799737060953195</v>
      </c>
      <c r="R2442">
        <v>0.118844939227152</v>
      </c>
      <c r="S2442" s="15">
        <v>8.7239178920557603E-3</v>
      </c>
      <c r="T2442">
        <v>-1.4126725144015999</v>
      </c>
      <c r="U2442">
        <v>1.4126725144015999</v>
      </c>
      <c r="V2442">
        <v>1.5512281058719599</v>
      </c>
      <c r="W2442">
        <v>-8.19</v>
      </c>
      <c r="X2442">
        <v>3.15</v>
      </c>
      <c r="Y2442">
        <v>53555</v>
      </c>
      <c r="Z2442">
        <v>3825</v>
      </c>
      <c r="AA2442">
        <v>0.03</v>
      </c>
      <c r="AB2442">
        <v>14</v>
      </c>
      <c r="AC2442">
        <v>8</v>
      </c>
      <c r="AD2442">
        <v>6</v>
      </c>
      <c r="AE2442">
        <v>57.14</v>
      </c>
      <c r="AF2442">
        <v>20</v>
      </c>
      <c r="AG2442">
        <v>2</v>
      </c>
      <c r="AH2442">
        <v>1</v>
      </c>
      <c r="AI2442">
        <v>11</v>
      </c>
      <c r="AJ2442" s="301">
        <v>43919</v>
      </c>
      <c r="AK2442">
        <v>1608</v>
      </c>
      <c r="AL2442">
        <v>1212</v>
      </c>
      <c r="AM2442" s="301">
        <v>43828</v>
      </c>
      <c r="AN2442">
        <v>2134</v>
      </c>
      <c r="AO2442">
        <v>1641</v>
      </c>
      <c r="AP2442" s="301">
        <v>43645</v>
      </c>
      <c r="AQ2442">
        <v>2076</v>
      </c>
      <c r="AR2442">
        <v>1653</v>
      </c>
      <c r="AS2442" s="301">
        <v>43280</v>
      </c>
      <c r="AT2442">
        <v>3025</v>
      </c>
      <c r="AU2442">
        <v>2099</v>
      </c>
    </row>
    <row r="2443" spans="1:47" x14ac:dyDescent="0.2">
      <c r="A2443" s="102">
        <v>2079</v>
      </c>
      <c r="B2443">
        <v>4581</v>
      </c>
      <c r="C2443" t="s">
        <v>1196</v>
      </c>
      <c r="D2443" t="s">
        <v>918</v>
      </c>
      <c r="E2443">
        <v>6720</v>
      </c>
      <c r="F2443">
        <v>6640</v>
      </c>
      <c r="G2443">
        <v>100</v>
      </c>
      <c r="H2443" t="s">
        <v>898</v>
      </c>
      <c r="I2443">
        <v>9928</v>
      </c>
      <c r="J2443" t="s">
        <v>2793</v>
      </c>
      <c r="K2443" t="s">
        <v>900</v>
      </c>
      <c r="L2443">
        <v>2360</v>
      </c>
      <c r="M2443">
        <v>2282</v>
      </c>
      <c r="N2443">
        <v>300</v>
      </c>
      <c r="O2443" t="s">
        <v>901</v>
      </c>
      <c r="P2443">
        <v>0.53747785162175199</v>
      </c>
      <c r="Q2443">
        <v>0.92270930229595705</v>
      </c>
      <c r="R2443">
        <v>0.187543461462651</v>
      </c>
      <c r="S2443" s="15">
        <v>5.5219512559542003E-3</v>
      </c>
      <c r="T2443">
        <v>2.1981320912025502</v>
      </c>
      <c r="U2443">
        <v>2.1981320912025502</v>
      </c>
      <c r="V2443">
        <v>2.0739134850692298</v>
      </c>
      <c r="W2443">
        <v>8.2200000000000006</v>
      </c>
      <c r="X2443">
        <v>3.1</v>
      </c>
      <c r="Y2443">
        <v>53455</v>
      </c>
      <c r="Z2443">
        <v>10691</v>
      </c>
      <c r="AA2443">
        <v>0.98</v>
      </c>
      <c r="AB2443">
        <v>5</v>
      </c>
      <c r="AC2443">
        <v>3</v>
      </c>
      <c r="AD2443">
        <v>2</v>
      </c>
      <c r="AE2443">
        <v>60</v>
      </c>
      <c r="AF2443">
        <v>15</v>
      </c>
      <c r="AG2443">
        <v>2</v>
      </c>
      <c r="AH2443">
        <v>1</v>
      </c>
      <c r="AI2443">
        <v>2</v>
      </c>
      <c r="AJ2443" s="301">
        <v>43919</v>
      </c>
      <c r="AK2443">
        <v>7050</v>
      </c>
      <c r="AL2443">
        <v>2394</v>
      </c>
      <c r="AM2443" s="301">
        <v>43828</v>
      </c>
      <c r="AN2443">
        <v>8110</v>
      </c>
      <c r="AO2443">
        <v>3290</v>
      </c>
      <c r="AP2443" s="301">
        <v>43645</v>
      </c>
      <c r="AQ2443">
        <v>8570</v>
      </c>
      <c r="AR2443">
        <v>3480</v>
      </c>
      <c r="AS2443" s="301">
        <v>43280</v>
      </c>
      <c r="AT2443">
        <v>12570</v>
      </c>
      <c r="AU2443">
        <v>2707</v>
      </c>
    </row>
    <row r="2444" spans="1:47" x14ac:dyDescent="0.2">
      <c r="A2444" s="102">
        <v>3734</v>
      </c>
      <c r="B2444">
        <v>2587</v>
      </c>
      <c r="C2444" t="s">
        <v>1233</v>
      </c>
      <c r="D2444" t="s">
        <v>923</v>
      </c>
      <c r="E2444">
        <v>4200</v>
      </c>
      <c r="F2444">
        <v>4180</v>
      </c>
      <c r="G2444">
        <v>200</v>
      </c>
      <c r="H2444" t="s">
        <v>901</v>
      </c>
      <c r="I2444">
        <v>8012</v>
      </c>
      <c r="J2444" t="s">
        <v>1055</v>
      </c>
      <c r="K2444" t="s">
        <v>905</v>
      </c>
      <c r="L2444">
        <v>1330</v>
      </c>
      <c r="M2444">
        <v>1330</v>
      </c>
      <c r="N2444">
        <v>600</v>
      </c>
      <c r="O2444" t="s">
        <v>898</v>
      </c>
      <c r="P2444">
        <v>0.85215535532469999</v>
      </c>
      <c r="Q2444">
        <v>0.86800509576519003</v>
      </c>
      <c r="R2444" s="15">
        <v>1.9827141554035E-3</v>
      </c>
      <c r="S2444">
        <v>5.25015475745127E-3</v>
      </c>
      <c r="T2444">
        <v>-0.85261249122037397</v>
      </c>
      <c r="U2444">
        <v>0.85261249122037397</v>
      </c>
      <c r="V2444">
        <v>0.57363796763503805</v>
      </c>
      <c r="W2444">
        <v>-2.69</v>
      </c>
      <c r="X2444">
        <v>4.55</v>
      </c>
      <c r="Y2444">
        <v>53149</v>
      </c>
      <c r="Z2444">
        <v>3796</v>
      </c>
      <c r="AA2444">
        <v>0.16</v>
      </c>
      <c r="AB2444">
        <v>14</v>
      </c>
      <c r="AC2444">
        <v>6</v>
      </c>
      <c r="AD2444">
        <v>8</v>
      </c>
      <c r="AE2444">
        <v>42.86</v>
      </c>
      <c r="AF2444">
        <v>19</v>
      </c>
      <c r="AG2444">
        <v>2</v>
      </c>
      <c r="AH2444">
        <v>2</v>
      </c>
      <c r="AI2444">
        <v>10</v>
      </c>
      <c r="AJ2444" s="301">
        <v>43919</v>
      </c>
      <c r="AK2444">
        <v>4260</v>
      </c>
      <c r="AL2444">
        <v>1347</v>
      </c>
      <c r="AM2444" s="301">
        <v>43828</v>
      </c>
      <c r="AN2444">
        <v>4545</v>
      </c>
      <c r="AO2444">
        <v>1630</v>
      </c>
      <c r="AP2444" s="301">
        <v>43645</v>
      </c>
      <c r="AQ2444">
        <v>4710</v>
      </c>
      <c r="AR2444">
        <v>1650</v>
      </c>
      <c r="AS2444" s="301">
        <v>43280</v>
      </c>
      <c r="AT2444">
        <v>4670</v>
      </c>
      <c r="AU2444">
        <v>1691</v>
      </c>
    </row>
    <row r="2445" spans="1:47" x14ac:dyDescent="0.2">
      <c r="A2445" s="102">
        <v>1425</v>
      </c>
      <c r="B2445">
        <v>1959</v>
      </c>
      <c r="C2445" t="s">
        <v>1446</v>
      </c>
      <c r="D2445" t="s">
        <v>907</v>
      </c>
      <c r="E2445">
        <v>3135</v>
      </c>
      <c r="F2445">
        <v>3115</v>
      </c>
      <c r="G2445">
        <v>300</v>
      </c>
      <c r="H2445" t="s">
        <v>898</v>
      </c>
      <c r="I2445">
        <v>7976</v>
      </c>
      <c r="J2445" t="s">
        <v>936</v>
      </c>
      <c r="K2445" t="s">
        <v>919</v>
      </c>
      <c r="L2445">
        <v>1351</v>
      </c>
      <c r="M2445">
        <v>1370</v>
      </c>
      <c r="N2445">
        <v>700</v>
      </c>
      <c r="O2445" t="s">
        <v>901</v>
      </c>
      <c r="P2445">
        <v>0.54895091030909104</v>
      </c>
      <c r="Q2445">
        <v>0.93840878581100695</v>
      </c>
      <c r="R2445">
        <v>0.283191349467037</v>
      </c>
      <c r="S2445">
        <v>4.4932246093840802E-3</v>
      </c>
      <c r="T2445">
        <v>1.8174672657128099</v>
      </c>
      <c r="U2445">
        <v>1.8174672657128099</v>
      </c>
      <c r="V2445">
        <v>2.463727384956</v>
      </c>
      <c r="W2445">
        <v>7.68</v>
      </c>
      <c r="X2445">
        <v>2.62</v>
      </c>
      <c r="Y2445">
        <v>52698</v>
      </c>
      <c r="Z2445">
        <v>4054</v>
      </c>
      <c r="AA2445">
        <v>0.21</v>
      </c>
      <c r="AB2445">
        <v>13</v>
      </c>
      <c r="AC2445">
        <v>7</v>
      </c>
      <c r="AD2445">
        <v>6</v>
      </c>
      <c r="AE2445">
        <v>53.85</v>
      </c>
      <c r="AF2445">
        <v>20</v>
      </c>
      <c r="AG2445">
        <v>1</v>
      </c>
      <c r="AH2445">
        <v>1</v>
      </c>
      <c r="AI2445">
        <v>11</v>
      </c>
      <c r="AJ2445" s="301">
        <v>43919</v>
      </c>
      <c r="AK2445">
        <v>3070</v>
      </c>
      <c r="AL2445">
        <v>1547</v>
      </c>
      <c r="AM2445" s="301">
        <v>43828</v>
      </c>
      <c r="AN2445">
        <v>3235</v>
      </c>
      <c r="AO2445">
        <v>1638</v>
      </c>
      <c r="AP2445" s="301">
        <v>43645</v>
      </c>
      <c r="AQ2445">
        <v>3325</v>
      </c>
      <c r="AR2445">
        <v>1770</v>
      </c>
      <c r="AS2445" s="301">
        <v>43280</v>
      </c>
      <c r="AT2445">
        <v>5210</v>
      </c>
      <c r="AU2445">
        <v>2244</v>
      </c>
    </row>
    <row r="2446" spans="1:47" x14ac:dyDescent="0.2">
      <c r="A2446" s="102">
        <v>2290</v>
      </c>
      <c r="B2446">
        <v>1812</v>
      </c>
      <c r="C2446" t="s">
        <v>961</v>
      </c>
      <c r="D2446" t="s">
        <v>907</v>
      </c>
      <c r="E2446">
        <v>1231</v>
      </c>
      <c r="F2446">
        <v>1252</v>
      </c>
      <c r="G2446">
        <v>800</v>
      </c>
      <c r="H2446" t="s">
        <v>898</v>
      </c>
      <c r="I2446">
        <v>4324</v>
      </c>
      <c r="J2446" t="s">
        <v>1065</v>
      </c>
      <c r="K2446" t="s">
        <v>910</v>
      </c>
      <c r="L2446">
        <v>2495</v>
      </c>
      <c r="M2446">
        <v>2445</v>
      </c>
      <c r="N2446">
        <v>400</v>
      </c>
      <c r="O2446" t="s">
        <v>901</v>
      </c>
      <c r="P2446">
        <v>0.92246549018097102</v>
      </c>
      <c r="Q2446">
        <v>0.91714493360446803</v>
      </c>
      <c r="R2446" s="15">
        <v>4.4992290906186498E-2</v>
      </c>
      <c r="S2446">
        <v>8.4684935574745698E-2</v>
      </c>
      <c r="T2446">
        <v>0.47831925021666499</v>
      </c>
      <c r="U2446">
        <v>0.47831925021666499</v>
      </c>
      <c r="V2446">
        <v>0.13353521342848801</v>
      </c>
      <c r="W2446">
        <v>4.21</v>
      </c>
      <c r="X2446">
        <v>2.41</v>
      </c>
      <c r="Y2446">
        <v>51773</v>
      </c>
      <c r="Z2446">
        <v>3983</v>
      </c>
      <c r="AA2446">
        <v>0.32</v>
      </c>
      <c r="AB2446">
        <v>13</v>
      </c>
      <c r="AC2446">
        <v>7</v>
      </c>
      <c r="AD2446">
        <v>6</v>
      </c>
      <c r="AE2446">
        <v>53.85</v>
      </c>
      <c r="AF2446">
        <v>20</v>
      </c>
      <c r="AG2446">
        <v>3</v>
      </c>
      <c r="AH2446">
        <v>2</v>
      </c>
      <c r="AI2446">
        <v>8</v>
      </c>
      <c r="AJ2446" s="301">
        <v>43919</v>
      </c>
      <c r="AK2446">
        <v>1155</v>
      </c>
      <c r="AL2446">
        <v>2119</v>
      </c>
      <c r="AM2446" s="301">
        <v>43828</v>
      </c>
      <c r="AN2446">
        <v>1458</v>
      </c>
      <c r="AO2446">
        <v>3775</v>
      </c>
      <c r="AP2446" s="301">
        <v>43645</v>
      </c>
      <c r="AQ2446">
        <v>1510</v>
      </c>
      <c r="AR2446">
        <v>3810</v>
      </c>
      <c r="AS2446" s="301">
        <v>43280</v>
      </c>
      <c r="AT2446">
        <v>1646</v>
      </c>
      <c r="AU2446">
        <v>5140</v>
      </c>
    </row>
    <row r="2447" spans="1:47" x14ac:dyDescent="0.2">
      <c r="A2447" s="102">
        <v>1881</v>
      </c>
      <c r="B2447">
        <v>2587</v>
      </c>
      <c r="C2447" t="s">
        <v>1233</v>
      </c>
      <c r="D2447" t="s">
        <v>923</v>
      </c>
      <c r="E2447">
        <v>4200</v>
      </c>
      <c r="F2447">
        <v>4180</v>
      </c>
      <c r="G2447">
        <v>200</v>
      </c>
      <c r="H2447" t="s">
        <v>901</v>
      </c>
      <c r="I2447">
        <v>9303</v>
      </c>
      <c r="J2447" t="s">
        <v>1166</v>
      </c>
      <c r="K2447" t="s">
        <v>1184</v>
      </c>
      <c r="L2447">
        <v>1276</v>
      </c>
      <c r="M2447">
        <v>1286</v>
      </c>
      <c r="N2447">
        <v>700</v>
      </c>
      <c r="O2447" t="s">
        <v>898</v>
      </c>
      <c r="P2447">
        <v>0.83931515505672605</v>
      </c>
      <c r="Q2447">
        <v>0.92792090974965702</v>
      </c>
      <c r="R2447" s="15">
        <v>6.2388635662638497E-2</v>
      </c>
      <c r="S2447" s="15">
        <v>2.2965485015172601E-5</v>
      </c>
      <c r="T2447">
        <v>-0.72835438744008296</v>
      </c>
      <c r="U2447">
        <v>0.72835438744008296</v>
      </c>
      <c r="V2447">
        <v>0.74676640690328899</v>
      </c>
      <c r="W2447">
        <v>-2.83</v>
      </c>
      <c r="X2447">
        <v>7.68</v>
      </c>
      <c r="Y2447">
        <v>51705</v>
      </c>
      <c r="Z2447">
        <v>4700</v>
      </c>
      <c r="AA2447">
        <v>0.2</v>
      </c>
      <c r="AB2447">
        <v>11</v>
      </c>
      <c r="AC2447">
        <v>7</v>
      </c>
      <c r="AD2447">
        <v>4</v>
      </c>
      <c r="AE2447">
        <v>63.64</v>
      </c>
      <c r="AF2447">
        <v>19</v>
      </c>
      <c r="AG2447">
        <v>2</v>
      </c>
      <c r="AH2447">
        <v>2</v>
      </c>
      <c r="AI2447">
        <v>7</v>
      </c>
      <c r="AJ2447" s="301">
        <v>43919</v>
      </c>
      <c r="AK2447">
        <v>4260</v>
      </c>
      <c r="AL2447">
        <v>1217</v>
      </c>
      <c r="AM2447" s="301">
        <v>43828</v>
      </c>
      <c r="AN2447">
        <v>4545</v>
      </c>
      <c r="AO2447">
        <v>1471</v>
      </c>
      <c r="AP2447" s="301">
        <v>43645</v>
      </c>
      <c r="AQ2447">
        <v>4710</v>
      </c>
      <c r="AR2447">
        <v>1417</v>
      </c>
      <c r="AS2447" s="301">
        <v>43280</v>
      </c>
      <c r="AT2447">
        <v>4670</v>
      </c>
      <c r="AU2447">
        <v>1330</v>
      </c>
    </row>
    <row r="2448" spans="1:47" x14ac:dyDescent="0.2">
      <c r="A2448" s="102">
        <v>2417</v>
      </c>
      <c r="B2448">
        <v>4061</v>
      </c>
      <c r="C2448" t="s">
        <v>1067</v>
      </c>
      <c r="D2448" t="s">
        <v>920</v>
      </c>
      <c r="E2448">
        <v>2593</v>
      </c>
      <c r="F2448">
        <v>2591</v>
      </c>
      <c r="G2448">
        <v>400</v>
      </c>
      <c r="H2448" t="s">
        <v>901</v>
      </c>
      <c r="I2448">
        <v>6361</v>
      </c>
      <c r="J2448" t="s">
        <v>576</v>
      </c>
      <c r="K2448" t="s">
        <v>909</v>
      </c>
      <c r="L2448">
        <v>2492</v>
      </c>
      <c r="M2448">
        <v>2484</v>
      </c>
      <c r="N2448">
        <v>400</v>
      </c>
      <c r="O2448" t="s">
        <v>898</v>
      </c>
      <c r="P2448">
        <v>0.56374303425339001</v>
      </c>
      <c r="Q2448">
        <v>0.91372772149638004</v>
      </c>
      <c r="R2448">
        <v>1.8707702738387499E-4</v>
      </c>
      <c r="S2448" s="15">
        <v>2.0377234160309898E-2</v>
      </c>
      <c r="T2448">
        <v>-0.82074356829806805</v>
      </c>
      <c r="U2448">
        <v>0.82074356829806805</v>
      </c>
      <c r="V2448">
        <v>1.0116200736097301</v>
      </c>
      <c r="W2448">
        <v>-6.27</v>
      </c>
      <c r="X2448">
        <v>4.13</v>
      </c>
      <c r="Y2448">
        <v>51683</v>
      </c>
      <c r="Z2448">
        <v>5168</v>
      </c>
      <c r="AA2448">
        <v>0.6</v>
      </c>
      <c r="AB2448">
        <v>10</v>
      </c>
      <c r="AC2448">
        <v>8</v>
      </c>
      <c r="AD2448">
        <v>2</v>
      </c>
      <c r="AE2448">
        <v>80</v>
      </c>
      <c r="AF2448">
        <v>18</v>
      </c>
      <c r="AG2448">
        <v>2</v>
      </c>
      <c r="AH2448">
        <v>1</v>
      </c>
      <c r="AI2448">
        <v>7</v>
      </c>
      <c r="AJ2448" s="301">
        <v>43919</v>
      </c>
      <c r="AK2448">
        <v>2346</v>
      </c>
      <c r="AL2448">
        <v>2060</v>
      </c>
      <c r="AM2448" s="301">
        <v>43828</v>
      </c>
      <c r="AN2448">
        <v>3270</v>
      </c>
      <c r="AO2448">
        <v>3325</v>
      </c>
      <c r="AP2448" s="301">
        <v>43645</v>
      </c>
      <c r="AQ2448">
        <v>3320</v>
      </c>
      <c r="AR2448">
        <v>3015</v>
      </c>
      <c r="AS2448" s="301">
        <v>43280</v>
      </c>
      <c r="AT2448">
        <v>3615</v>
      </c>
      <c r="AU2448">
        <v>3385</v>
      </c>
    </row>
    <row r="2449" spans="1:47" x14ac:dyDescent="0.2">
      <c r="A2449" s="102">
        <v>3560</v>
      </c>
      <c r="B2449">
        <v>4528</v>
      </c>
      <c r="C2449" t="s">
        <v>1356</v>
      </c>
      <c r="D2449" t="s">
        <v>918</v>
      </c>
      <c r="E2449">
        <v>3141</v>
      </c>
      <c r="F2449">
        <v>3139</v>
      </c>
      <c r="G2449">
        <v>300</v>
      </c>
      <c r="H2449" t="s">
        <v>898</v>
      </c>
      <c r="I2449">
        <v>6965</v>
      </c>
      <c r="J2449" t="s">
        <v>1163</v>
      </c>
      <c r="K2449" t="s">
        <v>903</v>
      </c>
      <c r="L2449">
        <v>4785</v>
      </c>
      <c r="M2449">
        <v>4715</v>
      </c>
      <c r="N2449">
        <v>200</v>
      </c>
      <c r="O2449" t="s">
        <v>901</v>
      </c>
      <c r="P2449">
        <v>0.70549052473632701</v>
      </c>
      <c r="Q2449">
        <v>0.87494218694695303</v>
      </c>
      <c r="R2449" s="15">
        <v>0.46742824496420998</v>
      </c>
      <c r="S2449">
        <v>6.9731452589256102E-2</v>
      </c>
      <c r="T2449">
        <v>1.6729430323310199</v>
      </c>
      <c r="U2449">
        <v>1.6729430323310199</v>
      </c>
      <c r="V2449">
        <v>1.5255251757346699</v>
      </c>
      <c r="W2449">
        <v>12.47</v>
      </c>
      <c r="X2449">
        <v>0.14000000000000001</v>
      </c>
      <c r="Y2449">
        <v>51331</v>
      </c>
      <c r="Z2449">
        <v>5133</v>
      </c>
      <c r="AA2449">
        <v>0.19</v>
      </c>
      <c r="AB2449">
        <v>10</v>
      </c>
      <c r="AC2449">
        <v>3</v>
      </c>
      <c r="AD2449">
        <v>7</v>
      </c>
      <c r="AE2449">
        <v>30</v>
      </c>
      <c r="AF2449">
        <v>18</v>
      </c>
      <c r="AG2449">
        <v>2</v>
      </c>
      <c r="AH2449">
        <v>1</v>
      </c>
      <c r="AI2449">
        <v>7</v>
      </c>
      <c r="AJ2449" s="301">
        <v>43919</v>
      </c>
      <c r="AK2449">
        <v>2534.5</v>
      </c>
      <c r="AL2449">
        <v>4590</v>
      </c>
      <c r="AM2449" s="301">
        <v>43828</v>
      </c>
      <c r="AN2449">
        <v>2502</v>
      </c>
      <c r="AO2449">
        <v>4495</v>
      </c>
      <c r="AP2449" s="301">
        <v>43645</v>
      </c>
      <c r="AQ2449">
        <v>2004.5</v>
      </c>
      <c r="AR2449">
        <v>4290</v>
      </c>
      <c r="AS2449" s="301">
        <v>43280</v>
      </c>
      <c r="AT2449">
        <v>2522</v>
      </c>
      <c r="AU2449">
        <v>4660</v>
      </c>
    </row>
    <row r="2450" spans="1:47" x14ac:dyDescent="0.2">
      <c r="A2450" s="102">
        <v>38</v>
      </c>
      <c r="B2450">
        <v>6135</v>
      </c>
      <c r="C2450" t="s">
        <v>1452</v>
      </c>
      <c r="D2450" t="s">
        <v>909</v>
      </c>
      <c r="E2450">
        <v>3260</v>
      </c>
      <c r="F2450">
        <v>3240</v>
      </c>
      <c r="G2450">
        <v>300</v>
      </c>
      <c r="H2450" t="s">
        <v>898</v>
      </c>
      <c r="I2450">
        <v>6472</v>
      </c>
      <c r="J2450" t="s">
        <v>59</v>
      </c>
      <c r="K2450" t="s">
        <v>909</v>
      </c>
      <c r="L2450">
        <v>213</v>
      </c>
      <c r="M2450">
        <v>211</v>
      </c>
      <c r="N2450">
        <v>4600</v>
      </c>
      <c r="O2450" t="s">
        <v>901</v>
      </c>
      <c r="P2450">
        <v>0.96946451422605995</v>
      </c>
      <c r="Q2450">
        <v>0.97814489702514495</v>
      </c>
      <c r="R2450">
        <v>5.5269893593582503E-2</v>
      </c>
      <c r="S2450">
        <v>9.8027146256890602E-2</v>
      </c>
      <c r="T2450">
        <v>0.63474935699679003</v>
      </c>
      <c r="U2450">
        <v>0.63474935699679003</v>
      </c>
      <c r="V2450">
        <v>0.58424495570183099</v>
      </c>
      <c r="W2450">
        <v>2.12</v>
      </c>
      <c r="X2450">
        <v>0.14000000000000001</v>
      </c>
      <c r="Y2450">
        <v>51274</v>
      </c>
      <c r="Z2450">
        <v>3016</v>
      </c>
      <c r="AA2450">
        <v>0.03</v>
      </c>
      <c r="AB2450">
        <v>17</v>
      </c>
      <c r="AC2450">
        <v>9</v>
      </c>
      <c r="AD2450">
        <v>8</v>
      </c>
      <c r="AE2450">
        <v>52.94</v>
      </c>
      <c r="AF2450">
        <v>19</v>
      </c>
      <c r="AG2450">
        <v>2</v>
      </c>
      <c r="AH2450">
        <v>3</v>
      </c>
      <c r="AI2450">
        <v>12</v>
      </c>
      <c r="AJ2450" s="301">
        <v>43919</v>
      </c>
      <c r="AK2450">
        <v>2794</v>
      </c>
      <c r="AL2450">
        <v>196</v>
      </c>
      <c r="AM2450" s="301">
        <v>43828</v>
      </c>
      <c r="AN2450">
        <v>5020</v>
      </c>
      <c r="AO2450">
        <v>345</v>
      </c>
      <c r="AP2450" s="301">
        <v>43645</v>
      </c>
      <c r="AQ2450">
        <v>4630</v>
      </c>
      <c r="AR2450">
        <v>334</v>
      </c>
      <c r="AS2450" s="301">
        <v>43280</v>
      </c>
      <c r="AT2450">
        <v>4185</v>
      </c>
      <c r="AU2450">
        <v>456</v>
      </c>
    </row>
    <row r="2451" spans="1:47" x14ac:dyDescent="0.2">
      <c r="A2451" s="102">
        <v>209</v>
      </c>
      <c r="B2451">
        <v>3105</v>
      </c>
      <c r="C2451" t="s">
        <v>46</v>
      </c>
      <c r="D2451" t="s">
        <v>903</v>
      </c>
      <c r="E2451">
        <v>781</v>
      </c>
      <c r="F2451">
        <v>776</v>
      </c>
      <c r="G2451">
        <v>1300</v>
      </c>
      <c r="H2451" t="s">
        <v>898</v>
      </c>
      <c r="I2451">
        <v>5333</v>
      </c>
      <c r="J2451" t="s">
        <v>232</v>
      </c>
      <c r="K2451" t="s">
        <v>897</v>
      </c>
      <c r="L2451">
        <v>1467</v>
      </c>
      <c r="M2451">
        <v>1459</v>
      </c>
      <c r="N2451">
        <v>700</v>
      </c>
      <c r="O2451" t="s">
        <v>901</v>
      </c>
      <c r="P2451">
        <v>0.96079436127754803</v>
      </c>
      <c r="Q2451">
        <v>0.96694392871999801</v>
      </c>
      <c r="R2451">
        <v>0.16000413705830899</v>
      </c>
      <c r="S2451">
        <v>8.0598678822390701E-3</v>
      </c>
      <c r="T2451">
        <v>0.64334551128664397</v>
      </c>
      <c r="U2451">
        <v>0.64334551128664397</v>
      </c>
      <c r="V2451">
        <v>1.17795599998644</v>
      </c>
      <c r="W2451">
        <v>2.5499999999999998</v>
      </c>
      <c r="X2451">
        <v>1.22</v>
      </c>
      <c r="Y2451">
        <v>51198</v>
      </c>
      <c r="Z2451">
        <v>3657</v>
      </c>
      <c r="AA2451">
        <v>0.24</v>
      </c>
      <c r="AB2451">
        <v>14</v>
      </c>
      <c r="AC2451">
        <v>6</v>
      </c>
      <c r="AD2451">
        <v>8</v>
      </c>
      <c r="AE2451">
        <v>42.86</v>
      </c>
      <c r="AF2451">
        <v>20</v>
      </c>
      <c r="AG2451">
        <v>2</v>
      </c>
      <c r="AH2451">
        <v>1</v>
      </c>
      <c r="AI2451">
        <v>11</v>
      </c>
      <c r="AJ2451" s="301">
        <v>43919</v>
      </c>
      <c r="AK2451">
        <v>730</v>
      </c>
      <c r="AL2451">
        <v>1452</v>
      </c>
      <c r="AM2451" s="301">
        <v>43828</v>
      </c>
      <c r="AN2451">
        <v>1045</v>
      </c>
      <c r="AO2451">
        <v>1904</v>
      </c>
      <c r="AP2451" s="301">
        <v>43645</v>
      </c>
      <c r="AQ2451">
        <v>844</v>
      </c>
      <c r="AR2451">
        <v>1607</v>
      </c>
      <c r="AS2451" s="301">
        <v>43280</v>
      </c>
      <c r="AT2451">
        <v>1164</v>
      </c>
      <c r="AU2451">
        <v>1926</v>
      </c>
    </row>
    <row r="2452" spans="1:47" x14ac:dyDescent="0.2">
      <c r="A2452" s="102">
        <v>2321</v>
      </c>
      <c r="B2452">
        <v>1801</v>
      </c>
      <c r="C2452" t="s">
        <v>1352</v>
      </c>
      <c r="D2452" t="s">
        <v>907</v>
      </c>
      <c r="E2452">
        <v>3845</v>
      </c>
      <c r="F2452">
        <v>3905</v>
      </c>
      <c r="G2452">
        <v>200</v>
      </c>
      <c r="H2452" t="s">
        <v>898</v>
      </c>
      <c r="I2452">
        <v>5201</v>
      </c>
      <c r="J2452" t="s">
        <v>1161</v>
      </c>
      <c r="K2452" t="s">
        <v>897</v>
      </c>
      <c r="L2452">
        <v>3070</v>
      </c>
      <c r="M2452">
        <v>3020</v>
      </c>
      <c r="N2452">
        <v>300</v>
      </c>
      <c r="O2452" t="s">
        <v>901</v>
      </c>
      <c r="P2452">
        <v>0.95887641975624704</v>
      </c>
      <c r="Q2452">
        <v>0.91628196591650701</v>
      </c>
      <c r="R2452">
        <v>1.4010795402070999E-2</v>
      </c>
      <c r="S2452">
        <v>8.1181454692714899E-2</v>
      </c>
      <c r="T2452">
        <v>0.96181486592065801</v>
      </c>
      <c r="U2452">
        <v>0.96181486592065801</v>
      </c>
      <c r="V2452">
        <v>9.9813027733862497E-2</v>
      </c>
      <c r="W2452">
        <v>4.2699999999999996</v>
      </c>
      <c r="X2452">
        <v>16.010000000000002</v>
      </c>
      <c r="Y2452">
        <v>51185</v>
      </c>
      <c r="Z2452">
        <v>17062</v>
      </c>
      <c r="AA2452">
        <v>1.06</v>
      </c>
      <c r="AB2452">
        <v>3</v>
      </c>
      <c r="AC2452">
        <v>1</v>
      </c>
      <c r="AD2452">
        <v>2</v>
      </c>
      <c r="AE2452">
        <v>33.33</v>
      </c>
      <c r="AF2452">
        <v>21</v>
      </c>
      <c r="AG2452">
        <v>1</v>
      </c>
      <c r="AH2452">
        <v>0</v>
      </c>
      <c r="AI2452">
        <v>2</v>
      </c>
      <c r="AJ2452" s="301">
        <v>43919</v>
      </c>
      <c r="AK2452">
        <v>3355</v>
      </c>
      <c r="AL2452">
        <v>2774</v>
      </c>
      <c r="AM2452" s="301">
        <v>43828</v>
      </c>
      <c r="AN2452">
        <v>4545</v>
      </c>
      <c r="AO2452">
        <v>3930</v>
      </c>
      <c r="AP2452" s="301">
        <v>43645</v>
      </c>
      <c r="AQ2452">
        <v>3990</v>
      </c>
      <c r="AR2452">
        <v>3785</v>
      </c>
      <c r="AS2452" s="301">
        <v>43280</v>
      </c>
      <c r="AT2452">
        <v>5980</v>
      </c>
      <c r="AU2452">
        <v>4225</v>
      </c>
    </row>
    <row r="2453" spans="1:47" x14ac:dyDescent="0.2">
      <c r="A2453" s="102">
        <v>1094</v>
      </c>
      <c r="B2453">
        <v>3099</v>
      </c>
      <c r="C2453" t="s">
        <v>33</v>
      </c>
      <c r="D2453" t="s">
        <v>921</v>
      </c>
      <c r="E2453">
        <v>635</v>
      </c>
      <c r="F2453">
        <v>623</v>
      </c>
      <c r="G2453">
        <v>1600</v>
      </c>
      <c r="H2453" t="s">
        <v>901</v>
      </c>
      <c r="I2453">
        <v>7272</v>
      </c>
      <c r="J2453" t="s">
        <v>1039</v>
      </c>
      <c r="K2453" t="s">
        <v>913</v>
      </c>
      <c r="L2453">
        <v>1670</v>
      </c>
      <c r="M2453">
        <v>1639</v>
      </c>
      <c r="N2453">
        <v>600</v>
      </c>
      <c r="O2453" t="s">
        <v>898</v>
      </c>
      <c r="P2453">
        <v>0.81346440411334198</v>
      </c>
      <c r="Q2453">
        <v>0.94567627593276404</v>
      </c>
      <c r="R2453" s="15">
        <v>7.6444037911231402E-2</v>
      </c>
      <c r="S2453">
        <v>2.3559018854773101E-3</v>
      </c>
      <c r="T2453">
        <v>-2.0805477147939699</v>
      </c>
      <c r="U2453">
        <v>2.0805477147939699</v>
      </c>
      <c r="V2453">
        <v>2.0835043570620999</v>
      </c>
      <c r="W2453">
        <v>-21.97</v>
      </c>
      <c r="X2453">
        <v>1.36</v>
      </c>
      <c r="Y2453">
        <v>51150</v>
      </c>
      <c r="Z2453">
        <v>3654</v>
      </c>
      <c r="AA2453">
        <v>0.17</v>
      </c>
      <c r="AB2453">
        <v>14</v>
      </c>
      <c r="AC2453">
        <v>8</v>
      </c>
      <c r="AD2453">
        <v>6</v>
      </c>
      <c r="AE2453">
        <v>57.14</v>
      </c>
      <c r="AF2453">
        <v>15</v>
      </c>
      <c r="AG2453">
        <v>5</v>
      </c>
      <c r="AH2453">
        <v>4</v>
      </c>
      <c r="AI2453">
        <v>5</v>
      </c>
      <c r="AJ2453" s="301">
        <v>43919</v>
      </c>
      <c r="AK2453">
        <v>641</v>
      </c>
      <c r="AL2453">
        <v>1350</v>
      </c>
      <c r="AM2453" s="301">
        <v>43828</v>
      </c>
      <c r="AN2453">
        <v>984</v>
      </c>
      <c r="AO2453">
        <v>2203</v>
      </c>
      <c r="AP2453" s="301">
        <v>43645</v>
      </c>
      <c r="AQ2453">
        <v>899</v>
      </c>
      <c r="AR2453">
        <v>1960</v>
      </c>
      <c r="AS2453" s="301">
        <v>43280</v>
      </c>
      <c r="AT2453">
        <v>1344</v>
      </c>
      <c r="AU2453">
        <v>2795</v>
      </c>
    </row>
    <row r="2454" spans="1:47" x14ac:dyDescent="0.2">
      <c r="A2454" s="102">
        <v>607</v>
      </c>
      <c r="B2454">
        <v>2427</v>
      </c>
      <c r="C2454" t="s">
        <v>2050</v>
      </c>
      <c r="D2454" t="s">
        <v>910</v>
      </c>
      <c r="E2454">
        <v>672</v>
      </c>
      <c r="F2454">
        <v>677</v>
      </c>
      <c r="G2454">
        <v>1500</v>
      </c>
      <c r="H2454" t="s">
        <v>898</v>
      </c>
      <c r="I2454">
        <v>6269</v>
      </c>
      <c r="J2454" t="s">
        <v>1176</v>
      </c>
      <c r="K2454" t="s">
        <v>909</v>
      </c>
      <c r="L2454">
        <v>1470</v>
      </c>
      <c r="M2454">
        <v>1434</v>
      </c>
      <c r="N2454">
        <v>700</v>
      </c>
      <c r="O2454" t="s">
        <v>901</v>
      </c>
      <c r="P2454">
        <v>0.76257992243524997</v>
      </c>
      <c r="Q2454">
        <v>0.95550783287264895</v>
      </c>
      <c r="R2454">
        <v>0.237603368212673</v>
      </c>
      <c r="S2454">
        <v>4.2601631255583798E-2</v>
      </c>
      <c r="T2454">
        <v>1.618096349742</v>
      </c>
      <c r="U2454">
        <v>1.618096349742</v>
      </c>
      <c r="V2454">
        <v>1.2629083877209999</v>
      </c>
      <c r="W2454">
        <v>18.88</v>
      </c>
      <c r="X2454">
        <v>1.17</v>
      </c>
      <c r="Y2454">
        <v>51059</v>
      </c>
      <c r="Z2454">
        <v>3404</v>
      </c>
      <c r="AA2454">
        <v>0.16</v>
      </c>
      <c r="AB2454">
        <v>15</v>
      </c>
      <c r="AC2454">
        <v>8</v>
      </c>
      <c r="AD2454">
        <v>7</v>
      </c>
      <c r="AE2454">
        <v>53.33</v>
      </c>
      <c r="AF2454">
        <v>15</v>
      </c>
      <c r="AG2454">
        <v>5</v>
      </c>
      <c r="AH2454">
        <v>4</v>
      </c>
      <c r="AI2454">
        <v>6</v>
      </c>
      <c r="AJ2454" s="301">
        <v>43919</v>
      </c>
      <c r="AK2454">
        <v>464</v>
      </c>
      <c r="AL2454">
        <v>1331</v>
      </c>
      <c r="AM2454" s="301">
        <v>43828</v>
      </c>
      <c r="AN2454">
        <v>1158</v>
      </c>
      <c r="AO2454">
        <v>2665</v>
      </c>
      <c r="AP2454" s="301">
        <v>43645</v>
      </c>
      <c r="AQ2454">
        <v>1349</v>
      </c>
      <c r="AR2454">
        <v>3090</v>
      </c>
      <c r="AS2454" s="301">
        <v>43280</v>
      </c>
      <c r="AT2454">
        <v>1991</v>
      </c>
      <c r="AU2454">
        <v>3045</v>
      </c>
    </row>
    <row r="2455" spans="1:47" x14ac:dyDescent="0.2">
      <c r="A2455" s="102">
        <v>3546</v>
      </c>
      <c r="B2455">
        <v>2587</v>
      </c>
      <c r="C2455" t="s">
        <v>1233</v>
      </c>
      <c r="D2455" t="s">
        <v>923</v>
      </c>
      <c r="E2455">
        <v>4200</v>
      </c>
      <c r="F2455">
        <v>4180</v>
      </c>
      <c r="G2455">
        <v>100</v>
      </c>
      <c r="H2455" t="s">
        <v>901</v>
      </c>
      <c r="I2455">
        <v>6201</v>
      </c>
      <c r="J2455" t="s">
        <v>1150</v>
      </c>
      <c r="K2455" t="s">
        <v>913</v>
      </c>
      <c r="L2455">
        <v>5750</v>
      </c>
      <c r="M2455">
        <v>5650</v>
      </c>
      <c r="N2455">
        <v>100</v>
      </c>
      <c r="O2455" t="s">
        <v>898</v>
      </c>
      <c r="P2455">
        <v>0.80218145940171404</v>
      </c>
      <c r="Q2455">
        <v>0.875504675761127</v>
      </c>
      <c r="R2455">
        <v>0.10145285962596599</v>
      </c>
      <c r="S2455" s="15">
        <v>4.46323998581513E-3</v>
      </c>
      <c r="T2455">
        <v>-1.2079498818976</v>
      </c>
      <c r="U2455">
        <v>1.2079498818976</v>
      </c>
      <c r="V2455">
        <v>1.39403943156443</v>
      </c>
      <c r="W2455">
        <v>-5.24</v>
      </c>
      <c r="X2455">
        <v>26.02</v>
      </c>
      <c r="Y2455">
        <v>50991</v>
      </c>
      <c r="Z2455">
        <v>50991</v>
      </c>
      <c r="AA2455">
        <v>2.54</v>
      </c>
      <c r="AB2455">
        <v>1</v>
      </c>
      <c r="AC2455">
        <v>1</v>
      </c>
      <c r="AD2455">
        <v>0</v>
      </c>
      <c r="AE2455">
        <v>100</v>
      </c>
      <c r="AF2455">
        <v>21</v>
      </c>
      <c r="AG2455">
        <v>0</v>
      </c>
      <c r="AH2455">
        <v>0</v>
      </c>
      <c r="AI2455">
        <v>1</v>
      </c>
      <c r="AJ2455" s="301">
        <v>43919</v>
      </c>
      <c r="AK2455">
        <v>4260</v>
      </c>
      <c r="AL2455">
        <v>5370</v>
      </c>
      <c r="AM2455" s="301">
        <v>43828</v>
      </c>
      <c r="AN2455">
        <v>4545</v>
      </c>
      <c r="AO2455">
        <v>6330</v>
      </c>
      <c r="AP2455" s="301">
        <v>43645</v>
      </c>
      <c r="AQ2455">
        <v>4710</v>
      </c>
      <c r="AR2455">
        <v>6040</v>
      </c>
      <c r="AS2455" s="301">
        <v>43280</v>
      </c>
      <c r="AT2455">
        <v>4670</v>
      </c>
      <c r="AU2455">
        <v>6010</v>
      </c>
    </row>
    <row r="2456" spans="1:47" x14ac:dyDescent="0.2">
      <c r="A2456" s="102">
        <v>2666</v>
      </c>
      <c r="B2456">
        <v>5332</v>
      </c>
      <c r="C2456" t="s">
        <v>555</v>
      </c>
      <c r="D2456" t="s">
        <v>897</v>
      </c>
      <c r="E2456">
        <v>4150</v>
      </c>
      <c r="F2456">
        <v>4095</v>
      </c>
      <c r="G2456">
        <v>200</v>
      </c>
      <c r="H2456" t="s">
        <v>898</v>
      </c>
      <c r="I2456">
        <v>9412</v>
      </c>
      <c r="J2456" t="s">
        <v>452</v>
      </c>
      <c r="K2456" t="s">
        <v>900</v>
      </c>
      <c r="L2456">
        <v>402</v>
      </c>
      <c r="M2456">
        <v>391</v>
      </c>
      <c r="N2456">
        <v>2100</v>
      </c>
      <c r="O2456" t="s">
        <v>901</v>
      </c>
      <c r="P2456">
        <v>0.90958246509756102</v>
      </c>
      <c r="Q2456">
        <v>0.90686004720805102</v>
      </c>
      <c r="R2456" s="15">
        <v>0.143018628350433</v>
      </c>
      <c r="S2456">
        <v>4.1813233338389502E-3</v>
      </c>
      <c r="T2456">
        <v>2.7785592302402402</v>
      </c>
      <c r="U2456">
        <v>2.7785592302402402</v>
      </c>
      <c r="V2456">
        <v>1.4412720106550101</v>
      </c>
      <c r="W2456">
        <v>10.55</v>
      </c>
      <c r="X2456">
        <v>0.26</v>
      </c>
      <c r="Y2456">
        <v>50939</v>
      </c>
      <c r="Z2456">
        <v>3638</v>
      </c>
      <c r="AA2456">
        <v>0.26</v>
      </c>
      <c r="AB2456">
        <v>14</v>
      </c>
      <c r="AC2456">
        <v>8</v>
      </c>
      <c r="AD2456">
        <v>6</v>
      </c>
      <c r="AE2456">
        <v>57.14</v>
      </c>
      <c r="AF2456">
        <v>19</v>
      </c>
      <c r="AG2456">
        <v>2</v>
      </c>
      <c r="AH2456">
        <v>2</v>
      </c>
      <c r="AI2456">
        <v>10</v>
      </c>
      <c r="AJ2456" s="301">
        <v>43919</v>
      </c>
      <c r="AK2456">
        <v>3720</v>
      </c>
      <c r="AL2456">
        <v>393</v>
      </c>
      <c r="AM2456" s="301">
        <v>43828</v>
      </c>
      <c r="AN2456">
        <v>4640</v>
      </c>
      <c r="AO2456">
        <v>485</v>
      </c>
      <c r="AP2456" s="301">
        <v>43645</v>
      </c>
      <c r="AQ2456">
        <v>4410</v>
      </c>
      <c r="AR2456">
        <v>438</v>
      </c>
      <c r="AS2456" s="301">
        <v>43280</v>
      </c>
      <c r="AT2456">
        <v>4930</v>
      </c>
      <c r="AU2456">
        <v>538</v>
      </c>
    </row>
    <row r="2457" spans="1:47" x14ac:dyDescent="0.2">
      <c r="A2457" s="102">
        <v>2808</v>
      </c>
      <c r="B2457">
        <v>1861</v>
      </c>
      <c r="C2457" t="s">
        <v>1204</v>
      </c>
      <c r="D2457" t="s">
        <v>907</v>
      </c>
      <c r="E2457">
        <v>2536</v>
      </c>
      <c r="F2457">
        <v>2521</v>
      </c>
      <c r="G2457">
        <v>400</v>
      </c>
      <c r="H2457" t="s">
        <v>901</v>
      </c>
      <c r="I2457">
        <v>6395</v>
      </c>
      <c r="J2457" t="s">
        <v>1004</v>
      </c>
      <c r="K2457" t="s">
        <v>909</v>
      </c>
      <c r="L2457">
        <v>890</v>
      </c>
      <c r="M2457">
        <v>892</v>
      </c>
      <c r="N2457">
        <v>1100</v>
      </c>
      <c r="O2457" t="s">
        <v>898</v>
      </c>
      <c r="P2457">
        <v>0.84863515483216501</v>
      </c>
      <c r="Q2457">
        <v>0.90329658476764896</v>
      </c>
      <c r="R2457">
        <v>0.11747228132354701</v>
      </c>
      <c r="S2457" s="15">
        <v>6.0033373705932098E-2</v>
      </c>
      <c r="T2457">
        <v>-1.22587956943714</v>
      </c>
      <c r="U2457">
        <v>1.22587956943714</v>
      </c>
      <c r="V2457">
        <v>1.1402525525595899</v>
      </c>
      <c r="W2457">
        <v>-7.42</v>
      </c>
      <c r="X2457">
        <v>2.7</v>
      </c>
      <c r="Y2457">
        <v>50749</v>
      </c>
      <c r="Z2457">
        <v>3172</v>
      </c>
      <c r="AA2457">
        <v>0.31</v>
      </c>
      <c r="AB2457">
        <v>16</v>
      </c>
      <c r="AC2457">
        <v>9</v>
      </c>
      <c r="AD2457">
        <v>7</v>
      </c>
      <c r="AE2457">
        <v>56.25</v>
      </c>
      <c r="AF2457">
        <v>19</v>
      </c>
      <c r="AG2457">
        <v>3</v>
      </c>
      <c r="AH2457">
        <v>3</v>
      </c>
      <c r="AI2457">
        <v>10</v>
      </c>
      <c r="AJ2457" s="301">
        <v>43919</v>
      </c>
      <c r="AK2457">
        <v>2481</v>
      </c>
      <c r="AL2457">
        <v>796</v>
      </c>
      <c r="AM2457" s="301">
        <v>43828</v>
      </c>
      <c r="AN2457">
        <v>3330</v>
      </c>
      <c r="AO2457">
        <v>1001</v>
      </c>
      <c r="AP2457" s="301">
        <v>43645</v>
      </c>
      <c r="AQ2457">
        <v>3310</v>
      </c>
      <c r="AR2457">
        <v>1155</v>
      </c>
      <c r="AS2457" s="301">
        <v>43280</v>
      </c>
      <c r="AT2457">
        <v>3740</v>
      </c>
      <c r="AU2457">
        <v>1330</v>
      </c>
    </row>
    <row r="2458" spans="1:47" x14ac:dyDescent="0.2">
      <c r="A2458" s="102">
        <v>3374</v>
      </c>
      <c r="B2458">
        <v>5463</v>
      </c>
      <c r="C2458" t="s">
        <v>63</v>
      </c>
      <c r="D2458" t="s">
        <v>939</v>
      </c>
      <c r="E2458">
        <v>2643</v>
      </c>
      <c r="F2458">
        <v>2662</v>
      </c>
      <c r="G2458">
        <v>400</v>
      </c>
      <c r="H2458" t="s">
        <v>898</v>
      </c>
      <c r="I2458">
        <v>8795</v>
      </c>
      <c r="J2458" t="s">
        <v>1083</v>
      </c>
      <c r="K2458" t="s">
        <v>1018</v>
      </c>
      <c r="L2458">
        <v>922</v>
      </c>
      <c r="M2458">
        <v>907</v>
      </c>
      <c r="N2458">
        <v>1200</v>
      </c>
      <c r="O2458" t="s">
        <v>901</v>
      </c>
      <c r="P2458">
        <v>0.64543477617914002</v>
      </c>
      <c r="Q2458">
        <v>0.88275915431539598</v>
      </c>
      <c r="R2458">
        <v>0.266557052252056</v>
      </c>
      <c r="S2458">
        <v>2.6067491082746902E-3</v>
      </c>
      <c r="T2458">
        <v>0.32279163078321799</v>
      </c>
      <c r="U2458">
        <v>0.32279163078321799</v>
      </c>
      <c r="V2458">
        <v>3.9512184280846303E-2</v>
      </c>
      <c r="W2458">
        <v>2.2400000000000002</v>
      </c>
      <c r="X2458">
        <v>2.2200000000000002</v>
      </c>
      <c r="Y2458">
        <v>50657</v>
      </c>
      <c r="Z2458">
        <v>3166</v>
      </c>
      <c r="AA2458">
        <v>0.14000000000000001</v>
      </c>
      <c r="AB2458">
        <v>16</v>
      </c>
      <c r="AC2458">
        <v>9</v>
      </c>
      <c r="AD2458">
        <v>7</v>
      </c>
      <c r="AE2458">
        <v>56.25</v>
      </c>
      <c r="AF2458">
        <v>17</v>
      </c>
      <c r="AG2458">
        <v>4</v>
      </c>
      <c r="AH2458">
        <v>4</v>
      </c>
      <c r="AI2458">
        <v>8</v>
      </c>
      <c r="AJ2458" s="301">
        <v>43919</v>
      </c>
      <c r="AK2458">
        <v>2771</v>
      </c>
      <c r="AL2458">
        <v>890</v>
      </c>
      <c r="AM2458" s="301">
        <v>43828</v>
      </c>
      <c r="AN2458">
        <v>3080</v>
      </c>
      <c r="AO2458">
        <v>1395</v>
      </c>
      <c r="AP2458" s="301">
        <v>43645</v>
      </c>
      <c r="AQ2458">
        <v>3030</v>
      </c>
      <c r="AR2458">
        <v>1202</v>
      </c>
      <c r="AS2458" s="301">
        <v>43280</v>
      </c>
      <c r="AT2458">
        <v>3660</v>
      </c>
      <c r="AU2458">
        <v>1622</v>
      </c>
    </row>
    <row r="2459" spans="1:47" x14ac:dyDescent="0.2">
      <c r="A2459" s="102">
        <v>2061</v>
      </c>
      <c r="B2459">
        <v>5703</v>
      </c>
      <c r="C2459" t="s">
        <v>218</v>
      </c>
      <c r="D2459" t="s">
        <v>911</v>
      </c>
      <c r="E2459">
        <v>185</v>
      </c>
      <c r="F2459">
        <v>182</v>
      </c>
      <c r="G2459">
        <v>5500</v>
      </c>
      <c r="H2459" t="s">
        <v>901</v>
      </c>
      <c r="I2459">
        <v>6141</v>
      </c>
      <c r="J2459" t="s">
        <v>1069</v>
      </c>
      <c r="K2459" t="s">
        <v>909</v>
      </c>
      <c r="L2459">
        <v>1254</v>
      </c>
      <c r="M2459">
        <v>1256</v>
      </c>
      <c r="N2459">
        <v>800</v>
      </c>
      <c r="O2459" t="s">
        <v>898</v>
      </c>
      <c r="P2459">
        <v>0.92242858699309405</v>
      </c>
      <c r="Q2459">
        <v>0.92313343608035603</v>
      </c>
      <c r="R2459">
        <v>8.7014009817075692E-3</v>
      </c>
      <c r="S2459" s="15">
        <v>9.7661890166716905E-2</v>
      </c>
      <c r="T2459">
        <v>-0.61433990020195195</v>
      </c>
      <c r="U2459">
        <v>0.61433990020195195</v>
      </c>
      <c r="V2459">
        <v>0.53807558808668499</v>
      </c>
      <c r="W2459">
        <v>-8.16</v>
      </c>
      <c r="X2459">
        <v>0.38</v>
      </c>
      <c r="Y2459">
        <v>50415</v>
      </c>
      <c r="Z2459">
        <v>2966</v>
      </c>
      <c r="AA2459">
        <v>7.0000000000000007E-2</v>
      </c>
      <c r="AB2459">
        <v>17</v>
      </c>
      <c r="AC2459">
        <v>9</v>
      </c>
      <c r="AD2459">
        <v>8</v>
      </c>
      <c r="AE2459">
        <v>52.94</v>
      </c>
      <c r="AF2459">
        <v>17</v>
      </c>
      <c r="AG2459">
        <v>4</v>
      </c>
      <c r="AH2459">
        <v>3</v>
      </c>
      <c r="AI2459">
        <v>10</v>
      </c>
      <c r="AJ2459" s="301">
        <v>43919</v>
      </c>
      <c r="AK2459">
        <v>168</v>
      </c>
      <c r="AL2459">
        <v>906</v>
      </c>
      <c r="AM2459" s="301">
        <v>43828</v>
      </c>
      <c r="AN2459">
        <v>236</v>
      </c>
      <c r="AO2459">
        <v>1690</v>
      </c>
      <c r="AP2459" s="301">
        <v>43645</v>
      </c>
      <c r="AQ2459">
        <v>237</v>
      </c>
      <c r="AR2459">
        <v>1836</v>
      </c>
      <c r="AS2459" s="301">
        <v>43280</v>
      </c>
      <c r="AT2459">
        <v>245</v>
      </c>
      <c r="AU2459">
        <v>1514</v>
      </c>
    </row>
    <row r="2460" spans="1:47" x14ac:dyDescent="0.2">
      <c r="A2460" s="102">
        <v>725</v>
      </c>
      <c r="B2460">
        <v>6471</v>
      </c>
      <c r="C2460" t="s">
        <v>805</v>
      </c>
      <c r="D2460" t="s">
        <v>909</v>
      </c>
      <c r="E2460">
        <v>782</v>
      </c>
      <c r="F2460">
        <v>777</v>
      </c>
      <c r="G2460">
        <v>1300</v>
      </c>
      <c r="H2460" t="s">
        <v>898</v>
      </c>
      <c r="I2460">
        <v>8750</v>
      </c>
      <c r="J2460" t="s">
        <v>27</v>
      </c>
      <c r="K2460" t="s">
        <v>1018</v>
      </c>
      <c r="L2460">
        <v>1277.5</v>
      </c>
      <c r="M2460">
        <v>1283</v>
      </c>
      <c r="N2460">
        <v>800</v>
      </c>
      <c r="O2460" t="s">
        <v>901</v>
      </c>
      <c r="P2460">
        <v>0.67008025212547395</v>
      </c>
      <c r="Q2460">
        <v>0.95290801857165497</v>
      </c>
      <c r="R2460">
        <v>0.210685812375635</v>
      </c>
      <c r="S2460" s="15">
        <v>3.6958435914843601E-2</v>
      </c>
      <c r="T2460">
        <v>1.07053394505583</v>
      </c>
      <c r="U2460">
        <v>1.07053394505583</v>
      </c>
      <c r="V2460">
        <v>1.05675493580765</v>
      </c>
      <c r="W2460">
        <v>7.29</v>
      </c>
      <c r="X2460">
        <v>1.59</v>
      </c>
      <c r="Y2460">
        <v>50333</v>
      </c>
      <c r="Z2460">
        <v>2961</v>
      </c>
      <c r="AA2460">
        <v>0.17</v>
      </c>
      <c r="AB2460">
        <v>17</v>
      </c>
      <c r="AC2460">
        <v>8</v>
      </c>
      <c r="AD2460">
        <v>9</v>
      </c>
      <c r="AE2460">
        <v>47.06</v>
      </c>
      <c r="AF2460">
        <v>20</v>
      </c>
      <c r="AG2460">
        <v>2</v>
      </c>
      <c r="AH2460">
        <v>0</v>
      </c>
      <c r="AI2460">
        <v>15</v>
      </c>
      <c r="AJ2460" s="301">
        <v>43919</v>
      </c>
      <c r="AK2460">
        <v>711</v>
      </c>
      <c r="AL2460">
        <v>1305</v>
      </c>
      <c r="AM2460" s="301">
        <v>43828</v>
      </c>
      <c r="AN2460">
        <v>1041</v>
      </c>
      <c r="AO2460">
        <v>1816.5</v>
      </c>
      <c r="AP2460" s="301">
        <v>43645</v>
      </c>
      <c r="AQ2460">
        <v>996</v>
      </c>
      <c r="AR2460">
        <v>1656</v>
      </c>
      <c r="AS2460" s="301">
        <v>43280</v>
      </c>
      <c r="AT2460">
        <v>1135</v>
      </c>
      <c r="AU2460">
        <v>1954.5</v>
      </c>
    </row>
    <row r="2461" spans="1:47" x14ac:dyDescent="0.2">
      <c r="A2461" s="102">
        <v>3746</v>
      </c>
      <c r="B2461">
        <v>1969</v>
      </c>
      <c r="C2461" t="s">
        <v>1146</v>
      </c>
      <c r="D2461" t="s">
        <v>907</v>
      </c>
      <c r="E2461">
        <v>1570</v>
      </c>
      <c r="F2461">
        <v>1559</v>
      </c>
      <c r="G2461">
        <v>600</v>
      </c>
      <c r="H2461" t="s">
        <v>901</v>
      </c>
      <c r="I2461">
        <v>7282</v>
      </c>
      <c r="J2461" t="s">
        <v>1079</v>
      </c>
      <c r="K2461" t="s">
        <v>913</v>
      </c>
      <c r="L2461">
        <v>2248</v>
      </c>
      <c r="M2461">
        <v>2231</v>
      </c>
      <c r="N2461">
        <v>400</v>
      </c>
      <c r="O2461" t="s">
        <v>898</v>
      </c>
      <c r="P2461">
        <v>0.67958457602607703</v>
      </c>
      <c r="Q2461">
        <v>0.86743806888756803</v>
      </c>
      <c r="R2461">
        <v>2.1567556678937401E-2</v>
      </c>
      <c r="S2461" s="15">
        <v>6.1513697599842303E-3</v>
      </c>
      <c r="T2461">
        <v>-1.7964702314512799</v>
      </c>
      <c r="U2461">
        <v>1.7964702314512799</v>
      </c>
      <c r="V2461">
        <v>1.7483794496575999</v>
      </c>
      <c r="W2461">
        <v>-18.739999999999998</v>
      </c>
      <c r="X2461">
        <v>4.82</v>
      </c>
      <c r="Y2461">
        <v>50264</v>
      </c>
      <c r="Z2461">
        <v>3590</v>
      </c>
      <c r="AA2461">
        <v>0.15</v>
      </c>
      <c r="AB2461">
        <v>14</v>
      </c>
      <c r="AC2461">
        <v>6</v>
      </c>
      <c r="AD2461">
        <v>8</v>
      </c>
      <c r="AE2461">
        <v>42.86</v>
      </c>
      <c r="AF2461">
        <v>19</v>
      </c>
      <c r="AG2461">
        <v>3</v>
      </c>
      <c r="AH2461">
        <v>2</v>
      </c>
      <c r="AI2461">
        <v>9</v>
      </c>
      <c r="AJ2461" s="301">
        <v>43919</v>
      </c>
      <c r="AK2461">
        <v>1711</v>
      </c>
      <c r="AL2461">
        <v>1934</v>
      </c>
      <c r="AM2461" s="301">
        <v>43828</v>
      </c>
      <c r="AN2461">
        <v>1960</v>
      </c>
      <c r="AO2461">
        <v>2745</v>
      </c>
      <c r="AP2461" s="301">
        <v>43645</v>
      </c>
      <c r="AQ2461">
        <v>1826</v>
      </c>
      <c r="AR2461">
        <v>2157</v>
      </c>
      <c r="AS2461" s="301">
        <v>43280</v>
      </c>
      <c r="AT2461">
        <v>1993</v>
      </c>
      <c r="AU2461">
        <v>2716</v>
      </c>
    </row>
    <row r="2462" spans="1:47" x14ac:dyDescent="0.2">
      <c r="A2462" s="102">
        <v>4003</v>
      </c>
      <c r="B2462">
        <v>1417</v>
      </c>
      <c r="C2462" t="s">
        <v>1462</v>
      </c>
      <c r="D2462" t="s">
        <v>907</v>
      </c>
      <c r="E2462">
        <v>1611</v>
      </c>
      <c r="F2462">
        <v>1595</v>
      </c>
      <c r="G2462">
        <v>600</v>
      </c>
      <c r="H2462" t="s">
        <v>898</v>
      </c>
      <c r="I2462">
        <v>4005</v>
      </c>
      <c r="J2462" t="s">
        <v>1072</v>
      </c>
      <c r="K2462" t="s">
        <v>920</v>
      </c>
      <c r="L2462">
        <v>313</v>
      </c>
      <c r="M2462">
        <v>312</v>
      </c>
      <c r="N2462">
        <v>3100</v>
      </c>
      <c r="O2462" t="s">
        <v>901</v>
      </c>
      <c r="P2462">
        <v>0.70237984454456204</v>
      </c>
      <c r="Q2462">
        <v>0.85577362533960699</v>
      </c>
      <c r="R2462">
        <v>0.113403622142767</v>
      </c>
      <c r="S2462">
        <v>4.2328470567670501E-2</v>
      </c>
      <c r="T2462">
        <v>2.8536037376400198</v>
      </c>
      <c r="U2462">
        <v>2.8536037376400198</v>
      </c>
      <c r="V2462">
        <v>2.8732059883412702</v>
      </c>
      <c r="W2462">
        <v>14.26</v>
      </c>
      <c r="X2462">
        <v>1.07</v>
      </c>
      <c r="Y2462">
        <v>50236</v>
      </c>
      <c r="Z2462">
        <v>2644</v>
      </c>
      <c r="AA2462">
        <v>0.08</v>
      </c>
      <c r="AB2462">
        <v>19</v>
      </c>
      <c r="AC2462">
        <v>11</v>
      </c>
      <c r="AD2462">
        <v>8</v>
      </c>
      <c r="AE2462">
        <v>57.89</v>
      </c>
      <c r="AF2462">
        <v>19</v>
      </c>
      <c r="AG2462">
        <v>3</v>
      </c>
      <c r="AH2462">
        <v>4</v>
      </c>
      <c r="AI2462">
        <v>12</v>
      </c>
      <c r="AJ2462" s="301">
        <v>43919</v>
      </c>
      <c r="AK2462">
        <v>1375</v>
      </c>
      <c r="AL2462">
        <v>329</v>
      </c>
      <c r="AM2462" s="301">
        <v>43828</v>
      </c>
      <c r="AN2462">
        <v>1651</v>
      </c>
      <c r="AO2462">
        <v>498</v>
      </c>
      <c r="AP2462" s="301">
        <v>43645</v>
      </c>
      <c r="AQ2462">
        <v>1652</v>
      </c>
      <c r="AR2462">
        <v>515</v>
      </c>
      <c r="AS2462" s="301">
        <v>43280</v>
      </c>
      <c r="AT2462">
        <v>1687</v>
      </c>
      <c r="AU2462">
        <v>623</v>
      </c>
    </row>
    <row r="2463" spans="1:47" x14ac:dyDescent="0.2">
      <c r="A2463" s="102">
        <v>2187</v>
      </c>
      <c r="B2463">
        <v>1801</v>
      </c>
      <c r="C2463" t="s">
        <v>1352</v>
      </c>
      <c r="D2463" t="s">
        <v>907</v>
      </c>
      <c r="E2463">
        <v>3845</v>
      </c>
      <c r="F2463">
        <v>3905</v>
      </c>
      <c r="G2463">
        <v>200</v>
      </c>
      <c r="H2463" t="s">
        <v>898</v>
      </c>
      <c r="I2463">
        <v>3076</v>
      </c>
      <c r="J2463" t="s">
        <v>1126</v>
      </c>
      <c r="K2463" t="s">
        <v>905</v>
      </c>
      <c r="L2463">
        <v>1560</v>
      </c>
      <c r="M2463">
        <v>1532</v>
      </c>
      <c r="N2463">
        <v>500</v>
      </c>
      <c r="O2463" t="s">
        <v>901</v>
      </c>
      <c r="P2463">
        <v>0.87651784492853702</v>
      </c>
      <c r="Q2463">
        <v>0.92011323425515701</v>
      </c>
      <c r="R2463">
        <v>0.44376680730874801</v>
      </c>
      <c r="S2463">
        <v>6.2471200304650698E-2</v>
      </c>
      <c r="T2463">
        <v>0.12177295142661899</v>
      </c>
      <c r="U2463">
        <v>0.12177295142661899</v>
      </c>
      <c r="V2463">
        <v>0.92451589378758903</v>
      </c>
      <c r="W2463">
        <v>0.5</v>
      </c>
      <c r="X2463">
        <v>1.92</v>
      </c>
      <c r="Y2463">
        <v>50121</v>
      </c>
      <c r="Z2463">
        <v>5569</v>
      </c>
      <c r="AA2463">
        <v>0.05</v>
      </c>
      <c r="AB2463">
        <v>9</v>
      </c>
      <c r="AC2463">
        <v>3</v>
      </c>
      <c r="AD2463">
        <v>6</v>
      </c>
      <c r="AE2463">
        <v>33.33</v>
      </c>
      <c r="AF2463">
        <v>19</v>
      </c>
      <c r="AG2463">
        <v>1</v>
      </c>
      <c r="AH2463">
        <v>1</v>
      </c>
      <c r="AI2463">
        <v>7</v>
      </c>
      <c r="AJ2463" s="301">
        <v>43919</v>
      </c>
      <c r="AK2463">
        <v>3355</v>
      </c>
      <c r="AL2463">
        <v>1344</v>
      </c>
      <c r="AM2463" s="301">
        <v>43828</v>
      </c>
      <c r="AN2463">
        <v>4545</v>
      </c>
      <c r="AO2463">
        <v>1947</v>
      </c>
      <c r="AP2463" s="301">
        <v>43645</v>
      </c>
      <c r="AQ2463">
        <v>3990</v>
      </c>
      <c r="AR2463">
        <v>1791</v>
      </c>
      <c r="AS2463" s="301">
        <v>43280</v>
      </c>
      <c r="AT2463">
        <v>5980</v>
      </c>
      <c r="AU2463">
        <v>2309</v>
      </c>
    </row>
    <row r="2464" spans="1:47" x14ac:dyDescent="0.2">
      <c r="A2464" s="102">
        <v>3239</v>
      </c>
      <c r="B2464">
        <v>3087</v>
      </c>
      <c r="C2464" t="s">
        <v>1094</v>
      </c>
      <c r="D2464" t="s">
        <v>921</v>
      </c>
      <c r="E2464">
        <v>1721</v>
      </c>
      <c r="F2464">
        <v>1719</v>
      </c>
      <c r="G2464">
        <v>600</v>
      </c>
      <c r="H2464" t="s">
        <v>901</v>
      </c>
      <c r="I2464">
        <v>4631</v>
      </c>
      <c r="J2464" t="s">
        <v>1088</v>
      </c>
      <c r="K2464" t="s">
        <v>920</v>
      </c>
      <c r="L2464">
        <v>2685</v>
      </c>
      <c r="M2464">
        <v>2636</v>
      </c>
      <c r="N2464">
        <v>400</v>
      </c>
      <c r="O2464" t="s">
        <v>898</v>
      </c>
      <c r="P2464">
        <v>0.88338384416070603</v>
      </c>
      <c r="Q2464">
        <v>0.88807918766646299</v>
      </c>
      <c r="R2464">
        <v>4.31838118039434E-2</v>
      </c>
      <c r="S2464">
        <v>5.9796134605391099E-2</v>
      </c>
      <c r="T2464">
        <v>-0.61073408461138001</v>
      </c>
      <c r="U2464">
        <v>0.61073408461138001</v>
      </c>
      <c r="V2464">
        <v>1.0570335730149301</v>
      </c>
      <c r="W2464">
        <v>-4.97</v>
      </c>
      <c r="X2464">
        <v>2.1800000000000002</v>
      </c>
      <c r="Y2464">
        <v>50118</v>
      </c>
      <c r="Z2464">
        <v>5012</v>
      </c>
      <c r="AA2464">
        <v>0.4</v>
      </c>
      <c r="AB2464">
        <v>10</v>
      </c>
      <c r="AC2464">
        <v>6</v>
      </c>
      <c r="AD2464">
        <v>4</v>
      </c>
      <c r="AE2464">
        <v>60</v>
      </c>
      <c r="AF2464">
        <v>18</v>
      </c>
      <c r="AG2464">
        <v>2</v>
      </c>
      <c r="AH2464">
        <v>1</v>
      </c>
      <c r="AI2464">
        <v>7</v>
      </c>
      <c r="AJ2464" s="301">
        <v>43919</v>
      </c>
      <c r="AK2464">
        <v>1657</v>
      </c>
      <c r="AL2464">
        <v>2479</v>
      </c>
      <c r="AM2464" s="301">
        <v>43828</v>
      </c>
      <c r="AN2464">
        <v>2166</v>
      </c>
      <c r="AO2464">
        <v>3035</v>
      </c>
      <c r="AP2464" s="301">
        <v>43645</v>
      </c>
      <c r="AQ2464">
        <v>2077</v>
      </c>
      <c r="AR2464">
        <v>2906</v>
      </c>
      <c r="AS2464" s="301">
        <v>43280</v>
      </c>
      <c r="AT2464">
        <v>2140</v>
      </c>
      <c r="AU2464">
        <v>3450</v>
      </c>
    </row>
    <row r="2465" spans="1:47" x14ac:dyDescent="0.2">
      <c r="A2465" s="102">
        <v>2000</v>
      </c>
      <c r="B2465">
        <v>6457</v>
      </c>
      <c r="C2465" t="s">
        <v>1130</v>
      </c>
      <c r="D2465" t="s">
        <v>909</v>
      </c>
      <c r="E2465">
        <v>2420</v>
      </c>
      <c r="F2465">
        <v>2390</v>
      </c>
      <c r="G2465">
        <v>300</v>
      </c>
      <c r="H2465" t="s">
        <v>901</v>
      </c>
      <c r="I2465">
        <v>6963</v>
      </c>
      <c r="J2465" t="s">
        <v>1347</v>
      </c>
      <c r="K2465" t="s">
        <v>903</v>
      </c>
      <c r="L2465">
        <v>7110</v>
      </c>
      <c r="M2465">
        <v>7010</v>
      </c>
      <c r="N2465">
        <v>100</v>
      </c>
      <c r="O2465" t="s">
        <v>898</v>
      </c>
      <c r="P2465">
        <v>0.74909127812399601</v>
      </c>
      <c r="Q2465">
        <v>0.92485460027907196</v>
      </c>
      <c r="R2465">
        <v>0.133995896932217</v>
      </c>
      <c r="S2465">
        <v>4.8225881523881201E-2</v>
      </c>
      <c r="T2465">
        <v>-0.85316746985973102</v>
      </c>
      <c r="U2465">
        <v>0.85316746985973102</v>
      </c>
      <c r="V2465">
        <v>0.66630849680967397</v>
      </c>
      <c r="W2465">
        <v>-6.35</v>
      </c>
      <c r="X2465">
        <v>2.2799999999999998</v>
      </c>
      <c r="Y2465">
        <v>49930</v>
      </c>
      <c r="Z2465">
        <v>9986</v>
      </c>
      <c r="AA2465">
        <v>0.71</v>
      </c>
      <c r="AB2465">
        <v>5</v>
      </c>
      <c r="AC2465">
        <v>2</v>
      </c>
      <c r="AD2465">
        <v>3</v>
      </c>
      <c r="AE2465">
        <v>40</v>
      </c>
      <c r="AF2465">
        <v>18</v>
      </c>
      <c r="AG2465">
        <v>2</v>
      </c>
      <c r="AH2465">
        <v>0</v>
      </c>
      <c r="AI2465">
        <v>3</v>
      </c>
      <c r="AJ2465" s="301">
        <v>43919</v>
      </c>
      <c r="AK2465">
        <v>2605</v>
      </c>
      <c r="AL2465">
        <v>6200</v>
      </c>
      <c r="AM2465" s="301">
        <v>43828</v>
      </c>
      <c r="AN2465">
        <v>3310</v>
      </c>
      <c r="AO2465">
        <v>8780</v>
      </c>
      <c r="AP2465" s="301">
        <v>43645</v>
      </c>
      <c r="AQ2465">
        <v>2914</v>
      </c>
      <c r="AR2465">
        <v>7600</v>
      </c>
      <c r="AS2465" s="301">
        <v>43280</v>
      </c>
      <c r="AT2465">
        <v>3075</v>
      </c>
      <c r="AU2465">
        <v>9300</v>
      </c>
    </row>
    <row r="2466" spans="1:47" x14ac:dyDescent="0.2">
      <c r="A2466" s="102">
        <v>604</v>
      </c>
      <c r="B2466">
        <v>7762</v>
      </c>
      <c r="C2466" t="s">
        <v>1040</v>
      </c>
      <c r="D2466" t="s">
        <v>906</v>
      </c>
      <c r="E2466">
        <v>350</v>
      </c>
      <c r="F2466">
        <v>343</v>
      </c>
      <c r="G2466">
        <v>3200</v>
      </c>
      <c r="H2466" t="s">
        <v>901</v>
      </c>
      <c r="I2466">
        <v>8233</v>
      </c>
      <c r="J2466" t="s">
        <v>930</v>
      </c>
      <c r="K2466" t="s">
        <v>921</v>
      </c>
      <c r="L2466">
        <v>920</v>
      </c>
      <c r="M2466">
        <v>907</v>
      </c>
      <c r="N2466">
        <v>1200</v>
      </c>
      <c r="O2466" t="s">
        <v>898</v>
      </c>
      <c r="P2466">
        <v>0.77854643696747605</v>
      </c>
      <c r="Q2466">
        <v>0.95556801608295605</v>
      </c>
      <c r="R2466" s="15">
        <v>6.0566302731342003E-2</v>
      </c>
      <c r="S2466">
        <v>5.5470665537946599E-2</v>
      </c>
      <c r="T2466">
        <v>-0.20477617905131701</v>
      </c>
      <c r="U2466">
        <v>0.20477617905131701</v>
      </c>
      <c r="V2466">
        <v>0.121430828408549</v>
      </c>
      <c r="W2466">
        <v>-0.8</v>
      </c>
      <c r="X2466">
        <v>0.85</v>
      </c>
      <c r="Y2466">
        <v>49857</v>
      </c>
      <c r="Z2466">
        <v>4155</v>
      </c>
      <c r="AA2466">
        <v>0.3</v>
      </c>
      <c r="AB2466">
        <v>12</v>
      </c>
      <c r="AC2466">
        <v>7</v>
      </c>
      <c r="AD2466">
        <v>5</v>
      </c>
      <c r="AE2466">
        <v>58.33</v>
      </c>
      <c r="AF2466">
        <v>18</v>
      </c>
      <c r="AG2466">
        <v>3</v>
      </c>
      <c r="AH2466">
        <v>2</v>
      </c>
      <c r="AI2466">
        <v>7</v>
      </c>
      <c r="AJ2466" s="301">
        <v>43919</v>
      </c>
      <c r="AK2466">
        <v>386</v>
      </c>
      <c r="AL2466">
        <v>1003</v>
      </c>
      <c r="AM2466" s="301">
        <v>43828</v>
      </c>
      <c r="AN2466">
        <v>597</v>
      </c>
      <c r="AO2466">
        <v>1228</v>
      </c>
      <c r="AP2466" s="301">
        <v>43645</v>
      </c>
      <c r="AQ2466">
        <v>565</v>
      </c>
      <c r="AR2466">
        <v>1210</v>
      </c>
      <c r="AS2466" s="301">
        <v>43280</v>
      </c>
      <c r="AT2466">
        <v>709</v>
      </c>
      <c r="AU2466">
        <v>1834</v>
      </c>
    </row>
    <row r="2467" spans="1:47" x14ac:dyDescent="0.2">
      <c r="A2467" s="102">
        <v>1974</v>
      </c>
      <c r="B2467">
        <v>2327</v>
      </c>
      <c r="C2467" t="s">
        <v>1171</v>
      </c>
      <c r="D2467" t="s">
        <v>900</v>
      </c>
      <c r="E2467">
        <v>2942</v>
      </c>
      <c r="F2467">
        <v>2914</v>
      </c>
      <c r="G2467">
        <v>300</v>
      </c>
      <c r="H2467" t="s">
        <v>901</v>
      </c>
      <c r="I2467">
        <v>6770</v>
      </c>
      <c r="J2467" t="s">
        <v>21</v>
      </c>
      <c r="K2467" t="s">
        <v>903</v>
      </c>
      <c r="L2467">
        <v>1390</v>
      </c>
      <c r="M2467">
        <v>1344</v>
      </c>
      <c r="N2467">
        <v>700</v>
      </c>
      <c r="O2467" t="s">
        <v>898</v>
      </c>
      <c r="P2467">
        <v>0.80188051893013801</v>
      </c>
      <c r="Q2467">
        <v>0.92554381049683199</v>
      </c>
      <c r="R2467">
        <v>6.5809521434137E-2</v>
      </c>
      <c r="S2467">
        <v>4.0962283002821703E-2</v>
      </c>
      <c r="T2467">
        <v>-0.710723504156897</v>
      </c>
      <c r="U2467">
        <v>0.710723504156897</v>
      </c>
      <c r="V2467">
        <v>0.92354533537149996</v>
      </c>
      <c r="W2467">
        <v>-9.36</v>
      </c>
      <c r="X2467">
        <v>7.62</v>
      </c>
      <c r="Y2467">
        <v>49720</v>
      </c>
      <c r="Z2467">
        <v>2617</v>
      </c>
      <c r="AA2467">
        <v>0.23</v>
      </c>
      <c r="AB2467">
        <v>19</v>
      </c>
      <c r="AC2467">
        <v>9</v>
      </c>
      <c r="AD2467">
        <v>10</v>
      </c>
      <c r="AE2467">
        <v>47.37</v>
      </c>
      <c r="AF2467">
        <v>16</v>
      </c>
      <c r="AG2467">
        <v>5</v>
      </c>
      <c r="AH2467">
        <v>3</v>
      </c>
      <c r="AI2467">
        <v>11</v>
      </c>
      <c r="AJ2467" s="301">
        <v>43919</v>
      </c>
      <c r="AK2467">
        <v>2686</v>
      </c>
      <c r="AL2467">
        <v>1055</v>
      </c>
      <c r="AM2467" s="301">
        <v>43828</v>
      </c>
      <c r="AN2467">
        <v>3600</v>
      </c>
      <c r="AO2467">
        <v>2492</v>
      </c>
      <c r="AP2467" s="301">
        <v>43645</v>
      </c>
      <c r="AQ2467">
        <v>3515</v>
      </c>
      <c r="AR2467">
        <v>1869</v>
      </c>
      <c r="AS2467" s="301">
        <v>43280</v>
      </c>
      <c r="AT2467">
        <v>2762</v>
      </c>
      <c r="AU2467">
        <v>2830</v>
      </c>
    </row>
    <row r="2468" spans="1:47" x14ac:dyDescent="0.2">
      <c r="A2468" s="102">
        <v>1833</v>
      </c>
      <c r="B2468">
        <v>6501</v>
      </c>
      <c r="C2468" t="s">
        <v>1022</v>
      </c>
      <c r="D2468" t="s">
        <v>903</v>
      </c>
      <c r="E2468">
        <v>3390</v>
      </c>
      <c r="F2468">
        <v>3395</v>
      </c>
      <c r="G2468">
        <v>200</v>
      </c>
      <c r="H2468" t="s">
        <v>901</v>
      </c>
      <c r="I2468">
        <v>6902</v>
      </c>
      <c r="J2468" t="s">
        <v>588</v>
      </c>
      <c r="K2468" t="s">
        <v>913</v>
      </c>
      <c r="L2468">
        <v>4170</v>
      </c>
      <c r="M2468">
        <v>4151</v>
      </c>
      <c r="N2468">
        <v>200</v>
      </c>
      <c r="O2468" t="s">
        <v>898</v>
      </c>
      <c r="P2468">
        <v>0.90581323258102997</v>
      </c>
      <c r="Q2468">
        <v>0.92893117769572897</v>
      </c>
      <c r="R2468">
        <v>0.26648780515336001</v>
      </c>
      <c r="S2468">
        <v>8.78681410606581E-2</v>
      </c>
      <c r="T2468">
        <v>-1.2470606555595101</v>
      </c>
      <c r="U2468">
        <v>1.2470606555595101</v>
      </c>
      <c r="V2468">
        <v>1.67475762883075</v>
      </c>
      <c r="W2468">
        <v>-4.54</v>
      </c>
      <c r="X2468">
        <v>18.21</v>
      </c>
      <c r="Y2468">
        <v>49336</v>
      </c>
      <c r="Z2468">
        <v>12334</v>
      </c>
      <c r="AA2468">
        <v>0.49</v>
      </c>
      <c r="AB2468">
        <v>4</v>
      </c>
      <c r="AC2468">
        <v>2</v>
      </c>
      <c r="AD2468">
        <v>2</v>
      </c>
      <c r="AE2468">
        <v>50</v>
      </c>
      <c r="AF2468">
        <v>20</v>
      </c>
      <c r="AG2468">
        <v>1</v>
      </c>
      <c r="AH2468">
        <v>0</v>
      </c>
      <c r="AI2468">
        <v>3</v>
      </c>
      <c r="AJ2468" s="301">
        <v>43919</v>
      </c>
      <c r="AK2468">
        <v>3109</v>
      </c>
      <c r="AL2468">
        <v>3590</v>
      </c>
      <c r="AM2468" s="301">
        <v>43828</v>
      </c>
      <c r="AN2468">
        <v>4626</v>
      </c>
      <c r="AO2468">
        <v>4966</v>
      </c>
      <c r="AP2468" s="301">
        <v>43645</v>
      </c>
      <c r="AQ2468">
        <v>4045</v>
      </c>
      <c r="AR2468">
        <v>4642</v>
      </c>
      <c r="AS2468" s="301">
        <v>43280</v>
      </c>
      <c r="AT2468">
        <v>3840.5</v>
      </c>
      <c r="AU2468">
        <v>5245</v>
      </c>
    </row>
    <row r="2469" spans="1:47" x14ac:dyDescent="0.2">
      <c r="A2469" s="102">
        <v>3407</v>
      </c>
      <c r="B2469">
        <v>6841</v>
      </c>
      <c r="C2469" t="s">
        <v>1162</v>
      </c>
      <c r="D2469" t="s">
        <v>903</v>
      </c>
      <c r="E2469">
        <v>1630</v>
      </c>
      <c r="F2469">
        <v>1601</v>
      </c>
      <c r="G2469">
        <v>600</v>
      </c>
      <c r="H2469" t="s">
        <v>898</v>
      </c>
      <c r="I2469">
        <v>7867</v>
      </c>
      <c r="J2469" t="s">
        <v>1178</v>
      </c>
      <c r="K2469" t="s">
        <v>919</v>
      </c>
      <c r="L2469">
        <v>863</v>
      </c>
      <c r="M2469">
        <v>837</v>
      </c>
      <c r="N2469">
        <v>1100</v>
      </c>
      <c r="O2469" t="s">
        <v>901</v>
      </c>
      <c r="P2469">
        <v>0.74187299389317396</v>
      </c>
      <c r="Q2469">
        <v>0.88129640409090204</v>
      </c>
      <c r="R2469" s="15">
        <v>0.21120622050546001</v>
      </c>
      <c r="S2469">
        <v>6.2789095814624593E-2</v>
      </c>
      <c r="T2469">
        <v>1.71530130440253</v>
      </c>
      <c r="U2469">
        <v>1.71530130440253</v>
      </c>
      <c r="V2469">
        <v>1.90378848502745</v>
      </c>
      <c r="W2469">
        <v>11.17</v>
      </c>
      <c r="X2469">
        <v>4.1500000000000004</v>
      </c>
      <c r="Y2469">
        <v>48674</v>
      </c>
      <c r="Z2469">
        <v>3744</v>
      </c>
      <c r="AA2469">
        <v>0.17</v>
      </c>
      <c r="AB2469">
        <v>13</v>
      </c>
      <c r="AC2469">
        <v>6</v>
      </c>
      <c r="AD2469">
        <v>7</v>
      </c>
      <c r="AE2469">
        <v>46.15</v>
      </c>
      <c r="AF2469">
        <v>16</v>
      </c>
      <c r="AG2469">
        <v>4</v>
      </c>
      <c r="AH2469">
        <v>3</v>
      </c>
      <c r="AI2469">
        <v>6</v>
      </c>
      <c r="AJ2469" s="301">
        <v>43919</v>
      </c>
      <c r="AK2469">
        <v>1322</v>
      </c>
      <c r="AL2469">
        <v>782</v>
      </c>
      <c r="AM2469" s="301">
        <v>43828</v>
      </c>
      <c r="AN2469">
        <v>1929</v>
      </c>
      <c r="AO2469">
        <v>1417</v>
      </c>
      <c r="AP2469" s="301">
        <v>43645</v>
      </c>
      <c r="AQ2469">
        <v>2173</v>
      </c>
      <c r="AR2469">
        <v>1307</v>
      </c>
      <c r="AS2469" s="301">
        <v>43280</v>
      </c>
      <c r="AT2469">
        <v>1917</v>
      </c>
      <c r="AU2469">
        <v>887</v>
      </c>
    </row>
    <row r="2470" spans="1:47" x14ac:dyDescent="0.2">
      <c r="A2470" s="102">
        <v>389</v>
      </c>
      <c r="B2470">
        <v>5991</v>
      </c>
      <c r="C2470" t="s">
        <v>789</v>
      </c>
      <c r="D2470" t="s">
        <v>1032</v>
      </c>
      <c r="E2470">
        <v>693</v>
      </c>
      <c r="F2470">
        <v>693</v>
      </c>
      <c r="G2470">
        <v>1400</v>
      </c>
      <c r="H2470" t="s">
        <v>901</v>
      </c>
      <c r="I2470">
        <v>8031</v>
      </c>
      <c r="J2470" t="s">
        <v>618</v>
      </c>
      <c r="K2470" t="s">
        <v>905</v>
      </c>
      <c r="L2470">
        <v>1600.5</v>
      </c>
      <c r="M2470">
        <v>1596</v>
      </c>
      <c r="N2470">
        <v>600</v>
      </c>
      <c r="O2470" t="s">
        <v>898</v>
      </c>
      <c r="P2470">
        <v>0.88623564420904799</v>
      </c>
      <c r="Q2470">
        <v>0.96086218883684904</v>
      </c>
      <c r="R2470">
        <v>1.3832138983897299E-2</v>
      </c>
      <c r="S2470">
        <v>2.2442306305967899E-2</v>
      </c>
      <c r="T2470">
        <v>-1.14440607652488</v>
      </c>
      <c r="U2470">
        <v>1.14440607652488</v>
      </c>
      <c r="V2470">
        <v>1.0484877528535199</v>
      </c>
      <c r="W2470">
        <v>-3.62</v>
      </c>
      <c r="X2470">
        <v>1.32</v>
      </c>
      <c r="Y2470">
        <v>48651</v>
      </c>
      <c r="Z2470">
        <v>4054</v>
      </c>
      <c r="AA2470">
        <v>0.11</v>
      </c>
      <c r="AB2470">
        <v>12</v>
      </c>
      <c r="AC2470">
        <v>7</v>
      </c>
      <c r="AD2470">
        <v>5</v>
      </c>
      <c r="AE2470">
        <v>58.33</v>
      </c>
      <c r="AF2470">
        <v>20</v>
      </c>
      <c r="AG2470">
        <v>1</v>
      </c>
      <c r="AH2470">
        <v>1</v>
      </c>
      <c r="AI2470">
        <v>10</v>
      </c>
      <c r="AJ2470" s="301">
        <v>43919</v>
      </c>
      <c r="AK2470">
        <v>747</v>
      </c>
      <c r="AL2470">
        <v>1570</v>
      </c>
      <c r="AM2470" s="301">
        <v>43828</v>
      </c>
      <c r="AN2470">
        <v>995</v>
      </c>
      <c r="AO2470">
        <v>1946</v>
      </c>
      <c r="AP2470" s="301">
        <v>43645</v>
      </c>
      <c r="AQ2470">
        <v>857</v>
      </c>
      <c r="AR2470">
        <v>1798</v>
      </c>
      <c r="AS2470" s="301">
        <v>43280</v>
      </c>
      <c r="AT2470">
        <v>1025</v>
      </c>
      <c r="AU2470">
        <v>1828</v>
      </c>
    </row>
    <row r="2471" spans="1:47" x14ac:dyDescent="0.2">
      <c r="A2471" s="102">
        <v>136</v>
      </c>
      <c r="B2471">
        <v>6902</v>
      </c>
      <c r="C2471" t="s">
        <v>588</v>
      </c>
      <c r="D2471" t="s">
        <v>913</v>
      </c>
      <c r="E2471">
        <v>4170</v>
      </c>
      <c r="F2471">
        <v>4151</v>
      </c>
      <c r="G2471">
        <v>200</v>
      </c>
      <c r="H2471" t="s">
        <v>898</v>
      </c>
      <c r="I2471">
        <v>7240</v>
      </c>
      <c r="J2471" t="s">
        <v>599</v>
      </c>
      <c r="K2471" t="s">
        <v>913</v>
      </c>
      <c r="L2471">
        <v>1315</v>
      </c>
      <c r="M2471">
        <v>1294</v>
      </c>
      <c r="N2471">
        <v>600</v>
      </c>
      <c r="O2471" t="s">
        <v>901</v>
      </c>
      <c r="P2471">
        <v>0.88020553482339503</v>
      </c>
      <c r="Q2471">
        <v>0.97094644033814403</v>
      </c>
      <c r="R2471">
        <v>0.307630425779573</v>
      </c>
      <c r="S2471" s="15">
        <v>7.2125024918521996E-3</v>
      </c>
      <c r="T2471">
        <v>0.72516764724739402</v>
      </c>
      <c r="U2471">
        <v>0.72516764724739402</v>
      </c>
      <c r="V2471">
        <v>0.61446447224440903</v>
      </c>
      <c r="W2471">
        <v>3.82</v>
      </c>
      <c r="X2471">
        <v>6.48</v>
      </c>
      <c r="Y2471">
        <v>48549</v>
      </c>
      <c r="Z2471">
        <v>4046</v>
      </c>
      <c r="AA2471">
        <v>0.16</v>
      </c>
      <c r="AB2471">
        <v>12</v>
      </c>
      <c r="AC2471">
        <v>6</v>
      </c>
      <c r="AD2471">
        <v>6</v>
      </c>
      <c r="AE2471">
        <v>50</v>
      </c>
      <c r="AF2471">
        <v>20</v>
      </c>
      <c r="AG2471">
        <v>2</v>
      </c>
      <c r="AH2471">
        <v>1</v>
      </c>
      <c r="AI2471">
        <v>9</v>
      </c>
      <c r="AJ2471" s="301">
        <v>43919</v>
      </c>
      <c r="AK2471">
        <v>3590</v>
      </c>
      <c r="AL2471">
        <v>1212</v>
      </c>
      <c r="AM2471" s="301">
        <v>43828</v>
      </c>
      <c r="AN2471">
        <v>4966</v>
      </c>
      <c r="AO2471">
        <v>1641</v>
      </c>
      <c r="AP2471" s="301">
        <v>43645</v>
      </c>
      <c r="AQ2471">
        <v>4642</v>
      </c>
      <c r="AR2471">
        <v>1653</v>
      </c>
      <c r="AS2471" s="301">
        <v>43280</v>
      </c>
      <c r="AT2471">
        <v>5245</v>
      </c>
      <c r="AU2471">
        <v>2099</v>
      </c>
    </row>
    <row r="2472" spans="1:47" x14ac:dyDescent="0.2">
      <c r="A2472" s="102">
        <v>1496</v>
      </c>
      <c r="B2472">
        <v>1963</v>
      </c>
      <c r="C2472" t="s">
        <v>1077</v>
      </c>
      <c r="D2472" t="s">
        <v>907</v>
      </c>
      <c r="E2472">
        <v>1107</v>
      </c>
      <c r="F2472">
        <v>1093</v>
      </c>
      <c r="G2472">
        <v>1000</v>
      </c>
      <c r="H2472" t="s">
        <v>898</v>
      </c>
      <c r="I2472">
        <v>9613</v>
      </c>
      <c r="J2472" t="s">
        <v>1183</v>
      </c>
      <c r="K2472" t="s">
        <v>900</v>
      </c>
      <c r="L2472">
        <v>1203</v>
      </c>
      <c r="M2472">
        <v>1177</v>
      </c>
      <c r="N2472">
        <v>900</v>
      </c>
      <c r="O2472" t="s">
        <v>901</v>
      </c>
      <c r="P2472">
        <v>0.93973631428688598</v>
      </c>
      <c r="Q2472">
        <v>0.93689771933986898</v>
      </c>
      <c r="R2472">
        <v>0.15906615556611101</v>
      </c>
      <c r="S2472" s="15">
        <v>5.4998849493254197E-2</v>
      </c>
      <c r="T2472">
        <v>0.41582179069494302</v>
      </c>
      <c r="U2472">
        <v>0.41582179069494302</v>
      </c>
      <c r="V2472">
        <v>0.62816717445077397</v>
      </c>
      <c r="W2472">
        <v>1.87</v>
      </c>
      <c r="X2472">
        <v>3.18</v>
      </c>
      <c r="Y2472">
        <v>48538</v>
      </c>
      <c r="Z2472">
        <v>2311</v>
      </c>
      <c r="AA2472">
        <v>0.1</v>
      </c>
      <c r="AB2472">
        <v>21</v>
      </c>
      <c r="AC2472">
        <v>11</v>
      </c>
      <c r="AD2472">
        <v>10</v>
      </c>
      <c r="AE2472">
        <v>52.38</v>
      </c>
      <c r="AF2472">
        <v>16</v>
      </c>
      <c r="AG2472">
        <v>6</v>
      </c>
      <c r="AH2472">
        <v>3</v>
      </c>
      <c r="AI2472">
        <v>12</v>
      </c>
      <c r="AJ2472" s="301">
        <v>43919</v>
      </c>
      <c r="AK2472">
        <v>872</v>
      </c>
      <c r="AL2472">
        <v>1043</v>
      </c>
      <c r="AM2472" s="301">
        <v>43828</v>
      </c>
      <c r="AN2472">
        <v>1755</v>
      </c>
      <c r="AO2472">
        <v>1467</v>
      </c>
      <c r="AP2472" s="301">
        <v>43645</v>
      </c>
      <c r="AQ2472">
        <v>1497</v>
      </c>
      <c r="AR2472">
        <v>1461</v>
      </c>
      <c r="AS2472" s="301">
        <v>43280</v>
      </c>
      <c r="AT2472">
        <v>2136</v>
      </c>
      <c r="AU2472">
        <v>1251</v>
      </c>
    </row>
    <row r="2473" spans="1:47" x14ac:dyDescent="0.2">
      <c r="A2473" s="102">
        <v>860</v>
      </c>
      <c r="B2473">
        <v>3105</v>
      </c>
      <c r="C2473" t="s">
        <v>46</v>
      </c>
      <c r="D2473" t="s">
        <v>903</v>
      </c>
      <c r="E2473">
        <v>781</v>
      </c>
      <c r="F2473">
        <v>776</v>
      </c>
      <c r="G2473">
        <v>1300</v>
      </c>
      <c r="H2473" t="s">
        <v>901</v>
      </c>
      <c r="I2473">
        <v>5714</v>
      </c>
      <c r="J2473" t="s">
        <v>559</v>
      </c>
      <c r="K2473" t="s">
        <v>911</v>
      </c>
      <c r="L2473">
        <v>3280</v>
      </c>
      <c r="M2473">
        <v>3235</v>
      </c>
      <c r="N2473">
        <v>300</v>
      </c>
      <c r="O2473" t="s">
        <v>898</v>
      </c>
      <c r="P2473">
        <v>0.95485051752306005</v>
      </c>
      <c r="Q2473">
        <v>0.95011719760508695</v>
      </c>
      <c r="R2473" s="15">
        <v>0.20905633615911701</v>
      </c>
      <c r="S2473">
        <v>9.0306465166042502E-2</v>
      </c>
      <c r="T2473">
        <v>-0.34701312344165802</v>
      </c>
      <c r="U2473">
        <v>0.34701312344165802</v>
      </c>
      <c r="V2473">
        <v>2.5193093482427001E-2</v>
      </c>
      <c r="W2473">
        <v>-1.19</v>
      </c>
      <c r="X2473">
        <v>3.95</v>
      </c>
      <c r="Y2473">
        <v>48490</v>
      </c>
      <c r="Z2473">
        <v>4041</v>
      </c>
      <c r="AA2473">
        <v>0.25</v>
      </c>
      <c r="AB2473">
        <v>12</v>
      </c>
      <c r="AC2473">
        <v>6</v>
      </c>
      <c r="AD2473">
        <v>6</v>
      </c>
      <c r="AE2473">
        <v>50</v>
      </c>
      <c r="AF2473">
        <v>19</v>
      </c>
      <c r="AG2473">
        <v>2</v>
      </c>
      <c r="AH2473">
        <v>2</v>
      </c>
      <c r="AI2473">
        <v>8</v>
      </c>
      <c r="AJ2473" s="301">
        <v>43919</v>
      </c>
      <c r="AK2473">
        <v>730</v>
      </c>
      <c r="AL2473">
        <v>2786</v>
      </c>
      <c r="AM2473" s="301">
        <v>43828</v>
      </c>
      <c r="AN2473">
        <v>1045</v>
      </c>
      <c r="AO2473">
        <v>4075</v>
      </c>
      <c r="AP2473" s="301">
        <v>43645</v>
      </c>
      <c r="AQ2473">
        <v>844</v>
      </c>
      <c r="AR2473">
        <v>3525</v>
      </c>
      <c r="AS2473" s="301">
        <v>43280</v>
      </c>
      <c r="AT2473">
        <v>1164</v>
      </c>
      <c r="AU2473">
        <v>3350</v>
      </c>
    </row>
    <row r="2474" spans="1:47" x14ac:dyDescent="0.2">
      <c r="A2474" s="102">
        <v>1835</v>
      </c>
      <c r="B2474">
        <v>2730</v>
      </c>
      <c r="C2474" t="s">
        <v>489</v>
      </c>
      <c r="D2474" t="s">
        <v>921</v>
      </c>
      <c r="E2474">
        <v>1094</v>
      </c>
      <c r="F2474">
        <v>1074</v>
      </c>
      <c r="G2474">
        <v>1000</v>
      </c>
      <c r="H2474" t="s">
        <v>898</v>
      </c>
      <c r="I2474">
        <v>5802</v>
      </c>
      <c r="J2474" t="s">
        <v>1056</v>
      </c>
      <c r="K2474" t="s">
        <v>911</v>
      </c>
      <c r="L2474">
        <v>1238.5</v>
      </c>
      <c r="M2474">
        <v>1214.5</v>
      </c>
      <c r="N2474">
        <v>900</v>
      </c>
      <c r="O2474" t="s">
        <v>901</v>
      </c>
      <c r="P2474">
        <v>0.82148721137631597</v>
      </c>
      <c r="Q2474">
        <v>0.92888449613497703</v>
      </c>
      <c r="R2474">
        <v>0.242677062425254</v>
      </c>
      <c r="S2474">
        <v>2.7249255251162799E-2</v>
      </c>
      <c r="T2474">
        <v>1.32048928651631</v>
      </c>
      <c r="U2474">
        <v>1.32048928651631</v>
      </c>
      <c r="V2474">
        <v>1.2544543646730499</v>
      </c>
      <c r="W2474">
        <v>6.68</v>
      </c>
      <c r="X2474">
        <v>1.74</v>
      </c>
      <c r="Y2474">
        <v>48037</v>
      </c>
      <c r="Z2474">
        <v>3002</v>
      </c>
      <c r="AA2474">
        <v>7.0000000000000007E-2</v>
      </c>
      <c r="AB2474">
        <v>16</v>
      </c>
      <c r="AC2474">
        <v>8</v>
      </c>
      <c r="AD2474">
        <v>8</v>
      </c>
      <c r="AE2474">
        <v>50</v>
      </c>
      <c r="AF2474">
        <v>19</v>
      </c>
      <c r="AG2474">
        <v>1</v>
      </c>
      <c r="AH2474">
        <v>2</v>
      </c>
      <c r="AI2474">
        <v>13</v>
      </c>
      <c r="AJ2474" s="301">
        <v>43919</v>
      </c>
      <c r="AK2474">
        <v>905</v>
      </c>
      <c r="AL2474">
        <v>1166.5</v>
      </c>
      <c r="AM2474" s="301">
        <v>43828</v>
      </c>
      <c r="AN2474">
        <v>1213</v>
      </c>
      <c r="AO2474">
        <v>1652</v>
      </c>
      <c r="AP2474" s="301">
        <v>43645</v>
      </c>
      <c r="AQ2474">
        <v>1021</v>
      </c>
      <c r="AR2474">
        <v>1442</v>
      </c>
      <c r="AS2474" s="301">
        <v>43280</v>
      </c>
      <c r="AT2474">
        <v>1075</v>
      </c>
      <c r="AU2474">
        <v>1616.5</v>
      </c>
    </row>
    <row r="2475" spans="1:47" x14ac:dyDescent="0.2">
      <c r="A2475" s="102">
        <v>2893</v>
      </c>
      <c r="B2475">
        <v>3197</v>
      </c>
      <c r="C2475" t="s">
        <v>508</v>
      </c>
      <c r="D2475" t="s">
        <v>921</v>
      </c>
      <c r="E2475">
        <v>1738</v>
      </c>
      <c r="F2475">
        <v>1715</v>
      </c>
      <c r="G2475">
        <v>500</v>
      </c>
      <c r="H2475" t="s">
        <v>901</v>
      </c>
      <c r="I2475">
        <v>8316</v>
      </c>
      <c r="J2475" t="s">
        <v>1051</v>
      </c>
      <c r="K2475" t="s">
        <v>940</v>
      </c>
      <c r="L2475">
        <v>3001</v>
      </c>
      <c r="M2475">
        <v>3011</v>
      </c>
      <c r="N2475">
        <v>300</v>
      </c>
      <c r="O2475" t="s">
        <v>898</v>
      </c>
      <c r="P2475">
        <v>0.85354239751642402</v>
      </c>
      <c r="Q2475">
        <v>0.90082908388629102</v>
      </c>
      <c r="R2475">
        <v>0.173256075270491</v>
      </c>
      <c r="S2475" s="15">
        <v>3.5078852843016498E-2</v>
      </c>
      <c r="T2475">
        <v>-0.288343358161194</v>
      </c>
      <c r="U2475">
        <v>0.288343358161194</v>
      </c>
      <c r="V2475">
        <v>3.0012527826614702E-3</v>
      </c>
      <c r="W2475">
        <v>-1.64</v>
      </c>
      <c r="X2475">
        <v>5.07</v>
      </c>
      <c r="Y2475">
        <v>48013</v>
      </c>
      <c r="Z2475">
        <v>3693</v>
      </c>
      <c r="AA2475">
        <v>0.24</v>
      </c>
      <c r="AB2475">
        <v>13</v>
      </c>
      <c r="AC2475">
        <v>7</v>
      </c>
      <c r="AD2475">
        <v>6</v>
      </c>
      <c r="AE2475">
        <v>53.85</v>
      </c>
      <c r="AF2475">
        <v>20</v>
      </c>
      <c r="AG2475">
        <v>2</v>
      </c>
      <c r="AH2475">
        <v>2</v>
      </c>
      <c r="AI2475">
        <v>9</v>
      </c>
      <c r="AJ2475" s="301">
        <v>43919</v>
      </c>
      <c r="AK2475">
        <v>1614</v>
      </c>
      <c r="AL2475">
        <v>2750.5</v>
      </c>
      <c r="AM2475" s="301">
        <v>43828</v>
      </c>
      <c r="AN2475">
        <v>2135</v>
      </c>
      <c r="AO2475">
        <v>4038</v>
      </c>
      <c r="AP2475" s="301">
        <v>43645</v>
      </c>
      <c r="AQ2475">
        <v>1873</v>
      </c>
      <c r="AR2475">
        <v>3843</v>
      </c>
      <c r="AS2475" s="301">
        <v>43280</v>
      </c>
      <c r="AT2475">
        <v>1626</v>
      </c>
      <c r="AU2475">
        <v>4233</v>
      </c>
    </row>
    <row r="2476" spans="1:47" x14ac:dyDescent="0.2">
      <c r="A2476" s="102">
        <v>228</v>
      </c>
      <c r="B2476">
        <v>1833</v>
      </c>
      <c r="C2476" t="s">
        <v>1197</v>
      </c>
      <c r="D2476" t="s">
        <v>907</v>
      </c>
      <c r="E2476">
        <v>2457</v>
      </c>
      <c r="F2476">
        <v>2481</v>
      </c>
      <c r="G2476">
        <v>400</v>
      </c>
      <c r="H2476" t="s">
        <v>898</v>
      </c>
      <c r="I2476">
        <v>5020</v>
      </c>
      <c r="J2476" t="s">
        <v>1138</v>
      </c>
      <c r="K2476" t="s">
        <v>1090</v>
      </c>
      <c r="L2476">
        <v>379.7</v>
      </c>
      <c r="M2476">
        <v>378.3</v>
      </c>
      <c r="N2476">
        <v>2600</v>
      </c>
      <c r="O2476" t="s">
        <v>901</v>
      </c>
      <c r="P2476">
        <v>0.89617962172252896</v>
      </c>
      <c r="Q2476">
        <v>0.96629729724518798</v>
      </c>
      <c r="R2476">
        <v>7.4896662183797993E-2</v>
      </c>
      <c r="S2476">
        <v>6.3533594437562804E-2</v>
      </c>
      <c r="T2476">
        <v>1.8183381181474001</v>
      </c>
      <c r="U2476">
        <v>1.8183381181474001</v>
      </c>
      <c r="V2476">
        <v>1.5346172221868299</v>
      </c>
      <c r="W2476">
        <v>5.54</v>
      </c>
      <c r="X2476">
        <v>0.89</v>
      </c>
      <c r="Y2476">
        <v>47868</v>
      </c>
      <c r="Z2476">
        <v>2992</v>
      </c>
      <c r="AA2476">
        <v>7.0000000000000007E-2</v>
      </c>
      <c r="AB2476">
        <v>16</v>
      </c>
      <c r="AC2476">
        <v>10</v>
      </c>
      <c r="AD2476">
        <v>6</v>
      </c>
      <c r="AE2476">
        <v>62.5</v>
      </c>
      <c r="AF2476">
        <v>19</v>
      </c>
      <c r="AG2476">
        <v>2</v>
      </c>
      <c r="AH2476">
        <v>3</v>
      </c>
      <c r="AI2476">
        <v>11</v>
      </c>
      <c r="AJ2476" s="301">
        <v>43919</v>
      </c>
      <c r="AK2476">
        <v>2274</v>
      </c>
      <c r="AL2476">
        <v>367.8</v>
      </c>
      <c r="AM2476" s="301">
        <v>43828</v>
      </c>
      <c r="AN2476">
        <v>3010</v>
      </c>
      <c r="AO2476">
        <v>497.9</v>
      </c>
      <c r="AP2476" s="301">
        <v>43645</v>
      </c>
      <c r="AQ2476">
        <v>3380</v>
      </c>
      <c r="AR2476">
        <v>545.79999999999995</v>
      </c>
      <c r="AS2476" s="301">
        <v>43280</v>
      </c>
      <c r="AT2476">
        <v>3465</v>
      </c>
      <c r="AU2476">
        <v>757.9</v>
      </c>
    </row>
    <row r="2477" spans="1:47" x14ac:dyDescent="0.2">
      <c r="A2477" s="102">
        <v>3152</v>
      </c>
      <c r="B2477">
        <v>1959</v>
      </c>
      <c r="C2477" t="s">
        <v>1446</v>
      </c>
      <c r="D2477" t="s">
        <v>907</v>
      </c>
      <c r="E2477">
        <v>3135</v>
      </c>
      <c r="F2477">
        <v>3115</v>
      </c>
      <c r="G2477">
        <v>300</v>
      </c>
      <c r="H2477" t="s">
        <v>898</v>
      </c>
      <c r="I2477">
        <v>5803</v>
      </c>
      <c r="J2477" t="s">
        <v>23</v>
      </c>
      <c r="K2477" t="s">
        <v>911</v>
      </c>
      <c r="L2477">
        <v>312</v>
      </c>
      <c r="M2477">
        <v>308</v>
      </c>
      <c r="N2477">
        <v>3000</v>
      </c>
      <c r="O2477" t="s">
        <v>901</v>
      </c>
      <c r="P2477">
        <v>0.82141497909019001</v>
      </c>
      <c r="Q2477">
        <v>0.89119235119761597</v>
      </c>
      <c r="R2477">
        <v>1.4084443374286901E-4</v>
      </c>
      <c r="S2477">
        <v>4.0236658835947597E-2</v>
      </c>
      <c r="T2477">
        <v>2.1704695680977801</v>
      </c>
      <c r="U2477">
        <v>2.1704695680977801</v>
      </c>
      <c r="V2477">
        <v>2.15542031523501</v>
      </c>
      <c r="W2477">
        <v>7.55</v>
      </c>
      <c r="X2477">
        <v>1.1200000000000001</v>
      </c>
      <c r="Y2477">
        <v>47847</v>
      </c>
      <c r="Z2477">
        <v>2815</v>
      </c>
      <c r="AA2477">
        <v>-0.01</v>
      </c>
      <c r="AB2477">
        <v>17</v>
      </c>
      <c r="AC2477">
        <v>7</v>
      </c>
      <c r="AD2477">
        <v>10</v>
      </c>
      <c r="AE2477">
        <v>41.18</v>
      </c>
      <c r="AF2477">
        <v>17</v>
      </c>
      <c r="AG2477">
        <v>3</v>
      </c>
      <c r="AH2477">
        <v>3</v>
      </c>
      <c r="AI2477">
        <v>11</v>
      </c>
      <c r="AJ2477" s="301">
        <v>43919</v>
      </c>
      <c r="AK2477">
        <v>3070</v>
      </c>
      <c r="AL2477">
        <v>317</v>
      </c>
      <c r="AM2477" s="301">
        <v>43828</v>
      </c>
      <c r="AN2477">
        <v>3235</v>
      </c>
      <c r="AO2477">
        <v>452</v>
      </c>
      <c r="AP2477" s="301">
        <v>43645</v>
      </c>
      <c r="AQ2477">
        <v>3325</v>
      </c>
      <c r="AR2477">
        <v>421</v>
      </c>
      <c r="AS2477" s="301">
        <v>43280</v>
      </c>
      <c r="AT2477">
        <v>5210</v>
      </c>
      <c r="AU2477">
        <v>689</v>
      </c>
    </row>
    <row r="2478" spans="1:47" x14ac:dyDescent="0.2">
      <c r="A2478" s="102">
        <v>3334</v>
      </c>
      <c r="B2478">
        <v>1959</v>
      </c>
      <c r="C2478" t="s">
        <v>1446</v>
      </c>
      <c r="D2478" t="s">
        <v>907</v>
      </c>
      <c r="E2478">
        <v>3135</v>
      </c>
      <c r="F2478">
        <v>3115</v>
      </c>
      <c r="G2478">
        <v>300</v>
      </c>
      <c r="H2478" t="s">
        <v>898</v>
      </c>
      <c r="I2478">
        <v>4208</v>
      </c>
      <c r="J2478" t="s">
        <v>1026</v>
      </c>
      <c r="K2478" t="s">
        <v>920</v>
      </c>
      <c r="L2478">
        <v>1810</v>
      </c>
      <c r="M2478">
        <v>1797</v>
      </c>
      <c r="N2478">
        <v>500</v>
      </c>
      <c r="O2478" t="s">
        <v>901</v>
      </c>
      <c r="P2478">
        <v>0.71816687695537695</v>
      </c>
      <c r="Q2478">
        <v>0.884628935679729</v>
      </c>
      <c r="R2478" s="15">
        <v>9.17304661912451E-2</v>
      </c>
      <c r="S2478" s="15">
        <v>8.5786025696773599E-2</v>
      </c>
      <c r="T2478">
        <v>1.3636297221707001</v>
      </c>
      <c r="U2478">
        <v>1.3636297221707001</v>
      </c>
      <c r="V2478">
        <v>1.1703294000360001</v>
      </c>
      <c r="W2478">
        <v>6.01</v>
      </c>
      <c r="X2478">
        <v>3.85</v>
      </c>
      <c r="Y2478">
        <v>47751</v>
      </c>
      <c r="Z2478">
        <v>5306</v>
      </c>
      <c r="AA2478">
        <v>0.51</v>
      </c>
      <c r="AB2478">
        <v>9</v>
      </c>
      <c r="AC2478">
        <v>6</v>
      </c>
      <c r="AD2478">
        <v>3</v>
      </c>
      <c r="AE2478">
        <v>66.67</v>
      </c>
      <c r="AF2478">
        <v>20</v>
      </c>
      <c r="AG2478">
        <v>2</v>
      </c>
      <c r="AH2478">
        <v>1</v>
      </c>
      <c r="AI2478">
        <v>6</v>
      </c>
      <c r="AJ2478" s="301">
        <v>43919</v>
      </c>
      <c r="AK2478">
        <v>3070</v>
      </c>
      <c r="AL2478">
        <v>1691</v>
      </c>
      <c r="AM2478" s="301">
        <v>43828</v>
      </c>
      <c r="AN2478">
        <v>3235</v>
      </c>
      <c r="AO2478">
        <v>2379</v>
      </c>
      <c r="AP2478" s="301">
        <v>43645</v>
      </c>
      <c r="AQ2478">
        <v>3325</v>
      </c>
      <c r="AR2478">
        <v>2298</v>
      </c>
      <c r="AS2478" s="301">
        <v>43280</v>
      </c>
      <c r="AT2478">
        <v>5210</v>
      </c>
      <c r="AU2478">
        <v>2821</v>
      </c>
    </row>
    <row r="2479" spans="1:47" x14ac:dyDescent="0.2">
      <c r="A2479" s="102">
        <v>1779</v>
      </c>
      <c r="B2479">
        <v>6592</v>
      </c>
      <c r="C2479" t="s">
        <v>1059</v>
      </c>
      <c r="D2479" t="s">
        <v>903</v>
      </c>
      <c r="E2479">
        <v>3415</v>
      </c>
      <c r="F2479">
        <v>3380</v>
      </c>
      <c r="G2479">
        <v>200</v>
      </c>
      <c r="H2479" t="s">
        <v>901</v>
      </c>
      <c r="I2479">
        <v>6902</v>
      </c>
      <c r="J2479" t="s">
        <v>588</v>
      </c>
      <c r="K2479" t="s">
        <v>913</v>
      </c>
      <c r="L2479">
        <v>4170</v>
      </c>
      <c r="M2479">
        <v>4151</v>
      </c>
      <c r="N2479">
        <v>200</v>
      </c>
      <c r="O2479" t="s">
        <v>898</v>
      </c>
      <c r="P2479">
        <v>0.91762711526735696</v>
      </c>
      <c r="Q2479">
        <v>0.93079047815008098</v>
      </c>
      <c r="R2479" s="15">
        <v>0.222896666534944</v>
      </c>
      <c r="S2479" s="15">
        <v>5.8521641631340597E-2</v>
      </c>
      <c r="T2479">
        <v>-1.7586226445533999</v>
      </c>
      <c r="U2479">
        <v>1.7586226445533999</v>
      </c>
      <c r="V2479">
        <v>1.64200777075427</v>
      </c>
      <c r="W2479">
        <v>-7.29</v>
      </c>
      <c r="X2479">
        <v>18.57</v>
      </c>
      <c r="Y2479">
        <v>47746</v>
      </c>
      <c r="Z2479">
        <v>7958</v>
      </c>
      <c r="AA2479">
        <v>0.72</v>
      </c>
      <c r="AB2479">
        <v>6</v>
      </c>
      <c r="AC2479">
        <v>4</v>
      </c>
      <c r="AD2479">
        <v>2</v>
      </c>
      <c r="AE2479">
        <v>66.67</v>
      </c>
      <c r="AF2479">
        <v>20</v>
      </c>
      <c r="AG2479">
        <v>1</v>
      </c>
      <c r="AH2479">
        <v>0</v>
      </c>
      <c r="AI2479">
        <v>5</v>
      </c>
      <c r="AJ2479" s="301">
        <v>43919</v>
      </c>
      <c r="AK2479">
        <v>3360</v>
      </c>
      <c r="AL2479">
        <v>3590</v>
      </c>
      <c r="AM2479" s="301">
        <v>43828</v>
      </c>
      <c r="AN2479">
        <v>4150</v>
      </c>
      <c r="AO2479">
        <v>4966</v>
      </c>
      <c r="AP2479" s="301">
        <v>43645</v>
      </c>
      <c r="AQ2479">
        <v>3850</v>
      </c>
      <c r="AR2479">
        <v>4642</v>
      </c>
      <c r="AS2479" s="301">
        <v>43280</v>
      </c>
      <c r="AT2479">
        <v>5180</v>
      </c>
      <c r="AU2479">
        <v>5245</v>
      </c>
    </row>
    <row r="2480" spans="1:47" x14ac:dyDescent="0.2">
      <c r="A2480" s="102">
        <v>3270</v>
      </c>
      <c r="B2480">
        <v>8233</v>
      </c>
      <c r="C2480" t="s">
        <v>930</v>
      </c>
      <c r="D2480" t="s">
        <v>921</v>
      </c>
      <c r="E2480">
        <v>920</v>
      </c>
      <c r="F2480">
        <v>907</v>
      </c>
      <c r="G2480">
        <v>1100</v>
      </c>
      <c r="H2480" t="s">
        <v>901</v>
      </c>
      <c r="I2480">
        <v>9303</v>
      </c>
      <c r="J2480" t="s">
        <v>1166</v>
      </c>
      <c r="K2480" t="s">
        <v>1184</v>
      </c>
      <c r="L2480">
        <v>1276</v>
      </c>
      <c r="M2480">
        <v>1286</v>
      </c>
      <c r="N2480">
        <v>800</v>
      </c>
      <c r="O2480" t="s">
        <v>898</v>
      </c>
      <c r="P2480">
        <v>0.80275756677305798</v>
      </c>
      <c r="Q2480">
        <v>0.88703072364133395</v>
      </c>
      <c r="R2480">
        <v>6.0391845850176401E-2</v>
      </c>
      <c r="S2480" s="15">
        <v>6.5017700697973704E-2</v>
      </c>
      <c r="T2480">
        <v>-1.72122923879482</v>
      </c>
      <c r="U2480">
        <v>1.72122923879482</v>
      </c>
      <c r="V2480">
        <v>1.5850658014301899</v>
      </c>
      <c r="W2480">
        <v>-10.53</v>
      </c>
      <c r="X2480">
        <v>3.02</v>
      </c>
      <c r="Y2480">
        <v>47686</v>
      </c>
      <c r="Z2480">
        <v>2980</v>
      </c>
      <c r="AA2480">
        <v>0.12</v>
      </c>
      <c r="AB2480">
        <v>16</v>
      </c>
      <c r="AC2480">
        <v>9</v>
      </c>
      <c r="AD2480">
        <v>7</v>
      </c>
      <c r="AE2480">
        <v>56.25</v>
      </c>
      <c r="AF2480">
        <v>20</v>
      </c>
      <c r="AG2480">
        <v>1</v>
      </c>
      <c r="AH2480">
        <v>0</v>
      </c>
      <c r="AI2480">
        <v>15</v>
      </c>
      <c r="AJ2480" s="301">
        <v>43919</v>
      </c>
      <c r="AK2480">
        <v>1003</v>
      </c>
      <c r="AL2480">
        <v>1217</v>
      </c>
      <c r="AM2480" s="301">
        <v>43828</v>
      </c>
      <c r="AN2480">
        <v>1228</v>
      </c>
      <c r="AO2480">
        <v>1471</v>
      </c>
      <c r="AP2480" s="301">
        <v>43645</v>
      </c>
      <c r="AQ2480">
        <v>1210</v>
      </c>
      <c r="AR2480">
        <v>1417</v>
      </c>
      <c r="AS2480" s="301">
        <v>43280</v>
      </c>
      <c r="AT2480">
        <v>1834</v>
      </c>
      <c r="AU2480">
        <v>1330</v>
      </c>
    </row>
    <row r="2481" spans="1:47" x14ac:dyDescent="0.2">
      <c r="A2481" s="102">
        <v>3214</v>
      </c>
      <c r="B2481">
        <v>1941</v>
      </c>
      <c r="C2481" t="s">
        <v>1159</v>
      </c>
      <c r="D2481" t="s">
        <v>907</v>
      </c>
      <c r="E2481">
        <v>2302</v>
      </c>
      <c r="F2481">
        <v>2285</v>
      </c>
      <c r="G2481">
        <v>400</v>
      </c>
      <c r="H2481" t="s">
        <v>898</v>
      </c>
      <c r="I2481">
        <v>3099</v>
      </c>
      <c r="J2481" t="s">
        <v>33</v>
      </c>
      <c r="K2481" t="s">
        <v>921</v>
      </c>
      <c r="L2481">
        <v>635</v>
      </c>
      <c r="M2481">
        <v>623</v>
      </c>
      <c r="N2481">
        <v>1500</v>
      </c>
      <c r="O2481" t="s">
        <v>901</v>
      </c>
      <c r="P2481">
        <v>0.84825135813187802</v>
      </c>
      <c r="Q2481">
        <v>0.88893789832838899</v>
      </c>
      <c r="R2481" s="15">
        <v>3.7694574949009999E-3</v>
      </c>
      <c r="S2481" s="15">
        <v>5.3005797139090101E-2</v>
      </c>
      <c r="T2481">
        <v>1.84953448064167</v>
      </c>
      <c r="U2481">
        <v>1.84953448064167</v>
      </c>
      <c r="V2481">
        <v>1.1177994065883401</v>
      </c>
      <c r="W2481">
        <v>8.5299999999999994</v>
      </c>
      <c r="X2481">
        <v>2.2400000000000002</v>
      </c>
      <c r="Y2481">
        <v>47583</v>
      </c>
      <c r="Z2481">
        <v>2974</v>
      </c>
      <c r="AA2481">
        <v>0.12</v>
      </c>
      <c r="AB2481">
        <v>16</v>
      </c>
      <c r="AC2481">
        <v>7</v>
      </c>
      <c r="AD2481">
        <v>9</v>
      </c>
      <c r="AE2481">
        <v>43.75</v>
      </c>
      <c r="AF2481">
        <v>18</v>
      </c>
      <c r="AG2481">
        <v>2</v>
      </c>
      <c r="AH2481">
        <v>2</v>
      </c>
      <c r="AI2481">
        <v>12</v>
      </c>
      <c r="AJ2481" s="301">
        <v>43919</v>
      </c>
      <c r="AK2481">
        <v>2248</v>
      </c>
      <c r="AL2481">
        <v>641</v>
      </c>
      <c r="AM2481" s="301">
        <v>43828</v>
      </c>
      <c r="AN2481">
        <v>2532</v>
      </c>
      <c r="AO2481">
        <v>984</v>
      </c>
      <c r="AP2481" s="301">
        <v>43645</v>
      </c>
      <c r="AQ2481">
        <v>2296</v>
      </c>
      <c r="AR2481">
        <v>899</v>
      </c>
      <c r="AS2481" s="301">
        <v>43280</v>
      </c>
      <c r="AT2481">
        <v>2698</v>
      </c>
      <c r="AU2481">
        <v>1344</v>
      </c>
    </row>
    <row r="2482" spans="1:47" x14ac:dyDescent="0.2">
      <c r="A2482" s="102">
        <v>1696</v>
      </c>
      <c r="B2482">
        <v>5471</v>
      </c>
      <c r="C2482" t="s">
        <v>1052</v>
      </c>
      <c r="D2482" t="s">
        <v>939</v>
      </c>
      <c r="E2482">
        <v>3290</v>
      </c>
      <c r="F2482">
        <v>3280</v>
      </c>
      <c r="G2482">
        <v>300</v>
      </c>
      <c r="H2482" t="s">
        <v>901</v>
      </c>
      <c r="I2482">
        <v>9101</v>
      </c>
      <c r="J2482" t="s">
        <v>682</v>
      </c>
      <c r="K2482" t="s">
        <v>1071</v>
      </c>
      <c r="L2482">
        <v>1484</v>
      </c>
      <c r="M2482">
        <v>1493</v>
      </c>
      <c r="N2482">
        <v>700</v>
      </c>
      <c r="O2482" t="s">
        <v>898</v>
      </c>
      <c r="P2482">
        <v>0.74433161923768698</v>
      </c>
      <c r="Q2482">
        <v>0.93239339450560299</v>
      </c>
      <c r="R2482">
        <v>0.166603400951576</v>
      </c>
      <c r="S2482">
        <v>9.3708091567937801E-2</v>
      </c>
      <c r="T2482">
        <v>-1.80413475997966</v>
      </c>
      <c r="U2482">
        <v>1.80413475997966</v>
      </c>
      <c r="V2482">
        <v>1.4854836535798299</v>
      </c>
      <c r="W2482">
        <v>-11.22</v>
      </c>
      <c r="X2482">
        <v>6.21</v>
      </c>
      <c r="Y2482">
        <v>47509</v>
      </c>
      <c r="Z2482">
        <v>5939</v>
      </c>
      <c r="AA2482">
        <v>0.28000000000000003</v>
      </c>
      <c r="AB2482">
        <v>8</v>
      </c>
      <c r="AC2482">
        <v>4</v>
      </c>
      <c r="AD2482">
        <v>4</v>
      </c>
      <c r="AE2482">
        <v>50</v>
      </c>
      <c r="AF2482">
        <v>21</v>
      </c>
      <c r="AG2482">
        <v>0</v>
      </c>
      <c r="AH2482">
        <v>0</v>
      </c>
      <c r="AI2482">
        <v>8</v>
      </c>
      <c r="AJ2482" s="301">
        <v>43919</v>
      </c>
      <c r="AK2482">
        <v>3655</v>
      </c>
      <c r="AL2482">
        <v>1336</v>
      </c>
      <c r="AM2482" s="301">
        <v>43828</v>
      </c>
      <c r="AN2482">
        <v>4805</v>
      </c>
      <c r="AO2482">
        <v>1981</v>
      </c>
      <c r="AP2482" s="301">
        <v>43645</v>
      </c>
      <c r="AQ2482">
        <v>4155</v>
      </c>
      <c r="AR2482">
        <v>1776</v>
      </c>
      <c r="AS2482" s="301">
        <v>43280</v>
      </c>
      <c r="AT2482">
        <v>4995</v>
      </c>
      <c r="AU2482">
        <v>2162</v>
      </c>
    </row>
    <row r="2483" spans="1:47" x14ac:dyDescent="0.2">
      <c r="A2483" s="102">
        <v>2792</v>
      </c>
      <c r="B2483">
        <v>9003</v>
      </c>
      <c r="C2483" t="s">
        <v>1064</v>
      </c>
      <c r="D2483" t="s">
        <v>976</v>
      </c>
      <c r="E2483">
        <v>2885</v>
      </c>
      <c r="F2483">
        <v>2880</v>
      </c>
      <c r="G2483">
        <v>300</v>
      </c>
      <c r="H2483" t="s">
        <v>901</v>
      </c>
      <c r="I2483">
        <v>9007</v>
      </c>
      <c r="J2483" t="s">
        <v>1279</v>
      </c>
      <c r="K2483" t="s">
        <v>976</v>
      </c>
      <c r="L2483">
        <v>2668</v>
      </c>
      <c r="M2483">
        <v>2659</v>
      </c>
      <c r="N2483">
        <v>300</v>
      </c>
      <c r="O2483" t="s">
        <v>898</v>
      </c>
      <c r="P2483">
        <v>0.85506300024372495</v>
      </c>
      <c r="Q2483">
        <v>0.90379569457110898</v>
      </c>
      <c r="R2483" s="15">
        <v>0.354778341061039</v>
      </c>
      <c r="S2483" s="15">
        <v>1.22705439655571E-2</v>
      </c>
      <c r="T2483">
        <v>-2.0076073270434498</v>
      </c>
      <c r="U2483">
        <v>2.0076073270434498</v>
      </c>
      <c r="V2483">
        <v>2.35645468842932</v>
      </c>
      <c r="W2483">
        <v>-6.52</v>
      </c>
      <c r="X2483">
        <v>7.67</v>
      </c>
      <c r="Y2483">
        <v>47218</v>
      </c>
      <c r="Z2483">
        <v>5246</v>
      </c>
      <c r="AA2483">
        <v>0.23</v>
      </c>
      <c r="AB2483">
        <v>9</v>
      </c>
      <c r="AC2483">
        <v>5</v>
      </c>
      <c r="AD2483">
        <v>4</v>
      </c>
      <c r="AE2483">
        <v>55.56</v>
      </c>
      <c r="AF2483">
        <v>21</v>
      </c>
      <c r="AG2483">
        <v>0</v>
      </c>
      <c r="AH2483">
        <v>0</v>
      </c>
      <c r="AI2483">
        <v>9</v>
      </c>
      <c r="AJ2483" s="301">
        <v>43919</v>
      </c>
      <c r="AK2483">
        <v>2889</v>
      </c>
      <c r="AL2483">
        <v>2472</v>
      </c>
      <c r="AM2483" s="301">
        <v>43828</v>
      </c>
      <c r="AN2483">
        <v>2965</v>
      </c>
      <c r="AO2483">
        <v>2551</v>
      </c>
      <c r="AP2483" s="301">
        <v>43645</v>
      </c>
      <c r="AQ2483">
        <v>3020</v>
      </c>
      <c r="AR2483">
        <v>2674</v>
      </c>
      <c r="AS2483" s="301">
        <v>43280</v>
      </c>
      <c r="AT2483">
        <v>3315</v>
      </c>
      <c r="AU2483">
        <v>2288</v>
      </c>
    </row>
    <row r="2484" spans="1:47" x14ac:dyDescent="0.2">
      <c r="A2484" s="102">
        <v>4033</v>
      </c>
      <c r="B2484">
        <v>6902</v>
      </c>
      <c r="C2484" t="s">
        <v>588</v>
      </c>
      <c r="D2484" t="s">
        <v>913</v>
      </c>
      <c r="E2484">
        <v>4170</v>
      </c>
      <c r="F2484">
        <v>4151</v>
      </c>
      <c r="G2484">
        <v>200</v>
      </c>
      <c r="H2484" t="s">
        <v>898</v>
      </c>
      <c r="I2484">
        <v>9602</v>
      </c>
      <c r="J2484" t="s">
        <v>1469</v>
      </c>
      <c r="K2484" t="s">
        <v>900</v>
      </c>
      <c r="L2484">
        <v>3800</v>
      </c>
      <c r="M2484">
        <v>3790</v>
      </c>
      <c r="N2484">
        <v>200</v>
      </c>
      <c r="O2484" t="s">
        <v>901</v>
      </c>
      <c r="P2484">
        <v>0.89255625593235899</v>
      </c>
      <c r="Q2484">
        <v>0.85414863343105296</v>
      </c>
      <c r="R2484">
        <v>6.6019166182219105E-2</v>
      </c>
      <c r="S2484">
        <v>3.3878079628716001E-2</v>
      </c>
      <c r="T2484">
        <v>1.0700071581936801</v>
      </c>
      <c r="U2484">
        <v>1.0700071581936801</v>
      </c>
      <c r="V2484">
        <v>1.5780712032783699</v>
      </c>
      <c r="W2484">
        <v>4.34</v>
      </c>
      <c r="X2484">
        <v>8.6999999999999993</v>
      </c>
      <c r="Y2484">
        <v>46892</v>
      </c>
      <c r="Z2484">
        <v>11723</v>
      </c>
      <c r="AA2484">
        <v>0.56000000000000005</v>
      </c>
      <c r="AB2484">
        <v>4</v>
      </c>
      <c r="AC2484">
        <v>1</v>
      </c>
      <c r="AD2484">
        <v>3</v>
      </c>
      <c r="AE2484">
        <v>25</v>
      </c>
      <c r="AF2484">
        <v>19</v>
      </c>
      <c r="AG2484">
        <v>1</v>
      </c>
      <c r="AH2484">
        <v>0</v>
      </c>
      <c r="AI2484">
        <v>3</v>
      </c>
      <c r="AJ2484" s="301">
        <v>43919</v>
      </c>
      <c r="AK2484">
        <v>3590</v>
      </c>
      <c r="AL2484">
        <v>3285</v>
      </c>
      <c r="AM2484" s="301">
        <v>43828</v>
      </c>
      <c r="AN2484">
        <v>4966</v>
      </c>
      <c r="AO2484">
        <v>4545</v>
      </c>
      <c r="AP2484" s="301">
        <v>43645</v>
      </c>
      <c r="AQ2484">
        <v>4642</v>
      </c>
      <c r="AR2484">
        <v>4680</v>
      </c>
      <c r="AS2484" s="301">
        <v>43280</v>
      </c>
      <c r="AT2484">
        <v>5245</v>
      </c>
      <c r="AU2484">
        <v>3575</v>
      </c>
    </row>
    <row r="2485" spans="1:47" x14ac:dyDescent="0.2">
      <c r="A2485" s="102">
        <v>2623</v>
      </c>
      <c r="B2485">
        <v>2593</v>
      </c>
      <c r="C2485" t="s">
        <v>481</v>
      </c>
      <c r="D2485" t="s">
        <v>923</v>
      </c>
      <c r="E2485">
        <v>6170</v>
      </c>
      <c r="F2485">
        <v>6230</v>
      </c>
      <c r="G2485">
        <v>100</v>
      </c>
      <c r="H2485" t="s">
        <v>901</v>
      </c>
      <c r="I2485">
        <v>3148</v>
      </c>
      <c r="J2485" t="s">
        <v>504</v>
      </c>
      <c r="K2485" t="s">
        <v>921</v>
      </c>
      <c r="L2485">
        <v>3330</v>
      </c>
      <c r="M2485">
        <v>3430</v>
      </c>
      <c r="N2485">
        <v>200</v>
      </c>
      <c r="O2485" t="s">
        <v>898</v>
      </c>
      <c r="P2485">
        <v>0.73635278715713504</v>
      </c>
      <c r="Q2485">
        <v>0.90787993596622096</v>
      </c>
      <c r="R2485">
        <v>6.6831339746956903E-2</v>
      </c>
      <c r="S2485">
        <v>9.1154702588804704E-2</v>
      </c>
      <c r="T2485">
        <v>-0.95369714752842905</v>
      </c>
      <c r="U2485">
        <v>0.95369714752842905</v>
      </c>
      <c r="V2485">
        <v>0.67520804356577901</v>
      </c>
      <c r="W2485">
        <v>-6.34</v>
      </c>
      <c r="X2485">
        <v>10.11</v>
      </c>
      <c r="Y2485">
        <v>46739</v>
      </c>
      <c r="Z2485">
        <v>5842</v>
      </c>
      <c r="AA2485">
        <v>0.08</v>
      </c>
      <c r="AB2485">
        <v>8</v>
      </c>
      <c r="AC2485">
        <v>4</v>
      </c>
      <c r="AD2485">
        <v>4</v>
      </c>
      <c r="AE2485">
        <v>50</v>
      </c>
      <c r="AF2485">
        <v>20</v>
      </c>
      <c r="AG2485">
        <v>0</v>
      </c>
      <c r="AH2485">
        <v>1</v>
      </c>
      <c r="AI2485">
        <v>7</v>
      </c>
      <c r="AJ2485" s="301">
        <v>43919</v>
      </c>
      <c r="AK2485">
        <v>5850</v>
      </c>
      <c r="AL2485">
        <v>2716</v>
      </c>
      <c r="AM2485" s="301">
        <v>43828</v>
      </c>
      <c r="AN2485">
        <v>5480</v>
      </c>
      <c r="AO2485">
        <v>2796</v>
      </c>
      <c r="AP2485" s="301">
        <v>43645</v>
      </c>
      <c r="AQ2485">
        <v>5110</v>
      </c>
      <c r="AR2485">
        <v>2558</v>
      </c>
      <c r="AS2485" s="301">
        <v>43280</v>
      </c>
      <c r="AT2485">
        <v>5010</v>
      </c>
      <c r="AU2485">
        <v>3025</v>
      </c>
    </row>
    <row r="2486" spans="1:47" x14ac:dyDescent="0.2">
      <c r="A2486" s="102">
        <v>3469</v>
      </c>
      <c r="B2486">
        <v>2412</v>
      </c>
      <c r="C2486" t="s">
        <v>1403</v>
      </c>
      <c r="D2486" t="s">
        <v>910</v>
      </c>
      <c r="E2486">
        <v>2149</v>
      </c>
      <c r="F2486">
        <v>2198</v>
      </c>
      <c r="G2486">
        <v>400</v>
      </c>
      <c r="H2486" t="s">
        <v>898</v>
      </c>
      <c r="I2486">
        <v>6268</v>
      </c>
      <c r="J2486" t="s">
        <v>1181</v>
      </c>
      <c r="K2486" t="s">
        <v>909</v>
      </c>
      <c r="L2486">
        <v>3215</v>
      </c>
      <c r="M2486">
        <v>3220</v>
      </c>
      <c r="N2486">
        <v>300</v>
      </c>
      <c r="O2486" t="s">
        <v>901</v>
      </c>
      <c r="P2486">
        <v>0.93388928144134498</v>
      </c>
      <c r="Q2486">
        <v>0.87833387970796595</v>
      </c>
      <c r="R2486" s="15">
        <v>0.25782293957734698</v>
      </c>
      <c r="S2486">
        <v>2.7895917196841299E-2</v>
      </c>
      <c r="T2486">
        <v>1.09602656905386</v>
      </c>
      <c r="U2486">
        <v>1.09602656905386</v>
      </c>
      <c r="V2486">
        <v>0.73037779555267501</v>
      </c>
      <c r="W2486">
        <v>7.71</v>
      </c>
      <c r="X2486">
        <v>8.99</v>
      </c>
      <c r="Y2486">
        <v>46569</v>
      </c>
      <c r="Z2486">
        <v>3582</v>
      </c>
      <c r="AA2486">
        <v>0.25</v>
      </c>
      <c r="AB2486">
        <v>13</v>
      </c>
      <c r="AC2486">
        <v>7</v>
      </c>
      <c r="AD2486">
        <v>6</v>
      </c>
      <c r="AE2486">
        <v>53.85</v>
      </c>
      <c r="AF2486">
        <v>19</v>
      </c>
      <c r="AG2486">
        <v>4</v>
      </c>
      <c r="AH2486">
        <v>2</v>
      </c>
      <c r="AI2486">
        <v>7</v>
      </c>
      <c r="AJ2486" s="301">
        <v>43919</v>
      </c>
      <c r="AK2486">
        <v>1420</v>
      </c>
      <c r="AL2486">
        <v>2432</v>
      </c>
      <c r="AM2486" s="301">
        <v>43828</v>
      </c>
      <c r="AN2486">
        <v>2261</v>
      </c>
      <c r="AO2486">
        <v>3265</v>
      </c>
      <c r="AP2486" s="301">
        <v>43645</v>
      </c>
      <c r="AQ2486">
        <v>1911</v>
      </c>
      <c r="AR2486">
        <v>3140</v>
      </c>
      <c r="AS2486" s="301">
        <v>43280</v>
      </c>
      <c r="AT2486">
        <v>1513</v>
      </c>
      <c r="AU2486">
        <v>3380</v>
      </c>
    </row>
    <row r="2487" spans="1:47" x14ac:dyDescent="0.2">
      <c r="A2487" s="102">
        <v>1308</v>
      </c>
      <c r="B2487">
        <v>2914</v>
      </c>
      <c r="C2487" t="s">
        <v>994</v>
      </c>
      <c r="D2487" t="s">
        <v>923</v>
      </c>
      <c r="E2487">
        <v>1998.5</v>
      </c>
      <c r="F2487">
        <v>1997</v>
      </c>
      <c r="G2487">
        <v>500</v>
      </c>
      <c r="H2487" t="s">
        <v>901</v>
      </c>
      <c r="I2487">
        <v>3863</v>
      </c>
      <c r="J2487" t="s">
        <v>1050</v>
      </c>
      <c r="K2487" t="s">
        <v>1049</v>
      </c>
      <c r="L2487">
        <v>1536</v>
      </c>
      <c r="M2487">
        <v>1503</v>
      </c>
      <c r="N2487">
        <v>700</v>
      </c>
      <c r="O2487" t="s">
        <v>898</v>
      </c>
      <c r="P2487">
        <v>0.84036908903651997</v>
      </c>
      <c r="Q2487">
        <v>0.94146225959358298</v>
      </c>
      <c r="R2487">
        <v>9.7666869305642307E-2</v>
      </c>
      <c r="S2487">
        <v>1.01391164276753E-2</v>
      </c>
      <c r="T2487">
        <v>-5.1399814016726601E-2</v>
      </c>
      <c r="U2487">
        <v>5.1399814016726601E-2</v>
      </c>
      <c r="V2487">
        <v>0.41149529625201298</v>
      </c>
      <c r="W2487">
        <v>-0.18</v>
      </c>
      <c r="X2487">
        <v>5.37</v>
      </c>
      <c r="Y2487">
        <v>46416</v>
      </c>
      <c r="Z2487">
        <v>5802</v>
      </c>
      <c r="AA2487">
        <v>0.27</v>
      </c>
      <c r="AB2487">
        <v>8</v>
      </c>
      <c r="AC2487">
        <v>5</v>
      </c>
      <c r="AD2487">
        <v>3</v>
      </c>
      <c r="AE2487">
        <v>62.5</v>
      </c>
      <c r="AF2487">
        <v>21</v>
      </c>
      <c r="AG2487">
        <v>1</v>
      </c>
      <c r="AH2487">
        <v>1</v>
      </c>
      <c r="AI2487">
        <v>6</v>
      </c>
      <c r="AJ2487" s="301">
        <v>43919</v>
      </c>
      <c r="AK2487">
        <v>2053.5</v>
      </c>
      <c r="AL2487">
        <v>1583</v>
      </c>
      <c r="AM2487" s="301">
        <v>43828</v>
      </c>
      <c r="AN2487">
        <v>2432.5</v>
      </c>
      <c r="AO2487">
        <v>1848</v>
      </c>
      <c r="AP2487" s="301">
        <v>43645</v>
      </c>
      <c r="AQ2487">
        <v>2401</v>
      </c>
      <c r="AR2487">
        <v>1925</v>
      </c>
      <c r="AS2487" s="301">
        <v>43280</v>
      </c>
      <c r="AT2487">
        <v>3013</v>
      </c>
      <c r="AU2487">
        <v>1732</v>
      </c>
    </row>
    <row r="2488" spans="1:47" x14ac:dyDescent="0.2">
      <c r="A2488" s="102">
        <v>700</v>
      </c>
      <c r="B2488">
        <v>4045</v>
      </c>
      <c r="C2488" t="s">
        <v>1127</v>
      </c>
      <c r="D2488" t="s">
        <v>920</v>
      </c>
      <c r="E2488">
        <v>1030</v>
      </c>
      <c r="F2488">
        <v>1022</v>
      </c>
      <c r="G2488">
        <v>1000</v>
      </c>
      <c r="H2488" t="s">
        <v>898</v>
      </c>
      <c r="I2488">
        <v>8795</v>
      </c>
      <c r="J2488" t="s">
        <v>1083</v>
      </c>
      <c r="K2488" t="s">
        <v>1018</v>
      </c>
      <c r="L2488">
        <v>922</v>
      </c>
      <c r="M2488">
        <v>907</v>
      </c>
      <c r="N2488">
        <v>1100</v>
      </c>
      <c r="O2488" t="s">
        <v>901</v>
      </c>
      <c r="P2488">
        <v>0.76493501059567404</v>
      </c>
      <c r="Q2488">
        <v>0.953466300595466</v>
      </c>
      <c r="R2488">
        <v>0.30968705769576899</v>
      </c>
      <c r="S2488" s="15">
        <v>6.5794138637892199E-3</v>
      </c>
      <c r="T2488">
        <v>0.84642235044247705</v>
      </c>
      <c r="U2488">
        <v>0.84642235044247705</v>
      </c>
      <c r="V2488">
        <v>0.71824734303100701</v>
      </c>
      <c r="W2488">
        <v>3.87</v>
      </c>
      <c r="X2488">
        <v>2.38</v>
      </c>
      <c r="Y2488">
        <v>46233</v>
      </c>
      <c r="Z2488">
        <v>2890</v>
      </c>
      <c r="AA2488">
        <v>0.17</v>
      </c>
      <c r="AB2488">
        <v>16</v>
      </c>
      <c r="AC2488">
        <v>11</v>
      </c>
      <c r="AD2488">
        <v>5</v>
      </c>
      <c r="AE2488">
        <v>68.75</v>
      </c>
      <c r="AF2488">
        <v>19</v>
      </c>
      <c r="AG2488">
        <v>3</v>
      </c>
      <c r="AH2488">
        <v>2</v>
      </c>
      <c r="AI2488">
        <v>11</v>
      </c>
      <c r="AJ2488" s="301">
        <v>43919</v>
      </c>
      <c r="AK2488">
        <v>978</v>
      </c>
      <c r="AL2488">
        <v>890</v>
      </c>
      <c r="AM2488" s="301">
        <v>43828</v>
      </c>
      <c r="AN2488">
        <v>1270</v>
      </c>
      <c r="AO2488">
        <v>1395</v>
      </c>
      <c r="AP2488" s="301">
        <v>43645</v>
      </c>
      <c r="AQ2488">
        <v>1161</v>
      </c>
      <c r="AR2488">
        <v>1202</v>
      </c>
      <c r="AS2488" s="301">
        <v>43280</v>
      </c>
      <c r="AT2488">
        <v>1247</v>
      </c>
      <c r="AU2488">
        <v>1622</v>
      </c>
    </row>
    <row r="2489" spans="1:47" x14ac:dyDescent="0.2">
      <c r="A2489" s="102">
        <v>477</v>
      </c>
      <c r="B2489">
        <v>1803</v>
      </c>
      <c r="C2489" t="s">
        <v>908</v>
      </c>
      <c r="D2489" t="s">
        <v>907</v>
      </c>
      <c r="E2489">
        <v>872</v>
      </c>
      <c r="F2489">
        <v>871</v>
      </c>
      <c r="G2489">
        <v>1200</v>
      </c>
      <c r="H2489" t="s">
        <v>898</v>
      </c>
      <c r="I2489">
        <v>8585</v>
      </c>
      <c r="J2489" t="s">
        <v>1199</v>
      </c>
      <c r="K2489" t="s">
        <v>904</v>
      </c>
      <c r="L2489">
        <v>121</v>
      </c>
      <c r="M2489">
        <v>118</v>
      </c>
      <c r="N2489">
        <v>8900</v>
      </c>
      <c r="O2489" t="s">
        <v>901</v>
      </c>
      <c r="P2489">
        <v>0.85421512048291903</v>
      </c>
      <c r="Q2489">
        <v>0.95892283387507005</v>
      </c>
      <c r="R2489">
        <v>7.3083582089156496E-2</v>
      </c>
      <c r="S2489">
        <v>4.3495024488091202E-4</v>
      </c>
      <c r="T2489">
        <v>1.71162582815123</v>
      </c>
      <c r="U2489">
        <v>1.71162582815123</v>
      </c>
      <c r="V2489">
        <v>0.91506551907699396</v>
      </c>
      <c r="W2489">
        <v>4.88</v>
      </c>
      <c r="X2489">
        <v>0.48</v>
      </c>
      <c r="Y2489">
        <v>46224</v>
      </c>
      <c r="Z2489">
        <v>2719</v>
      </c>
      <c r="AA2489">
        <v>0.13</v>
      </c>
      <c r="AB2489">
        <v>17</v>
      </c>
      <c r="AC2489">
        <v>7</v>
      </c>
      <c r="AD2489">
        <v>10</v>
      </c>
      <c r="AE2489">
        <v>41.18</v>
      </c>
      <c r="AF2489">
        <v>19</v>
      </c>
      <c r="AG2489">
        <v>3</v>
      </c>
      <c r="AH2489">
        <v>1</v>
      </c>
      <c r="AI2489">
        <v>13</v>
      </c>
      <c r="AJ2489" s="301">
        <v>43919</v>
      </c>
      <c r="AK2489">
        <v>867</v>
      </c>
      <c r="AL2489">
        <v>123</v>
      </c>
      <c r="AM2489" s="301">
        <v>43828</v>
      </c>
      <c r="AN2489">
        <v>1116</v>
      </c>
      <c r="AO2489">
        <v>165</v>
      </c>
      <c r="AP2489" s="301">
        <v>43645</v>
      </c>
      <c r="AQ2489">
        <v>906</v>
      </c>
      <c r="AR2489">
        <v>119</v>
      </c>
      <c r="AS2489" s="301">
        <v>43280</v>
      </c>
      <c r="AT2489">
        <v>1098</v>
      </c>
      <c r="AU2489">
        <v>147</v>
      </c>
    </row>
    <row r="2490" spans="1:47" x14ac:dyDescent="0.2">
      <c r="A2490" s="102">
        <v>204</v>
      </c>
      <c r="B2490">
        <v>3087</v>
      </c>
      <c r="C2490" t="s">
        <v>1094</v>
      </c>
      <c r="D2490" t="s">
        <v>921</v>
      </c>
      <c r="E2490">
        <v>1721</v>
      </c>
      <c r="F2490">
        <v>1719</v>
      </c>
      <c r="G2490">
        <v>600</v>
      </c>
      <c r="H2490" t="s">
        <v>901</v>
      </c>
      <c r="I2490">
        <v>6135</v>
      </c>
      <c r="J2490" t="s">
        <v>1452</v>
      </c>
      <c r="K2490" t="s">
        <v>909</v>
      </c>
      <c r="L2490">
        <v>3260</v>
      </c>
      <c r="M2490">
        <v>3240</v>
      </c>
      <c r="N2490">
        <v>300</v>
      </c>
      <c r="O2490" t="s">
        <v>898</v>
      </c>
      <c r="P2490">
        <v>0.88615966975288996</v>
      </c>
      <c r="Q2490">
        <v>0.967138575282119</v>
      </c>
      <c r="R2490">
        <v>0.10258672076000699</v>
      </c>
      <c r="S2490">
        <v>5.6226640026757098E-3</v>
      </c>
      <c r="T2490">
        <v>-0.58855375842565605</v>
      </c>
      <c r="U2490">
        <v>0.58855375842565605</v>
      </c>
      <c r="V2490">
        <v>0.93859603065084496</v>
      </c>
      <c r="W2490">
        <v>-4.0999999999999996</v>
      </c>
      <c r="X2490">
        <v>6.11</v>
      </c>
      <c r="Y2490">
        <v>45527</v>
      </c>
      <c r="Z2490">
        <v>5691</v>
      </c>
      <c r="AA2490">
        <v>0.33</v>
      </c>
      <c r="AB2490">
        <v>8</v>
      </c>
      <c r="AC2490">
        <v>5</v>
      </c>
      <c r="AD2490">
        <v>3</v>
      </c>
      <c r="AE2490">
        <v>62.5</v>
      </c>
      <c r="AF2490">
        <v>17</v>
      </c>
      <c r="AG2490">
        <v>1</v>
      </c>
      <c r="AH2490">
        <v>1</v>
      </c>
      <c r="AI2490">
        <v>6</v>
      </c>
      <c r="AJ2490" s="301">
        <v>43919</v>
      </c>
      <c r="AK2490">
        <v>1657</v>
      </c>
      <c r="AL2490">
        <v>2794</v>
      </c>
      <c r="AM2490" s="301">
        <v>43828</v>
      </c>
      <c r="AN2490">
        <v>2166</v>
      </c>
      <c r="AO2490">
        <v>5020</v>
      </c>
      <c r="AP2490" s="301">
        <v>43645</v>
      </c>
      <c r="AQ2490">
        <v>2077</v>
      </c>
      <c r="AR2490">
        <v>4630</v>
      </c>
      <c r="AS2490" s="301">
        <v>43280</v>
      </c>
      <c r="AT2490">
        <v>2140</v>
      </c>
      <c r="AU2490">
        <v>4185</v>
      </c>
    </row>
    <row r="2491" spans="1:47" x14ac:dyDescent="0.2">
      <c r="A2491" s="102">
        <v>2876</v>
      </c>
      <c r="B2491">
        <v>8341</v>
      </c>
      <c r="C2491" t="s">
        <v>643</v>
      </c>
      <c r="D2491" t="s">
        <v>940</v>
      </c>
      <c r="E2491">
        <v>1544</v>
      </c>
      <c r="F2491">
        <v>1594</v>
      </c>
      <c r="G2491">
        <v>300</v>
      </c>
      <c r="H2491" t="s">
        <v>898</v>
      </c>
      <c r="I2491">
        <v>9062</v>
      </c>
      <c r="J2491" t="s">
        <v>863</v>
      </c>
      <c r="K2491" t="s">
        <v>976</v>
      </c>
      <c r="L2491">
        <v>5560</v>
      </c>
      <c r="M2491">
        <v>5530</v>
      </c>
      <c r="N2491">
        <v>100</v>
      </c>
      <c r="O2491" t="s">
        <v>901</v>
      </c>
      <c r="P2491">
        <v>0.86599640394963795</v>
      </c>
      <c r="Q2491">
        <v>0.90146278702984195</v>
      </c>
      <c r="R2491" s="15">
        <v>0.30641552473755401</v>
      </c>
      <c r="S2491">
        <v>1.62060638943703E-2</v>
      </c>
      <c r="T2491">
        <v>1.2094759735005101</v>
      </c>
      <c r="U2491">
        <v>1.2094759735005101</v>
      </c>
      <c r="V2491">
        <v>0.62046990059804297</v>
      </c>
      <c r="W2491">
        <v>6.27</v>
      </c>
      <c r="X2491">
        <v>13.53</v>
      </c>
      <c r="Y2491">
        <v>45351</v>
      </c>
      <c r="Z2491">
        <v>6479</v>
      </c>
      <c r="AA2491">
        <v>0.21</v>
      </c>
      <c r="AB2491">
        <v>7</v>
      </c>
      <c r="AC2491">
        <v>3</v>
      </c>
      <c r="AD2491">
        <v>4</v>
      </c>
      <c r="AE2491">
        <v>42.86</v>
      </c>
      <c r="AF2491">
        <v>20</v>
      </c>
      <c r="AG2491">
        <v>1</v>
      </c>
      <c r="AH2491">
        <v>0</v>
      </c>
      <c r="AI2491">
        <v>6</v>
      </c>
      <c r="AJ2491" s="301">
        <v>43919</v>
      </c>
      <c r="AK2491">
        <v>1447</v>
      </c>
      <c r="AL2491">
        <v>5300</v>
      </c>
      <c r="AM2491" s="301">
        <v>43828</v>
      </c>
      <c r="AN2491">
        <v>1832</v>
      </c>
      <c r="AO2491">
        <v>6420</v>
      </c>
      <c r="AP2491" s="301">
        <v>43645</v>
      </c>
      <c r="AQ2491">
        <v>1604</v>
      </c>
      <c r="AR2491">
        <v>5940</v>
      </c>
      <c r="AS2491" s="301">
        <v>43280</v>
      </c>
      <c r="AT2491">
        <v>2361</v>
      </c>
      <c r="AU2491">
        <v>7800</v>
      </c>
    </row>
    <row r="2492" spans="1:47" x14ac:dyDescent="0.2">
      <c r="A2492" s="102">
        <v>452</v>
      </c>
      <c r="B2492">
        <v>3087</v>
      </c>
      <c r="C2492" t="s">
        <v>1094</v>
      </c>
      <c r="D2492" t="s">
        <v>921</v>
      </c>
      <c r="E2492">
        <v>1721</v>
      </c>
      <c r="F2492">
        <v>1719</v>
      </c>
      <c r="G2492">
        <v>600</v>
      </c>
      <c r="H2492" t="s">
        <v>898</v>
      </c>
      <c r="I2492">
        <v>5334</v>
      </c>
      <c r="J2492" t="s">
        <v>1074</v>
      </c>
      <c r="K2492" t="s">
        <v>897</v>
      </c>
      <c r="L2492">
        <v>1533</v>
      </c>
      <c r="M2492">
        <v>1527</v>
      </c>
      <c r="N2492">
        <v>700</v>
      </c>
      <c r="O2492" t="s">
        <v>901</v>
      </c>
      <c r="P2492">
        <v>0.91182116754166598</v>
      </c>
      <c r="Q2492">
        <v>0.95940306040061496</v>
      </c>
      <c r="R2492">
        <v>1.4586066257487601E-2</v>
      </c>
      <c r="S2492">
        <v>3.6043791313633599E-3</v>
      </c>
      <c r="T2492">
        <v>0.81570623720318702</v>
      </c>
      <c r="U2492">
        <v>0.81570623720318702</v>
      </c>
      <c r="V2492">
        <v>0.13719531132827201</v>
      </c>
      <c r="W2492">
        <v>3.48</v>
      </c>
      <c r="X2492">
        <v>3.64</v>
      </c>
      <c r="Y2492">
        <v>45291</v>
      </c>
      <c r="Z2492">
        <v>3235</v>
      </c>
      <c r="AA2492">
        <v>-0.04</v>
      </c>
      <c r="AB2492">
        <v>14</v>
      </c>
      <c r="AC2492">
        <v>7</v>
      </c>
      <c r="AD2492">
        <v>7</v>
      </c>
      <c r="AE2492">
        <v>50</v>
      </c>
      <c r="AF2492">
        <v>16</v>
      </c>
      <c r="AG2492">
        <v>4</v>
      </c>
      <c r="AH2492">
        <v>4</v>
      </c>
      <c r="AI2492">
        <v>6</v>
      </c>
      <c r="AJ2492" s="301">
        <v>43919</v>
      </c>
      <c r="AK2492">
        <v>1657</v>
      </c>
      <c r="AL2492">
        <v>1608</v>
      </c>
      <c r="AM2492" s="301">
        <v>43828</v>
      </c>
      <c r="AN2492">
        <v>2166</v>
      </c>
      <c r="AO2492">
        <v>2134</v>
      </c>
      <c r="AP2492" s="301">
        <v>43645</v>
      </c>
      <c r="AQ2492">
        <v>2077</v>
      </c>
      <c r="AR2492">
        <v>2076</v>
      </c>
      <c r="AS2492" s="301">
        <v>43280</v>
      </c>
      <c r="AT2492">
        <v>2140</v>
      </c>
      <c r="AU2492">
        <v>3025</v>
      </c>
    </row>
    <row r="2493" spans="1:47" x14ac:dyDescent="0.2">
      <c r="A2493" s="102">
        <v>3388</v>
      </c>
      <c r="B2493">
        <v>6326</v>
      </c>
      <c r="C2493" t="s">
        <v>1450</v>
      </c>
      <c r="D2493" t="s">
        <v>909</v>
      </c>
      <c r="E2493">
        <v>1614.5</v>
      </c>
      <c r="F2493">
        <v>1599</v>
      </c>
      <c r="G2493">
        <v>600</v>
      </c>
      <c r="H2493" t="s">
        <v>898</v>
      </c>
      <c r="I2493">
        <v>8058</v>
      </c>
      <c r="J2493" t="s">
        <v>1140</v>
      </c>
      <c r="K2493" t="s">
        <v>905</v>
      </c>
      <c r="L2493">
        <v>2250</v>
      </c>
      <c r="M2493">
        <v>2233</v>
      </c>
      <c r="N2493">
        <v>400</v>
      </c>
      <c r="O2493" t="s">
        <v>901</v>
      </c>
      <c r="P2493">
        <v>0.69701818885910005</v>
      </c>
      <c r="Q2493">
        <v>0.88208831853998204</v>
      </c>
      <c r="R2493">
        <v>0.26006165751650701</v>
      </c>
      <c r="S2493">
        <v>5.8473115669730701E-3</v>
      </c>
      <c r="T2493">
        <v>2.3891866112390199</v>
      </c>
      <c r="U2493">
        <v>2.3891866112390199</v>
      </c>
      <c r="V2493">
        <v>2.4930049842432198</v>
      </c>
      <c r="W2493">
        <v>16.23</v>
      </c>
      <c r="X2493">
        <v>7.41</v>
      </c>
      <c r="Y2493">
        <v>45259</v>
      </c>
      <c r="Z2493">
        <v>3481</v>
      </c>
      <c r="AA2493">
        <v>0.17</v>
      </c>
      <c r="AB2493">
        <v>13</v>
      </c>
      <c r="AC2493">
        <v>7</v>
      </c>
      <c r="AD2493">
        <v>6</v>
      </c>
      <c r="AE2493">
        <v>53.85</v>
      </c>
      <c r="AF2493">
        <v>20</v>
      </c>
      <c r="AG2493">
        <v>2</v>
      </c>
      <c r="AH2493">
        <v>1</v>
      </c>
      <c r="AI2493">
        <v>10</v>
      </c>
      <c r="AJ2493" s="301">
        <v>43919</v>
      </c>
      <c r="AK2493">
        <v>1398.5</v>
      </c>
      <c r="AL2493">
        <v>2378.5</v>
      </c>
      <c r="AM2493" s="301">
        <v>43828</v>
      </c>
      <c r="AN2493">
        <v>1726</v>
      </c>
      <c r="AO2493">
        <v>2900</v>
      </c>
      <c r="AP2493" s="301">
        <v>43645</v>
      </c>
      <c r="AQ2493">
        <v>1813</v>
      </c>
      <c r="AR2493">
        <v>2910.5</v>
      </c>
      <c r="AS2493" s="301">
        <v>43280</v>
      </c>
      <c r="AT2493">
        <v>1732</v>
      </c>
      <c r="AU2493">
        <v>3051</v>
      </c>
    </row>
    <row r="2494" spans="1:47" x14ac:dyDescent="0.2">
      <c r="A2494" s="102">
        <v>2953</v>
      </c>
      <c r="B2494">
        <v>2327</v>
      </c>
      <c r="C2494" t="s">
        <v>1171</v>
      </c>
      <c r="D2494" t="s">
        <v>900</v>
      </c>
      <c r="E2494">
        <v>2942</v>
      </c>
      <c r="F2494">
        <v>2914</v>
      </c>
      <c r="G2494">
        <v>300</v>
      </c>
      <c r="H2494" t="s">
        <v>901</v>
      </c>
      <c r="I2494">
        <v>7276</v>
      </c>
      <c r="J2494" t="s">
        <v>937</v>
      </c>
      <c r="K2494" t="s">
        <v>903</v>
      </c>
      <c r="L2494">
        <v>4275</v>
      </c>
      <c r="M2494">
        <v>4255</v>
      </c>
      <c r="N2494">
        <v>200</v>
      </c>
      <c r="O2494" t="s">
        <v>898</v>
      </c>
      <c r="P2494">
        <v>0.86051175251197598</v>
      </c>
      <c r="Q2494">
        <v>0.89851004960541803</v>
      </c>
      <c r="R2494">
        <v>6.2463011104524402E-2</v>
      </c>
      <c r="S2494" s="15">
        <v>8.7905027412476203E-2</v>
      </c>
      <c r="T2494">
        <v>-0.12569530783343499</v>
      </c>
      <c r="U2494">
        <v>0.12569530783343499</v>
      </c>
      <c r="V2494">
        <v>0.17871888869951699</v>
      </c>
      <c r="W2494">
        <v>-1.02</v>
      </c>
      <c r="X2494">
        <v>2.73</v>
      </c>
      <c r="Y2494">
        <v>44956</v>
      </c>
      <c r="Z2494">
        <v>7493</v>
      </c>
      <c r="AA2494">
        <v>-0.43</v>
      </c>
      <c r="AB2494">
        <v>6</v>
      </c>
      <c r="AC2494">
        <v>2</v>
      </c>
      <c r="AD2494">
        <v>4</v>
      </c>
      <c r="AE2494">
        <v>33.33</v>
      </c>
      <c r="AF2494">
        <v>17</v>
      </c>
      <c r="AG2494">
        <v>2</v>
      </c>
      <c r="AH2494">
        <v>1</v>
      </c>
      <c r="AI2494">
        <v>3</v>
      </c>
      <c r="AJ2494" s="301">
        <v>43919</v>
      </c>
      <c r="AK2494">
        <v>2686</v>
      </c>
      <c r="AL2494">
        <v>3710</v>
      </c>
      <c r="AM2494" s="301">
        <v>43828</v>
      </c>
      <c r="AN2494">
        <v>3600</v>
      </c>
      <c r="AO2494">
        <v>5100</v>
      </c>
      <c r="AP2494" s="301">
        <v>43645</v>
      </c>
      <c r="AQ2494">
        <v>3515</v>
      </c>
      <c r="AR2494">
        <v>5880</v>
      </c>
      <c r="AS2494" s="301">
        <v>43280</v>
      </c>
      <c r="AT2494">
        <v>2762</v>
      </c>
      <c r="AU2494">
        <v>7150</v>
      </c>
    </row>
    <row r="2495" spans="1:47" x14ac:dyDescent="0.2">
      <c r="A2495" s="102">
        <v>1279</v>
      </c>
      <c r="B2495">
        <v>5486</v>
      </c>
      <c r="C2495" t="s">
        <v>558</v>
      </c>
      <c r="D2495" t="s">
        <v>939</v>
      </c>
      <c r="E2495">
        <v>1273</v>
      </c>
      <c r="F2495">
        <v>1265</v>
      </c>
      <c r="G2495">
        <v>800</v>
      </c>
      <c r="H2495" t="s">
        <v>898</v>
      </c>
      <c r="I2495">
        <v>6752</v>
      </c>
      <c r="J2495" t="s">
        <v>51</v>
      </c>
      <c r="K2495" t="s">
        <v>903</v>
      </c>
      <c r="L2495">
        <v>919</v>
      </c>
      <c r="M2495">
        <v>909.9</v>
      </c>
      <c r="N2495">
        <v>1100</v>
      </c>
      <c r="O2495" t="s">
        <v>901</v>
      </c>
      <c r="P2495">
        <v>0.89598973178919505</v>
      </c>
      <c r="Q2495">
        <v>0.94199871321446105</v>
      </c>
      <c r="R2495">
        <v>0.446610596001833</v>
      </c>
      <c r="S2495">
        <v>9.7192488420811796E-2</v>
      </c>
      <c r="T2495">
        <v>0.57945801323721102</v>
      </c>
      <c r="U2495">
        <v>0.57945801323721102</v>
      </c>
      <c r="V2495">
        <v>0.63600055851599901</v>
      </c>
      <c r="W2495">
        <v>3</v>
      </c>
      <c r="X2495">
        <v>1.1000000000000001</v>
      </c>
      <c r="Y2495">
        <v>44564</v>
      </c>
      <c r="Z2495">
        <v>2476</v>
      </c>
      <c r="AA2495">
        <v>0.14000000000000001</v>
      </c>
      <c r="AB2495">
        <v>18</v>
      </c>
      <c r="AC2495">
        <v>11</v>
      </c>
      <c r="AD2495">
        <v>7</v>
      </c>
      <c r="AE2495">
        <v>61.11</v>
      </c>
      <c r="AF2495">
        <v>19</v>
      </c>
      <c r="AG2495">
        <v>2</v>
      </c>
      <c r="AH2495">
        <v>1</v>
      </c>
      <c r="AI2495">
        <v>15</v>
      </c>
      <c r="AJ2495" s="301">
        <v>43919</v>
      </c>
      <c r="AK2495">
        <v>1148</v>
      </c>
      <c r="AL2495">
        <v>837.9</v>
      </c>
      <c r="AM2495" s="301">
        <v>43828</v>
      </c>
      <c r="AN2495">
        <v>1613</v>
      </c>
      <c r="AO2495">
        <v>1029.5</v>
      </c>
      <c r="AP2495" s="301">
        <v>43645</v>
      </c>
      <c r="AQ2495">
        <v>1234</v>
      </c>
      <c r="AR2495">
        <v>923.3</v>
      </c>
      <c r="AS2495" s="301">
        <v>43280</v>
      </c>
      <c r="AT2495">
        <v>1126</v>
      </c>
      <c r="AU2495">
        <v>1476</v>
      </c>
    </row>
    <row r="2496" spans="1:47" x14ac:dyDescent="0.2">
      <c r="A2496" s="102">
        <v>3350</v>
      </c>
      <c r="B2496">
        <v>3632</v>
      </c>
      <c r="C2496" t="s">
        <v>1451</v>
      </c>
      <c r="D2496" t="s">
        <v>900</v>
      </c>
      <c r="E2496">
        <v>486</v>
      </c>
      <c r="F2496">
        <v>469</v>
      </c>
      <c r="G2496">
        <v>2300</v>
      </c>
      <c r="H2496" t="s">
        <v>898</v>
      </c>
      <c r="I2496">
        <v>4005</v>
      </c>
      <c r="J2496" t="s">
        <v>1072</v>
      </c>
      <c r="K2496" t="s">
        <v>920</v>
      </c>
      <c r="L2496">
        <v>313</v>
      </c>
      <c r="M2496">
        <v>312</v>
      </c>
      <c r="N2496">
        <v>3500</v>
      </c>
      <c r="O2496" t="s">
        <v>901</v>
      </c>
      <c r="P2496">
        <v>0.55968048839526596</v>
      </c>
      <c r="Q2496">
        <v>0.88399658192981301</v>
      </c>
      <c r="R2496">
        <v>0.33964355500190502</v>
      </c>
      <c r="S2496">
        <v>3.2516376327840998E-3</v>
      </c>
      <c r="T2496">
        <v>2.7431194258149398</v>
      </c>
      <c r="U2496">
        <v>2.7431194258149398</v>
      </c>
      <c r="V2496">
        <v>3.5351049665940999</v>
      </c>
      <c r="W2496">
        <v>12.07</v>
      </c>
      <c r="X2496">
        <v>1.23</v>
      </c>
      <c r="Y2496">
        <v>44440</v>
      </c>
      <c r="Z2496">
        <v>2963</v>
      </c>
      <c r="AA2496">
        <v>0.14000000000000001</v>
      </c>
      <c r="AB2496">
        <v>15</v>
      </c>
      <c r="AC2496">
        <v>9</v>
      </c>
      <c r="AD2496">
        <v>6</v>
      </c>
      <c r="AE2496">
        <v>60</v>
      </c>
      <c r="AF2496">
        <v>19</v>
      </c>
      <c r="AG2496">
        <v>2</v>
      </c>
      <c r="AH2496">
        <v>4</v>
      </c>
      <c r="AI2496">
        <v>9</v>
      </c>
      <c r="AJ2496" s="301">
        <v>43919</v>
      </c>
      <c r="AK2496">
        <v>404</v>
      </c>
      <c r="AL2496">
        <v>329</v>
      </c>
      <c r="AM2496" s="301">
        <v>43828</v>
      </c>
      <c r="AN2496">
        <v>493</v>
      </c>
      <c r="AO2496">
        <v>498</v>
      </c>
      <c r="AP2496" s="301">
        <v>43645</v>
      </c>
      <c r="AQ2496">
        <v>510</v>
      </c>
      <c r="AR2496">
        <v>515</v>
      </c>
      <c r="AS2496" s="301">
        <v>43280</v>
      </c>
      <c r="AT2496">
        <v>587</v>
      </c>
      <c r="AU2496">
        <v>623</v>
      </c>
    </row>
    <row r="2497" spans="1:47" x14ac:dyDescent="0.2">
      <c r="A2497" s="102">
        <v>1668</v>
      </c>
      <c r="B2497">
        <v>9303</v>
      </c>
      <c r="C2497" t="s">
        <v>1166</v>
      </c>
      <c r="D2497" t="s">
        <v>1184</v>
      </c>
      <c r="E2497">
        <v>1276</v>
      </c>
      <c r="F2497">
        <v>1286</v>
      </c>
      <c r="G2497">
        <v>800</v>
      </c>
      <c r="H2497" t="s">
        <v>901</v>
      </c>
      <c r="I2497">
        <v>9613</v>
      </c>
      <c r="J2497" t="s">
        <v>1183</v>
      </c>
      <c r="K2497" t="s">
        <v>900</v>
      </c>
      <c r="L2497">
        <v>1203</v>
      </c>
      <c r="M2497">
        <v>1177</v>
      </c>
      <c r="N2497">
        <v>900</v>
      </c>
      <c r="O2497" t="s">
        <v>898</v>
      </c>
      <c r="P2497">
        <v>0.95075674521549802</v>
      </c>
      <c r="Q2497">
        <v>0.93303618427242296</v>
      </c>
      <c r="R2497">
        <v>3.4542931832471299E-2</v>
      </c>
      <c r="S2497">
        <v>7.1512058224618398E-3</v>
      </c>
      <c r="T2497">
        <v>-0.13860403806320101</v>
      </c>
      <c r="U2497">
        <v>0.13860403806320101</v>
      </c>
      <c r="V2497">
        <v>0.31503429855024201</v>
      </c>
      <c r="W2497">
        <v>-0.74</v>
      </c>
      <c r="X2497">
        <v>2.96</v>
      </c>
      <c r="Y2497">
        <v>43951</v>
      </c>
      <c r="Z2497">
        <v>2930</v>
      </c>
      <c r="AA2497">
        <v>0.13</v>
      </c>
      <c r="AB2497">
        <v>15</v>
      </c>
      <c r="AC2497">
        <v>8</v>
      </c>
      <c r="AD2497">
        <v>7</v>
      </c>
      <c r="AE2497">
        <v>53.33</v>
      </c>
      <c r="AF2497">
        <v>19</v>
      </c>
      <c r="AG2497">
        <v>2</v>
      </c>
      <c r="AH2497">
        <v>0</v>
      </c>
      <c r="AI2497">
        <v>13</v>
      </c>
      <c r="AJ2497" s="301">
        <v>43919</v>
      </c>
      <c r="AK2497">
        <v>1217</v>
      </c>
      <c r="AL2497">
        <v>1043</v>
      </c>
      <c r="AM2497" s="301">
        <v>43828</v>
      </c>
      <c r="AN2497">
        <v>1471</v>
      </c>
      <c r="AO2497">
        <v>1467</v>
      </c>
      <c r="AP2497" s="301">
        <v>43645</v>
      </c>
      <c r="AQ2497">
        <v>1417</v>
      </c>
      <c r="AR2497">
        <v>1461</v>
      </c>
      <c r="AS2497" s="301">
        <v>43280</v>
      </c>
      <c r="AT2497">
        <v>1330</v>
      </c>
      <c r="AU2497">
        <v>1251</v>
      </c>
    </row>
    <row r="2498" spans="1:47" x14ac:dyDescent="0.2">
      <c r="A2498" s="102">
        <v>3963</v>
      </c>
      <c r="B2498">
        <v>4739</v>
      </c>
      <c r="C2498" t="s">
        <v>938</v>
      </c>
      <c r="D2498" t="s">
        <v>900</v>
      </c>
      <c r="E2498">
        <v>4060</v>
      </c>
      <c r="F2498">
        <v>4035</v>
      </c>
      <c r="G2498">
        <v>200</v>
      </c>
      <c r="H2498" t="s">
        <v>898</v>
      </c>
      <c r="I2498">
        <v>6967</v>
      </c>
      <c r="J2498" t="s">
        <v>591</v>
      </c>
      <c r="K2498" t="s">
        <v>903</v>
      </c>
      <c r="L2498">
        <v>1457</v>
      </c>
      <c r="M2498">
        <v>1446</v>
      </c>
      <c r="N2498">
        <v>600</v>
      </c>
      <c r="O2498" t="s">
        <v>901</v>
      </c>
      <c r="P2498">
        <v>0.89743876317101401</v>
      </c>
      <c r="Q2498">
        <v>0.857994923737186</v>
      </c>
      <c r="R2498">
        <v>0.14581872509014299</v>
      </c>
      <c r="S2498">
        <v>5.1677535136876597E-2</v>
      </c>
      <c r="T2498">
        <v>0.17294586015587801</v>
      </c>
      <c r="U2498">
        <v>0.17294586015587801</v>
      </c>
      <c r="V2498">
        <v>0.19934500266403199</v>
      </c>
      <c r="W2498">
        <v>1.43</v>
      </c>
      <c r="X2498">
        <v>7.51</v>
      </c>
      <c r="Y2498">
        <v>43799</v>
      </c>
      <c r="Z2498">
        <v>3369</v>
      </c>
      <c r="AA2498">
        <v>0.05</v>
      </c>
      <c r="AB2498">
        <v>13</v>
      </c>
      <c r="AC2498">
        <v>7</v>
      </c>
      <c r="AD2498">
        <v>6</v>
      </c>
      <c r="AE2498">
        <v>53.85</v>
      </c>
      <c r="AF2498">
        <v>18</v>
      </c>
      <c r="AG2498">
        <v>2</v>
      </c>
      <c r="AH2498">
        <v>2</v>
      </c>
      <c r="AI2498">
        <v>9</v>
      </c>
      <c r="AJ2498" s="301">
        <v>43919</v>
      </c>
      <c r="AK2498">
        <v>3150</v>
      </c>
      <c r="AL2498">
        <v>1011</v>
      </c>
      <c r="AM2498" s="301">
        <v>43828</v>
      </c>
      <c r="AN2498">
        <v>3075</v>
      </c>
      <c r="AO2498">
        <v>1290</v>
      </c>
      <c r="AP2498" s="301">
        <v>43645</v>
      </c>
      <c r="AQ2498">
        <v>2826</v>
      </c>
      <c r="AR2498">
        <v>947</v>
      </c>
      <c r="AS2498" s="301">
        <v>43280</v>
      </c>
      <c r="AT2498">
        <v>1889</v>
      </c>
      <c r="AU2498">
        <v>987</v>
      </c>
    </row>
    <row r="2499" spans="1:47" x14ac:dyDescent="0.2">
      <c r="A2499" s="102">
        <v>3859</v>
      </c>
      <c r="B2499">
        <v>2678</v>
      </c>
      <c r="C2499" t="s">
        <v>486</v>
      </c>
      <c r="D2499" t="s">
        <v>921</v>
      </c>
      <c r="E2499">
        <v>3530</v>
      </c>
      <c r="F2499">
        <v>3500</v>
      </c>
      <c r="G2499">
        <v>300</v>
      </c>
      <c r="H2499" t="s">
        <v>901</v>
      </c>
      <c r="I2499">
        <v>4626</v>
      </c>
      <c r="J2499" t="s">
        <v>1084</v>
      </c>
      <c r="K2499" t="s">
        <v>920</v>
      </c>
      <c r="L2499">
        <v>4960</v>
      </c>
      <c r="M2499">
        <v>4940</v>
      </c>
      <c r="N2499">
        <v>200</v>
      </c>
      <c r="O2499" t="s">
        <v>898</v>
      </c>
      <c r="P2499">
        <v>0.68735151206714096</v>
      </c>
      <c r="Q2499">
        <v>0.862449672019306</v>
      </c>
      <c r="R2499">
        <v>0.195121027446158</v>
      </c>
      <c r="S2499" s="15">
        <v>3.7277497196755799E-2</v>
      </c>
      <c r="T2499">
        <v>-0.62820466504366501</v>
      </c>
      <c r="U2499">
        <v>0.62820466504366501</v>
      </c>
      <c r="V2499">
        <v>0.56689785961279004</v>
      </c>
      <c r="W2499">
        <v>-4.6900000000000004</v>
      </c>
      <c r="X2499">
        <v>6.28</v>
      </c>
      <c r="Y2499">
        <v>43700</v>
      </c>
      <c r="Z2499">
        <v>8740</v>
      </c>
      <c r="AA2499">
        <v>0.34</v>
      </c>
      <c r="AB2499">
        <v>5</v>
      </c>
      <c r="AC2499">
        <v>3</v>
      </c>
      <c r="AD2499">
        <v>2</v>
      </c>
      <c r="AE2499">
        <v>60</v>
      </c>
      <c r="AF2499">
        <v>16</v>
      </c>
      <c r="AG2499">
        <v>2</v>
      </c>
      <c r="AH2499">
        <v>2</v>
      </c>
      <c r="AI2499">
        <v>1</v>
      </c>
      <c r="AJ2499" s="301">
        <v>43919</v>
      </c>
      <c r="AK2499">
        <v>3360</v>
      </c>
      <c r="AL2499">
        <v>4075</v>
      </c>
      <c r="AM2499" s="301">
        <v>43828</v>
      </c>
      <c r="AN2499">
        <v>3300</v>
      </c>
      <c r="AO2499">
        <v>4455</v>
      </c>
      <c r="AP2499" s="301">
        <v>43645</v>
      </c>
      <c r="AQ2499">
        <v>2343</v>
      </c>
      <c r="AR2499">
        <v>3300</v>
      </c>
      <c r="AS2499" s="301">
        <v>43280</v>
      </c>
      <c r="AT2499">
        <v>3515</v>
      </c>
      <c r="AU2499">
        <v>4465</v>
      </c>
    </row>
    <row r="2500" spans="1:47" x14ac:dyDescent="0.2">
      <c r="A2500" s="102">
        <v>2678</v>
      </c>
      <c r="B2500">
        <v>5803</v>
      </c>
      <c r="C2500" t="s">
        <v>23</v>
      </c>
      <c r="D2500" t="s">
        <v>911</v>
      </c>
      <c r="E2500">
        <v>312</v>
      </c>
      <c r="F2500">
        <v>308</v>
      </c>
      <c r="G2500">
        <v>1800</v>
      </c>
      <c r="H2500" t="s">
        <v>901</v>
      </c>
      <c r="I2500">
        <v>6201</v>
      </c>
      <c r="J2500" t="s">
        <v>1150</v>
      </c>
      <c r="K2500" t="s">
        <v>913</v>
      </c>
      <c r="L2500">
        <v>5750</v>
      </c>
      <c r="M2500">
        <v>5650</v>
      </c>
      <c r="N2500">
        <v>100</v>
      </c>
      <c r="O2500" t="s">
        <v>898</v>
      </c>
      <c r="P2500">
        <v>0.78954575650743197</v>
      </c>
      <c r="Q2500">
        <v>0.90654946026811001</v>
      </c>
      <c r="R2500">
        <v>0.11024130432368801</v>
      </c>
      <c r="S2500">
        <v>2.07432516473482E-2</v>
      </c>
      <c r="T2500">
        <v>-1.15840107779225</v>
      </c>
      <c r="U2500">
        <v>1.15840107779225</v>
      </c>
      <c r="V2500">
        <v>1.41433652848335</v>
      </c>
      <c r="W2500">
        <v>-5.44</v>
      </c>
      <c r="X2500">
        <v>1.88</v>
      </c>
      <c r="Y2500">
        <v>43402</v>
      </c>
      <c r="Z2500">
        <v>2893</v>
      </c>
      <c r="AA2500">
        <v>-0.28000000000000003</v>
      </c>
      <c r="AB2500">
        <v>15</v>
      </c>
      <c r="AC2500">
        <v>6</v>
      </c>
      <c r="AD2500">
        <v>9</v>
      </c>
      <c r="AE2500">
        <v>40</v>
      </c>
      <c r="AF2500">
        <v>18</v>
      </c>
      <c r="AG2500">
        <v>3</v>
      </c>
      <c r="AH2500">
        <v>2</v>
      </c>
      <c r="AI2500">
        <v>10</v>
      </c>
      <c r="AJ2500" s="301">
        <v>43919</v>
      </c>
      <c r="AK2500">
        <v>317</v>
      </c>
      <c r="AL2500">
        <v>5370</v>
      </c>
      <c r="AM2500" s="301">
        <v>43828</v>
      </c>
      <c r="AN2500">
        <v>452</v>
      </c>
      <c r="AO2500">
        <v>6330</v>
      </c>
      <c r="AP2500" s="301">
        <v>43645</v>
      </c>
      <c r="AQ2500">
        <v>421</v>
      </c>
      <c r="AR2500">
        <v>6040</v>
      </c>
      <c r="AS2500" s="301">
        <v>43280</v>
      </c>
      <c r="AT2500">
        <v>689</v>
      </c>
      <c r="AU2500">
        <v>6010</v>
      </c>
    </row>
    <row r="2501" spans="1:47" x14ac:dyDescent="0.2">
      <c r="A2501" s="102">
        <v>3042</v>
      </c>
      <c r="B2501">
        <v>2678</v>
      </c>
      <c r="C2501" t="s">
        <v>486</v>
      </c>
      <c r="D2501" t="s">
        <v>921</v>
      </c>
      <c r="E2501">
        <v>3530</v>
      </c>
      <c r="F2501">
        <v>3500</v>
      </c>
      <c r="G2501">
        <v>300</v>
      </c>
      <c r="H2501" t="s">
        <v>901</v>
      </c>
      <c r="I2501">
        <v>3635</v>
      </c>
      <c r="J2501" t="s">
        <v>43</v>
      </c>
      <c r="K2501" t="s">
        <v>900</v>
      </c>
      <c r="L2501">
        <v>3570</v>
      </c>
      <c r="M2501">
        <v>3500</v>
      </c>
      <c r="N2501">
        <v>300</v>
      </c>
      <c r="O2501" t="s">
        <v>898</v>
      </c>
      <c r="P2501">
        <v>0.79584640788591499</v>
      </c>
      <c r="Q2501">
        <v>0.895730449697691</v>
      </c>
      <c r="R2501" s="15">
        <v>0.118722428315921</v>
      </c>
      <c r="S2501" s="15">
        <v>1.51799294060962E-3</v>
      </c>
      <c r="T2501">
        <v>-1.6425669730261601</v>
      </c>
      <c r="U2501">
        <v>1.6425669730261601</v>
      </c>
      <c r="V2501">
        <v>1.7536804299150299</v>
      </c>
      <c r="W2501">
        <v>-11.92</v>
      </c>
      <c r="X2501">
        <v>0</v>
      </c>
      <c r="Y2501">
        <v>43150</v>
      </c>
      <c r="Z2501">
        <v>3596</v>
      </c>
      <c r="AA2501">
        <v>0.09</v>
      </c>
      <c r="AB2501">
        <v>12</v>
      </c>
      <c r="AC2501">
        <v>5</v>
      </c>
      <c r="AD2501">
        <v>7</v>
      </c>
      <c r="AE2501">
        <v>41.67</v>
      </c>
      <c r="AF2501">
        <v>15</v>
      </c>
      <c r="AG2501">
        <v>4</v>
      </c>
      <c r="AH2501">
        <v>4</v>
      </c>
      <c r="AI2501">
        <v>4</v>
      </c>
      <c r="AJ2501" s="301">
        <v>43919</v>
      </c>
      <c r="AK2501">
        <v>3360</v>
      </c>
      <c r="AL2501">
        <v>2683</v>
      </c>
      <c r="AM2501" s="301">
        <v>43828</v>
      </c>
      <c r="AN2501">
        <v>3300</v>
      </c>
      <c r="AO2501">
        <v>2853</v>
      </c>
      <c r="AP2501" s="301">
        <v>43645</v>
      </c>
      <c r="AQ2501">
        <v>2343</v>
      </c>
      <c r="AR2501">
        <v>2075</v>
      </c>
      <c r="AS2501" s="301">
        <v>43280</v>
      </c>
      <c r="AT2501">
        <v>3515</v>
      </c>
      <c r="AU2501">
        <v>1793</v>
      </c>
    </row>
    <row r="2502" spans="1:47" x14ac:dyDescent="0.2">
      <c r="A2502" s="102">
        <v>2650</v>
      </c>
      <c r="B2502">
        <v>4114</v>
      </c>
      <c r="C2502" t="s">
        <v>997</v>
      </c>
      <c r="D2502" t="s">
        <v>920</v>
      </c>
      <c r="E2502">
        <v>5560</v>
      </c>
      <c r="F2502">
        <v>5590</v>
      </c>
      <c r="G2502">
        <v>100</v>
      </c>
      <c r="H2502" t="s">
        <v>898</v>
      </c>
      <c r="I2502">
        <v>6269</v>
      </c>
      <c r="J2502" t="s">
        <v>1176</v>
      </c>
      <c r="K2502" t="s">
        <v>909</v>
      </c>
      <c r="L2502">
        <v>1470</v>
      </c>
      <c r="M2502">
        <v>1434</v>
      </c>
      <c r="N2502">
        <v>400</v>
      </c>
      <c r="O2502" t="s">
        <v>901</v>
      </c>
      <c r="P2502">
        <v>0.730940413859964</v>
      </c>
      <c r="Q2502">
        <v>0.90726419112414203</v>
      </c>
      <c r="R2502">
        <v>0.22192604452193501</v>
      </c>
      <c r="S2502" s="15">
        <v>5.4677950083944403E-2</v>
      </c>
      <c r="T2502">
        <v>0.91362488685185494</v>
      </c>
      <c r="U2502">
        <v>0.91362488685185494</v>
      </c>
      <c r="V2502">
        <v>8.1978285486572801E-3</v>
      </c>
      <c r="W2502">
        <v>5.69</v>
      </c>
      <c r="X2502">
        <v>2.61</v>
      </c>
      <c r="Y2502">
        <v>42738</v>
      </c>
      <c r="Z2502">
        <v>5342</v>
      </c>
      <c r="AA2502">
        <v>0.34</v>
      </c>
      <c r="AB2502">
        <v>8</v>
      </c>
      <c r="AC2502">
        <v>4</v>
      </c>
      <c r="AD2502">
        <v>4</v>
      </c>
      <c r="AE2502">
        <v>50</v>
      </c>
      <c r="AF2502">
        <v>11</v>
      </c>
      <c r="AG2502">
        <v>3</v>
      </c>
      <c r="AH2502">
        <v>3</v>
      </c>
      <c r="AI2502">
        <v>2</v>
      </c>
      <c r="AJ2502" s="301">
        <v>43919</v>
      </c>
      <c r="AK2502">
        <v>5180</v>
      </c>
      <c r="AL2502">
        <v>1331</v>
      </c>
      <c r="AM2502" s="301">
        <v>43828</v>
      </c>
      <c r="AN2502">
        <v>6790</v>
      </c>
      <c r="AO2502">
        <v>2665</v>
      </c>
      <c r="AP2502" s="301">
        <v>43645</v>
      </c>
      <c r="AQ2502">
        <v>7230</v>
      </c>
      <c r="AR2502">
        <v>3090</v>
      </c>
      <c r="AS2502" s="301">
        <v>43280</v>
      </c>
      <c r="AT2502">
        <v>7900</v>
      </c>
      <c r="AU2502">
        <v>3045</v>
      </c>
    </row>
    <row r="2503" spans="1:47" x14ac:dyDescent="0.2">
      <c r="A2503" s="102">
        <v>2493</v>
      </c>
      <c r="B2503">
        <v>3197</v>
      </c>
      <c r="C2503" t="s">
        <v>508</v>
      </c>
      <c r="D2503" t="s">
        <v>921</v>
      </c>
      <c r="E2503">
        <v>1738</v>
      </c>
      <c r="F2503">
        <v>1715</v>
      </c>
      <c r="G2503">
        <v>600</v>
      </c>
      <c r="H2503" t="s">
        <v>901</v>
      </c>
      <c r="I2503">
        <v>4681</v>
      </c>
      <c r="J2503" t="s">
        <v>774</v>
      </c>
      <c r="K2503" t="s">
        <v>910</v>
      </c>
      <c r="L2503">
        <v>1414</v>
      </c>
      <c r="M2503">
        <v>1389</v>
      </c>
      <c r="N2503">
        <v>700</v>
      </c>
      <c r="O2503" t="s">
        <v>898</v>
      </c>
      <c r="P2503">
        <v>0.93073202882077999</v>
      </c>
      <c r="Q2503">
        <v>0.91142104118087097</v>
      </c>
      <c r="R2503">
        <v>0.175131858624926</v>
      </c>
      <c r="S2503">
        <v>3.4196075961516602E-2</v>
      </c>
      <c r="T2503">
        <v>-1.1989157445048999</v>
      </c>
      <c r="U2503">
        <v>1.1989157445048999</v>
      </c>
      <c r="V2503">
        <v>1.16266005636478</v>
      </c>
      <c r="W2503">
        <v>-13.1</v>
      </c>
      <c r="X2503">
        <v>5.51</v>
      </c>
      <c r="Y2503">
        <v>42559</v>
      </c>
      <c r="Z2503">
        <v>2837</v>
      </c>
      <c r="AA2503">
        <v>0.01</v>
      </c>
      <c r="AB2503">
        <v>15</v>
      </c>
      <c r="AC2503">
        <v>6</v>
      </c>
      <c r="AD2503">
        <v>9</v>
      </c>
      <c r="AE2503">
        <v>40</v>
      </c>
      <c r="AF2503">
        <v>19</v>
      </c>
      <c r="AG2503">
        <v>2</v>
      </c>
      <c r="AH2503">
        <v>2</v>
      </c>
      <c r="AI2503">
        <v>11</v>
      </c>
      <c r="AJ2503" s="301">
        <v>43919</v>
      </c>
      <c r="AK2503">
        <v>1614</v>
      </c>
      <c r="AL2503">
        <v>1086</v>
      </c>
      <c r="AM2503" s="301">
        <v>43828</v>
      </c>
      <c r="AN2503">
        <v>2135</v>
      </c>
      <c r="AO2503">
        <v>1855</v>
      </c>
      <c r="AP2503" s="301">
        <v>43645</v>
      </c>
      <c r="AQ2503">
        <v>1873</v>
      </c>
      <c r="AR2503">
        <v>1659</v>
      </c>
      <c r="AS2503" s="301">
        <v>43280</v>
      </c>
      <c r="AT2503">
        <v>1626</v>
      </c>
      <c r="AU2503">
        <v>1889</v>
      </c>
    </row>
    <row r="2504" spans="1:47" x14ac:dyDescent="0.2">
      <c r="A2504" s="102">
        <v>1468</v>
      </c>
      <c r="B2504">
        <v>9101</v>
      </c>
      <c r="C2504" t="s">
        <v>682</v>
      </c>
      <c r="D2504" t="s">
        <v>1071</v>
      </c>
      <c r="E2504">
        <v>1484</v>
      </c>
      <c r="F2504">
        <v>1493</v>
      </c>
      <c r="G2504">
        <v>600</v>
      </c>
      <c r="H2504" t="s">
        <v>901</v>
      </c>
      <c r="I2504">
        <v>9678</v>
      </c>
      <c r="J2504" t="s">
        <v>1453</v>
      </c>
      <c r="K2504" t="s">
        <v>910</v>
      </c>
      <c r="L2504">
        <v>2297</v>
      </c>
      <c r="M2504">
        <v>2316</v>
      </c>
      <c r="N2504">
        <v>400</v>
      </c>
      <c r="O2504" t="s">
        <v>898</v>
      </c>
      <c r="P2504">
        <v>0.94314674596653303</v>
      </c>
      <c r="Q2504">
        <v>0.93759150193678897</v>
      </c>
      <c r="R2504">
        <v>3.3762652804655402E-2</v>
      </c>
      <c r="S2504" s="15">
        <v>6.3944688252335499E-2</v>
      </c>
      <c r="T2504">
        <v>-0.55819367431009903</v>
      </c>
      <c r="U2504">
        <v>0.55819367431009903</v>
      </c>
      <c r="V2504">
        <v>0.194469222634304</v>
      </c>
      <c r="W2504">
        <v>-1.88</v>
      </c>
      <c r="X2504">
        <v>3.3</v>
      </c>
      <c r="Y2504">
        <v>42429</v>
      </c>
      <c r="Z2504">
        <v>4243</v>
      </c>
      <c r="AA2504">
        <v>0.23</v>
      </c>
      <c r="AB2504">
        <v>10</v>
      </c>
      <c r="AC2504">
        <v>5</v>
      </c>
      <c r="AD2504">
        <v>5</v>
      </c>
      <c r="AE2504">
        <v>50</v>
      </c>
      <c r="AF2504">
        <v>21</v>
      </c>
      <c r="AG2504">
        <v>0</v>
      </c>
      <c r="AH2504">
        <v>0</v>
      </c>
      <c r="AI2504">
        <v>10</v>
      </c>
      <c r="AJ2504" s="301">
        <v>43919</v>
      </c>
      <c r="AK2504">
        <v>1336</v>
      </c>
      <c r="AL2504">
        <v>2133</v>
      </c>
      <c r="AM2504" s="301">
        <v>43828</v>
      </c>
      <c r="AN2504">
        <v>1981</v>
      </c>
      <c r="AO2504">
        <v>2821</v>
      </c>
      <c r="AP2504" s="301">
        <v>43645</v>
      </c>
      <c r="AQ2504">
        <v>1776</v>
      </c>
      <c r="AR2504">
        <v>2838</v>
      </c>
      <c r="AS2504" s="301">
        <v>43280</v>
      </c>
      <c r="AT2504">
        <v>2162</v>
      </c>
      <c r="AU2504">
        <v>3470</v>
      </c>
    </row>
    <row r="2505" spans="1:47" x14ac:dyDescent="0.2">
      <c r="A2505" s="102">
        <v>3861</v>
      </c>
      <c r="B2505">
        <v>4042</v>
      </c>
      <c r="C2505" t="s">
        <v>1108</v>
      </c>
      <c r="D2505" t="s">
        <v>920</v>
      </c>
      <c r="E2505">
        <v>1446</v>
      </c>
      <c r="F2505">
        <v>1431</v>
      </c>
      <c r="G2505">
        <v>700</v>
      </c>
      <c r="H2505" t="s">
        <v>901</v>
      </c>
      <c r="I2505">
        <v>9715</v>
      </c>
      <c r="J2505" t="s">
        <v>1135</v>
      </c>
      <c r="K2505" t="s">
        <v>910</v>
      </c>
      <c r="L2505">
        <v>2544</v>
      </c>
      <c r="M2505">
        <v>2541</v>
      </c>
      <c r="N2505">
        <v>400</v>
      </c>
      <c r="O2505" t="s">
        <v>898</v>
      </c>
      <c r="P2505">
        <v>0.90874942159958005</v>
      </c>
      <c r="Q2505">
        <v>0.86234825534259996</v>
      </c>
      <c r="R2505">
        <v>7.5095464315997604E-2</v>
      </c>
      <c r="S2505">
        <v>6.2150468150181097E-2</v>
      </c>
      <c r="T2505">
        <v>-1.9136199603013799</v>
      </c>
      <c r="U2505">
        <v>1.9136199603013799</v>
      </c>
      <c r="V2505">
        <v>1.7339478369316399</v>
      </c>
      <c r="W2505">
        <v>-12.78</v>
      </c>
      <c r="X2505">
        <v>1.45</v>
      </c>
      <c r="Y2505">
        <v>42426</v>
      </c>
      <c r="Z2505">
        <v>3030</v>
      </c>
      <c r="AA2505">
        <v>0.22</v>
      </c>
      <c r="AB2505">
        <v>14</v>
      </c>
      <c r="AC2505">
        <v>8</v>
      </c>
      <c r="AD2505">
        <v>6</v>
      </c>
      <c r="AE2505">
        <v>57.14</v>
      </c>
      <c r="AF2505">
        <v>18</v>
      </c>
      <c r="AG2505">
        <v>2</v>
      </c>
      <c r="AH2505">
        <v>3</v>
      </c>
      <c r="AI2505">
        <v>9</v>
      </c>
      <c r="AJ2505" s="301">
        <v>43919</v>
      </c>
      <c r="AK2505">
        <v>1244</v>
      </c>
      <c r="AL2505">
        <v>1916</v>
      </c>
      <c r="AM2505" s="301">
        <v>43828</v>
      </c>
      <c r="AN2505">
        <v>1695</v>
      </c>
      <c r="AO2505">
        <v>2968</v>
      </c>
      <c r="AP2505" s="301">
        <v>43645</v>
      </c>
      <c r="AQ2505">
        <v>1552</v>
      </c>
      <c r="AR2505">
        <v>2456</v>
      </c>
      <c r="AS2505" s="301">
        <v>43280</v>
      </c>
      <c r="AT2505">
        <v>1709</v>
      </c>
      <c r="AU2505">
        <v>2590</v>
      </c>
    </row>
    <row r="2506" spans="1:47" x14ac:dyDescent="0.2">
      <c r="A2506" s="102">
        <v>2043</v>
      </c>
      <c r="B2506">
        <v>2327</v>
      </c>
      <c r="C2506" t="s">
        <v>1171</v>
      </c>
      <c r="D2506" t="s">
        <v>900</v>
      </c>
      <c r="E2506">
        <v>2942</v>
      </c>
      <c r="F2506">
        <v>2914</v>
      </c>
      <c r="G2506">
        <v>300</v>
      </c>
      <c r="H2506" t="s">
        <v>901</v>
      </c>
      <c r="I2506">
        <v>6728</v>
      </c>
      <c r="J2506" t="s">
        <v>1402</v>
      </c>
      <c r="K2506" t="s">
        <v>903</v>
      </c>
      <c r="L2506">
        <v>3115</v>
      </c>
      <c r="M2506">
        <v>3085</v>
      </c>
      <c r="N2506">
        <v>300</v>
      </c>
      <c r="O2506" t="s">
        <v>898</v>
      </c>
      <c r="P2506">
        <v>0.89944301661398796</v>
      </c>
      <c r="Q2506">
        <v>0.92357260864352897</v>
      </c>
      <c r="R2506">
        <v>4.7426558562482499E-2</v>
      </c>
      <c r="S2506">
        <v>4.6019778484057097E-2</v>
      </c>
      <c r="T2506">
        <v>-0.20026002339847801</v>
      </c>
      <c r="U2506">
        <v>0.20026002339847801</v>
      </c>
      <c r="V2506">
        <v>0.73554490891266999</v>
      </c>
      <c r="W2506">
        <v>-1.18</v>
      </c>
      <c r="X2506">
        <v>5.54</v>
      </c>
      <c r="Y2506">
        <v>41867</v>
      </c>
      <c r="Z2506">
        <v>4652</v>
      </c>
      <c r="AA2506">
        <v>0.18</v>
      </c>
      <c r="AB2506">
        <v>9</v>
      </c>
      <c r="AC2506">
        <v>4</v>
      </c>
      <c r="AD2506">
        <v>5</v>
      </c>
      <c r="AE2506">
        <v>44.44</v>
      </c>
      <c r="AF2506">
        <v>17</v>
      </c>
      <c r="AG2506">
        <v>4</v>
      </c>
      <c r="AH2506">
        <v>2</v>
      </c>
      <c r="AI2506">
        <v>3</v>
      </c>
      <c r="AJ2506" s="301">
        <v>43919</v>
      </c>
      <c r="AK2506">
        <v>2686</v>
      </c>
      <c r="AL2506">
        <v>2613</v>
      </c>
      <c r="AM2506" s="301">
        <v>43828</v>
      </c>
      <c r="AN2506">
        <v>3600</v>
      </c>
      <c r="AO2506">
        <v>4345</v>
      </c>
      <c r="AP2506" s="301">
        <v>43645</v>
      </c>
      <c r="AQ2506">
        <v>3515</v>
      </c>
      <c r="AR2506">
        <v>3600</v>
      </c>
      <c r="AS2506" s="301">
        <v>43280</v>
      </c>
      <c r="AT2506">
        <v>2762</v>
      </c>
      <c r="AU2506">
        <v>4310</v>
      </c>
    </row>
    <row r="2507" spans="1:47" x14ac:dyDescent="0.2">
      <c r="A2507" s="102">
        <v>1594</v>
      </c>
      <c r="B2507">
        <v>4091</v>
      </c>
      <c r="C2507" t="s">
        <v>1334</v>
      </c>
      <c r="D2507" t="s">
        <v>920</v>
      </c>
      <c r="E2507">
        <v>1721</v>
      </c>
      <c r="F2507">
        <v>1751</v>
      </c>
      <c r="G2507">
        <v>500</v>
      </c>
      <c r="H2507" t="s">
        <v>901</v>
      </c>
      <c r="I2507">
        <v>6902</v>
      </c>
      <c r="J2507" t="s">
        <v>588</v>
      </c>
      <c r="K2507" t="s">
        <v>913</v>
      </c>
      <c r="L2507">
        <v>4170</v>
      </c>
      <c r="M2507">
        <v>4151</v>
      </c>
      <c r="N2507">
        <v>200</v>
      </c>
      <c r="O2507" t="s">
        <v>898</v>
      </c>
      <c r="P2507">
        <v>0.87494146632556302</v>
      </c>
      <c r="Q2507">
        <v>0.93463273081933795</v>
      </c>
      <c r="R2507">
        <v>3.35507784433792E-3</v>
      </c>
      <c r="S2507">
        <v>4.9374499641832298E-3</v>
      </c>
      <c r="T2507">
        <v>-1.2966638013148299</v>
      </c>
      <c r="U2507">
        <v>1.2966638013148299</v>
      </c>
      <c r="V2507">
        <v>1.9025112851016801</v>
      </c>
      <c r="W2507">
        <v>-7</v>
      </c>
      <c r="X2507">
        <v>5.46</v>
      </c>
      <c r="Y2507">
        <v>41761</v>
      </c>
      <c r="Z2507">
        <v>3212</v>
      </c>
      <c r="AA2507">
        <v>0.44</v>
      </c>
      <c r="AB2507">
        <v>13</v>
      </c>
      <c r="AC2507">
        <v>8</v>
      </c>
      <c r="AD2507">
        <v>5</v>
      </c>
      <c r="AE2507">
        <v>61.54</v>
      </c>
      <c r="AF2507">
        <v>19</v>
      </c>
      <c r="AG2507">
        <v>2</v>
      </c>
      <c r="AH2507">
        <v>3</v>
      </c>
      <c r="AI2507">
        <v>8</v>
      </c>
      <c r="AJ2507" s="301">
        <v>43919</v>
      </c>
      <c r="AK2507">
        <v>1662</v>
      </c>
      <c r="AL2507">
        <v>3590</v>
      </c>
      <c r="AM2507" s="301">
        <v>43828</v>
      </c>
      <c r="AN2507">
        <v>2428</v>
      </c>
      <c r="AO2507">
        <v>4966</v>
      </c>
      <c r="AP2507" s="301">
        <v>43645</v>
      </c>
      <c r="AQ2507">
        <v>2285</v>
      </c>
      <c r="AR2507">
        <v>4642</v>
      </c>
      <c r="AS2507" s="301">
        <v>43280</v>
      </c>
      <c r="AT2507">
        <v>1526</v>
      </c>
      <c r="AU2507">
        <v>5245</v>
      </c>
    </row>
    <row r="2508" spans="1:47" x14ac:dyDescent="0.2">
      <c r="A2508" s="102">
        <v>3514</v>
      </c>
      <c r="B2508">
        <v>5334</v>
      </c>
      <c r="C2508" t="s">
        <v>1074</v>
      </c>
      <c r="D2508" t="s">
        <v>897</v>
      </c>
      <c r="E2508">
        <v>1533</v>
      </c>
      <c r="F2508">
        <v>1527</v>
      </c>
      <c r="G2508">
        <v>700</v>
      </c>
      <c r="H2508" t="s">
        <v>901</v>
      </c>
      <c r="I2508">
        <v>9715</v>
      </c>
      <c r="J2508" t="s">
        <v>1135</v>
      </c>
      <c r="K2508" t="s">
        <v>910</v>
      </c>
      <c r="L2508">
        <v>2544</v>
      </c>
      <c r="M2508">
        <v>2541</v>
      </c>
      <c r="N2508">
        <v>400</v>
      </c>
      <c r="O2508" t="s">
        <v>898</v>
      </c>
      <c r="P2508">
        <v>0.84092341758120903</v>
      </c>
      <c r="Q2508">
        <v>0.87701796691009704</v>
      </c>
      <c r="R2508">
        <v>1.3776972141126E-2</v>
      </c>
      <c r="S2508" s="15">
        <v>7.2546743363975194E-2</v>
      </c>
      <c r="T2508">
        <v>-2.2879539914114702</v>
      </c>
      <c r="U2508">
        <v>2.2879539914114702</v>
      </c>
      <c r="V2508">
        <v>2.0974539019059599</v>
      </c>
      <c r="W2508">
        <v>-22.67</v>
      </c>
      <c r="X2508">
        <v>5.17</v>
      </c>
      <c r="Y2508">
        <v>41527</v>
      </c>
      <c r="Z2508">
        <v>3775</v>
      </c>
      <c r="AA2508">
        <v>0.04</v>
      </c>
      <c r="AB2508">
        <v>11</v>
      </c>
      <c r="AC2508">
        <v>5</v>
      </c>
      <c r="AD2508">
        <v>6</v>
      </c>
      <c r="AE2508">
        <v>45.45</v>
      </c>
      <c r="AF2508">
        <v>13</v>
      </c>
      <c r="AG2508">
        <v>4</v>
      </c>
      <c r="AH2508">
        <v>3</v>
      </c>
      <c r="AI2508">
        <v>4</v>
      </c>
      <c r="AJ2508" s="301">
        <v>43919</v>
      </c>
      <c r="AK2508">
        <v>1608</v>
      </c>
      <c r="AL2508">
        <v>1916</v>
      </c>
      <c r="AM2508" s="301">
        <v>43828</v>
      </c>
      <c r="AN2508">
        <v>2134</v>
      </c>
      <c r="AO2508">
        <v>2968</v>
      </c>
      <c r="AP2508" s="301">
        <v>43645</v>
      </c>
      <c r="AQ2508">
        <v>2076</v>
      </c>
      <c r="AR2508">
        <v>2456</v>
      </c>
      <c r="AS2508" s="301">
        <v>43280</v>
      </c>
      <c r="AT2508">
        <v>3025</v>
      </c>
      <c r="AU2508">
        <v>2590</v>
      </c>
    </row>
    <row r="2509" spans="1:47" x14ac:dyDescent="0.2">
      <c r="A2509" s="102">
        <v>1934</v>
      </c>
      <c r="B2509">
        <v>3291</v>
      </c>
      <c r="C2509" t="s">
        <v>55</v>
      </c>
      <c r="D2509" t="s">
        <v>917</v>
      </c>
      <c r="E2509">
        <v>1661</v>
      </c>
      <c r="F2509">
        <v>1643</v>
      </c>
      <c r="G2509">
        <v>600</v>
      </c>
      <c r="H2509" t="s">
        <v>898</v>
      </c>
      <c r="I2509">
        <v>8795</v>
      </c>
      <c r="J2509" t="s">
        <v>1083</v>
      </c>
      <c r="K2509" t="s">
        <v>1018</v>
      </c>
      <c r="L2509">
        <v>922</v>
      </c>
      <c r="M2509">
        <v>907</v>
      </c>
      <c r="N2509">
        <v>1100</v>
      </c>
      <c r="O2509" t="s">
        <v>901</v>
      </c>
      <c r="P2509">
        <v>0.85340224066489101</v>
      </c>
      <c r="Q2509">
        <v>0.92658962124019395</v>
      </c>
      <c r="R2509">
        <v>0.226395453166502</v>
      </c>
      <c r="S2509">
        <v>1.8156469920012799E-3</v>
      </c>
      <c r="T2509">
        <v>1.8591823449425999</v>
      </c>
      <c r="U2509">
        <v>1.8591823449425999</v>
      </c>
      <c r="V2509">
        <v>1.3811088442099899</v>
      </c>
      <c r="W2509">
        <v>8.76</v>
      </c>
      <c r="X2509">
        <v>1.21</v>
      </c>
      <c r="Y2509">
        <v>41340</v>
      </c>
      <c r="Z2509">
        <v>3180</v>
      </c>
      <c r="AA2509">
        <v>0.21</v>
      </c>
      <c r="AB2509">
        <v>13</v>
      </c>
      <c r="AC2509">
        <v>5</v>
      </c>
      <c r="AD2509">
        <v>8</v>
      </c>
      <c r="AE2509">
        <v>38.46</v>
      </c>
      <c r="AF2509">
        <v>18</v>
      </c>
      <c r="AG2509">
        <v>2</v>
      </c>
      <c r="AH2509">
        <v>2</v>
      </c>
      <c r="AI2509">
        <v>9</v>
      </c>
      <c r="AJ2509" s="301">
        <v>43919</v>
      </c>
      <c r="AK2509">
        <v>1545</v>
      </c>
      <c r="AL2509">
        <v>890</v>
      </c>
      <c r="AM2509" s="301">
        <v>43828</v>
      </c>
      <c r="AN2509">
        <v>1919</v>
      </c>
      <c r="AO2509">
        <v>1395</v>
      </c>
      <c r="AP2509" s="301">
        <v>43645</v>
      </c>
      <c r="AQ2509">
        <v>1803</v>
      </c>
      <c r="AR2509">
        <v>1202</v>
      </c>
      <c r="AS2509" s="301">
        <v>43280</v>
      </c>
      <c r="AT2509">
        <v>2103</v>
      </c>
      <c r="AU2509">
        <v>1622</v>
      </c>
    </row>
    <row r="2510" spans="1:47" x14ac:dyDescent="0.2">
      <c r="A2510" s="102">
        <v>3651</v>
      </c>
      <c r="B2510">
        <v>5463</v>
      </c>
      <c r="C2510" t="s">
        <v>63</v>
      </c>
      <c r="D2510" t="s">
        <v>939</v>
      </c>
      <c r="E2510">
        <v>2643</v>
      </c>
      <c r="F2510">
        <v>2662</v>
      </c>
      <c r="G2510">
        <v>400</v>
      </c>
      <c r="H2510" t="s">
        <v>898</v>
      </c>
      <c r="I2510">
        <v>5803</v>
      </c>
      <c r="J2510" t="s">
        <v>23</v>
      </c>
      <c r="K2510" t="s">
        <v>911</v>
      </c>
      <c r="L2510">
        <v>312</v>
      </c>
      <c r="M2510">
        <v>308</v>
      </c>
      <c r="N2510">
        <v>3500</v>
      </c>
      <c r="O2510" t="s">
        <v>901</v>
      </c>
      <c r="P2510">
        <v>0.79985511247007501</v>
      </c>
      <c r="Q2510">
        <v>0.871346924830398</v>
      </c>
      <c r="R2510">
        <v>7.2955433866712494E-2</v>
      </c>
      <c r="S2510">
        <v>2.0711143132939001E-2</v>
      </c>
      <c r="T2510">
        <v>0.50645506281125796</v>
      </c>
      <c r="U2510">
        <v>0.50645506281125796</v>
      </c>
      <c r="V2510">
        <v>0.69371539058526999</v>
      </c>
      <c r="W2510">
        <v>2.15</v>
      </c>
      <c r="X2510">
        <v>1.24</v>
      </c>
      <c r="Y2510">
        <v>41316</v>
      </c>
      <c r="Z2510">
        <v>2582</v>
      </c>
      <c r="AA2510">
        <v>0.19</v>
      </c>
      <c r="AB2510">
        <v>16</v>
      </c>
      <c r="AC2510">
        <v>9</v>
      </c>
      <c r="AD2510">
        <v>7</v>
      </c>
      <c r="AE2510">
        <v>56.25</v>
      </c>
      <c r="AF2510">
        <v>15</v>
      </c>
      <c r="AG2510">
        <v>3</v>
      </c>
      <c r="AH2510">
        <v>5</v>
      </c>
      <c r="AI2510">
        <v>8</v>
      </c>
      <c r="AJ2510" s="301">
        <v>43919</v>
      </c>
      <c r="AK2510">
        <v>2771</v>
      </c>
      <c r="AL2510">
        <v>317</v>
      </c>
      <c r="AM2510" s="301">
        <v>43828</v>
      </c>
      <c r="AN2510">
        <v>3080</v>
      </c>
      <c r="AO2510">
        <v>452</v>
      </c>
      <c r="AP2510" s="301">
        <v>43645</v>
      </c>
      <c r="AQ2510">
        <v>3030</v>
      </c>
      <c r="AR2510">
        <v>421</v>
      </c>
      <c r="AS2510" s="301">
        <v>43280</v>
      </c>
      <c r="AT2510">
        <v>3660</v>
      </c>
      <c r="AU2510">
        <v>689</v>
      </c>
    </row>
    <row r="2511" spans="1:47" x14ac:dyDescent="0.2">
      <c r="A2511" s="102">
        <v>3360</v>
      </c>
      <c r="B2511">
        <v>2587</v>
      </c>
      <c r="C2511" t="s">
        <v>1233</v>
      </c>
      <c r="D2511" t="s">
        <v>923</v>
      </c>
      <c r="E2511">
        <v>4200</v>
      </c>
      <c r="F2511">
        <v>4180</v>
      </c>
      <c r="G2511">
        <v>200</v>
      </c>
      <c r="H2511" t="s">
        <v>901</v>
      </c>
      <c r="I2511">
        <v>6301</v>
      </c>
      <c r="J2511" t="s">
        <v>52</v>
      </c>
      <c r="K2511" t="s">
        <v>909</v>
      </c>
      <c r="L2511">
        <v>2125</v>
      </c>
      <c r="M2511">
        <v>2153</v>
      </c>
      <c r="N2511">
        <v>400</v>
      </c>
      <c r="O2511" t="s">
        <v>898</v>
      </c>
      <c r="P2511">
        <v>0.77100361499951298</v>
      </c>
      <c r="Q2511">
        <v>0.88365125248863896</v>
      </c>
      <c r="R2511">
        <v>6.9560144633283999E-2</v>
      </c>
      <c r="S2511">
        <v>6.0831236634005196E-3</v>
      </c>
      <c r="T2511">
        <v>-0.94117317494737396</v>
      </c>
      <c r="U2511">
        <v>0.94117317494737396</v>
      </c>
      <c r="V2511">
        <v>0.71191410029151603</v>
      </c>
      <c r="W2511">
        <v>-7.49</v>
      </c>
      <c r="X2511">
        <v>3.01</v>
      </c>
      <c r="Y2511">
        <v>41140</v>
      </c>
      <c r="Z2511">
        <v>4571</v>
      </c>
      <c r="AA2511">
        <v>0.42</v>
      </c>
      <c r="AB2511">
        <v>9</v>
      </c>
      <c r="AC2511">
        <v>5</v>
      </c>
      <c r="AD2511">
        <v>4</v>
      </c>
      <c r="AE2511">
        <v>55.56</v>
      </c>
      <c r="AF2511">
        <v>16</v>
      </c>
      <c r="AG2511">
        <v>3</v>
      </c>
      <c r="AH2511">
        <v>3</v>
      </c>
      <c r="AI2511">
        <v>3</v>
      </c>
      <c r="AJ2511" s="301">
        <v>43919</v>
      </c>
      <c r="AK2511">
        <v>4260</v>
      </c>
      <c r="AL2511">
        <v>1877.5</v>
      </c>
      <c r="AM2511" s="301">
        <v>43828</v>
      </c>
      <c r="AN2511">
        <v>4545</v>
      </c>
      <c r="AO2511">
        <v>2642</v>
      </c>
      <c r="AP2511" s="301">
        <v>43645</v>
      </c>
      <c r="AQ2511">
        <v>4710</v>
      </c>
      <c r="AR2511">
        <v>2658</v>
      </c>
      <c r="AS2511" s="301">
        <v>43280</v>
      </c>
      <c r="AT2511">
        <v>4670</v>
      </c>
      <c r="AU2511">
        <v>3122</v>
      </c>
    </row>
    <row r="2512" spans="1:47" x14ac:dyDescent="0.2">
      <c r="A2512" s="102">
        <v>3660</v>
      </c>
      <c r="B2512">
        <v>7532</v>
      </c>
      <c r="C2512" t="s">
        <v>1214</v>
      </c>
      <c r="D2512" t="s">
        <v>921</v>
      </c>
      <c r="E2512">
        <v>2386</v>
      </c>
      <c r="F2512">
        <v>2396</v>
      </c>
      <c r="G2512">
        <v>300</v>
      </c>
      <c r="H2512" t="s">
        <v>898</v>
      </c>
      <c r="I2512">
        <v>9697</v>
      </c>
      <c r="J2512" t="s">
        <v>958</v>
      </c>
      <c r="K2512" t="s">
        <v>900</v>
      </c>
      <c r="L2512">
        <v>4075</v>
      </c>
      <c r="M2512">
        <v>3975</v>
      </c>
      <c r="N2512">
        <v>200</v>
      </c>
      <c r="O2512" t="s">
        <v>901</v>
      </c>
      <c r="P2512">
        <v>0.87324001918640903</v>
      </c>
      <c r="Q2512">
        <v>0.87098722167882303</v>
      </c>
      <c r="R2512">
        <v>3.6823052395352697E-2</v>
      </c>
      <c r="S2512">
        <v>1.1459379481403501E-2</v>
      </c>
      <c r="T2512">
        <v>0.177871018345818</v>
      </c>
      <c r="U2512">
        <v>0.177871018345818</v>
      </c>
      <c r="V2512">
        <v>0.28310481526107201</v>
      </c>
      <c r="W2512">
        <v>0.81</v>
      </c>
      <c r="X2512">
        <v>9.58</v>
      </c>
      <c r="Y2512">
        <v>41038</v>
      </c>
      <c r="Z2512">
        <v>2931</v>
      </c>
      <c r="AA2512">
        <v>0.26</v>
      </c>
      <c r="AB2512">
        <v>14</v>
      </c>
      <c r="AC2512">
        <v>7</v>
      </c>
      <c r="AD2512">
        <v>7</v>
      </c>
      <c r="AE2512">
        <v>50</v>
      </c>
      <c r="AF2512">
        <v>19</v>
      </c>
      <c r="AG2512">
        <v>4</v>
      </c>
      <c r="AH2512">
        <v>2</v>
      </c>
      <c r="AI2512">
        <v>8</v>
      </c>
      <c r="AJ2512" s="301">
        <v>43919</v>
      </c>
      <c r="AK2512">
        <v>2058</v>
      </c>
      <c r="AL2512">
        <v>3465</v>
      </c>
      <c r="AM2512" s="301">
        <v>43828</v>
      </c>
      <c r="AN2512">
        <v>1811</v>
      </c>
      <c r="AO2512">
        <v>3030</v>
      </c>
      <c r="AP2512" s="301">
        <v>43645</v>
      </c>
      <c r="AQ2512">
        <v>1705</v>
      </c>
      <c r="AR2512">
        <v>2235</v>
      </c>
      <c r="AS2512" s="301">
        <v>43280</v>
      </c>
      <c r="AT2512">
        <v>1278</v>
      </c>
      <c r="AU2512">
        <v>2699</v>
      </c>
    </row>
    <row r="2513" spans="1:47" x14ac:dyDescent="0.2">
      <c r="A2513" s="102">
        <v>2993</v>
      </c>
      <c r="B2513">
        <v>3632</v>
      </c>
      <c r="C2513" t="s">
        <v>1451</v>
      </c>
      <c r="D2513" t="s">
        <v>900</v>
      </c>
      <c r="E2513">
        <v>486</v>
      </c>
      <c r="F2513">
        <v>469</v>
      </c>
      <c r="G2513">
        <v>2300</v>
      </c>
      <c r="H2513" t="s">
        <v>898</v>
      </c>
      <c r="I2513">
        <v>9716</v>
      </c>
      <c r="J2513" t="s">
        <v>1034</v>
      </c>
      <c r="K2513" t="s">
        <v>910</v>
      </c>
      <c r="L2513">
        <v>907</v>
      </c>
      <c r="M2513">
        <v>891</v>
      </c>
      <c r="N2513">
        <v>1200</v>
      </c>
      <c r="O2513" t="s">
        <v>901</v>
      </c>
      <c r="P2513">
        <v>0.71718050564386004</v>
      </c>
      <c r="Q2513">
        <v>0.897238991626225</v>
      </c>
      <c r="R2513">
        <v>0.40441185567940802</v>
      </c>
      <c r="S2513">
        <v>5.6651693124377999E-3</v>
      </c>
      <c r="T2513">
        <v>0.80225489667928696</v>
      </c>
      <c r="U2513">
        <v>0.80225489667928696</v>
      </c>
      <c r="V2513">
        <v>1.18261221192475</v>
      </c>
      <c r="W2513">
        <v>5.0599999999999996</v>
      </c>
      <c r="X2513">
        <v>0.89</v>
      </c>
      <c r="Y2513">
        <v>40873</v>
      </c>
      <c r="Z2513">
        <v>2920</v>
      </c>
      <c r="AA2513">
        <v>0.15</v>
      </c>
      <c r="AB2513">
        <v>14</v>
      </c>
      <c r="AC2513">
        <v>7</v>
      </c>
      <c r="AD2513">
        <v>7</v>
      </c>
      <c r="AE2513">
        <v>50</v>
      </c>
      <c r="AF2513">
        <v>20</v>
      </c>
      <c r="AG2513">
        <v>3</v>
      </c>
      <c r="AH2513">
        <v>3</v>
      </c>
      <c r="AI2513">
        <v>8</v>
      </c>
      <c r="AJ2513" s="301">
        <v>43919</v>
      </c>
      <c r="AK2513">
        <v>404</v>
      </c>
      <c r="AL2513">
        <v>839</v>
      </c>
      <c r="AM2513" s="301">
        <v>43828</v>
      </c>
      <c r="AN2513">
        <v>493</v>
      </c>
      <c r="AO2513">
        <v>1455</v>
      </c>
      <c r="AP2513" s="301">
        <v>43645</v>
      </c>
      <c r="AQ2513">
        <v>510</v>
      </c>
      <c r="AR2513">
        <v>1376</v>
      </c>
      <c r="AS2513" s="301">
        <v>43280</v>
      </c>
      <c r="AT2513">
        <v>587</v>
      </c>
      <c r="AU2513">
        <v>1186</v>
      </c>
    </row>
    <row r="2514" spans="1:47" x14ac:dyDescent="0.2">
      <c r="A2514" s="102">
        <v>2630</v>
      </c>
      <c r="B2514">
        <v>1417</v>
      </c>
      <c r="C2514" t="s">
        <v>1462</v>
      </c>
      <c r="D2514" t="s">
        <v>907</v>
      </c>
      <c r="E2514">
        <v>1611</v>
      </c>
      <c r="F2514">
        <v>1595</v>
      </c>
      <c r="G2514">
        <v>600</v>
      </c>
      <c r="H2514" t="s">
        <v>898</v>
      </c>
      <c r="I2514">
        <v>3632</v>
      </c>
      <c r="J2514" t="s">
        <v>1451</v>
      </c>
      <c r="K2514" t="s">
        <v>900</v>
      </c>
      <c r="L2514">
        <v>486</v>
      </c>
      <c r="M2514">
        <v>469</v>
      </c>
      <c r="N2514">
        <v>2000</v>
      </c>
      <c r="O2514" t="s">
        <v>901</v>
      </c>
      <c r="P2514">
        <v>0.90944980251942897</v>
      </c>
      <c r="Q2514">
        <v>0.90761018700062202</v>
      </c>
      <c r="R2514">
        <v>3.27728155216227E-2</v>
      </c>
      <c r="S2514">
        <v>7.1101734251819903E-3</v>
      </c>
      <c r="T2514">
        <v>0.65805253798007002</v>
      </c>
      <c r="U2514">
        <v>0.65805253798007002</v>
      </c>
      <c r="V2514">
        <v>0.18327012164906001</v>
      </c>
      <c r="W2514">
        <v>2.46</v>
      </c>
      <c r="X2514">
        <v>1.99</v>
      </c>
      <c r="Y2514">
        <v>40856</v>
      </c>
      <c r="Z2514">
        <v>3714</v>
      </c>
      <c r="AA2514">
        <v>0.15</v>
      </c>
      <c r="AB2514">
        <v>11</v>
      </c>
      <c r="AC2514">
        <v>5</v>
      </c>
      <c r="AD2514">
        <v>6</v>
      </c>
      <c r="AE2514">
        <v>45.45</v>
      </c>
      <c r="AF2514">
        <v>19</v>
      </c>
      <c r="AG2514">
        <v>2</v>
      </c>
      <c r="AH2514">
        <v>1</v>
      </c>
      <c r="AI2514">
        <v>8</v>
      </c>
      <c r="AJ2514" s="301">
        <v>43919</v>
      </c>
      <c r="AK2514">
        <v>1375</v>
      </c>
      <c r="AL2514">
        <v>404</v>
      </c>
      <c r="AM2514" s="301">
        <v>43828</v>
      </c>
      <c r="AN2514">
        <v>1651</v>
      </c>
      <c r="AO2514">
        <v>493</v>
      </c>
      <c r="AP2514" s="301">
        <v>43645</v>
      </c>
      <c r="AQ2514">
        <v>1652</v>
      </c>
      <c r="AR2514">
        <v>510</v>
      </c>
      <c r="AS2514" s="301">
        <v>43280</v>
      </c>
      <c r="AT2514">
        <v>1687</v>
      </c>
      <c r="AU2514">
        <v>587</v>
      </c>
    </row>
    <row r="2515" spans="1:47" x14ac:dyDescent="0.2">
      <c r="A2515" s="102">
        <v>938</v>
      </c>
      <c r="B2515">
        <v>6472</v>
      </c>
      <c r="C2515" t="s">
        <v>59</v>
      </c>
      <c r="D2515" t="s">
        <v>909</v>
      </c>
      <c r="E2515">
        <v>213</v>
      </c>
      <c r="F2515">
        <v>211</v>
      </c>
      <c r="G2515">
        <v>4400</v>
      </c>
      <c r="H2515" t="s">
        <v>901</v>
      </c>
      <c r="I2515">
        <v>9678</v>
      </c>
      <c r="J2515" t="s">
        <v>1453</v>
      </c>
      <c r="K2515" t="s">
        <v>910</v>
      </c>
      <c r="L2515">
        <v>2297</v>
      </c>
      <c r="M2515">
        <v>2316</v>
      </c>
      <c r="N2515">
        <v>400</v>
      </c>
      <c r="O2515" t="s">
        <v>898</v>
      </c>
      <c r="P2515">
        <v>0.90228260085372303</v>
      </c>
      <c r="Q2515">
        <v>0.94874144449264097</v>
      </c>
      <c r="R2515">
        <v>5.75698497890837E-2</v>
      </c>
      <c r="S2515">
        <v>3.4273677652608199E-2</v>
      </c>
      <c r="T2515">
        <v>-0.71471741434613401</v>
      </c>
      <c r="U2515">
        <v>0.71471741434613401</v>
      </c>
      <c r="V2515">
        <v>0.17352294321991801</v>
      </c>
      <c r="W2515">
        <v>-4.63</v>
      </c>
      <c r="X2515">
        <v>0.22</v>
      </c>
      <c r="Y2515">
        <v>40644</v>
      </c>
      <c r="Z2515">
        <v>3695</v>
      </c>
      <c r="AA2515">
        <v>0.34</v>
      </c>
      <c r="AB2515">
        <v>11</v>
      </c>
      <c r="AC2515">
        <v>6</v>
      </c>
      <c r="AD2515">
        <v>5</v>
      </c>
      <c r="AE2515">
        <v>54.55</v>
      </c>
      <c r="AF2515">
        <v>21</v>
      </c>
      <c r="AG2515">
        <v>1</v>
      </c>
      <c r="AH2515">
        <v>0</v>
      </c>
      <c r="AI2515">
        <v>10</v>
      </c>
      <c r="AJ2515" s="301">
        <v>43919</v>
      </c>
      <c r="AK2515">
        <v>196</v>
      </c>
      <c r="AL2515">
        <v>2133</v>
      </c>
      <c r="AM2515" s="301">
        <v>43828</v>
      </c>
      <c r="AN2515">
        <v>345</v>
      </c>
      <c r="AO2515">
        <v>2821</v>
      </c>
      <c r="AP2515" s="301">
        <v>43645</v>
      </c>
      <c r="AQ2515">
        <v>334</v>
      </c>
      <c r="AR2515">
        <v>2838</v>
      </c>
      <c r="AS2515" s="301">
        <v>43280</v>
      </c>
      <c r="AT2515">
        <v>456</v>
      </c>
      <c r="AU2515">
        <v>3470</v>
      </c>
    </row>
    <row r="2516" spans="1:47" x14ac:dyDescent="0.2">
      <c r="A2516" s="102">
        <v>1140</v>
      </c>
      <c r="B2516">
        <v>3405</v>
      </c>
      <c r="C2516" t="s">
        <v>1265</v>
      </c>
      <c r="D2516" t="s">
        <v>920</v>
      </c>
      <c r="E2516">
        <v>1120</v>
      </c>
      <c r="F2516">
        <v>1104</v>
      </c>
      <c r="G2516">
        <v>1000</v>
      </c>
      <c r="H2516" t="s">
        <v>901</v>
      </c>
      <c r="I2516">
        <v>9072</v>
      </c>
      <c r="J2516" t="s">
        <v>975</v>
      </c>
      <c r="K2516" t="s">
        <v>976</v>
      </c>
      <c r="L2516">
        <v>2118</v>
      </c>
      <c r="M2516">
        <v>2146</v>
      </c>
      <c r="N2516">
        <v>500</v>
      </c>
      <c r="O2516" t="s">
        <v>898</v>
      </c>
      <c r="P2516">
        <v>0.942699189662207</v>
      </c>
      <c r="Q2516">
        <v>0.94483154820969095</v>
      </c>
      <c r="R2516">
        <v>1.3454579888551501E-3</v>
      </c>
      <c r="S2516">
        <v>8.3074969917018904E-2</v>
      </c>
      <c r="T2516">
        <v>-0.89503230327903205</v>
      </c>
      <c r="U2516">
        <v>0.89503230327903205</v>
      </c>
      <c r="V2516">
        <v>0.72041619524137701</v>
      </c>
      <c r="W2516">
        <v>-2.69</v>
      </c>
      <c r="X2516">
        <v>2.89</v>
      </c>
      <c r="Y2516">
        <v>40632</v>
      </c>
      <c r="Z2516">
        <v>3386</v>
      </c>
      <c r="AA2516">
        <v>7.0000000000000007E-2</v>
      </c>
      <c r="AB2516">
        <v>12</v>
      </c>
      <c r="AC2516">
        <v>5</v>
      </c>
      <c r="AD2516">
        <v>7</v>
      </c>
      <c r="AE2516">
        <v>41.67</v>
      </c>
      <c r="AF2516">
        <v>20</v>
      </c>
      <c r="AG2516">
        <v>1</v>
      </c>
      <c r="AH2516">
        <v>0</v>
      </c>
      <c r="AI2516">
        <v>11</v>
      </c>
      <c r="AJ2516" s="301">
        <v>43919</v>
      </c>
      <c r="AK2516">
        <v>1129</v>
      </c>
      <c r="AL2516">
        <v>2172</v>
      </c>
      <c r="AM2516" s="301">
        <v>43828</v>
      </c>
      <c r="AN2516">
        <v>1331</v>
      </c>
      <c r="AO2516">
        <v>2746</v>
      </c>
      <c r="AP2516" s="301">
        <v>43645</v>
      </c>
      <c r="AQ2516">
        <v>1308</v>
      </c>
      <c r="AR2516">
        <v>2562</v>
      </c>
      <c r="AS2516" s="301">
        <v>43280</v>
      </c>
      <c r="AT2516">
        <v>1497</v>
      </c>
      <c r="AU2516">
        <v>2840</v>
      </c>
    </row>
    <row r="2517" spans="1:47" x14ac:dyDescent="0.2">
      <c r="A2517" s="102">
        <v>1513</v>
      </c>
      <c r="B2517">
        <v>2501</v>
      </c>
      <c r="C2517" t="s">
        <v>480</v>
      </c>
      <c r="D2517" t="s">
        <v>923</v>
      </c>
      <c r="E2517">
        <v>2009</v>
      </c>
      <c r="F2517">
        <v>2003</v>
      </c>
      <c r="G2517">
        <v>500</v>
      </c>
      <c r="H2517" t="s">
        <v>901</v>
      </c>
      <c r="I2517">
        <v>4681</v>
      </c>
      <c r="J2517" t="s">
        <v>774</v>
      </c>
      <c r="K2517" t="s">
        <v>910</v>
      </c>
      <c r="L2517">
        <v>1414</v>
      </c>
      <c r="M2517">
        <v>1389</v>
      </c>
      <c r="N2517">
        <v>700</v>
      </c>
      <c r="O2517" t="s">
        <v>898</v>
      </c>
      <c r="P2517">
        <v>0.72031908372286901</v>
      </c>
      <c r="Q2517">
        <v>0.93640030450774603</v>
      </c>
      <c r="R2517">
        <v>7.7210271304906805E-2</v>
      </c>
      <c r="S2517">
        <v>5.0822274361472602E-2</v>
      </c>
      <c r="T2517">
        <v>-1.3346065984384501</v>
      </c>
      <c r="U2517">
        <v>1.3346065984384501</v>
      </c>
      <c r="V2517">
        <v>1.5238559298269101</v>
      </c>
      <c r="W2517">
        <v>-16.93</v>
      </c>
      <c r="X2517">
        <v>2.92</v>
      </c>
      <c r="Y2517">
        <v>40416</v>
      </c>
      <c r="Z2517">
        <v>2887</v>
      </c>
      <c r="AA2517">
        <v>0.24</v>
      </c>
      <c r="AB2517">
        <v>14</v>
      </c>
      <c r="AC2517">
        <v>8</v>
      </c>
      <c r="AD2517">
        <v>6</v>
      </c>
      <c r="AE2517">
        <v>57.14</v>
      </c>
      <c r="AF2517">
        <v>17</v>
      </c>
      <c r="AG2517">
        <v>2</v>
      </c>
      <c r="AH2517">
        <v>1</v>
      </c>
      <c r="AI2517">
        <v>11</v>
      </c>
      <c r="AJ2517" s="301">
        <v>43919</v>
      </c>
      <c r="AK2517">
        <v>2052</v>
      </c>
      <c r="AL2517">
        <v>1086</v>
      </c>
      <c r="AM2517" s="301">
        <v>43828</v>
      </c>
      <c r="AN2517">
        <v>2579</v>
      </c>
      <c r="AO2517">
        <v>1855</v>
      </c>
      <c r="AP2517" s="301">
        <v>43645</v>
      </c>
      <c r="AQ2517">
        <v>2327</v>
      </c>
      <c r="AR2517">
        <v>1659</v>
      </c>
      <c r="AS2517" s="301">
        <v>43280</v>
      </c>
      <c r="AT2517">
        <v>2696</v>
      </c>
      <c r="AU2517">
        <v>1889</v>
      </c>
    </row>
    <row r="2518" spans="1:47" x14ac:dyDescent="0.2">
      <c r="A2518" s="102">
        <v>445</v>
      </c>
      <c r="B2518">
        <v>4118</v>
      </c>
      <c r="C2518" t="s">
        <v>1075</v>
      </c>
      <c r="D2518" t="s">
        <v>920</v>
      </c>
      <c r="E2518">
        <v>2750</v>
      </c>
      <c r="F2518">
        <v>2716</v>
      </c>
      <c r="G2518">
        <v>400</v>
      </c>
      <c r="H2518" t="s">
        <v>898</v>
      </c>
      <c r="I2518">
        <v>5020</v>
      </c>
      <c r="J2518" t="s">
        <v>1138</v>
      </c>
      <c r="K2518" t="s">
        <v>1090</v>
      </c>
      <c r="L2518">
        <v>379.7</v>
      </c>
      <c r="M2518">
        <v>378.3</v>
      </c>
      <c r="N2518">
        <v>2900</v>
      </c>
      <c r="O2518" t="s">
        <v>901</v>
      </c>
      <c r="P2518">
        <v>0.69504344850465405</v>
      </c>
      <c r="Q2518">
        <v>0.95956064236324001</v>
      </c>
      <c r="R2518">
        <v>0.32030369331873898</v>
      </c>
      <c r="S2518" s="15">
        <v>1.6581730474385801E-2</v>
      </c>
      <c r="T2518">
        <v>0.35814092788322099</v>
      </c>
      <c r="U2518">
        <v>0.35814092788322099</v>
      </c>
      <c r="V2518">
        <v>0.65279052562673401</v>
      </c>
      <c r="W2518">
        <v>1.3</v>
      </c>
      <c r="X2518">
        <v>0.98</v>
      </c>
      <c r="Y2518">
        <v>40311</v>
      </c>
      <c r="Z2518">
        <v>2519</v>
      </c>
      <c r="AA2518">
        <v>0.15</v>
      </c>
      <c r="AB2518">
        <v>16</v>
      </c>
      <c r="AC2518">
        <v>8</v>
      </c>
      <c r="AD2518">
        <v>8</v>
      </c>
      <c r="AE2518">
        <v>50</v>
      </c>
      <c r="AF2518">
        <v>19</v>
      </c>
      <c r="AG2518">
        <v>2</v>
      </c>
      <c r="AH2518">
        <v>2</v>
      </c>
      <c r="AI2518">
        <v>12</v>
      </c>
      <c r="AJ2518" s="301">
        <v>43919</v>
      </c>
      <c r="AK2518">
        <v>2663</v>
      </c>
      <c r="AL2518">
        <v>367.8</v>
      </c>
      <c r="AM2518" s="301">
        <v>43828</v>
      </c>
      <c r="AN2518">
        <v>3520</v>
      </c>
      <c r="AO2518">
        <v>497.9</v>
      </c>
      <c r="AP2518" s="301">
        <v>43645</v>
      </c>
      <c r="AQ2518">
        <v>4155</v>
      </c>
      <c r="AR2518">
        <v>545.79999999999995</v>
      </c>
      <c r="AS2518" s="301">
        <v>43280</v>
      </c>
      <c r="AT2518">
        <v>4860</v>
      </c>
      <c r="AU2518">
        <v>757.9</v>
      </c>
    </row>
    <row r="2519" spans="1:47" x14ac:dyDescent="0.2">
      <c r="A2519" s="102">
        <v>3770</v>
      </c>
      <c r="B2519">
        <v>3116</v>
      </c>
      <c r="C2519" t="s">
        <v>1023</v>
      </c>
      <c r="D2519" t="s">
        <v>913</v>
      </c>
      <c r="E2519">
        <v>1433</v>
      </c>
      <c r="F2519">
        <v>1455</v>
      </c>
      <c r="G2519">
        <v>700</v>
      </c>
      <c r="H2519" t="s">
        <v>898</v>
      </c>
      <c r="I2519">
        <v>6460</v>
      </c>
      <c r="J2519" t="s">
        <v>1101</v>
      </c>
      <c r="K2519" t="s">
        <v>909</v>
      </c>
      <c r="L2519">
        <v>1298</v>
      </c>
      <c r="M2519">
        <v>1287</v>
      </c>
      <c r="N2519">
        <v>800</v>
      </c>
      <c r="O2519" t="s">
        <v>901</v>
      </c>
      <c r="P2519">
        <v>0.698167786665298</v>
      </c>
      <c r="Q2519">
        <v>0.86649359604796505</v>
      </c>
      <c r="R2519">
        <v>0.33606771079845499</v>
      </c>
      <c r="S2519">
        <v>6.6127328858450699E-2</v>
      </c>
      <c r="T2519">
        <v>1.8779144578329099</v>
      </c>
      <c r="U2519">
        <v>1.8779144578329099</v>
      </c>
      <c r="V2519">
        <v>1.84248923261252</v>
      </c>
      <c r="W2519">
        <v>10.59</v>
      </c>
      <c r="X2519">
        <v>1.0900000000000001</v>
      </c>
      <c r="Y2519">
        <v>39925</v>
      </c>
      <c r="Z2519">
        <v>2852</v>
      </c>
      <c r="AA2519">
        <v>0.2</v>
      </c>
      <c r="AB2519">
        <v>14</v>
      </c>
      <c r="AC2519">
        <v>6</v>
      </c>
      <c r="AD2519">
        <v>8</v>
      </c>
      <c r="AE2519">
        <v>42.86</v>
      </c>
      <c r="AF2519">
        <v>20</v>
      </c>
      <c r="AG2519">
        <v>2</v>
      </c>
      <c r="AH2519">
        <v>1</v>
      </c>
      <c r="AI2519">
        <v>11</v>
      </c>
      <c r="AJ2519" s="301">
        <v>43919</v>
      </c>
      <c r="AK2519">
        <v>1315</v>
      </c>
      <c r="AL2519">
        <v>1333</v>
      </c>
      <c r="AM2519" s="301">
        <v>43828</v>
      </c>
      <c r="AN2519">
        <v>1765</v>
      </c>
      <c r="AO2519">
        <v>1583</v>
      </c>
      <c r="AP2519" s="301">
        <v>43645</v>
      </c>
      <c r="AQ2519">
        <v>1448</v>
      </c>
      <c r="AR2519">
        <v>1346</v>
      </c>
      <c r="AS2519" s="301">
        <v>43280</v>
      </c>
      <c r="AT2519">
        <v>2005</v>
      </c>
      <c r="AU2519">
        <v>1839</v>
      </c>
    </row>
    <row r="2520" spans="1:47" x14ac:dyDescent="0.2">
      <c r="A2520" s="102">
        <v>2923</v>
      </c>
      <c r="B2520">
        <v>3099</v>
      </c>
      <c r="C2520" t="s">
        <v>33</v>
      </c>
      <c r="D2520" t="s">
        <v>921</v>
      </c>
      <c r="E2520">
        <v>635</v>
      </c>
      <c r="F2520">
        <v>623</v>
      </c>
      <c r="G2520">
        <v>900</v>
      </c>
      <c r="H2520" t="s">
        <v>901</v>
      </c>
      <c r="I2520">
        <v>4114</v>
      </c>
      <c r="J2520" t="s">
        <v>997</v>
      </c>
      <c r="K2520" t="s">
        <v>920</v>
      </c>
      <c r="L2520">
        <v>5560</v>
      </c>
      <c r="M2520">
        <v>5590</v>
      </c>
      <c r="N2520">
        <v>100</v>
      </c>
      <c r="O2520" t="s">
        <v>898</v>
      </c>
      <c r="P2520">
        <v>0.90834294357035095</v>
      </c>
      <c r="Q2520">
        <v>0.89987220053536299</v>
      </c>
      <c r="R2520">
        <v>1.3618107150976499E-3</v>
      </c>
      <c r="S2520">
        <v>9.0064459599039998E-2</v>
      </c>
      <c r="T2520">
        <v>-1.7160160296039999</v>
      </c>
      <c r="U2520">
        <v>1.7160160296039999</v>
      </c>
      <c r="V2520">
        <v>0.98177488800744295</v>
      </c>
      <c r="W2520">
        <v>-10.54</v>
      </c>
      <c r="X2520">
        <v>0.3</v>
      </c>
      <c r="Y2520">
        <v>39851</v>
      </c>
      <c r="Z2520">
        <v>2846</v>
      </c>
      <c r="AA2520">
        <v>0.28999999999999998</v>
      </c>
      <c r="AB2520">
        <v>14</v>
      </c>
      <c r="AC2520">
        <v>9</v>
      </c>
      <c r="AD2520">
        <v>5</v>
      </c>
      <c r="AE2520">
        <v>64.290000000000006</v>
      </c>
      <c r="AF2520">
        <v>17</v>
      </c>
      <c r="AG2520">
        <v>4</v>
      </c>
      <c r="AH2520">
        <v>3</v>
      </c>
      <c r="AI2520">
        <v>7</v>
      </c>
      <c r="AJ2520" s="301">
        <v>43919</v>
      </c>
      <c r="AK2520">
        <v>641</v>
      </c>
      <c r="AL2520">
        <v>5180</v>
      </c>
      <c r="AM2520" s="301">
        <v>43828</v>
      </c>
      <c r="AN2520">
        <v>984</v>
      </c>
      <c r="AO2520">
        <v>6790</v>
      </c>
      <c r="AP2520" s="301">
        <v>43645</v>
      </c>
      <c r="AQ2520">
        <v>899</v>
      </c>
      <c r="AR2520">
        <v>7230</v>
      </c>
      <c r="AS2520" s="301">
        <v>43280</v>
      </c>
      <c r="AT2520">
        <v>1344</v>
      </c>
      <c r="AU2520">
        <v>7900</v>
      </c>
    </row>
    <row r="2521" spans="1:47" x14ac:dyDescent="0.2">
      <c r="A2521" s="102">
        <v>3429</v>
      </c>
      <c r="B2521">
        <v>8359</v>
      </c>
      <c r="C2521" t="s">
        <v>453</v>
      </c>
      <c r="D2521" t="s">
        <v>940</v>
      </c>
      <c r="E2521">
        <v>401</v>
      </c>
      <c r="F2521">
        <v>406</v>
      </c>
      <c r="G2521">
        <v>1400</v>
      </c>
      <c r="H2521" t="s">
        <v>898</v>
      </c>
      <c r="I2521">
        <v>9062</v>
      </c>
      <c r="J2521" t="s">
        <v>863</v>
      </c>
      <c r="K2521" t="s">
        <v>976</v>
      </c>
      <c r="L2521">
        <v>5560</v>
      </c>
      <c r="M2521">
        <v>5530</v>
      </c>
      <c r="N2521">
        <v>100</v>
      </c>
      <c r="O2521" t="s">
        <v>901</v>
      </c>
      <c r="P2521">
        <v>0.94089165213359505</v>
      </c>
      <c r="Q2521">
        <v>0.88049093746278095</v>
      </c>
      <c r="R2521">
        <v>1.31992466750339E-2</v>
      </c>
      <c r="S2521">
        <v>9.7928517245710306E-2</v>
      </c>
      <c r="T2521">
        <v>0.57936629030541698</v>
      </c>
      <c r="U2521">
        <v>0.57936629030541698</v>
      </c>
      <c r="V2521">
        <v>0.21713047180369999</v>
      </c>
      <c r="W2521">
        <v>1.8</v>
      </c>
      <c r="X2521">
        <v>2.78</v>
      </c>
      <c r="Y2521">
        <v>39826</v>
      </c>
      <c r="Z2521">
        <v>4425</v>
      </c>
      <c r="AA2521">
        <v>-0.01</v>
      </c>
      <c r="AB2521">
        <v>9</v>
      </c>
      <c r="AC2521">
        <v>4</v>
      </c>
      <c r="AD2521">
        <v>5</v>
      </c>
      <c r="AE2521">
        <v>44.44</v>
      </c>
      <c r="AF2521">
        <v>20</v>
      </c>
      <c r="AG2521">
        <v>1</v>
      </c>
      <c r="AH2521">
        <v>1</v>
      </c>
      <c r="AI2521">
        <v>7</v>
      </c>
      <c r="AJ2521" s="301">
        <v>43919</v>
      </c>
      <c r="AK2521">
        <v>401</v>
      </c>
      <c r="AL2521">
        <v>5300</v>
      </c>
      <c r="AM2521" s="301">
        <v>43828</v>
      </c>
      <c r="AN2521">
        <v>478</v>
      </c>
      <c r="AO2521">
        <v>6420</v>
      </c>
      <c r="AP2521" s="301">
        <v>43645</v>
      </c>
      <c r="AQ2521">
        <v>445</v>
      </c>
      <c r="AR2521">
        <v>5940</v>
      </c>
      <c r="AS2521" s="301">
        <v>43280</v>
      </c>
      <c r="AT2521">
        <v>466</v>
      </c>
      <c r="AU2521">
        <v>7800</v>
      </c>
    </row>
    <row r="2522" spans="1:47" x14ac:dyDescent="0.2">
      <c r="A2522" s="102">
        <v>2421</v>
      </c>
      <c r="B2522">
        <v>3086</v>
      </c>
      <c r="C2522" t="s">
        <v>503</v>
      </c>
      <c r="D2522" t="s">
        <v>921</v>
      </c>
      <c r="E2522">
        <v>795</v>
      </c>
      <c r="F2522">
        <v>758</v>
      </c>
      <c r="G2522">
        <v>1300</v>
      </c>
      <c r="H2522" t="s">
        <v>901</v>
      </c>
      <c r="I2522">
        <v>6592</v>
      </c>
      <c r="J2522" t="s">
        <v>1059</v>
      </c>
      <c r="K2522" t="s">
        <v>903</v>
      </c>
      <c r="L2522">
        <v>3415</v>
      </c>
      <c r="M2522">
        <v>3380</v>
      </c>
      <c r="N2522">
        <v>300</v>
      </c>
      <c r="O2522" t="s">
        <v>898</v>
      </c>
      <c r="P2522">
        <v>0.71007486618621596</v>
      </c>
      <c r="Q2522">
        <v>0.91364624306889597</v>
      </c>
      <c r="R2522">
        <v>6.3383851210797801E-2</v>
      </c>
      <c r="S2522" s="15">
        <v>2.8932307872115402E-2</v>
      </c>
      <c r="T2522">
        <v>-2.2114003860084601</v>
      </c>
      <c r="U2522">
        <v>2.2114003860084601</v>
      </c>
      <c r="V2522">
        <v>1.9848918273844001</v>
      </c>
      <c r="W2522">
        <v>-17.53</v>
      </c>
      <c r="X2522">
        <v>2.82</v>
      </c>
      <c r="Y2522">
        <v>39789</v>
      </c>
      <c r="Z2522">
        <v>2842</v>
      </c>
      <c r="AA2522">
        <v>0.25</v>
      </c>
      <c r="AB2522">
        <v>14</v>
      </c>
      <c r="AC2522">
        <v>8</v>
      </c>
      <c r="AD2522">
        <v>6</v>
      </c>
      <c r="AE2522">
        <v>57.14</v>
      </c>
      <c r="AF2522">
        <v>19</v>
      </c>
      <c r="AG2522">
        <v>4</v>
      </c>
      <c r="AH2522">
        <v>3</v>
      </c>
      <c r="AI2522">
        <v>7</v>
      </c>
      <c r="AJ2522" s="301">
        <v>43919</v>
      </c>
      <c r="AK2522">
        <v>907</v>
      </c>
      <c r="AL2522">
        <v>3360</v>
      </c>
      <c r="AM2522" s="301">
        <v>43828</v>
      </c>
      <c r="AN2522">
        <v>1530</v>
      </c>
      <c r="AO2522">
        <v>4150</v>
      </c>
      <c r="AP2522" s="301">
        <v>43645</v>
      </c>
      <c r="AQ2522">
        <v>1244</v>
      </c>
      <c r="AR2522">
        <v>3850</v>
      </c>
      <c r="AS2522" s="301">
        <v>43280</v>
      </c>
      <c r="AT2522">
        <v>1630</v>
      </c>
      <c r="AU2522">
        <v>5180</v>
      </c>
    </row>
    <row r="2523" spans="1:47" x14ac:dyDescent="0.2">
      <c r="A2523" s="102">
        <v>3317</v>
      </c>
      <c r="B2523">
        <v>3197</v>
      </c>
      <c r="C2523" t="s">
        <v>508</v>
      </c>
      <c r="D2523" t="s">
        <v>921</v>
      </c>
      <c r="E2523">
        <v>1738</v>
      </c>
      <c r="F2523">
        <v>1715</v>
      </c>
      <c r="G2523">
        <v>600</v>
      </c>
      <c r="H2523" t="s">
        <v>901</v>
      </c>
      <c r="I2523">
        <v>6301</v>
      </c>
      <c r="J2523" t="s">
        <v>52</v>
      </c>
      <c r="K2523" t="s">
        <v>909</v>
      </c>
      <c r="L2523">
        <v>2125</v>
      </c>
      <c r="M2523">
        <v>2153</v>
      </c>
      <c r="N2523">
        <v>500</v>
      </c>
      <c r="O2523" t="s">
        <v>898</v>
      </c>
      <c r="P2523">
        <v>0.91147116547810803</v>
      </c>
      <c r="Q2523">
        <v>0.88516851783063299</v>
      </c>
      <c r="R2523">
        <v>2.2379181357730999E-2</v>
      </c>
      <c r="S2523">
        <v>1.44447692294558E-2</v>
      </c>
      <c r="T2523">
        <v>-0.57066151144579103</v>
      </c>
      <c r="U2523">
        <v>0.57066151144579103</v>
      </c>
      <c r="V2523">
        <v>0.17404003222828199</v>
      </c>
      <c r="W2523">
        <v>-5.48</v>
      </c>
      <c r="X2523">
        <v>4.41</v>
      </c>
      <c r="Y2523">
        <v>39752</v>
      </c>
      <c r="Z2523">
        <v>2839</v>
      </c>
      <c r="AA2523">
        <v>-0.16</v>
      </c>
      <c r="AB2523">
        <v>14</v>
      </c>
      <c r="AC2523">
        <v>6</v>
      </c>
      <c r="AD2523">
        <v>8</v>
      </c>
      <c r="AE2523">
        <v>42.86</v>
      </c>
      <c r="AF2523">
        <v>14</v>
      </c>
      <c r="AG2523">
        <v>4</v>
      </c>
      <c r="AH2523">
        <v>4</v>
      </c>
      <c r="AI2523">
        <v>6</v>
      </c>
      <c r="AJ2523" s="301">
        <v>43919</v>
      </c>
      <c r="AK2523">
        <v>1614</v>
      </c>
      <c r="AL2523">
        <v>1877.5</v>
      </c>
      <c r="AM2523" s="301">
        <v>43828</v>
      </c>
      <c r="AN2523">
        <v>2135</v>
      </c>
      <c r="AO2523">
        <v>2642</v>
      </c>
      <c r="AP2523" s="301">
        <v>43645</v>
      </c>
      <c r="AQ2523">
        <v>1873</v>
      </c>
      <c r="AR2523">
        <v>2658</v>
      </c>
      <c r="AS2523" s="301">
        <v>43280</v>
      </c>
      <c r="AT2523">
        <v>1626</v>
      </c>
      <c r="AU2523">
        <v>3122</v>
      </c>
    </row>
    <row r="2524" spans="1:47" x14ac:dyDescent="0.2">
      <c r="A2524" s="102">
        <v>3812</v>
      </c>
      <c r="B2524">
        <v>4768</v>
      </c>
      <c r="C2524" t="s">
        <v>1952</v>
      </c>
      <c r="D2524" t="s">
        <v>900</v>
      </c>
      <c r="E2524">
        <v>5770</v>
      </c>
      <c r="F2524">
        <v>5720</v>
      </c>
      <c r="G2524">
        <v>100</v>
      </c>
      <c r="H2524" t="s">
        <v>901</v>
      </c>
      <c r="I2524">
        <v>9449</v>
      </c>
      <c r="J2524" t="s">
        <v>1394</v>
      </c>
      <c r="K2524" t="s">
        <v>900</v>
      </c>
      <c r="L2524">
        <v>3140</v>
      </c>
      <c r="M2524">
        <v>3050</v>
      </c>
      <c r="N2524">
        <v>200</v>
      </c>
      <c r="O2524" t="s">
        <v>898</v>
      </c>
      <c r="P2524">
        <v>0.86624279861972897</v>
      </c>
      <c r="Q2524">
        <v>0.86457966219273796</v>
      </c>
      <c r="R2524">
        <v>0.34670341610979799</v>
      </c>
      <c r="S2524">
        <v>3.5712218053126403E-2</v>
      </c>
      <c r="T2524">
        <v>-0.92034665208027999</v>
      </c>
      <c r="U2524">
        <v>0.92034665208027999</v>
      </c>
      <c r="V2524">
        <v>1.0494585558865399</v>
      </c>
      <c r="W2524">
        <v>-12.72</v>
      </c>
      <c r="X2524">
        <v>6.64</v>
      </c>
      <c r="Y2524">
        <v>39705</v>
      </c>
      <c r="Z2524">
        <v>3054</v>
      </c>
      <c r="AA2524">
        <v>0.31</v>
      </c>
      <c r="AB2524">
        <v>13</v>
      </c>
      <c r="AC2524">
        <v>6</v>
      </c>
      <c r="AD2524">
        <v>7</v>
      </c>
      <c r="AE2524">
        <v>46.15</v>
      </c>
      <c r="AF2524">
        <v>15</v>
      </c>
      <c r="AG2524">
        <v>5</v>
      </c>
      <c r="AH2524">
        <v>1</v>
      </c>
      <c r="AI2524">
        <v>7</v>
      </c>
      <c r="AJ2524" s="301">
        <v>43919</v>
      </c>
      <c r="AK2524">
        <v>4575</v>
      </c>
      <c r="AL2524">
        <v>1811</v>
      </c>
      <c r="AM2524" s="301">
        <v>43828</v>
      </c>
      <c r="AN2524">
        <v>4375</v>
      </c>
      <c r="AO2524">
        <v>2075</v>
      </c>
      <c r="AP2524" s="301">
        <v>43645</v>
      </c>
      <c r="AQ2524">
        <v>4440</v>
      </c>
      <c r="AR2524">
        <v>1921</v>
      </c>
      <c r="AS2524" s="301">
        <v>43280</v>
      </c>
      <c r="AT2524">
        <v>4265</v>
      </c>
      <c r="AU2524">
        <v>2528</v>
      </c>
    </row>
    <row r="2525" spans="1:47" x14ac:dyDescent="0.2">
      <c r="A2525" s="102">
        <v>1573</v>
      </c>
      <c r="B2525">
        <v>2730</v>
      </c>
      <c r="C2525" t="s">
        <v>489</v>
      </c>
      <c r="D2525" t="s">
        <v>921</v>
      </c>
      <c r="E2525">
        <v>1094</v>
      </c>
      <c r="F2525">
        <v>1074</v>
      </c>
      <c r="G2525">
        <v>500</v>
      </c>
      <c r="H2525" t="s">
        <v>898</v>
      </c>
      <c r="I2525">
        <v>9062</v>
      </c>
      <c r="J2525" t="s">
        <v>863</v>
      </c>
      <c r="K2525" t="s">
        <v>976</v>
      </c>
      <c r="L2525">
        <v>5560</v>
      </c>
      <c r="M2525">
        <v>5530</v>
      </c>
      <c r="N2525">
        <v>100</v>
      </c>
      <c r="O2525" t="s">
        <v>901</v>
      </c>
      <c r="P2525">
        <v>0.73780732332338195</v>
      </c>
      <c r="Q2525">
        <v>0.93508392563140397</v>
      </c>
      <c r="R2525">
        <v>9.4394209905450405E-3</v>
      </c>
      <c r="S2525">
        <v>4.7042839397421297E-3</v>
      </c>
      <c r="T2525">
        <v>1.6177427839324201</v>
      </c>
      <c r="U2525">
        <v>1.6177427839324201</v>
      </c>
      <c r="V2525">
        <v>2.02656781128726</v>
      </c>
      <c r="W2525">
        <v>6.56</v>
      </c>
      <c r="X2525">
        <v>2.89</v>
      </c>
      <c r="Y2525">
        <v>39565</v>
      </c>
      <c r="Z2525">
        <v>3043</v>
      </c>
      <c r="AA2525">
        <v>0.11</v>
      </c>
      <c r="AB2525">
        <v>13</v>
      </c>
      <c r="AC2525">
        <v>8</v>
      </c>
      <c r="AD2525">
        <v>5</v>
      </c>
      <c r="AE2525">
        <v>61.54</v>
      </c>
      <c r="AF2525">
        <v>17</v>
      </c>
      <c r="AG2525">
        <v>4</v>
      </c>
      <c r="AH2525">
        <v>2</v>
      </c>
      <c r="AI2525">
        <v>7</v>
      </c>
      <c r="AJ2525" s="301">
        <v>43919</v>
      </c>
      <c r="AK2525">
        <v>905</v>
      </c>
      <c r="AL2525">
        <v>5300</v>
      </c>
      <c r="AM2525" s="301">
        <v>43828</v>
      </c>
      <c r="AN2525">
        <v>1213</v>
      </c>
      <c r="AO2525">
        <v>6420</v>
      </c>
      <c r="AP2525" s="301">
        <v>43645</v>
      </c>
      <c r="AQ2525">
        <v>1021</v>
      </c>
      <c r="AR2525">
        <v>5940</v>
      </c>
      <c r="AS2525" s="301">
        <v>43280</v>
      </c>
      <c r="AT2525">
        <v>1075</v>
      </c>
      <c r="AU2525">
        <v>7800</v>
      </c>
    </row>
    <row r="2526" spans="1:47" x14ac:dyDescent="0.2">
      <c r="A2526" s="102">
        <v>1538</v>
      </c>
      <c r="B2526">
        <v>6592</v>
      </c>
      <c r="C2526" t="s">
        <v>1059</v>
      </c>
      <c r="D2526" t="s">
        <v>903</v>
      </c>
      <c r="E2526">
        <v>3415</v>
      </c>
      <c r="F2526">
        <v>3380</v>
      </c>
      <c r="G2526">
        <v>300</v>
      </c>
      <c r="H2526" t="s">
        <v>901</v>
      </c>
      <c r="I2526">
        <v>6925</v>
      </c>
      <c r="J2526" t="s">
        <v>1177</v>
      </c>
      <c r="K2526" t="s">
        <v>903</v>
      </c>
      <c r="L2526">
        <v>1339</v>
      </c>
      <c r="M2526">
        <v>1427</v>
      </c>
      <c r="N2526">
        <v>700</v>
      </c>
      <c r="O2526" t="s">
        <v>898</v>
      </c>
      <c r="P2526">
        <v>0.89578501889914397</v>
      </c>
      <c r="Q2526">
        <v>0.93581138185942403</v>
      </c>
      <c r="R2526">
        <v>1.06628270810986E-3</v>
      </c>
      <c r="S2526" s="15">
        <v>2.7290272785779102E-4</v>
      </c>
      <c r="T2526">
        <v>-1.8560752639275599</v>
      </c>
      <c r="U2526">
        <v>1.8560752639275599</v>
      </c>
      <c r="V2526">
        <v>0.91734346225267605</v>
      </c>
      <c r="W2526">
        <v>-18.399999999999999</v>
      </c>
      <c r="X2526">
        <v>1.49</v>
      </c>
      <c r="Y2526">
        <v>39479</v>
      </c>
      <c r="Z2526">
        <v>2820</v>
      </c>
      <c r="AA2526">
        <v>0.21</v>
      </c>
      <c r="AB2526">
        <v>14</v>
      </c>
      <c r="AC2526">
        <v>8</v>
      </c>
      <c r="AD2526">
        <v>6</v>
      </c>
      <c r="AE2526">
        <v>57.14</v>
      </c>
      <c r="AF2526">
        <v>21</v>
      </c>
      <c r="AG2526">
        <v>0</v>
      </c>
      <c r="AH2526">
        <v>0</v>
      </c>
      <c r="AI2526">
        <v>14</v>
      </c>
      <c r="AJ2526" s="301">
        <v>43919</v>
      </c>
      <c r="AK2526">
        <v>3360</v>
      </c>
      <c r="AL2526">
        <v>1060</v>
      </c>
      <c r="AM2526" s="301">
        <v>43828</v>
      </c>
      <c r="AN2526">
        <v>4150</v>
      </c>
      <c r="AO2526">
        <v>1624</v>
      </c>
      <c r="AP2526" s="301">
        <v>43645</v>
      </c>
      <c r="AQ2526">
        <v>3850</v>
      </c>
      <c r="AR2526">
        <v>1435</v>
      </c>
      <c r="AS2526" s="301">
        <v>43280</v>
      </c>
      <c r="AT2526">
        <v>5180</v>
      </c>
      <c r="AU2526">
        <v>1385</v>
      </c>
    </row>
    <row r="2527" spans="1:47" x14ac:dyDescent="0.2">
      <c r="A2527" s="102">
        <v>2090</v>
      </c>
      <c r="B2527">
        <v>2327</v>
      </c>
      <c r="C2527" t="s">
        <v>1171</v>
      </c>
      <c r="D2527" t="s">
        <v>900</v>
      </c>
      <c r="E2527">
        <v>2942</v>
      </c>
      <c r="F2527">
        <v>2914</v>
      </c>
      <c r="G2527">
        <v>300</v>
      </c>
      <c r="H2527" t="s">
        <v>898</v>
      </c>
      <c r="I2527">
        <v>7458</v>
      </c>
      <c r="J2527" t="s">
        <v>1193</v>
      </c>
      <c r="K2527" t="s">
        <v>905</v>
      </c>
      <c r="L2527">
        <v>3225</v>
      </c>
      <c r="M2527">
        <v>3135</v>
      </c>
      <c r="N2527">
        <v>300</v>
      </c>
      <c r="O2527" t="s">
        <v>901</v>
      </c>
      <c r="P2527">
        <v>0.75725725177664205</v>
      </c>
      <c r="Q2527">
        <v>0.92250841097653502</v>
      </c>
      <c r="R2527">
        <v>0.25935928015089799</v>
      </c>
      <c r="S2527">
        <v>4.35768204391285E-2</v>
      </c>
      <c r="T2527">
        <v>1.3153799912375499</v>
      </c>
      <c r="U2527">
        <v>1.3153799912375499</v>
      </c>
      <c r="V2527">
        <v>0.93350748683808604</v>
      </c>
      <c r="W2527">
        <v>10.02</v>
      </c>
      <c r="X2527">
        <v>7.05</v>
      </c>
      <c r="Y2527">
        <v>39138</v>
      </c>
      <c r="Z2527">
        <v>3558</v>
      </c>
      <c r="AA2527">
        <v>0.32</v>
      </c>
      <c r="AB2527">
        <v>11</v>
      </c>
      <c r="AC2527">
        <v>6</v>
      </c>
      <c r="AD2527">
        <v>5</v>
      </c>
      <c r="AE2527">
        <v>54.55</v>
      </c>
      <c r="AF2527">
        <v>18</v>
      </c>
      <c r="AG2527">
        <v>3</v>
      </c>
      <c r="AH2527">
        <v>1</v>
      </c>
      <c r="AI2527">
        <v>7</v>
      </c>
      <c r="AJ2527" s="301">
        <v>43919</v>
      </c>
      <c r="AK2527">
        <v>2686</v>
      </c>
      <c r="AL2527">
        <v>2991</v>
      </c>
      <c r="AM2527" s="301">
        <v>43828</v>
      </c>
      <c r="AN2527">
        <v>3600</v>
      </c>
      <c r="AO2527">
        <v>5730</v>
      </c>
      <c r="AP2527" s="301">
        <v>43645</v>
      </c>
      <c r="AQ2527">
        <v>3515</v>
      </c>
      <c r="AR2527">
        <v>5030</v>
      </c>
      <c r="AS2527" s="301">
        <v>43280</v>
      </c>
      <c r="AT2527">
        <v>2762</v>
      </c>
      <c r="AU2527">
        <v>5190</v>
      </c>
    </row>
    <row r="2528" spans="1:47" x14ac:dyDescent="0.2">
      <c r="A2528" s="102">
        <v>3324</v>
      </c>
      <c r="B2528">
        <v>4091</v>
      </c>
      <c r="C2528" t="s">
        <v>1334</v>
      </c>
      <c r="D2528" t="s">
        <v>920</v>
      </c>
      <c r="E2528">
        <v>1721</v>
      </c>
      <c r="F2528">
        <v>1751</v>
      </c>
      <c r="G2528">
        <v>500</v>
      </c>
      <c r="H2528" t="s">
        <v>901</v>
      </c>
      <c r="I2528">
        <v>5713</v>
      </c>
      <c r="J2528" t="s">
        <v>1099</v>
      </c>
      <c r="K2528" t="s">
        <v>911</v>
      </c>
      <c r="L2528">
        <v>2937</v>
      </c>
      <c r="M2528">
        <v>2957.5</v>
      </c>
      <c r="N2528">
        <v>300</v>
      </c>
      <c r="O2528" t="s">
        <v>898</v>
      </c>
      <c r="P2528">
        <v>0.898216923413511</v>
      </c>
      <c r="Q2528">
        <v>0.88488293099098203</v>
      </c>
      <c r="R2528">
        <v>4.0961332618127302E-2</v>
      </c>
      <c r="S2528">
        <v>3.7075508142561601E-2</v>
      </c>
      <c r="T2528">
        <v>-1.1989334565198699</v>
      </c>
      <c r="U2528">
        <v>1.1989334565198699</v>
      </c>
      <c r="V2528">
        <v>1.4691604787202901</v>
      </c>
      <c r="W2528">
        <v>-9.7799999999999994</v>
      </c>
      <c r="X2528">
        <v>1.32</v>
      </c>
      <c r="Y2528">
        <v>38809</v>
      </c>
      <c r="Z2528">
        <v>3234</v>
      </c>
      <c r="AA2528">
        <v>0.24</v>
      </c>
      <c r="AB2528">
        <v>12</v>
      </c>
      <c r="AC2528">
        <v>7</v>
      </c>
      <c r="AD2528">
        <v>5</v>
      </c>
      <c r="AE2528">
        <v>58.33</v>
      </c>
      <c r="AF2528">
        <v>14</v>
      </c>
      <c r="AG2528">
        <v>4</v>
      </c>
      <c r="AH2528">
        <v>3</v>
      </c>
      <c r="AI2528">
        <v>5</v>
      </c>
      <c r="AJ2528" s="301">
        <v>43919</v>
      </c>
      <c r="AK2528">
        <v>1662</v>
      </c>
      <c r="AL2528">
        <v>2311.5</v>
      </c>
      <c r="AM2528" s="301">
        <v>43828</v>
      </c>
      <c r="AN2528">
        <v>2428</v>
      </c>
      <c r="AO2528">
        <v>3544</v>
      </c>
      <c r="AP2528" s="301">
        <v>43645</v>
      </c>
      <c r="AQ2528">
        <v>2285</v>
      </c>
      <c r="AR2528">
        <v>3244</v>
      </c>
      <c r="AS2528" s="301">
        <v>43280</v>
      </c>
      <c r="AT2528">
        <v>1526</v>
      </c>
      <c r="AU2528">
        <v>4145</v>
      </c>
    </row>
    <row r="2529" spans="1:47" x14ac:dyDescent="0.2">
      <c r="A2529" s="102">
        <v>3362</v>
      </c>
      <c r="B2529">
        <v>3405</v>
      </c>
      <c r="C2529" t="s">
        <v>1265</v>
      </c>
      <c r="D2529" t="s">
        <v>920</v>
      </c>
      <c r="E2529">
        <v>1120</v>
      </c>
      <c r="F2529">
        <v>1104</v>
      </c>
      <c r="G2529">
        <v>800</v>
      </c>
      <c r="H2529" t="s">
        <v>901</v>
      </c>
      <c r="I2529">
        <v>8830</v>
      </c>
      <c r="J2529" t="s">
        <v>967</v>
      </c>
      <c r="K2529" t="s">
        <v>917</v>
      </c>
      <c r="L2529">
        <v>2915</v>
      </c>
      <c r="M2529">
        <v>2881</v>
      </c>
      <c r="N2529">
        <v>300</v>
      </c>
      <c r="O2529" t="s">
        <v>898</v>
      </c>
      <c r="P2529">
        <v>0.88981169347845301</v>
      </c>
      <c r="Q2529">
        <v>0.883543726658225</v>
      </c>
      <c r="R2529">
        <v>0.30043535228027501</v>
      </c>
      <c r="S2529" s="15">
        <v>4.11390134177681E-2</v>
      </c>
      <c r="T2529">
        <v>-0.21206155429975601</v>
      </c>
      <c r="U2529">
        <v>0.21206155429975601</v>
      </c>
      <c r="V2529">
        <v>8.2801737123683605E-2</v>
      </c>
      <c r="W2529">
        <v>-1.21</v>
      </c>
      <c r="X2529">
        <v>2.19</v>
      </c>
      <c r="Y2529">
        <v>38736</v>
      </c>
      <c r="Z2529">
        <v>2980</v>
      </c>
      <c r="AA2529">
        <v>0.26</v>
      </c>
      <c r="AB2529">
        <v>13</v>
      </c>
      <c r="AC2529">
        <v>5</v>
      </c>
      <c r="AD2529">
        <v>8</v>
      </c>
      <c r="AE2529">
        <v>38.46</v>
      </c>
      <c r="AF2529">
        <v>17</v>
      </c>
      <c r="AG2529">
        <v>1</v>
      </c>
      <c r="AH2529">
        <v>3</v>
      </c>
      <c r="AI2529">
        <v>9</v>
      </c>
      <c r="AJ2529" s="301">
        <v>43919</v>
      </c>
      <c r="AK2529">
        <v>1129</v>
      </c>
      <c r="AL2529">
        <v>2789</v>
      </c>
      <c r="AM2529" s="301">
        <v>43828</v>
      </c>
      <c r="AN2529">
        <v>1331</v>
      </c>
      <c r="AO2529">
        <v>3812</v>
      </c>
      <c r="AP2529" s="301">
        <v>43645</v>
      </c>
      <c r="AQ2529">
        <v>1308</v>
      </c>
      <c r="AR2529">
        <v>3966</v>
      </c>
      <c r="AS2529" s="301">
        <v>43280</v>
      </c>
      <c r="AT2529">
        <v>1497</v>
      </c>
      <c r="AU2529">
        <v>4042</v>
      </c>
    </row>
    <row r="2530" spans="1:47" x14ac:dyDescent="0.2">
      <c r="A2530" s="102">
        <v>1447</v>
      </c>
      <c r="B2530">
        <v>7459</v>
      </c>
      <c r="C2530" t="s">
        <v>604</v>
      </c>
      <c r="D2530" t="s">
        <v>905</v>
      </c>
      <c r="E2530">
        <v>2035</v>
      </c>
      <c r="F2530">
        <v>2036</v>
      </c>
      <c r="G2530">
        <v>500</v>
      </c>
      <c r="H2530" t="s">
        <v>901</v>
      </c>
      <c r="I2530">
        <v>8012</v>
      </c>
      <c r="J2530" t="s">
        <v>1055</v>
      </c>
      <c r="K2530" t="s">
        <v>905</v>
      </c>
      <c r="L2530">
        <v>1330</v>
      </c>
      <c r="M2530">
        <v>1330</v>
      </c>
      <c r="N2530">
        <v>800</v>
      </c>
      <c r="O2530" t="s">
        <v>898</v>
      </c>
      <c r="P2530">
        <v>0.64971475435864401</v>
      </c>
      <c r="Q2530">
        <v>0.93795807964104305</v>
      </c>
      <c r="R2530" s="15">
        <v>0.165374128665395</v>
      </c>
      <c r="S2530" s="15">
        <v>2.9956770916670901E-3</v>
      </c>
      <c r="T2530">
        <v>-1.26214336484945</v>
      </c>
      <c r="U2530">
        <v>1.26214336484945</v>
      </c>
      <c r="V2530">
        <v>1.22777339524953</v>
      </c>
      <c r="W2530">
        <v>-4.53</v>
      </c>
      <c r="X2530">
        <v>4.5199999999999996</v>
      </c>
      <c r="Y2530">
        <v>38478</v>
      </c>
      <c r="Z2530">
        <v>2960</v>
      </c>
      <c r="AA2530">
        <v>0.16</v>
      </c>
      <c r="AB2530">
        <v>13</v>
      </c>
      <c r="AC2530">
        <v>6</v>
      </c>
      <c r="AD2530">
        <v>7</v>
      </c>
      <c r="AE2530">
        <v>46.15</v>
      </c>
      <c r="AF2530">
        <v>21</v>
      </c>
      <c r="AG2530">
        <v>1</v>
      </c>
      <c r="AH2530">
        <v>1</v>
      </c>
      <c r="AI2530">
        <v>11</v>
      </c>
      <c r="AJ2530" s="301">
        <v>43919</v>
      </c>
      <c r="AK2530">
        <v>2183</v>
      </c>
      <c r="AL2530">
        <v>1347</v>
      </c>
      <c r="AM2530" s="301">
        <v>43828</v>
      </c>
      <c r="AN2530">
        <v>2413</v>
      </c>
      <c r="AO2530">
        <v>1630</v>
      </c>
      <c r="AP2530" s="301">
        <v>43645</v>
      </c>
      <c r="AQ2530">
        <v>2427</v>
      </c>
      <c r="AR2530">
        <v>1650</v>
      </c>
      <c r="AS2530" s="301">
        <v>43280</v>
      </c>
      <c r="AT2530">
        <v>2183</v>
      </c>
      <c r="AU2530">
        <v>1691</v>
      </c>
    </row>
    <row r="2531" spans="1:47" x14ac:dyDescent="0.2">
      <c r="A2531" s="102">
        <v>474</v>
      </c>
      <c r="B2531">
        <v>3765</v>
      </c>
      <c r="C2531" t="s">
        <v>1947</v>
      </c>
      <c r="D2531" t="s">
        <v>900</v>
      </c>
      <c r="E2531">
        <v>2000</v>
      </c>
      <c r="F2531">
        <v>1884</v>
      </c>
      <c r="G2531">
        <v>500</v>
      </c>
      <c r="H2531" t="s">
        <v>898</v>
      </c>
      <c r="I2531">
        <v>5406</v>
      </c>
      <c r="J2531" t="s">
        <v>1134</v>
      </c>
      <c r="K2531" t="s">
        <v>939</v>
      </c>
      <c r="L2531">
        <v>369</v>
      </c>
      <c r="M2531">
        <v>363</v>
      </c>
      <c r="N2531">
        <v>2600</v>
      </c>
      <c r="O2531" t="s">
        <v>901</v>
      </c>
      <c r="P2531">
        <v>0.79606237044512396</v>
      </c>
      <c r="Q2531">
        <v>0.95899955693384598</v>
      </c>
      <c r="R2531" s="15">
        <v>0.17591104046120301</v>
      </c>
      <c r="S2531">
        <v>1.05506286172996E-3</v>
      </c>
      <c r="T2531">
        <v>2.2931301685812402</v>
      </c>
      <c r="U2531">
        <v>2.2931301685812402</v>
      </c>
      <c r="V2531">
        <v>2.61889204756186</v>
      </c>
      <c r="W2531">
        <v>12.01</v>
      </c>
      <c r="X2531">
        <v>0.19</v>
      </c>
      <c r="Y2531">
        <v>38335</v>
      </c>
      <c r="Z2531">
        <v>2130</v>
      </c>
      <c r="AA2531">
        <v>0.19</v>
      </c>
      <c r="AB2531">
        <v>18</v>
      </c>
      <c r="AC2531">
        <v>10</v>
      </c>
      <c r="AD2531">
        <v>8</v>
      </c>
      <c r="AE2531">
        <v>55.56</v>
      </c>
      <c r="AF2531">
        <v>14</v>
      </c>
      <c r="AG2531">
        <v>5</v>
      </c>
      <c r="AH2531">
        <v>5</v>
      </c>
      <c r="AI2531">
        <v>8</v>
      </c>
      <c r="AJ2531" s="301">
        <v>43919</v>
      </c>
      <c r="AK2531">
        <v>1529</v>
      </c>
      <c r="AL2531">
        <v>354</v>
      </c>
      <c r="AM2531" s="301">
        <v>43828</v>
      </c>
      <c r="AN2531">
        <v>2316</v>
      </c>
      <c r="AO2531">
        <v>589</v>
      </c>
      <c r="AP2531" s="301">
        <v>43645</v>
      </c>
      <c r="AQ2531">
        <v>3075</v>
      </c>
      <c r="AR2531">
        <v>718</v>
      </c>
      <c r="AS2531" s="301">
        <v>43280</v>
      </c>
      <c r="AT2531">
        <v>2660</v>
      </c>
      <c r="AU2531">
        <v>994</v>
      </c>
    </row>
    <row r="2532" spans="1:47" x14ac:dyDescent="0.2">
      <c r="A2532" s="102">
        <v>2685</v>
      </c>
      <c r="B2532">
        <v>4911</v>
      </c>
      <c r="C2532" t="s">
        <v>1454</v>
      </c>
      <c r="D2532" t="s">
        <v>920</v>
      </c>
      <c r="E2532">
        <v>6909</v>
      </c>
      <c r="F2532">
        <v>6808</v>
      </c>
      <c r="G2532">
        <v>100</v>
      </c>
      <c r="H2532" t="s">
        <v>901</v>
      </c>
      <c r="I2532">
        <v>9602</v>
      </c>
      <c r="J2532" t="s">
        <v>1469</v>
      </c>
      <c r="K2532" t="s">
        <v>900</v>
      </c>
      <c r="L2532">
        <v>3800</v>
      </c>
      <c r="M2532">
        <v>3790</v>
      </c>
      <c r="N2532">
        <v>200</v>
      </c>
      <c r="O2532" t="s">
        <v>898</v>
      </c>
      <c r="P2532">
        <v>0.73557231857556005</v>
      </c>
      <c r="Q2532">
        <v>0.90640991858270603</v>
      </c>
      <c r="R2532">
        <v>0.29183565325140798</v>
      </c>
      <c r="S2532">
        <v>3.0019571726571201E-2</v>
      </c>
      <c r="T2532">
        <v>-0.225539866573611</v>
      </c>
      <c r="U2532">
        <v>0.225539866573611</v>
      </c>
      <c r="V2532">
        <v>0.104792438938256</v>
      </c>
      <c r="W2532">
        <v>-1.25</v>
      </c>
      <c r="X2532">
        <v>11.34</v>
      </c>
      <c r="Y2532">
        <v>38323</v>
      </c>
      <c r="Z2532">
        <v>4258</v>
      </c>
      <c r="AA2532">
        <v>0.25</v>
      </c>
      <c r="AB2532">
        <v>9</v>
      </c>
      <c r="AC2532">
        <v>4</v>
      </c>
      <c r="AD2532">
        <v>5</v>
      </c>
      <c r="AE2532">
        <v>44.44</v>
      </c>
      <c r="AF2532">
        <v>17</v>
      </c>
      <c r="AG2532">
        <v>3</v>
      </c>
      <c r="AH2532">
        <v>1</v>
      </c>
      <c r="AI2532">
        <v>5</v>
      </c>
      <c r="AJ2532" s="301">
        <v>43919</v>
      </c>
      <c r="AK2532">
        <v>6440</v>
      </c>
      <c r="AL2532">
        <v>3285</v>
      </c>
      <c r="AM2532" s="301">
        <v>43828</v>
      </c>
      <c r="AN2532">
        <v>7782</v>
      </c>
      <c r="AO2532">
        <v>4545</v>
      </c>
      <c r="AP2532" s="301">
        <v>43645</v>
      </c>
      <c r="AQ2532">
        <v>8308</v>
      </c>
      <c r="AR2532">
        <v>4680</v>
      </c>
      <c r="AS2532" s="301">
        <v>43280</v>
      </c>
      <c r="AT2532">
        <v>8245</v>
      </c>
      <c r="AU2532">
        <v>3575</v>
      </c>
    </row>
    <row r="2533" spans="1:47" x14ac:dyDescent="0.2">
      <c r="A2533" s="102">
        <v>2249</v>
      </c>
      <c r="B2533">
        <v>4204</v>
      </c>
      <c r="C2533" t="s">
        <v>226</v>
      </c>
      <c r="D2533" t="s">
        <v>920</v>
      </c>
      <c r="E2533">
        <v>1489</v>
      </c>
      <c r="F2533">
        <v>1494</v>
      </c>
      <c r="G2533">
        <v>600</v>
      </c>
      <c r="H2533" t="s">
        <v>901</v>
      </c>
      <c r="I2533">
        <v>4613</v>
      </c>
      <c r="J2533" t="s">
        <v>223</v>
      </c>
      <c r="K2533" t="s">
        <v>920</v>
      </c>
      <c r="L2533">
        <v>2240</v>
      </c>
      <c r="M2533">
        <v>2244</v>
      </c>
      <c r="N2533">
        <v>400</v>
      </c>
      <c r="O2533" t="s">
        <v>898</v>
      </c>
      <c r="P2533">
        <v>0.92831707138950303</v>
      </c>
      <c r="Q2533">
        <v>0.91825498828808305</v>
      </c>
      <c r="R2533">
        <v>4.7706959072069599E-3</v>
      </c>
      <c r="S2533" s="15">
        <v>7.5211046327695597E-2</v>
      </c>
      <c r="T2533">
        <v>-8.1696349018518799E-2</v>
      </c>
      <c r="U2533">
        <v>8.1696349018518799E-2</v>
      </c>
      <c r="V2533">
        <v>8.9323897104194694E-2</v>
      </c>
      <c r="W2533">
        <v>-0.32</v>
      </c>
      <c r="X2533">
        <v>0.13</v>
      </c>
      <c r="Y2533">
        <v>37495</v>
      </c>
      <c r="Z2533">
        <v>2884</v>
      </c>
      <c r="AA2533">
        <v>0.14000000000000001</v>
      </c>
      <c r="AB2533">
        <v>13</v>
      </c>
      <c r="AC2533">
        <v>7</v>
      </c>
      <c r="AD2533">
        <v>6</v>
      </c>
      <c r="AE2533">
        <v>53.85</v>
      </c>
      <c r="AF2533">
        <v>19</v>
      </c>
      <c r="AG2533">
        <v>3</v>
      </c>
      <c r="AH2533">
        <v>2</v>
      </c>
      <c r="AI2533">
        <v>8</v>
      </c>
      <c r="AJ2533" s="301">
        <v>43919</v>
      </c>
      <c r="AK2533">
        <v>1479</v>
      </c>
      <c r="AL2533">
        <v>2128</v>
      </c>
      <c r="AM2533" s="301">
        <v>43828</v>
      </c>
      <c r="AN2533">
        <v>1904</v>
      </c>
      <c r="AO2533">
        <v>2677</v>
      </c>
      <c r="AP2533" s="301">
        <v>43645</v>
      </c>
      <c r="AQ2533">
        <v>1665</v>
      </c>
      <c r="AR2533">
        <v>2286</v>
      </c>
      <c r="AS2533" s="301">
        <v>43280</v>
      </c>
      <c r="AT2533">
        <v>1855</v>
      </c>
      <c r="AU2533">
        <v>2268</v>
      </c>
    </row>
    <row r="2534" spans="1:47" x14ac:dyDescent="0.2">
      <c r="A2534" s="102">
        <v>3461</v>
      </c>
      <c r="B2534">
        <v>7267</v>
      </c>
      <c r="C2534" t="s">
        <v>57</v>
      </c>
      <c r="D2534" t="s">
        <v>913</v>
      </c>
      <c r="E2534">
        <v>2745</v>
      </c>
      <c r="F2534">
        <v>2708.5</v>
      </c>
      <c r="G2534">
        <v>300</v>
      </c>
      <c r="H2534" t="s">
        <v>898</v>
      </c>
      <c r="I2534">
        <v>9706</v>
      </c>
      <c r="J2534" t="s">
        <v>980</v>
      </c>
      <c r="K2534" t="s">
        <v>917</v>
      </c>
      <c r="L2534">
        <v>4650</v>
      </c>
      <c r="M2534">
        <v>4565</v>
      </c>
      <c r="N2534">
        <v>200</v>
      </c>
      <c r="O2534" t="s">
        <v>901</v>
      </c>
      <c r="P2534">
        <v>0.92304490967537001</v>
      </c>
      <c r="Q2534">
        <v>0.87860262246336496</v>
      </c>
      <c r="R2534">
        <v>2.6592902388371E-2</v>
      </c>
      <c r="S2534" s="15">
        <v>2.2700290204645001E-3</v>
      </c>
      <c r="T2534">
        <v>1.25744585291008E-2</v>
      </c>
      <c r="U2534">
        <v>1.25744585291008E-2</v>
      </c>
      <c r="V2534">
        <v>0.411994651457043</v>
      </c>
      <c r="W2534">
        <v>0.05</v>
      </c>
      <c r="X2534">
        <v>11</v>
      </c>
      <c r="Y2534">
        <v>37347</v>
      </c>
      <c r="Z2534">
        <v>6224</v>
      </c>
      <c r="AA2534">
        <v>0.65</v>
      </c>
      <c r="AB2534">
        <v>6</v>
      </c>
      <c r="AC2534">
        <v>2</v>
      </c>
      <c r="AD2534">
        <v>4</v>
      </c>
      <c r="AE2534">
        <v>33.33</v>
      </c>
      <c r="AF2534">
        <v>18</v>
      </c>
      <c r="AG2534">
        <v>2</v>
      </c>
      <c r="AH2534">
        <v>0</v>
      </c>
      <c r="AI2534">
        <v>4</v>
      </c>
      <c r="AJ2534" s="301">
        <v>43919</v>
      </c>
      <c r="AK2534">
        <v>2541</v>
      </c>
      <c r="AL2534">
        <v>4580</v>
      </c>
      <c r="AM2534" s="301">
        <v>43828</v>
      </c>
      <c r="AN2534">
        <v>3099</v>
      </c>
      <c r="AO2534">
        <v>6090</v>
      </c>
      <c r="AP2534" s="301">
        <v>43645</v>
      </c>
      <c r="AQ2534">
        <v>2845</v>
      </c>
      <c r="AR2534">
        <v>4760</v>
      </c>
      <c r="AS2534" s="301">
        <v>43280</v>
      </c>
      <c r="AT2534">
        <v>3194</v>
      </c>
      <c r="AU2534">
        <v>5100</v>
      </c>
    </row>
    <row r="2535" spans="1:47" x14ac:dyDescent="0.2">
      <c r="A2535" s="102">
        <v>1681</v>
      </c>
      <c r="B2535">
        <v>4917</v>
      </c>
      <c r="C2535" t="s">
        <v>1137</v>
      </c>
      <c r="D2535" t="s">
        <v>920</v>
      </c>
      <c r="E2535">
        <v>1980</v>
      </c>
      <c r="F2535">
        <v>1989</v>
      </c>
      <c r="G2535">
        <v>500</v>
      </c>
      <c r="H2535" t="s">
        <v>898</v>
      </c>
      <c r="I2535">
        <v>5471</v>
      </c>
      <c r="J2535" t="s">
        <v>1052</v>
      </c>
      <c r="K2535" t="s">
        <v>939</v>
      </c>
      <c r="L2535">
        <v>3290</v>
      </c>
      <c r="M2535">
        <v>3280</v>
      </c>
      <c r="N2535">
        <v>300</v>
      </c>
      <c r="O2535" t="s">
        <v>901</v>
      </c>
      <c r="P2535">
        <v>0.50776274245055197</v>
      </c>
      <c r="Q2535">
        <v>0.93274566648883594</v>
      </c>
      <c r="R2535">
        <v>0.29268520033221801</v>
      </c>
      <c r="S2535" s="15">
        <v>3.10485071753249E-2</v>
      </c>
      <c r="T2535">
        <v>7.0120062835226898E-2</v>
      </c>
      <c r="U2535">
        <v>7.0120062835226898E-2</v>
      </c>
      <c r="V2535">
        <v>0.595015765944374</v>
      </c>
      <c r="W2535">
        <v>0.37</v>
      </c>
      <c r="X2535">
        <v>1.07</v>
      </c>
      <c r="Y2535">
        <v>37264</v>
      </c>
      <c r="Z2535">
        <v>6211</v>
      </c>
      <c r="AA2535">
        <v>0.17</v>
      </c>
      <c r="AB2535">
        <v>6</v>
      </c>
      <c r="AC2535">
        <v>3</v>
      </c>
      <c r="AD2535">
        <v>3</v>
      </c>
      <c r="AE2535">
        <v>50</v>
      </c>
      <c r="AF2535">
        <v>16</v>
      </c>
      <c r="AG2535">
        <v>1</v>
      </c>
      <c r="AH2535">
        <v>2</v>
      </c>
      <c r="AI2535">
        <v>3</v>
      </c>
      <c r="AJ2535" s="301">
        <v>43919</v>
      </c>
      <c r="AK2535">
        <v>2119</v>
      </c>
      <c r="AL2535">
        <v>3655</v>
      </c>
      <c r="AM2535" s="301">
        <v>43828</v>
      </c>
      <c r="AN2535">
        <v>3000</v>
      </c>
      <c r="AO2535">
        <v>4805</v>
      </c>
      <c r="AP2535" s="301">
        <v>43645</v>
      </c>
      <c r="AQ2535">
        <v>2663</v>
      </c>
      <c r="AR2535">
        <v>4155</v>
      </c>
      <c r="AS2535" s="301">
        <v>43280</v>
      </c>
      <c r="AT2535">
        <v>3335</v>
      </c>
      <c r="AU2535">
        <v>4995</v>
      </c>
    </row>
    <row r="2536" spans="1:47" x14ac:dyDescent="0.2">
      <c r="A2536" s="102">
        <v>2287</v>
      </c>
      <c r="B2536">
        <v>2685</v>
      </c>
      <c r="C2536" t="s">
        <v>1479</v>
      </c>
      <c r="D2536" t="s">
        <v>921</v>
      </c>
      <c r="E2536">
        <v>1733</v>
      </c>
      <c r="F2536">
        <v>1726</v>
      </c>
      <c r="G2536">
        <v>500</v>
      </c>
      <c r="H2536" t="s">
        <v>898</v>
      </c>
      <c r="I2536">
        <v>5713</v>
      </c>
      <c r="J2536" t="s">
        <v>1099</v>
      </c>
      <c r="K2536" t="s">
        <v>911</v>
      </c>
      <c r="L2536">
        <v>2937</v>
      </c>
      <c r="M2536">
        <v>2957.5</v>
      </c>
      <c r="N2536">
        <v>300</v>
      </c>
      <c r="O2536" t="s">
        <v>901</v>
      </c>
      <c r="P2536">
        <v>0.95687633651249104</v>
      </c>
      <c r="Q2536">
        <v>0.91719858745816396</v>
      </c>
      <c r="R2536">
        <v>1.04906936658741E-2</v>
      </c>
      <c r="S2536">
        <v>5.9546579813013298E-2</v>
      </c>
      <c r="T2536">
        <v>0.28002790416350098</v>
      </c>
      <c r="U2536">
        <v>0.28002790416350098</v>
      </c>
      <c r="V2536">
        <v>0.76381051125105703</v>
      </c>
      <c r="W2536">
        <v>1.42</v>
      </c>
      <c r="X2536">
        <v>2.73</v>
      </c>
      <c r="Y2536">
        <v>36868</v>
      </c>
      <c r="Z2536">
        <v>3352</v>
      </c>
      <c r="AA2536">
        <v>-0.12</v>
      </c>
      <c r="AB2536">
        <v>11</v>
      </c>
      <c r="AC2536">
        <v>6</v>
      </c>
      <c r="AD2536">
        <v>5</v>
      </c>
      <c r="AE2536">
        <v>54.55</v>
      </c>
      <c r="AF2536">
        <v>17</v>
      </c>
      <c r="AG2536">
        <v>2</v>
      </c>
      <c r="AH2536">
        <v>3</v>
      </c>
      <c r="AI2536">
        <v>6</v>
      </c>
      <c r="AJ2536" s="301">
        <v>43919</v>
      </c>
      <c r="AK2536">
        <v>1291</v>
      </c>
      <c r="AL2536">
        <v>2311.5</v>
      </c>
      <c r="AM2536" s="301">
        <v>43828</v>
      </c>
      <c r="AN2536">
        <v>2489</v>
      </c>
      <c r="AO2536">
        <v>3544</v>
      </c>
      <c r="AP2536" s="301">
        <v>43645</v>
      </c>
      <c r="AQ2536">
        <v>2320</v>
      </c>
      <c r="AR2536">
        <v>3244</v>
      </c>
      <c r="AS2536" s="301">
        <v>43280</v>
      </c>
      <c r="AT2536">
        <v>1209</v>
      </c>
      <c r="AU2536">
        <v>4145</v>
      </c>
    </row>
    <row r="2537" spans="1:47" x14ac:dyDescent="0.2">
      <c r="A2537" s="102">
        <v>340</v>
      </c>
      <c r="B2537">
        <v>6770</v>
      </c>
      <c r="C2537" t="s">
        <v>21</v>
      </c>
      <c r="D2537" t="s">
        <v>903</v>
      </c>
      <c r="E2537">
        <v>1390</v>
      </c>
      <c r="F2537">
        <v>1344</v>
      </c>
      <c r="G2537">
        <v>700</v>
      </c>
      <c r="H2537" t="s">
        <v>898</v>
      </c>
      <c r="I2537">
        <v>7458</v>
      </c>
      <c r="J2537" t="s">
        <v>1193</v>
      </c>
      <c r="K2537" t="s">
        <v>905</v>
      </c>
      <c r="L2537">
        <v>3225</v>
      </c>
      <c r="M2537">
        <v>3135</v>
      </c>
      <c r="N2537">
        <v>300</v>
      </c>
      <c r="O2537" t="s">
        <v>901</v>
      </c>
      <c r="P2537">
        <v>0.80345998614921299</v>
      </c>
      <c r="Q2537">
        <v>0.961988369341923</v>
      </c>
      <c r="R2537" s="15">
        <v>0.38959954001714497</v>
      </c>
      <c r="S2537" s="15">
        <v>5.7525994637961299E-2</v>
      </c>
      <c r="T2537">
        <v>2.0817039222594</v>
      </c>
      <c r="U2537">
        <v>2.0817039222594</v>
      </c>
      <c r="V2537">
        <v>2.1583149629618301</v>
      </c>
      <c r="W2537">
        <v>17.04</v>
      </c>
      <c r="X2537">
        <v>0.03</v>
      </c>
      <c r="Y2537">
        <v>36857</v>
      </c>
      <c r="Z2537">
        <v>3071</v>
      </c>
      <c r="AA2537">
        <v>0.03</v>
      </c>
      <c r="AB2537">
        <v>12</v>
      </c>
      <c r="AC2537">
        <v>6</v>
      </c>
      <c r="AD2537">
        <v>6</v>
      </c>
      <c r="AE2537">
        <v>50</v>
      </c>
      <c r="AF2537">
        <v>18</v>
      </c>
      <c r="AG2537">
        <v>3</v>
      </c>
      <c r="AH2537">
        <v>3</v>
      </c>
      <c r="AI2537">
        <v>6</v>
      </c>
      <c r="AJ2537" s="301">
        <v>43919</v>
      </c>
      <c r="AK2537">
        <v>1055</v>
      </c>
      <c r="AL2537">
        <v>2991</v>
      </c>
      <c r="AM2537" s="301">
        <v>43828</v>
      </c>
      <c r="AN2537">
        <v>2492</v>
      </c>
      <c r="AO2537">
        <v>5730</v>
      </c>
      <c r="AP2537" s="301">
        <v>43645</v>
      </c>
      <c r="AQ2537">
        <v>1869</v>
      </c>
      <c r="AR2537">
        <v>5030</v>
      </c>
      <c r="AS2537" s="301">
        <v>43280</v>
      </c>
      <c r="AT2537">
        <v>2830</v>
      </c>
      <c r="AU2537">
        <v>5190</v>
      </c>
    </row>
    <row r="2538" spans="1:47" x14ac:dyDescent="0.2">
      <c r="A2538" s="102">
        <v>1587</v>
      </c>
      <c r="B2538">
        <v>1417</v>
      </c>
      <c r="C2538" t="s">
        <v>1462</v>
      </c>
      <c r="D2538" t="s">
        <v>907</v>
      </c>
      <c r="E2538">
        <v>1611</v>
      </c>
      <c r="F2538">
        <v>1595</v>
      </c>
      <c r="G2538">
        <v>600</v>
      </c>
      <c r="H2538" t="s">
        <v>898</v>
      </c>
      <c r="I2538">
        <v>6103</v>
      </c>
      <c r="J2538" t="s">
        <v>1464</v>
      </c>
      <c r="K2538" t="s">
        <v>909</v>
      </c>
      <c r="L2538">
        <v>4470</v>
      </c>
      <c r="M2538">
        <v>4435</v>
      </c>
      <c r="N2538">
        <v>200</v>
      </c>
      <c r="O2538" t="s">
        <v>901</v>
      </c>
      <c r="P2538">
        <v>0.91983974419472603</v>
      </c>
      <c r="Q2538">
        <v>0.93487663255408304</v>
      </c>
      <c r="R2538">
        <v>0.10465370067820901</v>
      </c>
      <c r="S2538">
        <v>3.7726227972636403E-2</v>
      </c>
      <c r="T2538">
        <v>8.5903100324612305E-2</v>
      </c>
      <c r="U2538">
        <v>8.5903100324612305E-2</v>
      </c>
      <c r="V2538">
        <v>1.7699519090669899E-2</v>
      </c>
      <c r="W2538">
        <v>0.79</v>
      </c>
      <c r="X2538">
        <v>7.89</v>
      </c>
      <c r="Y2538">
        <v>36253</v>
      </c>
      <c r="Z2538">
        <v>3625</v>
      </c>
      <c r="AA2538">
        <v>0.18</v>
      </c>
      <c r="AB2538">
        <v>10</v>
      </c>
      <c r="AC2538">
        <v>4</v>
      </c>
      <c r="AD2538">
        <v>6</v>
      </c>
      <c r="AE2538">
        <v>40</v>
      </c>
      <c r="AF2538">
        <v>17</v>
      </c>
      <c r="AG2538">
        <v>2</v>
      </c>
      <c r="AH2538">
        <v>1</v>
      </c>
      <c r="AI2538">
        <v>7</v>
      </c>
      <c r="AJ2538" s="301">
        <v>43919</v>
      </c>
      <c r="AK2538">
        <v>1375</v>
      </c>
      <c r="AL2538">
        <v>3465</v>
      </c>
      <c r="AM2538" s="301">
        <v>43828</v>
      </c>
      <c r="AN2538">
        <v>1651</v>
      </c>
      <c r="AO2538">
        <v>5800</v>
      </c>
      <c r="AP2538" s="301">
        <v>43645</v>
      </c>
      <c r="AQ2538">
        <v>1652</v>
      </c>
      <c r="AR2538">
        <v>5900</v>
      </c>
      <c r="AS2538" s="301">
        <v>43280</v>
      </c>
      <c r="AT2538">
        <v>1687</v>
      </c>
      <c r="AU2538">
        <v>5660</v>
      </c>
    </row>
    <row r="2539" spans="1:47" x14ac:dyDescent="0.2">
      <c r="A2539" s="102">
        <v>2368</v>
      </c>
      <c r="B2539">
        <v>1801</v>
      </c>
      <c r="C2539" t="s">
        <v>1352</v>
      </c>
      <c r="D2539" t="s">
        <v>907</v>
      </c>
      <c r="E2539">
        <v>3845</v>
      </c>
      <c r="F2539">
        <v>3905</v>
      </c>
      <c r="G2539">
        <v>200</v>
      </c>
      <c r="H2539" t="s">
        <v>898</v>
      </c>
      <c r="I2539">
        <v>4042</v>
      </c>
      <c r="J2539" t="s">
        <v>1108</v>
      </c>
      <c r="K2539" t="s">
        <v>920</v>
      </c>
      <c r="L2539">
        <v>1446</v>
      </c>
      <c r="M2539">
        <v>1431</v>
      </c>
      <c r="N2539">
        <v>500</v>
      </c>
      <c r="O2539" t="s">
        <v>901</v>
      </c>
      <c r="P2539">
        <v>0.93925588404233795</v>
      </c>
      <c r="Q2539">
        <v>0.91497340396439397</v>
      </c>
      <c r="R2539">
        <v>0.121952665748774</v>
      </c>
      <c r="S2539">
        <v>6.0106411370493301E-2</v>
      </c>
      <c r="T2539">
        <v>1.83268814749592</v>
      </c>
      <c r="U2539">
        <v>1.83268814749592</v>
      </c>
      <c r="V2539">
        <v>1.21724259896696</v>
      </c>
      <c r="W2539">
        <v>5.38</v>
      </c>
      <c r="X2539">
        <v>8.39</v>
      </c>
      <c r="Y2539">
        <v>36209</v>
      </c>
      <c r="Z2539">
        <v>4526</v>
      </c>
      <c r="AA2539">
        <v>0.5</v>
      </c>
      <c r="AB2539">
        <v>8</v>
      </c>
      <c r="AC2539">
        <v>5</v>
      </c>
      <c r="AD2539">
        <v>3</v>
      </c>
      <c r="AE2539">
        <v>62.5</v>
      </c>
      <c r="AF2539">
        <v>21</v>
      </c>
      <c r="AG2539">
        <v>1</v>
      </c>
      <c r="AH2539">
        <v>0</v>
      </c>
      <c r="AI2539">
        <v>7</v>
      </c>
      <c r="AJ2539" s="301">
        <v>43919</v>
      </c>
      <c r="AK2539">
        <v>3355</v>
      </c>
      <c r="AL2539">
        <v>1244</v>
      </c>
      <c r="AM2539" s="301">
        <v>43828</v>
      </c>
      <c r="AN2539">
        <v>4545</v>
      </c>
      <c r="AO2539">
        <v>1695</v>
      </c>
      <c r="AP2539" s="301">
        <v>43645</v>
      </c>
      <c r="AQ2539">
        <v>3990</v>
      </c>
      <c r="AR2539">
        <v>1552</v>
      </c>
      <c r="AS2539" s="301">
        <v>43280</v>
      </c>
      <c r="AT2539">
        <v>5980</v>
      </c>
      <c r="AU2539">
        <v>1709</v>
      </c>
    </row>
    <row r="2540" spans="1:47" x14ac:dyDescent="0.2">
      <c r="A2540" s="102">
        <v>3743</v>
      </c>
      <c r="B2540">
        <v>2587</v>
      </c>
      <c r="C2540" t="s">
        <v>1233</v>
      </c>
      <c r="D2540" t="s">
        <v>923</v>
      </c>
      <c r="E2540">
        <v>4200</v>
      </c>
      <c r="F2540">
        <v>4180</v>
      </c>
      <c r="G2540">
        <v>200</v>
      </c>
      <c r="H2540" t="s">
        <v>901</v>
      </c>
      <c r="I2540">
        <v>7943</v>
      </c>
      <c r="J2540" t="s">
        <v>1466</v>
      </c>
      <c r="K2540" t="s">
        <v>897</v>
      </c>
      <c r="L2540">
        <v>2317</v>
      </c>
      <c r="M2540">
        <v>2347</v>
      </c>
      <c r="N2540">
        <v>400</v>
      </c>
      <c r="O2540" t="s">
        <v>898</v>
      </c>
      <c r="P2540">
        <v>0.80243702451057097</v>
      </c>
      <c r="Q2540">
        <v>0.86764394982221005</v>
      </c>
      <c r="R2540">
        <v>4.4658005420816299E-2</v>
      </c>
      <c r="S2540">
        <v>3.7782829469011499E-3</v>
      </c>
      <c r="T2540">
        <v>-1.5239346381194401</v>
      </c>
      <c r="U2540">
        <v>1.5239346381194401</v>
      </c>
      <c r="V2540">
        <v>0.98699466094476596</v>
      </c>
      <c r="W2540">
        <v>-10.44</v>
      </c>
      <c r="X2540">
        <v>12.3</v>
      </c>
      <c r="Y2540">
        <v>36087</v>
      </c>
      <c r="Z2540">
        <v>5155</v>
      </c>
      <c r="AA2540">
        <v>0.25</v>
      </c>
      <c r="AB2540">
        <v>7</v>
      </c>
      <c r="AC2540">
        <v>3</v>
      </c>
      <c r="AD2540">
        <v>4</v>
      </c>
      <c r="AE2540">
        <v>42.86</v>
      </c>
      <c r="AF2540">
        <v>19</v>
      </c>
      <c r="AG2540">
        <v>2</v>
      </c>
      <c r="AH2540">
        <v>1</v>
      </c>
      <c r="AI2540">
        <v>4</v>
      </c>
      <c r="AJ2540" s="301">
        <v>43919</v>
      </c>
      <c r="AK2540">
        <v>4260</v>
      </c>
      <c r="AL2540">
        <v>2134</v>
      </c>
      <c r="AM2540" s="301">
        <v>43828</v>
      </c>
      <c r="AN2540">
        <v>4545</v>
      </c>
      <c r="AO2540">
        <v>2684</v>
      </c>
      <c r="AP2540" s="301">
        <v>43645</v>
      </c>
      <c r="AQ2540">
        <v>4710</v>
      </c>
      <c r="AR2540">
        <v>3045</v>
      </c>
      <c r="AS2540" s="301">
        <v>43280</v>
      </c>
      <c r="AT2540">
        <v>4670</v>
      </c>
      <c r="AU2540">
        <v>4045</v>
      </c>
    </row>
    <row r="2541" spans="1:47" x14ac:dyDescent="0.2">
      <c r="A2541" s="102">
        <v>3786</v>
      </c>
      <c r="B2541">
        <v>4307</v>
      </c>
      <c r="C2541" t="s">
        <v>1128</v>
      </c>
      <c r="D2541" t="s">
        <v>900</v>
      </c>
      <c r="E2541">
        <v>2976</v>
      </c>
      <c r="F2541">
        <v>2963</v>
      </c>
      <c r="G2541">
        <v>300</v>
      </c>
      <c r="H2541" t="s">
        <v>901</v>
      </c>
      <c r="I2541">
        <v>8174</v>
      </c>
      <c r="J2541" t="s">
        <v>1773</v>
      </c>
      <c r="K2541" t="s">
        <v>921</v>
      </c>
      <c r="L2541">
        <v>4545</v>
      </c>
      <c r="M2541">
        <v>4680</v>
      </c>
      <c r="N2541">
        <v>200</v>
      </c>
      <c r="O2541" t="s">
        <v>898</v>
      </c>
      <c r="P2541">
        <v>0.84222301192155902</v>
      </c>
      <c r="Q2541">
        <v>0.86594362355275001</v>
      </c>
      <c r="R2541">
        <v>0.40657788691544799</v>
      </c>
      <c r="S2541">
        <v>4.4704367254126097E-2</v>
      </c>
      <c r="T2541">
        <v>-0.44287604486954002</v>
      </c>
      <c r="U2541">
        <v>0.44287604486954002</v>
      </c>
      <c r="V2541">
        <v>8.3963319721714294E-2</v>
      </c>
      <c r="W2541">
        <v>-3.53</v>
      </c>
      <c r="X2541">
        <v>5.03</v>
      </c>
      <c r="Y2541">
        <v>36053</v>
      </c>
      <c r="Z2541">
        <v>2575</v>
      </c>
      <c r="AA2541">
        <v>0.03</v>
      </c>
      <c r="AB2541">
        <v>14</v>
      </c>
      <c r="AC2541">
        <v>7</v>
      </c>
      <c r="AD2541">
        <v>7</v>
      </c>
      <c r="AE2541">
        <v>50</v>
      </c>
      <c r="AF2541">
        <v>19</v>
      </c>
      <c r="AG2541">
        <v>3</v>
      </c>
      <c r="AH2541">
        <v>3</v>
      </c>
      <c r="AI2541">
        <v>8</v>
      </c>
      <c r="AJ2541" s="301">
        <v>43919</v>
      </c>
      <c r="AK2541">
        <v>2410</v>
      </c>
      <c r="AL2541">
        <v>3685</v>
      </c>
      <c r="AM2541" s="301">
        <v>43828</v>
      </c>
      <c r="AN2541">
        <v>2338</v>
      </c>
      <c r="AO2541">
        <v>3505</v>
      </c>
      <c r="AP2541" s="301">
        <v>43645</v>
      </c>
      <c r="AQ2541">
        <v>1788</v>
      </c>
      <c r="AR2541">
        <v>2851</v>
      </c>
      <c r="AS2541" s="301">
        <v>43280</v>
      </c>
      <c r="AT2541">
        <v>1773</v>
      </c>
      <c r="AU2541">
        <v>6270</v>
      </c>
    </row>
    <row r="2542" spans="1:47" x14ac:dyDescent="0.2">
      <c r="A2542" s="102">
        <v>2450</v>
      </c>
      <c r="B2542">
        <v>4911</v>
      </c>
      <c r="C2542" t="s">
        <v>1454</v>
      </c>
      <c r="D2542" t="s">
        <v>920</v>
      </c>
      <c r="E2542">
        <v>6909</v>
      </c>
      <c r="F2542">
        <v>6808</v>
      </c>
      <c r="G2542">
        <v>100</v>
      </c>
      <c r="H2542" t="s">
        <v>898</v>
      </c>
      <c r="I2542">
        <v>9766</v>
      </c>
      <c r="J2542" t="s">
        <v>1449</v>
      </c>
      <c r="K2542" t="s">
        <v>900</v>
      </c>
      <c r="L2542">
        <v>3635</v>
      </c>
      <c r="M2542">
        <v>3510</v>
      </c>
      <c r="N2542">
        <v>200</v>
      </c>
      <c r="O2542" t="s">
        <v>901</v>
      </c>
      <c r="P2542">
        <v>0.69552988282403805</v>
      </c>
      <c r="Q2542">
        <v>0.91272519948035302</v>
      </c>
      <c r="R2542">
        <v>0.34715829103138801</v>
      </c>
      <c r="S2542">
        <v>2.32941486304785E-2</v>
      </c>
      <c r="T2542">
        <v>0.18959801480024199</v>
      </c>
      <c r="U2542">
        <v>0.18959801480024199</v>
      </c>
      <c r="V2542">
        <v>3.8606458625475397E-2</v>
      </c>
      <c r="W2542">
        <v>0.98</v>
      </c>
      <c r="X2542">
        <v>3.11</v>
      </c>
      <c r="Y2542">
        <v>35879</v>
      </c>
      <c r="Z2542">
        <v>5980</v>
      </c>
      <c r="AA2542">
        <v>-0.22</v>
      </c>
      <c r="AB2542">
        <v>6</v>
      </c>
      <c r="AC2542">
        <v>3</v>
      </c>
      <c r="AD2542">
        <v>3</v>
      </c>
      <c r="AE2542">
        <v>50</v>
      </c>
      <c r="AF2542">
        <v>14</v>
      </c>
      <c r="AG2542">
        <v>2</v>
      </c>
      <c r="AH2542">
        <v>2</v>
      </c>
      <c r="AI2542">
        <v>2</v>
      </c>
      <c r="AJ2542" s="301">
        <v>43919</v>
      </c>
      <c r="AK2542">
        <v>6440</v>
      </c>
      <c r="AL2542">
        <v>3305</v>
      </c>
      <c r="AM2542" s="301">
        <v>43828</v>
      </c>
      <c r="AN2542">
        <v>7782</v>
      </c>
      <c r="AO2542">
        <v>4485</v>
      </c>
      <c r="AP2542" s="301">
        <v>43645</v>
      </c>
      <c r="AQ2542">
        <v>8308</v>
      </c>
      <c r="AR2542">
        <v>5130</v>
      </c>
      <c r="AS2542" s="301">
        <v>43280</v>
      </c>
      <c r="AT2542">
        <v>8245</v>
      </c>
      <c r="AU2542">
        <v>5400</v>
      </c>
    </row>
    <row r="2543" spans="1:47" x14ac:dyDescent="0.2">
      <c r="A2543" s="102">
        <v>3193</v>
      </c>
      <c r="B2543">
        <v>1969</v>
      </c>
      <c r="C2543" t="s">
        <v>1146</v>
      </c>
      <c r="D2543" t="s">
        <v>907</v>
      </c>
      <c r="E2543">
        <v>1570</v>
      </c>
      <c r="F2543">
        <v>1559</v>
      </c>
      <c r="G2543">
        <v>700</v>
      </c>
      <c r="H2543" t="s">
        <v>901</v>
      </c>
      <c r="I2543">
        <v>8750</v>
      </c>
      <c r="J2543" t="s">
        <v>27</v>
      </c>
      <c r="K2543" t="s">
        <v>1018</v>
      </c>
      <c r="L2543">
        <v>1277.5</v>
      </c>
      <c r="M2543">
        <v>1283</v>
      </c>
      <c r="N2543">
        <v>900</v>
      </c>
      <c r="O2543" t="s">
        <v>898</v>
      </c>
      <c r="P2543">
        <v>0.72256996814972996</v>
      </c>
      <c r="Q2543">
        <v>0.88970850391195999</v>
      </c>
      <c r="R2543" s="15">
        <v>8.0412966639335601E-2</v>
      </c>
      <c r="S2543">
        <v>2.31655239282933E-2</v>
      </c>
      <c r="T2543">
        <v>-1.2178255065725301</v>
      </c>
      <c r="U2543">
        <v>1.2178255065725301</v>
      </c>
      <c r="V2543">
        <v>1.07904509195923</v>
      </c>
      <c r="W2543">
        <v>-5.63</v>
      </c>
      <c r="X2543">
        <v>5.81</v>
      </c>
      <c r="Y2543">
        <v>35802</v>
      </c>
      <c r="Z2543">
        <v>2754</v>
      </c>
      <c r="AA2543">
        <v>0.15</v>
      </c>
      <c r="AB2543">
        <v>13</v>
      </c>
      <c r="AC2543">
        <v>7</v>
      </c>
      <c r="AD2543">
        <v>6</v>
      </c>
      <c r="AE2543">
        <v>53.85</v>
      </c>
      <c r="AF2543">
        <v>19</v>
      </c>
      <c r="AG2543">
        <v>1</v>
      </c>
      <c r="AH2543">
        <v>1</v>
      </c>
      <c r="AI2543">
        <v>11</v>
      </c>
      <c r="AJ2543" s="301">
        <v>43919</v>
      </c>
      <c r="AK2543">
        <v>1711</v>
      </c>
      <c r="AL2543">
        <v>1305</v>
      </c>
      <c r="AM2543" s="301">
        <v>43828</v>
      </c>
      <c r="AN2543">
        <v>1960</v>
      </c>
      <c r="AO2543">
        <v>1816.5</v>
      </c>
      <c r="AP2543" s="301">
        <v>43645</v>
      </c>
      <c r="AQ2543">
        <v>1826</v>
      </c>
      <c r="AR2543">
        <v>1656</v>
      </c>
      <c r="AS2543" s="301">
        <v>43280</v>
      </c>
      <c r="AT2543">
        <v>1993</v>
      </c>
      <c r="AU2543">
        <v>1954.5</v>
      </c>
    </row>
    <row r="2544" spans="1:47" x14ac:dyDescent="0.2">
      <c r="A2544" s="102">
        <v>3831</v>
      </c>
      <c r="B2544">
        <v>2730</v>
      </c>
      <c r="C2544" t="s">
        <v>489</v>
      </c>
      <c r="D2544" t="s">
        <v>921</v>
      </c>
      <c r="E2544">
        <v>1094</v>
      </c>
      <c r="F2544">
        <v>1074</v>
      </c>
      <c r="G2544">
        <v>900</v>
      </c>
      <c r="H2544" t="s">
        <v>898</v>
      </c>
      <c r="I2544">
        <v>6592</v>
      </c>
      <c r="J2544" t="s">
        <v>1059</v>
      </c>
      <c r="K2544" t="s">
        <v>903</v>
      </c>
      <c r="L2544">
        <v>3415</v>
      </c>
      <c r="M2544">
        <v>3380</v>
      </c>
      <c r="N2544">
        <v>300</v>
      </c>
      <c r="O2544" t="s">
        <v>901</v>
      </c>
      <c r="P2544">
        <v>0.76630378353156003</v>
      </c>
      <c r="Q2544">
        <v>0.86347502543837895</v>
      </c>
      <c r="R2544" s="15">
        <v>0.369145871441658</v>
      </c>
      <c r="S2544" s="15">
        <v>9.6066888210472198E-2</v>
      </c>
      <c r="T2544">
        <v>2.1377598032276701</v>
      </c>
      <c r="U2544">
        <v>2.1377598032276701</v>
      </c>
      <c r="V2544">
        <v>1.9776769344777001</v>
      </c>
      <c r="W2544">
        <v>9.5299999999999994</v>
      </c>
      <c r="X2544">
        <v>4.67</v>
      </c>
      <c r="Y2544">
        <v>35790</v>
      </c>
      <c r="Z2544">
        <v>2753</v>
      </c>
      <c r="AA2544">
        <v>0.28999999999999998</v>
      </c>
      <c r="AB2544">
        <v>13</v>
      </c>
      <c r="AC2544">
        <v>8</v>
      </c>
      <c r="AD2544">
        <v>5</v>
      </c>
      <c r="AE2544">
        <v>61.54</v>
      </c>
      <c r="AF2544">
        <v>18</v>
      </c>
      <c r="AG2544">
        <v>2</v>
      </c>
      <c r="AH2544">
        <v>2</v>
      </c>
      <c r="AI2544">
        <v>9</v>
      </c>
      <c r="AJ2544" s="301">
        <v>43919</v>
      </c>
      <c r="AK2544">
        <v>905</v>
      </c>
      <c r="AL2544">
        <v>3360</v>
      </c>
      <c r="AM2544" s="301">
        <v>43828</v>
      </c>
      <c r="AN2544">
        <v>1213</v>
      </c>
      <c r="AO2544">
        <v>4150</v>
      </c>
      <c r="AP2544" s="301">
        <v>43645</v>
      </c>
      <c r="AQ2544">
        <v>1021</v>
      </c>
      <c r="AR2544">
        <v>3850</v>
      </c>
      <c r="AS2544" s="301">
        <v>43280</v>
      </c>
      <c r="AT2544">
        <v>1075</v>
      </c>
      <c r="AU2544">
        <v>5180</v>
      </c>
    </row>
    <row r="2545" spans="1:47" x14ac:dyDescent="0.2">
      <c r="A2545" s="102">
        <v>912</v>
      </c>
      <c r="B2545">
        <v>1812</v>
      </c>
      <c r="C2545" t="s">
        <v>961</v>
      </c>
      <c r="D2545" t="s">
        <v>907</v>
      </c>
      <c r="E2545">
        <v>1231</v>
      </c>
      <c r="F2545">
        <v>1252</v>
      </c>
      <c r="G2545">
        <v>400</v>
      </c>
      <c r="H2545" t="s">
        <v>898</v>
      </c>
      <c r="I2545">
        <v>4114</v>
      </c>
      <c r="J2545" t="s">
        <v>997</v>
      </c>
      <c r="K2545" t="s">
        <v>920</v>
      </c>
      <c r="L2545">
        <v>5560</v>
      </c>
      <c r="M2545">
        <v>5590</v>
      </c>
      <c r="N2545">
        <v>100</v>
      </c>
      <c r="O2545" t="s">
        <v>901</v>
      </c>
      <c r="P2545">
        <v>0.92700267248781099</v>
      </c>
      <c r="Q2545">
        <v>0.94915598222071396</v>
      </c>
      <c r="R2545">
        <v>3.1539076921522101E-2</v>
      </c>
      <c r="S2545">
        <v>1.66833034866238E-3</v>
      </c>
      <c r="T2545">
        <v>1.421162796203</v>
      </c>
      <c r="U2545">
        <v>1.421162796203</v>
      </c>
      <c r="V2545">
        <v>1.34422304052663</v>
      </c>
      <c r="W2545">
        <v>4.42</v>
      </c>
      <c r="X2545">
        <v>10.41</v>
      </c>
      <c r="Y2545">
        <v>35773</v>
      </c>
      <c r="Z2545">
        <v>5110</v>
      </c>
      <c r="AA2545">
        <v>0.64</v>
      </c>
      <c r="AB2545">
        <v>7</v>
      </c>
      <c r="AC2545">
        <v>4</v>
      </c>
      <c r="AD2545">
        <v>3</v>
      </c>
      <c r="AE2545">
        <v>57.14</v>
      </c>
      <c r="AF2545">
        <v>18</v>
      </c>
      <c r="AG2545">
        <v>1</v>
      </c>
      <c r="AH2545">
        <v>1</v>
      </c>
      <c r="AI2545">
        <v>5</v>
      </c>
      <c r="AJ2545" s="301">
        <v>43919</v>
      </c>
      <c r="AK2545">
        <v>1155</v>
      </c>
      <c r="AL2545">
        <v>5180</v>
      </c>
      <c r="AM2545" s="301">
        <v>43828</v>
      </c>
      <c r="AN2545">
        <v>1458</v>
      </c>
      <c r="AO2545">
        <v>6790</v>
      </c>
      <c r="AP2545" s="301">
        <v>43645</v>
      </c>
      <c r="AQ2545">
        <v>1510</v>
      </c>
      <c r="AR2545">
        <v>7230</v>
      </c>
      <c r="AS2545" s="301">
        <v>43280</v>
      </c>
      <c r="AT2545">
        <v>1646</v>
      </c>
      <c r="AU2545">
        <v>7900</v>
      </c>
    </row>
    <row r="2546" spans="1:47" x14ac:dyDescent="0.2">
      <c r="A2546" s="102">
        <v>4097</v>
      </c>
      <c r="B2546">
        <v>4507</v>
      </c>
      <c r="C2546" t="s">
        <v>1205</v>
      </c>
      <c r="D2546" t="s">
        <v>918</v>
      </c>
      <c r="E2546">
        <v>6840</v>
      </c>
      <c r="F2546">
        <v>6658</v>
      </c>
      <c r="G2546">
        <v>100</v>
      </c>
      <c r="H2546" t="s">
        <v>898</v>
      </c>
      <c r="I2546">
        <v>9412</v>
      </c>
      <c r="J2546" t="s">
        <v>452</v>
      </c>
      <c r="K2546" t="s">
        <v>900</v>
      </c>
      <c r="L2546">
        <v>402</v>
      </c>
      <c r="M2546">
        <v>391</v>
      </c>
      <c r="N2546">
        <v>1700</v>
      </c>
      <c r="O2546" t="s">
        <v>901</v>
      </c>
      <c r="P2546">
        <v>0.84110263831717502</v>
      </c>
      <c r="Q2546">
        <v>0.85029495981792802</v>
      </c>
      <c r="R2546">
        <v>1.24260846957452E-3</v>
      </c>
      <c r="S2546">
        <v>4.7696964119678898E-3</v>
      </c>
      <c r="T2546">
        <v>3.4007687653636101</v>
      </c>
      <c r="U2546">
        <v>3.4007687653636101</v>
      </c>
      <c r="V2546">
        <v>2.79057452949935</v>
      </c>
      <c r="W2546">
        <v>17.61</v>
      </c>
      <c r="X2546">
        <v>0.17</v>
      </c>
      <c r="Y2546">
        <v>35761</v>
      </c>
      <c r="Z2546">
        <v>2384</v>
      </c>
      <c r="AA2546">
        <v>0.27</v>
      </c>
      <c r="AB2546">
        <v>15</v>
      </c>
      <c r="AC2546">
        <v>9</v>
      </c>
      <c r="AD2546">
        <v>6</v>
      </c>
      <c r="AE2546">
        <v>60</v>
      </c>
      <c r="AF2546">
        <v>20</v>
      </c>
      <c r="AG2546">
        <v>1</v>
      </c>
      <c r="AH2546">
        <v>1</v>
      </c>
      <c r="AI2546">
        <v>13</v>
      </c>
      <c r="AJ2546" s="301">
        <v>43919</v>
      </c>
      <c r="AK2546">
        <v>5426</v>
      </c>
      <c r="AL2546">
        <v>393</v>
      </c>
      <c r="AM2546" s="301">
        <v>43828</v>
      </c>
      <c r="AN2546">
        <v>6767</v>
      </c>
      <c r="AO2546">
        <v>485</v>
      </c>
      <c r="AP2546" s="301">
        <v>43645</v>
      </c>
      <c r="AQ2546">
        <v>6315</v>
      </c>
      <c r="AR2546">
        <v>438</v>
      </c>
      <c r="AS2546" s="301">
        <v>43280</v>
      </c>
      <c r="AT2546">
        <v>5472</v>
      </c>
      <c r="AU2546">
        <v>538</v>
      </c>
    </row>
    <row r="2547" spans="1:47" x14ac:dyDescent="0.2">
      <c r="A2547" s="102">
        <v>2351</v>
      </c>
      <c r="B2547">
        <v>1417</v>
      </c>
      <c r="C2547" t="s">
        <v>1462</v>
      </c>
      <c r="D2547" t="s">
        <v>907</v>
      </c>
      <c r="E2547">
        <v>1611</v>
      </c>
      <c r="F2547">
        <v>1595</v>
      </c>
      <c r="G2547">
        <v>500</v>
      </c>
      <c r="H2547" t="s">
        <v>898</v>
      </c>
      <c r="I2547">
        <v>4203</v>
      </c>
      <c r="J2547" t="s">
        <v>533</v>
      </c>
      <c r="K2547" t="s">
        <v>920</v>
      </c>
      <c r="L2547">
        <v>2945</v>
      </c>
      <c r="M2547">
        <v>2890</v>
      </c>
      <c r="N2547">
        <v>300</v>
      </c>
      <c r="O2547" t="s">
        <v>901</v>
      </c>
      <c r="P2547">
        <v>0.886296523074244</v>
      </c>
      <c r="Q2547">
        <v>0.91548664817938297</v>
      </c>
      <c r="R2547" s="15">
        <v>0.111565391470347</v>
      </c>
      <c r="S2547">
        <v>4.5849858902418002E-2</v>
      </c>
      <c r="T2547">
        <v>0.79075371374700099</v>
      </c>
      <c r="U2547">
        <v>0.79075371374700099</v>
      </c>
      <c r="V2547">
        <v>0.43315515932382498</v>
      </c>
      <c r="W2547">
        <v>5.59</v>
      </c>
      <c r="X2547">
        <v>8.02</v>
      </c>
      <c r="Y2547">
        <v>35474</v>
      </c>
      <c r="Z2547">
        <v>2217</v>
      </c>
      <c r="AA2547">
        <v>0.19</v>
      </c>
      <c r="AB2547">
        <v>16</v>
      </c>
      <c r="AC2547">
        <v>10</v>
      </c>
      <c r="AD2547">
        <v>6</v>
      </c>
      <c r="AE2547">
        <v>62.5</v>
      </c>
      <c r="AF2547">
        <v>17</v>
      </c>
      <c r="AG2547">
        <v>5</v>
      </c>
      <c r="AH2547">
        <v>3</v>
      </c>
      <c r="AI2547">
        <v>8</v>
      </c>
      <c r="AJ2547" s="301">
        <v>43919</v>
      </c>
      <c r="AK2547">
        <v>1375</v>
      </c>
      <c r="AL2547">
        <v>2277</v>
      </c>
      <c r="AM2547" s="301">
        <v>43828</v>
      </c>
      <c r="AN2547">
        <v>1651</v>
      </c>
      <c r="AO2547">
        <v>4115</v>
      </c>
      <c r="AP2547" s="301">
        <v>43645</v>
      </c>
      <c r="AQ2547">
        <v>1652</v>
      </c>
      <c r="AR2547">
        <v>3905</v>
      </c>
      <c r="AS2547" s="301">
        <v>43280</v>
      </c>
      <c r="AT2547">
        <v>1687</v>
      </c>
      <c r="AU2547">
        <v>5305</v>
      </c>
    </row>
    <row r="2548" spans="1:47" x14ac:dyDescent="0.2">
      <c r="A2548" s="102">
        <v>467</v>
      </c>
      <c r="B2548">
        <v>3087</v>
      </c>
      <c r="C2548" t="s">
        <v>1094</v>
      </c>
      <c r="D2548" t="s">
        <v>921</v>
      </c>
      <c r="E2548">
        <v>1721</v>
      </c>
      <c r="F2548">
        <v>1719</v>
      </c>
      <c r="G2548">
        <v>600</v>
      </c>
      <c r="H2548" t="s">
        <v>901</v>
      </c>
      <c r="I2548">
        <v>8850</v>
      </c>
      <c r="J2548" t="s">
        <v>1345</v>
      </c>
      <c r="K2548" t="s">
        <v>917</v>
      </c>
      <c r="L2548">
        <v>2237</v>
      </c>
      <c r="M2548">
        <v>2184</v>
      </c>
      <c r="N2548">
        <v>500</v>
      </c>
      <c r="O2548" t="s">
        <v>898</v>
      </c>
      <c r="P2548">
        <v>0.81969494684258903</v>
      </c>
      <c r="Q2548">
        <v>0.95919793907220097</v>
      </c>
      <c r="R2548">
        <v>3.3936307294523599E-2</v>
      </c>
      <c r="S2548" s="15">
        <v>9.1074101317328293E-3</v>
      </c>
      <c r="T2548">
        <v>-0.991352532645845</v>
      </c>
      <c r="U2548">
        <v>0.991352532645845</v>
      </c>
      <c r="V2548">
        <v>1.7731989787200499</v>
      </c>
      <c r="W2548">
        <v>-4.38</v>
      </c>
      <c r="X2548">
        <v>5.55</v>
      </c>
      <c r="Y2548">
        <v>35367</v>
      </c>
      <c r="Z2548">
        <v>5894</v>
      </c>
      <c r="AA2548">
        <v>0.22</v>
      </c>
      <c r="AB2548">
        <v>6</v>
      </c>
      <c r="AC2548">
        <v>2</v>
      </c>
      <c r="AD2548">
        <v>4</v>
      </c>
      <c r="AE2548">
        <v>33.33</v>
      </c>
      <c r="AF2548">
        <v>20</v>
      </c>
      <c r="AG2548">
        <v>1</v>
      </c>
      <c r="AH2548">
        <v>0</v>
      </c>
      <c r="AI2548">
        <v>5</v>
      </c>
      <c r="AJ2548" s="301">
        <v>43919</v>
      </c>
      <c r="AK2548">
        <v>1657</v>
      </c>
      <c r="AL2548">
        <v>2067</v>
      </c>
      <c r="AM2548" s="301">
        <v>43828</v>
      </c>
      <c r="AN2548">
        <v>2166</v>
      </c>
      <c r="AO2548">
        <v>2785</v>
      </c>
      <c r="AP2548" s="301">
        <v>43645</v>
      </c>
      <c r="AQ2548">
        <v>2077</v>
      </c>
      <c r="AR2548">
        <v>2621</v>
      </c>
      <c r="AS2548" s="301">
        <v>43280</v>
      </c>
      <c r="AT2548">
        <v>2140</v>
      </c>
      <c r="AU2548">
        <v>2610</v>
      </c>
    </row>
    <row r="2549" spans="1:47" x14ac:dyDescent="0.2">
      <c r="A2549" s="102">
        <v>3163</v>
      </c>
      <c r="B2549">
        <v>8341</v>
      </c>
      <c r="C2549" t="s">
        <v>643</v>
      </c>
      <c r="D2549" t="s">
        <v>940</v>
      </c>
      <c r="E2549">
        <v>1544</v>
      </c>
      <c r="F2549">
        <v>1594</v>
      </c>
      <c r="G2549">
        <v>600</v>
      </c>
      <c r="H2549" t="s">
        <v>898</v>
      </c>
      <c r="I2549">
        <v>8795</v>
      </c>
      <c r="J2549" t="s">
        <v>1083</v>
      </c>
      <c r="K2549" t="s">
        <v>1018</v>
      </c>
      <c r="L2549">
        <v>922</v>
      </c>
      <c r="M2549">
        <v>907</v>
      </c>
      <c r="N2549">
        <v>1100</v>
      </c>
      <c r="O2549" t="s">
        <v>901</v>
      </c>
      <c r="P2549">
        <v>0.80251583464839005</v>
      </c>
      <c r="Q2549">
        <v>0.89066669204551197</v>
      </c>
      <c r="R2549">
        <v>0.25235511224607998</v>
      </c>
      <c r="S2549">
        <v>6.5243930234188896E-2</v>
      </c>
      <c r="T2549">
        <v>2.20608301175869</v>
      </c>
      <c r="U2549">
        <v>2.20608301175869</v>
      </c>
      <c r="V2549">
        <v>1.0311961187829799</v>
      </c>
      <c r="W2549">
        <v>11.1</v>
      </c>
      <c r="X2549">
        <v>4.32</v>
      </c>
      <c r="Y2549">
        <v>35319</v>
      </c>
      <c r="Z2549">
        <v>2523</v>
      </c>
      <c r="AA2549">
        <v>0.05</v>
      </c>
      <c r="AB2549">
        <v>14</v>
      </c>
      <c r="AC2549">
        <v>8</v>
      </c>
      <c r="AD2549">
        <v>6</v>
      </c>
      <c r="AE2549">
        <v>57.14</v>
      </c>
      <c r="AF2549">
        <v>19</v>
      </c>
      <c r="AG2549">
        <v>2</v>
      </c>
      <c r="AH2549">
        <v>2</v>
      </c>
      <c r="AI2549">
        <v>10</v>
      </c>
      <c r="AJ2549" s="301">
        <v>43919</v>
      </c>
      <c r="AK2549">
        <v>1447</v>
      </c>
      <c r="AL2549">
        <v>890</v>
      </c>
      <c r="AM2549" s="301">
        <v>43828</v>
      </c>
      <c r="AN2549">
        <v>1832</v>
      </c>
      <c r="AO2549">
        <v>1395</v>
      </c>
      <c r="AP2549" s="301">
        <v>43645</v>
      </c>
      <c r="AQ2549">
        <v>1604</v>
      </c>
      <c r="AR2549">
        <v>1202</v>
      </c>
      <c r="AS2549" s="301">
        <v>43280</v>
      </c>
      <c r="AT2549">
        <v>2361</v>
      </c>
      <c r="AU2549">
        <v>1622</v>
      </c>
    </row>
    <row r="2550" spans="1:47" x14ac:dyDescent="0.2">
      <c r="A2550" s="102">
        <v>360</v>
      </c>
      <c r="B2550">
        <v>4631</v>
      </c>
      <c r="C2550" t="s">
        <v>1088</v>
      </c>
      <c r="D2550" t="s">
        <v>920</v>
      </c>
      <c r="E2550">
        <v>2685</v>
      </c>
      <c r="F2550">
        <v>2636</v>
      </c>
      <c r="G2550">
        <v>300</v>
      </c>
      <c r="H2550" t="s">
        <v>901</v>
      </c>
      <c r="I2550">
        <v>5713</v>
      </c>
      <c r="J2550" t="s">
        <v>1099</v>
      </c>
      <c r="K2550" t="s">
        <v>911</v>
      </c>
      <c r="L2550">
        <v>2937</v>
      </c>
      <c r="M2550">
        <v>2957.5</v>
      </c>
      <c r="N2550">
        <v>300</v>
      </c>
      <c r="O2550" t="s">
        <v>898</v>
      </c>
      <c r="P2550">
        <v>0.94845213687162599</v>
      </c>
      <c r="Q2550">
        <v>0.96160051575095595</v>
      </c>
      <c r="R2550">
        <v>0.400464826067499</v>
      </c>
      <c r="S2550" s="15">
        <v>3.0783621812778703E-5</v>
      </c>
      <c r="T2550">
        <v>-1.2676399200950701</v>
      </c>
      <c r="U2550">
        <v>1.2676399200950701</v>
      </c>
      <c r="V2550">
        <v>0.98135185687681203</v>
      </c>
      <c r="W2550">
        <v>-6.3</v>
      </c>
      <c r="X2550">
        <v>10.87</v>
      </c>
      <c r="Y2550">
        <v>35239</v>
      </c>
      <c r="Z2550">
        <v>4405</v>
      </c>
      <c r="AA2550">
        <v>0.17</v>
      </c>
      <c r="AB2550">
        <v>8</v>
      </c>
      <c r="AC2550">
        <v>4</v>
      </c>
      <c r="AD2550">
        <v>4</v>
      </c>
      <c r="AE2550">
        <v>50</v>
      </c>
      <c r="AF2550">
        <v>17</v>
      </c>
      <c r="AG2550">
        <v>3</v>
      </c>
      <c r="AH2550">
        <v>1</v>
      </c>
      <c r="AI2550">
        <v>4</v>
      </c>
      <c r="AJ2550" s="301">
        <v>43919</v>
      </c>
      <c r="AK2550">
        <v>2479</v>
      </c>
      <c r="AL2550">
        <v>2311.5</v>
      </c>
      <c r="AM2550" s="301">
        <v>43828</v>
      </c>
      <c r="AN2550">
        <v>3035</v>
      </c>
      <c r="AO2550">
        <v>3544</v>
      </c>
      <c r="AP2550" s="301">
        <v>43645</v>
      </c>
      <c r="AQ2550">
        <v>2906</v>
      </c>
      <c r="AR2550">
        <v>3244</v>
      </c>
      <c r="AS2550" s="301">
        <v>43280</v>
      </c>
      <c r="AT2550">
        <v>3450</v>
      </c>
      <c r="AU2550">
        <v>4145</v>
      </c>
    </row>
    <row r="2551" spans="1:47" x14ac:dyDescent="0.2">
      <c r="A2551" s="102">
        <v>3235</v>
      </c>
      <c r="B2551">
        <v>2607</v>
      </c>
      <c r="C2551" t="s">
        <v>924</v>
      </c>
      <c r="D2551" t="s">
        <v>923</v>
      </c>
      <c r="E2551">
        <v>2794</v>
      </c>
      <c r="F2551">
        <v>2778</v>
      </c>
      <c r="G2551">
        <v>300</v>
      </c>
      <c r="H2551" t="s">
        <v>898</v>
      </c>
      <c r="I2551">
        <v>3863</v>
      </c>
      <c r="J2551" t="s">
        <v>1050</v>
      </c>
      <c r="K2551" t="s">
        <v>1049</v>
      </c>
      <c r="L2551">
        <v>1536</v>
      </c>
      <c r="M2551">
        <v>1503</v>
      </c>
      <c r="N2551">
        <v>600</v>
      </c>
      <c r="O2551" t="s">
        <v>901</v>
      </c>
      <c r="P2551">
        <v>0.68229085185551697</v>
      </c>
      <c r="Q2551">
        <v>0.88819554632342002</v>
      </c>
      <c r="R2551">
        <v>6.16686564169701E-2</v>
      </c>
      <c r="S2551">
        <v>3.7756911135054E-2</v>
      </c>
      <c r="T2551">
        <v>1.8224708021037901</v>
      </c>
      <c r="U2551">
        <v>1.8224708021037901</v>
      </c>
      <c r="V2551">
        <v>1.46919841324918</v>
      </c>
      <c r="W2551">
        <v>6.61</v>
      </c>
      <c r="X2551">
        <v>8.2100000000000009</v>
      </c>
      <c r="Y2551">
        <v>35084</v>
      </c>
      <c r="Z2551">
        <v>3508</v>
      </c>
      <c r="AA2551">
        <v>0.14000000000000001</v>
      </c>
      <c r="AB2551">
        <v>10</v>
      </c>
      <c r="AC2551">
        <v>5</v>
      </c>
      <c r="AD2551">
        <v>5</v>
      </c>
      <c r="AE2551">
        <v>50</v>
      </c>
      <c r="AF2551">
        <v>19</v>
      </c>
      <c r="AG2551">
        <v>1</v>
      </c>
      <c r="AH2551">
        <v>1</v>
      </c>
      <c r="AI2551">
        <v>8</v>
      </c>
      <c r="AJ2551" s="301">
        <v>43919</v>
      </c>
      <c r="AK2551">
        <v>2692</v>
      </c>
      <c r="AL2551">
        <v>1583</v>
      </c>
      <c r="AM2551" s="301">
        <v>43828</v>
      </c>
      <c r="AN2551">
        <v>2936</v>
      </c>
      <c r="AO2551">
        <v>1848</v>
      </c>
      <c r="AP2551" s="301">
        <v>43645</v>
      </c>
      <c r="AQ2551">
        <v>3245</v>
      </c>
      <c r="AR2551">
        <v>1925</v>
      </c>
      <c r="AS2551" s="301">
        <v>43280</v>
      </c>
      <c r="AT2551">
        <v>3850</v>
      </c>
      <c r="AU2551">
        <v>1732</v>
      </c>
    </row>
    <row r="2552" spans="1:47" x14ac:dyDescent="0.2">
      <c r="A2552" s="102">
        <v>1191</v>
      </c>
      <c r="B2552">
        <v>6902</v>
      </c>
      <c r="C2552" t="s">
        <v>588</v>
      </c>
      <c r="D2552" t="s">
        <v>913</v>
      </c>
      <c r="E2552">
        <v>4170</v>
      </c>
      <c r="F2552">
        <v>4151</v>
      </c>
      <c r="G2552">
        <v>200</v>
      </c>
      <c r="H2552" t="s">
        <v>898</v>
      </c>
      <c r="I2552">
        <v>9678</v>
      </c>
      <c r="J2552" t="s">
        <v>1453</v>
      </c>
      <c r="K2552" t="s">
        <v>910</v>
      </c>
      <c r="L2552">
        <v>2297</v>
      </c>
      <c r="M2552">
        <v>2316</v>
      </c>
      <c r="N2552">
        <v>400</v>
      </c>
      <c r="O2552" t="s">
        <v>901</v>
      </c>
      <c r="P2552">
        <v>0.90929220310153502</v>
      </c>
      <c r="Q2552">
        <v>0.94381703689171603</v>
      </c>
      <c r="R2552">
        <v>0.18695462169600399</v>
      </c>
      <c r="S2552">
        <v>2.6359386918630202E-2</v>
      </c>
      <c r="T2552">
        <v>0.70236205228646797</v>
      </c>
      <c r="U2552">
        <v>0.70236205228646797</v>
      </c>
      <c r="V2552">
        <v>1.98136992605989</v>
      </c>
      <c r="W2552">
        <v>2.13</v>
      </c>
      <c r="X2552">
        <v>11.59</v>
      </c>
      <c r="Y2552">
        <v>34713</v>
      </c>
      <c r="Z2552">
        <v>4959</v>
      </c>
      <c r="AA2552">
        <v>0.02</v>
      </c>
      <c r="AB2552">
        <v>7</v>
      </c>
      <c r="AC2552">
        <v>4</v>
      </c>
      <c r="AD2552">
        <v>3</v>
      </c>
      <c r="AE2552">
        <v>57.14</v>
      </c>
      <c r="AF2552">
        <v>21</v>
      </c>
      <c r="AG2552">
        <v>0</v>
      </c>
      <c r="AH2552">
        <v>0</v>
      </c>
      <c r="AI2552">
        <v>7</v>
      </c>
      <c r="AJ2552" s="301">
        <v>43919</v>
      </c>
      <c r="AK2552">
        <v>3590</v>
      </c>
      <c r="AL2552">
        <v>2133</v>
      </c>
      <c r="AM2552" s="301">
        <v>43828</v>
      </c>
      <c r="AN2552">
        <v>4966</v>
      </c>
      <c r="AO2552">
        <v>2821</v>
      </c>
      <c r="AP2552" s="301">
        <v>43645</v>
      </c>
      <c r="AQ2552">
        <v>4642</v>
      </c>
      <c r="AR2552">
        <v>2838</v>
      </c>
      <c r="AS2552" s="301">
        <v>43280</v>
      </c>
      <c r="AT2552">
        <v>5245</v>
      </c>
      <c r="AU2552">
        <v>3470</v>
      </c>
    </row>
    <row r="2553" spans="1:47" x14ac:dyDescent="0.2">
      <c r="A2553" s="102">
        <v>2042</v>
      </c>
      <c r="B2553">
        <v>4114</v>
      </c>
      <c r="C2553" t="s">
        <v>997</v>
      </c>
      <c r="D2553" t="s">
        <v>920</v>
      </c>
      <c r="E2553">
        <v>5560</v>
      </c>
      <c r="F2553">
        <v>5590</v>
      </c>
      <c r="G2553">
        <v>100</v>
      </c>
      <c r="H2553" t="s">
        <v>901</v>
      </c>
      <c r="I2553">
        <v>6471</v>
      </c>
      <c r="J2553" t="s">
        <v>805</v>
      </c>
      <c r="K2553" t="s">
        <v>909</v>
      </c>
      <c r="L2553">
        <v>782</v>
      </c>
      <c r="M2553">
        <v>777</v>
      </c>
      <c r="N2553">
        <v>700</v>
      </c>
      <c r="O2553" t="s">
        <v>898</v>
      </c>
      <c r="P2553">
        <v>0.92296592571986102</v>
      </c>
      <c r="Q2553">
        <v>0.92357340838355195</v>
      </c>
      <c r="R2553">
        <v>3.8278723157975002E-2</v>
      </c>
      <c r="S2553" s="15">
        <v>7.7559634096039595E-2</v>
      </c>
      <c r="T2553">
        <v>-0.24182200748955701</v>
      </c>
      <c r="U2553">
        <v>0.24182200748955701</v>
      </c>
      <c r="V2553">
        <v>0.71954257871578398</v>
      </c>
      <c r="W2553">
        <v>-0.99</v>
      </c>
      <c r="X2553">
        <v>2.7</v>
      </c>
      <c r="Y2553">
        <v>34598</v>
      </c>
      <c r="Z2553">
        <v>2661</v>
      </c>
      <c r="AA2553">
        <v>0.22</v>
      </c>
      <c r="AB2553">
        <v>13</v>
      </c>
      <c r="AC2553">
        <v>7</v>
      </c>
      <c r="AD2553">
        <v>6</v>
      </c>
      <c r="AE2553">
        <v>53.85</v>
      </c>
      <c r="AF2553">
        <v>19</v>
      </c>
      <c r="AG2553">
        <v>2</v>
      </c>
      <c r="AH2553">
        <v>1</v>
      </c>
      <c r="AI2553">
        <v>10</v>
      </c>
      <c r="AJ2553" s="301">
        <v>43919</v>
      </c>
      <c r="AK2553">
        <v>5180</v>
      </c>
      <c r="AL2553">
        <v>711</v>
      </c>
      <c r="AM2553" s="301">
        <v>43828</v>
      </c>
      <c r="AN2553">
        <v>6790</v>
      </c>
      <c r="AO2553">
        <v>1041</v>
      </c>
      <c r="AP2553" s="301">
        <v>43645</v>
      </c>
      <c r="AQ2553">
        <v>7230</v>
      </c>
      <c r="AR2553">
        <v>996</v>
      </c>
      <c r="AS2553" s="301">
        <v>43280</v>
      </c>
      <c r="AT2553">
        <v>7900</v>
      </c>
      <c r="AU2553">
        <v>1135</v>
      </c>
    </row>
    <row r="2554" spans="1:47" x14ac:dyDescent="0.2">
      <c r="A2554" s="102">
        <v>382</v>
      </c>
      <c r="B2554">
        <v>5020</v>
      </c>
      <c r="C2554" t="s">
        <v>1138</v>
      </c>
      <c r="D2554" t="s">
        <v>1090</v>
      </c>
      <c r="E2554">
        <v>379.7</v>
      </c>
      <c r="F2554">
        <v>378.3</v>
      </c>
      <c r="G2554">
        <v>2600</v>
      </c>
      <c r="H2554" t="s">
        <v>901</v>
      </c>
      <c r="I2554">
        <v>5214</v>
      </c>
      <c r="J2554" t="s">
        <v>1103</v>
      </c>
      <c r="K2554" t="s">
        <v>897</v>
      </c>
      <c r="L2554">
        <v>1704</v>
      </c>
      <c r="M2554">
        <v>1665</v>
      </c>
      <c r="N2554">
        <v>600</v>
      </c>
      <c r="O2554" t="s">
        <v>898</v>
      </c>
      <c r="P2554">
        <v>0.797675420131706</v>
      </c>
      <c r="Q2554">
        <v>0.96115117663159899</v>
      </c>
      <c r="R2554">
        <v>0.171191789619516</v>
      </c>
      <c r="S2554" s="15">
        <v>5.7577600198475097E-3</v>
      </c>
      <c r="T2554">
        <v>-1.09812830795355</v>
      </c>
      <c r="U2554">
        <v>1.09812830795355</v>
      </c>
      <c r="V2554">
        <v>1.80205800739847</v>
      </c>
      <c r="W2554">
        <v>-8.25</v>
      </c>
      <c r="X2554">
        <v>1.54</v>
      </c>
      <c r="Y2554">
        <v>34534</v>
      </c>
      <c r="Z2554">
        <v>2031</v>
      </c>
      <c r="AA2554">
        <v>0.14000000000000001</v>
      </c>
      <c r="AB2554">
        <v>17</v>
      </c>
      <c r="AC2554">
        <v>9</v>
      </c>
      <c r="AD2554">
        <v>8</v>
      </c>
      <c r="AE2554">
        <v>52.94</v>
      </c>
      <c r="AF2554">
        <v>19</v>
      </c>
      <c r="AG2554">
        <v>3</v>
      </c>
      <c r="AH2554">
        <v>2</v>
      </c>
      <c r="AI2554">
        <v>12</v>
      </c>
      <c r="AJ2554" s="301">
        <v>43919</v>
      </c>
      <c r="AK2554">
        <v>367.8</v>
      </c>
      <c r="AL2554">
        <v>1498</v>
      </c>
      <c r="AM2554" s="301">
        <v>43828</v>
      </c>
      <c r="AN2554">
        <v>497.9</v>
      </c>
      <c r="AO2554">
        <v>2441</v>
      </c>
      <c r="AP2554" s="301">
        <v>43645</v>
      </c>
      <c r="AQ2554">
        <v>545.79999999999995</v>
      </c>
      <c r="AR2554">
        <v>2786</v>
      </c>
      <c r="AS2554" s="301">
        <v>43280</v>
      </c>
      <c r="AT2554">
        <v>757.9</v>
      </c>
      <c r="AU2554">
        <v>2998</v>
      </c>
    </row>
    <row r="2555" spans="1:47" x14ac:dyDescent="0.2">
      <c r="A2555" s="102">
        <v>2265</v>
      </c>
      <c r="B2555">
        <v>2282</v>
      </c>
      <c r="C2555" t="s">
        <v>1429</v>
      </c>
      <c r="D2555" t="s">
        <v>923</v>
      </c>
      <c r="E2555">
        <v>4225</v>
      </c>
      <c r="F2555">
        <v>4200</v>
      </c>
      <c r="G2555">
        <v>200</v>
      </c>
      <c r="H2555" t="s">
        <v>898</v>
      </c>
      <c r="I2555">
        <v>3231</v>
      </c>
      <c r="J2555" t="s">
        <v>365</v>
      </c>
      <c r="K2555" t="s">
        <v>917</v>
      </c>
      <c r="L2555">
        <v>1918</v>
      </c>
      <c r="M2555">
        <v>1914</v>
      </c>
      <c r="N2555">
        <v>400</v>
      </c>
      <c r="O2555" t="s">
        <v>901</v>
      </c>
      <c r="P2555">
        <v>0.92674685677416702</v>
      </c>
      <c r="Q2555">
        <v>0.91781097644141896</v>
      </c>
      <c r="R2555">
        <v>0.15156307443141401</v>
      </c>
      <c r="S2555" s="15">
        <v>7.0643336947000396E-2</v>
      </c>
      <c r="T2555">
        <v>1.44756309931405</v>
      </c>
      <c r="U2555">
        <v>1.44756309931405</v>
      </c>
      <c r="V2555">
        <v>1.44989138955292</v>
      </c>
      <c r="W2555">
        <v>6.8</v>
      </c>
      <c r="X2555">
        <v>8.86</v>
      </c>
      <c r="Y2555">
        <v>34453</v>
      </c>
      <c r="Z2555">
        <v>4922</v>
      </c>
      <c r="AA2555">
        <v>0.3</v>
      </c>
      <c r="AB2555">
        <v>7</v>
      </c>
      <c r="AC2555">
        <v>4</v>
      </c>
      <c r="AD2555">
        <v>3</v>
      </c>
      <c r="AE2555">
        <v>57.14</v>
      </c>
      <c r="AF2555">
        <v>19</v>
      </c>
      <c r="AG2555">
        <v>1</v>
      </c>
      <c r="AH2555">
        <v>1</v>
      </c>
      <c r="AI2555">
        <v>5</v>
      </c>
      <c r="AJ2555" s="301">
        <v>43919</v>
      </c>
      <c r="AK2555">
        <v>3980</v>
      </c>
      <c r="AL2555">
        <v>1783</v>
      </c>
      <c r="AM2555" s="301">
        <v>43828</v>
      </c>
      <c r="AN2555">
        <v>4510</v>
      </c>
      <c r="AO2555">
        <v>2620</v>
      </c>
      <c r="AP2555" s="301">
        <v>43645</v>
      </c>
      <c r="AQ2555">
        <v>4695</v>
      </c>
      <c r="AR2555">
        <v>2371</v>
      </c>
      <c r="AS2555" s="301">
        <v>43280</v>
      </c>
      <c r="AT2555">
        <v>4325</v>
      </c>
      <c r="AU2555">
        <v>2431</v>
      </c>
    </row>
    <row r="2556" spans="1:47" x14ac:dyDescent="0.2">
      <c r="A2556" s="102">
        <v>2755</v>
      </c>
      <c r="B2556">
        <v>2327</v>
      </c>
      <c r="C2556" t="s">
        <v>1171</v>
      </c>
      <c r="D2556" t="s">
        <v>900</v>
      </c>
      <c r="E2556">
        <v>2942</v>
      </c>
      <c r="F2556">
        <v>2914</v>
      </c>
      <c r="G2556">
        <v>300</v>
      </c>
      <c r="H2556" t="s">
        <v>901</v>
      </c>
      <c r="I2556">
        <v>8273</v>
      </c>
      <c r="J2556" t="s">
        <v>978</v>
      </c>
      <c r="K2556" t="s">
        <v>921</v>
      </c>
      <c r="L2556">
        <v>3425</v>
      </c>
      <c r="M2556">
        <v>3365</v>
      </c>
      <c r="N2556">
        <v>300</v>
      </c>
      <c r="O2556" t="s">
        <v>898</v>
      </c>
      <c r="P2556">
        <v>0.82795890847045905</v>
      </c>
      <c r="Q2556">
        <v>0.90468148845097995</v>
      </c>
      <c r="R2556">
        <v>0.19604819168453899</v>
      </c>
      <c r="S2556">
        <v>5.9901718490251998E-2</v>
      </c>
      <c r="T2556">
        <v>-0.56919699595190998</v>
      </c>
      <c r="U2556">
        <v>0.56919699595190998</v>
      </c>
      <c r="V2556">
        <v>0.6695992966605</v>
      </c>
      <c r="W2556">
        <v>-4.0199999999999996</v>
      </c>
      <c r="X2556">
        <v>13.4</v>
      </c>
      <c r="Y2556">
        <v>34343</v>
      </c>
      <c r="Z2556">
        <v>3816</v>
      </c>
      <c r="AA2556">
        <v>0.55000000000000004</v>
      </c>
      <c r="AB2556">
        <v>9</v>
      </c>
      <c r="AC2556">
        <v>6</v>
      </c>
      <c r="AD2556">
        <v>3</v>
      </c>
      <c r="AE2556">
        <v>66.67</v>
      </c>
      <c r="AF2556">
        <v>21</v>
      </c>
      <c r="AG2556">
        <v>1</v>
      </c>
      <c r="AH2556">
        <v>1</v>
      </c>
      <c r="AI2556">
        <v>7</v>
      </c>
      <c r="AJ2556" s="301">
        <v>43919</v>
      </c>
      <c r="AK2556">
        <v>2686</v>
      </c>
      <c r="AL2556">
        <v>3060</v>
      </c>
      <c r="AM2556" s="301">
        <v>43828</v>
      </c>
      <c r="AN2556">
        <v>3600</v>
      </c>
      <c r="AO2556">
        <v>3935</v>
      </c>
      <c r="AP2556" s="301">
        <v>43645</v>
      </c>
      <c r="AQ2556">
        <v>3515</v>
      </c>
      <c r="AR2556">
        <v>4415</v>
      </c>
      <c r="AS2556" s="301">
        <v>43280</v>
      </c>
      <c r="AT2556">
        <v>2762</v>
      </c>
      <c r="AU2556">
        <v>6530</v>
      </c>
    </row>
    <row r="2557" spans="1:47" x14ac:dyDescent="0.2">
      <c r="A2557" s="102">
        <v>3365</v>
      </c>
      <c r="B2557">
        <v>8012</v>
      </c>
      <c r="C2557" t="s">
        <v>1055</v>
      </c>
      <c r="D2557" t="s">
        <v>905</v>
      </c>
      <c r="E2557">
        <v>1330</v>
      </c>
      <c r="F2557">
        <v>1330</v>
      </c>
      <c r="G2557">
        <v>800</v>
      </c>
      <c r="H2557" t="s">
        <v>901</v>
      </c>
      <c r="I2557">
        <v>9613</v>
      </c>
      <c r="J2557" t="s">
        <v>1183</v>
      </c>
      <c r="K2557" t="s">
        <v>900</v>
      </c>
      <c r="L2557">
        <v>1203</v>
      </c>
      <c r="M2557">
        <v>1177</v>
      </c>
      <c r="N2557">
        <v>900</v>
      </c>
      <c r="O2557" t="s">
        <v>898</v>
      </c>
      <c r="P2557">
        <v>0.80599443984062002</v>
      </c>
      <c r="Q2557">
        <v>0.88333697711974501</v>
      </c>
      <c r="R2557" s="15">
        <v>0.17313323283485299</v>
      </c>
      <c r="S2557" s="15">
        <v>7.7586192862111603E-2</v>
      </c>
      <c r="T2557">
        <v>-0.129166819408981</v>
      </c>
      <c r="U2557">
        <v>0.129166819408981</v>
      </c>
      <c r="V2557">
        <v>0.359013417877795</v>
      </c>
      <c r="W2557">
        <v>-1.02</v>
      </c>
      <c r="X2557">
        <v>0.44</v>
      </c>
      <c r="Y2557">
        <v>34155</v>
      </c>
      <c r="Z2557">
        <v>2846</v>
      </c>
      <c r="AA2557">
        <v>0.14000000000000001</v>
      </c>
      <c r="AB2557">
        <v>12</v>
      </c>
      <c r="AC2557">
        <v>6</v>
      </c>
      <c r="AD2557">
        <v>6</v>
      </c>
      <c r="AE2557">
        <v>50</v>
      </c>
      <c r="AF2557">
        <v>21</v>
      </c>
      <c r="AG2557">
        <v>1</v>
      </c>
      <c r="AH2557">
        <v>0</v>
      </c>
      <c r="AI2557">
        <v>11</v>
      </c>
      <c r="AJ2557" s="301">
        <v>43919</v>
      </c>
      <c r="AK2557">
        <v>1347</v>
      </c>
      <c r="AL2557">
        <v>1043</v>
      </c>
      <c r="AM2557" s="301">
        <v>43828</v>
      </c>
      <c r="AN2557">
        <v>1630</v>
      </c>
      <c r="AO2557">
        <v>1467</v>
      </c>
      <c r="AP2557" s="301">
        <v>43645</v>
      </c>
      <c r="AQ2557">
        <v>1650</v>
      </c>
      <c r="AR2557">
        <v>1461</v>
      </c>
      <c r="AS2557" s="301">
        <v>43280</v>
      </c>
      <c r="AT2557">
        <v>1691</v>
      </c>
      <c r="AU2557">
        <v>1251</v>
      </c>
    </row>
    <row r="2558" spans="1:47" x14ac:dyDescent="0.2">
      <c r="A2558" s="102">
        <v>2433</v>
      </c>
      <c r="B2558">
        <v>5332</v>
      </c>
      <c r="C2558" t="s">
        <v>555</v>
      </c>
      <c r="D2558" t="s">
        <v>897</v>
      </c>
      <c r="E2558">
        <v>4150</v>
      </c>
      <c r="F2558">
        <v>4095</v>
      </c>
      <c r="G2558">
        <v>200</v>
      </c>
      <c r="H2558" t="s">
        <v>898</v>
      </c>
      <c r="I2558">
        <v>7267</v>
      </c>
      <c r="J2558" t="s">
        <v>57</v>
      </c>
      <c r="K2558" t="s">
        <v>913</v>
      </c>
      <c r="L2558">
        <v>2745</v>
      </c>
      <c r="M2558">
        <v>2708.5</v>
      </c>
      <c r="N2558">
        <v>300</v>
      </c>
      <c r="O2558" t="s">
        <v>901</v>
      </c>
      <c r="P2558">
        <v>0.96417556430790796</v>
      </c>
      <c r="Q2558">
        <v>0.91297651079900399</v>
      </c>
      <c r="R2558">
        <v>8.2098404287665697E-2</v>
      </c>
      <c r="S2558" s="15">
        <v>9.5666318034071995E-2</v>
      </c>
      <c r="T2558">
        <v>0.30306764675748099</v>
      </c>
      <c r="U2558">
        <v>0.30306764675748099</v>
      </c>
      <c r="V2558">
        <v>0.28686047079246002</v>
      </c>
      <c r="W2558">
        <v>0.81</v>
      </c>
      <c r="X2558">
        <v>0.79</v>
      </c>
      <c r="Y2558">
        <v>33986</v>
      </c>
      <c r="Z2558">
        <v>4855</v>
      </c>
      <c r="AA2558">
        <v>0.27</v>
      </c>
      <c r="AB2558">
        <v>7</v>
      </c>
      <c r="AC2558">
        <v>3</v>
      </c>
      <c r="AD2558">
        <v>4</v>
      </c>
      <c r="AE2558">
        <v>42.86</v>
      </c>
      <c r="AF2558">
        <v>20</v>
      </c>
      <c r="AG2558">
        <v>1</v>
      </c>
      <c r="AH2558">
        <v>0</v>
      </c>
      <c r="AI2558">
        <v>6</v>
      </c>
      <c r="AJ2558" s="301">
        <v>43919</v>
      </c>
      <c r="AK2558">
        <v>3720</v>
      </c>
      <c r="AL2558">
        <v>2541</v>
      </c>
      <c r="AM2558" s="301">
        <v>43828</v>
      </c>
      <c r="AN2558">
        <v>4640</v>
      </c>
      <c r="AO2558">
        <v>3099</v>
      </c>
      <c r="AP2558" s="301">
        <v>43645</v>
      </c>
      <c r="AQ2558">
        <v>4410</v>
      </c>
      <c r="AR2558">
        <v>2845</v>
      </c>
      <c r="AS2558" s="301">
        <v>43280</v>
      </c>
      <c r="AT2558">
        <v>4930</v>
      </c>
      <c r="AU2558">
        <v>3194</v>
      </c>
    </row>
    <row r="2559" spans="1:47" x14ac:dyDescent="0.2">
      <c r="A2559" s="102">
        <v>2813</v>
      </c>
      <c r="B2559">
        <v>1417</v>
      </c>
      <c r="C2559" t="s">
        <v>1462</v>
      </c>
      <c r="D2559" t="s">
        <v>907</v>
      </c>
      <c r="E2559">
        <v>1611</v>
      </c>
      <c r="F2559">
        <v>1595</v>
      </c>
      <c r="G2559">
        <v>600</v>
      </c>
      <c r="H2559" t="s">
        <v>898</v>
      </c>
      <c r="I2559">
        <v>6113</v>
      </c>
      <c r="J2559" t="s">
        <v>1129</v>
      </c>
      <c r="K2559" t="s">
        <v>909</v>
      </c>
      <c r="L2559">
        <v>862</v>
      </c>
      <c r="M2559">
        <v>859</v>
      </c>
      <c r="N2559">
        <v>1100</v>
      </c>
      <c r="O2559" t="s">
        <v>901</v>
      </c>
      <c r="P2559">
        <v>0.64577884906503003</v>
      </c>
      <c r="Q2559">
        <v>0.903101341969066</v>
      </c>
      <c r="R2559" s="15">
        <v>0.156540350865705</v>
      </c>
      <c r="S2559">
        <v>1.53823992403332E-3</v>
      </c>
      <c r="T2559">
        <v>3.2130627377804699</v>
      </c>
      <c r="U2559">
        <v>3.2130627377804699</v>
      </c>
      <c r="V2559">
        <v>3.1734676434750302</v>
      </c>
      <c r="W2559">
        <v>15.95</v>
      </c>
      <c r="X2559">
        <v>1.26</v>
      </c>
      <c r="Y2559">
        <v>33878</v>
      </c>
      <c r="Z2559">
        <v>2606</v>
      </c>
      <c r="AA2559">
        <v>0.11</v>
      </c>
      <c r="AB2559">
        <v>13</v>
      </c>
      <c r="AC2559">
        <v>7</v>
      </c>
      <c r="AD2559">
        <v>6</v>
      </c>
      <c r="AE2559">
        <v>53.85</v>
      </c>
      <c r="AF2559">
        <v>21</v>
      </c>
      <c r="AG2559">
        <v>0</v>
      </c>
      <c r="AH2559">
        <v>0</v>
      </c>
      <c r="AI2559">
        <v>13</v>
      </c>
      <c r="AJ2559" s="301">
        <v>43919</v>
      </c>
      <c r="AK2559">
        <v>1375</v>
      </c>
      <c r="AL2559">
        <v>872</v>
      </c>
      <c r="AM2559" s="301">
        <v>43828</v>
      </c>
      <c r="AN2559">
        <v>1651</v>
      </c>
      <c r="AO2559">
        <v>1250</v>
      </c>
      <c r="AP2559" s="301">
        <v>43645</v>
      </c>
      <c r="AQ2559">
        <v>1652</v>
      </c>
      <c r="AR2559">
        <v>1246</v>
      </c>
      <c r="AS2559" s="301">
        <v>43280</v>
      </c>
      <c r="AT2559">
        <v>1687</v>
      </c>
      <c r="AU2559">
        <v>1059</v>
      </c>
    </row>
    <row r="2560" spans="1:47" x14ac:dyDescent="0.2">
      <c r="A2560" s="102">
        <v>3736</v>
      </c>
      <c r="B2560">
        <v>4091</v>
      </c>
      <c r="C2560" t="s">
        <v>1334</v>
      </c>
      <c r="D2560" t="s">
        <v>920</v>
      </c>
      <c r="E2560">
        <v>1721</v>
      </c>
      <c r="F2560">
        <v>1751</v>
      </c>
      <c r="G2560">
        <v>600</v>
      </c>
      <c r="H2560" t="s">
        <v>898</v>
      </c>
      <c r="I2560">
        <v>5991</v>
      </c>
      <c r="J2560" t="s">
        <v>789</v>
      </c>
      <c r="K2560" t="s">
        <v>1032</v>
      </c>
      <c r="L2560">
        <v>693</v>
      </c>
      <c r="M2560">
        <v>693</v>
      </c>
      <c r="N2560">
        <v>1500</v>
      </c>
      <c r="O2560" t="s">
        <v>901</v>
      </c>
      <c r="P2560">
        <v>0.84510166004963005</v>
      </c>
      <c r="Q2560">
        <v>0.86786024484114399</v>
      </c>
      <c r="R2560">
        <v>4.7498767583121798E-2</v>
      </c>
      <c r="S2560">
        <v>7.7088505958488304E-2</v>
      </c>
      <c r="T2560">
        <v>0.671168723533626</v>
      </c>
      <c r="U2560">
        <v>0.671168723533626</v>
      </c>
      <c r="V2560">
        <v>0.34317182453071399</v>
      </c>
      <c r="W2560">
        <v>4.42</v>
      </c>
      <c r="X2560">
        <v>1.06</v>
      </c>
      <c r="Y2560">
        <v>33536</v>
      </c>
      <c r="Z2560">
        <v>2395</v>
      </c>
      <c r="AA2560">
        <v>0.11</v>
      </c>
      <c r="AB2560">
        <v>14</v>
      </c>
      <c r="AC2560">
        <v>6</v>
      </c>
      <c r="AD2560">
        <v>8</v>
      </c>
      <c r="AE2560">
        <v>42.86</v>
      </c>
      <c r="AF2560">
        <v>17</v>
      </c>
      <c r="AG2560">
        <v>3</v>
      </c>
      <c r="AH2560">
        <v>2</v>
      </c>
      <c r="AI2560">
        <v>9</v>
      </c>
      <c r="AJ2560" s="301">
        <v>43919</v>
      </c>
      <c r="AK2560">
        <v>1662</v>
      </c>
      <c r="AL2560">
        <v>747</v>
      </c>
      <c r="AM2560" s="301">
        <v>43828</v>
      </c>
      <c r="AN2560">
        <v>2428</v>
      </c>
      <c r="AO2560">
        <v>995</v>
      </c>
      <c r="AP2560" s="301">
        <v>43645</v>
      </c>
      <c r="AQ2560">
        <v>2285</v>
      </c>
      <c r="AR2560">
        <v>857</v>
      </c>
      <c r="AS2560" s="301">
        <v>43280</v>
      </c>
      <c r="AT2560">
        <v>1526</v>
      </c>
      <c r="AU2560">
        <v>1025</v>
      </c>
    </row>
    <row r="2561" spans="1:47" x14ac:dyDescent="0.2">
      <c r="A2561" s="102">
        <v>861</v>
      </c>
      <c r="B2561">
        <v>5334</v>
      </c>
      <c r="C2561" t="s">
        <v>1074</v>
      </c>
      <c r="D2561" t="s">
        <v>897</v>
      </c>
      <c r="E2561">
        <v>1533</v>
      </c>
      <c r="F2561">
        <v>1527</v>
      </c>
      <c r="G2561">
        <v>600</v>
      </c>
      <c r="H2561" t="s">
        <v>901</v>
      </c>
      <c r="I2561">
        <v>9678</v>
      </c>
      <c r="J2561" t="s">
        <v>1453</v>
      </c>
      <c r="K2561" t="s">
        <v>910</v>
      </c>
      <c r="L2561">
        <v>2297</v>
      </c>
      <c r="M2561">
        <v>2316</v>
      </c>
      <c r="N2561">
        <v>400</v>
      </c>
      <c r="O2561" t="s">
        <v>898</v>
      </c>
      <c r="P2561">
        <v>0.845846866491203</v>
      </c>
      <c r="Q2561">
        <v>0.95011685591129902</v>
      </c>
      <c r="R2561">
        <v>0.22562382991435601</v>
      </c>
      <c r="S2561">
        <v>7.8981868822031696E-3</v>
      </c>
      <c r="T2561">
        <v>-2.5247729309531102</v>
      </c>
      <c r="U2561">
        <v>2.5247729309531102</v>
      </c>
      <c r="V2561">
        <v>1.6358360541844299</v>
      </c>
      <c r="W2561">
        <v>-10.11</v>
      </c>
      <c r="X2561">
        <v>1.1000000000000001</v>
      </c>
      <c r="Y2561">
        <v>33336</v>
      </c>
      <c r="Z2561">
        <v>4167</v>
      </c>
      <c r="AA2561">
        <v>0.11</v>
      </c>
      <c r="AB2561">
        <v>8</v>
      </c>
      <c r="AC2561">
        <v>4</v>
      </c>
      <c r="AD2561">
        <v>4</v>
      </c>
      <c r="AE2561">
        <v>50</v>
      </c>
      <c r="AF2561">
        <v>16</v>
      </c>
      <c r="AG2561">
        <v>2</v>
      </c>
      <c r="AH2561">
        <v>1</v>
      </c>
      <c r="AI2561">
        <v>5</v>
      </c>
      <c r="AJ2561" s="301">
        <v>43919</v>
      </c>
      <c r="AK2561">
        <v>1608</v>
      </c>
      <c r="AL2561">
        <v>2133</v>
      </c>
      <c r="AM2561" s="301">
        <v>43828</v>
      </c>
      <c r="AN2561">
        <v>2134</v>
      </c>
      <c r="AO2561">
        <v>2821</v>
      </c>
      <c r="AP2561" s="301">
        <v>43645</v>
      </c>
      <c r="AQ2561">
        <v>2076</v>
      </c>
      <c r="AR2561">
        <v>2838</v>
      </c>
      <c r="AS2561" s="301">
        <v>43280</v>
      </c>
      <c r="AT2561">
        <v>3025</v>
      </c>
      <c r="AU2561">
        <v>3470</v>
      </c>
    </row>
    <row r="2562" spans="1:47" x14ac:dyDescent="0.2">
      <c r="A2562" s="102">
        <v>2927</v>
      </c>
      <c r="B2562">
        <v>7189</v>
      </c>
      <c r="C2562" t="s">
        <v>41</v>
      </c>
      <c r="D2562" t="s">
        <v>940</v>
      </c>
      <c r="E2562">
        <v>732</v>
      </c>
      <c r="F2562">
        <v>739</v>
      </c>
      <c r="G2562">
        <v>1400</v>
      </c>
      <c r="H2562" t="s">
        <v>898</v>
      </c>
      <c r="I2562">
        <v>7240</v>
      </c>
      <c r="J2562" t="s">
        <v>599</v>
      </c>
      <c r="K2562" t="s">
        <v>913</v>
      </c>
      <c r="L2562">
        <v>1315</v>
      </c>
      <c r="M2562">
        <v>1294</v>
      </c>
      <c r="N2562">
        <v>800</v>
      </c>
      <c r="O2562" t="s">
        <v>901</v>
      </c>
      <c r="P2562">
        <v>0.90608232014949996</v>
      </c>
      <c r="Q2562">
        <v>0.89940004459190703</v>
      </c>
      <c r="R2562">
        <v>0.163645437721189</v>
      </c>
      <c r="S2562" s="15">
        <v>9.24414186679825E-2</v>
      </c>
      <c r="T2562">
        <v>1.94623228651263</v>
      </c>
      <c r="U2562">
        <v>1.94623228651263</v>
      </c>
      <c r="V2562">
        <v>0.98588298970293198</v>
      </c>
      <c r="W2562">
        <v>8.6</v>
      </c>
      <c r="X2562">
        <v>0.06</v>
      </c>
      <c r="Y2562">
        <v>33320</v>
      </c>
      <c r="Z2562">
        <v>1960</v>
      </c>
      <c r="AA2562">
        <v>0.08</v>
      </c>
      <c r="AB2562">
        <v>17</v>
      </c>
      <c r="AC2562">
        <v>9</v>
      </c>
      <c r="AD2562">
        <v>8</v>
      </c>
      <c r="AE2562">
        <v>52.94</v>
      </c>
      <c r="AF2562">
        <v>19</v>
      </c>
      <c r="AG2562">
        <v>3</v>
      </c>
      <c r="AH2562">
        <v>1</v>
      </c>
      <c r="AI2562">
        <v>13</v>
      </c>
      <c r="AJ2562" s="301">
        <v>43919</v>
      </c>
      <c r="AK2562">
        <v>659</v>
      </c>
      <c r="AL2562">
        <v>1212</v>
      </c>
      <c r="AM2562" s="301">
        <v>43828</v>
      </c>
      <c r="AN2562">
        <v>857</v>
      </c>
      <c r="AO2562">
        <v>1641</v>
      </c>
      <c r="AP2562" s="301">
        <v>43645</v>
      </c>
      <c r="AQ2562">
        <v>801</v>
      </c>
      <c r="AR2562">
        <v>1653</v>
      </c>
      <c r="AS2562" s="301">
        <v>43280</v>
      </c>
      <c r="AT2562">
        <v>1229</v>
      </c>
      <c r="AU2562">
        <v>2099</v>
      </c>
    </row>
    <row r="2563" spans="1:47" x14ac:dyDescent="0.2">
      <c r="A2563" s="102">
        <v>1705</v>
      </c>
      <c r="B2563">
        <v>4091</v>
      </c>
      <c r="C2563" t="s">
        <v>1334</v>
      </c>
      <c r="D2563" t="s">
        <v>920</v>
      </c>
      <c r="E2563">
        <v>1721</v>
      </c>
      <c r="F2563">
        <v>1751</v>
      </c>
      <c r="G2563">
        <v>600</v>
      </c>
      <c r="H2563" t="s">
        <v>901</v>
      </c>
      <c r="I2563">
        <v>6301</v>
      </c>
      <c r="J2563" t="s">
        <v>52</v>
      </c>
      <c r="K2563" t="s">
        <v>909</v>
      </c>
      <c r="L2563">
        <v>2125</v>
      </c>
      <c r="M2563">
        <v>2153</v>
      </c>
      <c r="N2563">
        <v>500</v>
      </c>
      <c r="O2563" t="s">
        <v>898</v>
      </c>
      <c r="P2563">
        <v>0.92697695880953301</v>
      </c>
      <c r="Q2563">
        <v>0.93220965791564603</v>
      </c>
      <c r="R2563">
        <v>8.8755927866312895E-2</v>
      </c>
      <c r="S2563">
        <v>8.4601925934945602E-2</v>
      </c>
      <c r="T2563">
        <v>-1.0147807147402499</v>
      </c>
      <c r="U2563">
        <v>1.0147807147402499</v>
      </c>
      <c r="V2563">
        <v>1.0450153333929999</v>
      </c>
      <c r="W2563">
        <v>-5.27</v>
      </c>
      <c r="X2563">
        <v>2.41</v>
      </c>
      <c r="Y2563">
        <v>33060</v>
      </c>
      <c r="Z2563">
        <v>3005</v>
      </c>
      <c r="AA2563">
        <v>0.22</v>
      </c>
      <c r="AB2563">
        <v>11</v>
      </c>
      <c r="AC2563">
        <v>4</v>
      </c>
      <c r="AD2563">
        <v>7</v>
      </c>
      <c r="AE2563">
        <v>36.36</v>
      </c>
      <c r="AF2563">
        <v>17</v>
      </c>
      <c r="AG2563">
        <v>4</v>
      </c>
      <c r="AH2563">
        <v>1</v>
      </c>
      <c r="AI2563">
        <v>6</v>
      </c>
      <c r="AJ2563" s="301">
        <v>43919</v>
      </c>
      <c r="AK2563">
        <v>1662</v>
      </c>
      <c r="AL2563">
        <v>1877.5</v>
      </c>
      <c r="AM2563" s="301">
        <v>43828</v>
      </c>
      <c r="AN2563">
        <v>2428</v>
      </c>
      <c r="AO2563">
        <v>2642</v>
      </c>
      <c r="AP2563" s="301">
        <v>43645</v>
      </c>
      <c r="AQ2563">
        <v>2285</v>
      </c>
      <c r="AR2563">
        <v>2658</v>
      </c>
      <c r="AS2563" s="301">
        <v>43280</v>
      </c>
      <c r="AT2563">
        <v>1526</v>
      </c>
      <c r="AU2563">
        <v>3122</v>
      </c>
    </row>
    <row r="2564" spans="1:47" x14ac:dyDescent="0.2">
      <c r="A2564" s="102">
        <v>247</v>
      </c>
      <c r="B2564">
        <v>5334</v>
      </c>
      <c r="C2564" t="s">
        <v>1074</v>
      </c>
      <c r="D2564" t="s">
        <v>897</v>
      </c>
      <c r="E2564">
        <v>1533</v>
      </c>
      <c r="F2564">
        <v>1527</v>
      </c>
      <c r="G2564">
        <v>700</v>
      </c>
      <c r="H2564" t="s">
        <v>901</v>
      </c>
      <c r="I2564">
        <v>6473</v>
      </c>
      <c r="J2564" t="s">
        <v>806</v>
      </c>
      <c r="K2564" t="s">
        <v>909</v>
      </c>
      <c r="L2564">
        <v>816</v>
      </c>
      <c r="M2564">
        <v>805</v>
      </c>
      <c r="N2564">
        <v>1300</v>
      </c>
      <c r="O2564" t="s">
        <v>898</v>
      </c>
      <c r="P2564">
        <v>0.88955306271271795</v>
      </c>
      <c r="Q2564">
        <v>0.96555195723752496</v>
      </c>
      <c r="R2564">
        <v>0.34398593425947999</v>
      </c>
      <c r="S2564">
        <v>6.3024340295588496E-2</v>
      </c>
      <c r="T2564">
        <v>-0.86877709741350595</v>
      </c>
      <c r="U2564">
        <v>0.86877709741350595</v>
      </c>
      <c r="V2564">
        <v>0.81302915500399997</v>
      </c>
      <c r="W2564">
        <v>-4.8</v>
      </c>
      <c r="X2564">
        <v>2.1</v>
      </c>
      <c r="Y2564">
        <v>32926</v>
      </c>
      <c r="Z2564">
        <v>2352</v>
      </c>
      <c r="AA2564">
        <v>0.1</v>
      </c>
      <c r="AB2564">
        <v>14</v>
      </c>
      <c r="AC2564">
        <v>8</v>
      </c>
      <c r="AD2564">
        <v>6</v>
      </c>
      <c r="AE2564">
        <v>57.14</v>
      </c>
      <c r="AF2564">
        <v>20</v>
      </c>
      <c r="AG2564">
        <v>2</v>
      </c>
      <c r="AH2564">
        <v>1</v>
      </c>
      <c r="AI2564">
        <v>11</v>
      </c>
      <c r="AJ2564" s="301">
        <v>43919</v>
      </c>
      <c r="AK2564">
        <v>1608</v>
      </c>
      <c r="AL2564">
        <v>755</v>
      </c>
      <c r="AM2564" s="301">
        <v>43828</v>
      </c>
      <c r="AN2564">
        <v>2134</v>
      </c>
      <c r="AO2564">
        <v>1301</v>
      </c>
      <c r="AP2564" s="301">
        <v>43645</v>
      </c>
      <c r="AQ2564">
        <v>2076</v>
      </c>
      <c r="AR2564">
        <v>1355</v>
      </c>
      <c r="AS2564" s="301">
        <v>43280</v>
      </c>
      <c r="AT2564">
        <v>3025</v>
      </c>
      <c r="AU2564">
        <v>1484</v>
      </c>
    </row>
    <row r="2565" spans="1:47" x14ac:dyDescent="0.2">
      <c r="A2565" s="102">
        <v>1870</v>
      </c>
      <c r="B2565">
        <v>5713</v>
      </c>
      <c r="C2565" t="s">
        <v>1099</v>
      </c>
      <c r="D2565" t="s">
        <v>911</v>
      </c>
      <c r="E2565">
        <v>2937</v>
      </c>
      <c r="F2565">
        <v>2957.5</v>
      </c>
      <c r="G2565">
        <v>300</v>
      </c>
      <c r="H2565" t="s">
        <v>898</v>
      </c>
      <c r="I2565">
        <v>6923</v>
      </c>
      <c r="J2565" t="s">
        <v>54</v>
      </c>
      <c r="K2565" t="s">
        <v>903</v>
      </c>
      <c r="L2565">
        <v>2563</v>
      </c>
      <c r="M2565">
        <v>2534</v>
      </c>
      <c r="N2565">
        <v>400</v>
      </c>
      <c r="O2565" t="s">
        <v>901</v>
      </c>
      <c r="P2565">
        <v>0.94365961850152003</v>
      </c>
      <c r="Q2565">
        <v>0.92813030846637901</v>
      </c>
      <c r="R2565">
        <v>0.13625901387359099</v>
      </c>
      <c r="S2565" s="15">
        <v>6.4355162112864406E-2</v>
      </c>
      <c r="T2565">
        <v>1.4893827755989499</v>
      </c>
      <c r="U2565">
        <v>1.4893827755989499</v>
      </c>
      <c r="V2565">
        <v>1.59709650798884</v>
      </c>
      <c r="W2565">
        <v>5.93</v>
      </c>
      <c r="X2565">
        <v>14.24</v>
      </c>
      <c r="Y2565">
        <v>32838</v>
      </c>
      <c r="Z2565">
        <v>4691</v>
      </c>
      <c r="AA2565">
        <v>7.0000000000000007E-2</v>
      </c>
      <c r="AB2565">
        <v>7</v>
      </c>
      <c r="AC2565">
        <v>3</v>
      </c>
      <c r="AD2565">
        <v>4</v>
      </c>
      <c r="AE2565">
        <v>42.86</v>
      </c>
      <c r="AF2565">
        <v>20</v>
      </c>
      <c r="AG2565">
        <v>1</v>
      </c>
      <c r="AH2565">
        <v>0</v>
      </c>
      <c r="AI2565">
        <v>6</v>
      </c>
      <c r="AJ2565" s="301">
        <v>43919</v>
      </c>
      <c r="AK2565">
        <v>2311.5</v>
      </c>
      <c r="AL2565">
        <v>2175</v>
      </c>
      <c r="AM2565" s="301">
        <v>43828</v>
      </c>
      <c r="AN2565">
        <v>3544</v>
      </c>
      <c r="AO2565">
        <v>3180</v>
      </c>
      <c r="AP2565" s="301">
        <v>43645</v>
      </c>
      <c r="AQ2565">
        <v>3244</v>
      </c>
      <c r="AR2565">
        <v>2743</v>
      </c>
      <c r="AS2565" s="301">
        <v>43280</v>
      </c>
      <c r="AT2565">
        <v>4145</v>
      </c>
      <c r="AU2565">
        <v>3700</v>
      </c>
    </row>
    <row r="2566" spans="1:47" x14ac:dyDescent="0.2">
      <c r="A2566" s="102">
        <v>1678</v>
      </c>
      <c r="B2566">
        <v>5803</v>
      </c>
      <c r="C2566" t="s">
        <v>23</v>
      </c>
      <c r="D2566" t="s">
        <v>911</v>
      </c>
      <c r="E2566">
        <v>312</v>
      </c>
      <c r="F2566">
        <v>308</v>
      </c>
      <c r="G2566">
        <v>3500</v>
      </c>
      <c r="H2566" t="s">
        <v>898</v>
      </c>
      <c r="I2566">
        <v>8795</v>
      </c>
      <c r="J2566" t="s">
        <v>1083</v>
      </c>
      <c r="K2566" t="s">
        <v>1018</v>
      </c>
      <c r="L2566">
        <v>922</v>
      </c>
      <c r="M2566">
        <v>907</v>
      </c>
      <c r="N2566">
        <v>1200</v>
      </c>
      <c r="O2566" t="s">
        <v>901</v>
      </c>
      <c r="P2566">
        <v>0.76784350751437902</v>
      </c>
      <c r="Q2566">
        <v>0.93280749630742898</v>
      </c>
      <c r="R2566" s="15">
        <v>0.27847087574957702</v>
      </c>
      <c r="S2566">
        <v>7.8515902904893603E-2</v>
      </c>
      <c r="T2566">
        <v>1.95497291788242E-2</v>
      </c>
      <c r="U2566">
        <v>1.95497291788242E-2</v>
      </c>
      <c r="V2566">
        <v>0.59915027507751495</v>
      </c>
      <c r="W2566">
        <v>0.1</v>
      </c>
      <c r="X2566">
        <v>0.96</v>
      </c>
      <c r="Y2566">
        <v>32828</v>
      </c>
      <c r="Z2566">
        <v>2189</v>
      </c>
      <c r="AA2566">
        <v>0.05</v>
      </c>
      <c r="AB2566">
        <v>15</v>
      </c>
      <c r="AC2566">
        <v>7</v>
      </c>
      <c r="AD2566">
        <v>8</v>
      </c>
      <c r="AE2566">
        <v>46.67</v>
      </c>
      <c r="AF2566">
        <v>18</v>
      </c>
      <c r="AG2566">
        <v>2</v>
      </c>
      <c r="AH2566">
        <v>2</v>
      </c>
      <c r="AI2566">
        <v>11</v>
      </c>
      <c r="AJ2566" s="301">
        <v>43919</v>
      </c>
      <c r="AK2566">
        <v>317</v>
      </c>
      <c r="AL2566">
        <v>890</v>
      </c>
      <c r="AM2566" s="301">
        <v>43828</v>
      </c>
      <c r="AN2566">
        <v>452</v>
      </c>
      <c r="AO2566">
        <v>1395</v>
      </c>
      <c r="AP2566" s="301">
        <v>43645</v>
      </c>
      <c r="AQ2566">
        <v>421</v>
      </c>
      <c r="AR2566">
        <v>1202</v>
      </c>
      <c r="AS2566" s="301">
        <v>43280</v>
      </c>
      <c r="AT2566">
        <v>689</v>
      </c>
      <c r="AU2566">
        <v>1622</v>
      </c>
    </row>
    <row r="2567" spans="1:47" x14ac:dyDescent="0.2">
      <c r="A2567" s="102">
        <v>3891</v>
      </c>
      <c r="B2567">
        <v>4202</v>
      </c>
      <c r="C2567" t="s">
        <v>45</v>
      </c>
      <c r="D2567" t="s">
        <v>920</v>
      </c>
      <c r="E2567">
        <v>810</v>
      </c>
      <c r="F2567">
        <v>816</v>
      </c>
      <c r="G2567">
        <v>1200</v>
      </c>
      <c r="H2567" t="s">
        <v>901</v>
      </c>
      <c r="I2567">
        <v>9715</v>
      </c>
      <c r="J2567" t="s">
        <v>1135</v>
      </c>
      <c r="K2567" t="s">
        <v>910</v>
      </c>
      <c r="L2567">
        <v>2544</v>
      </c>
      <c r="M2567">
        <v>2541</v>
      </c>
      <c r="N2567">
        <v>400</v>
      </c>
      <c r="O2567" t="s">
        <v>898</v>
      </c>
      <c r="P2567">
        <v>0.82591526088002898</v>
      </c>
      <c r="Q2567">
        <v>0.86122460064770301</v>
      </c>
      <c r="R2567">
        <v>3.6961591897228998E-3</v>
      </c>
      <c r="S2567">
        <v>8.9647881734107204E-2</v>
      </c>
      <c r="T2567">
        <v>-2.3189370139618402</v>
      </c>
      <c r="U2567">
        <v>2.3189370139618402</v>
      </c>
      <c r="V2567">
        <v>2.3882175737027902</v>
      </c>
      <c r="W2567">
        <v>-22.39</v>
      </c>
      <c r="X2567">
        <v>3.66</v>
      </c>
      <c r="Y2567">
        <v>32730</v>
      </c>
      <c r="Z2567">
        <v>1925</v>
      </c>
      <c r="AA2567">
        <v>0.15</v>
      </c>
      <c r="AB2567">
        <v>17</v>
      </c>
      <c r="AC2567">
        <v>12</v>
      </c>
      <c r="AD2567">
        <v>5</v>
      </c>
      <c r="AE2567">
        <v>70.59</v>
      </c>
      <c r="AF2567">
        <v>18</v>
      </c>
      <c r="AG2567">
        <v>1</v>
      </c>
      <c r="AH2567">
        <v>2</v>
      </c>
      <c r="AI2567">
        <v>14</v>
      </c>
      <c r="AJ2567" s="301">
        <v>43919</v>
      </c>
      <c r="AK2567">
        <v>822</v>
      </c>
      <c r="AL2567">
        <v>1916</v>
      </c>
      <c r="AM2567" s="301">
        <v>43828</v>
      </c>
      <c r="AN2567">
        <v>1049</v>
      </c>
      <c r="AO2567">
        <v>2968</v>
      </c>
      <c r="AP2567" s="301">
        <v>43645</v>
      </c>
      <c r="AQ2567">
        <v>986</v>
      </c>
      <c r="AR2567">
        <v>2456</v>
      </c>
      <c r="AS2567" s="301">
        <v>43280</v>
      </c>
      <c r="AT2567">
        <v>1195</v>
      </c>
      <c r="AU2567">
        <v>2590</v>
      </c>
    </row>
    <row r="2568" spans="1:47" x14ac:dyDescent="0.2">
      <c r="A2568" s="102">
        <v>197</v>
      </c>
      <c r="B2568">
        <v>6457</v>
      </c>
      <c r="C2568" t="s">
        <v>1130</v>
      </c>
      <c r="D2568" t="s">
        <v>909</v>
      </c>
      <c r="E2568">
        <v>2420</v>
      </c>
      <c r="F2568">
        <v>2390</v>
      </c>
      <c r="G2568">
        <v>400</v>
      </c>
      <c r="H2568" t="s">
        <v>898</v>
      </c>
      <c r="I2568">
        <v>8309</v>
      </c>
      <c r="J2568" t="s">
        <v>641</v>
      </c>
      <c r="K2568" t="s">
        <v>940</v>
      </c>
      <c r="L2568">
        <v>2949.5</v>
      </c>
      <c r="M2568">
        <v>2928.5</v>
      </c>
      <c r="N2568">
        <v>300</v>
      </c>
      <c r="O2568" t="s">
        <v>901</v>
      </c>
      <c r="P2568">
        <v>0.53514565793189695</v>
      </c>
      <c r="Q2568">
        <v>0.96768124438423997</v>
      </c>
      <c r="R2568">
        <v>0.32837491192034202</v>
      </c>
      <c r="S2568" s="15">
        <v>4.0416201958701499E-2</v>
      </c>
      <c r="T2568">
        <v>0.72901199869500699</v>
      </c>
      <c r="U2568">
        <v>0.72901199869500699</v>
      </c>
      <c r="V2568">
        <v>1.2750811909955699</v>
      </c>
      <c r="W2568">
        <v>2.75</v>
      </c>
      <c r="X2568">
        <v>8.82</v>
      </c>
      <c r="Y2568">
        <v>32638</v>
      </c>
      <c r="Z2568">
        <v>3626</v>
      </c>
      <c r="AA2568">
        <v>0.04</v>
      </c>
      <c r="AB2568">
        <v>9</v>
      </c>
      <c r="AC2568">
        <v>3</v>
      </c>
      <c r="AD2568">
        <v>6</v>
      </c>
      <c r="AE2568">
        <v>33.33</v>
      </c>
      <c r="AF2568">
        <v>18</v>
      </c>
      <c r="AG2568">
        <v>2</v>
      </c>
      <c r="AH2568">
        <v>0</v>
      </c>
      <c r="AI2568">
        <v>7</v>
      </c>
      <c r="AJ2568" s="301">
        <v>43919</v>
      </c>
      <c r="AK2568">
        <v>2605</v>
      </c>
      <c r="AL2568">
        <v>3284</v>
      </c>
      <c r="AM2568" s="301">
        <v>43828</v>
      </c>
      <c r="AN2568">
        <v>3310</v>
      </c>
      <c r="AO2568">
        <v>4337</v>
      </c>
      <c r="AP2568" s="301">
        <v>43645</v>
      </c>
      <c r="AQ2568">
        <v>2914</v>
      </c>
      <c r="AR2568">
        <v>3991</v>
      </c>
      <c r="AS2568" s="301">
        <v>43280</v>
      </c>
      <c r="AT2568">
        <v>3075</v>
      </c>
      <c r="AU2568">
        <v>4318</v>
      </c>
    </row>
    <row r="2569" spans="1:47" x14ac:dyDescent="0.2">
      <c r="A2569" s="102">
        <v>1026</v>
      </c>
      <c r="B2569">
        <v>2914</v>
      </c>
      <c r="C2569" t="s">
        <v>994</v>
      </c>
      <c r="D2569" t="s">
        <v>923</v>
      </c>
      <c r="E2569">
        <v>1998.5</v>
      </c>
      <c r="F2569">
        <v>1997</v>
      </c>
      <c r="G2569">
        <v>500</v>
      </c>
      <c r="H2569" t="s">
        <v>901</v>
      </c>
      <c r="I2569">
        <v>4324</v>
      </c>
      <c r="J2569" t="s">
        <v>1065</v>
      </c>
      <c r="K2569" t="s">
        <v>910</v>
      </c>
      <c r="L2569">
        <v>2495</v>
      </c>
      <c r="M2569">
        <v>2445</v>
      </c>
      <c r="N2569">
        <v>400</v>
      </c>
      <c r="O2569" t="s">
        <v>898</v>
      </c>
      <c r="P2569">
        <v>0.95551383157653402</v>
      </c>
      <c r="Q2569">
        <v>0.94677674004844203</v>
      </c>
      <c r="R2569">
        <v>2.4417666566512899E-3</v>
      </c>
      <c r="S2569">
        <v>5.8861421999305399E-2</v>
      </c>
      <c r="T2569">
        <v>-0.648062243170904</v>
      </c>
      <c r="U2569">
        <v>0.648062243170904</v>
      </c>
      <c r="V2569">
        <v>0.71974382287973304</v>
      </c>
      <c r="W2569">
        <v>-7.75</v>
      </c>
      <c r="X2569">
        <v>2.1</v>
      </c>
      <c r="Y2569">
        <v>32331</v>
      </c>
      <c r="Z2569">
        <v>2939</v>
      </c>
      <c r="AA2569">
        <v>0.08</v>
      </c>
      <c r="AB2569">
        <v>11</v>
      </c>
      <c r="AC2569">
        <v>5</v>
      </c>
      <c r="AD2569">
        <v>6</v>
      </c>
      <c r="AE2569">
        <v>45.45</v>
      </c>
      <c r="AF2569">
        <v>16</v>
      </c>
      <c r="AG2569">
        <v>1</v>
      </c>
      <c r="AH2569">
        <v>3</v>
      </c>
      <c r="AI2569">
        <v>7</v>
      </c>
      <c r="AJ2569" s="301">
        <v>43919</v>
      </c>
      <c r="AK2569">
        <v>2053.5</v>
      </c>
      <c r="AL2569">
        <v>2119</v>
      </c>
      <c r="AM2569" s="301">
        <v>43828</v>
      </c>
      <c r="AN2569">
        <v>2432.5</v>
      </c>
      <c r="AO2569">
        <v>3775</v>
      </c>
      <c r="AP2569" s="301">
        <v>43645</v>
      </c>
      <c r="AQ2569">
        <v>2401</v>
      </c>
      <c r="AR2569">
        <v>3810</v>
      </c>
      <c r="AS2569" s="301">
        <v>43280</v>
      </c>
      <c r="AT2569">
        <v>3013</v>
      </c>
      <c r="AU2569">
        <v>5140</v>
      </c>
    </row>
    <row r="2570" spans="1:47" x14ac:dyDescent="0.2">
      <c r="A2570" s="102">
        <v>2721</v>
      </c>
      <c r="B2570">
        <v>6201</v>
      </c>
      <c r="C2570" t="s">
        <v>1150</v>
      </c>
      <c r="D2570" t="s">
        <v>913</v>
      </c>
      <c r="E2570">
        <v>5750</v>
      </c>
      <c r="F2570">
        <v>5650</v>
      </c>
      <c r="G2570">
        <v>100</v>
      </c>
      <c r="H2570" t="s">
        <v>898</v>
      </c>
      <c r="I2570">
        <v>6371</v>
      </c>
      <c r="J2570" t="s">
        <v>1003</v>
      </c>
      <c r="K2570" t="s">
        <v>909</v>
      </c>
      <c r="L2570">
        <v>2599</v>
      </c>
      <c r="M2570">
        <v>2563</v>
      </c>
      <c r="N2570">
        <v>200</v>
      </c>
      <c r="O2570" t="s">
        <v>901</v>
      </c>
      <c r="P2570">
        <v>0.89711387716586999</v>
      </c>
      <c r="Q2570">
        <v>0.90544332901048996</v>
      </c>
      <c r="R2570">
        <v>0.33277957454962598</v>
      </c>
      <c r="S2570">
        <v>9.6150279935701993E-2</v>
      </c>
      <c r="T2570">
        <v>1.3612491392957899</v>
      </c>
      <c r="U2570">
        <v>1.3612491392957899</v>
      </c>
      <c r="V2570">
        <v>1.3429822704994701</v>
      </c>
      <c r="W2570">
        <v>4.92</v>
      </c>
      <c r="X2570">
        <v>9.27</v>
      </c>
      <c r="Y2570">
        <v>32225</v>
      </c>
      <c r="Z2570">
        <v>6445</v>
      </c>
      <c r="AA2570">
        <v>0.12</v>
      </c>
      <c r="AB2570">
        <v>5</v>
      </c>
      <c r="AC2570">
        <v>3</v>
      </c>
      <c r="AD2570">
        <v>2</v>
      </c>
      <c r="AE2570">
        <v>60</v>
      </c>
      <c r="AF2570">
        <v>18</v>
      </c>
      <c r="AG2570">
        <v>1</v>
      </c>
      <c r="AH2570">
        <v>1</v>
      </c>
      <c r="AI2570">
        <v>3</v>
      </c>
      <c r="AJ2570" s="301">
        <v>43919</v>
      </c>
      <c r="AK2570">
        <v>5370</v>
      </c>
      <c r="AL2570">
        <v>2608</v>
      </c>
      <c r="AM2570" s="301">
        <v>43828</v>
      </c>
      <c r="AN2570">
        <v>6330</v>
      </c>
      <c r="AO2570">
        <v>3865</v>
      </c>
      <c r="AP2570" s="301">
        <v>43645</v>
      </c>
      <c r="AQ2570">
        <v>6040</v>
      </c>
      <c r="AR2570">
        <v>3630</v>
      </c>
      <c r="AS2570" s="301">
        <v>43280</v>
      </c>
      <c r="AT2570">
        <v>6010</v>
      </c>
      <c r="AU2570">
        <v>4390</v>
      </c>
    </row>
    <row r="2571" spans="1:47" x14ac:dyDescent="0.2">
      <c r="A2571" s="102">
        <v>3613</v>
      </c>
      <c r="B2571">
        <v>1835</v>
      </c>
      <c r="C2571" t="s">
        <v>802</v>
      </c>
      <c r="D2571" t="s">
        <v>907</v>
      </c>
      <c r="E2571">
        <v>2724</v>
      </c>
      <c r="F2571">
        <v>2692</v>
      </c>
      <c r="G2571">
        <v>400</v>
      </c>
      <c r="H2571" t="s">
        <v>898</v>
      </c>
      <c r="I2571">
        <v>9507</v>
      </c>
      <c r="J2571" t="s">
        <v>982</v>
      </c>
      <c r="K2571" t="s">
        <v>942</v>
      </c>
      <c r="L2571">
        <v>785</v>
      </c>
      <c r="M2571">
        <v>785</v>
      </c>
      <c r="N2571">
        <v>1400</v>
      </c>
      <c r="O2571" t="s">
        <v>901</v>
      </c>
      <c r="P2571">
        <v>0.644190706042989</v>
      </c>
      <c r="Q2571">
        <v>0.87289829212084602</v>
      </c>
      <c r="R2571">
        <v>0.13710963946152799</v>
      </c>
      <c r="S2571" s="15">
        <v>7.0262110195169106E-2</v>
      </c>
      <c r="T2571">
        <v>0.14561167361681299</v>
      </c>
      <c r="U2571">
        <v>0.14561167361681299</v>
      </c>
      <c r="V2571">
        <v>0.647579997752463</v>
      </c>
      <c r="W2571">
        <v>0.41</v>
      </c>
      <c r="X2571">
        <v>2.06</v>
      </c>
      <c r="Y2571">
        <v>32149</v>
      </c>
      <c r="Z2571">
        <v>2296</v>
      </c>
      <c r="AA2571">
        <v>0.05</v>
      </c>
      <c r="AB2571">
        <v>14</v>
      </c>
      <c r="AC2571">
        <v>7</v>
      </c>
      <c r="AD2571">
        <v>7</v>
      </c>
      <c r="AE2571">
        <v>50</v>
      </c>
      <c r="AF2571">
        <v>18</v>
      </c>
      <c r="AG2571">
        <v>5</v>
      </c>
      <c r="AH2571">
        <v>2</v>
      </c>
      <c r="AI2571">
        <v>7</v>
      </c>
      <c r="AJ2571" s="301">
        <v>43919</v>
      </c>
      <c r="AK2571">
        <v>2959</v>
      </c>
      <c r="AL2571">
        <v>888</v>
      </c>
      <c r="AM2571" s="301">
        <v>43828</v>
      </c>
      <c r="AN2571">
        <v>3180</v>
      </c>
      <c r="AO2571">
        <v>1078</v>
      </c>
      <c r="AP2571" s="301">
        <v>43645</v>
      </c>
      <c r="AQ2571">
        <v>2975</v>
      </c>
      <c r="AR2571">
        <v>1012</v>
      </c>
      <c r="AS2571" s="301">
        <v>43280</v>
      </c>
      <c r="AT2571">
        <v>3390</v>
      </c>
      <c r="AU2571">
        <v>1460</v>
      </c>
    </row>
    <row r="2572" spans="1:47" x14ac:dyDescent="0.2">
      <c r="A2572" s="102">
        <v>3293</v>
      </c>
      <c r="B2572">
        <v>3291</v>
      </c>
      <c r="C2572" t="s">
        <v>55</v>
      </c>
      <c r="D2572" t="s">
        <v>917</v>
      </c>
      <c r="E2572">
        <v>1661</v>
      </c>
      <c r="F2572">
        <v>1643</v>
      </c>
      <c r="G2572">
        <v>600</v>
      </c>
      <c r="H2572" t="s">
        <v>898</v>
      </c>
      <c r="I2572">
        <v>6457</v>
      </c>
      <c r="J2572" t="s">
        <v>1130</v>
      </c>
      <c r="K2572" t="s">
        <v>909</v>
      </c>
      <c r="L2572">
        <v>2420</v>
      </c>
      <c r="M2572">
        <v>2390</v>
      </c>
      <c r="N2572">
        <v>400</v>
      </c>
      <c r="O2572" t="s">
        <v>901</v>
      </c>
      <c r="P2572">
        <v>0.79046753813507398</v>
      </c>
      <c r="Q2572">
        <v>0.88611443449318705</v>
      </c>
      <c r="R2572">
        <v>0.12246247392331799</v>
      </c>
      <c r="S2572" s="15">
        <v>9.3942594803979707E-2</v>
      </c>
      <c r="T2572">
        <v>1.8935691690869001</v>
      </c>
      <c r="U2572">
        <v>1.8935691690869001</v>
      </c>
      <c r="V2572">
        <v>1.63422865997283</v>
      </c>
      <c r="W2572">
        <v>10.76</v>
      </c>
      <c r="X2572">
        <v>3.12</v>
      </c>
      <c r="Y2572">
        <v>32092</v>
      </c>
      <c r="Z2572">
        <v>3566</v>
      </c>
      <c r="AA2572">
        <v>0.28999999999999998</v>
      </c>
      <c r="AB2572">
        <v>9</v>
      </c>
      <c r="AC2572">
        <v>6</v>
      </c>
      <c r="AD2572">
        <v>3</v>
      </c>
      <c r="AE2572">
        <v>66.67</v>
      </c>
      <c r="AF2572">
        <v>17</v>
      </c>
      <c r="AG2572">
        <v>2</v>
      </c>
      <c r="AH2572">
        <v>1</v>
      </c>
      <c r="AI2572">
        <v>6</v>
      </c>
      <c r="AJ2572" s="301">
        <v>43919</v>
      </c>
      <c r="AK2572">
        <v>1545</v>
      </c>
      <c r="AL2572">
        <v>2605</v>
      </c>
      <c r="AM2572" s="301">
        <v>43828</v>
      </c>
      <c r="AN2572">
        <v>1919</v>
      </c>
      <c r="AO2572">
        <v>3310</v>
      </c>
      <c r="AP2572" s="301">
        <v>43645</v>
      </c>
      <c r="AQ2572">
        <v>1803</v>
      </c>
      <c r="AR2572">
        <v>2914</v>
      </c>
      <c r="AS2572" s="301">
        <v>43280</v>
      </c>
      <c r="AT2572">
        <v>2103</v>
      </c>
      <c r="AU2572">
        <v>3075</v>
      </c>
    </row>
    <row r="2573" spans="1:47" x14ac:dyDescent="0.2">
      <c r="A2573" s="102">
        <v>2022</v>
      </c>
      <c r="B2573">
        <v>3863</v>
      </c>
      <c r="C2573" t="s">
        <v>1050</v>
      </c>
      <c r="D2573" t="s">
        <v>1049</v>
      </c>
      <c r="E2573">
        <v>1536</v>
      </c>
      <c r="F2573">
        <v>1503</v>
      </c>
      <c r="G2573">
        <v>600</v>
      </c>
      <c r="H2573" t="s">
        <v>901</v>
      </c>
      <c r="I2573">
        <v>4004</v>
      </c>
      <c r="J2573" t="s">
        <v>1027</v>
      </c>
      <c r="K2573" t="s">
        <v>920</v>
      </c>
      <c r="L2573">
        <v>2393</v>
      </c>
      <c r="M2573">
        <v>2398</v>
      </c>
      <c r="N2573">
        <v>400</v>
      </c>
      <c r="O2573" t="s">
        <v>898</v>
      </c>
      <c r="P2573">
        <v>0.81100912578781403</v>
      </c>
      <c r="Q2573">
        <v>0.92395361831798595</v>
      </c>
      <c r="R2573" s="15">
        <v>5.9966135305822598E-6</v>
      </c>
      <c r="S2573">
        <v>9.7609420146485097E-3</v>
      </c>
      <c r="T2573">
        <v>-0.76907530935644897</v>
      </c>
      <c r="U2573">
        <v>0.76907530935644897</v>
      </c>
      <c r="V2573">
        <v>0.76015981250101605</v>
      </c>
      <c r="W2573">
        <v>-5.54</v>
      </c>
      <c r="X2573">
        <v>5.98</v>
      </c>
      <c r="Y2573">
        <v>32078</v>
      </c>
      <c r="Z2573">
        <v>2468</v>
      </c>
      <c r="AA2573">
        <v>-7.0000000000000007E-2</v>
      </c>
      <c r="AB2573">
        <v>13</v>
      </c>
      <c r="AC2573">
        <v>6</v>
      </c>
      <c r="AD2573">
        <v>7</v>
      </c>
      <c r="AE2573">
        <v>46.15</v>
      </c>
      <c r="AF2573">
        <v>14</v>
      </c>
      <c r="AG2573">
        <v>5</v>
      </c>
      <c r="AH2573">
        <v>4</v>
      </c>
      <c r="AI2573">
        <v>4</v>
      </c>
      <c r="AJ2573" s="301">
        <v>43919</v>
      </c>
      <c r="AK2573">
        <v>1583</v>
      </c>
      <c r="AL2573">
        <v>2311</v>
      </c>
      <c r="AM2573" s="301">
        <v>43828</v>
      </c>
      <c r="AN2573">
        <v>1848</v>
      </c>
      <c r="AO2573">
        <v>2899</v>
      </c>
      <c r="AP2573" s="301">
        <v>43645</v>
      </c>
      <c r="AQ2573">
        <v>1925</v>
      </c>
      <c r="AR2573">
        <v>3200</v>
      </c>
      <c r="AS2573" s="301">
        <v>43280</v>
      </c>
      <c r="AT2573">
        <v>1732</v>
      </c>
      <c r="AU2573">
        <v>4840</v>
      </c>
    </row>
    <row r="2574" spans="1:47" x14ac:dyDescent="0.2">
      <c r="A2574" s="102">
        <v>314</v>
      </c>
      <c r="B2574">
        <v>3087</v>
      </c>
      <c r="C2574" t="s">
        <v>1094</v>
      </c>
      <c r="D2574" t="s">
        <v>921</v>
      </c>
      <c r="E2574">
        <v>1721</v>
      </c>
      <c r="F2574">
        <v>1719</v>
      </c>
      <c r="G2574">
        <v>600</v>
      </c>
      <c r="H2574" t="s">
        <v>901</v>
      </c>
      <c r="I2574">
        <v>6474</v>
      </c>
      <c r="J2574" t="s">
        <v>1401</v>
      </c>
      <c r="K2574" t="s">
        <v>909</v>
      </c>
      <c r="L2574">
        <v>3350</v>
      </c>
      <c r="M2574">
        <v>3370</v>
      </c>
      <c r="N2574">
        <v>300</v>
      </c>
      <c r="O2574" t="s">
        <v>898</v>
      </c>
      <c r="P2574">
        <v>0.90711319560802695</v>
      </c>
      <c r="Q2574">
        <v>0.96315574082359001</v>
      </c>
      <c r="R2574">
        <v>4.2259383593878798E-2</v>
      </c>
      <c r="S2574">
        <v>6.9779693476501696E-3</v>
      </c>
      <c r="T2574">
        <v>-0.90403685188159399</v>
      </c>
      <c r="U2574">
        <v>0.90403685188159399</v>
      </c>
      <c r="V2574">
        <v>0.95778474606603503</v>
      </c>
      <c r="W2574">
        <v>-7.67</v>
      </c>
      <c r="X2574">
        <v>2.02</v>
      </c>
      <c r="Y2574">
        <v>32033</v>
      </c>
      <c r="Z2574">
        <v>2912</v>
      </c>
      <c r="AA2574">
        <v>-0.06</v>
      </c>
      <c r="AB2574">
        <v>11</v>
      </c>
      <c r="AC2574">
        <v>5</v>
      </c>
      <c r="AD2574">
        <v>6</v>
      </c>
      <c r="AE2574">
        <v>45.45</v>
      </c>
      <c r="AF2574">
        <v>16</v>
      </c>
      <c r="AG2574">
        <v>3</v>
      </c>
      <c r="AH2574">
        <v>1</v>
      </c>
      <c r="AI2574">
        <v>7</v>
      </c>
      <c r="AJ2574" s="301">
        <v>43919</v>
      </c>
      <c r="AK2574">
        <v>1657</v>
      </c>
      <c r="AL2574">
        <v>3005</v>
      </c>
      <c r="AM2574" s="301">
        <v>43828</v>
      </c>
      <c r="AN2574">
        <v>2166</v>
      </c>
      <c r="AO2574">
        <v>4815</v>
      </c>
      <c r="AP2574" s="301">
        <v>43645</v>
      </c>
      <c r="AQ2574">
        <v>2077</v>
      </c>
      <c r="AR2574">
        <v>4660</v>
      </c>
      <c r="AS2574" s="301">
        <v>43280</v>
      </c>
      <c r="AT2574">
        <v>2140</v>
      </c>
      <c r="AU2574">
        <v>5050</v>
      </c>
    </row>
    <row r="2575" spans="1:47" x14ac:dyDescent="0.2">
      <c r="A2575" s="102">
        <v>3667</v>
      </c>
      <c r="B2575">
        <v>5463</v>
      </c>
      <c r="C2575" t="s">
        <v>63</v>
      </c>
      <c r="D2575" t="s">
        <v>939</v>
      </c>
      <c r="E2575">
        <v>2643</v>
      </c>
      <c r="F2575">
        <v>2662</v>
      </c>
      <c r="G2575">
        <v>400</v>
      </c>
      <c r="H2575" t="s">
        <v>898</v>
      </c>
      <c r="I2575">
        <v>6371</v>
      </c>
      <c r="J2575" t="s">
        <v>1003</v>
      </c>
      <c r="K2575" t="s">
        <v>909</v>
      </c>
      <c r="L2575">
        <v>2599</v>
      </c>
      <c r="M2575">
        <v>2563</v>
      </c>
      <c r="N2575">
        <v>400</v>
      </c>
      <c r="O2575" t="s">
        <v>901</v>
      </c>
      <c r="P2575">
        <v>0.89814749821606998</v>
      </c>
      <c r="Q2575">
        <v>0.87066440807628198</v>
      </c>
      <c r="R2575">
        <v>0.23781074208479699</v>
      </c>
      <c r="S2575" s="15">
        <v>3.4756031352998297E-2</v>
      </c>
      <c r="T2575">
        <v>0.39644280935614101</v>
      </c>
      <c r="U2575">
        <v>0.39644280935614101</v>
      </c>
      <c r="V2575">
        <v>0.29388860867437999</v>
      </c>
      <c r="W2575">
        <v>2.0299999999999998</v>
      </c>
      <c r="X2575">
        <v>3.72</v>
      </c>
      <c r="Y2575">
        <v>32020</v>
      </c>
      <c r="Z2575">
        <v>6404</v>
      </c>
      <c r="AA2575">
        <v>-0.04</v>
      </c>
      <c r="AB2575">
        <v>5</v>
      </c>
      <c r="AC2575">
        <v>3</v>
      </c>
      <c r="AD2575">
        <v>2</v>
      </c>
      <c r="AE2575">
        <v>60</v>
      </c>
      <c r="AF2575">
        <v>15</v>
      </c>
      <c r="AG2575">
        <v>1</v>
      </c>
      <c r="AH2575">
        <v>1</v>
      </c>
      <c r="AI2575">
        <v>3</v>
      </c>
      <c r="AJ2575" s="301">
        <v>43919</v>
      </c>
      <c r="AK2575">
        <v>2771</v>
      </c>
      <c r="AL2575">
        <v>2608</v>
      </c>
      <c r="AM2575" s="301">
        <v>43828</v>
      </c>
      <c r="AN2575">
        <v>3080</v>
      </c>
      <c r="AO2575">
        <v>3865</v>
      </c>
      <c r="AP2575" s="301">
        <v>43645</v>
      </c>
      <c r="AQ2575">
        <v>3030</v>
      </c>
      <c r="AR2575">
        <v>3630</v>
      </c>
      <c r="AS2575" s="301">
        <v>43280</v>
      </c>
      <c r="AT2575">
        <v>3660</v>
      </c>
      <c r="AU2575">
        <v>4390</v>
      </c>
    </row>
    <row r="2576" spans="1:47" x14ac:dyDescent="0.2">
      <c r="A2576" s="102">
        <v>2941</v>
      </c>
      <c r="B2576">
        <v>3291</v>
      </c>
      <c r="C2576" t="s">
        <v>55</v>
      </c>
      <c r="D2576" t="s">
        <v>917</v>
      </c>
      <c r="E2576">
        <v>1661</v>
      </c>
      <c r="F2576">
        <v>1643</v>
      </c>
      <c r="G2576">
        <v>600</v>
      </c>
      <c r="H2576" t="s">
        <v>898</v>
      </c>
      <c r="I2576">
        <v>8750</v>
      </c>
      <c r="J2576" t="s">
        <v>27</v>
      </c>
      <c r="K2576" t="s">
        <v>1018</v>
      </c>
      <c r="L2576">
        <v>1277.5</v>
      </c>
      <c r="M2576">
        <v>1283</v>
      </c>
      <c r="N2576">
        <v>800</v>
      </c>
      <c r="O2576" t="s">
        <v>901</v>
      </c>
      <c r="P2576">
        <v>0.671138082037122</v>
      </c>
      <c r="Q2576">
        <v>0.898862410253216</v>
      </c>
      <c r="R2576">
        <v>0.28598445491879598</v>
      </c>
      <c r="S2576">
        <v>1.50358436214979E-2</v>
      </c>
      <c r="T2576">
        <v>1.8823955895048601</v>
      </c>
      <c r="U2576">
        <v>1.8823955895048601</v>
      </c>
      <c r="V2576">
        <v>1.89091152295548</v>
      </c>
      <c r="W2576">
        <v>11.06</v>
      </c>
      <c r="X2576">
        <v>4.12</v>
      </c>
      <c r="Y2576">
        <v>31954</v>
      </c>
      <c r="Z2576">
        <v>2663</v>
      </c>
      <c r="AA2576">
        <v>0.15</v>
      </c>
      <c r="AB2576">
        <v>12</v>
      </c>
      <c r="AC2576">
        <v>5</v>
      </c>
      <c r="AD2576">
        <v>7</v>
      </c>
      <c r="AE2576">
        <v>41.67</v>
      </c>
      <c r="AF2576">
        <v>20</v>
      </c>
      <c r="AG2576">
        <v>3</v>
      </c>
      <c r="AH2576">
        <v>1</v>
      </c>
      <c r="AI2576">
        <v>8</v>
      </c>
      <c r="AJ2576" s="301">
        <v>43919</v>
      </c>
      <c r="AK2576">
        <v>1545</v>
      </c>
      <c r="AL2576">
        <v>1305</v>
      </c>
      <c r="AM2576" s="301">
        <v>43828</v>
      </c>
      <c r="AN2576">
        <v>1919</v>
      </c>
      <c r="AO2576">
        <v>1816.5</v>
      </c>
      <c r="AP2576" s="301">
        <v>43645</v>
      </c>
      <c r="AQ2576">
        <v>1803</v>
      </c>
      <c r="AR2576">
        <v>1656</v>
      </c>
      <c r="AS2576" s="301">
        <v>43280</v>
      </c>
      <c r="AT2576">
        <v>2103</v>
      </c>
      <c r="AU2576">
        <v>1954.5</v>
      </c>
    </row>
    <row r="2577" spans="1:47" x14ac:dyDescent="0.2">
      <c r="A2577" s="102">
        <v>1342</v>
      </c>
      <c r="B2577">
        <v>4681</v>
      </c>
      <c r="C2577" t="s">
        <v>774</v>
      </c>
      <c r="D2577" t="s">
        <v>910</v>
      </c>
      <c r="E2577">
        <v>1414</v>
      </c>
      <c r="F2577">
        <v>1389</v>
      </c>
      <c r="G2577">
        <v>700</v>
      </c>
      <c r="H2577" t="s">
        <v>898</v>
      </c>
      <c r="I2577">
        <v>6703</v>
      </c>
      <c r="J2577" t="s">
        <v>1080</v>
      </c>
      <c r="K2577" t="s">
        <v>903</v>
      </c>
      <c r="L2577">
        <v>1028</v>
      </c>
      <c r="M2577">
        <v>1023</v>
      </c>
      <c r="N2577">
        <v>1000</v>
      </c>
      <c r="O2577" t="s">
        <v>901</v>
      </c>
      <c r="P2577">
        <v>0.81866068824688498</v>
      </c>
      <c r="Q2577">
        <v>0.94045389273571001</v>
      </c>
      <c r="R2577">
        <v>0.35856728602206001</v>
      </c>
      <c r="S2577">
        <v>2.0402749762435E-3</v>
      </c>
      <c r="T2577">
        <v>1.4854194180924101</v>
      </c>
      <c r="U2577">
        <v>1.4854194180924101</v>
      </c>
      <c r="V2577">
        <v>1.55760103077093</v>
      </c>
      <c r="W2577">
        <v>13.83</v>
      </c>
      <c r="X2577">
        <v>5.21</v>
      </c>
      <c r="Y2577">
        <v>31804</v>
      </c>
      <c r="Z2577">
        <v>2272</v>
      </c>
      <c r="AA2577">
        <v>0.06</v>
      </c>
      <c r="AB2577">
        <v>14</v>
      </c>
      <c r="AC2577">
        <v>6</v>
      </c>
      <c r="AD2577">
        <v>8</v>
      </c>
      <c r="AE2577">
        <v>42.86</v>
      </c>
      <c r="AF2577">
        <v>18</v>
      </c>
      <c r="AG2577">
        <v>2</v>
      </c>
      <c r="AH2577">
        <v>1</v>
      </c>
      <c r="AI2577">
        <v>11</v>
      </c>
      <c r="AJ2577" s="301">
        <v>43919</v>
      </c>
      <c r="AK2577">
        <v>1086</v>
      </c>
      <c r="AL2577">
        <v>1024</v>
      </c>
      <c r="AM2577" s="301">
        <v>43828</v>
      </c>
      <c r="AN2577">
        <v>1855</v>
      </c>
      <c r="AO2577">
        <v>1519</v>
      </c>
      <c r="AP2577" s="301">
        <v>43645</v>
      </c>
      <c r="AQ2577">
        <v>1659</v>
      </c>
      <c r="AR2577">
        <v>1357</v>
      </c>
      <c r="AS2577" s="301">
        <v>43280</v>
      </c>
      <c r="AT2577">
        <v>1889</v>
      </c>
      <c r="AU2577">
        <v>1231</v>
      </c>
    </row>
    <row r="2578" spans="1:47" x14ac:dyDescent="0.2">
      <c r="A2578" s="102">
        <v>2486</v>
      </c>
      <c r="B2578">
        <v>4091</v>
      </c>
      <c r="C2578" t="s">
        <v>1334</v>
      </c>
      <c r="D2578" t="s">
        <v>920</v>
      </c>
      <c r="E2578">
        <v>1721</v>
      </c>
      <c r="F2578">
        <v>1751</v>
      </c>
      <c r="G2578">
        <v>600</v>
      </c>
      <c r="H2578" t="s">
        <v>901</v>
      </c>
      <c r="I2578">
        <v>7240</v>
      </c>
      <c r="J2578" t="s">
        <v>599</v>
      </c>
      <c r="K2578" t="s">
        <v>913</v>
      </c>
      <c r="L2578">
        <v>1315</v>
      </c>
      <c r="M2578">
        <v>1294</v>
      </c>
      <c r="N2578">
        <v>800</v>
      </c>
      <c r="O2578" t="s">
        <v>898</v>
      </c>
      <c r="P2578">
        <v>0.88250766278277903</v>
      </c>
      <c r="Q2578">
        <v>0.91155096961183402</v>
      </c>
      <c r="R2578">
        <v>1.2933025486219701E-2</v>
      </c>
      <c r="S2578" s="15">
        <v>2.6537821867400901E-2</v>
      </c>
      <c r="T2578">
        <v>-0.39996406603242102</v>
      </c>
      <c r="U2578">
        <v>0.39996406603242102</v>
      </c>
      <c r="V2578">
        <v>0.93128747586312199</v>
      </c>
      <c r="W2578">
        <v>-2.88</v>
      </c>
      <c r="X2578">
        <v>1.47</v>
      </c>
      <c r="Y2578">
        <v>31799</v>
      </c>
      <c r="Z2578">
        <v>1871</v>
      </c>
      <c r="AA2578">
        <v>0.28000000000000003</v>
      </c>
      <c r="AB2578">
        <v>17</v>
      </c>
      <c r="AC2578">
        <v>8</v>
      </c>
      <c r="AD2578">
        <v>9</v>
      </c>
      <c r="AE2578">
        <v>47.06</v>
      </c>
      <c r="AF2578">
        <v>17</v>
      </c>
      <c r="AG2578">
        <v>6</v>
      </c>
      <c r="AH2578">
        <v>4</v>
      </c>
      <c r="AI2578">
        <v>7</v>
      </c>
      <c r="AJ2578" s="301">
        <v>43919</v>
      </c>
      <c r="AK2578">
        <v>1662</v>
      </c>
      <c r="AL2578">
        <v>1212</v>
      </c>
      <c r="AM2578" s="301">
        <v>43828</v>
      </c>
      <c r="AN2578">
        <v>2428</v>
      </c>
      <c r="AO2578">
        <v>1641</v>
      </c>
      <c r="AP2578" s="301">
        <v>43645</v>
      </c>
      <c r="AQ2578">
        <v>2285</v>
      </c>
      <c r="AR2578">
        <v>1653</v>
      </c>
      <c r="AS2578" s="301">
        <v>43280</v>
      </c>
      <c r="AT2578">
        <v>1526</v>
      </c>
      <c r="AU2578">
        <v>2099</v>
      </c>
    </row>
    <row r="2579" spans="1:47" x14ac:dyDescent="0.2">
      <c r="A2579" s="102">
        <v>381</v>
      </c>
      <c r="B2579">
        <v>5471</v>
      </c>
      <c r="C2579" t="s">
        <v>1052</v>
      </c>
      <c r="D2579" t="s">
        <v>939</v>
      </c>
      <c r="E2579">
        <v>3290</v>
      </c>
      <c r="F2579">
        <v>3280</v>
      </c>
      <c r="G2579">
        <v>300</v>
      </c>
      <c r="H2579" t="s">
        <v>901</v>
      </c>
      <c r="I2579">
        <v>6287</v>
      </c>
      <c r="J2579" t="s">
        <v>963</v>
      </c>
      <c r="K2579" t="s">
        <v>909</v>
      </c>
      <c r="L2579">
        <v>2270</v>
      </c>
      <c r="M2579">
        <v>2245</v>
      </c>
      <c r="N2579">
        <v>400</v>
      </c>
      <c r="O2579" t="s">
        <v>898</v>
      </c>
      <c r="P2579">
        <v>0.79073012869197701</v>
      </c>
      <c r="Q2579">
        <v>0.961204185629145</v>
      </c>
      <c r="R2579">
        <v>3.0129734239595599E-2</v>
      </c>
      <c r="S2579">
        <v>7.2042232055919298E-3</v>
      </c>
      <c r="T2579">
        <v>-0.99838233902150797</v>
      </c>
      <c r="U2579">
        <v>0.99838233902150797</v>
      </c>
      <c r="V2579">
        <v>0.76861996571761304</v>
      </c>
      <c r="W2579">
        <v>-6.37</v>
      </c>
      <c r="X2579">
        <v>8.74</v>
      </c>
      <c r="Y2579">
        <v>31793</v>
      </c>
      <c r="Z2579">
        <v>3533</v>
      </c>
      <c r="AA2579">
        <v>0.11</v>
      </c>
      <c r="AB2579">
        <v>9</v>
      </c>
      <c r="AC2579">
        <v>6</v>
      </c>
      <c r="AD2579">
        <v>3</v>
      </c>
      <c r="AE2579">
        <v>66.67</v>
      </c>
      <c r="AF2579">
        <v>21</v>
      </c>
      <c r="AG2579">
        <v>0</v>
      </c>
      <c r="AH2579">
        <v>1</v>
      </c>
      <c r="AI2579">
        <v>8</v>
      </c>
      <c r="AJ2579" s="301">
        <v>43919</v>
      </c>
      <c r="AK2579">
        <v>3655</v>
      </c>
      <c r="AL2579">
        <v>2183</v>
      </c>
      <c r="AM2579" s="301">
        <v>43828</v>
      </c>
      <c r="AN2579">
        <v>4805</v>
      </c>
      <c r="AO2579">
        <v>3430</v>
      </c>
      <c r="AP2579" s="301">
        <v>43645</v>
      </c>
      <c r="AQ2579">
        <v>4155</v>
      </c>
      <c r="AR2579">
        <v>2767</v>
      </c>
      <c r="AS2579" s="301">
        <v>43280</v>
      </c>
      <c r="AT2579">
        <v>4995</v>
      </c>
      <c r="AU2579">
        <v>3190</v>
      </c>
    </row>
    <row r="2580" spans="1:47" x14ac:dyDescent="0.2">
      <c r="A2580" s="102">
        <v>2078</v>
      </c>
      <c r="B2580">
        <v>1861</v>
      </c>
      <c r="C2580" t="s">
        <v>1204</v>
      </c>
      <c r="D2580" t="s">
        <v>907</v>
      </c>
      <c r="E2580">
        <v>2536</v>
      </c>
      <c r="F2580">
        <v>2521</v>
      </c>
      <c r="G2580">
        <v>400</v>
      </c>
      <c r="H2580" t="s">
        <v>901</v>
      </c>
      <c r="I2580">
        <v>6925</v>
      </c>
      <c r="J2580" t="s">
        <v>1177</v>
      </c>
      <c r="K2580" t="s">
        <v>903</v>
      </c>
      <c r="L2580">
        <v>1339</v>
      </c>
      <c r="M2580">
        <v>1427</v>
      </c>
      <c r="N2580">
        <v>700</v>
      </c>
      <c r="O2580" t="s">
        <v>898</v>
      </c>
      <c r="P2580">
        <v>0.84881488462535803</v>
      </c>
      <c r="Q2580">
        <v>0.92274468658825504</v>
      </c>
      <c r="R2580">
        <v>0.292738806026964</v>
      </c>
      <c r="S2580">
        <v>8.4976868145041795E-2</v>
      </c>
      <c r="T2580">
        <v>-1.7697743327662601</v>
      </c>
      <c r="U2580">
        <v>1.7697743327662601</v>
      </c>
      <c r="V2580">
        <v>1.09971573219334</v>
      </c>
      <c r="W2580">
        <v>-18.36</v>
      </c>
      <c r="X2580">
        <v>0.94</v>
      </c>
      <c r="Y2580">
        <v>31382</v>
      </c>
      <c r="Z2580">
        <v>1961</v>
      </c>
      <c r="AA2580">
        <v>0.1</v>
      </c>
      <c r="AB2580">
        <v>16</v>
      </c>
      <c r="AC2580">
        <v>9</v>
      </c>
      <c r="AD2580">
        <v>7</v>
      </c>
      <c r="AE2580">
        <v>56.25</v>
      </c>
      <c r="AF2580">
        <v>21</v>
      </c>
      <c r="AG2580">
        <v>1</v>
      </c>
      <c r="AH2580">
        <v>1</v>
      </c>
      <c r="AI2580">
        <v>14</v>
      </c>
      <c r="AJ2580" s="301">
        <v>43919</v>
      </c>
      <c r="AK2580">
        <v>2481</v>
      </c>
      <c r="AL2580">
        <v>1060</v>
      </c>
      <c r="AM2580" s="301">
        <v>43828</v>
      </c>
      <c r="AN2580">
        <v>3330</v>
      </c>
      <c r="AO2580">
        <v>1624</v>
      </c>
      <c r="AP2580" s="301">
        <v>43645</v>
      </c>
      <c r="AQ2580">
        <v>3310</v>
      </c>
      <c r="AR2580">
        <v>1435</v>
      </c>
      <c r="AS2580" s="301">
        <v>43280</v>
      </c>
      <c r="AT2580">
        <v>3740</v>
      </c>
      <c r="AU2580">
        <v>1385</v>
      </c>
    </row>
    <row r="2581" spans="1:47" x14ac:dyDescent="0.2">
      <c r="A2581" s="102">
        <v>1691</v>
      </c>
      <c r="B2581">
        <v>6183</v>
      </c>
      <c r="C2581" t="s">
        <v>1060</v>
      </c>
      <c r="D2581" t="s">
        <v>910</v>
      </c>
      <c r="E2581">
        <v>1372</v>
      </c>
      <c r="F2581">
        <v>1371</v>
      </c>
      <c r="G2581">
        <v>800</v>
      </c>
      <c r="H2581" t="s">
        <v>901</v>
      </c>
      <c r="I2581">
        <v>7453</v>
      </c>
      <c r="J2581" t="s">
        <v>50</v>
      </c>
      <c r="K2581" t="s">
        <v>921</v>
      </c>
      <c r="L2581">
        <v>1533</v>
      </c>
      <c r="M2581">
        <v>1495</v>
      </c>
      <c r="N2581">
        <v>700</v>
      </c>
      <c r="O2581" t="s">
        <v>898</v>
      </c>
      <c r="P2581">
        <v>0.93844343975692102</v>
      </c>
      <c r="Q2581">
        <v>0.93243603879006598</v>
      </c>
      <c r="R2581">
        <v>2.96209909262799E-2</v>
      </c>
      <c r="S2581" s="15">
        <v>2.0501884033825399E-2</v>
      </c>
      <c r="T2581">
        <v>-2.2267796643487799E-4</v>
      </c>
      <c r="U2581">
        <v>2.2267796643487799E-4</v>
      </c>
      <c r="V2581">
        <v>0.52884658179232602</v>
      </c>
      <c r="W2581">
        <v>0</v>
      </c>
      <c r="X2581">
        <v>4.8099999999999996</v>
      </c>
      <c r="Y2581">
        <v>31235</v>
      </c>
      <c r="Z2581">
        <v>1735</v>
      </c>
      <c r="AA2581">
        <v>0.08</v>
      </c>
      <c r="AB2581">
        <v>18</v>
      </c>
      <c r="AC2581">
        <v>8</v>
      </c>
      <c r="AD2581">
        <v>10</v>
      </c>
      <c r="AE2581">
        <v>44.44</v>
      </c>
      <c r="AF2581">
        <v>17</v>
      </c>
      <c r="AG2581">
        <v>4</v>
      </c>
      <c r="AH2581">
        <v>2</v>
      </c>
      <c r="AI2581">
        <v>12</v>
      </c>
      <c r="AJ2581" s="301">
        <v>43919</v>
      </c>
      <c r="AK2581">
        <v>1152</v>
      </c>
      <c r="AL2581">
        <v>1204</v>
      </c>
      <c r="AM2581" s="301">
        <v>43828</v>
      </c>
      <c r="AN2581">
        <v>1720</v>
      </c>
      <c r="AO2581">
        <v>2556</v>
      </c>
      <c r="AP2581" s="301">
        <v>43645</v>
      </c>
      <c r="AQ2581">
        <v>1520</v>
      </c>
      <c r="AR2581">
        <v>1959</v>
      </c>
      <c r="AS2581" s="301">
        <v>43280</v>
      </c>
      <c r="AT2581">
        <v>1850</v>
      </c>
      <c r="AU2581">
        <v>3775</v>
      </c>
    </row>
    <row r="2582" spans="1:47" x14ac:dyDescent="0.2">
      <c r="A2582" s="102">
        <v>3537</v>
      </c>
      <c r="B2582">
        <v>1969</v>
      </c>
      <c r="C2582" t="s">
        <v>1146</v>
      </c>
      <c r="D2582" t="s">
        <v>907</v>
      </c>
      <c r="E2582">
        <v>1570</v>
      </c>
      <c r="F2582">
        <v>1559</v>
      </c>
      <c r="G2582">
        <v>400</v>
      </c>
      <c r="H2582" t="s">
        <v>901</v>
      </c>
      <c r="I2582">
        <v>6201</v>
      </c>
      <c r="J2582" t="s">
        <v>1150</v>
      </c>
      <c r="K2582" t="s">
        <v>913</v>
      </c>
      <c r="L2582">
        <v>5750</v>
      </c>
      <c r="M2582">
        <v>5650</v>
      </c>
      <c r="N2582">
        <v>100</v>
      </c>
      <c r="O2582" t="s">
        <v>898</v>
      </c>
      <c r="P2582">
        <v>0.63370567321804006</v>
      </c>
      <c r="Q2582">
        <v>0.87603210303919599</v>
      </c>
      <c r="R2582">
        <v>4.6166029708305502E-2</v>
      </c>
      <c r="S2582">
        <v>2.0674930186744302E-2</v>
      </c>
      <c r="T2582">
        <v>-2.8320384518113801</v>
      </c>
      <c r="U2582">
        <v>2.8320384518113801</v>
      </c>
      <c r="V2582">
        <v>2.8684484373527002</v>
      </c>
      <c r="W2582">
        <v>-14.53</v>
      </c>
      <c r="X2582">
        <v>10.37</v>
      </c>
      <c r="Y2582">
        <v>31157</v>
      </c>
      <c r="Z2582">
        <v>3462</v>
      </c>
      <c r="AA2582">
        <v>0.79</v>
      </c>
      <c r="AB2582">
        <v>9</v>
      </c>
      <c r="AC2582">
        <v>4</v>
      </c>
      <c r="AD2582">
        <v>5</v>
      </c>
      <c r="AE2582">
        <v>44.44</v>
      </c>
      <c r="AF2582">
        <v>17</v>
      </c>
      <c r="AG2582">
        <v>2</v>
      </c>
      <c r="AH2582">
        <v>1</v>
      </c>
      <c r="AI2582">
        <v>6</v>
      </c>
      <c r="AJ2582" s="301">
        <v>43919</v>
      </c>
      <c r="AK2582">
        <v>1711</v>
      </c>
      <c r="AL2582">
        <v>5370</v>
      </c>
      <c r="AM2582" s="301">
        <v>43828</v>
      </c>
      <c r="AN2582">
        <v>1960</v>
      </c>
      <c r="AO2582">
        <v>6330</v>
      </c>
      <c r="AP2582" s="301">
        <v>43645</v>
      </c>
      <c r="AQ2582">
        <v>1826</v>
      </c>
      <c r="AR2582">
        <v>6040</v>
      </c>
      <c r="AS2582" s="301">
        <v>43280</v>
      </c>
      <c r="AT2582">
        <v>1993</v>
      </c>
      <c r="AU2582">
        <v>6010</v>
      </c>
    </row>
    <row r="2583" spans="1:47" x14ac:dyDescent="0.2">
      <c r="A2583" s="102">
        <v>3296</v>
      </c>
      <c r="B2583">
        <v>1969</v>
      </c>
      <c r="C2583" t="s">
        <v>1146</v>
      </c>
      <c r="D2583" t="s">
        <v>907</v>
      </c>
      <c r="E2583">
        <v>1570</v>
      </c>
      <c r="F2583">
        <v>1559</v>
      </c>
      <c r="G2583">
        <v>700</v>
      </c>
      <c r="H2583" t="s">
        <v>901</v>
      </c>
      <c r="I2583">
        <v>3116</v>
      </c>
      <c r="J2583" t="s">
        <v>1023</v>
      </c>
      <c r="K2583" t="s">
        <v>913</v>
      </c>
      <c r="L2583">
        <v>1433</v>
      </c>
      <c r="M2583">
        <v>1455</v>
      </c>
      <c r="N2583">
        <v>800</v>
      </c>
      <c r="O2583" t="s">
        <v>898</v>
      </c>
      <c r="P2583">
        <v>0.71771947188638696</v>
      </c>
      <c r="Q2583">
        <v>0.88610106951893897</v>
      </c>
      <c r="R2583" s="15">
        <v>4.9087006321274201E-3</v>
      </c>
      <c r="S2583">
        <v>2.22827268477357E-2</v>
      </c>
      <c r="T2583">
        <v>-2.5345515410411399</v>
      </c>
      <c r="U2583">
        <v>2.5345515410411399</v>
      </c>
      <c r="V2583">
        <v>2.3372888368979998</v>
      </c>
      <c r="W2583">
        <v>-17.53</v>
      </c>
      <c r="X2583">
        <v>6.66</v>
      </c>
      <c r="Y2583">
        <v>31021</v>
      </c>
      <c r="Z2583">
        <v>2216</v>
      </c>
      <c r="AA2583">
        <v>0.14000000000000001</v>
      </c>
      <c r="AB2583">
        <v>14</v>
      </c>
      <c r="AC2583">
        <v>6</v>
      </c>
      <c r="AD2583">
        <v>8</v>
      </c>
      <c r="AE2583">
        <v>42.86</v>
      </c>
      <c r="AF2583">
        <v>19</v>
      </c>
      <c r="AG2583">
        <v>3</v>
      </c>
      <c r="AH2583">
        <v>3</v>
      </c>
      <c r="AI2583">
        <v>8</v>
      </c>
      <c r="AJ2583" s="301">
        <v>43919</v>
      </c>
      <c r="AK2583">
        <v>1711</v>
      </c>
      <c r="AL2583">
        <v>1315</v>
      </c>
      <c r="AM2583" s="301">
        <v>43828</v>
      </c>
      <c r="AN2583">
        <v>1960</v>
      </c>
      <c r="AO2583">
        <v>1765</v>
      </c>
      <c r="AP2583" s="301">
        <v>43645</v>
      </c>
      <c r="AQ2583">
        <v>1826</v>
      </c>
      <c r="AR2583">
        <v>1448</v>
      </c>
      <c r="AS2583" s="301">
        <v>43280</v>
      </c>
      <c r="AT2583">
        <v>1993</v>
      </c>
      <c r="AU2583">
        <v>2005</v>
      </c>
    </row>
    <row r="2584" spans="1:47" x14ac:dyDescent="0.2">
      <c r="A2584" s="102">
        <v>1713</v>
      </c>
      <c r="B2584">
        <v>1941</v>
      </c>
      <c r="C2584" t="s">
        <v>1159</v>
      </c>
      <c r="D2584" t="s">
        <v>907</v>
      </c>
      <c r="E2584">
        <v>2302</v>
      </c>
      <c r="F2584">
        <v>2285</v>
      </c>
      <c r="G2584">
        <v>400</v>
      </c>
      <c r="H2584" t="s">
        <v>898</v>
      </c>
      <c r="I2584">
        <v>4202</v>
      </c>
      <c r="J2584" t="s">
        <v>45</v>
      </c>
      <c r="K2584" t="s">
        <v>920</v>
      </c>
      <c r="L2584">
        <v>810</v>
      </c>
      <c r="M2584">
        <v>816</v>
      </c>
      <c r="N2584">
        <v>1100</v>
      </c>
      <c r="O2584" t="s">
        <v>901</v>
      </c>
      <c r="P2584">
        <v>0.75807764946644496</v>
      </c>
      <c r="Q2584">
        <v>0.932059952570086</v>
      </c>
      <c r="R2584" s="15">
        <v>3.3018730768730402E-2</v>
      </c>
      <c r="S2584" s="15">
        <v>4.5986752793466699E-3</v>
      </c>
      <c r="T2584">
        <v>1.0145228756835201</v>
      </c>
      <c r="U2584">
        <v>1.0145228756835201</v>
      </c>
      <c r="V2584">
        <v>1.1287064115434</v>
      </c>
      <c r="W2584">
        <v>5.69</v>
      </c>
      <c r="X2584">
        <v>1.79</v>
      </c>
      <c r="Y2584">
        <v>31013</v>
      </c>
      <c r="Z2584">
        <v>2068</v>
      </c>
      <c r="AA2584">
        <v>0.21</v>
      </c>
      <c r="AB2584">
        <v>15</v>
      </c>
      <c r="AC2584">
        <v>9</v>
      </c>
      <c r="AD2584">
        <v>6</v>
      </c>
      <c r="AE2584">
        <v>60</v>
      </c>
      <c r="AF2584">
        <v>20</v>
      </c>
      <c r="AG2584">
        <v>0</v>
      </c>
      <c r="AH2584">
        <v>1</v>
      </c>
      <c r="AI2584">
        <v>14</v>
      </c>
      <c r="AJ2584" s="301">
        <v>43919</v>
      </c>
      <c r="AK2584">
        <v>2248</v>
      </c>
      <c r="AL2584">
        <v>822</v>
      </c>
      <c r="AM2584" s="301">
        <v>43828</v>
      </c>
      <c r="AN2584">
        <v>2532</v>
      </c>
      <c r="AO2584">
        <v>1049</v>
      </c>
      <c r="AP2584" s="301">
        <v>43645</v>
      </c>
      <c r="AQ2584">
        <v>2296</v>
      </c>
      <c r="AR2584">
        <v>986</v>
      </c>
      <c r="AS2584" s="301">
        <v>43280</v>
      </c>
      <c r="AT2584">
        <v>2698</v>
      </c>
      <c r="AU2584">
        <v>1195</v>
      </c>
    </row>
    <row r="2585" spans="1:47" x14ac:dyDescent="0.2">
      <c r="A2585" s="102">
        <v>2404</v>
      </c>
      <c r="B2585">
        <v>4666</v>
      </c>
      <c r="C2585" t="s">
        <v>1342</v>
      </c>
      <c r="D2585" t="s">
        <v>917</v>
      </c>
      <c r="E2585">
        <v>1805</v>
      </c>
      <c r="F2585">
        <v>1797</v>
      </c>
      <c r="G2585">
        <v>500</v>
      </c>
      <c r="H2585" t="s">
        <v>898</v>
      </c>
      <c r="I2585">
        <v>8058</v>
      </c>
      <c r="J2585" t="s">
        <v>1140</v>
      </c>
      <c r="K2585" t="s">
        <v>905</v>
      </c>
      <c r="L2585">
        <v>2250</v>
      </c>
      <c r="M2585">
        <v>2233</v>
      </c>
      <c r="N2585">
        <v>400</v>
      </c>
      <c r="O2585" t="s">
        <v>901</v>
      </c>
      <c r="P2585">
        <v>0.91749687570180205</v>
      </c>
      <c r="Q2585">
        <v>0.91399040290606703</v>
      </c>
      <c r="R2585">
        <v>2.4827179944937199E-2</v>
      </c>
      <c r="S2585" s="15">
        <v>6.6394453838190898E-2</v>
      </c>
      <c r="T2585">
        <v>0.56029279560725198</v>
      </c>
      <c r="U2585">
        <v>0.56029279560725198</v>
      </c>
      <c r="V2585">
        <v>0.44882878854627201</v>
      </c>
      <c r="W2585">
        <v>5.53</v>
      </c>
      <c r="X2585">
        <v>0.59</v>
      </c>
      <c r="Y2585">
        <v>30839</v>
      </c>
      <c r="Z2585">
        <v>2804</v>
      </c>
      <c r="AA2585">
        <v>0.24</v>
      </c>
      <c r="AB2585">
        <v>11</v>
      </c>
      <c r="AC2585">
        <v>5</v>
      </c>
      <c r="AD2585">
        <v>6</v>
      </c>
      <c r="AE2585">
        <v>45.45</v>
      </c>
      <c r="AF2585">
        <v>19</v>
      </c>
      <c r="AG2585">
        <v>3</v>
      </c>
      <c r="AH2585">
        <v>2</v>
      </c>
      <c r="AI2585">
        <v>6</v>
      </c>
      <c r="AJ2585" s="301">
        <v>43919</v>
      </c>
      <c r="AK2585">
        <v>1620</v>
      </c>
      <c r="AL2585">
        <v>2378.5</v>
      </c>
      <c r="AM2585" s="301">
        <v>43828</v>
      </c>
      <c r="AN2585">
        <v>2669</v>
      </c>
      <c r="AO2585">
        <v>2900</v>
      </c>
      <c r="AP2585" s="301">
        <v>43645</v>
      </c>
      <c r="AQ2585">
        <v>2515</v>
      </c>
      <c r="AR2585">
        <v>2910.5</v>
      </c>
      <c r="AS2585" s="301">
        <v>43280</v>
      </c>
      <c r="AT2585">
        <v>2910</v>
      </c>
      <c r="AU2585">
        <v>3051</v>
      </c>
    </row>
    <row r="2586" spans="1:47" x14ac:dyDescent="0.2">
      <c r="A2586" s="102">
        <v>1369</v>
      </c>
      <c r="B2586">
        <v>3405</v>
      </c>
      <c r="C2586" t="s">
        <v>1265</v>
      </c>
      <c r="D2586" t="s">
        <v>920</v>
      </c>
      <c r="E2586">
        <v>1120</v>
      </c>
      <c r="F2586">
        <v>1104</v>
      </c>
      <c r="G2586">
        <v>900</v>
      </c>
      <c r="H2586" t="s">
        <v>901</v>
      </c>
      <c r="I2586">
        <v>5929</v>
      </c>
      <c r="J2586" t="s">
        <v>1207</v>
      </c>
      <c r="K2586" t="s">
        <v>1032</v>
      </c>
      <c r="L2586">
        <v>942</v>
      </c>
      <c r="M2586">
        <v>939</v>
      </c>
      <c r="N2586">
        <v>1100</v>
      </c>
      <c r="O2586" t="s">
        <v>898</v>
      </c>
      <c r="P2586">
        <v>0.913850379471424</v>
      </c>
      <c r="Q2586">
        <v>0.93995474756585695</v>
      </c>
      <c r="R2586" s="15">
        <v>0.109557059839049</v>
      </c>
      <c r="S2586" s="15">
        <v>1.26197386416886E-3</v>
      </c>
      <c r="T2586">
        <v>-1.3231273016292899</v>
      </c>
      <c r="U2586">
        <v>1.3231273016292899</v>
      </c>
      <c r="V2586" s="15">
        <v>1.05254869064149</v>
      </c>
      <c r="W2586">
        <v>-8.56</v>
      </c>
      <c r="X2586">
        <v>3.96</v>
      </c>
      <c r="Y2586">
        <v>30685</v>
      </c>
      <c r="Z2586">
        <v>3409</v>
      </c>
      <c r="AA2586">
        <v>0.14000000000000001</v>
      </c>
      <c r="AB2586">
        <v>9</v>
      </c>
      <c r="AC2586">
        <v>3</v>
      </c>
      <c r="AD2586">
        <v>6</v>
      </c>
      <c r="AE2586">
        <v>33.33</v>
      </c>
      <c r="AF2586">
        <v>18</v>
      </c>
      <c r="AG2586">
        <v>2</v>
      </c>
      <c r="AH2586">
        <v>1</v>
      </c>
      <c r="AI2586">
        <v>6</v>
      </c>
      <c r="AJ2586" s="301">
        <v>43919</v>
      </c>
      <c r="AK2586">
        <v>1129</v>
      </c>
      <c r="AL2586">
        <v>857</v>
      </c>
      <c r="AM2586" s="301">
        <v>43828</v>
      </c>
      <c r="AN2586">
        <v>1331</v>
      </c>
      <c r="AO2586">
        <v>1229</v>
      </c>
      <c r="AP2586" s="301">
        <v>43645</v>
      </c>
      <c r="AQ2586">
        <v>1308</v>
      </c>
      <c r="AR2586">
        <v>1181</v>
      </c>
      <c r="AS2586" s="301">
        <v>43280</v>
      </c>
      <c r="AT2586">
        <v>1497</v>
      </c>
      <c r="AU2586">
        <v>1159</v>
      </c>
    </row>
    <row r="2587" spans="1:47" x14ac:dyDescent="0.2">
      <c r="A2587" s="102">
        <v>3899</v>
      </c>
      <c r="B2587">
        <v>6841</v>
      </c>
      <c r="C2587" t="s">
        <v>1162</v>
      </c>
      <c r="D2587" t="s">
        <v>903</v>
      </c>
      <c r="E2587">
        <v>1630</v>
      </c>
      <c r="F2587">
        <v>1601</v>
      </c>
      <c r="G2587">
        <v>600</v>
      </c>
      <c r="H2587" t="s">
        <v>898</v>
      </c>
      <c r="I2587">
        <v>8056</v>
      </c>
      <c r="J2587" t="s">
        <v>1745</v>
      </c>
      <c r="K2587" t="s">
        <v>900</v>
      </c>
      <c r="L2587">
        <v>3390</v>
      </c>
      <c r="M2587">
        <v>3330</v>
      </c>
      <c r="N2587">
        <v>300</v>
      </c>
      <c r="O2587" t="s">
        <v>901</v>
      </c>
      <c r="P2587">
        <v>0.86896404572809505</v>
      </c>
      <c r="Q2587">
        <v>0.86086830994986696</v>
      </c>
      <c r="R2587">
        <v>0.19786501742017501</v>
      </c>
      <c r="S2587" s="15">
        <v>4.1626576551348299E-2</v>
      </c>
      <c r="T2587">
        <v>0.55227026370555499</v>
      </c>
      <c r="U2587">
        <v>0.55227026370555499</v>
      </c>
      <c r="V2587">
        <v>0.59527171301988402</v>
      </c>
      <c r="W2587">
        <v>2.66</v>
      </c>
      <c r="X2587">
        <v>3.84</v>
      </c>
      <c r="Y2587">
        <v>30669</v>
      </c>
      <c r="Z2587">
        <v>2788</v>
      </c>
      <c r="AA2587">
        <v>0.17</v>
      </c>
      <c r="AB2587">
        <v>11</v>
      </c>
      <c r="AC2587">
        <v>4</v>
      </c>
      <c r="AD2587">
        <v>7</v>
      </c>
      <c r="AE2587">
        <v>36.36</v>
      </c>
      <c r="AF2587">
        <v>21</v>
      </c>
      <c r="AG2587">
        <v>2</v>
      </c>
      <c r="AH2587">
        <v>1</v>
      </c>
      <c r="AI2587">
        <v>8</v>
      </c>
      <c r="AJ2587" s="301">
        <v>43919</v>
      </c>
      <c r="AK2587">
        <v>1322</v>
      </c>
      <c r="AL2587">
        <v>2910</v>
      </c>
      <c r="AM2587" s="301">
        <v>43828</v>
      </c>
      <c r="AN2587">
        <v>1929</v>
      </c>
      <c r="AO2587">
        <v>3425</v>
      </c>
      <c r="AP2587" s="301">
        <v>43645</v>
      </c>
      <c r="AQ2587">
        <v>2173</v>
      </c>
      <c r="AR2587">
        <v>3630</v>
      </c>
      <c r="AS2587" s="301">
        <v>43280</v>
      </c>
      <c r="AT2587">
        <v>1917</v>
      </c>
      <c r="AU2587">
        <v>2784</v>
      </c>
    </row>
    <row r="2588" spans="1:47" x14ac:dyDescent="0.2">
      <c r="A2588" s="102">
        <v>2437</v>
      </c>
      <c r="B2588">
        <v>1417</v>
      </c>
      <c r="C2588" t="s">
        <v>1462</v>
      </c>
      <c r="D2588" t="s">
        <v>907</v>
      </c>
      <c r="E2588">
        <v>1611</v>
      </c>
      <c r="F2588">
        <v>1595</v>
      </c>
      <c r="G2588">
        <v>600</v>
      </c>
      <c r="H2588" t="s">
        <v>898</v>
      </c>
      <c r="I2588">
        <v>6474</v>
      </c>
      <c r="J2588" t="s">
        <v>1401</v>
      </c>
      <c r="K2588" t="s">
        <v>909</v>
      </c>
      <c r="L2588">
        <v>3350</v>
      </c>
      <c r="M2588">
        <v>3370</v>
      </c>
      <c r="N2588">
        <v>300</v>
      </c>
      <c r="O2588" t="s">
        <v>901</v>
      </c>
      <c r="P2588">
        <v>0.88551802576872896</v>
      </c>
      <c r="Q2588">
        <v>0.91291888028151102</v>
      </c>
      <c r="R2588">
        <v>0.28267610459301801</v>
      </c>
      <c r="S2588">
        <v>1.4061866816802999E-2</v>
      </c>
      <c r="T2588">
        <v>0.68243188036421698</v>
      </c>
      <c r="U2588">
        <v>0.68243188036421698</v>
      </c>
      <c r="V2588">
        <v>0.89494410706211602</v>
      </c>
      <c r="W2588">
        <v>3.73</v>
      </c>
      <c r="X2588">
        <v>5.34</v>
      </c>
      <c r="Y2588">
        <v>30409</v>
      </c>
      <c r="Z2588">
        <v>2172</v>
      </c>
      <c r="AA2588">
        <v>7.0000000000000007E-2</v>
      </c>
      <c r="AB2588">
        <v>14</v>
      </c>
      <c r="AC2588">
        <v>7</v>
      </c>
      <c r="AD2588">
        <v>7</v>
      </c>
      <c r="AE2588">
        <v>50</v>
      </c>
      <c r="AF2588">
        <v>21</v>
      </c>
      <c r="AG2588">
        <v>4</v>
      </c>
      <c r="AH2588">
        <v>2</v>
      </c>
      <c r="AI2588">
        <v>8</v>
      </c>
      <c r="AJ2588" s="301">
        <v>43919</v>
      </c>
      <c r="AK2588">
        <v>1375</v>
      </c>
      <c r="AL2588">
        <v>3005</v>
      </c>
      <c r="AM2588" s="301">
        <v>43828</v>
      </c>
      <c r="AN2588">
        <v>1651</v>
      </c>
      <c r="AO2588">
        <v>4815</v>
      </c>
      <c r="AP2588" s="301">
        <v>43645</v>
      </c>
      <c r="AQ2588">
        <v>1652</v>
      </c>
      <c r="AR2588">
        <v>4660</v>
      </c>
      <c r="AS2588" s="301">
        <v>43280</v>
      </c>
      <c r="AT2588">
        <v>1687</v>
      </c>
      <c r="AU2588">
        <v>5050</v>
      </c>
    </row>
    <row r="2589" spans="1:47" x14ac:dyDescent="0.2">
      <c r="A2589" s="102">
        <v>2181</v>
      </c>
      <c r="B2589">
        <v>3405</v>
      </c>
      <c r="C2589" t="s">
        <v>1265</v>
      </c>
      <c r="D2589" t="s">
        <v>920</v>
      </c>
      <c r="E2589">
        <v>1120</v>
      </c>
      <c r="F2589">
        <v>1104</v>
      </c>
      <c r="G2589">
        <v>900</v>
      </c>
      <c r="H2589" t="s">
        <v>898</v>
      </c>
      <c r="I2589">
        <v>7762</v>
      </c>
      <c r="J2589" t="s">
        <v>1040</v>
      </c>
      <c r="K2589" t="s">
        <v>906</v>
      </c>
      <c r="L2589">
        <v>350</v>
      </c>
      <c r="M2589">
        <v>343</v>
      </c>
      <c r="N2589">
        <v>2900</v>
      </c>
      <c r="O2589" t="s">
        <v>901</v>
      </c>
      <c r="P2589">
        <v>0.71128146279256099</v>
      </c>
      <c r="Q2589">
        <v>0.92017267639199196</v>
      </c>
      <c r="R2589">
        <v>0.37267495639937598</v>
      </c>
      <c r="S2589">
        <v>5.6406735967317503E-2</v>
      </c>
      <c r="T2589">
        <v>1.8788164217269101</v>
      </c>
      <c r="U2589">
        <v>1.8788164217269101</v>
      </c>
      <c r="V2589">
        <v>2.0637745471504099</v>
      </c>
      <c r="W2589">
        <v>7.2</v>
      </c>
      <c r="X2589">
        <v>0.11</v>
      </c>
      <c r="Y2589">
        <v>30351</v>
      </c>
      <c r="Z2589">
        <v>1597</v>
      </c>
      <c r="AA2589">
        <v>0.05</v>
      </c>
      <c r="AB2589">
        <v>19</v>
      </c>
      <c r="AC2589">
        <v>10</v>
      </c>
      <c r="AD2589">
        <v>9</v>
      </c>
      <c r="AE2589">
        <v>52.63</v>
      </c>
      <c r="AF2589">
        <v>20</v>
      </c>
      <c r="AG2589">
        <v>1</v>
      </c>
      <c r="AH2589">
        <v>2</v>
      </c>
      <c r="AI2589">
        <v>16</v>
      </c>
      <c r="AJ2589" s="301">
        <v>43919</v>
      </c>
      <c r="AK2589">
        <v>1129</v>
      </c>
      <c r="AL2589">
        <v>386</v>
      </c>
      <c r="AM2589" s="301">
        <v>43828</v>
      </c>
      <c r="AN2589">
        <v>1331</v>
      </c>
      <c r="AO2589">
        <v>597</v>
      </c>
      <c r="AP2589" s="301">
        <v>43645</v>
      </c>
      <c r="AQ2589">
        <v>1308</v>
      </c>
      <c r="AR2589">
        <v>565</v>
      </c>
      <c r="AS2589" s="301">
        <v>43280</v>
      </c>
      <c r="AT2589">
        <v>1497</v>
      </c>
      <c r="AU2589">
        <v>709</v>
      </c>
    </row>
    <row r="2590" spans="1:47" x14ac:dyDescent="0.2">
      <c r="A2590" s="102">
        <v>1391</v>
      </c>
      <c r="B2590">
        <v>3099</v>
      </c>
      <c r="C2590" t="s">
        <v>33</v>
      </c>
      <c r="D2590" t="s">
        <v>921</v>
      </c>
      <c r="E2590">
        <v>635</v>
      </c>
      <c r="F2590">
        <v>623</v>
      </c>
      <c r="G2590">
        <v>1700</v>
      </c>
      <c r="H2590" t="s">
        <v>901</v>
      </c>
      <c r="I2590">
        <v>3197</v>
      </c>
      <c r="J2590" t="s">
        <v>508</v>
      </c>
      <c r="K2590" t="s">
        <v>921</v>
      </c>
      <c r="L2590">
        <v>1738</v>
      </c>
      <c r="M2590">
        <v>1715</v>
      </c>
      <c r="N2590">
        <v>600</v>
      </c>
      <c r="O2590" t="s">
        <v>898</v>
      </c>
      <c r="P2590">
        <v>0.83267093549753302</v>
      </c>
      <c r="Q2590">
        <v>0.93929438918750296</v>
      </c>
      <c r="R2590" s="15">
        <v>8.7076584710679694E-2</v>
      </c>
      <c r="S2590">
        <v>4.71918143000163E-3</v>
      </c>
      <c r="T2590">
        <v>-1.77540276890786</v>
      </c>
      <c r="U2590">
        <v>1.77540276890786</v>
      </c>
      <c r="V2590">
        <v>1.5635271425667201</v>
      </c>
      <c r="W2590">
        <v>-8.4</v>
      </c>
      <c r="X2590">
        <v>2.93</v>
      </c>
      <c r="Y2590">
        <v>30240</v>
      </c>
      <c r="Z2590">
        <v>2016</v>
      </c>
      <c r="AA2590">
        <v>0.14000000000000001</v>
      </c>
      <c r="AB2590">
        <v>15</v>
      </c>
      <c r="AC2590">
        <v>6</v>
      </c>
      <c r="AD2590">
        <v>9</v>
      </c>
      <c r="AE2590">
        <v>40</v>
      </c>
      <c r="AF2590">
        <v>19</v>
      </c>
      <c r="AG2590">
        <v>2</v>
      </c>
      <c r="AH2590">
        <v>1</v>
      </c>
      <c r="AI2590">
        <v>12</v>
      </c>
      <c r="AJ2590" s="301">
        <v>43919</v>
      </c>
      <c r="AK2590">
        <v>641</v>
      </c>
      <c r="AL2590">
        <v>1614</v>
      </c>
      <c r="AM2590" s="301">
        <v>43828</v>
      </c>
      <c r="AN2590">
        <v>984</v>
      </c>
      <c r="AO2590">
        <v>2135</v>
      </c>
      <c r="AP2590" s="301">
        <v>43645</v>
      </c>
      <c r="AQ2590">
        <v>899</v>
      </c>
      <c r="AR2590">
        <v>1873</v>
      </c>
      <c r="AS2590" s="301">
        <v>43280</v>
      </c>
      <c r="AT2590">
        <v>1344</v>
      </c>
      <c r="AU2590">
        <v>1626</v>
      </c>
    </row>
    <row r="2591" spans="1:47" x14ac:dyDescent="0.2">
      <c r="A2591" s="102">
        <v>1954</v>
      </c>
      <c r="B2591">
        <v>1812</v>
      </c>
      <c r="C2591" t="s">
        <v>961</v>
      </c>
      <c r="D2591" t="s">
        <v>907</v>
      </c>
      <c r="E2591">
        <v>1231</v>
      </c>
      <c r="F2591">
        <v>1252</v>
      </c>
      <c r="G2591">
        <v>800</v>
      </c>
      <c r="H2591" t="s">
        <v>901</v>
      </c>
      <c r="I2591">
        <v>7167</v>
      </c>
      <c r="J2591" t="s">
        <v>957</v>
      </c>
      <c r="K2591" t="s">
        <v>940</v>
      </c>
      <c r="L2591">
        <v>250</v>
      </c>
      <c r="M2591">
        <v>252</v>
      </c>
      <c r="N2591">
        <v>4000</v>
      </c>
      <c r="O2591" t="s">
        <v>898</v>
      </c>
      <c r="P2591">
        <v>0.89323633152327597</v>
      </c>
      <c r="Q2591">
        <v>0.92609642084505395</v>
      </c>
      <c r="R2591">
        <v>0.12275693404328999</v>
      </c>
      <c r="S2591">
        <v>3.2762479848071402E-2</v>
      </c>
      <c r="T2591">
        <v>-0.31871994964282802</v>
      </c>
      <c r="U2591">
        <v>0.31871994964282802</v>
      </c>
      <c r="V2591">
        <v>0.48218544574864097</v>
      </c>
      <c r="W2591">
        <v>-1.55</v>
      </c>
      <c r="X2591">
        <v>0.64</v>
      </c>
      <c r="Y2591">
        <v>30232</v>
      </c>
      <c r="Z2591">
        <v>1890</v>
      </c>
      <c r="AA2591">
        <v>0.08</v>
      </c>
      <c r="AB2591">
        <v>16</v>
      </c>
      <c r="AC2591">
        <v>9</v>
      </c>
      <c r="AD2591">
        <v>7</v>
      </c>
      <c r="AE2591">
        <v>56.25</v>
      </c>
      <c r="AF2591">
        <v>20</v>
      </c>
      <c r="AG2591">
        <v>0</v>
      </c>
      <c r="AH2591">
        <v>1</v>
      </c>
      <c r="AI2591">
        <v>15</v>
      </c>
      <c r="AJ2591" s="301">
        <v>43919</v>
      </c>
      <c r="AK2591">
        <v>1155</v>
      </c>
      <c r="AL2591">
        <v>230</v>
      </c>
      <c r="AM2591" s="301">
        <v>43828</v>
      </c>
      <c r="AN2591">
        <v>1458</v>
      </c>
      <c r="AO2591">
        <v>280</v>
      </c>
      <c r="AP2591" s="301">
        <v>43645</v>
      </c>
      <c r="AQ2591">
        <v>1510</v>
      </c>
      <c r="AR2591">
        <v>290</v>
      </c>
      <c r="AS2591" s="301">
        <v>43280</v>
      </c>
      <c r="AT2591">
        <v>1646</v>
      </c>
      <c r="AU2591">
        <v>366</v>
      </c>
    </row>
    <row r="2592" spans="1:47" x14ac:dyDescent="0.2">
      <c r="A2592" s="102">
        <v>3165</v>
      </c>
      <c r="B2592">
        <v>1969</v>
      </c>
      <c r="C2592" t="s">
        <v>1146</v>
      </c>
      <c r="D2592" t="s">
        <v>907</v>
      </c>
      <c r="E2592">
        <v>1570</v>
      </c>
      <c r="F2592">
        <v>1559</v>
      </c>
      <c r="G2592">
        <v>600</v>
      </c>
      <c r="H2592" t="s">
        <v>901</v>
      </c>
      <c r="I2592">
        <v>6287</v>
      </c>
      <c r="J2592" t="s">
        <v>963</v>
      </c>
      <c r="K2592" t="s">
        <v>909</v>
      </c>
      <c r="L2592">
        <v>2270</v>
      </c>
      <c r="M2592">
        <v>2245</v>
      </c>
      <c r="N2592">
        <v>400</v>
      </c>
      <c r="O2592" t="s">
        <v>898</v>
      </c>
      <c r="P2592">
        <v>0.778014454519943</v>
      </c>
      <c r="Q2592">
        <v>0.89065099002706105</v>
      </c>
      <c r="R2592">
        <v>2.2365862143925701E-2</v>
      </c>
      <c r="S2592">
        <v>4.5506406502190302E-2</v>
      </c>
      <c r="T2592">
        <v>-1.3832298113606201</v>
      </c>
      <c r="U2592">
        <v>1.3832298113606201</v>
      </c>
      <c r="V2592">
        <v>1.2923381802040299</v>
      </c>
      <c r="W2592">
        <v>-9.09</v>
      </c>
      <c r="X2592">
        <v>4.16</v>
      </c>
      <c r="Y2592">
        <v>29950</v>
      </c>
      <c r="Z2592">
        <v>2304</v>
      </c>
      <c r="AA2592">
        <v>0.22</v>
      </c>
      <c r="AB2592">
        <v>13</v>
      </c>
      <c r="AC2592">
        <v>7</v>
      </c>
      <c r="AD2592">
        <v>6</v>
      </c>
      <c r="AE2592">
        <v>53.85</v>
      </c>
      <c r="AF2592">
        <v>20</v>
      </c>
      <c r="AG2592">
        <v>2</v>
      </c>
      <c r="AH2592">
        <v>1</v>
      </c>
      <c r="AI2592">
        <v>10</v>
      </c>
      <c r="AJ2592" s="301">
        <v>43919</v>
      </c>
      <c r="AK2592">
        <v>1711</v>
      </c>
      <c r="AL2592">
        <v>2183</v>
      </c>
      <c r="AM2592" s="301">
        <v>43828</v>
      </c>
      <c r="AN2592">
        <v>1960</v>
      </c>
      <c r="AO2592">
        <v>3430</v>
      </c>
      <c r="AP2592" s="301">
        <v>43645</v>
      </c>
      <c r="AQ2592">
        <v>1826</v>
      </c>
      <c r="AR2592">
        <v>2767</v>
      </c>
      <c r="AS2592" s="301">
        <v>43280</v>
      </c>
      <c r="AT2592">
        <v>1993</v>
      </c>
      <c r="AU2592">
        <v>3190</v>
      </c>
    </row>
    <row r="2593" spans="1:47" x14ac:dyDescent="0.2">
      <c r="A2593" s="102">
        <v>995</v>
      </c>
      <c r="B2593">
        <v>5714</v>
      </c>
      <c r="C2593" t="s">
        <v>559</v>
      </c>
      <c r="D2593" t="s">
        <v>911</v>
      </c>
      <c r="E2593">
        <v>3280</v>
      </c>
      <c r="F2593">
        <v>3235</v>
      </c>
      <c r="G2593">
        <v>300</v>
      </c>
      <c r="H2593" t="s">
        <v>898</v>
      </c>
      <c r="I2593">
        <v>6501</v>
      </c>
      <c r="J2593" t="s">
        <v>1022</v>
      </c>
      <c r="K2593" t="s">
        <v>903</v>
      </c>
      <c r="L2593">
        <v>3390</v>
      </c>
      <c r="M2593">
        <v>3395</v>
      </c>
      <c r="N2593">
        <v>300</v>
      </c>
      <c r="O2593" t="s">
        <v>901</v>
      </c>
      <c r="P2593">
        <v>0.95929846812795005</v>
      </c>
      <c r="Q2593">
        <v>0.94748843853519904</v>
      </c>
      <c r="R2593">
        <v>0.46921276405552698</v>
      </c>
      <c r="S2593">
        <v>5.4918216090669401E-2</v>
      </c>
      <c r="T2593">
        <v>0.28016689183653098</v>
      </c>
      <c r="U2593">
        <v>0.28016689183653098</v>
      </c>
      <c r="V2593">
        <v>0.537986995707045</v>
      </c>
      <c r="W2593">
        <v>1.04</v>
      </c>
      <c r="X2593">
        <v>4.71</v>
      </c>
      <c r="Y2593">
        <v>29863</v>
      </c>
      <c r="Z2593">
        <v>2489</v>
      </c>
      <c r="AA2593">
        <v>0.18</v>
      </c>
      <c r="AB2593">
        <v>12</v>
      </c>
      <c r="AC2593">
        <v>6</v>
      </c>
      <c r="AD2593">
        <v>6</v>
      </c>
      <c r="AE2593">
        <v>50</v>
      </c>
      <c r="AF2593">
        <v>20</v>
      </c>
      <c r="AG2593">
        <v>1</v>
      </c>
      <c r="AH2593">
        <v>0</v>
      </c>
      <c r="AI2593">
        <v>11</v>
      </c>
      <c r="AJ2593" s="301">
        <v>43919</v>
      </c>
      <c r="AK2593">
        <v>2786</v>
      </c>
      <c r="AL2593">
        <v>3109</v>
      </c>
      <c r="AM2593" s="301">
        <v>43828</v>
      </c>
      <c r="AN2593">
        <v>4075</v>
      </c>
      <c r="AO2593">
        <v>4626</v>
      </c>
      <c r="AP2593" s="301">
        <v>43645</v>
      </c>
      <c r="AQ2593">
        <v>3525</v>
      </c>
      <c r="AR2593">
        <v>4045</v>
      </c>
      <c r="AS2593" s="301">
        <v>43280</v>
      </c>
      <c r="AT2593">
        <v>3350</v>
      </c>
      <c r="AU2593">
        <v>3840.5</v>
      </c>
    </row>
    <row r="2594" spans="1:47" x14ac:dyDescent="0.2">
      <c r="A2594" s="102">
        <v>2776</v>
      </c>
      <c r="B2594">
        <v>1959</v>
      </c>
      <c r="C2594" t="s">
        <v>1446</v>
      </c>
      <c r="D2594" t="s">
        <v>907</v>
      </c>
      <c r="E2594">
        <v>3135</v>
      </c>
      <c r="F2594">
        <v>3115</v>
      </c>
      <c r="G2594">
        <v>300</v>
      </c>
      <c r="H2594" t="s">
        <v>901</v>
      </c>
      <c r="I2594">
        <v>6908</v>
      </c>
      <c r="J2594" t="s">
        <v>1404</v>
      </c>
      <c r="K2594" t="s">
        <v>903</v>
      </c>
      <c r="L2594">
        <v>3555</v>
      </c>
      <c r="M2594">
        <v>3525</v>
      </c>
      <c r="N2594">
        <v>300</v>
      </c>
      <c r="O2594" t="s">
        <v>898</v>
      </c>
      <c r="P2594">
        <v>0.82105632550017205</v>
      </c>
      <c r="Q2594">
        <v>0.90421468642764402</v>
      </c>
      <c r="R2594" s="15">
        <v>0.164213285682798</v>
      </c>
      <c r="S2594">
        <v>7.5746547905811701E-2</v>
      </c>
      <c r="T2594">
        <v>-0.101033193465183</v>
      </c>
      <c r="U2594">
        <v>0.101033193465183</v>
      </c>
      <c r="V2594">
        <v>5.6061556592137199E-2</v>
      </c>
      <c r="W2594">
        <v>-0.76</v>
      </c>
      <c r="X2594">
        <v>11.63</v>
      </c>
      <c r="Y2594">
        <v>29276</v>
      </c>
      <c r="Z2594">
        <v>4182</v>
      </c>
      <c r="AA2594">
        <v>0.33</v>
      </c>
      <c r="AB2594">
        <v>7</v>
      </c>
      <c r="AC2594">
        <v>5</v>
      </c>
      <c r="AD2594">
        <v>2</v>
      </c>
      <c r="AE2594">
        <v>71.430000000000007</v>
      </c>
      <c r="AF2594">
        <v>16</v>
      </c>
      <c r="AG2594">
        <v>2</v>
      </c>
      <c r="AH2594">
        <v>1</v>
      </c>
      <c r="AI2594">
        <v>4</v>
      </c>
      <c r="AJ2594" s="301">
        <v>43919</v>
      </c>
      <c r="AK2594">
        <v>3070</v>
      </c>
      <c r="AL2594">
        <v>3090</v>
      </c>
      <c r="AM2594" s="301">
        <v>43828</v>
      </c>
      <c r="AN2594">
        <v>3235</v>
      </c>
      <c r="AO2594">
        <v>4840</v>
      </c>
      <c r="AP2594" s="301">
        <v>43645</v>
      </c>
      <c r="AQ2594">
        <v>3325</v>
      </c>
      <c r="AR2594">
        <v>5630</v>
      </c>
      <c r="AS2594" s="301">
        <v>43280</v>
      </c>
      <c r="AT2594">
        <v>5210</v>
      </c>
      <c r="AU2594">
        <v>6680</v>
      </c>
    </row>
    <row r="2595" spans="1:47" x14ac:dyDescent="0.2">
      <c r="A2595" s="102">
        <v>2759</v>
      </c>
      <c r="B2595">
        <v>1941</v>
      </c>
      <c r="C2595" t="s">
        <v>1159</v>
      </c>
      <c r="D2595" t="s">
        <v>907</v>
      </c>
      <c r="E2595">
        <v>2302</v>
      </c>
      <c r="F2595">
        <v>2285</v>
      </c>
      <c r="G2595">
        <v>400</v>
      </c>
      <c r="H2595" t="s">
        <v>901</v>
      </c>
      <c r="I2595">
        <v>3076</v>
      </c>
      <c r="J2595" t="s">
        <v>1126</v>
      </c>
      <c r="K2595" t="s">
        <v>905</v>
      </c>
      <c r="L2595">
        <v>1560</v>
      </c>
      <c r="M2595">
        <v>1532</v>
      </c>
      <c r="N2595">
        <v>600</v>
      </c>
      <c r="O2595" t="s">
        <v>898</v>
      </c>
      <c r="P2595">
        <v>0.77110893679541903</v>
      </c>
      <c r="Q2595">
        <v>0.90458699230602102</v>
      </c>
      <c r="R2595">
        <v>0.10436916156644301</v>
      </c>
      <c r="S2595">
        <v>3.6764562703968003E-2</v>
      </c>
      <c r="T2595">
        <v>-1.0130564995342899</v>
      </c>
      <c r="U2595">
        <v>1.0130564995342899</v>
      </c>
      <c r="V2595">
        <v>1.4412918597600199</v>
      </c>
      <c r="W2595">
        <v>-7.5</v>
      </c>
      <c r="X2595">
        <v>0.56999999999999995</v>
      </c>
      <c r="Y2595">
        <v>29073</v>
      </c>
      <c r="Z2595">
        <v>1710</v>
      </c>
      <c r="AA2595">
        <v>0.12</v>
      </c>
      <c r="AB2595">
        <v>17</v>
      </c>
      <c r="AC2595">
        <v>9</v>
      </c>
      <c r="AD2595">
        <v>8</v>
      </c>
      <c r="AE2595">
        <v>52.94</v>
      </c>
      <c r="AF2595">
        <v>17</v>
      </c>
      <c r="AG2595">
        <v>3</v>
      </c>
      <c r="AH2595">
        <v>2</v>
      </c>
      <c r="AI2595">
        <v>12</v>
      </c>
      <c r="AJ2595" s="301">
        <v>43919</v>
      </c>
      <c r="AK2595">
        <v>2248</v>
      </c>
      <c r="AL2595">
        <v>1344</v>
      </c>
      <c r="AM2595" s="301">
        <v>43828</v>
      </c>
      <c r="AN2595">
        <v>2532</v>
      </c>
      <c r="AO2595">
        <v>1947</v>
      </c>
      <c r="AP2595" s="301">
        <v>43645</v>
      </c>
      <c r="AQ2595">
        <v>2296</v>
      </c>
      <c r="AR2595">
        <v>1791</v>
      </c>
      <c r="AS2595" s="301">
        <v>43280</v>
      </c>
      <c r="AT2595">
        <v>2698</v>
      </c>
      <c r="AU2595">
        <v>2309</v>
      </c>
    </row>
    <row r="2596" spans="1:47" x14ac:dyDescent="0.2">
      <c r="A2596" s="102">
        <v>640</v>
      </c>
      <c r="B2596">
        <v>7224</v>
      </c>
      <c r="C2596" t="s">
        <v>598</v>
      </c>
      <c r="D2596" t="s">
        <v>913</v>
      </c>
      <c r="E2596">
        <v>1018</v>
      </c>
      <c r="F2596">
        <v>1013</v>
      </c>
      <c r="G2596">
        <v>900</v>
      </c>
      <c r="H2596" t="s">
        <v>901</v>
      </c>
      <c r="I2596">
        <v>8309</v>
      </c>
      <c r="J2596" t="s">
        <v>641</v>
      </c>
      <c r="K2596" t="s">
        <v>940</v>
      </c>
      <c r="L2596">
        <v>2949.5</v>
      </c>
      <c r="M2596">
        <v>2928.5</v>
      </c>
      <c r="N2596">
        <v>300</v>
      </c>
      <c r="O2596" t="s">
        <v>898</v>
      </c>
      <c r="P2596">
        <v>0.56768916653331503</v>
      </c>
      <c r="Q2596">
        <v>0.95450459934746201</v>
      </c>
      <c r="R2596" s="15">
        <v>0.19419195284840601</v>
      </c>
      <c r="S2596">
        <v>1.1047015859874601E-2</v>
      </c>
      <c r="T2596">
        <v>-0.449745799212311</v>
      </c>
      <c r="U2596">
        <v>0.449745799212311</v>
      </c>
      <c r="V2596">
        <v>0.72805938914514801</v>
      </c>
      <c r="W2596">
        <v>-1.8</v>
      </c>
      <c r="X2596">
        <v>3.77</v>
      </c>
      <c r="Y2596">
        <v>28684</v>
      </c>
      <c r="Z2596">
        <v>2608</v>
      </c>
      <c r="AA2596">
        <v>0.14000000000000001</v>
      </c>
      <c r="AB2596">
        <v>11</v>
      </c>
      <c r="AC2596">
        <v>7</v>
      </c>
      <c r="AD2596">
        <v>4</v>
      </c>
      <c r="AE2596">
        <v>63.64</v>
      </c>
      <c r="AF2596">
        <v>21</v>
      </c>
      <c r="AG2596">
        <v>0</v>
      </c>
      <c r="AH2596">
        <v>2</v>
      </c>
      <c r="AI2596">
        <v>9</v>
      </c>
      <c r="AJ2596" s="301">
        <v>43919</v>
      </c>
      <c r="AK2596">
        <v>1145</v>
      </c>
      <c r="AL2596">
        <v>3284</v>
      </c>
      <c r="AM2596" s="301">
        <v>43828</v>
      </c>
      <c r="AN2596">
        <v>1481</v>
      </c>
      <c r="AO2596">
        <v>4337</v>
      </c>
      <c r="AP2596" s="301">
        <v>43645</v>
      </c>
      <c r="AQ2596">
        <v>1393</v>
      </c>
      <c r="AR2596">
        <v>3991</v>
      </c>
      <c r="AS2596" s="301">
        <v>43280</v>
      </c>
      <c r="AT2596">
        <v>1280</v>
      </c>
      <c r="AU2596">
        <v>4318</v>
      </c>
    </row>
    <row r="2597" spans="1:47" x14ac:dyDescent="0.2">
      <c r="A2597" s="102">
        <v>1068</v>
      </c>
      <c r="B2597">
        <v>1941</v>
      </c>
      <c r="C2597" t="s">
        <v>1159</v>
      </c>
      <c r="D2597" t="s">
        <v>907</v>
      </c>
      <c r="E2597">
        <v>2302</v>
      </c>
      <c r="F2597">
        <v>2285</v>
      </c>
      <c r="G2597">
        <v>400</v>
      </c>
      <c r="H2597" t="s">
        <v>901</v>
      </c>
      <c r="I2597">
        <v>6361</v>
      </c>
      <c r="J2597" t="s">
        <v>576</v>
      </c>
      <c r="K2597" t="s">
        <v>909</v>
      </c>
      <c r="L2597">
        <v>2492</v>
      </c>
      <c r="M2597">
        <v>2484</v>
      </c>
      <c r="N2597">
        <v>400</v>
      </c>
      <c r="O2597" t="s">
        <v>898</v>
      </c>
      <c r="P2597">
        <v>0.86560301710546395</v>
      </c>
      <c r="Q2597">
        <v>0.946060011699279</v>
      </c>
      <c r="R2597" s="15">
        <v>1.2950170912758401E-2</v>
      </c>
      <c r="S2597">
        <v>1.3409735454311301E-4</v>
      </c>
      <c r="T2597">
        <v>-0.47735152871693098</v>
      </c>
      <c r="U2597">
        <v>0.47735152871693098</v>
      </c>
      <c r="V2597">
        <v>0.68958502294475399</v>
      </c>
      <c r="W2597">
        <v>-4.28</v>
      </c>
      <c r="X2597">
        <v>8.01</v>
      </c>
      <c r="Y2597">
        <v>28433</v>
      </c>
      <c r="Z2597">
        <v>3159</v>
      </c>
      <c r="AA2597">
        <v>0.19</v>
      </c>
      <c r="AB2597">
        <v>9</v>
      </c>
      <c r="AC2597">
        <v>5</v>
      </c>
      <c r="AD2597">
        <v>4</v>
      </c>
      <c r="AE2597">
        <v>55.56</v>
      </c>
      <c r="AF2597">
        <v>18</v>
      </c>
      <c r="AG2597">
        <v>2</v>
      </c>
      <c r="AH2597">
        <v>2</v>
      </c>
      <c r="AI2597">
        <v>5</v>
      </c>
      <c r="AJ2597" s="301">
        <v>43919</v>
      </c>
      <c r="AK2597">
        <v>2248</v>
      </c>
      <c r="AL2597">
        <v>2060</v>
      </c>
      <c r="AM2597" s="301">
        <v>43828</v>
      </c>
      <c r="AN2597">
        <v>2532</v>
      </c>
      <c r="AO2597">
        <v>3325</v>
      </c>
      <c r="AP2597" s="301">
        <v>43645</v>
      </c>
      <c r="AQ2597">
        <v>2296</v>
      </c>
      <c r="AR2597">
        <v>3015</v>
      </c>
      <c r="AS2597" s="301">
        <v>43280</v>
      </c>
      <c r="AT2597">
        <v>2698</v>
      </c>
      <c r="AU2597">
        <v>3385</v>
      </c>
    </row>
    <row r="2598" spans="1:47" x14ac:dyDescent="0.2">
      <c r="A2598" s="102">
        <v>1439</v>
      </c>
      <c r="B2598">
        <v>8905</v>
      </c>
      <c r="C2598" t="s">
        <v>1095</v>
      </c>
      <c r="D2598" t="s">
        <v>917</v>
      </c>
      <c r="E2598">
        <v>1389</v>
      </c>
      <c r="F2598">
        <v>1390</v>
      </c>
      <c r="G2598">
        <v>700</v>
      </c>
      <c r="H2598" t="s">
        <v>901</v>
      </c>
      <c r="I2598">
        <v>9613</v>
      </c>
      <c r="J2598" t="s">
        <v>1183</v>
      </c>
      <c r="K2598" t="s">
        <v>900</v>
      </c>
      <c r="L2598">
        <v>1203</v>
      </c>
      <c r="M2598">
        <v>1177</v>
      </c>
      <c r="N2598">
        <v>800</v>
      </c>
      <c r="O2598" t="s">
        <v>898</v>
      </c>
      <c r="P2598">
        <v>0.89880753737404995</v>
      </c>
      <c r="Q2598">
        <v>0.93806571886328205</v>
      </c>
      <c r="R2598">
        <v>0.42219973052217002</v>
      </c>
      <c r="S2598">
        <v>6.0400098829804698E-3</v>
      </c>
      <c r="T2598">
        <v>-0.89869581984202596</v>
      </c>
      <c r="U2598">
        <v>0.89869581984202596</v>
      </c>
      <c r="V2598">
        <v>1.1618743685256101</v>
      </c>
      <c r="W2598">
        <v>-5.23</v>
      </c>
      <c r="X2598">
        <v>3.23</v>
      </c>
      <c r="Y2598">
        <v>28401</v>
      </c>
      <c r="Z2598">
        <v>2029</v>
      </c>
      <c r="AA2598">
        <v>0.03</v>
      </c>
      <c r="AB2598">
        <v>14</v>
      </c>
      <c r="AC2598">
        <v>6</v>
      </c>
      <c r="AD2598">
        <v>8</v>
      </c>
      <c r="AE2598">
        <v>42.86</v>
      </c>
      <c r="AF2598">
        <v>21</v>
      </c>
      <c r="AG2598">
        <v>1</v>
      </c>
      <c r="AH2598">
        <v>0</v>
      </c>
      <c r="AI2598">
        <v>13</v>
      </c>
      <c r="AJ2598" s="301">
        <v>43919</v>
      </c>
      <c r="AK2598">
        <v>1404</v>
      </c>
      <c r="AL2598">
        <v>1043</v>
      </c>
      <c r="AM2598" s="301">
        <v>43828</v>
      </c>
      <c r="AN2598">
        <v>1938</v>
      </c>
      <c r="AO2598">
        <v>1467</v>
      </c>
      <c r="AP2598" s="301">
        <v>43645</v>
      </c>
      <c r="AQ2598">
        <v>1653</v>
      </c>
      <c r="AR2598">
        <v>1461</v>
      </c>
      <c r="AS2598" s="301">
        <v>43280</v>
      </c>
      <c r="AT2598">
        <v>1950</v>
      </c>
      <c r="AU2598">
        <v>1251</v>
      </c>
    </row>
    <row r="2599" spans="1:47" x14ac:dyDescent="0.2">
      <c r="A2599" s="102">
        <v>1363</v>
      </c>
      <c r="B2599">
        <v>5110</v>
      </c>
      <c r="C2599" t="s">
        <v>808</v>
      </c>
      <c r="D2599" t="s">
        <v>984</v>
      </c>
      <c r="E2599">
        <v>1053</v>
      </c>
      <c r="F2599">
        <v>1049</v>
      </c>
      <c r="G2599">
        <v>700</v>
      </c>
      <c r="H2599" t="s">
        <v>901</v>
      </c>
      <c r="I2599">
        <v>5232</v>
      </c>
      <c r="J2599" t="s">
        <v>1433</v>
      </c>
      <c r="K2599" t="s">
        <v>897</v>
      </c>
      <c r="L2599">
        <v>3765</v>
      </c>
      <c r="M2599">
        <v>3805</v>
      </c>
      <c r="N2599">
        <v>200</v>
      </c>
      <c r="O2599" t="s">
        <v>898</v>
      </c>
      <c r="P2599">
        <v>0.87307002319429805</v>
      </c>
      <c r="Q2599">
        <v>0.940107254330946</v>
      </c>
      <c r="R2599">
        <v>0.210374838145994</v>
      </c>
      <c r="S2599">
        <v>7.3404150286142195E-2</v>
      </c>
      <c r="T2599">
        <v>-1.7720643605665001</v>
      </c>
      <c r="U2599">
        <v>1.7720643605665001</v>
      </c>
      <c r="V2599">
        <v>0.74261990482985996</v>
      </c>
      <c r="W2599">
        <v>-6.65</v>
      </c>
      <c r="X2599">
        <v>3.51</v>
      </c>
      <c r="Y2599">
        <v>28270</v>
      </c>
      <c r="Z2599">
        <v>2570</v>
      </c>
      <c r="AA2599">
        <v>0.13</v>
      </c>
      <c r="AB2599">
        <v>11</v>
      </c>
      <c r="AC2599">
        <v>6</v>
      </c>
      <c r="AD2599">
        <v>5</v>
      </c>
      <c r="AE2599">
        <v>54.55</v>
      </c>
      <c r="AF2599">
        <v>21</v>
      </c>
      <c r="AG2599">
        <v>0</v>
      </c>
      <c r="AH2599">
        <v>0</v>
      </c>
      <c r="AI2599">
        <v>11</v>
      </c>
      <c r="AJ2599" s="301">
        <v>43919</v>
      </c>
      <c r="AK2599">
        <v>1069</v>
      </c>
      <c r="AL2599">
        <v>3370</v>
      </c>
      <c r="AM2599" s="301">
        <v>43828</v>
      </c>
      <c r="AN2599">
        <v>1337</v>
      </c>
      <c r="AO2599">
        <v>4775</v>
      </c>
      <c r="AP2599" s="301">
        <v>43645</v>
      </c>
      <c r="AQ2599">
        <v>1263</v>
      </c>
      <c r="AR2599">
        <v>4390</v>
      </c>
      <c r="AS2599" s="301">
        <v>43280</v>
      </c>
      <c r="AT2599">
        <v>1711</v>
      </c>
      <c r="AU2599">
        <v>5150</v>
      </c>
    </row>
    <row r="2600" spans="1:47" x14ac:dyDescent="0.2">
      <c r="A2600" s="102">
        <v>2922</v>
      </c>
      <c r="B2600">
        <v>3291</v>
      </c>
      <c r="C2600" t="s">
        <v>55</v>
      </c>
      <c r="D2600" t="s">
        <v>917</v>
      </c>
      <c r="E2600">
        <v>1661</v>
      </c>
      <c r="F2600">
        <v>1643</v>
      </c>
      <c r="G2600">
        <v>300</v>
      </c>
      <c r="H2600" t="s">
        <v>898</v>
      </c>
      <c r="I2600">
        <v>6201</v>
      </c>
      <c r="J2600" t="s">
        <v>1150</v>
      </c>
      <c r="K2600" t="s">
        <v>913</v>
      </c>
      <c r="L2600">
        <v>5750</v>
      </c>
      <c r="M2600">
        <v>5650</v>
      </c>
      <c r="N2600">
        <v>100</v>
      </c>
      <c r="O2600" t="s">
        <v>901</v>
      </c>
      <c r="P2600">
        <v>0.92436747618088599</v>
      </c>
      <c r="Q2600">
        <v>0.89995288113329697</v>
      </c>
      <c r="R2600">
        <v>0.146911971311871</v>
      </c>
      <c r="S2600">
        <v>7.9858633207605195E-2</v>
      </c>
      <c r="T2600">
        <v>0.842124518864799</v>
      </c>
      <c r="U2600">
        <v>0.842124518864799</v>
      </c>
      <c r="V2600">
        <v>0.80307603218477097</v>
      </c>
      <c r="W2600">
        <v>3.68</v>
      </c>
      <c r="X2600">
        <v>12.76</v>
      </c>
      <c r="Y2600">
        <v>28171</v>
      </c>
      <c r="Z2600">
        <v>3130</v>
      </c>
      <c r="AA2600">
        <v>-0.21</v>
      </c>
      <c r="AB2600">
        <v>9</v>
      </c>
      <c r="AC2600">
        <v>6</v>
      </c>
      <c r="AD2600">
        <v>3</v>
      </c>
      <c r="AE2600">
        <v>66.67</v>
      </c>
      <c r="AF2600">
        <v>20</v>
      </c>
      <c r="AG2600">
        <v>1</v>
      </c>
      <c r="AH2600">
        <v>0</v>
      </c>
      <c r="AI2600">
        <v>8</v>
      </c>
      <c r="AJ2600" s="301">
        <v>43919</v>
      </c>
      <c r="AK2600">
        <v>1545</v>
      </c>
      <c r="AL2600">
        <v>5370</v>
      </c>
      <c r="AM2600" s="301">
        <v>43828</v>
      </c>
      <c r="AN2600">
        <v>1919</v>
      </c>
      <c r="AO2600">
        <v>6330</v>
      </c>
      <c r="AP2600" s="301">
        <v>43645</v>
      </c>
      <c r="AQ2600">
        <v>1803</v>
      </c>
      <c r="AR2600">
        <v>6040</v>
      </c>
      <c r="AS2600" s="301">
        <v>43280</v>
      </c>
      <c r="AT2600">
        <v>2103</v>
      </c>
      <c r="AU2600">
        <v>6010</v>
      </c>
    </row>
    <row r="2601" spans="1:47" x14ac:dyDescent="0.2">
      <c r="A2601" s="102">
        <v>82</v>
      </c>
      <c r="B2601">
        <v>6471</v>
      </c>
      <c r="C2601" t="s">
        <v>805</v>
      </c>
      <c r="D2601" t="s">
        <v>909</v>
      </c>
      <c r="E2601">
        <v>782</v>
      </c>
      <c r="F2601">
        <v>777</v>
      </c>
      <c r="G2601">
        <v>1300</v>
      </c>
      <c r="H2601" t="s">
        <v>901</v>
      </c>
      <c r="I2601">
        <v>7272</v>
      </c>
      <c r="J2601" t="s">
        <v>1039</v>
      </c>
      <c r="K2601" t="s">
        <v>913</v>
      </c>
      <c r="L2601">
        <v>1670</v>
      </c>
      <c r="M2601">
        <v>1639</v>
      </c>
      <c r="N2601">
        <v>600</v>
      </c>
      <c r="O2601" t="s">
        <v>898</v>
      </c>
      <c r="P2601">
        <v>0.93967030658540296</v>
      </c>
      <c r="Q2601">
        <v>0.97359515911471395</v>
      </c>
      <c r="R2601">
        <v>0.24538629814514801</v>
      </c>
      <c r="S2601">
        <v>2.0489647250368101E-2</v>
      </c>
      <c r="T2601">
        <v>-1.8031198804516699</v>
      </c>
      <c r="U2601">
        <v>1.8031198804516699</v>
      </c>
      <c r="V2601">
        <v>2.2195144532336002</v>
      </c>
      <c r="W2601">
        <v>-9.2200000000000006</v>
      </c>
      <c r="X2601">
        <v>2.72</v>
      </c>
      <c r="Y2601">
        <v>28033</v>
      </c>
      <c r="Z2601">
        <v>2002</v>
      </c>
      <c r="AA2601">
        <v>0.11</v>
      </c>
      <c r="AB2601">
        <v>14</v>
      </c>
      <c r="AC2601">
        <v>9</v>
      </c>
      <c r="AD2601">
        <v>5</v>
      </c>
      <c r="AE2601">
        <v>64.290000000000006</v>
      </c>
      <c r="AF2601">
        <v>21</v>
      </c>
      <c r="AG2601">
        <v>0</v>
      </c>
      <c r="AH2601">
        <v>1</v>
      </c>
      <c r="AI2601">
        <v>13</v>
      </c>
      <c r="AJ2601" s="301">
        <v>43919</v>
      </c>
      <c r="AK2601">
        <v>711</v>
      </c>
      <c r="AL2601">
        <v>1350</v>
      </c>
      <c r="AM2601" s="301">
        <v>43828</v>
      </c>
      <c r="AN2601">
        <v>1041</v>
      </c>
      <c r="AO2601">
        <v>2203</v>
      </c>
      <c r="AP2601" s="301">
        <v>43645</v>
      </c>
      <c r="AQ2601">
        <v>996</v>
      </c>
      <c r="AR2601">
        <v>1960</v>
      </c>
      <c r="AS2601" s="301">
        <v>43280</v>
      </c>
      <c r="AT2601">
        <v>1135</v>
      </c>
      <c r="AU2601">
        <v>2795</v>
      </c>
    </row>
    <row r="2602" spans="1:47" x14ac:dyDescent="0.2">
      <c r="A2602" s="102">
        <v>1331</v>
      </c>
      <c r="B2602">
        <v>1861</v>
      </c>
      <c r="C2602" t="s">
        <v>1204</v>
      </c>
      <c r="D2602" t="s">
        <v>907</v>
      </c>
      <c r="E2602">
        <v>2536</v>
      </c>
      <c r="F2602">
        <v>2521</v>
      </c>
      <c r="G2602">
        <v>400</v>
      </c>
      <c r="H2602" t="s">
        <v>898</v>
      </c>
      <c r="I2602">
        <v>6592</v>
      </c>
      <c r="J2602" t="s">
        <v>1059</v>
      </c>
      <c r="K2602" t="s">
        <v>903</v>
      </c>
      <c r="L2602">
        <v>3415</v>
      </c>
      <c r="M2602">
        <v>3380</v>
      </c>
      <c r="N2602">
        <v>300</v>
      </c>
      <c r="O2602" t="s">
        <v>901</v>
      </c>
      <c r="P2602">
        <v>0.85810213426802995</v>
      </c>
      <c r="Q2602">
        <v>0.94067827391347203</v>
      </c>
      <c r="R2602">
        <v>0.39262992657932899</v>
      </c>
      <c r="S2602">
        <v>9.9681077420185005E-2</v>
      </c>
      <c r="T2602">
        <v>1.0874059278696299E-3</v>
      </c>
      <c r="U2602">
        <v>1.0874059278696299E-3</v>
      </c>
      <c r="V2602">
        <v>0.57752916570740298</v>
      </c>
      <c r="W2602">
        <v>0</v>
      </c>
      <c r="X2602">
        <v>0.55000000000000004</v>
      </c>
      <c r="Y2602">
        <v>27841</v>
      </c>
      <c r="Z2602">
        <v>3977</v>
      </c>
      <c r="AA2602">
        <v>0.24</v>
      </c>
      <c r="AB2602">
        <v>7</v>
      </c>
      <c r="AC2602">
        <v>4</v>
      </c>
      <c r="AD2602">
        <v>3</v>
      </c>
      <c r="AE2602">
        <v>57.14</v>
      </c>
      <c r="AF2602">
        <v>21</v>
      </c>
      <c r="AG2602">
        <v>1</v>
      </c>
      <c r="AH2602">
        <v>0</v>
      </c>
      <c r="AI2602">
        <v>6</v>
      </c>
      <c r="AJ2602" s="301">
        <v>43919</v>
      </c>
      <c r="AK2602">
        <v>2481</v>
      </c>
      <c r="AL2602">
        <v>3360</v>
      </c>
      <c r="AM2602" s="301">
        <v>43828</v>
      </c>
      <c r="AN2602">
        <v>3330</v>
      </c>
      <c r="AO2602">
        <v>4150</v>
      </c>
      <c r="AP2602" s="301">
        <v>43645</v>
      </c>
      <c r="AQ2602">
        <v>3310</v>
      </c>
      <c r="AR2602">
        <v>3850</v>
      </c>
      <c r="AS2602" s="301">
        <v>43280</v>
      </c>
      <c r="AT2602">
        <v>3740</v>
      </c>
      <c r="AU2602">
        <v>5180</v>
      </c>
    </row>
    <row r="2603" spans="1:47" x14ac:dyDescent="0.2">
      <c r="A2603" s="102">
        <v>863</v>
      </c>
      <c r="B2603">
        <v>2222</v>
      </c>
      <c r="C2603" t="s">
        <v>474</v>
      </c>
      <c r="D2603" t="s">
        <v>923</v>
      </c>
      <c r="E2603">
        <v>4510</v>
      </c>
      <c r="F2603">
        <v>4385</v>
      </c>
      <c r="G2603">
        <v>200</v>
      </c>
      <c r="H2603" t="s">
        <v>901</v>
      </c>
      <c r="I2603">
        <v>2337</v>
      </c>
      <c r="J2603" t="s">
        <v>1172</v>
      </c>
      <c r="K2603" t="s">
        <v>917</v>
      </c>
      <c r="L2603">
        <v>267</v>
      </c>
      <c r="M2603">
        <v>265</v>
      </c>
      <c r="N2603">
        <v>3300</v>
      </c>
      <c r="O2603" t="s">
        <v>898</v>
      </c>
      <c r="P2603">
        <v>0.81675728789145097</v>
      </c>
      <c r="Q2603">
        <v>0.95003537266418803</v>
      </c>
      <c r="R2603">
        <v>0.12535368781093501</v>
      </c>
      <c r="S2603">
        <v>4.2275650499460603E-2</v>
      </c>
      <c r="T2603">
        <v>-0.86048436435281395</v>
      </c>
      <c r="U2603">
        <v>0.86048436435281395</v>
      </c>
      <c r="V2603">
        <v>0.46105978620155402</v>
      </c>
      <c r="W2603">
        <v>-5.69</v>
      </c>
      <c r="X2603">
        <v>0.28999999999999998</v>
      </c>
      <c r="Y2603">
        <v>27699</v>
      </c>
      <c r="Z2603">
        <v>1847</v>
      </c>
      <c r="AA2603">
        <v>0.57999999999999996</v>
      </c>
      <c r="AB2603">
        <v>15</v>
      </c>
      <c r="AC2603">
        <v>10</v>
      </c>
      <c r="AD2603">
        <v>5</v>
      </c>
      <c r="AE2603">
        <v>66.67</v>
      </c>
      <c r="AF2603">
        <v>19</v>
      </c>
      <c r="AG2603">
        <v>4</v>
      </c>
      <c r="AH2603">
        <v>3</v>
      </c>
      <c r="AI2603">
        <v>8</v>
      </c>
      <c r="AJ2603" s="301">
        <v>43919</v>
      </c>
      <c r="AK2603">
        <v>4865</v>
      </c>
      <c r="AL2603">
        <v>256</v>
      </c>
      <c r="AM2603" s="301">
        <v>43828</v>
      </c>
      <c r="AN2603">
        <v>8050</v>
      </c>
      <c r="AO2603">
        <v>461</v>
      </c>
      <c r="AP2603" s="301">
        <v>43645</v>
      </c>
      <c r="AQ2603">
        <v>5240</v>
      </c>
      <c r="AR2603">
        <v>326</v>
      </c>
      <c r="AS2603" s="301">
        <v>43280</v>
      </c>
      <c r="AT2603">
        <v>5370</v>
      </c>
      <c r="AU2603">
        <v>508</v>
      </c>
    </row>
    <row r="2604" spans="1:47" x14ac:dyDescent="0.2">
      <c r="A2604" s="102">
        <v>3930</v>
      </c>
      <c r="B2604">
        <v>2175</v>
      </c>
      <c r="C2604" t="s">
        <v>1058</v>
      </c>
      <c r="D2604" t="s">
        <v>910</v>
      </c>
      <c r="E2604">
        <v>2502</v>
      </c>
      <c r="F2604">
        <v>2475</v>
      </c>
      <c r="G2604">
        <v>400</v>
      </c>
      <c r="H2604" t="s">
        <v>901</v>
      </c>
      <c r="I2604">
        <v>3101</v>
      </c>
      <c r="J2604" t="s">
        <v>1106</v>
      </c>
      <c r="K2604" t="s">
        <v>1100</v>
      </c>
      <c r="L2604">
        <v>1478</v>
      </c>
      <c r="M2604">
        <v>1480</v>
      </c>
      <c r="N2604">
        <v>700</v>
      </c>
      <c r="O2604" t="s">
        <v>898</v>
      </c>
      <c r="P2604">
        <v>0.95071143998950902</v>
      </c>
      <c r="Q2604">
        <v>0.859077433195644</v>
      </c>
      <c r="R2604">
        <v>1.9310329915273899E-2</v>
      </c>
      <c r="S2604" s="15">
        <v>3.2595414329020099E-2</v>
      </c>
      <c r="T2604">
        <v>-1.2208727456791999</v>
      </c>
      <c r="U2604">
        <v>1.2208727456791999</v>
      </c>
      <c r="V2604">
        <v>0.55139710647370799</v>
      </c>
      <c r="W2604">
        <v>-5.85</v>
      </c>
      <c r="X2604">
        <v>4.6500000000000004</v>
      </c>
      <c r="Y2604">
        <v>27618</v>
      </c>
      <c r="Z2604">
        <v>1973</v>
      </c>
      <c r="AA2604">
        <v>0.2</v>
      </c>
      <c r="AB2604">
        <v>14</v>
      </c>
      <c r="AC2604">
        <v>9</v>
      </c>
      <c r="AD2604">
        <v>5</v>
      </c>
      <c r="AE2604">
        <v>64.290000000000006</v>
      </c>
      <c r="AF2604">
        <v>16</v>
      </c>
      <c r="AG2604">
        <v>5</v>
      </c>
      <c r="AH2604">
        <v>4</v>
      </c>
      <c r="AI2604">
        <v>5</v>
      </c>
      <c r="AJ2604" s="301">
        <v>43919</v>
      </c>
      <c r="AK2604">
        <v>2050</v>
      </c>
      <c r="AL2604">
        <v>1140</v>
      </c>
      <c r="AM2604" s="301">
        <v>43828</v>
      </c>
      <c r="AN2604">
        <v>3025</v>
      </c>
      <c r="AO2604">
        <v>1666</v>
      </c>
      <c r="AP2604" s="301">
        <v>43645</v>
      </c>
      <c r="AQ2604">
        <v>2625</v>
      </c>
      <c r="AR2604">
        <v>1349</v>
      </c>
      <c r="AS2604" s="301">
        <v>43280</v>
      </c>
      <c r="AT2604">
        <v>1952</v>
      </c>
      <c r="AU2604">
        <v>1787</v>
      </c>
    </row>
    <row r="2605" spans="1:47" x14ac:dyDescent="0.2">
      <c r="A2605" s="102">
        <v>2085</v>
      </c>
      <c r="B2605">
        <v>5463</v>
      </c>
      <c r="C2605" t="s">
        <v>63</v>
      </c>
      <c r="D2605" t="s">
        <v>939</v>
      </c>
      <c r="E2605">
        <v>2643</v>
      </c>
      <c r="F2605">
        <v>2662</v>
      </c>
      <c r="G2605">
        <v>400</v>
      </c>
      <c r="H2605" t="s">
        <v>901</v>
      </c>
      <c r="I2605">
        <v>5802</v>
      </c>
      <c r="J2605" t="s">
        <v>1056</v>
      </c>
      <c r="K2605" t="s">
        <v>911</v>
      </c>
      <c r="L2605">
        <v>1238.5</v>
      </c>
      <c r="M2605">
        <v>1214.5</v>
      </c>
      <c r="N2605">
        <v>900</v>
      </c>
      <c r="O2605" t="s">
        <v>898</v>
      </c>
      <c r="P2605">
        <v>0.87863368681426901</v>
      </c>
      <c r="Q2605">
        <v>0.92262844840521296</v>
      </c>
      <c r="R2605">
        <v>0.28171408629248601</v>
      </c>
      <c r="S2605" s="15">
        <v>1.58681151346428E-3</v>
      </c>
      <c r="T2605">
        <v>-0.47035426791839202</v>
      </c>
      <c r="U2605">
        <v>0.47035426791839202</v>
      </c>
      <c r="V2605">
        <v>0.64505568752916398</v>
      </c>
      <c r="W2605">
        <v>-2.81</v>
      </c>
      <c r="X2605">
        <v>2.65</v>
      </c>
      <c r="Y2605">
        <v>27479</v>
      </c>
      <c r="Z2605">
        <v>1963</v>
      </c>
      <c r="AA2605">
        <v>0.12</v>
      </c>
      <c r="AB2605">
        <v>14</v>
      </c>
      <c r="AC2605">
        <v>7</v>
      </c>
      <c r="AD2605">
        <v>7</v>
      </c>
      <c r="AE2605">
        <v>50</v>
      </c>
      <c r="AF2605">
        <v>20</v>
      </c>
      <c r="AG2605">
        <v>0</v>
      </c>
      <c r="AH2605">
        <v>1</v>
      </c>
      <c r="AI2605">
        <v>13</v>
      </c>
      <c r="AJ2605" s="301">
        <v>43919</v>
      </c>
      <c r="AK2605">
        <v>2771</v>
      </c>
      <c r="AL2605">
        <v>1166.5</v>
      </c>
      <c r="AM2605" s="301">
        <v>43828</v>
      </c>
      <c r="AN2605">
        <v>3080</v>
      </c>
      <c r="AO2605">
        <v>1652</v>
      </c>
      <c r="AP2605" s="301">
        <v>43645</v>
      </c>
      <c r="AQ2605">
        <v>3030</v>
      </c>
      <c r="AR2605">
        <v>1442</v>
      </c>
      <c r="AS2605" s="301">
        <v>43280</v>
      </c>
      <c r="AT2605">
        <v>3660</v>
      </c>
      <c r="AU2605">
        <v>1616.5</v>
      </c>
    </row>
    <row r="2606" spans="1:47" x14ac:dyDescent="0.2">
      <c r="A2606" s="102">
        <v>3873</v>
      </c>
      <c r="B2606">
        <v>4502</v>
      </c>
      <c r="C2606" t="s">
        <v>1096</v>
      </c>
      <c r="D2606" t="s">
        <v>918</v>
      </c>
      <c r="E2606">
        <v>3943</v>
      </c>
      <c r="F2606">
        <v>3882</v>
      </c>
      <c r="G2606">
        <v>200</v>
      </c>
      <c r="H2606" t="s">
        <v>901</v>
      </c>
      <c r="I2606">
        <v>6028</v>
      </c>
      <c r="J2606" t="s">
        <v>451</v>
      </c>
      <c r="K2606" t="s">
        <v>910</v>
      </c>
      <c r="L2606">
        <v>6200</v>
      </c>
      <c r="M2606">
        <v>6050</v>
      </c>
      <c r="N2606">
        <v>100</v>
      </c>
      <c r="O2606" t="s">
        <v>898</v>
      </c>
      <c r="P2606">
        <v>0.87497886430518002</v>
      </c>
      <c r="Q2606">
        <v>0.86209199135466397</v>
      </c>
      <c r="R2606">
        <v>0.43184162191369002</v>
      </c>
      <c r="S2606">
        <v>5.9150715842928199E-2</v>
      </c>
      <c r="T2606">
        <v>-0.46253037417419302</v>
      </c>
      <c r="U2606">
        <v>0.46253037417419302</v>
      </c>
      <c r="V2606">
        <v>0.91080939139018802</v>
      </c>
      <c r="W2606">
        <v>-4.09</v>
      </c>
      <c r="X2606">
        <v>28.33</v>
      </c>
      <c r="Y2606">
        <v>27456</v>
      </c>
      <c r="Z2606">
        <v>5491</v>
      </c>
      <c r="AA2606">
        <v>-0.22</v>
      </c>
      <c r="AB2606">
        <v>5</v>
      </c>
      <c r="AC2606">
        <v>2</v>
      </c>
      <c r="AD2606">
        <v>3</v>
      </c>
      <c r="AE2606">
        <v>40</v>
      </c>
      <c r="AF2606">
        <v>15</v>
      </c>
      <c r="AG2606">
        <v>2</v>
      </c>
      <c r="AH2606">
        <v>2</v>
      </c>
      <c r="AI2606">
        <v>1</v>
      </c>
      <c r="AJ2606" s="301">
        <v>43919</v>
      </c>
      <c r="AK2606">
        <v>3345</v>
      </c>
      <c r="AL2606">
        <v>5090</v>
      </c>
      <c r="AM2606" s="301">
        <v>43828</v>
      </c>
      <c r="AN2606">
        <v>4332</v>
      </c>
      <c r="AO2606">
        <v>7650</v>
      </c>
      <c r="AP2606" s="301">
        <v>43645</v>
      </c>
      <c r="AQ2606">
        <v>3857</v>
      </c>
      <c r="AR2606">
        <v>5960</v>
      </c>
      <c r="AS2606" s="301">
        <v>43280</v>
      </c>
      <c r="AT2606">
        <v>4560</v>
      </c>
      <c r="AU2606">
        <v>6500</v>
      </c>
    </row>
    <row r="2607" spans="1:47" x14ac:dyDescent="0.2">
      <c r="A2607" s="102">
        <v>1733</v>
      </c>
      <c r="B2607">
        <v>4634</v>
      </c>
      <c r="C2607" t="s">
        <v>62</v>
      </c>
      <c r="D2607" t="s">
        <v>920</v>
      </c>
      <c r="E2607">
        <v>1984</v>
      </c>
      <c r="F2607">
        <v>2000</v>
      </c>
      <c r="G2607">
        <v>500</v>
      </c>
      <c r="H2607" t="s">
        <v>901</v>
      </c>
      <c r="I2607">
        <v>6135</v>
      </c>
      <c r="J2607" t="s">
        <v>1452</v>
      </c>
      <c r="K2607" t="s">
        <v>909</v>
      </c>
      <c r="L2607">
        <v>3260</v>
      </c>
      <c r="M2607">
        <v>3240</v>
      </c>
      <c r="N2607">
        <v>300</v>
      </c>
      <c r="O2607" t="s">
        <v>898</v>
      </c>
      <c r="P2607">
        <v>0.61802118256819405</v>
      </c>
      <c r="Q2607">
        <v>0.93173392101389696</v>
      </c>
      <c r="R2607">
        <v>6.2919813702609795E-2</v>
      </c>
      <c r="S2607">
        <v>6.0648183619311298E-2</v>
      </c>
      <c r="T2607">
        <v>-0.65465443775381205</v>
      </c>
      <c r="U2607">
        <v>0.65465443775381205</v>
      </c>
      <c r="V2607">
        <v>0.59426010741661395</v>
      </c>
      <c r="W2607">
        <v>-5.84</v>
      </c>
      <c r="X2607">
        <v>2.88</v>
      </c>
      <c r="Y2607">
        <v>27421</v>
      </c>
      <c r="Z2607">
        <v>2742</v>
      </c>
      <c r="AA2607">
        <v>0.54</v>
      </c>
      <c r="AB2607">
        <v>10</v>
      </c>
      <c r="AC2607">
        <v>5</v>
      </c>
      <c r="AD2607">
        <v>5</v>
      </c>
      <c r="AE2607">
        <v>50</v>
      </c>
      <c r="AF2607">
        <v>17</v>
      </c>
      <c r="AG2607">
        <v>2</v>
      </c>
      <c r="AH2607">
        <v>1</v>
      </c>
      <c r="AI2607">
        <v>7</v>
      </c>
      <c r="AJ2607" s="301">
        <v>43919</v>
      </c>
      <c r="AK2607">
        <v>2221</v>
      </c>
      <c r="AL2607">
        <v>2794</v>
      </c>
      <c r="AM2607" s="301">
        <v>43828</v>
      </c>
      <c r="AN2607">
        <v>2667</v>
      </c>
      <c r="AO2607">
        <v>5020</v>
      </c>
      <c r="AP2607" s="301">
        <v>43645</v>
      </c>
      <c r="AQ2607">
        <v>2387</v>
      </c>
      <c r="AR2607">
        <v>4630</v>
      </c>
      <c r="AS2607" s="301">
        <v>43280</v>
      </c>
      <c r="AT2607">
        <v>2796</v>
      </c>
      <c r="AU2607">
        <v>4185</v>
      </c>
    </row>
    <row r="2608" spans="1:47" x14ac:dyDescent="0.2">
      <c r="A2608" s="102">
        <v>2539</v>
      </c>
      <c r="B2608">
        <v>1332</v>
      </c>
      <c r="C2608" t="s">
        <v>1174</v>
      </c>
      <c r="D2608" t="s">
        <v>974</v>
      </c>
      <c r="E2608">
        <v>468</v>
      </c>
      <c r="F2608">
        <v>456</v>
      </c>
      <c r="G2608">
        <v>1900</v>
      </c>
      <c r="H2608" t="s">
        <v>901</v>
      </c>
      <c r="I2608">
        <v>6504</v>
      </c>
      <c r="J2608" t="s">
        <v>1444</v>
      </c>
      <c r="K2608" t="s">
        <v>903</v>
      </c>
      <c r="L2608">
        <v>2911</v>
      </c>
      <c r="M2608">
        <v>2906</v>
      </c>
      <c r="N2608">
        <v>300</v>
      </c>
      <c r="O2608" t="s">
        <v>898</v>
      </c>
      <c r="P2608">
        <v>0.74479402971562403</v>
      </c>
      <c r="Q2608">
        <v>0.91010988238004098</v>
      </c>
      <c r="R2608">
        <v>2.5023092976567799E-2</v>
      </c>
      <c r="S2608">
        <v>2.13497274036955E-2</v>
      </c>
      <c r="T2608">
        <v>-1.6511448061290901</v>
      </c>
      <c r="U2608">
        <v>1.6511448061290901</v>
      </c>
      <c r="V2608">
        <v>1.4454975095642599</v>
      </c>
      <c r="W2608">
        <v>-16.64</v>
      </c>
      <c r="X2608">
        <v>0.62</v>
      </c>
      <c r="Y2608">
        <v>27226</v>
      </c>
      <c r="Z2608">
        <v>2094</v>
      </c>
      <c r="AA2608">
        <v>-0.09</v>
      </c>
      <c r="AB2608">
        <v>13</v>
      </c>
      <c r="AC2608">
        <v>7</v>
      </c>
      <c r="AD2608">
        <v>6</v>
      </c>
      <c r="AE2608">
        <v>53.85</v>
      </c>
      <c r="AF2608">
        <v>16</v>
      </c>
      <c r="AG2608">
        <v>4</v>
      </c>
      <c r="AH2608">
        <v>5</v>
      </c>
      <c r="AI2608">
        <v>4</v>
      </c>
      <c r="AJ2608" s="301">
        <v>43919</v>
      </c>
      <c r="AK2608">
        <v>517</v>
      </c>
      <c r="AL2608">
        <v>2429</v>
      </c>
      <c r="AM2608" s="301">
        <v>43828</v>
      </c>
      <c r="AN2608">
        <v>652</v>
      </c>
      <c r="AO2608">
        <v>3345</v>
      </c>
      <c r="AP2608" s="301">
        <v>43645</v>
      </c>
      <c r="AQ2608">
        <v>674</v>
      </c>
      <c r="AR2608">
        <v>3865</v>
      </c>
      <c r="AS2608" s="301">
        <v>43280</v>
      </c>
      <c r="AT2608">
        <v>537</v>
      </c>
      <c r="AU2608">
        <v>4155</v>
      </c>
    </row>
    <row r="2609" spans="1:47" x14ac:dyDescent="0.2">
      <c r="A2609" s="102">
        <v>1598</v>
      </c>
      <c r="B2609">
        <v>5631</v>
      </c>
      <c r="C2609" t="s">
        <v>1053</v>
      </c>
      <c r="D2609" t="s">
        <v>909</v>
      </c>
      <c r="E2609">
        <v>1520</v>
      </c>
      <c r="F2609">
        <v>1508</v>
      </c>
      <c r="G2609">
        <v>600</v>
      </c>
      <c r="H2609" t="s">
        <v>901</v>
      </c>
      <c r="I2609">
        <v>5713</v>
      </c>
      <c r="J2609" t="s">
        <v>1099</v>
      </c>
      <c r="K2609" t="s">
        <v>911</v>
      </c>
      <c r="L2609">
        <v>2937</v>
      </c>
      <c r="M2609">
        <v>2957.5</v>
      </c>
      <c r="N2609">
        <v>300</v>
      </c>
      <c r="O2609" t="s">
        <v>898</v>
      </c>
      <c r="P2609">
        <v>0.90533290896365703</v>
      </c>
      <c r="Q2609">
        <v>0.93452534352182903</v>
      </c>
      <c r="R2609" s="15">
        <v>0.451058366718118</v>
      </c>
      <c r="S2609">
        <v>8.0317166633576006E-2</v>
      </c>
      <c r="T2609">
        <v>-0.321327841073141</v>
      </c>
      <c r="U2609">
        <v>0.321327841073141</v>
      </c>
      <c r="V2609">
        <v>0.37475359443148498</v>
      </c>
      <c r="W2609">
        <v>-1.58</v>
      </c>
      <c r="X2609">
        <v>1.98</v>
      </c>
      <c r="Y2609">
        <v>27142</v>
      </c>
      <c r="Z2609">
        <v>4524</v>
      </c>
      <c r="AA2609">
        <v>0.24</v>
      </c>
      <c r="AB2609">
        <v>6</v>
      </c>
      <c r="AC2609">
        <v>3</v>
      </c>
      <c r="AD2609">
        <v>3</v>
      </c>
      <c r="AE2609">
        <v>50</v>
      </c>
      <c r="AF2609">
        <v>22</v>
      </c>
      <c r="AG2609">
        <v>0</v>
      </c>
      <c r="AH2609">
        <v>0</v>
      </c>
      <c r="AI2609">
        <v>6</v>
      </c>
      <c r="AJ2609" s="301">
        <v>43919</v>
      </c>
      <c r="AK2609">
        <v>1267</v>
      </c>
      <c r="AL2609">
        <v>2311.5</v>
      </c>
      <c r="AM2609" s="301">
        <v>43828</v>
      </c>
      <c r="AN2609">
        <v>2157</v>
      </c>
      <c r="AO2609">
        <v>3544</v>
      </c>
      <c r="AP2609" s="301">
        <v>43645</v>
      </c>
      <c r="AQ2609">
        <v>1903</v>
      </c>
      <c r="AR2609">
        <v>3244</v>
      </c>
      <c r="AS2609" s="301">
        <v>43280</v>
      </c>
      <c r="AT2609">
        <v>2766</v>
      </c>
      <c r="AU2609">
        <v>4145</v>
      </c>
    </row>
    <row r="2610" spans="1:47" x14ac:dyDescent="0.2">
      <c r="A2610" s="102">
        <v>3543</v>
      </c>
      <c r="B2610">
        <v>2296</v>
      </c>
      <c r="C2610" t="s">
        <v>1472</v>
      </c>
      <c r="D2610" t="s">
        <v>923</v>
      </c>
      <c r="E2610">
        <v>646</v>
      </c>
      <c r="F2610">
        <v>643</v>
      </c>
      <c r="G2610">
        <v>1400</v>
      </c>
      <c r="H2610" t="s">
        <v>901</v>
      </c>
      <c r="I2610">
        <v>6504</v>
      </c>
      <c r="J2610" t="s">
        <v>1444</v>
      </c>
      <c r="K2610" t="s">
        <v>903</v>
      </c>
      <c r="L2610">
        <v>2911</v>
      </c>
      <c r="M2610">
        <v>2906</v>
      </c>
      <c r="N2610">
        <v>300</v>
      </c>
      <c r="O2610" t="s">
        <v>898</v>
      </c>
      <c r="P2610">
        <v>0.84676108870965106</v>
      </c>
      <c r="Q2610">
        <v>0.87570145097571706</v>
      </c>
      <c r="R2610">
        <v>1.07389660506668E-2</v>
      </c>
      <c r="S2610">
        <v>2.4877831288311801E-2</v>
      </c>
      <c r="T2610">
        <v>-1.049645227386</v>
      </c>
      <c r="U2610">
        <v>1.049645227386</v>
      </c>
      <c r="V2610">
        <v>0.97509484256258805</v>
      </c>
      <c r="W2610">
        <v>-9.59</v>
      </c>
      <c r="X2610">
        <v>3.26</v>
      </c>
      <c r="Y2610">
        <v>26617</v>
      </c>
      <c r="Z2610">
        <v>1479</v>
      </c>
      <c r="AA2610">
        <v>0.08</v>
      </c>
      <c r="AB2610">
        <v>18</v>
      </c>
      <c r="AC2610">
        <v>11</v>
      </c>
      <c r="AD2610">
        <v>7</v>
      </c>
      <c r="AE2610">
        <v>61.11</v>
      </c>
      <c r="AF2610">
        <v>19</v>
      </c>
      <c r="AG2610">
        <v>3</v>
      </c>
      <c r="AH2610">
        <v>3</v>
      </c>
      <c r="AI2610">
        <v>12</v>
      </c>
      <c r="AJ2610" s="301">
        <v>43919</v>
      </c>
      <c r="AK2610">
        <v>655</v>
      </c>
      <c r="AL2610">
        <v>2429</v>
      </c>
      <c r="AM2610" s="301">
        <v>43828</v>
      </c>
      <c r="AN2610">
        <v>705</v>
      </c>
      <c r="AO2610">
        <v>3345</v>
      </c>
      <c r="AP2610" s="301">
        <v>43645</v>
      </c>
      <c r="AQ2610">
        <v>743</v>
      </c>
      <c r="AR2610">
        <v>3865</v>
      </c>
      <c r="AS2610" s="301">
        <v>43280</v>
      </c>
      <c r="AT2610">
        <v>941</v>
      </c>
      <c r="AU2610">
        <v>4155</v>
      </c>
    </row>
    <row r="2611" spans="1:47" x14ac:dyDescent="0.2">
      <c r="A2611" s="102">
        <v>1509</v>
      </c>
      <c r="B2611">
        <v>8410</v>
      </c>
      <c r="C2611" t="s">
        <v>1047</v>
      </c>
      <c r="D2611" t="s">
        <v>940</v>
      </c>
      <c r="E2611">
        <v>297</v>
      </c>
      <c r="F2611">
        <v>297</v>
      </c>
      <c r="G2611">
        <v>3100</v>
      </c>
      <c r="H2611" t="s">
        <v>901</v>
      </c>
      <c r="I2611">
        <v>9706</v>
      </c>
      <c r="J2611" t="s">
        <v>980</v>
      </c>
      <c r="K2611" t="s">
        <v>917</v>
      </c>
      <c r="L2611">
        <v>4650</v>
      </c>
      <c r="M2611">
        <v>4565</v>
      </c>
      <c r="N2611">
        <v>200</v>
      </c>
      <c r="O2611" t="s">
        <v>898</v>
      </c>
      <c r="P2611">
        <v>0.74473110048376201</v>
      </c>
      <c r="Q2611">
        <v>0.93648264531834402</v>
      </c>
      <c r="R2611" s="15">
        <v>0.342209727190179</v>
      </c>
      <c r="S2611">
        <v>6.9427990059922401E-3</v>
      </c>
      <c r="T2611">
        <v>-0.41834504405880102</v>
      </c>
      <c r="U2611">
        <v>0.41834504405880102</v>
      </c>
      <c r="V2611">
        <v>0.84488016977850799</v>
      </c>
      <c r="W2611">
        <v>-2.77</v>
      </c>
      <c r="X2611">
        <v>0.84</v>
      </c>
      <c r="Y2611">
        <v>26435</v>
      </c>
      <c r="Z2611">
        <v>1555</v>
      </c>
      <c r="AA2611">
        <v>0.11</v>
      </c>
      <c r="AB2611">
        <v>17</v>
      </c>
      <c r="AC2611">
        <v>7</v>
      </c>
      <c r="AD2611">
        <v>10</v>
      </c>
      <c r="AE2611">
        <v>41.18</v>
      </c>
      <c r="AF2611">
        <v>18</v>
      </c>
      <c r="AG2611">
        <v>6</v>
      </c>
      <c r="AH2611">
        <v>3</v>
      </c>
      <c r="AI2611">
        <v>8</v>
      </c>
      <c r="AJ2611" s="301">
        <v>43919</v>
      </c>
      <c r="AK2611">
        <v>285</v>
      </c>
      <c r="AL2611">
        <v>4580</v>
      </c>
      <c r="AM2611" s="301">
        <v>43828</v>
      </c>
      <c r="AN2611">
        <v>358</v>
      </c>
      <c r="AO2611">
        <v>6090</v>
      </c>
      <c r="AP2611" s="301">
        <v>43645</v>
      </c>
      <c r="AQ2611">
        <v>288</v>
      </c>
      <c r="AR2611">
        <v>4760</v>
      </c>
      <c r="AS2611" s="301">
        <v>43280</v>
      </c>
      <c r="AT2611">
        <v>334</v>
      </c>
      <c r="AU2611">
        <v>5100</v>
      </c>
    </row>
    <row r="2612" spans="1:47" x14ac:dyDescent="0.2">
      <c r="A2612" s="102">
        <v>3921</v>
      </c>
      <c r="B2612">
        <v>2587</v>
      </c>
      <c r="C2612" t="s">
        <v>1233</v>
      </c>
      <c r="D2612" t="s">
        <v>923</v>
      </c>
      <c r="E2612">
        <v>4200</v>
      </c>
      <c r="F2612">
        <v>4180</v>
      </c>
      <c r="G2612">
        <v>200</v>
      </c>
      <c r="H2612" t="s">
        <v>898</v>
      </c>
      <c r="I2612">
        <v>9201</v>
      </c>
      <c r="J2612" t="s">
        <v>1086</v>
      </c>
      <c r="K2612" t="s">
        <v>1087</v>
      </c>
      <c r="L2612">
        <v>1900</v>
      </c>
      <c r="M2612">
        <v>1899</v>
      </c>
      <c r="N2612">
        <v>400</v>
      </c>
      <c r="O2612" t="s">
        <v>901</v>
      </c>
      <c r="P2612">
        <v>0.79288893911776004</v>
      </c>
      <c r="Q2612">
        <v>0.85931152919177101</v>
      </c>
      <c r="R2612">
        <v>3.17171341251657E-3</v>
      </c>
      <c r="S2612">
        <v>1.7979366788886099E-2</v>
      </c>
      <c r="T2612">
        <v>0.94488727624545299</v>
      </c>
      <c r="U2612">
        <v>0.94488727624545299</v>
      </c>
      <c r="V2612">
        <v>0.82462852407489495</v>
      </c>
      <c r="W2612">
        <v>6.33</v>
      </c>
      <c r="X2612">
        <v>9.14</v>
      </c>
      <c r="Y2612">
        <v>26409</v>
      </c>
      <c r="Z2612">
        <v>4402</v>
      </c>
      <c r="AA2612">
        <v>0.22</v>
      </c>
      <c r="AB2612">
        <v>6</v>
      </c>
      <c r="AC2612">
        <v>3</v>
      </c>
      <c r="AD2612">
        <v>3</v>
      </c>
      <c r="AE2612">
        <v>50</v>
      </c>
      <c r="AF2612">
        <v>17</v>
      </c>
      <c r="AG2612">
        <v>2</v>
      </c>
      <c r="AH2612">
        <v>1</v>
      </c>
      <c r="AI2612">
        <v>3</v>
      </c>
      <c r="AJ2612" s="301">
        <v>43919</v>
      </c>
      <c r="AK2612">
        <v>4260</v>
      </c>
      <c r="AL2612">
        <v>2069</v>
      </c>
      <c r="AM2612" s="301">
        <v>43828</v>
      </c>
      <c r="AN2612">
        <v>4545</v>
      </c>
      <c r="AO2612">
        <v>3397</v>
      </c>
      <c r="AP2612" s="301">
        <v>43645</v>
      </c>
      <c r="AQ2612">
        <v>4710</v>
      </c>
      <c r="AR2612">
        <v>3507</v>
      </c>
      <c r="AS2612" s="301">
        <v>43280</v>
      </c>
      <c r="AT2612">
        <v>4670</v>
      </c>
      <c r="AU2612">
        <v>3837</v>
      </c>
    </row>
    <row r="2613" spans="1:47" x14ac:dyDescent="0.2">
      <c r="A2613" s="102">
        <v>962</v>
      </c>
      <c r="B2613">
        <v>6592</v>
      </c>
      <c r="C2613" t="s">
        <v>1059</v>
      </c>
      <c r="D2613" t="s">
        <v>903</v>
      </c>
      <c r="E2613">
        <v>3415</v>
      </c>
      <c r="F2613">
        <v>3380</v>
      </c>
      <c r="G2613">
        <v>300</v>
      </c>
      <c r="H2613" t="s">
        <v>898</v>
      </c>
      <c r="I2613">
        <v>8306</v>
      </c>
      <c r="J2613" t="s">
        <v>1029</v>
      </c>
      <c r="K2613" t="s">
        <v>940</v>
      </c>
      <c r="L2613">
        <v>422</v>
      </c>
      <c r="M2613">
        <v>422.5</v>
      </c>
      <c r="N2613">
        <v>2400</v>
      </c>
      <c r="O2613" t="s">
        <v>901</v>
      </c>
      <c r="P2613">
        <v>0.90935733910085903</v>
      </c>
      <c r="Q2613">
        <v>0.94816034897166401</v>
      </c>
      <c r="R2613" s="15">
        <v>3.0058101381181899E-3</v>
      </c>
      <c r="S2613">
        <v>1.39751956110579E-2</v>
      </c>
      <c r="T2613">
        <v>0.98469613406613199</v>
      </c>
      <c r="U2613">
        <v>0.98469613406613199</v>
      </c>
      <c r="V2613">
        <v>1.4258814348390201</v>
      </c>
      <c r="W2613">
        <v>2.95</v>
      </c>
      <c r="X2613">
        <v>0</v>
      </c>
      <c r="Y2613">
        <v>26293</v>
      </c>
      <c r="Z2613">
        <v>1753</v>
      </c>
      <c r="AA2613">
        <v>0.03</v>
      </c>
      <c r="AB2613">
        <v>15</v>
      </c>
      <c r="AC2613">
        <v>8</v>
      </c>
      <c r="AD2613">
        <v>7</v>
      </c>
      <c r="AE2613">
        <v>53.33</v>
      </c>
      <c r="AF2613">
        <v>21</v>
      </c>
      <c r="AG2613">
        <v>0</v>
      </c>
      <c r="AH2613">
        <v>0</v>
      </c>
      <c r="AI2613">
        <v>15</v>
      </c>
      <c r="AJ2613" s="301">
        <v>43919</v>
      </c>
      <c r="AK2613">
        <v>3360</v>
      </c>
      <c r="AL2613">
        <v>426.1</v>
      </c>
      <c r="AM2613" s="301">
        <v>43828</v>
      </c>
      <c r="AN2613">
        <v>4150</v>
      </c>
      <c r="AO2613">
        <v>593.20000000000005</v>
      </c>
      <c r="AP2613" s="301">
        <v>43645</v>
      </c>
      <c r="AQ2613">
        <v>3850</v>
      </c>
      <c r="AR2613">
        <v>524.29999999999995</v>
      </c>
      <c r="AS2613" s="301">
        <v>43280</v>
      </c>
      <c r="AT2613">
        <v>5180</v>
      </c>
      <c r="AU2613">
        <v>621.6</v>
      </c>
    </row>
    <row r="2614" spans="1:47" x14ac:dyDescent="0.2">
      <c r="A2614" s="102">
        <v>1879</v>
      </c>
      <c r="B2614">
        <v>1941</v>
      </c>
      <c r="C2614" t="s">
        <v>1159</v>
      </c>
      <c r="D2614" t="s">
        <v>907</v>
      </c>
      <c r="E2614">
        <v>2302</v>
      </c>
      <c r="F2614">
        <v>2285</v>
      </c>
      <c r="G2614">
        <v>400</v>
      </c>
      <c r="H2614" t="s">
        <v>898</v>
      </c>
      <c r="I2614">
        <v>8750</v>
      </c>
      <c r="J2614" t="s">
        <v>27</v>
      </c>
      <c r="K2614" t="s">
        <v>1018</v>
      </c>
      <c r="L2614">
        <v>1277.5</v>
      </c>
      <c r="M2614">
        <v>1283</v>
      </c>
      <c r="N2614">
        <v>700</v>
      </c>
      <c r="O2614" t="s">
        <v>901</v>
      </c>
      <c r="P2614">
        <v>0.55766116618657502</v>
      </c>
      <c r="Q2614">
        <v>0.92795485004131295</v>
      </c>
      <c r="R2614" s="15">
        <v>0.168214617074888</v>
      </c>
      <c r="S2614">
        <v>1.97548089557155E-3</v>
      </c>
      <c r="T2614">
        <v>1.03833441287734</v>
      </c>
      <c r="U2614">
        <v>1.03833441287734</v>
      </c>
      <c r="V2614">
        <v>0.82822875077629798</v>
      </c>
      <c r="W2614">
        <v>5.77</v>
      </c>
      <c r="X2614">
        <v>1.74</v>
      </c>
      <c r="Y2614">
        <v>25975</v>
      </c>
      <c r="Z2614">
        <v>1998</v>
      </c>
      <c r="AA2614">
        <v>0.13</v>
      </c>
      <c r="AB2614">
        <v>13</v>
      </c>
      <c r="AC2614">
        <v>7</v>
      </c>
      <c r="AD2614">
        <v>6</v>
      </c>
      <c r="AE2614">
        <v>53.85</v>
      </c>
      <c r="AF2614">
        <v>17</v>
      </c>
      <c r="AG2614">
        <v>3</v>
      </c>
      <c r="AH2614">
        <v>2</v>
      </c>
      <c r="AI2614">
        <v>8</v>
      </c>
      <c r="AJ2614" s="301">
        <v>43919</v>
      </c>
      <c r="AK2614">
        <v>2248</v>
      </c>
      <c r="AL2614">
        <v>1305</v>
      </c>
      <c r="AM2614" s="301">
        <v>43828</v>
      </c>
      <c r="AN2614">
        <v>2532</v>
      </c>
      <c r="AO2614">
        <v>1816.5</v>
      </c>
      <c r="AP2614" s="301">
        <v>43645</v>
      </c>
      <c r="AQ2614">
        <v>2296</v>
      </c>
      <c r="AR2614">
        <v>1656</v>
      </c>
      <c r="AS2614" s="301">
        <v>43280</v>
      </c>
      <c r="AT2614">
        <v>2698</v>
      </c>
      <c r="AU2614">
        <v>1954.5</v>
      </c>
    </row>
    <row r="2615" spans="1:47" x14ac:dyDescent="0.2">
      <c r="A2615" s="102">
        <v>934</v>
      </c>
      <c r="B2615">
        <v>4612</v>
      </c>
      <c r="C2615" t="s">
        <v>540</v>
      </c>
      <c r="D2615" t="s">
        <v>920</v>
      </c>
      <c r="E2615">
        <v>7860</v>
      </c>
      <c r="F2615">
        <v>7960</v>
      </c>
      <c r="G2615">
        <v>100</v>
      </c>
      <c r="H2615" t="s">
        <v>898</v>
      </c>
      <c r="I2615">
        <v>7649</v>
      </c>
      <c r="J2615" t="s">
        <v>1061</v>
      </c>
      <c r="K2615" t="s">
        <v>921</v>
      </c>
      <c r="L2615">
        <v>7340</v>
      </c>
      <c r="M2615">
        <v>7440</v>
      </c>
      <c r="N2615">
        <v>100</v>
      </c>
      <c r="O2615" t="s">
        <v>901</v>
      </c>
      <c r="P2615">
        <v>0.93274076533161998</v>
      </c>
      <c r="Q2615">
        <v>0.94876360393613102</v>
      </c>
      <c r="R2615">
        <v>0.29154734089058998</v>
      </c>
      <c r="S2615" s="15">
        <v>2.47041765409306E-2</v>
      </c>
      <c r="T2615">
        <v>0.57083419161663096</v>
      </c>
      <c r="U2615">
        <v>0.57083419161663096</v>
      </c>
      <c r="V2615">
        <v>0.70676904342956903</v>
      </c>
      <c r="W2615">
        <v>3.47</v>
      </c>
      <c r="X2615">
        <v>6.53</v>
      </c>
      <c r="Y2615">
        <v>25956</v>
      </c>
      <c r="Z2615">
        <v>2884</v>
      </c>
      <c r="AA2615">
        <v>0.01</v>
      </c>
      <c r="AB2615">
        <v>9</v>
      </c>
      <c r="AC2615">
        <v>5</v>
      </c>
      <c r="AD2615">
        <v>4</v>
      </c>
      <c r="AE2615">
        <v>55.56</v>
      </c>
      <c r="AF2615">
        <v>18</v>
      </c>
      <c r="AG2615">
        <v>2</v>
      </c>
      <c r="AH2615">
        <v>1</v>
      </c>
      <c r="AI2615">
        <v>6</v>
      </c>
      <c r="AJ2615" s="301">
        <v>43919</v>
      </c>
      <c r="AK2615">
        <v>5800</v>
      </c>
      <c r="AL2615">
        <v>5950</v>
      </c>
      <c r="AM2615" s="301">
        <v>43828</v>
      </c>
      <c r="AN2615">
        <v>5640</v>
      </c>
      <c r="AO2615">
        <v>5760</v>
      </c>
      <c r="AP2615" s="301">
        <v>43645</v>
      </c>
      <c r="AQ2615">
        <v>4260</v>
      </c>
      <c r="AR2615">
        <v>5080</v>
      </c>
      <c r="AS2615" s="301">
        <v>43280</v>
      </c>
      <c r="AT2615">
        <v>4660</v>
      </c>
      <c r="AU2615">
        <v>5830</v>
      </c>
    </row>
    <row r="2616" spans="1:47" x14ac:dyDescent="0.2">
      <c r="A2616" s="102">
        <v>2975</v>
      </c>
      <c r="B2616">
        <v>1941</v>
      </c>
      <c r="C2616" t="s">
        <v>1159</v>
      </c>
      <c r="D2616" t="s">
        <v>907</v>
      </c>
      <c r="E2616">
        <v>2302</v>
      </c>
      <c r="F2616">
        <v>2285</v>
      </c>
      <c r="G2616">
        <v>400</v>
      </c>
      <c r="H2616" t="s">
        <v>898</v>
      </c>
      <c r="I2616">
        <v>3197</v>
      </c>
      <c r="J2616" t="s">
        <v>508</v>
      </c>
      <c r="K2616" t="s">
        <v>921</v>
      </c>
      <c r="L2616">
        <v>1738</v>
      </c>
      <c r="M2616">
        <v>1715</v>
      </c>
      <c r="N2616">
        <v>500</v>
      </c>
      <c r="O2616" t="s">
        <v>901</v>
      </c>
      <c r="P2616">
        <v>0.86221700540692303</v>
      </c>
      <c r="Q2616">
        <v>0.89765283100862103</v>
      </c>
      <c r="R2616">
        <v>1.9203935332614099E-4</v>
      </c>
      <c r="S2616">
        <v>2.34302746531138E-2</v>
      </c>
      <c r="T2616">
        <v>0.208146769056829</v>
      </c>
      <c r="U2616">
        <v>0.208146769056829</v>
      </c>
      <c r="V2616">
        <v>0.304017347061948</v>
      </c>
      <c r="W2616">
        <v>0.96</v>
      </c>
      <c r="X2616">
        <v>6.18</v>
      </c>
      <c r="Y2616">
        <v>25843</v>
      </c>
      <c r="Z2616">
        <v>2154</v>
      </c>
      <c r="AA2616">
        <v>0.11</v>
      </c>
      <c r="AB2616">
        <v>12</v>
      </c>
      <c r="AC2616">
        <v>6</v>
      </c>
      <c r="AD2616">
        <v>6</v>
      </c>
      <c r="AE2616">
        <v>50</v>
      </c>
      <c r="AF2616">
        <v>21</v>
      </c>
      <c r="AG2616">
        <v>1</v>
      </c>
      <c r="AH2616">
        <v>0</v>
      </c>
      <c r="AI2616">
        <v>11</v>
      </c>
      <c r="AJ2616" s="301">
        <v>43919</v>
      </c>
      <c r="AK2616">
        <v>2248</v>
      </c>
      <c r="AL2616">
        <v>1614</v>
      </c>
      <c r="AM2616" s="301">
        <v>43828</v>
      </c>
      <c r="AN2616">
        <v>2532</v>
      </c>
      <c r="AO2616">
        <v>2135</v>
      </c>
      <c r="AP2616" s="301">
        <v>43645</v>
      </c>
      <c r="AQ2616">
        <v>2296</v>
      </c>
      <c r="AR2616">
        <v>1873</v>
      </c>
      <c r="AS2616" s="301">
        <v>43280</v>
      </c>
      <c r="AT2616">
        <v>2698</v>
      </c>
      <c r="AU2616">
        <v>1626</v>
      </c>
    </row>
    <row r="2617" spans="1:47" x14ac:dyDescent="0.2">
      <c r="A2617" s="102">
        <v>1653</v>
      </c>
      <c r="B2617">
        <v>4917</v>
      </c>
      <c r="C2617" t="s">
        <v>1137</v>
      </c>
      <c r="D2617" t="s">
        <v>920</v>
      </c>
      <c r="E2617">
        <v>1980</v>
      </c>
      <c r="F2617">
        <v>1989</v>
      </c>
      <c r="G2617">
        <v>500</v>
      </c>
      <c r="H2617" t="s">
        <v>898</v>
      </c>
      <c r="I2617">
        <v>9005</v>
      </c>
      <c r="J2617" t="s">
        <v>1447</v>
      </c>
      <c r="K2617" t="s">
        <v>976</v>
      </c>
      <c r="L2617">
        <v>1539</v>
      </c>
      <c r="M2617">
        <v>1512</v>
      </c>
      <c r="N2617">
        <v>700</v>
      </c>
      <c r="O2617" t="s">
        <v>901</v>
      </c>
      <c r="P2617">
        <v>0.69660002255023401</v>
      </c>
      <c r="Q2617">
        <v>0.93339426445585705</v>
      </c>
      <c r="R2617">
        <v>0.40959852040262501</v>
      </c>
      <c r="S2617">
        <v>8.6424112953143201E-2</v>
      </c>
      <c r="T2617">
        <v>1.05408028780109</v>
      </c>
      <c r="U2617">
        <v>1.05408028780109</v>
      </c>
      <c r="V2617">
        <v>0.22736554786111901</v>
      </c>
      <c r="W2617">
        <v>3.32</v>
      </c>
      <c r="X2617">
        <v>6.43</v>
      </c>
      <c r="Y2617">
        <v>25838</v>
      </c>
      <c r="Z2617">
        <v>2871</v>
      </c>
      <c r="AA2617">
        <v>0.13</v>
      </c>
      <c r="AB2617">
        <v>9</v>
      </c>
      <c r="AC2617">
        <v>5</v>
      </c>
      <c r="AD2617">
        <v>4</v>
      </c>
      <c r="AE2617">
        <v>55.56</v>
      </c>
      <c r="AF2617">
        <v>21</v>
      </c>
      <c r="AG2617">
        <v>0</v>
      </c>
      <c r="AH2617">
        <v>0</v>
      </c>
      <c r="AI2617">
        <v>9</v>
      </c>
      <c r="AJ2617" s="301">
        <v>43919</v>
      </c>
      <c r="AK2617">
        <v>2119</v>
      </c>
      <c r="AL2617">
        <v>1734</v>
      </c>
      <c r="AM2617" s="301">
        <v>43828</v>
      </c>
      <c r="AN2617">
        <v>3000</v>
      </c>
      <c r="AO2617">
        <v>2019</v>
      </c>
      <c r="AP2617" s="301">
        <v>43645</v>
      </c>
      <c r="AQ2617">
        <v>2663</v>
      </c>
      <c r="AR2617">
        <v>1955</v>
      </c>
      <c r="AS2617" s="301">
        <v>43280</v>
      </c>
      <c r="AT2617">
        <v>3335</v>
      </c>
      <c r="AU2617">
        <v>1857</v>
      </c>
    </row>
    <row r="2618" spans="1:47" x14ac:dyDescent="0.2">
      <c r="A2618" s="102">
        <v>2655</v>
      </c>
      <c r="B2618">
        <v>5714</v>
      </c>
      <c r="C2618" t="s">
        <v>559</v>
      </c>
      <c r="D2618" t="s">
        <v>911</v>
      </c>
      <c r="E2618">
        <v>3280</v>
      </c>
      <c r="F2618">
        <v>3235</v>
      </c>
      <c r="G2618">
        <v>300</v>
      </c>
      <c r="H2618" t="s">
        <v>901</v>
      </c>
      <c r="I2618">
        <v>7164</v>
      </c>
      <c r="J2618" t="s">
        <v>1042</v>
      </c>
      <c r="K2618" t="s">
        <v>904</v>
      </c>
      <c r="L2618">
        <v>4080</v>
      </c>
      <c r="M2618">
        <v>4095</v>
      </c>
      <c r="N2618">
        <v>200</v>
      </c>
      <c r="O2618" t="s">
        <v>898</v>
      </c>
      <c r="P2618">
        <v>0.919654681529817</v>
      </c>
      <c r="Q2618">
        <v>0.90709913072979098</v>
      </c>
      <c r="R2618">
        <v>0.41048575844864099</v>
      </c>
      <c r="S2618">
        <v>4.4675779454996102E-2</v>
      </c>
      <c r="T2618">
        <v>-1.0922843814122301</v>
      </c>
      <c r="U2618">
        <v>1.0922843814122301</v>
      </c>
      <c r="V2618">
        <v>0.96180007505387</v>
      </c>
      <c r="W2618">
        <v>-10.11</v>
      </c>
      <c r="X2618">
        <v>18.5</v>
      </c>
      <c r="Y2618">
        <v>25715</v>
      </c>
      <c r="Z2618">
        <v>4286</v>
      </c>
      <c r="AA2618">
        <v>0.26</v>
      </c>
      <c r="AB2618">
        <v>6</v>
      </c>
      <c r="AC2618">
        <v>4</v>
      </c>
      <c r="AD2618">
        <v>2</v>
      </c>
      <c r="AE2618">
        <v>66.67</v>
      </c>
      <c r="AF2618">
        <v>20</v>
      </c>
      <c r="AG2618">
        <v>0</v>
      </c>
      <c r="AH2618">
        <v>1</v>
      </c>
      <c r="AI2618">
        <v>5</v>
      </c>
      <c r="AJ2618" s="301">
        <v>43919</v>
      </c>
      <c r="AK2618">
        <v>2786</v>
      </c>
      <c r="AL2618">
        <v>3525</v>
      </c>
      <c r="AM2618" s="301">
        <v>43828</v>
      </c>
      <c r="AN2618">
        <v>4075</v>
      </c>
      <c r="AO2618">
        <v>4650</v>
      </c>
      <c r="AP2618" s="301">
        <v>43645</v>
      </c>
      <c r="AQ2618">
        <v>3525</v>
      </c>
      <c r="AR2618">
        <v>4210</v>
      </c>
      <c r="AS2618" s="301">
        <v>43280</v>
      </c>
      <c r="AT2618">
        <v>3350</v>
      </c>
      <c r="AU2618">
        <v>4985</v>
      </c>
    </row>
    <row r="2619" spans="1:47" x14ac:dyDescent="0.2">
      <c r="A2619" s="102">
        <v>2064</v>
      </c>
      <c r="B2619">
        <v>4042</v>
      </c>
      <c r="C2619" t="s">
        <v>1108</v>
      </c>
      <c r="D2619" t="s">
        <v>920</v>
      </c>
      <c r="E2619">
        <v>1446</v>
      </c>
      <c r="F2619">
        <v>1431</v>
      </c>
      <c r="G2619">
        <v>600</v>
      </c>
      <c r="H2619" t="s">
        <v>898</v>
      </c>
      <c r="I2619">
        <v>7259</v>
      </c>
      <c r="J2619" t="s">
        <v>24</v>
      </c>
      <c r="K2619" t="s">
        <v>913</v>
      </c>
      <c r="L2619">
        <v>3115</v>
      </c>
      <c r="M2619">
        <v>3070</v>
      </c>
      <c r="N2619">
        <v>300</v>
      </c>
      <c r="O2619" t="s">
        <v>901</v>
      </c>
      <c r="P2619">
        <v>0.95550691562471202</v>
      </c>
      <c r="Q2619">
        <v>0.92308572773841302</v>
      </c>
      <c r="R2619">
        <v>6.1554961041279797E-2</v>
      </c>
      <c r="S2619">
        <v>2.90002225917197E-2</v>
      </c>
      <c r="T2619">
        <v>1.0834039280913801</v>
      </c>
      <c r="U2619">
        <v>1.0834039280913801</v>
      </c>
      <c r="V2619">
        <v>0.60161270861470995</v>
      </c>
      <c r="W2619">
        <v>4.17</v>
      </c>
      <c r="X2619">
        <v>6.78</v>
      </c>
      <c r="Y2619">
        <v>25593</v>
      </c>
      <c r="Z2619">
        <v>2133</v>
      </c>
      <c r="AA2619">
        <v>0.12</v>
      </c>
      <c r="AB2619">
        <v>12</v>
      </c>
      <c r="AC2619">
        <v>8</v>
      </c>
      <c r="AD2619">
        <v>4</v>
      </c>
      <c r="AE2619">
        <v>66.67</v>
      </c>
      <c r="AF2619">
        <v>19</v>
      </c>
      <c r="AG2619">
        <v>0</v>
      </c>
      <c r="AH2619">
        <v>2</v>
      </c>
      <c r="AI2619">
        <v>10</v>
      </c>
      <c r="AJ2619" s="301">
        <v>43919</v>
      </c>
      <c r="AK2619">
        <v>1244</v>
      </c>
      <c r="AL2619">
        <v>2842</v>
      </c>
      <c r="AM2619" s="301">
        <v>43828</v>
      </c>
      <c r="AN2619">
        <v>1695</v>
      </c>
      <c r="AO2619">
        <v>4070</v>
      </c>
      <c r="AP2619" s="301">
        <v>43645</v>
      </c>
      <c r="AQ2619">
        <v>1552</v>
      </c>
      <c r="AR2619">
        <v>3810</v>
      </c>
      <c r="AS2619" s="301">
        <v>43280</v>
      </c>
      <c r="AT2619">
        <v>1709</v>
      </c>
      <c r="AU2619">
        <v>4980</v>
      </c>
    </row>
    <row r="2620" spans="1:47" x14ac:dyDescent="0.2">
      <c r="A2620" s="102">
        <v>3687</v>
      </c>
      <c r="B2620">
        <v>2678</v>
      </c>
      <c r="C2620" t="s">
        <v>486</v>
      </c>
      <c r="D2620" t="s">
        <v>921</v>
      </c>
      <c r="E2620">
        <v>3530</v>
      </c>
      <c r="F2620">
        <v>3500</v>
      </c>
      <c r="G2620">
        <v>300</v>
      </c>
      <c r="H2620" t="s">
        <v>901</v>
      </c>
      <c r="I2620">
        <v>4186</v>
      </c>
      <c r="J2620" t="s">
        <v>532</v>
      </c>
      <c r="K2620" t="s">
        <v>920</v>
      </c>
      <c r="L2620">
        <v>5360</v>
      </c>
      <c r="M2620">
        <v>5360</v>
      </c>
      <c r="N2620">
        <v>200</v>
      </c>
      <c r="O2620" t="s">
        <v>898</v>
      </c>
      <c r="P2620">
        <v>0.66643139728933298</v>
      </c>
      <c r="Q2620">
        <v>0.86995185927315899</v>
      </c>
      <c r="R2620">
        <v>0.173967706242799</v>
      </c>
      <c r="S2620">
        <v>1.00361853052274E-2</v>
      </c>
      <c r="T2620">
        <v>-1.54316429699405</v>
      </c>
      <c r="U2620">
        <v>1.54316429699405</v>
      </c>
      <c r="V2620">
        <v>1.6217012362295899</v>
      </c>
      <c r="W2620">
        <v>-12.8</v>
      </c>
      <c r="X2620">
        <v>2.0499999999999998</v>
      </c>
      <c r="Y2620">
        <v>25503</v>
      </c>
      <c r="Z2620">
        <v>2834</v>
      </c>
      <c r="AA2620">
        <v>0.05</v>
      </c>
      <c r="AB2620">
        <v>9</v>
      </c>
      <c r="AC2620">
        <v>4</v>
      </c>
      <c r="AD2620">
        <v>5</v>
      </c>
      <c r="AE2620">
        <v>44.44</v>
      </c>
      <c r="AF2620">
        <v>19</v>
      </c>
      <c r="AG2620">
        <v>3</v>
      </c>
      <c r="AH2620">
        <v>0</v>
      </c>
      <c r="AI2620">
        <v>6</v>
      </c>
      <c r="AJ2620" s="301">
        <v>43919</v>
      </c>
      <c r="AK2620">
        <v>3360</v>
      </c>
      <c r="AL2620">
        <v>4175</v>
      </c>
      <c r="AM2620" s="301">
        <v>43828</v>
      </c>
      <c r="AN2620">
        <v>3300</v>
      </c>
      <c r="AO2620">
        <v>4280</v>
      </c>
      <c r="AP2620" s="301">
        <v>43645</v>
      </c>
      <c r="AQ2620">
        <v>2343</v>
      </c>
      <c r="AR2620">
        <v>3440</v>
      </c>
      <c r="AS2620" s="301">
        <v>43280</v>
      </c>
      <c r="AT2620">
        <v>3515</v>
      </c>
      <c r="AU2620">
        <v>4250</v>
      </c>
    </row>
    <row r="2621" spans="1:47" x14ac:dyDescent="0.2">
      <c r="A2621" s="102">
        <v>3969</v>
      </c>
      <c r="B2621">
        <v>1941</v>
      </c>
      <c r="C2621" t="s">
        <v>1159</v>
      </c>
      <c r="D2621" t="s">
        <v>907</v>
      </c>
      <c r="E2621">
        <v>2302</v>
      </c>
      <c r="F2621">
        <v>2285</v>
      </c>
      <c r="G2621">
        <v>400</v>
      </c>
      <c r="H2621" t="s">
        <v>898</v>
      </c>
      <c r="I2621">
        <v>9412</v>
      </c>
      <c r="J2621" t="s">
        <v>452</v>
      </c>
      <c r="K2621" t="s">
        <v>900</v>
      </c>
      <c r="L2621">
        <v>402</v>
      </c>
      <c r="M2621">
        <v>391</v>
      </c>
      <c r="N2621">
        <v>2300</v>
      </c>
      <c r="O2621" t="s">
        <v>901</v>
      </c>
      <c r="P2621">
        <v>0.84846905910737003</v>
      </c>
      <c r="Q2621">
        <v>0.85761810492164403</v>
      </c>
      <c r="R2621">
        <v>3.81675089607997E-2</v>
      </c>
      <c r="S2621">
        <v>1.50805914445426E-2</v>
      </c>
      <c r="T2621">
        <v>1.8233226109382601</v>
      </c>
      <c r="U2621">
        <v>1.8233226109382601</v>
      </c>
      <c r="V2621">
        <v>0.42385625238718999</v>
      </c>
      <c r="W2621">
        <v>8.39</v>
      </c>
      <c r="X2621">
        <v>1.61</v>
      </c>
      <c r="Y2621">
        <v>25436</v>
      </c>
      <c r="Z2621">
        <v>1696</v>
      </c>
      <c r="AA2621">
        <v>0.05</v>
      </c>
      <c r="AB2621">
        <v>15</v>
      </c>
      <c r="AC2621">
        <v>8</v>
      </c>
      <c r="AD2621">
        <v>7</v>
      </c>
      <c r="AE2621">
        <v>53.33</v>
      </c>
      <c r="AF2621">
        <v>21</v>
      </c>
      <c r="AG2621">
        <v>0</v>
      </c>
      <c r="AH2621">
        <v>1</v>
      </c>
      <c r="AI2621">
        <v>14</v>
      </c>
      <c r="AJ2621" s="301">
        <v>43919</v>
      </c>
      <c r="AK2621">
        <v>2248</v>
      </c>
      <c r="AL2621">
        <v>393</v>
      </c>
      <c r="AM2621" s="301">
        <v>43828</v>
      </c>
      <c r="AN2621">
        <v>2532</v>
      </c>
      <c r="AO2621">
        <v>485</v>
      </c>
      <c r="AP2621" s="301">
        <v>43645</v>
      </c>
      <c r="AQ2621">
        <v>2296</v>
      </c>
      <c r="AR2621">
        <v>438</v>
      </c>
      <c r="AS2621" s="301">
        <v>43280</v>
      </c>
      <c r="AT2621">
        <v>2698</v>
      </c>
      <c r="AU2621">
        <v>538</v>
      </c>
    </row>
    <row r="2622" spans="1:47" x14ac:dyDescent="0.2">
      <c r="A2622" s="102">
        <v>2724</v>
      </c>
      <c r="B2622">
        <v>8031</v>
      </c>
      <c r="C2622" t="s">
        <v>618</v>
      </c>
      <c r="D2622" t="s">
        <v>905</v>
      </c>
      <c r="E2622">
        <v>1600.5</v>
      </c>
      <c r="F2622">
        <v>1596</v>
      </c>
      <c r="G2622">
        <v>600</v>
      </c>
      <c r="H2622" t="s">
        <v>898</v>
      </c>
      <c r="I2622">
        <v>9412</v>
      </c>
      <c r="J2622" t="s">
        <v>452</v>
      </c>
      <c r="K2622" t="s">
        <v>900</v>
      </c>
      <c r="L2622">
        <v>402</v>
      </c>
      <c r="M2622">
        <v>391</v>
      </c>
      <c r="N2622">
        <v>2400</v>
      </c>
      <c r="O2622" t="s">
        <v>901</v>
      </c>
      <c r="P2622">
        <v>0.89180307511511903</v>
      </c>
      <c r="Q2622">
        <v>0.90538363655637699</v>
      </c>
      <c r="R2622">
        <v>3.6715703861104003E-2</v>
      </c>
      <c r="S2622" s="15">
        <v>8.8142203509301992E-3</v>
      </c>
      <c r="T2622">
        <v>1.7099511444328599</v>
      </c>
      <c r="U2622">
        <v>1.7099511444328599</v>
      </c>
      <c r="V2622">
        <v>1.77480153688531E-2</v>
      </c>
      <c r="W2622">
        <v>6.23</v>
      </c>
      <c r="X2622">
        <v>2.0099999999999998</v>
      </c>
      <c r="Y2622">
        <v>25082</v>
      </c>
      <c r="Z2622">
        <v>1792</v>
      </c>
      <c r="AA2622">
        <v>0.15</v>
      </c>
      <c r="AB2622">
        <v>14</v>
      </c>
      <c r="AC2622">
        <v>6</v>
      </c>
      <c r="AD2622">
        <v>8</v>
      </c>
      <c r="AE2622">
        <v>42.86</v>
      </c>
      <c r="AF2622">
        <v>22</v>
      </c>
      <c r="AG2622">
        <v>2</v>
      </c>
      <c r="AH2622">
        <v>0</v>
      </c>
      <c r="AI2622">
        <v>12</v>
      </c>
      <c r="AJ2622" s="301">
        <v>43919</v>
      </c>
      <c r="AK2622">
        <v>1570</v>
      </c>
      <c r="AL2622">
        <v>393</v>
      </c>
      <c r="AM2622" s="301">
        <v>43828</v>
      </c>
      <c r="AN2622">
        <v>1946</v>
      </c>
      <c r="AO2622">
        <v>485</v>
      </c>
      <c r="AP2622" s="301">
        <v>43645</v>
      </c>
      <c r="AQ2622">
        <v>1798</v>
      </c>
      <c r="AR2622">
        <v>438</v>
      </c>
      <c r="AS2622" s="301">
        <v>43280</v>
      </c>
      <c r="AT2622">
        <v>1828</v>
      </c>
      <c r="AU2622">
        <v>538</v>
      </c>
    </row>
    <row r="2623" spans="1:47" x14ac:dyDescent="0.2">
      <c r="A2623" s="102">
        <v>3344</v>
      </c>
      <c r="B2623">
        <v>2531</v>
      </c>
      <c r="C2623" t="s">
        <v>922</v>
      </c>
      <c r="D2623" t="s">
        <v>923</v>
      </c>
      <c r="E2623">
        <v>952</v>
      </c>
      <c r="F2623">
        <v>951</v>
      </c>
      <c r="G2623">
        <v>1100</v>
      </c>
      <c r="H2623" t="s">
        <v>898</v>
      </c>
      <c r="I2623">
        <v>4005</v>
      </c>
      <c r="J2623" t="s">
        <v>1072</v>
      </c>
      <c r="K2623" t="s">
        <v>920</v>
      </c>
      <c r="L2623">
        <v>313</v>
      </c>
      <c r="M2623">
        <v>312</v>
      </c>
      <c r="N2623">
        <v>3400</v>
      </c>
      <c r="O2623" t="s">
        <v>901</v>
      </c>
      <c r="P2623">
        <v>0.73381345207196702</v>
      </c>
      <c r="Q2623">
        <v>0.88422317521302896</v>
      </c>
      <c r="R2623">
        <v>9.0605413908974905E-2</v>
      </c>
      <c r="S2623" s="15">
        <v>7.7170332713959094E-2</v>
      </c>
      <c r="T2623">
        <v>2.3109344398995599</v>
      </c>
      <c r="U2623">
        <v>2.3109344398995599</v>
      </c>
      <c r="V2623">
        <v>2.4561566261434198</v>
      </c>
      <c r="W2623">
        <v>16.37</v>
      </c>
      <c r="X2623">
        <v>1.41</v>
      </c>
      <c r="Y2623">
        <v>24838</v>
      </c>
      <c r="Z2623">
        <v>1774</v>
      </c>
      <c r="AA2623">
        <v>7.0000000000000007E-2</v>
      </c>
      <c r="AB2623">
        <v>14</v>
      </c>
      <c r="AC2623">
        <v>8</v>
      </c>
      <c r="AD2623">
        <v>6</v>
      </c>
      <c r="AE2623">
        <v>57.14</v>
      </c>
      <c r="AF2623">
        <v>18</v>
      </c>
      <c r="AG2623">
        <v>3</v>
      </c>
      <c r="AH2623">
        <v>3</v>
      </c>
      <c r="AI2623">
        <v>8</v>
      </c>
      <c r="AJ2623" s="301">
        <v>43919</v>
      </c>
      <c r="AK2623">
        <v>819</v>
      </c>
      <c r="AL2623">
        <v>329</v>
      </c>
      <c r="AM2623" s="301">
        <v>43828</v>
      </c>
      <c r="AN2623">
        <v>1005</v>
      </c>
      <c r="AO2623">
        <v>498</v>
      </c>
      <c r="AP2623" s="301">
        <v>43645</v>
      </c>
      <c r="AQ2623">
        <v>1134</v>
      </c>
      <c r="AR2623">
        <v>515</v>
      </c>
      <c r="AS2623" s="301">
        <v>43280</v>
      </c>
      <c r="AT2623">
        <v>1400</v>
      </c>
      <c r="AU2623">
        <v>623</v>
      </c>
    </row>
    <row r="2624" spans="1:47" x14ac:dyDescent="0.2">
      <c r="A2624" s="102">
        <v>256</v>
      </c>
      <c r="B2624">
        <v>1833</v>
      </c>
      <c r="C2624" t="s">
        <v>1197</v>
      </c>
      <c r="D2624" t="s">
        <v>907</v>
      </c>
      <c r="E2624">
        <v>2457</v>
      </c>
      <c r="F2624">
        <v>2481</v>
      </c>
      <c r="G2624">
        <v>400</v>
      </c>
      <c r="H2624" t="s">
        <v>898</v>
      </c>
      <c r="I2624">
        <v>7261</v>
      </c>
      <c r="J2624" t="s">
        <v>1153</v>
      </c>
      <c r="K2624" t="s">
        <v>913</v>
      </c>
      <c r="L2624">
        <v>616</v>
      </c>
      <c r="M2624">
        <v>623</v>
      </c>
      <c r="N2624">
        <v>1600</v>
      </c>
      <c r="O2624" t="s">
        <v>901</v>
      </c>
      <c r="P2624">
        <v>0.84393793027445496</v>
      </c>
      <c r="Q2624">
        <v>0.96519958155272301</v>
      </c>
      <c r="R2624">
        <v>0.474577981875765</v>
      </c>
      <c r="S2624">
        <v>1.0194404880393099E-2</v>
      </c>
      <c r="T2624">
        <v>0.78594370782650602</v>
      </c>
      <c r="U2624">
        <v>0.78594370782650602</v>
      </c>
      <c r="V2624">
        <v>0.51258482281956896</v>
      </c>
      <c r="W2624">
        <v>5.39</v>
      </c>
      <c r="X2624">
        <v>0.44</v>
      </c>
      <c r="Y2624">
        <v>24783</v>
      </c>
      <c r="Z2624">
        <v>1304</v>
      </c>
      <c r="AA2624">
        <v>0.16</v>
      </c>
      <c r="AB2624">
        <v>19</v>
      </c>
      <c r="AC2624">
        <v>9</v>
      </c>
      <c r="AD2624">
        <v>10</v>
      </c>
      <c r="AE2624">
        <v>47.37</v>
      </c>
      <c r="AF2624">
        <v>20</v>
      </c>
      <c r="AG2624">
        <v>2</v>
      </c>
      <c r="AH2624">
        <v>3</v>
      </c>
      <c r="AI2624">
        <v>14</v>
      </c>
      <c r="AJ2624" s="301">
        <v>43919</v>
      </c>
      <c r="AK2624">
        <v>2274</v>
      </c>
      <c r="AL2624">
        <v>606</v>
      </c>
      <c r="AM2624" s="301">
        <v>43828</v>
      </c>
      <c r="AN2624">
        <v>3010</v>
      </c>
      <c r="AO2624">
        <v>938</v>
      </c>
      <c r="AP2624" s="301">
        <v>43645</v>
      </c>
      <c r="AQ2624">
        <v>3380</v>
      </c>
      <c r="AR2624">
        <v>1146</v>
      </c>
      <c r="AS2624" s="301">
        <v>43280</v>
      </c>
      <c r="AT2624">
        <v>3465</v>
      </c>
      <c r="AU2624">
        <v>1344</v>
      </c>
    </row>
    <row r="2625" spans="1:47" x14ac:dyDescent="0.2">
      <c r="A2625" s="102">
        <v>703</v>
      </c>
      <c r="B2625">
        <v>6724</v>
      </c>
      <c r="C2625" t="s">
        <v>583</v>
      </c>
      <c r="D2625" t="s">
        <v>903</v>
      </c>
      <c r="E2625">
        <v>1197</v>
      </c>
      <c r="F2625">
        <v>1164</v>
      </c>
      <c r="G2625">
        <v>900</v>
      </c>
      <c r="H2625" t="s">
        <v>901</v>
      </c>
      <c r="I2625">
        <v>8570</v>
      </c>
      <c r="J2625" t="s">
        <v>1198</v>
      </c>
      <c r="K2625" t="s">
        <v>904</v>
      </c>
      <c r="L2625">
        <v>1168</v>
      </c>
      <c r="M2625">
        <v>1162</v>
      </c>
      <c r="N2625">
        <v>900</v>
      </c>
      <c r="O2625" t="s">
        <v>898</v>
      </c>
      <c r="P2625">
        <v>0.93966623598451104</v>
      </c>
      <c r="Q2625">
        <v>0.95337687768442103</v>
      </c>
      <c r="R2625">
        <v>0.13335326544666301</v>
      </c>
      <c r="S2625">
        <v>6.2248695341065398E-2</v>
      </c>
      <c r="T2625">
        <v>-0.58976872723243901</v>
      </c>
      <c r="U2625">
        <v>0.58976872723243901</v>
      </c>
      <c r="V2625">
        <v>0.26409561826229899</v>
      </c>
      <c r="W2625">
        <v>-2.88</v>
      </c>
      <c r="X2625">
        <v>0.17</v>
      </c>
      <c r="Y2625">
        <v>24678</v>
      </c>
      <c r="Z2625">
        <v>1763</v>
      </c>
      <c r="AA2625">
        <v>0.04</v>
      </c>
      <c r="AB2625">
        <v>14</v>
      </c>
      <c r="AC2625">
        <v>5</v>
      </c>
      <c r="AD2625">
        <v>9</v>
      </c>
      <c r="AE2625">
        <v>35.71</v>
      </c>
      <c r="AF2625">
        <v>20</v>
      </c>
      <c r="AG2625">
        <v>2</v>
      </c>
      <c r="AH2625">
        <v>1</v>
      </c>
      <c r="AI2625">
        <v>11</v>
      </c>
      <c r="AJ2625" s="301">
        <v>43919</v>
      </c>
      <c r="AK2625">
        <v>1229</v>
      </c>
      <c r="AL2625">
        <v>1196</v>
      </c>
      <c r="AM2625" s="301">
        <v>43828</v>
      </c>
      <c r="AN2625">
        <v>1655</v>
      </c>
      <c r="AO2625">
        <v>1727</v>
      </c>
      <c r="AP2625" s="301">
        <v>43645</v>
      </c>
      <c r="AQ2625">
        <v>1721</v>
      </c>
      <c r="AR2625">
        <v>1761</v>
      </c>
      <c r="AS2625" s="301">
        <v>43280</v>
      </c>
      <c r="AT2625">
        <v>1882</v>
      </c>
      <c r="AU2625">
        <v>2291</v>
      </c>
    </row>
    <row r="2626" spans="1:47" x14ac:dyDescent="0.2">
      <c r="A2626" s="102">
        <v>3815</v>
      </c>
      <c r="B2626">
        <v>3563</v>
      </c>
      <c r="C2626" t="s">
        <v>1035</v>
      </c>
      <c r="D2626" t="s">
        <v>921</v>
      </c>
      <c r="E2626">
        <v>2360</v>
      </c>
      <c r="F2626">
        <v>2387</v>
      </c>
      <c r="G2626">
        <v>400</v>
      </c>
      <c r="H2626" t="s">
        <v>898</v>
      </c>
      <c r="I2626">
        <v>7729</v>
      </c>
      <c r="J2626" t="s">
        <v>446</v>
      </c>
      <c r="K2626" t="s">
        <v>906</v>
      </c>
      <c r="L2626">
        <v>3430</v>
      </c>
      <c r="M2626">
        <v>3420</v>
      </c>
      <c r="N2626">
        <v>300</v>
      </c>
      <c r="O2626" t="s">
        <v>901</v>
      </c>
      <c r="P2626">
        <v>0.825888021940553</v>
      </c>
      <c r="Q2626">
        <v>0.86449244564053396</v>
      </c>
      <c r="R2626">
        <v>0.25850422750180102</v>
      </c>
      <c r="S2626" s="15">
        <v>2.8925922364325899E-2</v>
      </c>
      <c r="T2626">
        <v>1.5824541021313601</v>
      </c>
      <c r="U2626">
        <v>1.5824541021313601</v>
      </c>
      <c r="V2626">
        <v>1.5526188676961401</v>
      </c>
      <c r="W2626">
        <v>16.46</v>
      </c>
      <c r="X2626">
        <v>6.94</v>
      </c>
      <c r="Y2626">
        <v>24576</v>
      </c>
      <c r="Z2626">
        <v>1293</v>
      </c>
      <c r="AA2626">
        <v>0.1</v>
      </c>
      <c r="AB2626">
        <v>19</v>
      </c>
      <c r="AC2626">
        <v>9</v>
      </c>
      <c r="AD2626">
        <v>10</v>
      </c>
      <c r="AE2626">
        <v>47.37</v>
      </c>
      <c r="AF2626">
        <v>16</v>
      </c>
      <c r="AG2626">
        <v>5</v>
      </c>
      <c r="AH2626">
        <v>5</v>
      </c>
      <c r="AI2626">
        <v>9</v>
      </c>
      <c r="AJ2626" s="301">
        <v>43919</v>
      </c>
      <c r="AK2626">
        <v>1537</v>
      </c>
      <c r="AL2626">
        <v>2946</v>
      </c>
      <c r="AM2626" s="301">
        <v>43828</v>
      </c>
      <c r="AN2626">
        <v>2343</v>
      </c>
      <c r="AO2626">
        <v>4260</v>
      </c>
      <c r="AP2626" s="301">
        <v>43645</v>
      </c>
      <c r="AQ2626">
        <v>1593</v>
      </c>
      <c r="AR2626">
        <v>2914</v>
      </c>
      <c r="AS2626" s="301">
        <v>43280</v>
      </c>
      <c r="AT2626">
        <v>1600</v>
      </c>
      <c r="AU2626">
        <v>3655</v>
      </c>
    </row>
    <row r="2627" spans="1:47" x14ac:dyDescent="0.2">
      <c r="A2627" s="102">
        <v>3878</v>
      </c>
      <c r="B2627">
        <v>3632</v>
      </c>
      <c r="C2627" t="s">
        <v>1451</v>
      </c>
      <c r="D2627" t="s">
        <v>900</v>
      </c>
      <c r="E2627">
        <v>486</v>
      </c>
      <c r="F2627">
        <v>469</v>
      </c>
      <c r="G2627">
        <v>2200</v>
      </c>
      <c r="H2627" t="s">
        <v>898</v>
      </c>
      <c r="I2627">
        <v>5411</v>
      </c>
      <c r="J2627" t="s">
        <v>1180</v>
      </c>
      <c r="K2627" t="s">
        <v>939</v>
      </c>
      <c r="L2627">
        <v>762</v>
      </c>
      <c r="M2627">
        <v>748</v>
      </c>
      <c r="N2627">
        <v>1400</v>
      </c>
      <c r="O2627" t="s">
        <v>901</v>
      </c>
      <c r="P2627">
        <v>0.63225151973593996</v>
      </c>
      <c r="Q2627">
        <v>0.86189629186203398</v>
      </c>
      <c r="R2627">
        <v>0.436280638974132</v>
      </c>
      <c r="S2627" s="15">
        <v>1.87631272025632E-2</v>
      </c>
      <c r="T2627">
        <v>1.22583642034617</v>
      </c>
      <c r="U2627">
        <v>1.22583642034617</v>
      </c>
      <c r="V2627">
        <v>1.2719290893417801</v>
      </c>
      <c r="W2627">
        <v>9.09</v>
      </c>
      <c r="X2627">
        <v>1.47</v>
      </c>
      <c r="Y2627">
        <v>24137</v>
      </c>
      <c r="Z2627">
        <v>1420</v>
      </c>
      <c r="AA2627">
        <v>7.0000000000000007E-2</v>
      </c>
      <c r="AB2627">
        <v>17</v>
      </c>
      <c r="AC2627">
        <v>8</v>
      </c>
      <c r="AD2627">
        <v>9</v>
      </c>
      <c r="AE2627">
        <v>47.06</v>
      </c>
      <c r="AF2627">
        <v>19</v>
      </c>
      <c r="AG2627">
        <v>4</v>
      </c>
      <c r="AH2627">
        <v>3</v>
      </c>
      <c r="AI2627">
        <v>10</v>
      </c>
      <c r="AJ2627" s="301">
        <v>43919</v>
      </c>
      <c r="AK2627">
        <v>404</v>
      </c>
      <c r="AL2627">
        <v>767</v>
      </c>
      <c r="AM2627" s="301">
        <v>43828</v>
      </c>
      <c r="AN2627">
        <v>493</v>
      </c>
      <c r="AO2627">
        <v>1411</v>
      </c>
      <c r="AP2627" s="301">
        <v>43645</v>
      </c>
      <c r="AQ2627">
        <v>510</v>
      </c>
      <c r="AR2627">
        <v>1604</v>
      </c>
      <c r="AS2627" s="301">
        <v>43280</v>
      </c>
      <c r="AT2627">
        <v>587</v>
      </c>
      <c r="AU2627">
        <v>2055</v>
      </c>
    </row>
    <row r="2628" spans="1:47" x14ac:dyDescent="0.2">
      <c r="A2628" s="102">
        <v>1856</v>
      </c>
      <c r="B2628">
        <v>2875</v>
      </c>
      <c r="C2628" t="s">
        <v>491</v>
      </c>
      <c r="D2628" t="s">
        <v>923</v>
      </c>
      <c r="E2628">
        <v>5940</v>
      </c>
      <c r="F2628">
        <v>6110</v>
      </c>
      <c r="G2628">
        <v>100</v>
      </c>
      <c r="H2628" t="s">
        <v>898</v>
      </c>
      <c r="I2628">
        <v>8194</v>
      </c>
      <c r="J2628" t="s">
        <v>1007</v>
      </c>
      <c r="K2628" t="s">
        <v>921</v>
      </c>
      <c r="L2628">
        <v>3385</v>
      </c>
      <c r="M2628">
        <v>3410</v>
      </c>
      <c r="N2628">
        <v>200</v>
      </c>
      <c r="O2628" t="s">
        <v>901</v>
      </c>
      <c r="P2628">
        <v>0.573937474135499</v>
      </c>
      <c r="Q2628">
        <v>0.92839069848163702</v>
      </c>
      <c r="R2628">
        <v>0.23426665931271701</v>
      </c>
      <c r="S2628">
        <v>9.2790546633009195E-3</v>
      </c>
      <c r="T2628">
        <v>0.794072617047481</v>
      </c>
      <c r="U2628">
        <v>0.794072617047481</v>
      </c>
      <c r="V2628">
        <v>0.53552418996934803</v>
      </c>
      <c r="W2628">
        <v>4.49</v>
      </c>
      <c r="X2628">
        <v>11.62</v>
      </c>
      <c r="Y2628">
        <v>24136</v>
      </c>
      <c r="Z2628">
        <v>2414</v>
      </c>
      <c r="AA2628">
        <v>0.11</v>
      </c>
      <c r="AB2628">
        <v>10</v>
      </c>
      <c r="AC2628">
        <v>5</v>
      </c>
      <c r="AD2628">
        <v>5</v>
      </c>
      <c r="AE2628">
        <v>50</v>
      </c>
      <c r="AF2628">
        <v>20</v>
      </c>
      <c r="AG2628">
        <v>1</v>
      </c>
      <c r="AH2628">
        <v>1</v>
      </c>
      <c r="AI2628">
        <v>8</v>
      </c>
      <c r="AJ2628" s="301">
        <v>43919</v>
      </c>
      <c r="AK2628">
        <v>5700</v>
      </c>
      <c r="AL2628">
        <v>2960</v>
      </c>
      <c r="AM2628" s="301">
        <v>43828</v>
      </c>
      <c r="AN2628">
        <v>4630</v>
      </c>
      <c r="AO2628">
        <v>2598</v>
      </c>
      <c r="AP2628" s="301">
        <v>43645</v>
      </c>
      <c r="AQ2628">
        <v>4460</v>
      </c>
      <c r="AR2628">
        <v>2180</v>
      </c>
      <c r="AS2628" s="301">
        <v>43280</v>
      </c>
      <c r="AT2628">
        <v>3830</v>
      </c>
      <c r="AU2628">
        <v>2662</v>
      </c>
    </row>
    <row r="2629" spans="1:47" x14ac:dyDescent="0.2">
      <c r="A2629" s="102">
        <v>3012</v>
      </c>
      <c r="B2629">
        <v>4634</v>
      </c>
      <c r="C2629" t="s">
        <v>62</v>
      </c>
      <c r="D2629" t="s">
        <v>920</v>
      </c>
      <c r="E2629">
        <v>1984</v>
      </c>
      <c r="F2629">
        <v>2000</v>
      </c>
      <c r="G2629">
        <v>500</v>
      </c>
      <c r="H2629" t="s">
        <v>901</v>
      </c>
      <c r="I2629">
        <v>6925</v>
      </c>
      <c r="J2629" t="s">
        <v>1177</v>
      </c>
      <c r="K2629" t="s">
        <v>903</v>
      </c>
      <c r="L2629">
        <v>1339</v>
      </c>
      <c r="M2629">
        <v>1427</v>
      </c>
      <c r="N2629">
        <v>700</v>
      </c>
      <c r="O2629" t="s">
        <v>898</v>
      </c>
      <c r="P2629">
        <v>0.64935791276451504</v>
      </c>
      <c r="Q2629">
        <v>0.89659414755856803</v>
      </c>
      <c r="R2629">
        <v>2.2583442696037399E-4</v>
      </c>
      <c r="S2629">
        <v>1.90990279895321E-2</v>
      </c>
      <c r="T2629">
        <v>-1.58860022280472</v>
      </c>
      <c r="U2629">
        <v>1.58860022280472</v>
      </c>
      <c r="V2629">
        <v>0.94556451194501501</v>
      </c>
      <c r="W2629">
        <v>-22</v>
      </c>
      <c r="X2629">
        <v>0.11</v>
      </c>
      <c r="Y2629">
        <v>23992</v>
      </c>
      <c r="Z2629">
        <v>1714</v>
      </c>
      <c r="AA2629">
        <v>0.12</v>
      </c>
      <c r="AB2629">
        <v>14</v>
      </c>
      <c r="AC2629">
        <v>8</v>
      </c>
      <c r="AD2629">
        <v>6</v>
      </c>
      <c r="AE2629">
        <v>57.14</v>
      </c>
      <c r="AF2629">
        <v>20</v>
      </c>
      <c r="AG2629">
        <v>1</v>
      </c>
      <c r="AH2629">
        <v>2</v>
      </c>
      <c r="AI2629">
        <v>11</v>
      </c>
      <c r="AJ2629" s="301">
        <v>43919</v>
      </c>
      <c r="AK2629">
        <v>2221</v>
      </c>
      <c r="AL2629">
        <v>1060</v>
      </c>
      <c r="AM2629" s="301">
        <v>43828</v>
      </c>
      <c r="AN2629">
        <v>2667</v>
      </c>
      <c r="AO2629">
        <v>1624</v>
      </c>
      <c r="AP2629" s="301">
        <v>43645</v>
      </c>
      <c r="AQ2629">
        <v>2387</v>
      </c>
      <c r="AR2629">
        <v>1435</v>
      </c>
      <c r="AS2629" s="301">
        <v>43280</v>
      </c>
      <c r="AT2629">
        <v>2796</v>
      </c>
      <c r="AU2629">
        <v>1385</v>
      </c>
    </row>
    <row r="2630" spans="1:47" x14ac:dyDescent="0.2">
      <c r="A2630" s="102">
        <v>2710</v>
      </c>
      <c r="B2630">
        <v>1808</v>
      </c>
      <c r="C2630" t="s">
        <v>465</v>
      </c>
      <c r="D2630" t="s">
        <v>907</v>
      </c>
      <c r="E2630">
        <v>1358</v>
      </c>
      <c r="F2630">
        <v>1347</v>
      </c>
      <c r="G2630">
        <v>800</v>
      </c>
      <c r="H2630" t="s">
        <v>898</v>
      </c>
      <c r="I2630">
        <v>6952</v>
      </c>
      <c r="J2630" t="s">
        <v>362</v>
      </c>
      <c r="K2630" t="s">
        <v>903</v>
      </c>
      <c r="L2630">
        <v>1806</v>
      </c>
      <c r="M2630">
        <v>1783</v>
      </c>
      <c r="N2630">
        <v>600</v>
      </c>
      <c r="O2630" t="s">
        <v>901</v>
      </c>
      <c r="P2630">
        <v>0.90507831568946795</v>
      </c>
      <c r="Q2630">
        <v>0.90580965935813196</v>
      </c>
      <c r="R2630">
        <v>0.41581139928212002</v>
      </c>
      <c r="S2630">
        <v>7.6465900086811103E-2</v>
      </c>
      <c r="T2630">
        <v>0.60902222962549502</v>
      </c>
      <c r="U2630">
        <v>0.60902222962549502</v>
      </c>
      <c r="V2630">
        <v>0.42068975384718799</v>
      </c>
      <c r="W2630">
        <v>3.72</v>
      </c>
      <c r="X2630">
        <v>0.73</v>
      </c>
      <c r="Y2630">
        <v>23926</v>
      </c>
      <c r="Z2630">
        <v>1709</v>
      </c>
      <c r="AA2630">
        <v>0.13</v>
      </c>
      <c r="AB2630">
        <v>14</v>
      </c>
      <c r="AC2630">
        <v>7</v>
      </c>
      <c r="AD2630">
        <v>7</v>
      </c>
      <c r="AE2630">
        <v>50</v>
      </c>
      <c r="AF2630">
        <v>19</v>
      </c>
      <c r="AG2630">
        <v>1</v>
      </c>
      <c r="AH2630">
        <v>2</v>
      </c>
      <c r="AI2630">
        <v>11</v>
      </c>
      <c r="AJ2630" s="301">
        <v>43919</v>
      </c>
      <c r="AK2630">
        <v>1203</v>
      </c>
      <c r="AL2630">
        <v>1512</v>
      </c>
      <c r="AM2630" s="301">
        <v>43828</v>
      </c>
      <c r="AN2630">
        <v>1471</v>
      </c>
      <c r="AO2630">
        <v>2191</v>
      </c>
      <c r="AP2630" s="301">
        <v>43645</v>
      </c>
      <c r="AQ2630">
        <v>1123</v>
      </c>
      <c r="AR2630">
        <v>1365</v>
      </c>
      <c r="AS2630" s="301">
        <v>43280</v>
      </c>
      <c r="AT2630">
        <v>1490</v>
      </c>
      <c r="AU2630">
        <v>1774</v>
      </c>
    </row>
    <row r="2631" spans="1:47" x14ac:dyDescent="0.2">
      <c r="A2631" s="102">
        <v>3215</v>
      </c>
      <c r="B2631">
        <v>3289</v>
      </c>
      <c r="C2631" t="s">
        <v>511</v>
      </c>
      <c r="D2631" t="s">
        <v>917</v>
      </c>
      <c r="E2631">
        <v>500</v>
      </c>
      <c r="F2631">
        <v>495</v>
      </c>
      <c r="G2631">
        <v>2200</v>
      </c>
      <c r="H2631" t="s">
        <v>901</v>
      </c>
      <c r="I2631">
        <v>8601</v>
      </c>
      <c r="J2631" t="s">
        <v>22</v>
      </c>
      <c r="K2631" t="s">
        <v>1025</v>
      </c>
      <c r="L2631">
        <v>454.2</v>
      </c>
      <c r="M2631">
        <v>454</v>
      </c>
      <c r="N2631">
        <v>2400</v>
      </c>
      <c r="O2631" t="s">
        <v>898</v>
      </c>
      <c r="P2631">
        <v>0.73918550786108905</v>
      </c>
      <c r="Q2631">
        <v>0.88891655861048702</v>
      </c>
      <c r="R2631">
        <v>0.20263572616937001</v>
      </c>
      <c r="S2631">
        <v>3.2464529410715398E-2</v>
      </c>
      <c r="T2631">
        <v>-1.3898368683255</v>
      </c>
      <c r="U2631">
        <v>1.3898368683255</v>
      </c>
      <c r="V2631">
        <v>0.97304282962802602</v>
      </c>
      <c r="W2631">
        <v>-10.78</v>
      </c>
      <c r="X2631">
        <v>0.06</v>
      </c>
      <c r="Y2631">
        <v>23824</v>
      </c>
      <c r="Z2631">
        <v>1588</v>
      </c>
      <c r="AA2631">
        <v>0.08</v>
      </c>
      <c r="AB2631">
        <v>15</v>
      </c>
      <c r="AC2631">
        <v>7</v>
      </c>
      <c r="AD2631">
        <v>8</v>
      </c>
      <c r="AE2631">
        <v>46.67</v>
      </c>
      <c r="AF2631">
        <v>19</v>
      </c>
      <c r="AG2631">
        <v>3</v>
      </c>
      <c r="AH2631">
        <v>2</v>
      </c>
      <c r="AI2631">
        <v>10</v>
      </c>
      <c r="AJ2631" s="301">
        <v>43919</v>
      </c>
      <c r="AK2631">
        <v>523</v>
      </c>
      <c r="AL2631">
        <v>434.4</v>
      </c>
      <c r="AM2631" s="301">
        <v>43828</v>
      </c>
      <c r="AN2631">
        <v>755</v>
      </c>
      <c r="AO2631">
        <v>553</v>
      </c>
      <c r="AP2631" s="301">
        <v>43645</v>
      </c>
      <c r="AQ2631">
        <v>612</v>
      </c>
      <c r="AR2631">
        <v>490.5</v>
      </c>
      <c r="AS2631" s="301">
        <v>43280</v>
      </c>
      <c r="AT2631">
        <v>765</v>
      </c>
      <c r="AU2631">
        <v>633.4</v>
      </c>
    </row>
    <row r="2632" spans="1:47" x14ac:dyDescent="0.2">
      <c r="A2632" s="102">
        <v>3395</v>
      </c>
      <c r="B2632">
        <v>3046</v>
      </c>
      <c r="C2632" t="s">
        <v>500</v>
      </c>
      <c r="D2632" t="s">
        <v>921</v>
      </c>
      <c r="E2632">
        <v>6700</v>
      </c>
      <c r="F2632">
        <v>6590</v>
      </c>
      <c r="G2632">
        <v>100</v>
      </c>
      <c r="H2632" t="s">
        <v>898</v>
      </c>
      <c r="I2632">
        <v>8806</v>
      </c>
      <c r="J2632" t="s">
        <v>1030</v>
      </c>
      <c r="K2632" t="s">
        <v>917</v>
      </c>
      <c r="L2632">
        <v>1003</v>
      </c>
      <c r="M2632">
        <v>988</v>
      </c>
      <c r="N2632">
        <v>700</v>
      </c>
      <c r="O2632" t="s">
        <v>901</v>
      </c>
      <c r="P2632">
        <v>0.89513211689209504</v>
      </c>
      <c r="Q2632">
        <v>0.88183871947258796</v>
      </c>
      <c r="R2632">
        <v>0.39987960030582598</v>
      </c>
      <c r="S2632">
        <v>5.1551926224498501E-2</v>
      </c>
      <c r="T2632">
        <v>0.56654671298614101</v>
      </c>
      <c r="U2632">
        <v>0.56654671298614101</v>
      </c>
      <c r="V2632">
        <v>0.59461525919695901</v>
      </c>
      <c r="W2632">
        <v>3.3</v>
      </c>
      <c r="X2632">
        <v>4.95</v>
      </c>
      <c r="Y2632">
        <v>23768</v>
      </c>
      <c r="Z2632">
        <v>1698</v>
      </c>
      <c r="AA2632">
        <v>0.65</v>
      </c>
      <c r="AB2632">
        <v>14</v>
      </c>
      <c r="AC2632">
        <v>8</v>
      </c>
      <c r="AD2632">
        <v>6</v>
      </c>
      <c r="AE2632">
        <v>57.14</v>
      </c>
      <c r="AF2632">
        <v>18</v>
      </c>
      <c r="AG2632">
        <v>4</v>
      </c>
      <c r="AH2632">
        <v>1</v>
      </c>
      <c r="AI2632">
        <v>9</v>
      </c>
      <c r="AJ2632" s="301">
        <v>43919</v>
      </c>
      <c r="AK2632">
        <v>6090</v>
      </c>
      <c r="AL2632">
        <v>904</v>
      </c>
      <c r="AM2632" s="301">
        <v>43828</v>
      </c>
      <c r="AN2632">
        <v>7380</v>
      </c>
      <c r="AO2632">
        <v>1313</v>
      </c>
      <c r="AP2632" s="301">
        <v>43645</v>
      </c>
      <c r="AQ2632">
        <v>6050</v>
      </c>
      <c r="AR2632">
        <v>1006</v>
      </c>
      <c r="AS2632" s="301">
        <v>43280</v>
      </c>
      <c r="AT2632">
        <v>6070</v>
      </c>
      <c r="AU2632">
        <v>1096</v>
      </c>
    </row>
    <row r="2633" spans="1:47" x14ac:dyDescent="0.2">
      <c r="A2633" s="102">
        <v>985</v>
      </c>
      <c r="B2633">
        <v>4091</v>
      </c>
      <c r="C2633" t="s">
        <v>1334</v>
      </c>
      <c r="D2633" t="s">
        <v>920</v>
      </c>
      <c r="E2633">
        <v>1721</v>
      </c>
      <c r="F2633">
        <v>1751</v>
      </c>
      <c r="G2633">
        <v>500</v>
      </c>
      <c r="H2633" t="s">
        <v>901</v>
      </c>
      <c r="I2633">
        <v>9678</v>
      </c>
      <c r="J2633" t="s">
        <v>1453</v>
      </c>
      <c r="K2633" t="s">
        <v>910</v>
      </c>
      <c r="L2633">
        <v>2297</v>
      </c>
      <c r="M2633">
        <v>2316</v>
      </c>
      <c r="N2633">
        <v>400</v>
      </c>
      <c r="O2633" t="s">
        <v>898</v>
      </c>
      <c r="P2633">
        <v>0.86703973462486705</v>
      </c>
      <c r="Q2633">
        <v>0.94762933385245696</v>
      </c>
      <c r="R2633">
        <v>7.6707585067720503E-3</v>
      </c>
      <c r="S2633" s="15">
        <v>2.83125077338694E-3</v>
      </c>
      <c r="T2633">
        <v>-0.796531925390216</v>
      </c>
      <c r="U2633">
        <v>0.796531925390216</v>
      </c>
      <c r="V2633">
        <v>0.72260189822128396</v>
      </c>
      <c r="W2633">
        <v>-4.7</v>
      </c>
      <c r="X2633">
        <v>5.49</v>
      </c>
      <c r="Y2633">
        <v>23686</v>
      </c>
      <c r="Z2633">
        <v>1822</v>
      </c>
      <c r="AA2633">
        <v>0.28000000000000003</v>
      </c>
      <c r="AB2633">
        <v>13</v>
      </c>
      <c r="AC2633">
        <v>5</v>
      </c>
      <c r="AD2633">
        <v>8</v>
      </c>
      <c r="AE2633">
        <v>38.46</v>
      </c>
      <c r="AF2633">
        <v>18</v>
      </c>
      <c r="AG2633">
        <v>3</v>
      </c>
      <c r="AH2633">
        <v>1</v>
      </c>
      <c r="AI2633">
        <v>9</v>
      </c>
      <c r="AJ2633" s="301">
        <v>43919</v>
      </c>
      <c r="AK2633">
        <v>1662</v>
      </c>
      <c r="AL2633">
        <v>2133</v>
      </c>
      <c r="AM2633" s="301">
        <v>43828</v>
      </c>
      <c r="AN2633">
        <v>2428</v>
      </c>
      <c r="AO2633">
        <v>2821</v>
      </c>
      <c r="AP2633" s="301">
        <v>43645</v>
      </c>
      <c r="AQ2633">
        <v>2285</v>
      </c>
      <c r="AR2633">
        <v>2838</v>
      </c>
      <c r="AS2633" s="301">
        <v>43280</v>
      </c>
      <c r="AT2633">
        <v>1526</v>
      </c>
      <c r="AU2633">
        <v>3470</v>
      </c>
    </row>
    <row r="2634" spans="1:47" x14ac:dyDescent="0.2">
      <c r="A2634" s="102">
        <v>512</v>
      </c>
      <c r="B2634">
        <v>5929</v>
      </c>
      <c r="C2634" t="s">
        <v>1207</v>
      </c>
      <c r="D2634" t="s">
        <v>1032</v>
      </c>
      <c r="E2634">
        <v>942</v>
      </c>
      <c r="F2634">
        <v>939</v>
      </c>
      <c r="G2634">
        <v>1100</v>
      </c>
      <c r="H2634" t="s">
        <v>898</v>
      </c>
      <c r="I2634">
        <v>6472</v>
      </c>
      <c r="J2634" t="s">
        <v>59</v>
      </c>
      <c r="K2634" t="s">
        <v>909</v>
      </c>
      <c r="L2634">
        <v>213</v>
      </c>
      <c r="M2634">
        <v>211</v>
      </c>
      <c r="N2634">
        <v>4900</v>
      </c>
      <c r="O2634" t="s">
        <v>901</v>
      </c>
      <c r="P2634">
        <v>0.91288586788088899</v>
      </c>
      <c r="Q2634">
        <v>0.95779924272446104</v>
      </c>
      <c r="R2634" s="15">
        <v>0.21460239020371299</v>
      </c>
      <c r="S2634" s="15">
        <v>9.5927880065100196E-2</v>
      </c>
      <c r="T2634">
        <v>1.08084578212491</v>
      </c>
      <c r="U2634">
        <v>1.08084578212491</v>
      </c>
      <c r="V2634">
        <v>1.13109905691818</v>
      </c>
      <c r="W2634">
        <v>5.42</v>
      </c>
      <c r="X2634">
        <v>0.1</v>
      </c>
      <c r="Y2634">
        <v>23033</v>
      </c>
      <c r="Z2634">
        <v>1919</v>
      </c>
      <c r="AA2634">
        <v>0.06</v>
      </c>
      <c r="AB2634">
        <v>12</v>
      </c>
      <c r="AC2634">
        <v>6</v>
      </c>
      <c r="AD2634">
        <v>6</v>
      </c>
      <c r="AE2634">
        <v>50</v>
      </c>
      <c r="AF2634">
        <v>20</v>
      </c>
      <c r="AG2634">
        <v>1</v>
      </c>
      <c r="AH2634">
        <v>1</v>
      </c>
      <c r="AI2634">
        <v>10</v>
      </c>
      <c r="AJ2634" s="301">
        <v>43919</v>
      </c>
      <c r="AK2634">
        <v>857</v>
      </c>
      <c r="AL2634">
        <v>196</v>
      </c>
      <c r="AM2634" s="301">
        <v>43828</v>
      </c>
      <c r="AN2634">
        <v>1229</v>
      </c>
      <c r="AO2634">
        <v>345</v>
      </c>
      <c r="AP2634" s="301">
        <v>43645</v>
      </c>
      <c r="AQ2634">
        <v>1181</v>
      </c>
      <c r="AR2634">
        <v>334</v>
      </c>
      <c r="AS2634" s="301">
        <v>43280</v>
      </c>
      <c r="AT2634">
        <v>1159</v>
      </c>
      <c r="AU2634">
        <v>456</v>
      </c>
    </row>
    <row r="2635" spans="1:47" x14ac:dyDescent="0.2">
      <c r="A2635" s="102">
        <v>2230</v>
      </c>
      <c r="B2635">
        <v>4043</v>
      </c>
      <c r="C2635" t="s">
        <v>1102</v>
      </c>
      <c r="D2635" t="s">
        <v>920</v>
      </c>
      <c r="E2635">
        <v>2468</v>
      </c>
      <c r="F2635">
        <v>2466</v>
      </c>
      <c r="G2635">
        <v>400</v>
      </c>
      <c r="H2635" t="s">
        <v>898</v>
      </c>
      <c r="I2635">
        <v>5703</v>
      </c>
      <c r="J2635" t="s">
        <v>218</v>
      </c>
      <c r="K2635" t="s">
        <v>911</v>
      </c>
      <c r="L2635">
        <v>185</v>
      </c>
      <c r="M2635">
        <v>182</v>
      </c>
      <c r="N2635">
        <v>5400</v>
      </c>
      <c r="O2635" t="s">
        <v>901</v>
      </c>
      <c r="P2635">
        <v>0.93121223834302103</v>
      </c>
      <c r="Q2635">
        <v>0.91867816214097398</v>
      </c>
      <c r="R2635" s="15">
        <v>0.10258466809717701</v>
      </c>
      <c r="S2635">
        <v>7.2280290177003895E-2</v>
      </c>
      <c r="T2635">
        <v>0.35930918438718701</v>
      </c>
      <c r="U2635">
        <v>0.35930918438718701</v>
      </c>
      <c r="V2635">
        <v>0.24917472571815699</v>
      </c>
      <c r="W2635">
        <v>1.81</v>
      </c>
      <c r="X2635">
        <v>0.36</v>
      </c>
      <c r="Y2635">
        <v>23022</v>
      </c>
      <c r="Z2635">
        <v>1535</v>
      </c>
      <c r="AA2635">
        <v>0.05</v>
      </c>
      <c r="AB2635">
        <v>15</v>
      </c>
      <c r="AC2635">
        <v>9</v>
      </c>
      <c r="AD2635">
        <v>6</v>
      </c>
      <c r="AE2635">
        <v>60</v>
      </c>
      <c r="AF2635">
        <v>17</v>
      </c>
      <c r="AG2635">
        <v>3</v>
      </c>
      <c r="AH2635">
        <v>3</v>
      </c>
      <c r="AI2635">
        <v>9</v>
      </c>
      <c r="AJ2635" s="301">
        <v>43919</v>
      </c>
      <c r="AK2635">
        <v>2127</v>
      </c>
      <c r="AL2635">
        <v>168</v>
      </c>
      <c r="AM2635" s="301">
        <v>43828</v>
      </c>
      <c r="AN2635">
        <v>2863</v>
      </c>
      <c r="AO2635">
        <v>236</v>
      </c>
      <c r="AP2635" s="301">
        <v>43645</v>
      </c>
      <c r="AQ2635">
        <v>3005</v>
      </c>
      <c r="AR2635">
        <v>237</v>
      </c>
      <c r="AS2635" s="301">
        <v>43280</v>
      </c>
      <c r="AT2635">
        <v>3440</v>
      </c>
      <c r="AU2635">
        <v>245</v>
      </c>
    </row>
    <row r="2636" spans="1:47" x14ac:dyDescent="0.2">
      <c r="A2636" s="102">
        <v>1310</v>
      </c>
      <c r="B2636">
        <v>5334</v>
      </c>
      <c r="C2636" t="s">
        <v>1074</v>
      </c>
      <c r="D2636" t="s">
        <v>897</v>
      </c>
      <c r="E2636">
        <v>1533</v>
      </c>
      <c r="F2636">
        <v>1527</v>
      </c>
      <c r="G2636">
        <v>700</v>
      </c>
      <c r="H2636" t="s">
        <v>901</v>
      </c>
      <c r="I2636">
        <v>6141</v>
      </c>
      <c r="J2636" t="s">
        <v>1069</v>
      </c>
      <c r="K2636" t="s">
        <v>909</v>
      </c>
      <c r="L2636">
        <v>1254</v>
      </c>
      <c r="M2636">
        <v>1256</v>
      </c>
      <c r="N2636">
        <v>900</v>
      </c>
      <c r="O2636" t="s">
        <v>898</v>
      </c>
      <c r="P2636">
        <v>0.84841002268140997</v>
      </c>
      <c r="Q2636">
        <v>0.94138478020544103</v>
      </c>
      <c r="R2636" s="15">
        <v>0.135762922677337</v>
      </c>
      <c r="S2636">
        <v>3.65458222790538E-2</v>
      </c>
      <c r="T2636">
        <v>-1.2734636314844401</v>
      </c>
      <c r="U2636">
        <v>1.2734636314844401</v>
      </c>
      <c r="V2636">
        <v>1.2730667235630899</v>
      </c>
      <c r="W2636">
        <v>-17.649999999999999</v>
      </c>
      <c r="X2636">
        <v>5.75</v>
      </c>
      <c r="Y2636">
        <v>22850</v>
      </c>
      <c r="Z2636">
        <v>1632</v>
      </c>
      <c r="AA2636">
        <v>0.16</v>
      </c>
      <c r="AB2636">
        <v>14</v>
      </c>
      <c r="AC2636">
        <v>8</v>
      </c>
      <c r="AD2636">
        <v>6</v>
      </c>
      <c r="AE2636">
        <v>57.14</v>
      </c>
      <c r="AF2636">
        <v>17</v>
      </c>
      <c r="AG2636">
        <v>3</v>
      </c>
      <c r="AH2636">
        <v>4</v>
      </c>
      <c r="AI2636">
        <v>7</v>
      </c>
      <c r="AJ2636" s="301">
        <v>43919</v>
      </c>
      <c r="AK2636">
        <v>1608</v>
      </c>
      <c r="AL2636">
        <v>906</v>
      </c>
      <c r="AM2636" s="301">
        <v>43828</v>
      </c>
      <c r="AN2636">
        <v>2134</v>
      </c>
      <c r="AO2636">
        <v>1690</v>
      </c>
      <c r="AP2636" s="301">
        <v>43645</v>
      </c>
      <c r="AQ2636">
        <v>2076</v>
      </c>
      <c r="AR2636">
        <v>1836</v>
      </c>
      <c r="AS2636" s="301">
        <v>43280</v>
      </c>
      <c r="AT2636">
        <v>3025</v>
      </c>
      <c r="AU2636">
        <v>1514</v>
      </c>
    </row>
    <row r="2637" spans="1:47" x14ac:dyDescent="0.2">
      <c r="A2637" s="102">
        <v>2718</v>
      </c>
      <c r="B2637">
        <v>4091</v>
      </c>
      <c r="C2637" t="s">
        <v>1334</v>
      </c>
      <c r="D2637" t="s">
        <v>920</v>
      </c>
      <c r="E2637">
        <v>1721</v>
      </c>
      <c r="F2637">
        <v>1751</v>
      </c>
      <c r="G2637">
        <v>600</v>
      </c>
      <c r="H2637" t="s">
        <v>901</v>
      </c>
      <c r="I2637">
        <v>5108</v>
      </c>
      <c r="J2637" t="s">
        <v>1467</v>
      </c>
      <c r="K2637" t="s">
        <v>984</v>
      </c>
      <c r="L2637">
        <v>3450</v>
      </c>
      <c r="M2637">
        <v>3455</v>
      </c>
      <c r="N2637">
        <v>300</v>
      </c>
      <c r="O2637" t="s">
        <v>898</v>
      </c>
      <c r="P2637">
        <v>0.8432117362182</v>
      </c>
      <c r="Q2637">
        <v>0.90550157050240498</v>
      </c>
      <c r="R2637">
        <v>6.5624832867099997E-2</v>
      </c>
      <c r="S2637" s="15">
        <v>7.7028042615872705E-2</v>
      </c>
      <c r="T2637">
        <v>-5.6345015355691697E-2</v>
      </c>
      <c r="U2637">
        <v>5.6345015355691697E-2</v>
      </c>
      <c r="V2637">
        <v>0.34311270108575198</v>
      </c>
      <c r="W2637">
        <v>-0.37</v>
      </c>
      <c r="X2637">
        <v>1.36</v>
      </c>
      <c r="Y2637">
        <v>22573</v>
      </c>
      <c r="Z2637">
        <v>1736</v>
      </c>
      <c r="AA2637">
        <v>0.24</v>
      </c>
      <c r="AB2637">
        <v>13</v>
      </c>
      <c r="AC2637">
        <v>7</v>
      </c>
      <c r="AD2637">
        <v>6</v>
      </c>
      <c r="AE2637">
        <v>53.85</v>
      </c>
      <c r="AF2637">
        <v>18</v>
      </c>
      <c r="AG2637">
        <v>2</v>
      </c>
      <c r="AH2637">
        <v>2</v>
      </c>
      <c r="AI2637">
        <v>9</v>
      </c>
      <c r="AJ2637" s="301">
        <v>43919</v>
      </c>
      <c r="AK2637">
        <v>1662</v>
      </c>
      <c r="AL2637">
        <v>3409</v>
      </c>
      <c r="AM2637" s="301">
        <v>43828</v>
      </c>
      <c r="AN2637">
        <v>2428</v>
      </c>
      <c r="AO2637">
        <v>4070</v>
      </c>
      <c r="AP2637" s="301">
        <v>43645</v>
      </c>
      <c r="AQ2637">
        <v>2285</v>
      </c>
      <c r="AR2637">
        <v>4310</v>
      </c>
      <c r="AS2637" s="301">
        <v>43280</v>
      </c>
      <c r="AT2637">
        <v>1526</v>
      </c>
      <c r="AU2637">
        <v>4164</v>
      </c>
    </row>
    <row r="2638" spans="1:47" x14ac:dyDescent="0.2">
      <c r="A2638" s="102">
        <v>2694</v>
      </c>
      <c r="B2638">
        <v>4183</v>
      </c>
      <c r="C2638" t="s">
        <v>1028</v>
      </c>
      <c r="D2638" t="s">
        <v>920</v>
      </c>
      <c r="E2638">
        <v>2221</v>
      </c>
      <c r="F2638">
        <v>2197</v>
      </c>
      <c r="G2638">
        <v>500</v>
      </c>
      <c r="H2638" t="s">
        <v>898</v>
      </c>
      <c r="I2638">
        <v>7181</v>
      </c>
      <c r="J2638" t="s">
        <v>60</v>
      </c>
      <c r="K2638" t="s">
        <v>1018</v>
      </c>
      <c r="L2638">
        <v>1430</v>
      </c>
      <c r="M2638">
        <v>1395</v>
      </c>
      <c r="N2638">
        <v>800</v>
      </c>
      <c r="O2638" t="s">
        <v>901</v>
      </c>
      <c r="P2638">
        <v>0.91073436537400498</v>
      </c>
      <c r="Q2638">
        <v>0.90617577289671902</v>
      </c>
      <c r="R2638">
        <v>1.9533262327928999E-2</v>
      </c>
      <c r="S2638" s="15">
        <v>3.9501044984162403E-2</v>
      </c>
      <c r="T2638">
        <v>0.14558309168705</v>
      </c>
      <c r="U2638">
        <v>0.14558309168705</v>
      </c>
      <c r="V2638">
        <v>8.5055009332240403E-2</v>
      </c>
      <c r="W2638">
        <v>0.74</v>
      </c>
      <c r="X2638">
        <v>1.59</v>
      </c>
      <c r="Y2638">
        <v>22541</v>
      </c>
      <c r="Z2638">
        <v>1503</v>
      </c>
      <c r="AA2638">
        <v>0.19</v>
      </c>
      <c r="AB2638">
        <v>15</v>
      </c>
      <c r="AC2638">
        <v>8</v>
      </c>
      <c r="AD2638">
        <v>7</v>
      </c>
      <c r="AE2638">
        <v>53.33</v>
      </c>
      <c r="AF2638">
        <v>19</v>
      </c>
      <c r="AG2638">
        <v>2</v>
      </c>
      <c r="AH2638">
        <v>1</v>
      </c>
      <c r="AI2638">
        <v>12</v>
      </c>
      <c r="AJ2638" s="301">
        <v>43919</v>
      </c>
      <c r="AK2638">
        <v>2105</v>
      </c>
      <c r="AL2638">
        <v>1366</v>
      </c>
      <c r="AM2638" s="301">
        <v>43828</v>
      </c>
      <c r="AN2638">
        <v>2680</v>
      </c>
      <c r="AO2638">
        <v>1862</v>
      </c>
      <c r="AP2638" s="301">
        <v>43645</v>
      </c>
      <c r="AQ2638">
        <v>2728</v>
      </c>
      <c r="AR2638">
        <v>2000</v>
      </c>
      <c r="AS2638" s="301">
        <v>43280</v>
      </c>
      <c r="AT2638">
        <v>2913</v>
      </c>
      <c r="AU2638">
        <v>2253</v>
      </c>
    </row>
    <row r="2639" spans="1:47" x14ac:dyDescent="0.2">
      <c r="A2639" s="102">
        <v>3690</v>
      </c>
      <c r="B2639">
        <v>5463</v>
      </c>
      <c r="C2639" t="s">
        <v>63</v>
      </c>
      <c r="D2639" t="s">
        <v>939</v>
      </c>
      <c r="E2639">
        <v>2643</v>
      </c>
      <c r="F2639">
        <v>2662</v>
      </c>
      <c r="G2639">
        <v>400</v>
      </c>
      <c r="H2639" t="s">
        <v>901</v>
      </c>
      <c r="I2639">
        <v>7951</v>
      </c>
      <c r="J2639" t="s">
        <v>1131</v>
      </c>
      <c r="K2639" t="s">
        <v>919</v>
      </c>
      <c r="L2639">
        <v>5050</v>
      </c>
      <c r="M2639">
        <v>4975</v>
      </c>
      <c r="N2639">
        <v>200</v>
      </c>
      <c r="O2639" t="s">
        <v>898</v>
      </c>
      <c r="P2639">
        <v>0.89553645320432196</v>
      </c>
      <c r="Q2639">
        <v>0.86989149067938198</v>
      </c>
      <c r="R2639">
        <v>0.40259752474208299</v>
      </c>
      <c r="S2639" s="15">
        <v>2.5921155841413399E-2</v>
      </c>
      <c r="T2639">
        <v>-0.59397428620516501</v>
      </c>
      <c r="U2639">
        <v>0.59397428620516501</v>
      </c>
      <c r="V2639">
        <v>0.67096745902109101</v>
      </c>
      <c r="W2639">
        <v>-4.97</v>
      </c>
      <c r="X2639">
        <v>7.02</v>
      </c>
      <c r="Y2639">
        <v>22531</v>
      </c>
      <c r="Z2639">
        <v>3755</v>
      </c>
      <c r="AA2639">
        <v>0.1</v>
      </c>
      <c r="AB2639">
        <v>6</v>
      </c>
      <c r="AC2639">
        <v>2</v>
      </c>
      <c r="AD2639">
        <v>4</v>
      </c>
      <c r="AE2639">
        <v>33.33</v>
      </c>
      <c r="AF2639">
        <v>16</v>
      </c>
      <c r="AG2639">
        <v>1</v>
      </c>
      <c r="AH2639">
        <v>1</v>
      </c>
      <c r="AI2639">
        <v>4</v>
      </c>
      <c r="AJ2639" s="301">
        <v>43919</v>
      </c>
      <c r="AK2639">
        <v>2771</v>
      </c>
      <c r="AL2639">
        <v>4315</v>
      </c>
      <c r="AM2639" s="301">
        <v>43828</v>
      </c>
      <c r="AN2639">
        <v>3080</v>
      </c>
      <c r="AO2639">
        <v>6080</v>
      </c>
      <c r="AP2639" s="301">
        <v>43645</v>
      </c>
      <c r="AQ2639">
        <v>3030</v>
      </c>
      <c r="AR2639">
        <v>5260</v>
      </c>
      <c r="AS2639" s="301">
        <v>43280</v>
      </c>
      <c r="AT2639">
        <v>3660</v>
      </c>
      <c r="AU2639">
        <v>5570</v>
      </c>
    </row>
    <row r="2640" spans="1:47" x14ac:dyDescent="0.2">
      <c r="A2640" s="102">
        <v>2293</v>
      </c>
      <c r="B2640">
        <v>6501</v>
      </c>
      <c r="C2640" t="s">
        <v>1022</v>
      </c>
      <c r="D2640" t="s">
        <v>903</v>
      </c>
      <c r="E2640">
        <v>3390</v>
      </c>
      <c r="F2640">
        <v>3395</v>
      </c>
      <c r="G2640">
        <v>300</v>
      </c>
      <c r="H2640" t="s">
        <v>898</v>
      </c>
      <c r="I2640">
        <v>8601</v>
      </c>
      <c r="J2640" t="s">
        <v>22</v>
      </c>
      <c r="K2640" t="s">
        <v>1025</v>
      </c>
      <c r="L2640">
        <v>454.2</v>
      </c>
      <c r="M2640">
        <v>454</v>
      </c>
      <c r="N2640">
        <v>2200</v>
      </c>
      <c r="O2640" t="s">
        <v>901</v>
      </c>
      <c r="P2640">
        <v>0.86549886831197598</v>
      </c>
      <c r="Q2640">
        <v>0.917055154074359</v>
      </c>
      <c r="R2640" s="15">
        <v>0.16213241143370499</v>
      </c>
      <c r="S2640" s="15">
        <v>7.3268817857652296E-2</v>
      </c>
      <c r="T2640">
        <v>4.82480208463048E-2</v>
      </c>
      <c r="U2640">
        <v>4.82480208463048E-2</v>
      </c>
      <c r="V2640">
        <v>0.234814793239709</v>
      </c>
      <c r="W2640">
        <v>0.25</v>
      </c>
      <c r="X2640">
        <v>1.93</v>
      </c>
      <c r="Y2640">
        <v>22459</v>
      </c>
      <c r="Z2640">
        <v>1872</v>
      </c>
      <c r="AA2640">
        <v>0.06</v>
      </c>
      <c r="AB2640">
        <v>12</v>
      </c>
      <c r="AC2640">
        <v>6</v>
      </c>
      <c r="AD2640">
        <v>6</v>
      </c>
      <c r="AE2640">
        <v>50</v>
      </c>
      <c r="AF2640">
        <v>20</v>
      </c>
      <c r="AG2640">
        <v>2</v>
      </c>
      <c r="AH2640">
        <v>1</v>
      </c>
      <c r="AI2640">
        <v>9</v>
      </c>
      <c r="AJ2640" s="301">
        <v>43919</v>
      </c>
      <c r="AK2640">
        <v>3109</v>
      </c>
      <c r="AL2640">
        <v>434.4</v>
      </c>
      <c r="AM2640" s="301">
        <v>43828</v>
      </c>
      <c r="AN2640">
        <v>4626</v>
      </c>
      <c r="AO2640">
        <v>553</v>
      </c>
      <c r="AP2640" s="301">
        <v>43645</v>
      </c>
      <c r="AQ2640">
        <v>4045</v>
      </c>
      <c r="AR2640">
        <v>490.5</v>
      </c>
      <c r="AS2640" s="301">
        <v>43280</v>
      </c>
      <c r="AT2640">
        <v>3840.5</v>
      </c>
      <c r="AU2640">
        <v>633.4</v>
      </c>
    </row>
    <row r="2641" spans="1:47" x14ac:dyDescent="0.2">
      <c r="A2641" s="102">
        <v>3081</v>
      </c>
      <c r="B2641">
        <v>2531</v>
      </c>
      <c r="C2641" t="s">
        <v>922</v>
      </c>
      <c r="D2641" t="s">
        <v>923</v>
      </c>
      <c r="E2641">
        <v>952</v>
      </c>
      <c r="F2641">
        <v>951</v>
      </c>
      <c r="G2641">
        <v>1100</v>
      </c>
      <c r="H2641" t="s">
        <v>898</v>
      </c>
      <c r="I2641">
        <v>7012</v>
      </c>
      <c r="J2641" t="s">
        <v>1054</v>
      </c>
      <c r="K2641" t="s">
        <v>913</v>
      </c>
      <c r="L2641">
        <v>1524</v>
      </c>
      <c r="M2641">
        <v>1487</v>
      </c>
      <c r="N2641">
        <v>700</v>
      </c>
      <c r="O2641" t="s">
        <v>901</v>
      </c>
      <c r="P2641">
        <v>0.79952202257156502</v>
      </c>
      <c r="Q2641">
        <v>0.89416910367429703</v>
      </c>
      <c r="R2641" s="15">
        <v>6.0110840648566102E-2</v>
      </c>
      <c r="S2641" s="15">
        <v>3.8901586600490097E-2</v>
      </c>
      <c r="T2641">
        <v>3.1750070102253498</v>
      </c>
      <c r="U2641">
        <v>3.1750070102253498</v>
      </c>
      <c r="V2641">
        <v>3.0713607140508801</v>
      </c>
      <c r="W2641">
        <v>19.45</v>
      </c>
      <c r="X2641">
        <v>0.5</v>
      </c>
      <c r="Y2641">
        <v>22247</v>
      </c>
      <c r="Z2641">
        <v>1390</v>
      </c>
      <c r="AA2641">
        <v>0.02</v>
      </c>
      <c r="AB2641">
        <v>16</v>
      </c>
      <c r="AC2641">
        <v>9</v>
      </c>
      <c r="AD2641">
        <v>7</v>
      </c>
      <c r="AE2641">
        <v>56.25</v>
      </c>
      <c r="AF2641">
        <v>18</v>
      </c>
      <c r="AG2641">
        <v>3</v>
      </c>
      <c r="AH2641">
        <v>3</v>
      </c>
      <c r="AI2641">
        <v>10</v>
      </c>
      <c r="AJ2641" s="301">
        <v>43919</v>
      </c>
      <c r="AK2641">
        <v>819</v>
      </c>
      <c r="AL2641">
        <v>1613</v>
      </c>
      <c r="AM2641" s="301">
        <v>43828</v>
      </c>
      <c r="AN2641">
        <v>1005</v>
      </c>
      <c r="AO2641">
        <v>2408</v>
      </c>
      <c r="AP2641" s="301">
        <v>43645</v>
      </c>
      <c r="AQ2641">
        <v>1134</v>
      </c>
      <c r="AR2641">
        <v>2584</v>
      </c>
      <c r="AS2641" s="301">
        <v>43280</v>
      </c>
      <c r="AT2641">
        <v>1400</v>
      </c>
      <c r="AU2641">
        <v>3200</v>
      </c>
    </row>
    <row r="2642" spans="1:47" x14ac:dyDescent="0.2">
      <c r="A2642" s="102">
        <v>3187</v>
      </c>
      <c r="B2642">
        <v>1802</v>
      </c>
      <c r="C2642" t="s">
        <v>1041</v>
      </c>
      <c r="D2642" t="s">
        <v>907</v>
      </c>
      <c r="E2642">
        <v>979</v>
      </c>
      <c r="F2642">
        <v>983</v>
      </c>
      <c r="G2642">
        <v>900</v>
      </c>
      <c r="H2642" t="s">
        <v>901</v>
      </c>
      <c r="I2642">
        <v>9706</v>
      </c>
      <c r="J2642" t="s">
        <v>980</v>
      </c>
      <c r="K2642" t="s">
        <v>917</v>
      </c>
      <c r="L2642">
        <v>4650</v>
      </c>
      <c r="M2642">
        <v>4565</v>
      </c>
      <c r="N2642">
        <v>200</v>
      </c>
      <c r="O2642" t="s">
        <v>898</v>
      </c>
      <c r="P2642">
        <v>0.89733791225429904</v>
      </c>
      <c r="Q2642">
        <v>0.89006126251195505</v>
      </c>
      <c r="R2642" s="15">
        <v>2.70129319589941E-2</v>
      </c>
      <c r="S2642">
        <v>8.2051985422789103E-2</v>
      </c>
      <c r="T2642">
        <v>-0.47666993068654001</v>
      </c>
      <c r="U2642">
        <v>0.47666993068654001</v>
      </c>
      <c r="V2642">
        <v>0.96792547578607901</v>
      </c>
      <c r="W2642">
        <v>-2.34</v>
      </c>
      <c r="X2642">
        <v>3.1</v>
      </c>
      <c r="Y2642">
        <v>21908</v>
      </c>
      <c r="Z2642">
        <v>1685</v>
      </c>
      <c r="AA2642">
        <v>0.01</v>
      </c>
      <c r="AB2642">
        <v>13</v>
      </c>
      <c r="AC2642">
        <v>7</v>
      </c>
      <c r="AD2642">
        <v>6</v>
      </c>
      <c r="AE2642">
        <v>53.85</v>
      </c>
      <c r="AF2642">
        <v>20</v>
      </c>
      <c r="AG2642">
        <v>1</v>
      </c>
      <c r="AH2642">
        <v>1</v>
      </c>
      <c r="AI2642">
        <v>11</v>
      </c>
      <c r="AJ2642" s="301">
        <v>43919</v>
      </c>
      <c r="AK2642">
        <v>956</v>
      </c>
      <c r="AL2642">
        <v>4580</v>
      </c>
      <c r="AM2642" s="301">
        <v>43828</v>
      </c>
      <c r="AN2642">
        <v>1217</v>
      </c>
      <c r="AO2642">
        <v>6090</v>
      </c>
      <c r="AP2642" s="301">
        <v>43645</v>
      </c>
      <c r="AQ2642">
        <v>1074</v>
      </c>
      <c r="AR2642">
        <v>4760</v>
      </c>
      <c r="AS2642" s="301">
        <v>43280</v>
      </c>
      <c r="AT2642">
        <v>1101</v>
      </c>
      <c r="AU2642">
        <v>5100</v>
      </c>
    </row>
    <row r="2643" spans="1:47" x14ac:dyDescent="0.2">
      <c r="A2643" s="102">
        <v>622</v>
      </c>
      <c r="B2643">
        <v>4666</v>
      </c>
      <c r="C2643" t="s">
        <v>1342</v>
      </c>
      <c r="D2643" t="s">
        <v>917</v>
      </c>
      <c r="E2643">
        <v>1805</v>
      </c>
      <c r="F2643">
        <v>1797</v>
      </c>
      <c r="G2643">
        <v>600</v>
      </c>
      <c r="H2643" t="s">
        <v>898</v>
      </c>
      <c r="I2643">
        <v>8905</v>
      </c>
      <c r="J2643" t="s">
        <v>1095</v>
      </c>
      <c r="K2643" t="s">
        <v>917</v>
      </c>
      <c r="L2643">
        <v>1389</v>
      </c>
      <c r="M2643">
        <v>1390</v>
      </c>
      <c r="N2643">
        <v>800</v>
      </c>
      <c r="O2643" t="s">
        <v>901</v>
      </c>
      <c r="P2643">
        <v>0.954493925942693</v>
      </c>
      <c r="Q2643">
        <v>0.954948304861435</v>
      </c>
      <c r="R2643">
        <v>3.1867216169415799E-3</v>
      </c>
      <c r="S2643" s="15">
        <v>1.36090419965738E-2</v>
      </c>
      <c r="T2643">
        <v>0.36783747240746101</v>
      </c>
      <c r="U2643">
        <v>0.36783747240746101</v>
      </c>
      <c r="V2643">
        <v>0.26545402245147198</v>
      </c>
      <c r="W2643">
        <v>2.5099999999999998</v>
      </c>
      <c r="X2643">
        <v>3.13</v>
      </c>
      <c r="Y2643">
        <v>21821</v>
      </c>
      <c r="Z2643">
        <v>1818</v>
      </c>
      <c r="AA2643">
        <v>0.11</v>
      </c>
      <c r="AB2643">
        <v>12</v>
      </c>
      <c r="AC2643">
        <v>7</v>
      </c>
      <c r="AD2643">
        <v>5</v>
      </c>
      <c r="AE2643">
        <v>58.33</v>
      </c>
      <c r="AF2643">
        <v>20</v>
      </c>
      <c r="AG2643">
        <v>2</v>
      </c>
      <c r="AH2643">
        <v>0</v>
      </c>
      <c r="AI2643">
        <v>10</v>
      </c>
      <c r="AJ2643" s="301">
        <v>43919</v>
      </c>
      <c r="AK2643">
        <v>1620</v>
      </c>
      <c r="AL2643">
        <v>1404</v>
      </c>
      <c r="AM2643" s="301">
        <v>43828</v>
      </c>
      <c r="AN2643">
        <v>2669</v>
      </c>
      <c r="AO2643">
        <v>1938</v>
      </c>
      <c r="AP2643" s="301">
        <v>43645</v>
      </c>
      <c r="AQ2643">
        <v>2515</v>
      </c>
      <c r="AR2643">
        <v>1653</v>
      </c>
      <c r="AS2643" s="301">
        <v>43280</v>
      </c>
      <c r="AT2643">
        <v>2910</v>
      </c>
      <c r="AU2643">
        <v>1950</v>
      </c>
    </row>
    <row r="2644" spans="1:47" x14ac:dyDescent="0.2">
      <c r="A2644" s="102">
        <v>3254</v>
      </c>
      <c r="B2644">
        <v>4091</v>
      </c>
      <c r="C2644" t="s">
        <v>1334</v>
      </c>
      <c r="D2644" t="s">
        <v>920</v>
      </c>
      <c r="E2644">
        <v>1721</v>
      </c>
      <c r="F2644">
        <v>1751</v>
      </c>
      <c r="G2644">
        <v>600</v>
      </c>
      <c r="H2644" t="s">
        <v>901</v>
      </c>
      <c r="I2644">
        <v>4183</v>
      </c>
      <c r="J2644" t="s">
        <v>1028</v>
      </c>
      <c r="K2644" t="s">
        <v>920</v>
      </c>
      <c r="L2644">
        <v>2221</v>
      </c>
      <c r="M2644">
        <v>2197</v>
      </c>
      <c r="N2644">
        <v>500</v>
      </c>
      <c r="O2644" t="s">
        <v>898</v>
      </c>
      <c r="P2644">
        <v>0.816169936620182</v>
      </c>
      <c r="Q2644">
        <v>0.88772185673937498</v>
      </c>
      <c r="R2644" s="15">
        <v>0.105277529459549</v>
      </c>
      <c r="S2644" s="15">
        <v>2.6535559871344799E-2</v>
      </c>
      <c r="T2644">
        <v>-0.21186381779319699</v>
      </c>
      <c r="U2644">
        <v>0.21186381779319699</v>
      </c>
      <c r="V2644">
        <v>0.54628143936587803</v>
      </c>
      <c r="W2644">
        <v>-1.7</v>
      </c>
      <c r="X2644">
        <v>4.3600000000000003</v>
      </c>
      <c r="Y2644">
        <v>21809</v>
      </c>
      <c r="Z2644">
        <v>1454</v>
      </c>
      <c r="AA2644">
        <v>0.13</v>
      </c>
      <c r="AB2644">
        <v>15</v>
      </c>
      <c r="AC2644">
        <v>8</v>
      </c>
      <c r="AD2644">
        <v>7</v>
      </c>
      <c r="AE2644">
        <v>53.33</v>
      </c>
      <c r="AF2644">
        <v>19</v>
      </c>
      <c r="AG2644">
        <v>2</v>
      </c>
      <c r="AH2644">
        <v>2</v>
      </c>
      <c r="AI2644">
        <v>11</v>
      </c>
      <c r="AJ2644" s="301">
        <v>43919</v>
      </c>
      <c r="AK2644">
        <v>1662</v>
      </c>
      <c r="AL2644">
        <v>2105</v>
      </c>
      <c r="AM2644" s="301">
        <v>43828</v>
      </c>
      <c r="AN2644">
        <v>2428</v>
      </c>
      <c r="AO2644">
        <v>2680</v>
      </c>
      <c r="AP2644" s="301">
        <v>43645</v>
      </c>
      <c r="AQ2644">
        <v>2285</v>
      </c>
      <c r="AR2644">
        <v>2728</v>
      </c>
      <c r="AS2644" s="301">
        <v>43280</v>
      </c>
      <c r="AT2644">
        <v>1526</v>
      </c>
      <c r="AU2644">
        <v>2913</v>
      </c>
    </row>
    <row r="2645" spans="1:47" x14ac:dyDescent="0.2">
      <c r="A2645" s="102">
        <v>620</v>
      </c>
      <c r="B2645">
        <v>4634</v>
      </c>
      <c r="C2645" t="s">
        <v>62</v>
      </c>
      <c r="D2645" t="s">
        <v>920</v>
      </c>
      <c r="E2645">
        <v>1984</v>
      </c>
      <c r="F2645">
        <v>2000</v>
      </c>
      <c r="G2645">
        <v>400</v>
      </c>
      <c r="H2645" t="s">
        <v>901</v>
      </c>
      <c r="I2645">
        <v>6287</v>
      </c>
      <c r="J2645" t="s">
        <v>963</v>
      </c>
      <c r="K2645" t="s">
        <v>909</v>
      </c>
      <c r="L2645">
        <v>2270</v>
      </c>
      <c r="M2645">
        <v>2245</v>
      </c>
      <c r="N2645">
        <v>400</v>
      </c>
      <c r="O2645" t="s">
        <v>898</v>
      </c>
      <c r="P2645">
        <v>0.66514984043797198</v>
      </c>
      <c r="Q2645">
        <v>0.95503024943179005</v>
      </c>
      <c r="R2645">
        <v>4.2550846874691302E-2</v>
      </c>
      <c r="S2645" s="15">
        <v>2.2641188976146899E-2</v>
      </c>
      <c r="T2645">
        <v>-0.20409809380855801</v>
      </c>
      <c r="U2645">
        <v>0.20409809380855801</v>
      </c>
      <c r="V2645">
        <v>0.11171177717625699</v>
      </c>
      <c r="W2645">
        <v>-1.39</v>
      </c>
      <c r="X2645">
        <v>10.91</v>
      </c>
      <c r="Y2645">
        <v>21773</v>
      </c>
      <c r="Z2645">
        <v>1814</v>
      </c>
      <c r="AA2645">
        <v>0.01</v>
      </c>
      <c r="AB2645">
        <v>12</v>
      </c>
      <c r="AC2645">
        <v>5</v>
      </c>
      <c r="AD2645">
        <v>7</v>
      </c>
      <c r="AE2645">
        <v>41.67</v>
      </c>
      <c r="AF2645">
        <v>20</v>
      </c>
      <c r="AG2645">
        <v>1</v>
      </c>
      <c r="AH2645">
        <v>0</v>
      </c>
      <c r="AI2645">
        <v>11</v>
      </c>
      <c r="AJ2645" s="301">
        <v>43919</v>
      </c>
      <c r="AK2645">
        <v>2221</v>
      </c>
      <c r="AL2645">
        <v>2183</v>
      </c>
      <c r="AM2645" s="301">
        <v>43828</v>
      </c>
      <c r="AN2645">
        <v>2667</v>
      </c>
      <c r="AO2645">
        <v>3430</v>
      </c>
      <c r="AP2645" s="301">
        <v>43645</v>
      </c>
      <c r="AQ2645">
        <v>2387</v>
      </c>
      <c r="AR2645">
        <v>2767</v>
      </c>
      <c r="AS2645" s="301">
        <v>43280</v>
      </c>
      <c r="AT2645">
        <v>2796</v>
      </c>
      <c r="AU2645">
        <v>3190</v>
      </c>
    </row>
    <row r="2646" spans="1:47" x14ac:dyDescent="0.2">
      <c r="A2646" s="102">
        <v>3568</v>
      </c>
      <c r="B2646">
        <v>8233</v>
      </c>
      <c r="C2646" t="s">
        <v>930</v>
      </c>
      <c r="D2646" t="s">
        <v>921</v>
      </c>
      <c r="E2646">
        <v>920</v>
      </c>
      <c r="F2646">
        <v>907</v>
      </c>
      <c r="G2646">
        <v>1200</v>
      </c>
      <c r="H2646" t="s">
        <v>901</v>
      </c>
      <c r="I2646">
        <v>9613</v>
      </c>
      <c r="J2646" t="s">
        <v>1183</v>
      </c>
      <c r="K2646" t="s">
        <v>900</v>
      </c>
      <c r="L2646">
        <v>1203</v>
      </c>
      <c r="M2646">
        <v>1177</v>
      </c>
      <c r="N2646">
        <v>900</v>
      </c>
      <c r="O2646" t="s">
        <v>898</v>
      </c>
      <c r="P2646">
        <v>0.74267579794704297</v>
      </c>
      <c r="Q2646">
        <v>0.87477180314098602</v>
      </c>
      <c r="R2646" s="15">
        <v>0.15581470793567401</v>
      </c>
      <c r="S2646">
        <v>9.0032326373893107E-2</v>
      </c>
      <c r="T2646">
        <v>-1.2451083137229699</v>
      </c>
      <c r="U2646">
        <v>1.2451083137229699</v>
      </c>
      <c r="V2646">
        <v>1.2353237193408599</v>
      </c>
      <c r="W2646">
        <v>-11.38</v>
      </c>
      <c r="X2646">
        <v>2.75</v>
      </c>
      <c r="Y2646">
        <v>21730</v>
      </c>
      <c r="Z2646">
        <v>1449</v>
      </c>
      <c r="AA2646">
        <v>-0.05</v>
      </c>
      <c r="AB2646">
        <v>15</v>
      </c>
      <c r="AC2646">
        <v>8</v>
      </c>
      <c r="AD2646">
        <v>7</v>
      </c>
      <c r="AE2646">
        <v>53.33</v>
      </c>
      <c r="AF2646">
        <v>18</v>
      </c>
      <c r="AG2646">
        <v>3</v>
      </c>
      <c r="AH2646">
        <v>3</v>
      </c>
      <c r="AI2646">
        <v>9</v>
      </c>
      <c r="AJ2646" s="301">
        <v>43919</v>
      </c>
      <c r="AK2646">
        <v>1003</v>
      </c>
      <c r="AL2646">
        <v>1043</v>
      </c>
      <c r="AM2646" s="301">
        <v>43828</v>
      </c>
      <c r="AN2646">
        <v>1228</v>
      </c>
      <c r="AO2646">
        <v>1467</v>
      </c>
      <c r="AP2646" s="301">
        <v>43645</v>
      </c>
      <c r="AQ2646">
        <v>1210</v>
      </c>
      <c r="AR2646">
        <v>1461</v>
      </c>
      <c r="AS2646" s="301">
        <v>43280</v>
      </c>
      <c r="AT2646">
        <v>1834</v>
      </c>
      <c r="AU2646">
        <v>1251</v>
      </c>
    </row>
    <row r="2647" spans="1:47" x14ac:dyDescent="0.2">
      <c r="A2647" s="102">
        <v>3183</v>
      </c>
      <c r="B2647">
        <v>6856</v>
      </c>
      <c r="C2647" t="s">
        <v>230</v>
      </c>
      <c r="D2647" t="s">
        <v>903</v>
      </c>
      <c r="E2647">
        <v>5570</v>
      </c>
      <c r="F2647">
        <v>5590</v>
      </c>
      <c r="G2647">
        <v>100</v>
      </c>
      <c r="H2647" t="s">
        <v>901</v>
      </c>
      <c r="I2647">
        <v>9934</v>
      </c>
      <c r="J2647" t="s">
        <v>1031</v>
      </c>
      <c r="K2647" t="s">
        <v>905</v>
      </c>
      <c r="L2647">
        <v>2421</v>
      </c>
      <c r="M2647">
        <v>2379</v>
      </c>
      <c r="N2647">
        <v>200</v>
      </c>
      <c r="O2647" t="s">
        <v>898</v>
      </c>
      <c r="P2647">
        <v>0.69910287108982305</v>
      </c>
      <c r="Q2647">
        <v>0.89007660297836599</v>
      </c>
      <c r="R2647">
        <v>0.32554491547646902</v>
      </c>
      <c r="S2647">
        <v>7.6182607748992603E-2</v>
      </c>
      <c r="T2647">
        <v>-8.6143925457025497E-2</v>
      </c>
      <c r="U2647">
        <v>8.6143925457025497E-2</v>
      </c>
      <c r="V2647">
        <v>0.37661283955012997</v>
      </c>
      <c r="W2647">
        <v>-0.41</v>
      </c>
      <c r="X2647">
        <v>14.88</v>
      </c>
      <c r="Y2647">
        <v>21707</v>
      </c>
      <c r="Z2647">
        <v>2713</v>
      </c>
      <c r="AA2647">
        <v>-0.05</v>
      </c>
      <c r="AB2647">
        <v>8</v>
      </c>
      <c r="AC2647">
        <v>4</v>
      </c>
      <c r="AD2647">
        <v>4</v>
      </c>
      <c r="AE2647">
        <v>50</v>
      </c>
      <c r="AF2647">
        <v>16</v>
      </c>
      <c r="AG2647">
        <v>2</v>
      </c>
      <c r="AH2647">
        <v>2</v>
      </c>
      <c r="AI2647">
        <v>4</v>
      </c>
      <c r="AJ2647" s="301">
        <v>43919</v>
      </c>
      <c r="AK2647">
        <v>5480</v>
      </c>
      <c r="AL2647">
        <v>2423</v>
      </c>
      <c r="AM2647" s="301">
        <v>43828</v>
      </c>
      <c r="AN2647">
        <v>7330</v>
      </c>
      <c r="AO2647">
        <v>2780</v>
      </c>
      <c r="AP2647" s="301">
        <v>43645</v>
      </c>
      <c r="AQ2647">
        <v>5780</v>
      </c>
      <c r="AR2647">
        <v>2338</v>
      </c>
      <c r="AS2647" s="301">
        <v>43280</v>
      </c>
      <c r="AT2647">
        <v>7730</v>
      </c>
      <c r="AU2647">
        <v>2223</v>
      </c>
    </row>
    <row r="2648" spans="1:47" x14ac:dyDescent="0.2">
      <c r="A2648" s="102">
        <v>1376</v>
      </c>
      <c r="B2648">
        <v>4519</v>
      </c>
      <c r="C2648" t="s">
        <v>1823</v>
      </c>
      <c r="D2648" t="s">
        <v>918</v>
      </c>
      <c r="E2648">
        <v>5817</v>
      </c>
      <c r="F2648">
        <v>5821</v>
      </c>
      <c r="G2648">
        <v>100</v>
      </c>
      <c r="H2648" t="s">
        <v>901</v>
      </c>
      <c r="I2648">
        <v>8279</v>
      </c>
      <c r="J2648" t="s">
        <v>640</v>
      </c>
      <c r="K2648" t="s">
        <v>921</v>
      </c>
      <c r="L2648">
        <v>7610</v>
      </c>
      <c r="M2648">
        <v>7740</v>
      </c>
      <c r="N2648">
        <v>100</v>
      </c>
      <c r="O2648" t="s">
        <v>898</v>
      </c>
      <c r="P2648">
        <v>0.587524426735062</v>
      </c>
      <c r="Q2648">
        <v>0.93967857950950495</v>
      </c>
      <c r="R2648" s="15">
        <v>1.01619822599874E-24</v>
      </c>
      <c r="S2648">
        <v>1.68763537639533E-2</v>
      </c>
      <c r="T2648">
        <v>-6.2495607465039198</v>
      </c>
      <c r="U2648">
        <v>6.2495607465039198</v>
      </c>
      <c r="V2648">
        <v>1.42342944639103</v>
      </c>
      <c r="W2648">
        <v>-169.39</v>
      </c>
      <c r="X2648">
        <v>24.79</v>
      </c>
      <c r="Y2648">
        <v>21693</v>
      </c>
      <c r="Z2648">
        <v>5423</v>
      </c>
      <c r="AA2648">
        <v>0.12</v>
      </c>
      <c r="AB2648">
        <v>4</v>
      </c>
      <c r="AC2648">
        <v>2</v>
      </c>
      <c r="AD2648">
        <v>2</v>
      </c>
      <c r="AE2648">
        <v>50</v>
      </c>
      <c r="AF2648">
        <v>21</v>
      </c>
      <c r="AG2648">
        <v>0</v>
      </c>
      <c r="AH2648">
        <v>0</v>
      </c>
      <c r="AI2648">
        <v>4</v>
      </c>
      <c r="AJ2648" s="301">
        <v>43919</v>
      </c>
      <c r="AK2648">
        <v>12405</v>
      </c>
      <c r="AL2648">
        <v>6810</v>
      </c>
      <c r="AM2648" s="301">
        <v>43828</v>
      </c>
      <c r="AN2648">
        <v>10080</v>
      </c>
      <c r="AO2648">
        <v>5580</v>
      </c>
      <c r="AP2648" s="301">
        <v>43645</v>
      </c>
      <c r="AQ2648">
        <v>7180</v>
      </c>
      <c r="AR2648">
        <v>4940</v>
      </c>
      <c r="AS2648" s="301">
        <v>43280</v>
      </c>
      <c r="AT2648">
        <v>5600</v>
      </c>
      <c r="AU2648">
        <v>6060</v>
      </c>
    </row>
    <row r="2649" spans="1:47" x14ac:dyDescent="0.2">
      <c r="A2649" s="102">
        <v>3191</v>
      </c>
      <c r="B2649">
        <v>1820</v>
      </c>
      <c r="C2649" t="s">
        <v>58</v>
      </c>
      <c r="D2649" t="s">
        <v>907</v>
      </c>
      <c r="E2649">
        <v>2100</v>
      </c>
      <c r="F2649">
        <v>2105</v>
      </c>
      <c r="G2649">
        <v>500</v>
      </c>
      <c r="H2649" t="s">
        <v>898</v>
      </c>
      <c r="I2649">
        <v>8060</v>
      </c>
      <c r="J2649" t="s">
        <v>776</v>
      </c>
      <c r="K2649" t="s">
        <v>905</v>
      </c>
      <c r="L2649">
        <v>2200</v>
      </c>
      <c r="M2649">
        <v>2140</v>
      </c>
      <c r="N2649">
        <v>500</v>
      </c>
      <c r="O2649" t="s">
        <v>901</v>
      </c>
      <c r="P2649">
        <v>0.71343665307086401</v>
      </c>
      <c r="Q2649">
        <v>0.88978039198107495</v>
      </c>
      <c r="R2649">
        <v>0.189834338828168</v>
      </c>
      <c r="S2649" s="15">
        <v>9.4933163933398707E-2</v>
      </c>
      <c r="T2649">
        <v>0.3850010699211</v>
      </c>
      <c r="U2649">
        <v>0.3850010699211</v>
      </c>
      <c r="V2649">
        <v>0.58242057503707101</v>
      </c>
      <c r="W2649">
        <v>1.51</v>
      </c>
      <c r="X2649">
        <v>1.64</v>
      </c>
      <c r="Y2649">
        <v>21598</v>
      </c>
      <c r="Z2649">
        <v>2160</v>
      </c>
      <c r="AA2649">
        <v>-0.09</v>
      </c>
      <c r="AB2649">
        <v>10</v>
      </c>
      <c r="AC2649">
        <v>4</v>
      </c>
      <c r="AD2649">
        <v>6</v>
      </c>
      <c r="AE2649">
        <v>40</v>
      </c>
      <c r="AF2649">
        <v>21</v>
      </c>
      <c r="AG2649">
        <v>2</v>
      </c>
      <c r="AH2649">
        <v>1</v>
      </c>
      <c r="AI2649">
        <v>7</v>
      </c>
      <c r="AJ2649" s="301">
        <v>43919</v>
      </c>
      <c r="AK2649">
        <v>2080</v>
      </c>
      <c r="AL2649">
        <v>2199</v>
      </c>
      <c r="AM2649" s="301">
        <v>43828</v>
      </c>
      <c r="AN2649">
        <v>2470</v>
      </c>
      <c r="AO2649">
        <v>2540</v>
      </c>
      <c r="AP2649" s="301">
        <v>43645</v>
      </c>
      <c r="AQ2649">
        <v>2141</v>
      </c>
      <c r="AR2649">
        <v>2372</v>
      </c>
      <c r="AS2649" s="301">
        <v>43280</v>
      </c>
      <c r="AT2649">
        <v>3070</v>
      </c>
      <c r="AU2649">
        <v>2278</v>
      </c>
    </row>
    <row r="2650" spans="1:47" x14ac:dyDescent="0.2">
      <c r="A2650" s="102">
        <v>2669</v>
      </c>
      <c r="B2650">
        <v>7458</v>
      </c>
      <c r="C2650" t="s">
        <v>1193</v>
      </c>
      <c r="D2650" t="s">
        <v>905</v>
      </c>
      <c r="E2650">
        <v>3225</v>
      </c>
      <c r="F2650">
        <v>3135</v>
      </c>
      <c r="G2650">
        <v>300</v>
      </c>
      <c r="H2650" t="s">
        <v>901</v>
      </c>
      <c r="I2650">
        <v>9715</v>
      </c>
      <c r="J2650" t="s">
        <v>1135</v>
      </c>
      <c r="K2650" t="s">
        <v>910</v>
      </c>
      <c r="L2650">
        <v>2544</v>
      </c>
      <c r="M2650">
        <v>2541</v>
      </c>
      <c r="N2650">
        <v>400</v>
      </c>
      <c r="O2650" t="s">
        <v>898</v>
      </c>
      <c r="P2650">
        <v>0.886011875006113</v>
      </c>
      <c r="Q2650">
        <v>0.90678627757246599</v>
      </c>
      <c r="R2650">
        <v>4.063610237357E-3</v>
      </c>
      <c r="S2650">
        <v>1.52453180811987E-2</v>
      </c>
      <c r="T2650">
        <v>-2.5353444528239399</v>
      </c>
      <c r="U2650">
        <v>2.5353444528239399</v>
      </c>
      <c r="V2650">
        <v>2.2048596549402601</v>
      </c>
      <c r="W2650">
        <v>-26.55</v>
      </c>
      <c r="X2650">
        <v>8.07</v>
      </c>
      <c r="Y2650">
        <v>21553</v>
      </c>
      <c r="Z2650">
        <v>1796</v>
      </c>
      <c r="AA2650">
        <v>-0.06</v>
      </c>
      <c r="AB2650">
        <v>12</v>
      </c>
      <c r="AC2650">
        <v>6</v>
      </c>
      <c r="AD2650">
        <v>6</v>
      </c>
      <c r="AE2650">
        <v>50</v>
      </c>
      <c r="AF2650">
        <v>18</v>
      </c>
      <c r="AG2650">
        <v>2</v>
      </c>
      <c r="AH2650">
        <v>2</v>
      </c>
      <c r="AI2650">
        <v>8</v>
      </c>
      <c r="AJ2650" s="301">
        <v>43919</v>
      </c>
      <c r="AK2650">
        <v>2991</v>
      </c>
      <c r="AL2650">
        <v>1916</v>
      </c>
      <c r="AM2650" s="301">
        <v>43828</v>
      </c>
      <c r="AN2650">
        <v>5730</v>
      </c>
      <c r="AO2650">
        <v>2968</v>
      </c>
      <c r="AP2650" s="301">
        <v>43645</v>
      </c>
      <c r="AQ2650">
        <v>5030</v>
      </c>
      <c r="AR2650">
        <v>2456</v>
      </c>
      <c r="AS2650" s="301">
        <v>43280</v>
      </c>
      <c r="AT2650">
        <v>5190</v>
      </c>
      <c r="AU2650">
        <v>2590</v>
      </c>
    </row>
    <row r="2651" spans="1:47" x14ac:dyDescent="0.2">
      <c r="A2651" s="102">
        <v>212</v>
      </c>
      <c r="B2651">
        <v>4188</v>
      </c>
      <c r="C2651" t="s">
        <v>1048</v>
      </c>
      <c r="D2651" t="s">
        <v>920</v>
      </c>
      <c r="E2651">
        <v>617.20000000000005</v>
      </c>
      <c r="F2651">
        <v>611.6</v>
      </c>
      <c r="G2651">
        <v>1600</v>
      </c>
      <c r="H2651" t="s">
        <v>901</v>
      </c>
      <c r="I2651">
        <v>6457</v>
      </c>
      <c r="J2651" t="s">
        <v>1130</v>
      </c>
      <c r="K2651" t="s">
        <v>909</v>
      </c>
      <c r="L2651">
        <v>2420</v>
      </c>
      <c r="M2651">
        <v>2390</v>
      </c>
      <c r="N2651">
        <v>400</v>
      </c>
      <c r="O2651" t="s">
        <v>898</v>
      </c>
      <c r="P2651">
        <v>0.72861767456185</v>
      </c>
      <c r="Q2651">
        <v>0.96686376930394102</v>
      </c>
      <c r="R2651">
        <v>0.15518669604508201</v>
      </c>
      <c r="S2651">
        <v>2.0334033988507701E-2</v>
      </c>
      <c r="T2651">
        <v>-0.220706800778148</v>
      </c>
      <c r="U2651">
        <v>0.220706800778148</v>
      </c>
      <c r="V2651">
        <v>0.740024805079182</v>
      </c>
      <c r="W2651">
        <v>-0.79</v>
      </c>
      <c r="X2651">
        <v>2.36</v>
      </c>
      <c r="Y2651">
        <v>21468</v>
      </c>
      <c r="Z2651">
        <v>1342</v>
      </c>
      <c r="AA2651">
        <v>0</v>
      </c>
      <c r="AB2651">
        <v>16</v>
      </c>
      <c r="AC2651">
        <v>8</v>
      </c>
      <c r="AD2651">
        <v>8</v>
      </c>
      <c r="AE2651">
        <v>50</v>
      </c>
      <c r="AF2651">
        <v>21</v>
      </c>
      <c r="AG2651">
        <v>1</v>
      </c>
      <c r="AH2651">
        <v>0</v>
      </c>
      <c r="AI2651">
        <v>15</v>
      </c>
      <c r="AJ2651" s="301">
        <v>43919</v>
      </c>
      <c r="AK2651">
        <v>668</v>
      </c>
      <c r="AL2651">
        <v>2605</v>
      </c>
      <c r="AM2651" s="301">
        <v>43828</v>
      </c>
      <c r="AN2651">
        <v>817.5</v>
      </c>
      <c r="AO2651">
        <v>3310</v>
      </c>
      <c r="AP2651" s="301">
        <v>43645</v>
      </c>
      <c r="AQ2651">
        <v>777.9</v>
      </c>
      <c r="AR2651">
        <v>2914</v>
      </c>
      <c r="AS2651" s="301">
        <v>43280</v>
      </c>
      <c r="AT2651">
        <v>916.1</v>
      </c>
      <c r="AU2651">
        <v>3075</v>
      </c>
    </row>
    <row r="2652" spans="1:47" x14ac:dyDescent="0.2">
      <c r="A2652" s="102">
        <v>3473</v>
      </c>
      <c r="B2652">
        <v>1969</v>
      </c>
      <c r="C2652" t="s">
        <v>1146</v>
      </c>
      <c r="D2652" t="s">
        <v>907</v>
      </c>
      <c r="E2652">
        <v>1570</v>
      </c>
      <c r="F2652">
        <v>1559</v>
      </c>
      <c r="G2652">
        <v>600</v>
      </c>
      <c r="H2652" t="s">
        <v>901</v>
      </c>
      <c r="I2652">
        <v>4043</v>
      </c>
      <c r="J2652" t="s">
        <v>1102</v>
      </c>
      <c r="K2652" t="s">
        <v>920</v>
      </c>
      <c r="L2652">
        <v>2468</v>
      </c>
      <c r="M2652">
        <v>2466</v>
      </c>
      <c r="N2652">
        <v>400</v>
      </c>
      <c r="O2652" t="s">
        <v>898</v>
      </c>
      <c r="P2652">
        <v>0.67306519237950002</v>
      </c>
      <c r="Q2652">
        <v>0.878258453008391</v>
      </c>
      <c r="R2652">
        <v>3.1179352943094998E-2</v>
      </c>
      <c r="S2652">
        <v>3.9299938600444503E-3</v>
      </c>
      <c r="T2652">
        <v>-1.8338444954264099</v>
      </c>
      <c r="U2652">
        <v>1.8338444954264099</v>
      </c>
      <c r="V2652">
        <v>1.6055398626284201</v>
      </c>
      <c r="W2652">
        <v>-17.329999999999998</v>
      </c>
      <c r="X2652">
        <v>5.17</v>
      </c>
      <c r="Y2652">
        <v>21322</v>
      </c>
      <c r="Z2652">
        <v>1640</v>
      </c>
      <c r="AA2652">
        <v>0</v>
      </c>
      <c r="AB2652">
        <v>13</v>
      </c>
      <c r="AC2652">
        <v>7</v>
      </c>
      <c r="AD2652">
        <v>6</v>
      </c>
      <c r="AE2652">
        <v>53.85</v>
      </c>
      <c r="AF2652">
        <v>16</v>
      </c>
      <c r="AG2652">
        <v>3</v>
      </c>
      <c r="AH2652">
        <v>3</v>
      </c>
      <c r="AI2652">
        <v>7</v>
      </c>
      <c r="AJ2652" s="301">
        <v>43919</v>
      </c>
      <c r="AK2652">
        <v>1711</v>
      </c>
      <c r="AL2652">
        <v>2127</v>
      </c>
      <c r="AM2652" s="301">
        <v>43828</v>
      </c>
      <c r="AN2652">
        <v>1960</v>
      </c>
      <c r="AO2652">
        <v>2863</v>
      </c>
      <c r="AP2652" s="301">
        <v>43645</v>
      </c>
      <c r="AQ2652">
        <v>1826</v>
      </c>
      <c r="AR2652">
        <v>3005</v>
      </c>
      <c r="AS2652" s="301">
        <v>43280</v>
      </c>
      <c r="AT2652">
        <v>1993</v>
      </c>
      <c r="AU2652">
        <v>3440</v>
      </c>
    </row>
    <row r="2653" spans="1:47" x14ac:dyDescent="0.2">
      <c r="A2653" s="102">
        <v>3580</v>
      </c>
      <c r="B2653">
        <v>2587</v>
      </c>
      <c r="C2653" t="s">
        <v>1233</v>
      </c>
      <c r="D2653" t="s">
        <v>923</v>
      </c>
      <c r="E2653">
        <v>4200</v>
      </c>
      <c r="F2653">
        <v>4180</v>
      </c>
      <c r="G2653">
        <v>200</v>
      </c>
      <c r="H2653" t="s">
        <v>901</v>
      </c>
      <c r="I2653">
        <v>8276</v>
      </c>
      <c r="J2653" t="s">
        <v>638</v>
      </c>
      <c r="K2653" t="s">
        <v>921</v>
      </c>
      <c r="L2653">
        <v>1864</v>
      </c>
      <c r="M2653">
        <v>1889</v>
      </c>
      <c r="N2653">
        <v>400</v>
      </c>
      <c r="O2653" t="s">
        <v>898</v>
      </c>
      <c r="P2653">
        <v>0.76873490966077795</v>
      </c>
      <c r="Q2653">
        <v>0.874377197430666</v>
      </c>
      <c r="R2653">
        <v>5.5036781528814997E-3</v>
      </c>
      <c r="S2653">
        <v>3.2284294256767099E-2</v>
      </c>
      <c r="T2653">
        <v>-0.78666147768401795</v>
      </c>
      <c r="U2653">
        <v>0.78666147768401795</v>
      </c>
      <c r="V2653">
        <v>0.34438329616670599</v>
      </c>
      <c r="W2653">
        <v>-3.34</v>
      </c>
      <c r="X2653">
        <v>9.6199999999999992</v>
      </c>
      <c r="Y2653">
        <v>21318</v>
      </c>
      <c r="Z2653">
        <v>1938</v>
      </c>
      <c r="AA2653">
        <v>0.17</v>
      </c>
      <c r="AB2653">
        <v>11</v>
      </c>
      <c r="AC2653">
        <v>6</v>
      </c>
      <c r="AD2653">
        <v>5</v>
      </c>
      <c r="AE2653">
        <v>54.55</v>
      </c>
      <c r="AF2653">
        <v>20</v>
      </c>
      <c r="AG2653">
        <v>1</v>
      </c>
      <c r="AH2653">
        <v>1</v>
      </c>
      <c r="AI2653">
        <v>9</v>
      </c>
      <c r="AJ2653" s="301">
        <v>43919</v>
      </c>
      <c r="AK2653">
        <v>4260</v>
      </c>
      <c r="AL2653">
        <v>1973</v>
      </c>
      <c r="AM2653" s="301">
        <v>43828</v>
      </c>
      <c r="AN2653">
        <v>4545</v>
      </c>
      <c r="AO2653">
        <v>2070</v>
      </c>
      <c r="AP2653" s="301">
        <v>43645</v>
      </c>
      <c r="AQ2653">
        <v>4710</v>
      </c>
      <c r="AR2653">
        <v>1989</v>
      </c>
      <c r="AS2653" s="301">
        <v>43280</v>
      </c>
      <c r="AT2653">
        <v>4670</v>
      </c>
      <c r="AU2653">
        <v>2683</v>
      </c>
    </row>
    <row r="2654" spans="1:47" x14ac:dyDescent="0.2">
      <c r="A2654" s="102">
        <v>2969</v>
      </c>
      <c r="B2654">
        <v>4519</v>
      </c>
      <c r="C2654" t="s">
        <v>1823</v>
      </c>
      <c r="D2654" t="s">
        <v>918</v>
      </c>
      <c r="E2654">
        <v>5817</v>
      </c>
      <c r="F2654">
        <v>5821</v>
      </c>
      <c r="G2654">
        <v>100</v>
      </c>
      <c r="H2654" t="s">
        <v>901</v>
      </c>
      <c r="I2654">
        <v>7532</v>
      </c>
      <c r="J2654" t="s">
        <v>1214</v>
      </c>
      <c r="K2654" t="s">
        <v>921</v>
      </c>
      <c r="L2654">
        <v>2386</v>
      </c>
      <c r="M2654">
        <v>2396</v>
      </c>
      <c r="N2654">
        <v>200</v>
      </c>
      <c r="O2654" t="s">
        <v>898</v>
      </c>
      <c r="P2654">
        <v>0.55190469935846898</v>
      </c>
      <c r="Q2654">
        <v>0.89785008947604705</v>
      </c>
      <c r="R2654" s="15">
        <v>1.85909669502639E-22</v>
      </c>
      <c r="S2654" s="15">
        <v>1.4550355101653499E-22</v>
      </c>
      <c r="T2654">
        <v>-6.0067524875320997</v>
      </c>
      <c r="U2654">
        <v>6.0067524875320997</v>
      </c>
      <c r="V2654">
        <v>1.22073863952913</v>
      </c>
      <c r="W2654">
        <v>-171.29</v>
      </c>
      <c r="X2654">
        <v>17.68</v>
      </c>
      <c r="Y2654">
        <v>21264</v>
      </c>
      <c r="Z2654">
        <v>1772</v>
      </c>
      <c r="AA2654">
        <v>0.14000000000000001</v>
      </c>
      <c r="AB2654">
        <v>12</v>
      </c>
      <c r="AC2654">
        <v>5</v>
      </c>
      <c r="AD2654">
        <v>7</v>
      </c>
      <c r="AE2654">
        <v>41.67</v>
      </c>
      <c r="AF2654">
        <v>20</v>
      </c>
      <c r="AG2654">
        <v>1</v>
      </c>
      <c r="AH2654">
        <v>1</v>
      </c>
      <c r="AI2654">
        <v>10</v>
      </c>
      <c r="AJ2654" s="301">
        <v>43919</v>
      </c>
      <c r="AK2654">
        <v>12405</v>
      </c>
      <c r="AL2654">
        <v>2058</v>
      </c>
      <c r="AM2654" s="301">
        <v>43828</v>
      </c>
      <c r="AN2654">
        <v>10080</v>
      </c>
      <c r="AO2654">
        <v>1811</v>
      </c>
      <c r="AP2654" s="301">
        <v>43645</v>
      </c>
      <c r="AQ2654">
        <v>7180</v>
      </c>
      <c r="AR2654">
        <v>1705</v>
      </c>
      <c r="AS2654" s="301">
        <v>43280</v>
      </c>
      <c r="AT2654">
        <v>5600</v>
      </c>
      <c r="AU2654">
        <v>1278</v>
      </c>
    </row>
    <row r="2655" spans="1:47" x14ac:dyDescent="0.2">
      <c r="A2655" s="102">
        <v>1077</v>
      </c>
      <c r="B2655">
        <v>1812</v>
      </c>
      <c r="C2655" t="s">
        <v>961</v>
      </c>
      <c r="D2655" t="s">
        <v>907</v>
      </c>
      <c r="E2655">
        <v>1231</v>
      </c>
      <c r="F2655">
        <v>1252</v>
      </c>
      <c r="G2655">
        <v>800</v>
      </c>
      <c r="H2655" t="s">
        <v>898</v>
      </c>
      <c r="I2655">
        <v>6472</v>
      </c>
      <c r="J2655" t="s">
        <v>59</v>
      </c>
      <c r="K2655" t="s">
        <v>909</v>
      </c>
      <c r="L2655">
        <v>213</v>
      </c>
      <c r="M2655">
        <v>211</v>
      </c>
      <c r="N2655">
        <v>4700</v>
      </c>
      <c r="O2655" t="s">
        <v>901</v>
      </c>
      <c r="P2655">
        <v>0.92797880854374304</v>
      </c>
      <c r="Q2655">
        <v>0.94593549440758795</v>
      </c>
      <c r="R2655">
        <v>1.27221440879793E-2</v>
      </c>
      <c r="S2655" s="15">
        <v>2.5527486759994E-2</v>
      </c>
      <c r="T2655">
        <v>1.2167349890112</v>
      </c>
      <c r="U2655">
        <v>1.2167349890112</v>
      </c>
      <c r="V2655">
        <v>0.70955640410274401</v>
      </c>
      <c r="W2655">
        <v>6.08</v>
      </c>
      <c r="X2655">
        <v>0.99</v>
      </c>
      <c r="Y2655">
        <v>20795</v>
      </c>
      <c r="Z2655">
        <v>1386</v>
      </c>
      <c r="AA2655">
        <v>0.12</v>
      </c>
      <c r="AB2655">
        <v>15</v>
      </c>
      <c r="AC2655">
        <v>8</v>
      </c>
      <c r="AD2655">
        <v>7</v>
      </c>
      <c r="AE2655">
        <v>53.33</v>
      </c>
      <c r="AF2655">
        <v>20</v>
      </c>
      <c r="AG2655">
        <v>1</v>
      </c>
      <c r="AH2655">
        <v>1</v>
      </c>
      <c r="AI2655">
        <v>13</v>
      </c>
      <c r="AJ2655" s="301">
        <v>43919</v>
      </c>
      <c r="AK2655">
        <v>1155</v>
      </c>
      <c r="AL2655">
        <v>196</v>
      </c>
      <c r="AM2655" s="301">
        <v>43828</v>
      </c>
      <c r="AN2655">
        <v>1458</v>
      </c>
      <c r="AO2655">
        <v>345</v>
      </c>
      <c r="AP2655" s="301">
        <v>43645</v>
      </c>
      <c r="AQ2655">
        <v>1510</v>
      </c>
      <c r="AR2655">
        <v>334</v>
      </c>
      <c r="AS2655" s="301">
        <v>43280</v>
      </c>
      <c r="AT2655">
        <v>1646</v>
      </c>
      <c r="AU2655">
        <v>456</v>
      </c>
    </row>
    <row r="2656" spans="1:47" x14ac:dyDescent="0.2">
      <c r="A2656" s="102">
        <v>54</v>
      </c>
      <c r="B2656">
        <v>6770</v>
      </c>
      <c r="C2656" t="s">
        <v>21</v>
      </c>
      <c r="D2656" t="s">
        <v>903</v>
      </c>
      <c r="E2656">
        <v>1390</v>
      </c>
      <c r="F2656">
        <v>1344</v>
      </c>
      <c r="G2656">
        <v>700</v>
      </c>
      <c r="H2656" t="s">
        <v>901</v>
      </c>
      <c r="I2656">
        <v>7272</v>
      </c>
      <c r="J2656" t="s">
        <v>1039</v>
      </c>
      <c r="K2656" t="s">
        <v>913</v>
      </c>
      <c r="L2656">
        <v>1670</v>
      </c>
      <c r="M2656">
        <v>1639</v>
      </c>
      <c r="N2656">
        <v>600</v>
      </c>
      <c r="O2656" t="s">
        <v>898</v>
      </c>
      <c r="P2656">
        <v>0.979213614066198</v>
      </c>
      <c r="Q2656">
        <v>0.97621433926864198</v>
      </c>
      <c r="R2656">
        <v>4.2029463934055197E-2</v>
      </c>
      <c r="S2656">
        <v>7.1215630933664396E-3</v>
      </c>
      <c r="T2656">
        <v>-0.14457791405916301</v>
      </c>
      <c r="U2656">
        <v>0.14457791405916301</v>
      </c>
      <c r="V2656">
        <v>0.100027032888156</v>
      </c>
      <c r="W2656">
        <v>-0.81</v>
      </c>
      <c r="X2656">
        <v>4.33</v>
      </c>
      <c r="Y2656">
        <v>20541</v>
      </c>
      <c r="Z2656">
        <v>2054</v>
      </c>
      <c r="AA2656">
        <v>-0.02</v>
      </c>
      <c r="AB2656">
        <v>10</v>
      </c>
      <c r="AC2656">
        <v>5</v>
      </c>
      <c r="AD2656">
        <v>5</v>
      </c>
      <c r="AE2656">
        <v>50</v>
      </c>
      <c r="AF2656">
        <v>19</v>
      </c>
      <c r="AG2656">
        <v>2</v>
      </c>
      <c r="AH2656">
        <v>3</v>
      </c>
      <c r="AI2656">
        <v>5</v>
      </c>
      <c r="AJ2656" s="301">
        <v>43919</v>
      </c>
      <c r="AK2656">
        <v>1055</v>
      </c>
      <c r="AL2656">
        <v>1350</v>
      </c>
      <c r="AM2656" s="301">
        <v>43828</v>
      </c>
      <c r="AN2656">
        <v>2492</v>
      </c>
      <c r="AO2656">
        <v>2203</v>
      </c>
      <c r="AP2656" s="301">
        <v>43645</v>
      </c>
      <c r="AQ2656">
        <v>1869</v>
      </c>
      <c r="AR2656">
        <v>1960</v>
      </c>
      <c r="AS2656" s="301">
        <v>43280</v>
      </c>
      <c r="AT2656">
        <v>2830</v>
      </c>
      <c r="AU2656">
        <v>2795</v>
      </c>
    </row>
    <row r="2657" spans="1:47" x14ac:dyDescent="0.2">
      <c r="A2657" s="102">
        <v>2627</v>
      </c>
      <c r="B2657">
        <v>6963</v>
      </c>
      <c r="C2657" t="s">
        <v>1347</v>
      </c>
      <c r="D2657" t="s">
        <v>903</v>
      </c>
      <c r="E2657">
        <v>7110</v>
      </c>
      <c r="F2657">
        <v>7010</v>
      </c>
      <c r="G2657">
        <v>100</v>
      </c>
      <c r="H2657" t="s">
        <v>901</v>
      </c>
      <c r="I2657">
        <v>7453</v>
      </c>
      <c r="J2657" t="s">
        <v>50</v>
      </c>
      <c r="K2657" t="s">
        <v>921</v>
      </c>
      <c r="L2657">
        <v>1533</v>
      </c>
      <c r="M2657">
        <v>1495</v>
      </c>
      <c r="N2657">
        <v>500</v>
      </c>
      <c r="O2657" t="s">
        <v>898</v>
      </c>
      <c r="P2657">
        <v>0.92296046652122299</v>
      </c>
      <c r="Q2657">
        <v>0.90773645234434797</v>
      </c>
      <c r="R2657">
        <v>0.145509064886513</v>
      </c>
      <c r="S2657" s="15">
        <v>6.5893013388386601E-2</v>
      </c>
      <c r="T2657">
        <v>-0.94382041243934001</v>
      </c>
      <c r="U2657">
        <v>0.94382041243934001</v>
      </c>
      <c r="V2657">
        <v>1.1689926507583901</v>
      </c>
      <c r="W2657">
        <v>-8.41</v>
      </c>
      <c r="X2657">
        <v>6.63</v>
      </c>
      <c r="Y2657">
        <v>20501</v>
      </c>
      <c r="Z2657">
        <v>2563</v>
      </c>
      <c r="AA2657">
        <v>0.26</v>
      </c>
      <c r="AB2657">
        <v>8</v>
      </c>
      <c r="AC2657">
        <v>3</v>
      </c>
      <c r="AD2657">
        <v>5</v>
      </c>
      <c r="AE2657">
        <v>37.5</v>
      </c>
      <c r="AF2657">
        <v>16</v>
      </c>
      <c r="AG2657">
        <v>3</v>
      </c>
      <c r="AH2657">
        <v>2</v>
      </c>
      <c r="AI2657">
        <v>3</v>
      </c>
      <c r="AJ2657" s="301">
        <v>43919</v>
      </c>
      <c r="AK2657">
        <v>6200</v>
      </c>
      <c r="AL2657">
        <v>1204</v>
      </c>
      <c r="AM2657" s="301">
        <v>43828</v>
      </c>
      <c r="AN2657">
        <v>8780</v>
      </c>
      <c r="AO2657">
        <v>2556</v>
      </c>
      <c r="AP2657" s="301">
        <v>43645</v>
      </c>
      <c r="AQ2657">
        <v>7600</v>
      </c>
      <c r="AR2657">
        <v>1959</v>
      </c>
      <c r="AS2657" s="301">
        <v>43280</v>
      </c>
      <c r="AT2657">
        <v>9300</v>
      </c>
      <c r="AU2657">
        <v>3775</v>
      </c>
    </row>
    <row r="2658" spans="1:47" x14ac:dyDescent="0.2">
      <c r="A2658" s="102">
        <v>1763</v>
      </c>
      <c r="B2658">
        <v>6201</v>
      </c>
      <c r="C2658" t="s">
        <v>1150</v>
      </c>
      <c r="D2658" t="s">
        <v>913</v>
      </c>
      <c r="E2658">
        <v>5750</v>
      </c>
      <c r="F2658">
        <v>5650</v>
      </c>
      <c r="G2658">
        <v>100</v>
      </c>
      <c r="H2658" t="s">
        <v>898</v>
      </c>
      <c r="I2658">
        <v>6287</v>
      </c>
      <c r="J2658" t="s">
        <v>963</v>
      </c>
      <c r="K2658" t="s">
        <v>909</v>
      </c>
      <c r="L2658">
        <v>2270</v>
      </c>
      <c r="M2658">
        <v>2245</v>
      </c>
      <c r="N2658">
        <v>300</v>
      </c>
      <c r="O2658" t="s">
        <v>901</v>
      </c>
      <c r="P2658">
        <v>0.83457135488702305</v>
      </c>
      <c r="Q2658">
        <v>0.93110195745718405</v>
      </c>
      <c r="R2658">
        <v>0.25691983062792001</v>
      </c>
      <c r="S2658">
        <v>1.38125968432289E-2</v>
      </c>
      <c r="T2658">
        <v>1.0503023210159701</v>
      </c>
      <c r="U2658">
        <v>1.0503023210159701</v>
      </c>
      <c r="V2658">
        <v>1.0724932105407901</v>
      </c>
      <c r="W2658">
        <v>4.72</v>
      </c>
      <c r="X2658">
        <v>19.2</v>
      </c>
      <c r="Y2658">
        <v>20443</v>
      </c>
      <c r="Z2658">
        <v>2044</v>
      </c>
      <c r="AA2658">
        <v>-0.03</v>
      </c>
      <c r="AB2658">
        <v>10</v>
      </c>
      <c r="AC2658">
        <v>4</v>
      </c>
      <c r="AD2658">
        <v>6</v>
      </c>
      <c r="AE2658">
        <v>40</v>
      </c>
      <c r="AF2658">
        <v>21</v>
      </c>
      <c r="AG2658">
        <v>0</v>
      </c>
      <c r="AH2658">
        <v>0</v>
      </c>
      <c r="AI2658">
        <v>10</v>
      </c>
      <c r="AJ2658" s="301">
        <v>43919</v>
      </c>
      <c r="AK2658">
        <v>5370</v>
      </c>
      <c r="AL2658">
        <v>2183</v>
      </c>
      <c r="AM2658" s="301">
        <v>43828</v>
      </c>
      <c r="AN2658">
        <v>6330</v>
      </c>
      <c r="AO2658">
        <v>3430</v>
      </c>
      <c r="AP2658" s="301">
        <v>43645</v>
      </c>
      <c r="AQ2658">
        <v>6040</v>
      </c>
      <c r="AR2658">
        <v>2767</v>
      </c>
      <c r="AS2658" s="301">
        <v>43280</v>
      </c>
      <c r="AT2658">
        <v>6010</v>
      </c>
      <c r="AU2658">
        <v>3190</v>
      </c>
    </row>
    <row r="2659" spans="1:47" x14ac:dyDescent="0.2">
      <c r="A2659" s="102">
        <v>3156</v>
      </c>
      <c r="B2659">
        <v>4631</v>
      </c>
      <c r="C2659" t="s">
        <v>1088</v>
      </c>
      <c r="D2659" t="s">
        <v>920</v>
      </c>
      <c r="E2659">
        <v>2685</v>
      </c>
      <c r="F2659">
        <v>2636</v>
      </c>
      <c r="G2659">
        <v>300</v>
      </c>
      <c r="H2659" t="s">
        <v>901</v>
      </c>
      <c r="I2659">
        <v>5232</v>
      </c>
      <c r="J2659" t="s">
        <v>1433</v>
      </c>
      <c r="K2659" t="s">
        <v>897</v>
      </c>
      <c r="L2659">
        <v>3765</v>
      </c>
      <c r="M2659">
        <v>3805</v>
      </c>
      <c r="N2659">
        <v>200</v>
      </c>
      <c r="O2659" t="s">
        <v>898</v>
      </c>
      <c r="P2659">
        <v>0.93783841234048904</v>
      </c>
      <c r="Q2659">
        <v>0.89102040693715001</v>
      </c>
      <c r="R2659" s="15">
        <v>0.115053923633593</v>
      </c>
      <c r="S2659" s="15">
        <v>3.4690333682688097E-2</v>
      </c>
      <c r="T2659">
        <v>-0.23629876158722601</v>
      </c>
      <c r="U2659">
        <v>0.23629876158722601</v>
      </c>
      <c r="V2659">
        <v>0.48019575366591699</v>
      </c>
      <c r="W2659">
        <v>-1.43</v>
      </c>
      <c r="X2659">
        <v>3.92</v>
      </c>
      <c r="Y2659">
        <v>20422</v>
      </c>
      <c r="Z2659">
        <v>2553</v>
      </c>
      <c r="AA2659">
        <v>7.0000000000000007E-2</v>
      </c>
      <c r="AB2659">
        <v>8</v>
      </c>
      <c r="AC2659">
        <v>4</v>
      </c>
      <c r="AD2659">
        <v>4</v>
      </c>
      <c r="AE2659">
        <v>50</v>
      </c>
      <c r="AF2659">
        <v>18</v>
      </c>
      <c r="AG2659">
        <v>1</v>
      </c>
      <c r="AH2659">
        <v>1</v>
      </c>
      <c r="AI2659">
        <v>6</v>
      </c>
      <c r="AJ2659" s="301">
        <v>43919</v>
      </c>
      <c r="AK2659">
        <v>2479</v>
      </c>
      <c r="AL2659">
        <v>3370</v>
      </c>
      <c r="AM2659" s="301">
        <v>43828</v>
      </c>
      <c r="AN2659">
        <v>3035</v>
      </c>
      <c r="AO2659">
        <v>4775</v>
      </c>
      <c r="AP2659" s="301">
        <v>43645</v>
      </c>
      <c r="AQ2659">
        <v>2906</v>
      </c>
      <c r="AR2659">
        <v>4390</v>
      </c>
      <c r="AS2659" s="301">
        <v>43280</v>
      </c>
      <c r="AT2659">
        <v>3450</v>
      </c>
      <c r="AU2659">
        <v>5150</v>
      </c>
    </row>
    <row r="2660" spans="1:47" x14ac:dyDescent="0.2">
      <c r="A2660" s="102">
        <v>1918</v>
      </c>
      <c r="B2660">
        <v>3863</v>
      </c>
      <c r="C2660" t="s">
        <v>1050</v>
      </c>
      <c r="D2660" t="s">
        <v>1049</v>
      </c>
      <c r="E2660">
        <v>1536</v>
      </c>
      <c r="F2660">
        <v>1503</v>
      </c>
      <c r="G2660">
        <v>700</v>
      </c>
      <c r="H2660" t="s">
        <v>901</v>
      </c>
      <c r="I2660">
        <v>7459</v>
      </c>
      <c r="J2660" t="s">
        <v>604</v>
      </c>
      <c r="K2660" t="s">
        <v>905</v>
      </c>
      <c r="L2660">
        <v>2035</v>
      </c>
      <c r="M2660">
        <v>2036</v>
      </c>
      <c r="N2660">
        <v>500</v>
      </c>
      <c r="O2660" t="s">
        <v>898</v>
      </c>
      <c r="P2660">
        <v>0.80342819479371097</v>
      </c>
      <c r="Q2660">
        <v>0.92701388898186099</v>
      </c>
      <c r="R2660" s="15">
        <v>3.4151214186944598E-2</v>
      </c>
      <c r="S2660" s="15">
        <v>1.7812338623791099E-2</v>
      </c>
      <c r="T2660">
        <v>-0.54704439219004097</v>
      </c>
      <c r="U2660">
        <v>0.54704439219004097</v>
      </c>
      <c r="V2660">
        <v>0.432371579441372</v>
      </c>
      <c r="W2660">
        <v>-1.24</v>
      </c>
      <c r="X2660">
        <v>3.35</v>
      </c>
      <c r="Y2660">
        <v>20260</v>
      </c>
      <c r="Z2660">
        <v>2251</v>
      </c>
      <c r="AA2660">
        <v>0.13</v>
      </c>
      <c r="AB2660">
        <v>9</v>
      </c>
      <c r="AC2660">
        <v>6</v>
      </c>
      <c r="AD2660">
        <v>3</v>
      </c>
      <c r="AE2660">
        <v>66.67</v>
      </c>
      <c r="AF2660">
        <v>20</v>
      </c>
      <c r="AG2660">
        <v>0</v>
      </c>
      <c r="AH2660">
        <v>1</v>
      </c>
      <c r="AI2660">
        <v>8</v>
      </c>
      <c r="AJ2660" s="301">
        <v>43919</v>
      </c>
      <c r="AK2660">
        <v>1583</v>
      </c>
      <c r="AL2660">
        <v>2183</v>
      </c>
      <c r="AM2660" s="301">
        <v>43828</v>
      </c>
      <c r="AN2660">
        <v>1848</v>
      </c>
      <c r="AO2660">
        <v>2413</v>
      </c>
      <c r="AP2660" s="301">
        <v>43645</v>
      </c>
      <c r="AQ2660">
        <v>1925</v>
      </c>
      <c r="AR2660">
        <v>2427</v>
      </c>
      <c r="AS2660" s="301">
        <v>43280</v>
      </c>
      <c r="AT2660">
        <v>1732</v>
      </c>
      <c r="AU2660">
        <v>2183</v>
      </c>
    </row>
    <row r="2661" spans="1:47" x14ac:dyDescent="0.2">
      <c r="A2661" s="102">
        <v>1783</v>
      </c>
      <c r="B2661">
        <v>6592</v>
      </c>
      <c r="C2661" t="s">
        <v>1059</v>
      </c>
      <c r="D2661" t="s">
        <v>903</v>
      </c>
      <c r="E2661">
        <v>3415</v>
      </c>
      <c r="F2661">
        <v>3380</v>
      </c>
      <c r="G2661">
        <v>300</v>
      </c>
      <c r="H2661" t="s">
        <v>901</v>
      </c>
      <c r="I2661">
        <v>8425</v>
      </c>
      <c r="J2661" t="s">
        <v>1016</v>
      </c>
      <c r="K2661" t="s">
        <v>904</v>
      </c>
      <c r="L2661">
        <v>2378</v>
      </c>
      <c r="M2661">
        <v>2356</v>
      </c>
      <c r="N2661">
        <v>400</v>
      </c>
      <c r="O2661" t="s">
        <v>898</v>
      </c>
      <c r="P2661">
        <v>0.89786696526259502</v>
      </c>
      <c r="Q2661">
        <v>0.93066760572257801</v>
      </c>
      <c r="R2661" s="15">
        <v>6.7642089265040894E-2</v>
      </c>
      <c r="S2661">
        <v>7.3091589208347602E-2</v>
      </c>
      <c r="T2661">
        <v>-1.2439927417386301</v>
      </c>
      <c r="U2661">
        <v>1.2439927417386301</v>
      </c>
      <c r="V2661">
        <v>0.65105187522651198</v>
      </c>
      <c r="W2661">
        <v>-5.18</v>
      </c>
      <c r="X2661">
        <v>7.06</v>
      </c>
      <c r="Y2661">
        <v>20240</v>
      </c>
      <c r="Z2661">
        <v>2024</v>
      </c>
      <c r="AA2661">
        <v>0.35</v>
      </c>
      <c r="AB2661">
        <v>10</v>
      </c>
      <c r="AC2661">
        <v>7</v>
      </c>
      <c r="AD2661">
        <v>3</v>
      </c>
      <c r="AE2661">
        <v>70</v>
      </c>
      <c r="AF2661">
        <v>20</v>
      </c>
      <c r="AG2661">
        <v>1</v>
      </c>
      <c r="AH2661">
        <v>1</v>
      </c>
      <c r="AI2661">
        <v>8</v>
      </c>
      <c r="AJ2661" s="301">
        <v>43919</v>
      </c>
      <c r="AK2661">
        <v>3360</v>
      </c>
      <c r="AL2661">
        <v>2183</v>
      </c>
      <c r="AM2661" s="301">
        <v>43828</v>
      </c>
      <c r="AN2661">
        <v>4150</v>
      </c>
      <c r="AO2661">
        <v>3425</v>
      </c>
      <c r="AP2661" s="301">
        <v>43645</v>
      </c>
      <c r="AQ2661">
        <v>3850</v>
      </c>
      <c r="AR2661">
        <v>2692</v>
      </c>
      <c r="AS2661" s="301">
        <v>43280</v>
      </c>
      <c r="AT2661">
        <v>5180</v>
      </c>
      <c r="AU2661">
        <v>2815</v>
      </c>
    </row>
    <row r="2662" spans="1:47" x14ac:dyDescent="0.2">
      <c r="A2662" s="102">
        <v>1464</v>
      </c>
      <c r="B2662">
        <v>8411</v>
      </c>
      <c r="C2662" t="s">
        <v>979</v>
      </c>
      <c r="D2662" t="s">
        <v>940</v>
      </c>
      <c r="E2662">
        <v>131.69999999999999</v>
      </c>
      <c r="F2662">
        <v>131.9</v>
      </c>
      <c r="G2662">
        <v>7100</v>
      </c>
      <c r="H2662" t="s">
        <v>898</v>
      </c>
      <c r="I2662">
        <v>8801</v>
      </c>
      <c r="J2662" t="s">
        <v>1458</v>
      </c>
      <c r="K2662" t="s">
        <v>917</v>
      </c>
      <c r="L2662">
        <v>1870</v>
      </c>
      <c r="M2662">
        <v>1885.5</v>
      </c>
      <c r="N2662">
        <v>500</v>
      </c>
      <c r="O2662" t="s">
        <v>901</v>
      </c>
      <c r="P2662">
        <v>0.87738653514941201</v>
      </c>
      <c r="Q2662">
        <v>0.93767873164887505</v>
      </c>
      <c r="R2662">
        <v>0.236976393444678</v>
      </c>
      <c r="S2662">
        <v>8.6243824228194502E-2</v>
      </c>
      <c r="T2662">
        <v>1.3965357698004199</v>
      </c>
      <c r="U2662">
        <v>1.3965357698004199</v>
      </c>
      <c r="V2662">
        <v>1.3028514069333399</v>
      </c>
      <c r="W2662">
        <v>7.04</v>
      </c>
      <c r="X2662">
        <v>0.66</v>
      </c>
      <c r="Y2662">
        <v>20128</v>
      </c>
      <c r="Z2662">
        <v>1677</v>
      </c>
      <c r="AA2662">
        <v>0.18</v>
      </c>
      <c r="AB2662">
        <v>12</v>
      </c>
      <c r="AC2662">
        <v>8</v>
      </c>
      <c r="AD2662">
        <v>4</v>
      </c>
      <c r="AE2662">
        <v>66.67</v>
      </c>
      <c r="AF2662">
        <v>21</v>
      </c>
      <c r="AG2662">
        <v>1</v>
      </c>
      <c r="AH2662">
        <v>0</v>
      </c>
      <c r="AI2662">
        <v>11</v>
      </c>
      <c r="AJ2662" s="301">
        <v>43919</v>
      </c>
      <c r="AK2662">
        <v>130</v>
      </c>
      <c r="AL2662">
        <v>1862.5</v>
      </c>
      <c r="AM2662" s="301">
        <v>43828</v>
      </c>
      <c r="AN2662">
        <v>168.3</v>
      </c>
      <c r="AO2662">
        <v>2672</v>
      </c>
      <c r="AP2662" s="301">
        <v>43645</v>
      </c>
      <c r="AQ2662">
        <v>157.69999999999999</v>
      </c>
      <c r="AR2662">
        <v>2641</v>
      </c>
      <c r="AS2662" s="301">
        <v>43280</v>
      </c>
      <c r="AT2662">
        <v>185.5</v>
      </c>
      <c r="AU2662">
        <v>2645.5</v>
      </c>
    </row>
    <row r="2663" spans="1:47" x14ac:dyDescent="0.2">
      <c r="A2663" s="102">
        <v>752</v>
      </c>
      <c r="B2663">
        <v>2502</v>
      </c>
      <c r="C2663" t="s">
        <v>1457</v>
      </c>
      <c r="D2663" t="s">
        <v>923</v>
      </c>
      <c r="E2663">
        <v>3706</v>
      </c>
      <c r="F2663">
        <v>3701</v>
      </c>
      <c r="G2663">
        <v>200</v>
      </c>
      <c r="H2663" t="s">
        <v>901</v>
      </c>
      <c r="I2663">
        <v>5101</v>
      </c>
      <c r="J2663" t="s">
        <v>1263</v>
      </c>
      <c r="K2663" t="s">
        <v>984</v>
      </c>
      <c r="L2663">
        <v>1514</v>
      </c>
      <c r="M2663">
        <v>1495</v>
      </c>
      <c r="N2663">
        <v>500</v>
      </c>
      <c r="O2663" t="s">
        <v>898</v>
      </c>
      <c r="P2663">
        <v>0.95506118426306497</v>
      </c>
      <c r="Q2663">
        <v>0.95227799789960599</v>
      </c>
      <c r="R2663" s="15">
        <v>9.8169581933303003E-3</v>
      </c>
      <c r="S2663" s="15">
        <v>6.7000797098149698E-2</v>
      </c>
      <c r="T2663">
        <v>-1.08317879483673</v>
      </c>
      <c r="U2663">
        <v>1.08317879483673</v>
      </c>
      <c r="V2663">
        <v>1.1744591295535201</v>
      </c>
      <c r="W2663">
        <v>-4.9400000000000004</v>
      </c>
      <c r="X2663">
        <v>0.99</v>
      </c>
      <c r="Y2663">
        <v>19849</v>
      </c>
      <c r="Z2663">
        <v>2481</v>
      </c>
      <c r="AA2663">
        <v>0.12</v>
      </c>
      <c r="AB2663">
        <v>8</v>
      </c>
      <c r="AC2663">
        <v>4</v>
      </c>
      <c r="AD2663">
        <v>4</v>
      </c>
      <c r="AE2663">
        <v>50</v>
      </c>
      <c r="AF2663">
        <v>20</v>
      </c>
      <c r="AG2663">
        <v>1</v>
      </c>
      <c r="AH2663">
        <v>0</v>
      </c>
      <c r="AI2663">
        <v>7</v>
      </c>
      <c r="AJ2663" s="301">
        <v>43919</v>
      </c>
      <c r="AK2663">
        <v>3661</v>
      </c>
      <c r="AL2663">
        <v>1457</v>
      </c>
      <c r="AM2663" s="301">
        <v>43828</v>
      </c>
      <c r="AN2663">
        <v>4983</v>
      </c>
      <c r="AO2663">
        <v>2131</v>
      </c>
      <c r="AP2663" s="301">
        <v>43645</v>
      </c>
      <c r="AQ2663">
        <v>4869</v>
      </c>
      <c r="AR2663">
        <v>2041</v>
      </c>
      <c r="AS2663" s="301">
        <v>43280</v>
      </c>
      <c r="AT2663">
        <v>5466</v>
      </c>
      <c r="AU2663">
        <v>2246</v>
      </c>
    </row>
    <row r="2664" spans="1:47" x14ac:dyDescent="0.2">
      <c r="A2664" s="102">
        <v>385</v>
      </c>
      <c r="B2664">
        <v>8316</v>
      </c>
      <c r="C2664" t="s">
        <v>1051</v>
      </c>
      <c r="D2664" t="s">
        <v>940</v>
      </c>
      <c r="E2664">
        <v>3001</v>
      </c>
      <c r="F2664">
        <v>3011</v>
      </c>
      <c r="G2664">
        <v>300</v>
      </c>
      <c r="H2664" t="s">
        <v>901</v>
      </c>
      <c r="I2664">
        <v>8850</v>
      </c>
      <c r="J2664" t="s">
        <v>1345</v>
      </c>
      <c r="K2664" t="s">
        <v>917</v>
      </c>
      <c r="L2664">
        <v>2237</v>
      </c>
      <c r="M2664">
        <v>2184</v>
      </c>
      <c r="N2664">
        <v>400</v>
      </c>
      <c r="O2664" t="s">
        <v>898</v>
      </c>
      <c r="P2664">
        <v>0.89778265516908695</v>
      </c>
      <c r="Q2664">
        <v>0.96105253280284497</v>
      </c>
      <c r="R2664">
        <v>0.24203314147920801</v>
      </c>
      <c r="S2664">
        <v>4.3601906858136003E-2</v>
      </c>
      <c r="T2664">
        <v>-0.29869672282350601</v>
      </c>
      <c r="U2664">
        <v>0.29869672282350601</v>
      </c>
      <c r="V2664">
        <v>0.65134942065903501</v>
      </c>
      <c r="W2664">
        <v>-1.28</v>
      </c>
      <c r="X2664">
        <v>3.29</v>
      </c>
      <c r="Y2664">
        <v>19606</v>
      </c>
      <c r="Z2664">
        <v>1634</v>
      </c>
      <c r="AA2664">
        <v>-0.05</v>
      </c>
      <c r="AB2664">
        <v>12</v>
      </c>
      <c r="AC2664">
        <v>5</v>
      </c>
      <c r="AD2664">
        <v>7</v>
      </c>
      <c r="AE2664">
        <v>41.67</v>
      </c>
      <c r="AF2664">
        <v>21</v>
      </c>
      <c r="AG2664">
        <v>1</v>
      </c>
      <c r="AH2664">
        <v>0</v>
      </c>
      <c r="AI2664">
        <v>11</v>
      </c>
      <c r="AJ2664" s="301">
        <v>43919</v>
      </c>
      <c r="AK2664">
        <v>2750.5</v>
      </c>
      <c r="AL2664">
        <v>2067</v>
      </c>
      <c r="AM2664" s="301">
        <v>43828</v>
      </c>
      <c r="AN2664">
        <v>4038</v>
      </c>
      <c r="AO2664">
        <v>2785</v>
      </c>
      <c r="AP2664" s="301">
        <v>43645</v>
      </c>
      <c r="AQ2664">
        <v>3843</v>
      </c>
      <c r="AR2664">
        <v>2621</v>
      </c>
      <c r="AS2664" s="301">
        <v>43280</v>
      </c>
      <c r="AT2664">
        <v>4233</v>
      </c>
      <c r="AU2664">
        <v>2610</v>
      </c>
    </row>
    <row r="2665" spans="1:47" x14ac:dyDescent="0.2">
      <c r="A2665" s="102">
        <v>3170</v>
      </c>
      <c r="B2665">
        <v>2587</v>
      </c>
      <c r="C2665" t="s">
        <v>1233</v>
      </c>
      <c r="D2665" t="s">
        <v>923</v>
      </c>
      <c r="E2665">
        <v>4200</v>
      </c>
      <c r="F2665">
        <v>4180</v>
      </c>
      <c r="G2665">
        <v>200</v>
      </c>
      <c r="H2665" t="s">
        <v>901</v>
      </c>
      <c r="I2665">
        <v>6473</v>
      </c>
      <c r="J2665" t="s">
        <v>806</v>
      </c>
      <c r="K2665" t="s">
        <v>909</v>
      </c>
      <c r="L2665">
        <v>816</v>
      </c>
      <c r="M2665">
        <v>805</v>
      </c>
      <c r="N2665">
        <v>1000</v>
      </c>
      <c r="O2665" t="s">
        <v>898</v>
      </c>
      <c r="P2665">
        <v>0.86159448322227905</v>
      </c>
      <c r="Q2665">
        <v>0.89047791721522196</v>
      </c>
      <c r="R2665">
        <v>3.0218835585859E-2</v>
      </c>
      <c r="S2665">
        <v>1.45616073603598E-3</v>
      </c>
      <c r="T2665">
        <v>-0.208518745435604</v>
      </c>
      <c r="U2665">
        <v>0.208518745435604</v>
      </c>
      <c r="V2665">
        <v>0.338671024580942</v>
      </c>
      <c r="W2665">
        <v>-1.68</v>
      </c>
      <c r="X2665">
        <v>3.71</v>
      </c>
      <c r="Y2665">
        <v>19498</v>
      </c>
      <c r="Z2665">
        <v>1219</v>
      </c>
      <c r="AA2665">
        <v>0.16</v>
      </c>
      <c r="AB2665">
        <v>16</v>
      </c>
      <c r="AC2665">
        <v>9</v>
      </c>
      <c r="AD2665">
        <v>7</v>
      </c>
      <c r="AE2665">
        <v>56.25</v>
      </c>
      <c r="AF2665">
        <v>17</v>
      </c>
      <c r="AG2665">
        <v>3</v>
      </c>
      <c r="AH2665">
        <v>4</v>
      </c>
      <c r="AI2665">
        <v>9</v>
      </c>
      <c r="AJ2665" s="301">
        <v>43919</v>
      </c>
      <c r="AK2665">
        <v>4260</v>
      </c>
      <c r="AL2665">
        <v>755</v>
      </c>
      <c r="AM2665" s="301">
        <v>43828</v>
      </c>
      <c r="AN2665">
        <v>4545</v>
      </c>
      <c r="AO2665">
        <v>1301</v>
      </c>
      <c r="AP2665" s="301">
        <v>43645</v>
      </c>
      <c r="AQ2665">
        <v>4710</v>
      </c>
      <c r="AR2665">
        <v>1355</v>
      </c>
      <c r="AS2665" s="301">
        <v>43280</v>
      </c>
      <c r="AT2665">
        <v>4670</v>
      </c>
      <c r="AU2665">
        <v>1484</v>
      </c>
    </row>
    <row r="2666" spans="1:47" x14ac:dyDescent="0.2">
      <c r="A2666" s="102">
        <v>2952</v>
      </c>
      <c r="B2666">
        <v>1417</v>
      </c>
      <c r="C2666" t="s">
        <v>1462</v>
      </c>
      <c r="D2666" t="s">
        <v>907</v>
      </c>
      <c r="E2666">
        <v>1611</v>
      </c>
      <c r="F2666">
        <v>1595</v>
      </c>
      <c r="G2666">
        <v>600</v>
      </c>
      <c r="H2666" t="s">
        <v>898</v>
      </c>
      <c r="I2666">
        <v>6923</v>
      </c>
      <c r="J2666" t="s">
        <v>54</v>
      </c>
      <c r="K2666" t="s">
        <v>903</v>
      </c>
      <c r="L2666">
        <v>2563</v>
      </c>
      <c r="M2666">
        <v>2534</v>
      </c>
      <c r="N2666">
        <v>400</v>
      </c>
      <c r="O2666" t="s">
        <v>901</v>
      </c>
      <c r="P2666">
        <v>0.85463326406044704</v>
      </c>
      <c r="Q2666">
        <v>0.89856325030763196</v>
      </c>
      <c r="R2666">
        <v>0.27827118294646402</v>
      </c>
      <c r="S2666">
        <v>5.7553101853260402E-2</v>
      </c>
      <c r="T2666">
        <v>1.3011083373800001</v>
      </c>
      <c r="U2666">
        <v>1.3011083373800001</v>
      </c>
      <c r="V2666">
        <v>1.2654610765574099</v>
      </c>
      <c r="W2666">
        <v>6.33</v>
      </c>
      <c r="X2666">
        <v>5.58</v>
      </c>
      <c r="Y2666">
        <v>19488</v>
      </c>
      <c r="Z2666">
        <v>1392</v>
      </c>
      <c r="AA2666">
        <v>0.18</v>
      </c>
      <c r="AB2666">
        <v>14</v>
      </c>
      <c r="AC2666">
        <v>8</v>
      </c>
      <c r="AD2666">
        <v>6</v>
      </c>
      <c r="AE2666">
        <v>57.14</v>
      </c>
      <c r="AF2666">
        <v>18</v>
      </c>
      <c r="AG2666">
        <v>3</v>
      </c>
      <c r="AH2666">
        <v>2</v>
      </c>
      <c r="AI2666">
        <v>9</v>
      </c>
      <c r="AJ2666" s="301">
        <v>43919</v>
      </c>
      <c r="AK2666">
        <v>1375</v>
      </c>
      <c r="AL2666">
        <v>2175</v>
      </c>
      <c r="AM2666" s="301">
        <v>43828</v>
      </c>
      <c r="AN2666">
        <v>1651</v>
      </c>
      <c r="AO2666">
        <v>3180</v>
      </c>
      <c r="AP2666" s="301">
        <v>43645</v>
      </c>
      <c r="AQ2666">
        <v>1652</v>
      </c>
      <c r="AR2666">
        <v>2743</v>
      </c>
      <c r="AS2666" s="301">
        <v>43280</v>
      </c>
      <c r="AT2666">
        <v>1687</v>
      </c>
      <c r="AU2666">
        <v>3700</v>
      </c>
    </row>
    <row r="2667" spans="1:47" x14ac:dyDescent="0.2">
      <c r="A2667" s="102">
        <v>2484</v>
      </c>
      <c r="B2667">
        <v>2593</v>
      </c>
      <c r="C2667" t="s">
        <v>481</v>
      </c>
      <c r="D2667" t="s">
        <v>923</v>
      </c>
      <c r="E2667">
        <v>6170</v>
      </c>
      <c r="F2667">
        <v>6230</v>
      </c>
      <c r="G2667">
        <v>100</v>
      </c>
      <c r="H2667" t="s">
        <v>901</v>
      </c>
      <c r="I2667">
        <v>8194</v>
      </c>
      <c r="J2667" t="s">
        <v>1007</v>
      </c>
      <c r="K2667" t="s">
        <v>921</v>
      </c>
      <c r="L2667">
        <v>3385</v>
      </c>
      <c r="M2667">
        <v>3410</v>
      </c>
      <c r="N2667">
        <v>200</v>
      </c>
      <c r="O2667" t="s">
        <v>898</v>
      </c>
      <c r="P2667">
        <v>0.83599052562881204</v>
      </c>
      <c r="Q2667">
        <v>0.91156486212732701</v>
      </c>
      <c r="R2667">
        <v>5.1167950794376801E-4</v>
      </c>
      <c r="S2667">
        <v>7.0107060455136899E-2</v>
      </c>
      <c r="T2667">
        <v>-0.73209610931237701</v>
      </c>
      <c r="U2667">
        <v>0.73209610931237701</v>
      </c>
      <c r="V2667">
        <v>0.61672651578875104</v>
      </c>
      <c r="W2667">
        <v>-3.14</v>
      </c>
      <c r="X2667">
        <v>9.4700000000000006</v>
      </c>
      <c r="Y2667">
        <v>19226</v>
      </c>
      <c r="Z2667">
        <v>1479</v>
      </c>
      <c r="AA2667">
        <v>0.12</v>
      </c>
      <c r="AB2667">
        <v>13</v>
      </c>
      <c r="AC2667">
        <v>7</v>
      </c>
      <c r="AD2667">
        <v>6</v>
      </c>
      <c r="AE2667">
        <v>53.85</v>
      </c>
      <c r="AF2667">
        <v>20</v>
      </c>
      <c r="AG2667">
        <v>1</v>
      </c>
      <c r="AH2667">
        <v>1</v>
      </c>
      <c r="AI2667">
        <v>11</v>
      </c>
      <c r="AJ2667" s="301">
        <v>43919</v>
      </c>
      <c r="AK2667">
        <v>5850</v>
      </c>
      <c r="AL2667">
        <v>2960</v>
      </c>
      <c r="AM2667" s="301">
        <v>43828</v>
      </c>
      <c r="AN2667">
        <v>5480</v>
      </c>
      <c r="AO2667">
        <v>2598</v>
      </c>
      <c r="AP2667" s="301">
        <v>43645</v>
      </c>
      <c r="AQ2667">
        <v>5110</v>
      </c>
      <c r="AR2667">
        <v>2180</v>
      </c>
      <c r="AS2667" s="301">
        <v>43280</v>
      </c>
      <c r="AT2667">
        <v>5010</v>
      </c>
      <c r="AU2667">
        <v>2662</v>
      </c>
    </row>
    <row r="2668" spans="1:47" x14ac:dyDescent="0.2">
      <c r="A2668" s="102">
        <v>1624</v>
      </c>
      <c r="B2668">
        <v>5938</v>
      </c>
      <c r="C2668" t="s">
        <v>1395</v>
      </c>
      <c r="D2668" t="s">
        <v>1032</v>
      </c>
      <c r="E2668">
        <v>1514</v>
      </c>
      <c r="F2668">
        <v>1480</v>
      </c>
      <c r="G2668">
        <v>700</v>
      </c>
      <c r="H2668" t="s">
        <v>898</v>
      </c>
      <c r="I2668">
        <v>7186</v>
      </c>
      <c r="J2668" t="s">
        <v>445</v>
      </c>
      <c r="K2668" t="s">
        <v>940</v>
      </c>
      <c r="L2668">
        <v>353</v>
      </c>
      <c r="M2668">
        <v>347</v>
      </c>
      <c r="N2668">
        <v>3000</v>
      </c>
      <c r="O2668" t="s">
        <v>901</v>
      </c>
      <c r="P2668">
        <v>0.92864529129510198</v>
      </c>
      <c r="Q2668">
        <v>0.93398173167535803</v>
      </c>
      <c r="R2668">
        <v>0.27607496512938801</v>
      </c>
      <c r="S2668">
        <v>8.9104540912175095E-2</v>
      </c>
      <c r="T2668">
        <v>8.6288451391986001E-2</v>
      </c>
      <c r="U2668">
        <v>8.6288451391986001E-2</v>
      </c>
      <c r="V2668">
        <v>0.357395749607271</v>
      </c>
      <c r="W2668">
        <v>0.53</v>
      </c>
      <c r="X2668">
        <v>0.48</v>
      </c>
      <c r="Y2668">
        <v>19183</v>
      </c>
      <c r="Z2668">
        <v>1279</v>
      </c>
      <c r="AA2668">
        <v>0</v>
      </c>
      <c r="AB2668">
        <v>15</v>
      </c>
      <c r="AC2668">
        <v>7</v>
      </c>
      <c r="AD2668">
        <v>8</v>
      </c>
      <c r="AE2668">
        <v>46.67</v>
      </c>
      <c r="AF2668">
        <v>18</v>
      </c>
      <c r="AG2668">
        <v>5</v>
      </c>
      <c r="AH2668">
        <v>3</v>
      </c>
      <c r="AI2668">
        <v>7</v>
      </c>
      <c r="AJ2668" s="301">
        <v>43919</v>
      </c>
      <c r="AK2668">
        <v>1332</v>
      </c>
      <c r="AL2668">
        <v>340</v>
      </c>
      <c r="AM2668" s="301">
        <v>43828</v>
      </c>
      <c r="AN2668">
        <v>1889</v>
      </c>
      <c r="AO2668">
        <v>452</v>
      </c>
      <c r="AP2668" s="301">
        <v>43645</v>
      </c>
      <c r="AQ2668">
        <v>1774</v>
      </c>
      <c r="AR2668">
        <v>412</v>
      </c>
      <c r="AS2668" s="301">
        <v>43280</v>
      </c>
      <c r="AT2668">
        <v>2190</v>
      </c>
      <c r="AU2668">
        <v>553</v>
      </c>
    </row>
    <row r="2669" spans="1:47" x14ac:dyDescent="0.2">
      <c r="A2669" s="102">
        <v>3378</v>
      </c>
      <c r="B2669">
        <v>2587</v>
      </c>
      <c r="C2669" t="s">
        <v>1233</v>
      </c>
      <c r="D2669" t="s">
        <v>923</v>
      </c>
      <c r="E2669">
        <v>4200</v>
      </c>
      <c r="F2669">
        <v>4180</v>
      </c>
      <c r="G2669">
        <v>200</v>
      </c>
      <c r="H2669" t="s">
        <v>901</v>
      </c>
      <c r="I2669">
        <v>6136</v>
      </c>
      <c r="J2669" t="s">
        <v>1400</v>
      </c>
      <c r="K2669" t="s">
        <v>909</v>
      </c>
      <c r="L2669">
        <v>1750</v>
      </c>
      <c r="M2669">
        <v>1664</v>
      </c>
      <c r="N2669">
        <v>500</v>
      </c>
      <c r="O2669" t="s">
        <v>898</v>
      </c>
      <c r="P2669">
        <v>0.83025431931651505</v>
      </c>
      <c r="Q2669">
        <v>0.882674350623327</v>
      </c>
      <c r="R2669">
        <v>2.45089859515498E-3</v>
      </c>
      <c r="S2669">
        <v>2.1346762454592799E-3</v>
      </c>
      <c r="T2669">
        <v>-1.60395979851589</v>
      </c>
      <c r="U2669">
        <v>1.60395979851589</v>
      </c>
      <c r="V2669">
        <v>0.92242188660811197</v>
      </c>
      <c r="W2669">
        <v>-14.07</v>
      </c>
      <c r="X2669">
        <v>0.48</v>
      </c>
      <c r="Y2669">
        <v>19042</v>
      </c>
      <c r="Z2669">
        <v>1904</v>
      </c>
      <c r="AA2669">
        <v>0.22</v>
      </c>
      <c r="AB2669">
        <v>10</v>
      </c>
      <c r="AC2669">
        <v>4</v>
      </c>
      <c r="AD2669">
        <v>6</v>
      </c>
      <c r="AE2669">
        <v>40</v>
      </c>
      <c r="AF2669">
        <v>16</v>
      </c>
      <c r="AG2669">
        <v>4</v>
      </c>
      <c r="AH2669">
        <v>2</v>
      </c>
      <c r="AI2669">
        <v>4</v>
      </c>
      <c r="AJ2669" s="301">
        <v>43919</v>
      </c>
      <c r="AK2669">
        <v>4260</v>
      </c>
      <c r="AL2669">
        <v>1466</v>
      </c>
      <c r="AM2669" s="301">
        <v>43828</v>
      </c>
      <c r="AN2669">
        <v>4545</v>
      </c>
      <c r="AO2669">
        <v>2090</v>
      </c>
      <c r="AP2669" s="301">
        <v>43645</v>
      </c>
      <c r="AQ2669">
        <v>4710</v>
      </c>
      <c r="AR2669">
        <v>2199</v>
      </c>
      <c r="AS2669" s="301">
        <v>43280</v>
      </c>
      <c r="AT2669">
        <v>4670</v>
      </c>
      <c r="AU2669">
        <v>2236</v>
      </c>
    </row>
    <row r="2670" spans="1:47" x14ac:dyDescent="0.2">
      <c r="A2670" s="102">
        <v>1196</v>
      </c>
      <c r="B2670">
        <v>1802</v>
      </c>
      <c r="C2670" t="s">
        <v>1041</v>
      </c>
      <c r="D2670" t="s">
        <v>907</v>
      </c>
      <c r="E2670">
        <v>979</v>
      </c>
      <c r="F2670">
        <v>983</v>
      </c>
      <c r="G2670">
        <v>1000</v>
      </c>
      <c r="H2670" t="s">
        <v>898</v>
      </c>
      <c r="I2670">
        <v>6807</v>
      </c>
      <c r="J2670" t="s">
        <v>233</v>
      </c>
      <c r="K2670" t="s">
        <v>903</v>
      </c>
      <c r="L2670">
        <v>1440</v>
      </c>
      <c r="M2670">
        <v>1398</v>
      </c>
      <c r="N2670">
        <v>700</v>
      </c>
      <c r="O2670" t="s">
        <v>901</v>
      </c>
      <c r="P2670">
        <v>0.85919574800462395</v>
      </c>
      <c r="Q2670">
        <v>0.94366058037651801</v>
      </c>
      <c r="R2670">
        <v>0.15740251596208499</v>
      </c>
      <c r="S2670" s="15">
        <v>1.94106479227188E-2</v>
      </c>
      <c r="T2670">
        <v>0.28846070359180997</v>
      </c>
      <c r="U2670">
        <v>0.28846070359180997</v>
      </c>
      <c r="V2670">
        <v>0.42839499931375002</v>
      </c>
      <c r="W2670">
        <v>1.5</v>
      </c>
      <c r="X2670">
        <v>0.45</v>
      </c>
      <c r="Y2670">
        <v>18697</v>
      </c>
      <c r="Z2670">
        <v>1100</v>
      </c>
      <c r="AA2670">
        <v>0.05</v>
      </c>
      <c r="AB2670">
        <v>17</v>
      </c>
      <c r="AC2670">
        <v>7</v>
      </c>
      <c r="AD2670">
        <v>10</v>
      </c>
      <c r="AE2670">
        <v>41.18</v>
      </c>
      <c r="AF2670">
        <v>17</v>
      </c>
      <c r="AG2670">
        <v>5</v>
      </c>
      <c r="AH2670">
        <v>4</v>
      </c>
      <c r="AI2670">
        <v>8</v>
      </c>
      <c r="AJ2670" s="301">
        <v>43919</v>
      </c>
      <c r="AK2670">
        <v>956</v>
      </c>
      <c r="AL2670">
        <v>1341</v>
      </c>
      <c r="AM2670" s="301">
        <v>43828</v>
      </c>
      <c r="AN2670">
        <v>1217</v>
      </c>
      <c r="AO2670">
        <v>2218</v>
      </c>
      <c r="AP2670" s="301">
        <v>43645</v>
      </c>
      <c r="AQ2670">
        <v>1074</v>
      </c>
      <c r="AR2670">
        <v>1645</v>
      </c>
      <c r="AS2670" s="301">
        <v>43280</v>
      </c>
      <c r="AT2670">
        <v>1101</v>
      </c>
      <c r="AU2670">
        <v>1764</v>
      </c>
    </row>
    <row r="2671" spans="1:47" x14ac:dyDescent="0.2">
      <c r="A2671" s="102">
        <v>2414</v>
      </c>
      <c r="B2671">
        <v>3148</v>
      </c>
      <c r="C2671" t="s">
        <v>504</v>
      </c>
      <c r="D2671" t="s">
        <v>921</v>
      </c>
      <c r="E2671">
        <v>3330</v>
      </c>
      <c r="F2671">
        <v>3430</v>
      </c>
      <c r="G2671">
        <v>300</v>
      </c>
      <c r="H2671" t="s">
        <v>901</v>
      </c>
      <c r="I2671">
        <v>9449</v>
      </c>
      <c r="J2671" t="s">
        <v>1394</v>
      </c>
      <c r="K2671" t="s">
        <v>900</v>
      </c>
      <c r="L2671">
        <v>3140</v>
      </c>
      <c r="M2671">
        <v>3050</v>
      </c>
      <c r="N2671">
        <v>300</v>
      </c>
      <c r="O2671" t="s">
        <v>898</v>
      </c>
      <c r="P2671">
        <v>0.90689947074765098</v>
      </c>
      <c r="Q2671">
        <v>0.91379019889297397</v>
      </c>
      <c r="R2671">
        <v>1.35289698068599E-2</v>
      </c>
      <c r="S2671">
        <v>3.0284339389147499E-2</v>
      </c>
      <c r="T2671">
        <v>-1.4214646951994001</v>
      </c>
      <c r="U2671">
        <v>1.4214646951994001</v>
      </c>
      <c r="V2671">
        <v>1.90153800324698</v>
      </c>
      <c r="W2671">
        <v>-16.34</v>
      </c>
      <c r="X2671">
        <v>11.08</v>
      </c>
      <c r="Y2671">
        <v>18465</v>
      </c>
      <c r="Z2671">
        <v>1679</v>
      </c>
      <c r="AA2671">
        <v>-0.25</v>
      </c>
      <c r="AB2671">
        <v>11</v>
      </c>
      <c r="AC2671">
        <v>6</v>
      </c>
      <c r="AD2671">
        <v>5</v>
      </c>
      <c r="AE2671">
        <v>54.55</v>
      </c>
      <c r="AF2671">
        <v>16</v>
      </c>
      <c r="AG2671">
        <v>5</v>
      </c>
      <c r="AH2671">
        <v>2</v>
      </c>
      <c r="AI2671">
        <v>4</v>
      </c>
      <c r="AJ2671" s="301">
        <v>43919</v>
      </c>
      <c r="AK2671">
        <v>2716</v>
      </c>
      <c r="AL2671">
        <v>1811</v>
      </c>
      <c r="AM2671" s="301">
        <v>43828</v>
      </c>
      <c r="AN2671">
        <v>2796</v>
      </c>
      <c r="AO2671">
        <v>2075</v>
      </c>
      <c r="AP2671" s="301">
        <v>43645</v>
      </c>
      <c r="AQ2671">
        <v>2558</v>
      </c>
      <c r="AR2671">
        <v>1921</v>
      </c>
      <c r="AS2671" s="301">
        <v>43280</v>
      </c>
      <c r="AT2671">
        <v>3025</v>
      </c>
      <c r="AU2671">
        <v>2528</v>
      </c>
    </row>
    <row r="2672" spans="1:47" x14ac:dyDescent="0.2">
      <c r="A2672" s="102">
        <v>2378</v>
      </c>
      <c r="B2672">
        <v>6471</v>
      </c>
      <c r="C2672" t="s">
        <v>805</v>
      </c>
      <c r="D2672" t="s">
        <v>909</v>
      </c>
      <c r="E2672">
        <v>782</v>
      </c>
      <c r="F2672">
        <v>777</v>
      </c>
      <c r="G2672">
        <v>1400</v>
      </c>
      <c r="H2672" t="s">
        <v>898</v>
      </c>
      <c r="I2672">
        <v>9613</v>
      </c>
      <c r="J2672" t="s">
        <v>1183</v>
      </c>
      <c r="K2672" t="s">
        <v>900</v>
      </c>
      <c r="L2672">
        <v>1203</v>
      </c>
      <c r="M2672">
        <v>1177</v>
      </c>
      <c r="N2672">
        <v>900</v>
      </c>
      <c r="O2672" t="s">
        <v>901</v>
      </c>
      <c r="P2672">
        <v>0.95715900001729004</v>
      </c>
      <c r="Q2672">
        <v>0.91476391334933604</v>
      </c>
      <c r="R2672">
        <v>4.86885240878486E-3</v>
      </c>
      <c r="S2672">
        <v>5.7309145442059201E-2</v>
      </c>
      <c r="T2672">
        <v>0.30824150491190599</v>
      </c>
      <c r="U2672">
        <v>0.30824150491190599</v>
      </c>
      <c r="V2672">
        <v>0.19135408089961201</v>
      </c>
      <c r="W2672">
        <v>1.36</v>
      </c>
      <c r="X2672">
        <v>2.69</v>
      </c>
      <c r="Y2672">
        <v>18218</v>
      </c>
      <c r="Z2672">
        <v>1139</v>
      </c>
      <c r="AA2672">
        <v>0.02</v>
      </c>
      <c r="AB2672">
        <v>16</v>
      </c>
      <c r="AC2672">
        <v>9</v>
      </c>
      <c r="AD2672">
        <v>7</v>
      </c>
      <c r="AE2672">
        <v>56.25</v>
      </c>
      <c r="AF2672">
        <v>20</v>
      </c>
      <c r="AG2672">
        <v>0</v>
      </c>
      <c r="AH2672">
        <v>2</v>
      </c>
      <c r="AI2672">
        <v>14</v>
      </c>
      <c r="AJ2672" s="301">
        <v>43919</v>
      </c>
      <c r="AK2672">
        <v>711</v>
      </c>
      <c r="AL2672">
        <v>1043</v>
      </c>
      <c r="AM2672" s="301">
        <v>43828</v>
      </c>
      <c r="AN2672">
        <v>1041</v>
      </c>
      <c r="AO2672">
        <v>1467</v>
      </c>
      <c r="AP2672" s="301">
        <v>43645</v>
      </c>
      <c r="AQ2672">
        <v>996</v>
      </c>
      <c r="AR2672">
        <v>1461</v>
      </c>
      <c r="AS2672" s="301">
        <v>43280</v>
      </c>
      <c r="AT2672">
        <v>1135</v>
      </c>
      <c r="AU2672">
        <v>1251</v>
      </c>
    </row>
    <row r="2673" spans="1:47" x14ac:dyDescent="0.2">
      <c r="A2673" s="102">
        <v>1148</v>
      </c>
      <c r="B2673">
        <v>1332</v>
      </c>
      <c r="C2673" t="s">
        <v>1174</v>
      </c>
      <c r="D2673" t="s">
        <v>974</v>
      </c>
      <c r="E2673">
        <v>468</v>
      </c>
      <c r="F2673">
        <v>456</v>
      </c>
      <c r="G2673">
        <v>2400</v>
      </c>
      <c r="H2673" t="s">
        <v>901</v>
      </c>
      <c r="I2673">
        <v>7867</v>
      </c>
      <c r="J2673" t="s">
        <v>1178</v>
      </c>
      <c r="K2673" t="s">
        <v>919</v>
      </c>
      <c r="L2673">
        <v>863</v>
      </c>
      <c r="M2673">
        <v>837</v>
      </c>
      <c r="N2673">
        <v>1300</v>
      </c>
      <c r="O2673" t="s">
        <v>898</v>
      </c>
      <c r="P2673">
        <v>0.69212220370325195</v>
      </c>
      <c r="Q2673">
        <v>0.94470332788288103</v>
      </c>
      <c r="R2673" s="15">
        <v>0.384617841650918</v>
      </c>
      <c r="S2673">
        <v>3.5961589228736099E-3</v>
      </c>
      <c r="T2673">
        <v>-0.54383174110323595</v>
      </c>
      <c r="U2673">
        <v>0.54383174110323595</v>
      </c>
      <c r="V2673">
        <v>0.48740629951513398</v>
      </c>
      <c r="W2673">
        <v>-3.28</v>
      </c>
      <c r="X2673">
        <v>0.57999999999999996</v>
      </c>
      <c r="Y2673">
        <v>17795</v>
      </c>
      <c r="Z2673">
        <v>1186</v>
      </c>
      <c r="AA2673">
        <v>0.02</v>
      </c>
      <c r="AB2673">
        <v>15</v>
      </c>
      <c r="AC2673">
        <v>8</v>
      </c>
      <c r="AD2673">
        <v>7</v>
      </c>
      <c r="AE2673">
        <v>53.33</v>
      </c>
      <c r="AF2673">
        <v>18</v>
      </c>
      <c r="AG2673">
        <v>2</v>
      </c>
      <c r="AH2673">
        <v>2</v>
      </c>
      <c r="AI2673">
        <v>11</v>
      </c>
      <c r="AJ2673" s="301">
        <v>43919</v>
      </c>
      <c r="AK2673">
        <v>517</v>
      </c>
      <c r="AL2673">
        <v>782</v>
      </c>
      <c r="AM2673" s="301">
        <v>43828</v>
      </c>
      <c r="AN2673">
        <v>652</v>
      </c>
      <c r="AO2673">
        <v>1417</v>
      </c>
      <c r="AP2673" s="301">
        <v>43645</v>
      </c>
      <c r="AQ2673">
        <v>674</v>
      </c>
      <c r="AR2673">
        <v>1307</v>
      </c>
      <c r="AS2673" s="301">
        <v>43280</v>
      </c>
      <c r="AT2673">
        <v>537</v>
      </c>
      <c r="AU2673">
        <v>887</v>
      </c>
    </row>
    <row r="2674" spans="1:47" x14ac:dyDescent="0.2">
      <c r="A2674" s="102">
        <v>2163</v>
      </c>
      <c r="B2674">
        <v>4004</v>
      </c>
      <c r="C2674" t="s">
        <v>1027</v>
      </c>
      <c r="D2674" t="s">
        <v>920</v>
      </c>
      <c r="E2674">
        <v>2393</v>
      </c>
      <c r="F2674">
        <v>2398</v>
      </c>
      <c r="G2674">
        <v>400</v>
      </c>
      <c r="H2674" t="s">
        <v>901</v>
      </c>
      <c r="I2674">
        <v>6136</v>
      </c>
      <c r="J2674" t="s">
        <v>1400</v>
      </c>
      <c r="K2674" t="s">
        <v>909</v>
      </c>
      <c r="L2674">
        <v>1750</v>
      </c>
      <c r="M2674">
        <v>1664</v>
      </c>
      <c r="N2674">
        <v>600</v>
      </c>
      <c r="O2674" t="s">
        <v>898</v>
      </c>
      <c r="P2674">
        <v>0.89252299669177204</v>
      </c>
      <c r="Q2674">
        <v>0.92059685689023196</v>
      </c>
      <c r="R2674">
        <v>6.1608427146563498E-2</v>
      </c>
      <c r="S2674">
        <v>5.5199368618934902E-2</v>
      </c>
      <c r="T2674">
        <v>-1.23353465230662</v>
      </c>
      <c r="U2674">
        <v>1.23353465230662</v>
      </c>
      <c r="V2674">
        <v>0.40926607989971803</v>
      </c>
      <c r="W2674">
        <v>-11.69</v>
      </c>
      <c r="X2674">
        <v>4.09</v>
      </c>
      <c r="Y2674">
        <v>17321</v>
      </c>
      <c r="Z2674">
        <v>1575</v>
      </c>
      <c r="AA2674">
        <v>-0.21</v>
      </c>
      <c r="AB2674">
        <v>11</v>
      </c>
      <c r="AC2674">
        <v>5</v>
      </c>
      <c r="AD2674">
        <v>6</v>
      </c>
      <c r="AE2674">
        <v>45.45</v>
      </c>
      <c r="AF2674">
        <v>18</v>
      </c>
      <c r="AG2674">
        <v>3</v>
      </c>
      <c r="AH2674">
        <v>3</v>
      </c>
      <c r="AI2674">
        <v>5</v>
      </c>
      <c r="AJ2674" s="301">
        <v>43919</v>
      </c>
      <c r="AK2674">
        <v>2311</v>
      </c>
      <c r="AL2674">
        <v>1466</v>
      </c>
      <c r="AM2674" s="301">
        <v>43828</v>
      </c>
      <c r="AN2674">
        <v>2899</v>
      </c>
      <c r="AO2674">
        <v>2090</v>
      </c>
      <c r="AP2674" s="301">
        <v>43645</v>
      </c>
      <c r="AQ2674">
        <v>3200</v>
      </c>
      <c r="AR2674">
        <v>2199</v>
      </c>
      <c r="AS2674" s="301">
        <v>43280</v>
      </c>
      <c r="AT2674">
        <v>4840</v>
      </c>
      <c r="AU2674">
        <v>2236</v>
      </c>
    </row>
    <row r="2675" spans="1:47" x14ac:dyDescent="0.2">
      <c r="A2675" s="102">
        <v>2560</v>
      </c>
      <c r="B2675">
        <v>2282</v>
      </c>
      <c r="C2675" t="s">
        <v>1429</v>
      </c>
      <c r="D2675" t="s">
        <v>923</v>
      </c>
      <c r="E2675">
        <v>4225</v>
      </c>
      <c r="F2675">
        <v>4200</v>
      </c>
      <c r="G2675">
        <v>200</v>
      </c>
      <c r="H2675" t="s">
        <v>898</v>
      </c>
      <c r="I2675">
        <v>8031</v>
      </c>
      <c r="J2675" t="s">
        <v>618</v>
      </c>
      <c r="K2675" t="s">
        <v>905</v>
      </c>
      <c r="L2675">
        <v>1600.5</v>
      </c>
      <c r="M2675">
        <v>1596</v>
      </c>
      <c r="N2675">
        <v>500</v>
      </c>
      <c r="O2675" t="s">
        <v>901</v>
      </c>
      <c r="P2675">
        <v>0.88411747091479298</v>
      </c>
      <c r="Q2675">
        <v>0.90950955927867905</v>
      </c>
      <c r="R2675">
        <v>0.31509675154865502</v>
      </c>
      <c r="S2675">
        <v>4.60533644026394E-2</v>
      </c>
      <c r="T2675">
        <v>1.7964714228529699</v>
      </c>
      <c r="U2675">
        <v>1.7964714228529699</v>
      </c>
      <c r="V2675">
        <v>1.93363564056356</v>
      </c>
      <c r="W2675">
        <v>8.44</v>
      </c>
      <c r="X2675">
        <v>5</v>
      </c>
      <c r="Y2675">
        <v>17141</v>
      </c>
      <c r="Z2675">
        <v>1905</v>
      </c>
      <c r="AA2675">
        <v>0.23</v>
      </c>
      <c r="AB2675">
        <v>9</v>
      </c>
      <c r="AC2675">
        <v>4</v>
      </c>
      <c r="AD2675">
        <v>5</v>
      </c>
      <c r="AE2675">
        <v>44.44</v>
      </c>
      <c r="AF2675">
        <v>16</v>
      </c>
      <c r="AG2675">
        <v>2</v>
      </c>
      <c r="AH2675">
        <v>1</v>
      </c>
      <c r="AI2675">
        <v>6</v>
      </c>
      <c r="AJ2675" s="301">
        <v>43919</v>
      </c>
      <c r="AK2675">
        <v>3980</v>
      </c>
      <c r="AL2675">
        <v>1570</v>
      </c>
      <c r="AM2675" s="301">
        <v>43828</v>
      </c>
      <c r="AN2675">
        <v>4510</v>
      </c>
      <c r="AO2675">
        <v>1946</v>
      </c>
      <c r="AP2675" s="301">
        <v>43645</v>
      </c>
      <c r="AQ2675">
        <v>4695</v>
      </c>
      <c r="AR2675">
        <v>1798</v>
      </c>
      <c r="AS2675" s="301">
        <v>43280</v>
      </c>
      <c r="AT2675">
        <v>4325</v>
      </c>
      <c r="AU2675">
        <v>1828</v>
      </c>
    </row>
    <row r="2676" spans="1:47" x14ac:dyDescent="0.2">
      <c r="A2676" s="102">
        <v>3225</v>
      </c>
      <c r="B2676">
        <v>2587</v>
      </c>
      <c r="C2676" t="s">
        <v>1233</v>
      </c>
      <c r="D2676" t="s">
        <v>923</v>
      </c>
      <c r="E2676">
        <v>4200</v>
      </c>
      <c r="F2676">
        <v>4180</v>
      </c>
      <c r="G2676">
        <v>200</v>
      </c>
      <c r="H2676" t="s">
        <v>901</v>
      </c>
      <c r="I2676">
        <v>6472</v>
      </c>
      <c r="J2676" t="s">
        <v>59</v>
      </c>
      <c r="K2676" t="s">
        <v>909</v>
      </c>
      <c r="L2676">
        <v>213</v>
      </c>
      <c r="M2676">
        <v>211</v>
      </c>
      <c r="N2676">
        <v>4000</v>
      </c>
      <c r="O2676" t="s">
        <v>898</v>
      </c>
      <c r="P2676">
        <v>0.83200207933972803</v>
      </c>
      <c r="Q2676">
        <v>0.88860599853880595</v>
      </c>
      <c r="R2676">
        <v>1.16267146535438E-2</v>
      </c>
      <c r="S2676" s="15">
        <v>8.7681870834850303E-4</v>
      </c>
      <c r="T2676">
        <v>-0.29064531217898198</v>
      </c>
      <c r="U2676">
        <v>0.29064531217898198</v>
      </c>
      <c r="V2676">
        <v>0.40607537557009299</v>
      </c>
      <c r="W2676">
        <v>-2.39</v>
      </c>
      <c r="X2676">
        <v>0.96</v>
      </c>
      <c r="Y2676">
        <v>17140</v>
      </c>
      <c r="Z2676">
        <v>952</v>
      </c>
      <c r="AA2676">
        <v>-0.05</v>
      </c>
      <c r="AB2676">
        <v>18</v>
      </c>
      <c r="AC2676">
        <v>7</v>
      </c>
      <c r="AD2676">
        <v>11</v>
      </c>
      <c r="AE2676">
        <v>38.89</v>
      </c>
      <c r="AF2676">
        <v>15</v>
      </c>
      <c r="AG2676">
        <v>4</v>
      </c>
      <c r="AH2676">
        <v>5</v>
      </c>
      <c r="AI2676">
        <v>9</v>
      </c>
      <c r="AJ2676" s="301">
        <v>43919</v>
      </c>
      <c r="AK2676">
        <v>4260</v>
      </c>
      <c r="AL2676">
        <v>196</v>
      </c>
      <c r="AM2676" s="301">
        <v>43828</v>
      </c>
      <c r="AN2676">
        <v>4545</v>
      </c>
      <c r="AO2676">
        <v>345</v>
      </c>
      <c r="AP2676" s="301">
        <v>43645</v>
      </c>
      <c r="AQ2676">
        <v>4710</v>
      </c>
      <c r="AR2676">
        <v>334</v>
      </c>
      <c r="AS2676" s="301">
        <v>43280</v>
      </c>
      <c r="AT2676">
        <v>4670</v>
      </c>
      <c r="AU2676">
        <v>456</v>
      </c>
    </row>
    <row r="2677" spans="1:47" x14ac:dyDescent="0.2">
      <c r="A2677" s="102">
        <v>1102</v>
      </c>
      <c r="B2677">
        <v>4634</v>
      </c>
      <c r="C2677" t="s">
        <v>62</v>
      </c>
      <c r="D2677" t="s">
        <v>920</v>
      </c>
      <c r="E2677">
        <v>1984</v>
      </c>
      <c r="F2677">
        <v>2000</v>
      </c>
      <c r="G2677">
        <v>500</v>
      </c>
      <c r="H2677" t="s">
        <v>898</v>
      </c>
      <c r="I2677">
        <v>6457</v>
      </c>
      <c r="J2677" t="s">
        <v>1130</v>
      </c>
      <c r="K2677" t="s">
        <v>909</v>
      </c>
      <c r="L2677">
        <v>2420</v>
      </c>
      <c r="M2677">
        <v>2390</v>
      </c>
      <c r="N2677">
        <v>400</v>
      </c>
      <c r="O2677" t="s">
        <v>901</v>
      </c>
      <c r="P2677">
        <v>0.80187087326603401</v>
      </c>
      <c r="Q2677">
        <v>0.94550932463409598</v>
      </c>
      <c r="R2677" s="15">
        <v>7.6105925309310707E-2</v>
      </c>
      <c r="S2677">
        <v>9.3751188963355603E-2</v>
      </c>
      <c r="T2677">
        <v>0.39539182523761202</v>
      </c>
      <c r="U2677">
        <v>0.39539182523761202</v>
      </c>
      <c r="V2677">
        <v>0.16106411465044801</v>
      </c>
      <c r="W2677">
        <v>1.53</v>
      </c>
      <c r="X2677">
        <v>4.5999999999999996</v>
      </c>
      <c r="Y2677">
        <v>16816</v>
      </c>
      <c r="Z2677">
        <v>1868</v>
      </c>
      <c r="AA2677">
        <v>0.06</v>
      </c>
      <c r="AB2677">
        <v>9</v>
      </c>
      <c r="AC2677">
        <v>5</v>
      </c>
      <c r="AD2677">
        <v>4</v>
      </c>
      <c r="AE2677">
        <v>55.56</v>
      </c>
      <c r="AF2677">
        <v>21</v>
      </c>
      <c r="AG2677">
        <v>0</v>
      </c>
      <c r="AH2677">
        <v>0</v>
      </c>
      <c r="AI2677">
        <v>9</v>
      </c>
      <c r="AJ2677" s="301">
        <v>43919</v>
      </c>
      <c r="AK2677">
        <v>2221</v>
      </c>
      <c r="AL2677">
        <v>2605</v>
      </c>
      <c r="AM2677" s="301">
        <v>43828</v>
      </c>
      <c r="AN2677">
        <v>2667</v>
      </c>
      <c r="AO2677">
        <v>3310</v>
      </c>
      <c r="AP2677" s="301">
        <v>43645</v>
      </c>
      <c r="AQ2677">
        <v>2387</v>
      </c>
      <c r="AR2677">
        <v>2914</v>
      </c>
      <c r="AS2677" s="301">
        <v>43280</v>
      </c>
      <c r="AT2677">
        <v>2796</v>
      </c>
      <c r="AU2677">
        <v>3075</v>
      </c>
    </row>
    <row r="2678" spans="1:47" x14ac:dyDescent="0.2">
      <c r="A2678" s="102">
        <v>2007</v>
      </c>
      <c r="B2678">
        <v>8233</v>
      </c>
      <c r="C2678" t="s">
        <v>930</v>
      </c>
      <c r="D2678" t="s">
        <v>921</v>
      </c>
      <c r="E2678">
        <v>920</v>
      </c>
      <c r="F2678">
        <v>907</v>
      </c>
      <c r="G2678">
        <v>1200</v>
      </c>
      <c r="H2678" t="s">
        <v>901</v>
      </c>
      <c r="I2678">
        <v>9766</v>
      </c>
      <c r="J2678" t="s">
        <v>1449</v>
      </c>
      <c r="K2678" t="s">
        <v>900</v>
      </c>
      <c r="L2678">
        <v>3635</v>
      </c>
      <c r="M2678">
        <v>3510</v>
      </c>
      <c r="N2678">
        <v>300</v>
      </c>
      <c r="O2678" t="s">
        <v>898</v>
      </c>
      <c r="P2678">
        <v>0.80583153938448704</v>
      </c>
      <c r="Q2678">
        <v>0.92454705705007401</v>
      </c>
      <c r="R2678">
        <v>7.1871916521714305E-2</v>
      </c>
      <c r="S2678" s="15">
        <v>4.4517624252366397E-2</v>
      </c>
      <c r="T2678">
        <v>-1.19602102242788</v>
      </c>
      <c r="U2678">
        <v>1.19602102242788</v>
      </c>
      <c r="V2678">
        <v>1.3558176614631801</v>
      </c>
      <c r="W2678">
        <v>-9.66</v>
      </c>
      <c r="X2678">
        <v>3.36</v>
      </c>
      <c r="Y2678">
        <v>16815</v>
      </c>
      <c r="Z2678">
        <v>1051</v>
      </c>
      <c r="AA2678">
        <v>0.03</v>
      </c>
      <c r="AB2678">
        <v>16</v>
      </c>
      <c r="AC2678">
        <v>8</v>
      </c>
      <c r="AD2678">
        <v>8</v>
      </c>
      <c r="AE2678">
        <v>50</v>
      </c>
      <c r="AF2678">
        <v>17</v>
      </c>
      <c r="AG2678">
        <v>3</v>
      </c>
      <c r="AH2678">
        <v>3</v>
      </c>
      <c r="AI2678">
        <v>10</v>
      </c>
      <c r="AJ2678" s="301">
        <v>43919</v>
      </c>
      <c r="AK2678">
        <v>1003</v>
      </c>
      <c r="AL2678">
        <v>3305</v>
      </c>
      <c r="AM2678" s="301">
        <v>43828</v>
      </c>
      <c r="AN2678">
        <v>1228</v>
      </c>
      <c r="AO2678">
        <v>4485</v>
      </c>
      <c r="AP2678" s="301">
        <v>43645</v>
      </c>
      <c r="AQ2678">
        <v>1210</v>
      </c>
      <c r="AR2678">
        <v>5130</v>
      </c>
      <c r="AS2678" s="301">
        <v>43280</v>
      </c>
      <c r="AT2678">
        <v>1834</v>
      </c>
      <c r="AU2678">
        <v>5400</v>
      </c>
    </row>
    <row r="2679" spans="1:47" x14ac:dyDescent="0.2">
      <c r="A2679" s="102">
        <v>95</v>
      </c>
      <c r="B2679">
        <v>6472</v>
      </c>
      <c r="C2679" t="s">
        <v>59</v>
      </c>
      <c r="D2679" t="s">
        <v>909</v>
      </c>
      <c r="E2679">
        <v>213</v>
      </c>
      <c r="F2679">
        <v>211</v>
      </c>
      <c r="G2679">
        <v>3900</v>
      </c>
      <c r="H2679" t="s">
        <v>901</v>
      </c>
      <c r="I2679">
        <v>6902</v>
      </c>
      <c r="J2679" t="s">
        <v>588</v>
      </c>
      <c r="K2679" t="s">
        <v>913</v>
      </c>
      <c r="L2679">
        <v>4170</v>
      </c>
      <c r="M2679">
        <v>4151</v>
      </c>
      <c r="N2679">
        <v>200</v>
      </c>
      <c r="O2679" t="s">
        <v>898</v>
      </c>
      <c r="P2679">
        <v>0.89743371933258598</v>
      </c>
      <c r="Q2679">
        <v>0.97286706458535899</v>
      </c>
      <c r="R2679">
        <v>0.24675001570751001</v>
      </c>
      <c r="S2679">
        <v>5.6934218981119604E-3</v>
      </c>
      <c r="T2679">
        <v>-1.12570318732647</v>
      </c>
      <c r="U2679">
        <v>1.12570318732647</v>
      </c>
      <c r="V2679">
        <v>1.1940334012789799</v>
      </c>
      <c r="W2679">
        <v>-6.94</v>
      </c>
      <c r="X2679">
        <v>0.88</v>
      </c>
      <c r="Y2679">
        <v>16813</v>
      </c>
      <c r="Z2679">
        <v>1051</v>
      </c>
      <c r="AA2679">
        <v>0.05</v>
      </c>
      <c r="AB2679">
        <v>16</v>
      </c>
      <c r="AC2679">
        <v>7</v>
      </c>
      <c r="AD2679">
        <v>9</v>
      </c>
      <c r="AE2679">
        <v>43.75</v>
      </c>
      <c r="AF2679">
        <v>21</v>
      </c>
      <c r="AG2679">
        <v>0</v>
      </c>
      <c r="AH2679">
        <v>1</v>
      </c>
      <c r="AI2679">
        <v>15</v>
      </c>
      <c r="AJ2679" s="301">
        <v>43919</v>
      </c>
      <c r="AK2679">
        <v>196</v>
      </c>
      <c r="AL2679">
        <v>3590</v>
      </c>
      <c r="AM2679" s="301">
        <v>43828</v>
      </c>
      <c r="AN2679">
        <v>345</v>
      </c>
      <c r="AO2679">
        <v>4966</v>
      </c>
      <c r="AP2679" s="301">
        <v>43645</v>
      </c>
      <c r="AQ2679">
        <v>334</v>
      </c>
      <c r="AR2679">
        <v>4642</v>
      </c>
      <c r="AS2679" s="301">
        <v>43280</v>
      </c>
      <c r="AT2679">
        <v>456</v>
      </c>
      <c r="AU2679">
        <v>5245</v>
      </c>
    </row>
    <row r="2680" spans="1:47" x14ac:dyDescent="0.2">
      <c r="A2680" s="102">
        <v>1990</v>
      </c>
      <c r="B2680">
        <v>1414</v>
      </c>
      <c r="C2680" t="s">
        <v>1017</v>
      </c>
      <c r="D2680" t="s">
        <v>907</v>
      </c>
      <c r="E2680">
        <v>4815</v>
      </c>
      <c r="F2680">
        <v>4830</v>
      </c>
      <c r="G2680">
        <v>200</v>
      </c>
      <c r="H2680" t="s">
        <v>901</v>
      </c>
      <c r="I2680">
        <v>5947</v>
      </c>
      <c r="J2680" t="s">
        <v>227</v>
      </c>
      <c r="K2680" t="s">
        <v>1032</v>
      </c>
      <c r="L2680">
        <v>9000</v>
      </c>
      <c r="M2680">
        <v>9150</v>
      </c>
      <c r="N2680">
        <v>100</v>
      </c>
      <c r="O2680" t="s">
        <v>898</v>
      </c>
      <c r="P2680">
        <v>0.95720759203766503</v>
      </c>
      <c r="Q2680">
        <v>0.92527622153956801</v>
      </c>
      <c r="R2680">
        <v>3.74467508054437E-3</v>
      </c>
      <c r="S2680">
        <v>9.9679215280403799E-2</v>
      </c>
      <c r="T2680">
        <v>-0.47324778985914301</v>
      </c>
      <c r="U2680">
        <v>0.47324778985914301</v>
      </c>
      <c r="V2680">
        <v>0.43197052876958297</v>
      </c>
      <c r="W2680">
        <v>-1.21</v>
      </c>
      <c r="X2680">
        <v>5.57</v>
      </c>
      <c r="Y2680">
        <v>16726</v>
      </c>
      <c r="Z2680">
        <v>3345</v>
      </c>
      <c r="AA2680">
        <v>0.02</v>
      </c>
      <c r="AB2680">
        <v>5</v>
      </c>
      <c r="AC2680">
        <v>2</v>
      </c>
      <c r="AD2680">
        <v>3</v>
      </c>
      <c r="AE2680">
        <v>40</v>
      </c>
      <c r="AF2680">
        <v>18</v>
      </c>
      <c r="AG2680">
        <v>1</v>
      </c>
      <c r="AH2680">
        <v>1</v>
      </c>
      <c r="AI2680">
        <v>3</v>
      </c>
      <c r="AJ2680" s="301">
        <v>43919</v>
      </c>
      <c r="AK2680">
        <v>4255</v>
      </c>
      <c r="AL2680">
        <v>7740</v>
      </c>
      <c r="AM2680" s="301">
        <v>43828</v>
      </c>
      <c r="AN2680">
        <v>4540</v>
      </c>
      <c r="AO2680">
        <v>8550</v>
      </c>
      <c r="AP2680" s="301">
        <v>43645</v>
      </c>
      <c r="AQ2680">
        <v>3890</v>
      </c>
      <c r="AR2680">
        <v>6990</v>
      </c>
      <c r="AS2680" s="301">
        <v>43280</v>
      </c>
      <c r="AT2680">
        <v>3795</v>
      </c>
      <c r="AU2680">
        <v>9670</v>
      </c>
    </row>
    <row r="2681" spans="1:47" x14ac:dyDescent="0.2">
      <c r="A2681" s="102">
        <v>259</v>
      </c>
      <c r="B2681">
        <v>1332</v>
      </c>
      <c r="C2681" t="s">
        <v>1174</v>
      </c>
      <c r="D2681" t="s">
        <v>974</v>
      </c>
      <c r="E2681">
        <v>468</v>
      </c>
      <c r="F2681">
        <v>456</v>
      </c>
      <c r="G2681">
        <v>2200</v>
      </c>
      <c r="H2681" t="s">
        <v>898</v>
      </c>
      <c r="I2681">
        <v>7011</v>
      </c>
      <c r="J2681" t="s">
        <v>1152</v>
      </c>
      <c r="K2681" t="s">
        <v>909</v>
      </c>
      <c r="L2681">
        <v>2500</v>
      </c>
      <c r="M2681">
        <v>2470</v>
      </c>
      <c r="N2681">
        <v>400</v>
      </c>
      <c r="O2681" t="s">
        <v>901</v>
      </c>
      <c r="P2681">
        <v>0.83849296860104405</v>
      </c>
      <c r="Q2681">
        <v>0.96503539973255503</v>
      </c>
      <c r="R2681">
        <v>6.9379665513735103E-2</v>
      </c>
      <c r="S2681" s="15">
        <v>8.4739204452438904E-4</v>
      </c>
      <c r="T2681">
        <v>1.2158550480724599</v>
      </c>
      <c r="U2681">
        <v>1.2158550480724599</v>
      </c>
      <c r="V2681">
        <v>1.59650448459836</v>
      </c>
      <c r="W2681">
        <v>4.5999999999999996</v>
      </c>
      <c r="X2681">
        <v>1.54</v>
      </c>
      <c r="Y2681">
        <v>16705</v>
      </c>
      <c r="Z2681">
        <v>1193</v>
      </c>
      <c r="AA2681">
        <v>0.2</v>
      </c>
      <c r="AB2681">
        <v>14</v>
      </c>
      <c r="AC2681">
        <v>6</v>
      </c>
      <c r="AD2681">
        <v>8</v>
      </c>
      <c r="AE2681">
        <v>42.86</v>
      </c>
      <c r="AF2681">
        <v>18</v>
      </c>
      <c r="AG2681">
        <v>4</v>
      </c>
      <c r="AH2681">
        <v>1</v>
      </c>
      <c r="AI2681">
        <v>9</v>
      </c>
      <c r="AJ2681" s="301">
        <v>43919</v>
      </c>
      <c r="AK2681">
        <v>517</v>
      </c>
      <c r="AL2681">
        <v>2819.5</v>
      </c>
      <c r="AM2681" s="301">
        <v>43828</v>
      </c>
      <c r="AN2681">
        <v>652</v>
      </c>
      <c r="AO2681">
        <v>4248</v>
      </c>
      <c r="AP2681" s="301">
        <v>43645</v>
      </c>
      <c r="AQ2681">
        <v>674</v>
      </c>
      <c r="AR2681">
        <v>4766</v>
      </c>
      <c r="AS2681" s="301">
        <v>43280</v>
      </c>
      <c r="AT2681">
        <v>537</v>
      </c>
      <c r="AU2681">
        <v>4025</v>
      </c>
    </row>
    <row r="2682" spans="1:47" x14ac:dyDescent="0.2">
      <c r="A2682" s="102">
        <v>4024</v>
      </c>
      <c r="B2682">
        <v>4631</v>
      </c>
      <c r="C2682" t="s">
        <v>1088</v>
      </c>
      <c r="D2682" t="s">
        <v>920</v>
      </c>
      <c r="E2682">
        <v>2685</v>
      </c>
      <c r="F2682">
        <v>2636</v>
      </c>
      <c r="G2682">
        <v>400</v>
      </c>
      <c r="H2682" t="s">
        <v>898</v>
      </c>
      <c r="I2682">
        <v>4666</v>
      </c>
      <c r="J2682" t="s">
        <v>1342</v>
      </c>
      <c r="K2682" t="s">
        <v>917</v>
      </c>
      <c r="L2682">
        <v>1805</v>
      </c>
      <c r="M2682">
        <v>1797</v>
      </c>
      <c r="N2682">
        <v>600</v>
      </c>
      <c r="O2682" t="s">
        <v>901</v>
      </c>
      <c r="P2682">
        <v>0.88710041792191596</v>
      </c>
      <c r="Q2682">
        <v>0.85479973192013603</v>
      </c>
      <c r="R2682">
        <v>0.223161392991613</v>
      </c>
      <c r="S2682">
        <v>9.2304878628675702E-2</v>
      </c>
      <c r="T2682">
        <v>0.32821641897578202</v>
      </c>
      <c r="U2682">
        <v>0.32821641897578202</v>
      </c>
      <c r="V2682">
        <v>0.63443754270279895</v>
      </c>
      <c r="W2682">
        <v>3.27</v>
      </c>
      <c r="X2682">
        <v>2.2599999999999998</v>
      </c>
      <c r="Y2682">
        <v>16705</v>
      </c>
      <c r="Z2682">
        <v>1519</v>
      </c>
      <c r="AA2682">
        <v>-0.04</v>
      </c>
      <c r="AB2682">
        <v>11</v>
      </c>
      <c r="AC2682">
        <v>6</v>
      </c>
      <c r="AD2682">
        <v>5</v>
      </c>
      <c r="AE2682">
        <v>54.55</v>
      </c>
      <c r="AF2682">
        <v>18</v>
      </c>
      <c r="AG2682">
        <v>2</v>
      </c>
      <c r="AH2682">
        <v>2</v>
      </c>
      <c r="AI2682">
        <v>7</v>
      </c>
      <c r="AJ2682" s="301">
        <v>43919</v>
      </c>
      <c r="AK2682">
        <v>2479</v>
      </c>
      <c r="AL2682">
        <v>1620</v>
      </c>
      <c r="AM2682" s="301">
        <v>43828</v>
      </c>
      <c r="AN2682">
        <v>3035</v>
      </c>
      <c r="AO2682">
        <v>2669</v>
      </c>
      <c r="AP2682" s="301">
        <v>43645</v>
      </c>
      <c r="AQ2682">
        <v>2906</v>
      </c>
      <c r="AR2682">
        <v>2515</v>
      </c>
      <c r="AS2682" s="301">
        <v>43280</v>
      </c>
      <c r="AT2682">
        <v>3450</v>
      </c>
      <c r="AU2682">
        <v>2910</v>
      </c>
    </row>
    <row r="2683" spans="1:47" x14ac:dyDescent="0.2">
      <c r="A2683" s="102">
        <v>1908</v>
      </c>
      <c r="B2683">
        <v>5471</v>
      </c>
      <c r="C2683" t="s">
        <v>1052</v>
      </c>
      <c r="D2683" t="s">
        <v>939</v>
      </c>
      <c r="E2683">
        <v>3290</v>
      </c>
      <c r="F2683">
        <v>3280</v>
      </c>
      <c r="G2683">
        <v>300</v>
      </c>
      <c r="H2683" t="s">
        <v>901</v>
      </c>
      <c r="I2683">
        <v>8358</v>
      </c>
      <c r="J2683" t="s">
        <v>1097</v>
      </c>
      <c r="K2683" t="s">
        <v>940</v>
      </c>
      <c r="L2683">
        <v>377</v>
      </c>
      <c r="M2683">
        <v>375</v>
      </c>
      <c r="N2683">
        <v>2600</v>
      </c>
      <c r="O2683" t="s">
        <v>898</v>
      </c>
      <c r="P2683">
        <v>0.814260556691627</v>
      </c>
      <c r="Q2683">
        <v>0.92724067208847505</v>
      </c>
      <c r="R2683">
        <v>3.88155309712193E-2</v>
      </c>
      <c r="S2683">
        <v>2.97951429302298E-2</v>
      </c>
      <c r="T2683">
        <v>-1.5079419075251701</v>
      </c>
      <c r="U2683">
        <v>1.5079419075251701</v>
      </c>
      <c r="V2683">
        <v>1.4132532810534499</v>
      </c>
      <c r="W2683">
        <v>-7.1</v>
      </c>
      <c r="X2683">
        <v>0.91</v>
      </c>
      <c r="Y2683">
        <v>16531</v>
      </c>
      <c r="Z2683">
        <v>918</v>
      </c>
      <c r="AA2683">
        <v>0.23</v>
      </c>
      <c r="AB2683">
        <v>18</v>
      </c>
      <c r="AC2683">
        <v>11</v>
      </c>
      <c r="AD2683">
        <v>7</v>
      </c>
      <c r="AE2683">
        <v>61.11</v>
      </c>
      <c r="AF2683">
        <v>17</v>
      </c>
      <c r="AG2683">
        <v>6</v>
      </c>
      <c r="AH2683">
        <v>3</v>
      </c>
      <c r="AI2683">
        <v>9</v>
      </c>
      <c r="AJ2683" s="301">
        <v>43919</v>
      </c>
      <c r="AK2683">
        <v>3655</v>
      </c>
      <c r="AL2683">
        <v>370</v>
      </c>
      <c r="AM2683" s="301">
        <v>43828</v>
      </c>
      <c r="AN2683">
        <v>4805</v>
      </c>
      <c r="AO2683">
        <v>498</v>
      </c>
      <c r="AP2683" s="301">
        <v>43645</v>
      </c>
      <c r="AQ2683">
        <v>4155</v>
      </c>
      <c r="AR2683">
        <v>412</v>
      </c>
      <c r="AS2683" s="301">
        <v>43280</v>
      </c>
      <c r="AT2683">
        <v>4995</v>
      </c>
      <c r="AU2683">
        <v>974</v>
      </c>
    </row>
    <row r="2684" spans="1:47" x14ac:dyDescent="0.2">
      <c r="A2684" s="102">
        <v>3955</v>
      </c>
      <c r="B2684">
        <v>4768</v>
      </c>
      <c r="C2684" t="s">
        <v>1952</v>
      </c>
      <c r="D2684" t="s">
        <v>900</v>
      </c>
      <c r="E2684">
        <v>5770</v>
      </c>
      <c r="F2684">
        <v>5720</v>
      </c>
      <c r="G2684">
        <v>100</v>
      </c>
      <c r="H2684" t="s">
        <v>898</v>
      </c>
      <c r="I2684">
        <v>8279</v>
      </c>
      <c r="J2684" t="s">
        <v>640</v>
      </c>
      <c r="K2684" t="s">
        <v>921</v>
      </c>
      <c r="L2684">
        <v>7610</v>
      </c>
      <c r="M2684">
        <v>7740</v>
      </c>
      <c r="N2684">
        <v>100</v>
      </c>
      <c r="O2684" t="s">
        <v>901</v>
      </c>
      <c r="P2684">
        <v>0.92866745302449805</v>
      </c>
      <c r="Q2684">
        <v>0.85828184918750305</v>
      </c>
      <c r="R2684">
        <v>8.8591400760703407E-3</v>
      </c>
      <c r="S2684" s="15">
        <v>8.2142746815215703E-2</v>
      </c>
      <c r="T2684">
        <v>0.58564714713860999</v>
      </c>
      <c r="U2684">
        <v>0.58564714713860999</v>
      </c>
      <c r="V2684">
        <v>0.73029612832361901</v>
      </c>
      <c r="W2684">
        <v>2.3199999999999998</v>
      </c>
      <c r="X2684">
        <v>26.1</v>
      </c>
      <c r="Y2684">
        <v>16525</v>
      </c>
      <c r="Z2684">
        <v>5508</v>
      </c>
      <c r="AA2684">
        <v>0.94</v>
      </c>
      <c r="AB2684">
        <v>3</v>
      </c>
      <c r="AC2684">
        <v>1</v>
      </c>
      <c r="AD2684">
        <v>2</v>
      </c>
      <c r="AE2684">
        <v>33.33</v>
      </c>
      <c r="AF2684">
        <v>17</v>
      </c>
      <c r="AG2684">
        <v>1</v>
      </c>
      <c r="AH2684">
        <v>0</v>
      </c>
      <c r="AI2684">
        <v>2</v>
      </c>
      <c r="AJ2684" s="301">
        <v>43919</v>
      </c>
      <c r="AK2684">
        <v>4575</v>
      </c>
      <c r="AL2684">
        <v>6810</v>
      </c>
      <c r="AM2684" s="301">
        <v>43828</v>
      </c>
      <c r="AN2684">
        <v>4375</v>
      </c>
      <c r="AO2684">
        <v>5580</v>
      </c>
      <c r="AP2684" s="301">
        <v>43645</v>
      </c>
      <c r="AQ2684">
        <v>4440</v>
      </c>
      <c r="AR2684">
        <v>4940</v>
      </c>
      <c r="AS2684" s="301">
        <v>43280</v>
      </c>
      <c r="AT2684">
        <v>4265</v>
      </c>
      <c r="AU2684">
        <v>6060</v>
      </c>
    </row>
    <row r="2685" spans="1:47" x14ac:dyDescent="0.2">
      <c r="A2685" s="102">
        <v>1916</v>
      </c>
      <c r="B2685">
        <v>1812</v>
      </c>
      <c r="C2685" t="s">
        <v>961</v>
      </c>
      <c r="D2685" t="s">
        <v>907</v>
      </c>
      <c r="E2685">
        <v>1231</v>
      </c>
      <c r="F2685">
        <v>1252</v>
      </c>
      <c r="G2685">
        <v>800</v>
      </c>
      <c r="H2685" t="s">
        <v>898</v>
      </c>
      <c r="I2685">
        <v>7762</v>
      </c>
      <c r="J2685" t="s">
        <v>1040</v>
      </c>
      <c r="K2685" t="s">
        <v>906</v>
      </c>
      <c r="L2685">
        <v>350</v>
      </c>
      <c r="M2685">
        <v>343</v>
      </c>
      <c r="N2685">
        <v>2900</v>
      </c>
      <c r="O2685" t="s">
        <v>901</v>
      </c>
      <c r="P2685">
        <v>0.57484467788045301</v>
      </c>
      <c r="Q2685">
        <v>0.92706812198980104</v>
      </c>
      <c r="R2685">
        <v>0.26910397831307797</v>
      </c>
      <c r="S2685">
        <v>4.1926619439867703E-2</v>
      </c>
      <c r="T2685">
        <v>2.8059686356270799</v>
      </c>
      <c r="U2685">
        <v>2.8059686356270799</v>
      </c>
      <c r="V2685">
        <v>2.1825910244662898</v>
      </c>
      <c r="W2685">
        <v>14.89</v>
      </c>
      <c r="X2685">
        <v>0.69</v>
      </c>
      <c r="Y2685">
        <v>16361</v>
      </c>
      <c r="Z2685">
        <v>1169</v>
      </c>
      <c r="AA2685">
        <v>0.08</v>
      </c>
      <c r="AB2685">
        <v>14</v>
      </c>
      <c r="AC2685">
        <v>6</v>
      </c>
      <c r="AD2685">
        <v>8</v>
      </c>
      <c r="AE2685">
        <v>42.86</v>
      </c>
      <c r="AF2685">
        <v>20</v>
      </c>
      <c r="AG2685">
        <v>1</v>
      </c>
      <c r="AH2685">
        <v>0</v>
      </c>
      <c r="AI2685">
        <v>13</v>
      </c>
      <c r="AJ2685" s="301">
        <v>43919</v>
      </c>
      <c r="AK2685">
        <v>1155</v>
      </c>
      <c r="AL2685">
        <v>386</v>
      </c>
      <c r="AM2685" s="301">
        <v>43828</v>
      </c>
      <c r="AN2685">
        <v>1458</v>
      </c>
      <c r="AO2685">
        <v>597</v>
      </c>
      <c r="AP2685" s="301">
        <v>43645</v>
      </c>
      <c r="AQ2685">
        <v>1510</v>
      </c>
      <c r="AR2685">
        <v>565</v>
      </c>
      <c r="AS2685" s="301">
        <v>43280</v>
      </c>
      <c r="AT2685">
        <v>1646</v>
      </c>
      <c r="AU2685">
        <v>709</v>
      </c>
    </row>
    <row r="2686" spans="1:47" x14ac:dyDescent="0.2">
      <c r="A2686" s="102">
        <v>3079</v>
      </c>
      <c r="B2686">
        <v>5332</v>
      </c>
      <c r="C2686" t="s">
        <v>555</v>
      </c>
      <c r="D2686" t="s">
        <v>897</v>
      </c>
      <c r="E2686">
        <v>4150</v>
      </c>
      <c r="F2686">
        <v>4095</v>
      </c>
      <c r="G2686">
        <v>200</v>
      </c>
      <c r="H2686" t="s">
        <v>898</v>
      </c>
      <c r="I2686">
        <v>5991</v>
      </c>
      <c r="J2686" t="s">
        <v>789</v>
      </c>
      <c r="K2686" t="s">
        <v>1032</v>
      </c>
      <c r="L2686">
        <v>693</v>
      </c>
      <c r="M2686">
        <v>693</v>
      </c>
      <c r="N2686">
        <v>1200</v>
      </c>
      <c r="O2686" t="s">
        <v>901</v>
      </c>
      <c r="P2686">
        <v>0.85683936877238998</v>
      </c>
      <c r="Q2686">
        <v>0.89426772877849903</v>
      </c>
      <c r="R2686">
        <v>0.27600223146019598</v>
      </c>
      <c r="S2686">
        <v>4.3590436914490202E-2</v>
      </c>
      <c r="T2686">
        <v>1.5337168114376201</v>
      </c>
      <c r="U2686">
        <v>1.5337168114376201</v>
      </c>
      <c r="V2686">
        <v>1.6663174490394701</v>
      </c>
      <c r="W2686">
        <v>7.78</v>
      </c>
      <c r="X2686">
        <v>1.54</v>
      </c>
      <c r="Y2686">
        <v>16075</v>
      </c>
      <c r="Z2686">
        <v>1148</v>
      </c>
      <c r="AA2686">
        <v>0.21</v>
      </c>
      <c r="AB2686">
        <v>14</v>
      </c>
      <c r="AC2686">
        <v>6</v>
      </c>
      <c r="AD2686">
        <v>8</v>
      </c>
      <c r="AE2686">
        <v>42.86</v>
      </c>
      <c r="AF2686">
        <v>20</v>
      </c>
      <c r="AG2686">
        <v>3</v>
      </c>
      <c r="AH2686">
        <v>1</v>
      </c>
      <c r="AI2686">
        <v>10</v>
      </c>
      <c r="AJ2686" s="301">
        <v>43919</v>
      </c>
      <c r="AK2686">
        <v>3720</v>
      </c>
      <c r="AL2686">
        <v>747</v>
      </c>
      <c r="AM2686" s="301">
        <v>43828</v>
      </c>
      <c r="AN2686">
        <v>4640</v>
      </c>
      <c r="AO2686">
        <v>995</v>
      </c>
      <c r="AP2686" s="301">
        <v>43645</v>
      </c>
      <c r="AQ2686">
        <v>4410</v>
      </c>
      <c r="AR2686">
        <v>857</v>
      </c>
      <c r="AS2686" s="301">
        <v>43280</v>
      </c>
      <c r="AT2686">
        <v>4930</v>
      </c>
      <c r="AU2686">
        <v>1025</v>
      </c>
    </row>
    <row r="2687" spans="1:47" x14ac:dyDescent="0.2">
      <c r="A2687" s="102">
        <v>298</v>
      </c>
      <c r="B2687">
        <v>3087</v>
      </c>
      <c r="C2687" t="s">
        <v>1094</v>
      </c>
      <c r="D2687" t="s">
        <v>921</v>
      </c>
      <c r="E2687">
        <v>1721</v>
      </c>
      <c r="F2687">
        <v>1719</v>
      </c>
      <c r="G2687">
        <v>600</v>
      </c>
      <c r="H2687" t="s">
        <v>901</v>
      </c>
      <c r="I2687">
        <v>4681</v>
      </c>
      <c r="J2687" t="s">
        <v>774</v>
      </c>
      <c r="K2687" t="s">
        <v>910</v>
      </c>
      <c r="L2687">
        <v>1414</v>
      </c>
      <c r="M2687">
        <v>1389</v>
      </c>
      <c r="N2687">
        <v>700</v>
      </c>
      <c r="O2687" t="s">
        <v>898</v>
      </c>
      <c r="P2687">
        <v>0.83860296477629803</v>
      </c>
      <c r="Q2687">
        <v>0.963652280495366</v>
      </c>
      <c r="R2687" s="15">
        <v>0.32201520085978103</v>
      </c>
      <c r="S2687">
        <v>3.4223065287198998E-2</v>
      </c>
      <c r="T2687">
        <v>-1.28863555402292</v>
      </c>
      <c r="U2687">
        <v>1.28863555402292</v>
      </c>
      <c r="V2687">
        <v>1.57140375132125</v>
      </c>
      <c r="W2687">
        <v>-14.93</v>
      </c>
      <c r="X2687">
        <v>5.73</v>
      </c>
      <c r="Y2687">
        <v>15928</v>
      </c>
      <c r="Z2687">
        <v>1225</v>
      </c>
      <c r="AA2687">
        <v>-0.02</v>
      </c>
      <c r="AB2687">
        <v>13</v>
      </c>
      <c r="AC2687">
        <v>7</v>
      </c>
      <c r="AD2687">
        <v>6</v>
      </c>
      <c r="AE2687">
        <v>53.85</v>
      </c>
      <c r="AF2687">
        <v>20</v>
      </c>
      <c r="AG2687">
        <v>2</v>
      </c>
      <c r="AH2687">
        <v>1</v>
      </c>
      <c r="AI2687">
        <v>10</v>
      </c>
      <c r="AJ2687" s="301">
        <v>43919</v>
      </c>
      <c r="AK2687">
        <v>1657</v>
      </c>
      <c r="AL2687">
        <v>1086</v>
      </c>
      <c r="AM2687" s="301">
        <v>43828</v>
      </c>
      <c r="AN2687">
        <v>2166</v>
      </c>
      <c r="AO2687">
        <v>1855</v>
      </c>
      <c r="AP2687" s="301">
        <v>43645</v>
      </c>
      <c r="AQ2687">
        <v>2077</v>
      </c>
      <c r="AR2687">
        <v>1659</v>
      </c>
      <c r="AS2687" s="301">
        <v>43280</v>
      </c>
      <c r="AT2687">
        <v>2140</v>
      </c>
      <c r="AU2687">
        <v>1889</v>
      </c>
    </row>
    <row r="2688" spans="1:47" x14ac:dyDescent="0.2">
      <c r="A2688" s="102">
        <v>1090</v>
      </c>
      <c r="B2688">
        <v>2914</v>
      </c>
      <c r="C2688" t="s">
        <v>994</v>
      </c>
      <c r="D2688" t="s">
        <v>923</v>
      </c>
      <c r="E2688">
        <v>1998.5</v>
      </c>
      <c r="F2688">
        <v>1997</v>
      </c>
      <c r="G2688">
        <v>500</v>
      </c>
      <c r="H2688" t="s">
        <v>901</v>
      </c>
      <c r="I2688">
        <v>3087</v>
      </c>
      <c r="J2688" t="s">
        <v>1094</v>
      </c>
      <c r="K2688" t="s">
        <v>921</v>
      </c>
      <c r="L2688">
        <v>1721</v>
      </c>
      <c r="M2688">
        <v>1719</v>
      </c>
      <c r="N2688">
        <v>600</v>
      </c>
      <c r="O2688" t="s">
        <v>898</v>
      </c>
      <c r="P2688">
        <v>0.79114209613712805</v>
      </c>
      <c r="Q2688">
        <v>0.94572302938722896</v>
      </c>
      <c r="R2688">
        <v>0.31411591595622101</v>
      </c>
      <c r="S2688">
        <v>2.5012200974555102E-2</v>
      </c>
      <c r="T2688">
        <v>-1.15453662107008</v>
      </c>
      <c r="U2688">
        <v>1.15453662107008</v>
      </c>
      <c r="V2688">
        <v>0.42704433942659997</v>
      </c>
      <c r="W2688">
        <v>-3.65</v>
      </c>
      <c r="X2688">
        <v>3.29</v>
      </c>
      <c r="Y2688">
        <v>15550</v>
      </c>
      <c r="Z2688">
        <v>1296</v>
      </c>
      <c r="AA2688">
        <v>0.05</v>
      </c>
      <c r="AB2688">
        <v>12</v>
      </c>
      <c r="AC2688">
        <v>5</v>
      </c>
      <c r="AD2688">
        <v>7</v>
      </c>
      <c r="AE2688">
        <v>41.67</v>
      </c>
      <c r="AF2688">
        <v>21</v>
      </c>
      <c r="AG2688">
        <v>0</v>
      </c>
      <c r="AH2688">
        <v>0</v>
      </c>
      <c r="AI2688">
        <v>12</v>
      </c>
      <c r="AJ2688" s="301">
        <v>43919</v>
      </c>
      <c r="AK2688">
        <v>2053.5</v>
      </c>
      <c r="AL2688">
        <v>1657</v>
      </c>
      <c r="AM2688" s="301">
        <v>43828</v>
      </c>
      <c r="AN2688">
        <v>2432.5</v>
      </c>
      <c r="AO2688">
        <v>2166</v>
      </c>
      <c r="AP2688" s="301">
        <v>43645</v>
      </c>
      <c r="AQ2688">
        <v>2401</v>
      </c>
      <c r="AR2688">
        <v>2077</v>
      </c>
      <c r="AS2688" s="301">
        <v>43280</v>
      </c>
      <c r="AT2688">
        <v>3013</v>
      </c>
      <c r="AU2688">
        <v>2140</v>
      </c>
    </row>
    <row r="2689" spans="1:47" x14ac:dyDescent="0.2">
      <c r="A2689" s="102">
        <v>2545</v>
      </c>
      <c r="B2689">
        <v>1662</v>
      </c>
      <c r="C2689" t="s">
        <v>463</v>
      </c>
      <c r="D2689" t="s">
        <v>1045</v>
      </c>
      <c r="E2689">
        <v>1807</v>
      </c>
      <c r="F2689">
        <v>1788</v>
      </c>
      <c r="G2689">
        <v>500</v>
      </c>
      <c r="H2689" t="s">
        <v>901</v>
      </c>
      <c r="I2689">
        <v>6902</v>
      </c>
      <c r="J2689" t="s">
        <v>588</v>
      </c>
      <c r="K2689" t="s">
        <v>913</v>
      </c>
      <c r="L2689">
        <v>4170</v>
      </c>
      <c r="M2689">
        <v>4151</v>
      </c>
      <c r="N2689">
        <v>200</v>
      </c>
      <c r="O2689" t="s">
        <v>898</v>
      </c>
      <c r="P2689">
        <v>0.59006169741431103</v>
      </c>
      <c r="Q2689">
        <v>0.90990314013877904</v>
      </c>
      <c r="R2689">
        <v>0.13568192155572001</v>
      </c>
      <c r="S2689" s="15">
        <v>3.2840884332551598E-2</v>
      </c>
      <c r="T2689">
        <v>-2.5351648111718799</v>
      </c>
      <c r="U2689">
        <v>2.5351648111718799</v>
      </c>
      <c r="V2689">
        <v>2.8954224987938799</v>
      </c>
      <c r="W2689">
        <v>-16.78</v>
      </c>
      <c r="X2689">
        <v>7.68</v>
      </c>
      <c r="Y2689">
        <v>15476</v>
      </c>
      <c r="Z2689">
        <v>1934</v>
      </c>
      <c r="AA2689">
        <v>-0.28999999999999998</v>
      </c>
      <c r="AB2689">
        <v>8</v>
      </c>
      <c r="AC2689">
        <v>4</v>
      </c>
      <c r="AD2689">
        <v>4</v>
      </c>
      <c r="AE2689">
        <v>50</v>
      </c>
      <c r="AF2689">
        <v>18</v>
      </c>
      <c r="AG2689">
        <v>2</v>
      </c>
      <c r="AH2689">
        <v>1</v>
      </c>
      <c r="AI2689">
        <v>5</v>
      </c>
      <c r="AJ2689" s="301">
        <v>43919</v>
      </c>
      <c r="AK2689">
        <v>1789</v>
      </c>
      <c r="AL2689">
        <v>3590</v>
      </c>
      <c r="AM2689" s="301">
        <v>43828</v>
      </c>
      <c r="AN2689">
        <v>2955</v>
      </c>
      <c r="AO2689">
        <v>4966</v>
      </c>
      <c r="AP2689" s="301">
        <v>43645</v>
      </c>
      <c r="AQ2689">
        <v>2554</v>
      </c>
      <c r="AR2689">
        <v>4642</v>
      </c>
      <c r="AS2689" s="301">
        <v>43280</v>
      </c>
      <c r="AT2689">
        <v>2896</v>
      </c>
      <c r="AU2689">
        <v>5245</v>
      </c>
    </row>
    <row r="2690" spans="1:47" x14ac:dyDescent="0.2">
      <c r="A2690" s="102">
        <v>1259</v>
      </c>
      <c r="B2690">
        <v>3863</v>
      </c>
      <c r="C2690" t="s">
        <v>1050</v>
      </c>
      <c r="D2690" t="s">
        <v>1049</v>
      </c>
      <c r="E2690">
        <v>1536</v>
      </c>
      <c r="F2690">
        <v>1503</v>
      </c>
      <c r="G2690">
        <v>700</v>
      </c>
      <c r="H2690" t="s">
        <v>901</v>
      </c>
      <c r="I2690">
        <v>7201</v>
      </c>
      <c r="J2690" t="s">
        <v>928</v>
      </c>
      <c r="K2690" t="s">
        <v>913</v>
      </c>
      <c r="L2690">
        <v>400.4</v>
      </c>
      <c r="M2690">
        <v>394.7</v>
      </c>
      <c r="N2690">
        <v>2700</v>
      </c>
      <c r="O2690" t="s">
        <v>898</v>
      </c>
      <c r="P2690">
        <v>0.85988044402275798</v>
      </c>
      <c r="Q2690">
        <v>0.94229714276274301</v>
      </c>
      <c r="R2690">
        <v>6.2796718553376999E-4</v>
      </c>
      <c r="S2690">
        <v>1.52662691561421E-2</v>
      </c>
      <c r="T2690">
        <v>-0.63395737330338098</v>
      </c>
      <c r="U2690">
        <v>0.63395737330338098</v>
      </c>
      <c r="V2690">
        <v>0.64523772102900501</v>
      </c>
      <c r="W2690">
        <v>-4.9400000000000004</v>
      </c>
      <c r="X2690">
        <v>1.29</v>
      </c>
      <c r="Y2690">
        <v>15082</v>
      </c>
      <c r="Z2690">
        <v>754</v>
      </c>
      <c r="AA2690">
        <v>0.03</v>
      </c>
      <c r="AB2690">
        <v>20</v>
      </c>
      <c r="AC2690">
        <v>10</v>
      </c>
      <c r="AD2690">
        <v>10</v>
      </c>
      <c r="AE2690">
        <v>50</v>
      </c>
      <c r="AF2690">
        <v>19</v>
      </c>
      <c r="AG2690">
        <v>2</v>
      </c>
      <c r="AH2690">
        <v>3</v>
      </c>
      <c r="AI2690">
        <v>15</v>
      </c>
      <c r="AJ2690" s="301">
        <v>43919</v>
      </c>
      <c r="AK2690">
        <v>1583</v>
      </c>
      <c r="AL2690">
        <v>384.9</v>
      </c>
      <c r="AM2690" s="301">
        <v>43828</v>
      </c>
      <c r="AN2690">
        <v>1848</v>
      </c>
      <c r="AO2690">
        <v>636.1</v>
      </c>
      <c r="AP2690" s="301">
        <v>43645</v>
      </c>
      <c r="AQ2690">
        <v>1925</v>
      </c>
      <c r="AR2690">
        <v>789.6</v>
      </c>
      <c r="AS2690" s="301">
        <v>43280</v>
      </c>
      <c r="AT2690">
        <v>1732</v>
      </c>
      <c r="AU2690">
        <v>1053</v>
      </c>
    </row>
    <row r="2691" spans="1:47" x14ac:dyDescent="0.2">
      <c r="A2691" s="102">
        <v>4057</v>
      </c>
      <c r="B2691">
        <v>2801</v>
      </c>
      <c r="C2691" t="s">
        <v>490</v>
      </c>
      <c r="D2691" t="s">
        <v>923</v>
      </c>
      <c r="E2691">
        <v>5250</v>
      </c>
      <c r="F2691">
        <v>5080</v>
      </c>
      <c r="G2691">
        <v>200</v>
      </c>
      <c r="H2691" t="s">
        <v>898</v>
      </c>
      <c r="I2691">
        <v>9412</v>
      </c>
      <c r="J2691" t="s">
        <v>452</v>
      </c>
      <c r="K2691" t="s">
        <v>900</v>
      </c>
      <c r="L2691">
        <v>402</v>
      </c>
      <c r="M2691">
        <v>391</v>
      </c>
      <c r="N2691">
        <v>2600</v>
      </c>
      <c r="O2691" t="s">
        <v>901</v>
      </c>
      <c r="P2691">
        <v>0.88561469842760898</v>
      </c>
      <c r="Q2691">
        <v>0.85254056730817496</v>
      </c>
      <c r="R2691">
        <v>6.5785554315630004E-2</v>
      </c>
      <c r="S2691" s="15">
        <v>2.29051035530235E-3</v>
      </c>
      <c r="T2691">
        <v>2.1941890658824801</v>
      </c>
      <c r="U2691">
        <v>2.1941890658824801</v>
      </c>
      <c r="V2691">
        <v>1.3237829290210901</v>
      </c>
      <c r="W2691">
        <v>8.8000000000000007</v>
      </c>
      <c r="X2691">
        <v>0.06</v>
      </c>
      <c r="Y2691">
        <v>14904</v>
      </c>
      <c r="Z2691">
        <v>932</v>
      </c>
      <c r="AA2691">
        <v>0.17</v>
      </c>
      <c r="AB2691">
        <v>16</v>
      </c>
      <c r="AC2691">
        <v>9</v>
      </c>
      <c r="AD2691">
        <v>7</v>
      </c>
      <c r="AE2691">
        <v>56.25</v>
      </c>
      <c r="AF2691">
        <v>18</v>
      </c>
      <c r="AG2691">
        <v>4</v>
      </c>
      <c r="AH2691">
        <v>4</v>
      </c>
      <c r="AI2691">
        <v>8</v>
      </c>
      <c r="AJ2691" s="301">
        <v>43919</v>
      </c>
      <c r="AK2691">
        <v>4575</v>
      </c>
      <c r="AL2691">
        <v>393</v>
      </c>
      <c r="AM2691" s="301">
        <v>43828</v>
      </c>
      <c r="AN2691">
        <v>5370</v>
      </c>
      <c r="AO2691">
        <v>485</v>
      </c>
      <c r="AP2691" s="301">
        <v>43645</v>
      </c>
      <c r="AQ2691">
        <v>4765</v>
      </c>
      <c r="AR2691">
        <v>438</v>
      </c>
      <c r="AS2691" s="301">
        <v>43280</v>
      </c>
      <c r="AT2691">
        <v>5240</v>
      </c>
      <c r="AU2691">
        <v>538</v>
      </c>
    </row>
    <row r="2692" spans="1:47" x14ac:dyDescent="0.2">
      <c r="A2692" s="102">
        <v>497</v>
      </c>
      <c r="B2692">
        <v>5108</v>
      </c>
      <c r="C2692" t="s">
        <v>1467</v>
      </c>
      <c r="D2692" t="s">
        <v>984</v>
      </c>
      <c r="E2692">
        <v>3450</v>
      </c>
      <c r="F2692">
        <v>3455</v>
      </c>
      <c r="G2692">
        <v>300</v>
      </c>
      <c r="H2692" t="s">
        <v>901</v>
      </c>
      <c r="I2692">
        <v>7943</v>
      </c>
      <c r="J2692" t="s">
        <v>1466</v>
      </c>
      <c r="K2692" t="s">
        <v>897</v>
      </c>
      <c r="L2692">
        <v>2317</v>
      </c>
      <c r="M2692">
        <v>2347</v>
      </c>
      <c r="N2692">
        <v>400</v>
      </c>
      <c r="O2692" t="s">
        <v>898</v>
      </c>
      <c r="P2692">
        <v>0.80061727592767296</v>
      </c>
      <c r="Q2692">
        <v>0.95847746956956603</v>
      </c>
      <c r="R2692">
        <v>0.27770219962602799</v>
      </c>
      <c r="S2692">
        <v>2.6443671632908401E-2</v>
      </c>
      <c r="T2692">
        <v>-1.3807993583118301</v>
      </c>
      <c r="U2692">
        <v>1.3807993583118301</v>
      </c>
      <c r="V2692">
        <v>0.77006275000069402</v>
      </c>
      <c r="W2692">
        <v>-8.1199999999999992</v>
      </c>
      <c r="X2692">
        <v>9.43</v>
      </c>
      <c r="Y2692">
        <v>14879</v>
      </c>
      <c r="Z2692">
        <v>1860</v>
      </c>
      <c r="AA2692">
        <v>0.11</v>
      </c>
      <c r="AB2692">
        <v>8</v>
      </c>
      <c r="AC2692">
        <v>5</v>
      </c>
      <c r="AD2692">
        <v>3</v>
      </c>
      <c r="AE2692">
        <v>62.5</v>
      </c>
      <c r="AF2692">
        <v>19</v>
      </c>
      <c r="AG2692">
        <v>1</v>
      </c>
      <c r="AH2692">
        <v>1</v>
      </c>
      <c r="AI2692">
        <v>6</v>
      </c>
      <c r="AJ2692" s="301">
        <v>43919</v>
      </c>
      <c r="AK2692">
        <v>3409</v>
      </c>
      <c r="AL2692">
        <v>2134</v>
      </c>
      <c r="AM2692" s="301">
        <v>43828</v>
      </c>
      <c r="AN2692">
        <v>4070</v>
      </c>
      <c r="AO2692">
        <v>2684</v>
      </c>
      <c r="AP2692" s="301">
        <v>43645</v>
      </c>
      <c r="AQ2692">
        <v>4310</v>
      </c>
      <c r="AR2692">
        <v>3045</v>
      </c>
      <c r="AS2692" s="301">
        <v>43280</v>
      </c>
      <c r="AT2692">
        <v>4164</v>
      </c>
      <c r="AU2692">
        <v>4045</v>
      </c>
    </row>
    <row r="2693" spans="1:47" x14ac:dyDescent="0.2">
      <c r="A2693" s="102">
        <v>2636</v>
      </c>
      <c r="B2693">
        <v>3632</v>
      </c>
      <c r="C2693" t="s">
        <v>1451</v>
      </c>
      <c r="D2693" t="s">
        <v>900</v>
      </c>
      <c r="E2693">
        <v>486</v>
      </c>
      <c r="F2693">
        <v>469</v>
      </c>
      <c r="G2693">
        <v>2300</v>
      </c>
      <c r="H2693" t="s">
        <v>898</v>
      </c>
      <c r="I2693">
        <v>5020</v>
      </c>
      <c r="J2693" t="s">
        <v>1138</v>
      </c>
      <c r="K2693" t="s">
        <v>1090</v>
      </c>
      <c r="L2693">
        <v>379.7</v>
      </c>
      <c r="M2693">
        <v>378.3</v>
      </c>
      <c r="N2693">
        <v>2900</v>
      </c>
      <c r="O2693" t="s">
        <v>901</v>
      </c>
      <c r="P2693">
        <v>0.55500224208314997</v>
      </c>
      <c r="Q2693">
        <v>0.90754559420803405</v>
      </c>
      <c r="R2693" s="15">
        <v>0.34356326582406499</v>
      </c>
      <c r="S2693">
        <v>1.35753671871155E-3</v>
      </c>
      <c r="T2693">
        <v>2.4235776567431002</v>
      </c>
      <c r="U2693">
        <v>2.4235776567431002</v>
      </c>
      <c r="V2693">
        <v>3.48323944440039</v>
      </c>
      <c r="W2693">
        <v>10.28</v>
      </c>
      <c r="X2693">
        <v>1.7</v>
      </c>
      <c r="Y2693">
        <v>14856</v>
      </c>
      <c r="Z2693">
        <v>1143</v>
      </c>
      <c r="AA2693">
        <v>0.06</v>
      </c>
      <c r="AB2693">
        <v>13</v>
      </c>
      <c r="AC2693">
        <v>8</v>
      </c>
      <c r="AD2693">
        <v>5</v>
      </c>
      <c r="AE2693">
        <v>61.54</v>
      </c>
      <c r="AF2693">
        <v>21</v>
      </c>
      <c r="AG2693">
        <v>0</v>
      </c>
      <c r="AH2693">
        <v>1</v>
      </c>
      <c r="AI2693">
        <v>12</v>
      </c>
      <c r="AJ2693" s="301">
        <v>43919</v>
      </c>
      <c r="AK2693">
        <v>404</v>
      </c>
      <c r="AL2693">
        <v>367.8</v>
      </c>
      <c r="AM2693" s="301">
        <v>43828</v>
      </c>
      <c r="AN2693">
        <v>493</v>
      </c>
      <c r="AO2693">
        <v>497.9</v>
      </c>
      <c r="AP2693" s="301">
        <v>43645</v>
      </c>
      <c r="AQ2693">
        <v>510</v>
      </c>
      <c r="AR2693">
        <v>545.79999999999995</v>
      </c>
      <c r="AS2693" s="301">
        <v>43280</v>
      </c>
      <c r="AT2693">
        <v>587</v>
      </c>
      <c r="AU2693">
        <v>757.9</v>
      </c>
    </row>
    <row r="2694" spans="1:47" x14ac:dyDescent="0.2">
      <c r="A2694" s="102">
        <v>3069</v>
      </c>
      <c r="B2694">
        <v>1417</v>
      </c>
      <c r="C2694" t="s">
        <v>1462</v>
      </c>
      <c r="D2694" t="s">
        <v>907</v>
      </c>
      <c r="E2694">
        <v>1611</v>
      </c>
      <c r="F2694">
        <v>1595</v>
      </c>
      <c r="G2694">
        <v>600</v>
      </c>
      <c r="H2694" t="s">
        <v>898</v>
      </c>
      <c r="I2694">
        <v>5110</v>
      </c>
      <c r="J2694" t="s">
        <v>808</v>
      </c>
      <c r="K2694" t="s">
        <v>984</v>
      </c>
      <c r="L2694">
        <v>1053</v>
      </c>
      <c r="M2694">
        <v>1049</v>
      </c>
      <c r="N2694">
        <v>900</v>
      </c>
      <c r="O2694" t="s">
        <v>901</v>
      </c>
      <c r="P2694">
        <v>0.81700104501881599</v>
      </c>
      <c r="Q2694">
        <v>0.89468865964615396</v>
      </c>
      <c r="R2694">
        <v>0.237246568549493</v>
      </c>
      <c r="S2694">
        <v>2.9062922226721299E-2</v>
      </c>
      <c r="T2694">
        <v>2.7475379334797099</v>
      </c>
      <c r="U2694">
        <v>2.7475379334797099</v>
      </c>
      <c r="V2694">
        <v>2.4434322771656101</v>
      </c>
      <c r="W2694">
        <v>10.9</v>
      </c>
      <c r="X2694">
        <v>1.35</v>
      </c>
      <c r="Y2694">
        <v>14836</v>
      </c>
      <c r="Z2694">
        <v>927</v>
      </c>
      <c r="AA2694">
        <v>0.05</v>
      </c>
      <c r="AB2694">
        <v>16</v>
      </c>
      <c r="AC2694">
        <v>6</v>
      </c>
      <c r="AD2694">
        <v>10</v>
      </c>
      <c r="AE2694">
        <v>37.5</v>
      </c>
      <c r="AF2694">
        <v>21</v>
      </c>
      <c r="AG2694">
        <v>0</v>
      </c>
      <c r="AH2694">
        <v>0</v>
      </c>
      <c r="AI2694">
        <v>16</v>
      </c>
      <c r="AJ2694" s="301">
        <v>43919</v>
      </c>
      <c r="AK2694">
        <v>1375</v>
      </c>
      <c r="AL2694">
        <v>1069</v>
      </c>
      <c r="AM2694" s="301">
        <v>43828</v>
      </c>
      <c r="AN2694">
        <v>1651</v>
      </c>
      <c r="AO2694">
        <v>1337</v>
      </c>
      <c r="AP2694" s="301">
        <v>43645</v>
      </c>
      <c r="AQ2694">
        <v>1652</v>
      </c>
      <c r="AR2694">
        <v>1263</v>
      </c>
      <c r="AS2694" s="301">
        <v>43280</v>
      </c>
      <c r="AT2694">
        <v>1687</v>
      </c>
      <c r="AU2694">
        <v>1711</v>
      </c>
    </row>
    <row r="2695" spans="1:47" x14ac:dyDescent="0.2">
      <c r="A2695" s="102">
        <v>3257</v>
      </c>
      <c r="B2695">
        <v>2296</v>
      </c>
      <c r="C2695" t="s">
        <v>1472</v>
      </c>
      <c r="D2695" t="s">
        <v>923</v>
      </c>
      <c r="E2695">
        <v>646</v>
      </c>
      <c r="F2695">
        <v>643</v>
      </c>
      <c r="G2695">
        <v>1600</v>
      </c>
      <c r="H2695" t="s">
        <v>898</v>
      </c>
      <c r="I2695">
        <v>3863</v>
      </c>
      <c r="J2695" t="s">
        <v>1050</v>
      </c>
      <c r="K2695" t="s">
        <v>1049</v>
      </c>
      <c r="L2695">
        <v>1536</v>
      </c>
      <c r="M2695">
        <v>1503</v>
      </c>
      <c r="N2695">
        <v>700</v>
      </c>
      <c r="O2695" t="s">
        <v>901</v>
      </c>
      <c r="P2695">
        <v>0.80621570208638504</v>
      </c>
      <c r="Q2695">
        <v>0.88760421144066304</v>
      </c>
      <c r="R2695">
        <v>0.126964991800567</v>
      </c>
      <c r="S2695">
        <v>4.7541960832610398E-2</v>
      </c>
      <c r="T2695">
        <v>2.05264040310731</v>
      </c>
      <c r="U2695">
        <v>2.05264040310731</v>
      </c>
      <c r="V2695">
        <v>1.3067926601086699</v>
      </c>
      <c r="W2695">
        <v>4.1500000000000004</v>
      </c>
      <c r="X2695">
        <v>2.21</v>
      </c>
      <c r="Y2695">
        <v>14306</v>
      </c>
      <c r="Z2695">
        <v>715</v>
      </c>
      <c r="AA2695">
        <v>-0.01</v>
      </c>
      <c r="AB2695">
        <v>20</v>
      </c>
      <c r="AC2695">
        <v>12</v>
      </c>
      <c r="AD2695">
        <v>8</v>
      </c>
      <c r="AE2695">
        <v>60</v>
      </c>
      <c r="AF2695">
        <v>21</v>
      </c>
      <c r="AG2695">
        <v>1</v>
      </c>
      <c r="AH2695">
        <v>1</v>
      </c>
      <c r="AI2695">
        <v>18</v>
      </c>
      <c r="AJ2695" s="301">
        <v>43919</v>
      </c>
      <c r="AK2695">
        <v>655</v>
      </c>
      <c r="AL2695">
        <v>1583</v>
      </c>
      <c r="AM2695" s="301">
        <v>43828</v>
      </c>
      <c r="AN2695">
        <v>705</v>
      </c>
      <c r="AO2695">
        <v>1848</v>
      </c>
      <c r="AP2695" s="301">
        <v>43645</v>
      </c>
      <c r="AQ2695">
        <v>743</v>
      </c>
      <c r="AR2695">
        <v>1925</v>
      </c>
      <c r="AS2695" s="301">
        <v>43280</v>
      </c>
      <c r="AT2695">
        <v>941</v>
      </c>
      <c r="AU2695">
        <v>1732</v>
      </c>
    </row>
    <row r="2696" spans="1:47" x14ac:dyDescent="0.2">
      <c r="A2696" s="102">
        <v>2858</v>
      </c>
      <c r="B2696">
        <v>3197</v>
      </c>
      <c r="C2696" t="s">
        <v>508</v>
      </c>
      <c r="D2696" t="s">
        <v>921</v>
      </c>
      <c r="E2696">
        <v>1738</v>
      </c>
      <c r="F2696">
        <v>1715</v>
      </c>
      <c r="G2696">
        <v>500</v>
      </c>
      <c r="H2696" t="s">
        <v>901</v>
      </c>
      <c r="I2696">
        <v>6674</v>
      </c>
      <c r="J2696" t="s">
        <v>229</v>
      </c>
      <c r="K2696" t="s">
        <v>903</v>
      </c>
      <c r="L2696">
        <v>1862</v>
      </c>
      <c r="M2696">
        <v>1836</v>
      </c>
      <c r="N2696">
        <v>500</v>
      </c>
      <c r="O2696" t="s">
        <v>898</v>
      </c>
      <c r="P2696">
        <v>0.92551449737815805</v>
      </c>
      <c r="Q2696">
        <v>0.90193522501285195</v>
      </c>
      <c r="R2696">
        <v>6.4947391929958104E-2</v>
      </c>
      <c r="S2696">
        <v>1.1676093439353E-2</v>
      </c>
      <c r="T2696">
        <v>-0.97965971423396603</v>
      </c>
      <c r="U2696">
        <v>0.97965971423396603</v>
      </c>
      <c r="V2696">
        <v>0.90772102096431095</v>
      </c>
      <c r="W2696">
        <v>-12.1</v>
      </c>
      <c r="X2696">
        <v>6.59</v>
      </c>
      <c r="Y2696">
        <v>13877</v>
      </c>
      <c r="Z2696">
        <v>816</v>
      </c>
      <c r="AA2696">
        <v>-0.08</v>
      </c>
      <c r="AB2696">
        <v>17</v>
      </c>
      <c r="AC2696">
        <v>9</v>
      </c>
      <c r="AD2696">
        <v>8</v>
      </c>
      <c r="AE2696">
        <v>52.94</v>
      </c>
      <c r="AF2696">
        <v>14</v>
      </c>
      <c r="AG2696">
        <v>4</v>
      </c>
      <c r="AH2696">
        <v>5</v>
      </c>
      <c r="AI2696">
        <v>8</v>
      </c>
      <c r="AJ2696" s="301">
        <v>43919</v>
      </c>
      <c r="AK2696">
        <v>1614</v>
      </c>
      <c r="AL2696">
        <v>1481</v>
      </c>
      <c r="AM2696" s="301">
        <v>43828</v>
      </c>
      <c r="AN2696">
        <v>2135</v>
      </c>
      <c r="AO2696">
        <v>2365</v>
      </c>
      <c r="AP2696" s="301">
        <v>43645</v>
      </c>
      <c r="AQ2696">
        <v>1873</v>
      </c>
      <c r="AR2696">
        <v>2145</v>
      </c>
      <c r="AS2696" s="301">
        <v>43280</v>
      </c>
      <c r="AT2696">
        <v>1626</v>
      </c>
      <c r="AU2696">
        <v>2500</v>
      </c>
    </row>
    <row r="2697" spans="1:47" x14ac:dyDescent="0.2">
      <c r="A2697" s="102">
        <v>3489</v>
      </c>
      <c r="B2697">
        <v>6406</v>
      </c>
      <c r="C2697" t="s">
        <v>1349</v>
      </c>
      <c r="D2697" t="s">
        <v>909</v>
      </c>
      <c r="E2697">
        <v>1933</v>
      </c>
      <c r="F2697">
        <v>1973</v>
      </c>
      <c r="G2697">
        <v>300</v>
      </c>
      <c r="H2697" t="s">
        <v>898</v>
      </c>
      <c r="I2697">
        <v>9746</v>
      </c>
      <c r="J2697" t="s">
        <v>1038</v>
      </c>
      <c r="K2697" t="s">
        <v>900</v>
      </c>
      <c r="L2697">
        <v>5630</v>
      </c>
      <c r="M2697">
        <v>5650</v>
      </c>
      <c r="N2697">
        <v>100</v>
      </c>
      <c r="O2697" t="s">
        <v>901</v>
      </c>
      <c r="P2697">
        <v>0.87716424197805498</v>
      </c>
      <c r="Q2697">
        <v>0.87786341734752404</v>
      </c>
      <c r="R2697">
        <v>0.10624788254058801</v>
      </c>
      <c r="S2697" s="15">
        <v>2.8019403846652999E-2</v>
      </c>
      <c r="T2697">
        <v>3.06558111869355</v>
      </c>
      <c r="U2697">
        <v>3.06558111869355</v>
      </c>
      <c r="V2697">
        <v>2.2152931012387098</v>
      </c>
      <c r="W2697">
        <v>11.82</v>
      </c>
      <c r="X2697">
        <v>4.76</v>
      </c>
      <c r="Y2697">
        <v>13827</v>
      </c>
      <c r="Z2697">
        <v>988</v>
      </c>
      <c r="AA2697">
        <v>0.09</v>
      </c>
      <c r="AB2697">
        <v>14</v>
      </c>
      <c r="AC2697">
        <v>7</v>
      </c>
      <c r="AD2697">
        <v>7</v>
      </c>
      <c r="AE2697">
        <v>50</v>
      </c>
      <c r="AF2697">
        <v>19</v>
      </c>
      <c r="AG2697">
        <v>2</v>
      </c>
      <c r="AH2697">
        <v>1</v>
      </c>
      <c r="AI2697">
        <v>11</v>
      </c>
      <c r="AJ2697" s="301">
        <v>43919</v>
      </c>
      <c r="AK2697">
        <v>1431</v>
      </c>
      <c r="AL2697">
        <v>5090</v>
      </c>
      <c r="AM2697" s="301">
        <v>43828</v>
      </c>
      <c r="AN2697">
        <v>1779</v>
      </c>
      <c r="AO2697">
        <v>5210</v>
      </c>
      <c r="AP2697" s="301">
        <v>43645</v>
      </c>
      <c r="AQ2697">
        <v>1469</v>
      </c>
      <c r="AR2697">
        <v>4880</v>
      </c>
      <c r="AS2697" s="301">
        <v>43280</v>
      </c>
      <c r="AT2697">
        <v>1354</v>
      </c>
      <c r="AU2697">
        <v>3955</v>
      </c>
    </row>
    <row r="2698" spans="1:47" x14ac:dyDescent="0.2">
      <c r="A2698" s="102">
        <v>1399</v>
      </c>
      <c r="B2698">
        <v>3405</v>
      </c>
      <c r="C2698" t="s">
        <v>1265</v>
      </c>
      <c r="D2698" t="s">
        <v>920</v>
      </c>
      <c r="E2698">
        <v>1120</v>
      </c>
      <c r="F2698">
        <v>1104</v>
      </c>
      <c r="G2698">
        <v>900</v>
      </c>
      <c r="H2698" t="s">
        <v>901</v>
      </c>
      <c r="I2698">
        <v>7272</v>
      </c>
      <c r="J2698" t="s">
        <v>1039</v>
      </c>
      <c r="K2698" t="s">
        <v>913</v>
      </c>
      <c r="L2698">
        <v>1670</v>
      </c>
      <c r="M2698">
        <v>1639</v>
      </c>
      <c r="N2698">
        <v>600</v>
      </c>
      <c r="O2698" t="s">
        <v>898</v>
      </c>
      <c r="P2698">
        <v>0.93806689134925503</v>
      </c>
      <c r="Q2698">
        <v>0.93902448743641698</v>
      </c>
      <c r="R2698">
        <v>1.53368721698469E-2</v>
      </c>
      <c r="S2698">
        <v>1.85544117013225E-2</v>
      </c>
      <c r="T2698">
        <v>-1.77687761724449</v>
      </c>
      <c r="U2698">
        <v>1.77687761724449</v>
      </c>
      <c r="V2698">
        <v>1.77569201269225</v>
      </c>
      <c r="W2698">
        <v>-15.11</v>
      </c>
      <c r="X2698">
        <v>1.04</v>
      </c>
      <c r="Y2698">
        <v>13740</v>
      </c>
      <c r="Z2698">
        <v>808</v>
      </c>
      <c r="AA2698">
        <v>0.11</v>
      </c>
      <c r="AB2698">
        <v>17</v>
      </c>
      <c r="AC2698">
        <v>12</v>
      </c>
      <c r="AD2698">
        <v>5</v>
      </c>
      <c r="AE2698">
        <v>70.59</v>
      </c>
      <c r="AF2698">
        <v>19</v>
      </c>
      <c r="AG2698">
        <v>3</v>
      </c>
      <c r="AH2698">
        <v>3</v>
      </c>
      <c r="AI2698">
        <v>11</v>
      </c>
      <c r="AJ2698" s="301">
        <v>43919</v>
      </c>
      <c r="AK2698">
        <v>1129</v>
      </c>
      <c r="AL2698">
        <v>1350</v>
      </c>
      <c r="AM2698" s="301">
        <v>43828</v>
      </c>
      <c r="AN2698">
        <v>1331</v>
      </c>
      <c r="AO2698">
        <v>2203</v>
      </c>
      <c r="AP2698" s="301">
        <v>43645</v>
      </c>
      <c r="AQ2698">
        <v>1308</v>
      </c>
      <c r="AR2698">
        <v>1960</v>
      </c>
      <c r="AS2698" s="301">
        <v>43280</v>
      </c>
      <c r="AT2698">
        <v>1497</v>
      </c>
      <c r="AU2698">
        <v>2795</v>
      </c>
    </row>
    <row r="2699" spans="1:47" x14ac:dyDescent="0.2">
      <c r="A2699" s="102">
        <v>304</v>
      </c>
      <c r="B2699">
        <v>3087</v>
      </c>
      <c r="C2699" t="s">
        <v>1094</v>
      </c>
      <c r="D2699" t="s">
        <v>921</v>
      </c>
      <c r="E2699">
        <v>1721</v>
      </c>
      <c r="F2699">
        <v>1719</v>
      </c>
      <c r="G2699">
        <v>500</v>
      </c>
      <c r="H2699" t="s">
        <v>898</v>
      </c>
      <c r="I2699">
        <v>7458</v>
      </c>
      <c r="J2699" t="s">
        <v>1193</v>
      </c>
      <c r="K2699" t="s">
        <v>905</v>
      </c>
      <c r="L2699">
        <v>3225</v>
      </c>
      <c r="M2699">
        <v>3135</v>
      </c>
      <c r="N2699">
        <v>300</v>
      </c>
      <c r="O2699" t="s">
        <v>901</v>
      </c>
      <c r="P2699">
        <v>0.92661367899838798</v>
      </c>
      <c r="Q2699">
        <v>0.96353301769542099</v>
      </c>
      <c r="R2699" s="15">
        <v>3.3139337637111903E-2</v>
      </c>
      <c r="S2699">
        <v>2.3186781708846999E-2</v>
      </c>
      <c r="T2699">
        <v>0.79908386281973998</v>
      </c>
      <c r="U2699">
        <v>0.79908386281973998</v>
      </c>
      <c r="V2699">
        <v>0.21811806277391399</v>
      </c>
      <c r="W2699">
        <v>6.19</v>
      </c>
      <c r="X2699">
        <v>8.61</v>
      </c>
      <c r="Y2699">
        <v>13647</v>
      </c>
      <c r="Z2699">
        <v>1365</v>
      </c>
      <c r="AA2699">
        <v>0.14000000000000001</v>
      </c>
      <c r="AB2699">
        <v>10</v>
      </c>
      <c r="AC2699">
        <v>6</v>
      </c>
      <c r="AD2699">
        <v>4</v>
      </c>
      <c r="AE2699">
        <v>60</v>
      </c>
      <c r="AF2699">
        <v>18</v>
      </c>
      <c r="AG2699">
        <v>1</v>
      </c>
      <c r="AH2699">
        <v>1</v>
      </c>
      <c r="AI2699">
        <v>8</v>
      </c>
      <c r="AJ2699" s="301">
        <v>43919</v>
      </c>
      <c r="AK2699">
        <v>1657</v>
      </c>
      <c r="AL2699">
        <v>2991</v>
      </c>
      <c r="AM2699" s="301">
        <v>43828</v>
      </c>
      <c r="AN2699">
        <v>2166</v>
      </c>
      <c r="AO2699">
        <v>5730</v>
      </c>
      <c r="AP2699" s="301">
        <v>43645</v>
      </c>
      <c r="AQ2699">
        <v>2077</v>
      </c>
      <c r="AR2699">
        <v>5030</v>
      </c>
      <c r="AS2699" s="301">
        <v>43280</v>
      </c>
      <c r="AT2699">
        <v>2140</v>
      </c>
      <c r="AU2699">
        <v>5190</v>
      </c>
    </row>
    <row r="2700" spans="1:47" x14ac:dyDescent="0.2">
      <c r="A2700" s="102">
        <v>1450</v>
      </c>
      <c r="B2700">
        <v>2327</v>
      </c>
      <c r="C2700" t="s">
        <v>1171</v>
      </c>
      <c r="D2700" t="s">
        <v>900</v>
      </c>
      <c r="E2700">
        <v>2942</v>
      </c>
      <c r="F2700">
        <v>2914</v>
      </c>
      <c r="G2700">
        <v>400</v>
      </c>
      <c r="H2700" t="s">
        <v>898</v>
      </c>
      <c r="I2700">
        <v>9766</v>
      </c>
      <c r="J2700" t="s">
        <v>1449</v>
      </c>
      <c r="K2700" t="s">
        <v>900</v>
      </c>
      <c r="L2700">
        <v>3635</v>
      </c>
      <c r="M2700">
        <v>3510</v>
      </c>
      <c r="N2700">
        <v>300</v>
      </c>
      <c r="O2700" t="s">
        <v>901</v>
      </c>
      <c r="P2700">
        <v>0.82966378921955997</v>
      </c>
      <c r="Q2700">
        <v>0.93793823688858202</v>
      </c>
      <c r="R2700" s="15">
        <v>6.0767470836960498E-2</v>
      </c>
      <c r="S2700">
        <v>4.3480614405902597E-2</v>
      </c>
      <c r="T2700">
        <v>0.612286756646088</v>
      </c>
      <c r="U2700">
        <v>0.612286756646088</v>
      </c>
      <c r="V2700">
        <v>8.1855195828569205E-2</v>
      </c>
      <c r="W2700">
        <v>2.66</v>
      </c>
      <c r="X2700">
        <v>10.69</v>
      </c>
      <c r="Y2700">
        <v>13379</v>
      </c>
      <c r="Z2700">
        <v>2230</v>
      </c>
      <c r="AA2700">
        <v>0.3</v>
      </c>
      <c r="AB2700">
        <v>6</v>
      </c>
      <c r="AC2700">
        <v>3</v>
      </c>
      <c r="AD2700">
        <v>3</v>
      </c>
      <c r="AE2700">
        <v>50</v>
      </c>
      <c r="AF2700">
        <v>21</v>
      </c>
      <c r="AG2700">
        <v>0</v>
      </c>
      <c r="AH2700">
        <v>0</v>
      </c>
      <c r="AI2700">
        <v>6</v>
      </c>
      <c r="AJ2700" s="301">
        <v>43919</v>
      </c>
      <c r="AK2700">
        <v>2686</v>
      </c>
      <c r="AL2700">
        <v>3305</v>
      </c>
      <c r="AM2700" s="301">
        <v>43828</v>
      </c>
      <c r="AN2700">
        <v>3600</v>
      </c>
      <c r="AO2700">
        <v>4485</v>
      </c>
      <c r="AP2700" s="301">
        <v>43645</v>
      </c>
      <c r="AQ2700">
        <v>3515</v>
      </c>
      <c r="AR2700">
        <v>5130</v>
      </c>
      <c r="AS2700" s="301">
        <v>43280</v>
      </c>
      <c r="AT2700">
        <v>2762</v>
      </c>
      <c r="AU2700">
        <v>5400</v>
      </c>
    </row>
    <row r="2701" spans="1:47" x14ac:dyDescent="0.2">
      <c r="A2701" s="102">
        <v>390</v>
      </c>
      <c r="B2701">
        <v>6471</v>
      </c>
      <c r="C2701" t="s">
        <v>805</v>
      </c>
      <c r="D2701" t="s">
        <v>909</v>
      </c>
      <c r="E2701">
        <v>782</v>
      </c>
      <c r="F2701">
        <v>777</v>
      </c>
      <c r="G2701">
        <v>1300</v>
      </c>
      <c r="H2701" t="s">
        <v>901</v>
      </c>
      <c r="I2701">
        <v>7202</v>
      </c>
      <c r="J2701" t="s">
        <v>596</v>
      </c>
      <c r="K2701" t="s">
        <v>913</v>
      </c>
      <c r="L2701">
        <v>950.5</v>
      </c>
      <c r="M2701">
        <v>944.8</v>
      </c>
      <c r="N2701">
        <v>1100</v>
      </c>
      <c r="O2701" t="s">
        <v>898</v>
      </c>
      <c r="P2701">
        <v>0.97472160972047295</v>
      </c>
      <c r="Q2701">
        <v>0.96082078651428204</v>
      </c>
      <c r="R2701">
        <v>1.8397675701191201E-2</v>
      </c>
      <c r="S2701" s="15">
        <v>5.9586917890768802E-2</v>
      </c>
      <c r="T2701">
        <v>-1.0204719082670399</v>
      </c>
      <c r="U2701">
        <v>1.0204719082670399</v>
      </c>
      <c r="V2701">
        <v>1.1096381713747701</v>
      </c>
      <c r="W2701">
        <v>-6.76</v>
      </c>
      <c r="X2701">
        <v>2.81</v>
      </c>
      <c r="Y2701">
        <v>13138</v>
      </c>
      <c r="Z2701">
        <v>938</v>
      </c>
      <c r="AA2701">
        <v>0.02</v>
      </c>
      <c r="AB2701">
        <v>14</v>
      </c>
      <c r="AC2701">
        <v>6</v>
      </c>
      <c r="AD2701">
        <v>8</v>
      </c>
      <c r="AE2701">
        <v>42.86</v>
      </c>
      <c r="AF2701">
        <v>21</v>
      </c>
      <c r="AG2701">
        <v>1</v>
      </c>
      <c r="AH2701">
        <v>0</v>
      </c>
      <c r="AI2701">
        <v>13</v>
      </c>
      <c r="AJ2701" s="301">
        <v>43919</v>
      </c>
      <c r="AK2701">
        <v>711</v>
      </c>
      <c r="AL2701">
        <v>745.1</v>
      </c>
      <c r="AM2701" s="301">
        <v>43828</v>
      </c>
      <c r="AN2701">
        <v>1041</v>
      </c>
      <c r="AO2701">
        <v>1299</v>
      </c>
      <c r="AP2701" s="301">
        <v>43645</v>
      </c>
      <c r="AQ2701">
        <v>996</v>
      </c>
      <c r="AR2701">
        <v>1247</v>
      </c>
      <c r="AS2701" s="301">
        <v>43280</v>
      </c>
      <c r="AT2701">
        <v>1135</v>
      </c>
      <c r="AU2701">
        <v>1430.5</v>
      </c>
    </row>
    <row r="2702" spans="1:47" x14ac:dyDescent="0.2">
      <c r="A2702" s="102">
        <v>542</v>
      </c>
      <c r="B2702">
        <v>7013</v>
      </c>
      <c r="C2702" t="s">
        <v>1477</v>
      </c>
      <c r="D2702" t="s">
        <v>909</v>
      </c>
      <c r="E2702">
        <v>1500</v>
      </c>
      <c r="F2702">
        <v>1480</v>
      </c>
      <c r="G2702">
        <v>600</v>
      </c>
      <c r="H2702" t="s">
        <v>898</v>
      </c>
      <c r="I2702">
        <v>8801</v>
      </c>
      <c r="J2702" t="s">
        <v>1458</v>
      </c>
      <c r="K2702" t="s">
        <v>917</v>
      </c>
      <c r="L2702">
        <v>1870</v>
      </c>
      <c r="M2702">
        <v>1885.5</v>
      </c>
      <c r="N2702">
        <v>500</v>
      </c>
      <c r="O2702" t="s">
        <v>901</v>
      </c>
      <c r="P2702">
        <v>0.902910350040384</v>
      </c>
      <c r="Q2702">
        <v>0.95687730398312398</v>
      </c>
      <c r="R2702">
        <v>0.17153706868917801</v>
      </c>
      <c r="S2702">
        <v>3.9110826014530899E-2</v>
      </c>
      <c r="T2702">
        <v>1.06874199643561</v>
      </c>
      <c r="U2702">
        <v>1.06874199643561</v>
      </c>
      <c r="V2702">
        <v>1.2777321569637401</v>
      </c>
      <c r="W2702">
        <v>8.4499999999999993</v>
      </c>
      <c r="X2702">
        <v>5.81</v>
      </c>
      <c r="Y2702">
        <v>12983</v>
      </c>
      <c r="Z2702">
        <v>1180</v>
      </c>
      <c r="AA2702">
        <v>0.08</v>
      </c>
      <c r="AB2702">
        <v>11</v>
      </c>
      <c r="AC2702">
        <v>5</v>
      </c>
      <c r="AD2702">
        <v>6</v>
      </c>
      <c r="AE2702">
        <v>45.45</v>
      </c>
      <c r="AF2702">
        <v>20</v>
      </c>
      <c r="AG2702">
        <v>2</v>
      </c>
      <c r="AH2702">
        <v>2</v>
      </c>
      <c r="AI2702">
        <v>7</v>
      </c>
      <c r="AJ2702" s="301">
        <v>43919</v>
      </c>
      <c r="AK2702">
        <v>1316</v>
      </c>
      <c r="AL2702">
        <v>1862.5</v>
      </c>
      <c r="AM2702" s="301">
        <v>43828</v>
      </c>
      <c r="AN2702">
        <v>2574</v>
      </c>
      <c r="AO2702">
        <v>2672</v>
      </c>
      <c r="AP2702" s="301">
        <v>43645</v>
      </c>
      <c r="AQ2702">
        <v>2600</v>
      </c>
      <c r="AR2702">
        <v>2641</v>
      </c>
      <c r="AS2702" s="301">
        <v>43280</v>
      </c>
      <c r="AT2702">
        <v>3790</v>
      </c>
      <c r="AU2702">
        <v>2645.5</v>
      </c>
    </row>
    <row r="2703" spans="1:47" x14ac:dyDescent="0.2">
      <c r="A2703" s="102">
        <v>3250</v>
      </c>
      <c r="B2703">
        <v>8174</v>
      </c>
      <c r="C2703" t="s">
        <v>1773</v>
      </c>
      <c r="D2703" t="s">
        <v>921</v>
      </c>
      <c r="E2703">
        <v>4545</v>
      </c>
      <c r="F2703">
        <v>4680</v>
      </c>
      <c r="G2703">
        <v>200</v>
      </c>
      <c r="H2703" t="s">
        <v>898</v>
      </c>
      <c r="I2703">
        <v>9697</v>
      </c>
      <c r="J2703" t="s">
        <v>958</v>
      </c>
      <c r="K2703" t="s">
        <v>900</v>
      </c>
      <c r="L2703">
        <v>4075</v>
      </c>
      <c r="M2703">
        <v>3975</v>
      </c>
      <c r="N2703">
        <v>200</v>
      </c>
      <c r="O2703" t="s">
        <v>901</v>
      </c>
      <c r="P2703">
        <v>0.86432484359136696</v>
      </c>
      <c r="Q2703">
        <v>0.88776964486604704</v>
      </c>
      <c r="R2703" s="15">
        <v>0.14289427037585301</v>
      </c>
      <c r="S2703">
        <v>6.8613628784262803E-2</v>
      </c>
      <c r="T2703">
        <v>0.62334794274365601</v>
      </c>
      <c r="U2703">
        <v>0.62334794274365601</v>
      </c>
      <c r="V2703">
        <v>0.10366661351833301</v>
      </c>
      <c r="W2703">
        <v>4.5999999999999996</v>
      </c>
      <c r="X2703">
        <v>15.06</v>
      </c>
      <c r="Y2703">
        <v>12609</v>
      </c>
      <c r="Z2703">
        <v>970</v>
      </c>
      <c r="AA2703">
        <v>0.24</v>
      </c>
      <c r="AB2703">
        <v>13</v>
      </c>
      <c r="AC2703">
        <v>7</v>
      </c>
      <c r="AD2703">
        <v>6</v>
      </c>
      <c r="AE2703">
        <v>53.85</v>
      </c>
      <c r="AF2703">
        <v>16</v>
      </c>
      <c r="AG2703">
        <v>4</v>
      </c>
      <c r="AH2703">
        <v>3</v>
      </c>
      <c r="AI2703">
        <v>6</v>
      </c>
      <c r="AJ2703" s="301">
        <v>43919</v>
      </c>
      <c r="AK2703">
        <v>3685</v>
      </c>
      <c r="AL2703">
        <v>3465</v>
      </c>
      <c r="AM2703" s="301">
        <v>43828</v>
      </c>
      <c r="AN2703">
        <v>3505</v>
      </c>
      <c r="AO2703">
        <v>3030</v>
      </c>
      <c r="AP2703" s="301">
        <v>43645</v>
      </c>
      <c r="AQ2703">
        <v>2851</v>
      </c>
      <c r="AR2703">
        <v>2235</v>
      </c>
      <c r="AS2703" s="301">
        <v>43280</v>
      </c>
      <c r="AT2703">
        <v>6270</v>
      </c>
      <c r="AU2703">
        <v>2699</v>
      </c>
    </row>
    <row r="2704" spans="1:47" x14ac:dyDescent="0.2">
      <c r="A2704" s="102">
        <v>1622</v>
      </c>
      <c r="B2704">
        <v>3076</v>
      </c>
      <c r="C2704" t="s">
        <v>1126</v>
      </c>
      <c r="D2704" t="s">
        <v>905</v>
      </c>
      <c r="E2704">
        <v>1560</v>
      </c>
      <c r="F2704">
        <v>1532</v>
      </c>
      <c r="G2704">
        <v>700</v>
      </c>
      <c r="H2704" t="s">
        <v>898</v>
      </c>
      <c r="I2704">
        <v>3405</v>
      </c>
      <c r="J2704" t="s">
        <v>1265</v>
      </c>
      <c r="K2704" t="s">
        <v>920</v>
      </c>
      <c r="L2704">
        <v>1120</v>
      </c>
      <c r="M2704">
        <v>1104</v>
      </c>
      <c r="N2704">
        <v>1000</v>
      </c>
      <c r="O2704" t="s">
        <v>901</v>
      </c>
      <c r="P2704">
        <v>0.85757899716313801</v>
      </c>
      <c r="Q2704">
        <v>0.93401941237027097</v>
      </c>
      <c r="R2704">
        <v>0.16554387810876001</v>
      </c>
      <c r="S2704">
        <v>6.9556615697756599E-3</v>
      </c>
      <c r="T2704">
        <v>2.1354694844865798</v>
      </c>
      <c r="U2704">
        <v>2.1354694844865798</v>
      </c>
      <c r="V2704">
        <v>2.1432152088532601</v>
      </c>
      <c r="W2704">
        <v>9.7200000000000006</v>
      </c>
      <c r="X2704">
        <v>2.95</v>
      </c>
      <c r="Y2704">
        <v>12453</v>
      </c>
      <c r="Z2704">
        <v>958</v>
      </c>
      <c r="AA2704">
        <v>0.11</v>
      </c>
      <c r="AB2704">
        <v>13</v>
      </c>
      <c r="AC2704">
        <v>5</v>
      </c>
      <c r="AD2704">
        <v>8</v>
      </c>
      <c r="AE2704">
        <v>38.46</v>
      </c>
      <c r="AF2704">
        <v>17</v>
      </c>
      <c r="AG2704">
        <v>3</v>
      </c>
      <c r="AH2704">
        <v>3</v>
      </c>
      <c r="AI2704">
        <v>7</v>
      </c>
      <c r="AJ2704" s="301">
        <v>43919</v>
      </c>
      <c r="AK2704">
        <v>1344</v>
      </c>
      <c r="AL2704">
        <v>1129</v>
      </c>
      <c r="AM2704" s="301">
        <v>43828</v>
      </c>
      <c r="AN2704">
        <v>1947</v>
      </c>
      <c r="AO2704">
        <v>1331</v>
      </c>
      <c r="AP2704" s="301">
        <v>43645</v>
      </c>
      <c r="AQ2704">
        <v>1791</v>
      </c>
      <c r="AR2704">
        <v>1308</v>
      </c>
      <c r="AS2704" s="301">
        <v>43280</v>
      </c>
      <c r="AT2704">
        <v>2309</v>
      </c>
      <c r="AU2704">
        <v>1497</v>
      </c>
    </row>
    <row r="2705" spans="1:47" x14ac:dyDescent="0.2">
      <c r="A2705" s="102">
        <v>1454</v>
      </c>
      <c r="B2705">
        <v>6141</v>
      </c>
      <c r="C2705" t="s">
        <v>1069</v>
      </c>
      <c r="D2705" t="s">
        <v>909</v>
      </c>
      <c r="E2705">
        <v>1254</v>
      </c>
      <c r="F2705">
        <v>1256</v>
      </c>
      <c r="G2705">
        <v>800</v>
      </c>
      <c r="H2705" t="s">
        <v>898</v>
      </c>
      <c r="I2705">
        <v>8136</v>
      </c>
      <c r="J2705" t="s">
        <v>965</v>
      </c>
      <c r="K2705" t="s">
        <v>905</v>
      </c>
      <c r="L2705">
        <v>1682</v>
      </c>
      <c r="M2705">
        <v>1655</v>
      </c>
      <c r="N2705">
        <v>600</v>
      </c>
      <c r="O2705" t="s">
        <v>901</v>
      </c>
      <c r="P2705">
        <v>0.93278378953436902</v>
      </c>
      <c r="Q2705">
        <v>0.93791194402862299</v>
      </c>
      <c r="R2705">
        <v>0.33545404233564702</v>
      </c>
      <c r="S2705">
        <v>9.7903028635899406E-2</v>
      </c>
      <c r="T2705">
        <v>0.92374711753919403</v>
      </c>
      <c r="U2705">
        <v>0.92374711753919403</v>
      </c>
      <c r="V2705">
        <v>0.78927734853680498</v>
      </c>
      <c r="W2705">
        <v>8.41</v>
      </c>
      <c r="X2705">
        <v>1.19</v>
      </c>
      <c r="Y2705">
        <v>12410</v>
      </c>
      <c r="Z2705">
        <v>653</v>
      </c>
      <c r="AA2705">
        <v>0.11</v>
      </c>
      <c r="AB2705">
        <v>19</v>
      </c>
      <c r="AC2705">
        <v>7</v>
      </c>
      <c r="AD2705">
        <v>12</v>
      </c>
      <c r="AE2705">
        <v>36.840000000000003</v>
      </c>
      <c r="AF2705">
        <v>14</v>
      </c>
      <c r="AG2705">
        <v>7</v>
      </c>
      <c r="AH2705">
        <v>5</v>
      </c>
      <c r="AI2705">
        <v>7</v>
      </c>
      <c r="AJ2705" s="301">
        <v>43919</v>
      </c>
      <c r="AK2705">
        <v>906</v>
      </c>
      <c r="AL2705">
        <v>1476</v>
      </c>
      <c r="AM2705" s="301">
        <v>43828</v>
      </c>
      <c r="AN2705">
        <v>1690</v>
      </c>
      <c r="AO2705">
        <v>2149</v>
      </c>
      <c r="AP2705" s="301">
        <v>43645</v>
      </c>
      <c r="AQ2705">
        <v>1836</v>
      </c>
      <c r="AR2705">
        <v>2424</v>
      </c>
      <c r="AS2705" s="301">
        <v>43280</v>
      </c>
      <c r="AT2705">
        <v>1514</v>
      </c>
      <c r="AU2705">
        <v>2070</v>
      </c>
    </row>
    <row r="2706" spans="1:47" x14ac:dyDescent="0.2">
      <c r="A2706" s="102">
        <v>1273</v>
      </c>
      <c r="B2706">
        <v>1801</v>
      </c>
      <c r="C2706" t="s">
        <v>1352</v>
      </c>
      <c r="D2706" t="s">
        <v>907</v>
      </c>
      <c r="E2706">
        <v>3845</v>
      </c>
      <c r="F2706">
        <v>3905</v>
      </c>
      <c r="G2706">
        <v>200</v>
      </c>
      <c r="H2706" t="s">
        <v>901</v>
      </c>
      <c r="I2706">
        <v>6925</v>
      </c>
      <c r="J2706" t="s">
        <v>1177</v>
      </c>
      <c r="K2706" t="s">
        <v>903</v>
      </c>
      <c r="L2706">
        <v>1339</v>
      </c>
      <c r="M2706">
        <v>1427</v>
      </c>
      <c r="N2706">
        <v>500</v>
      </c>
      <c r="O2706" t="s">
        <v>898</v>
      </c>
      <c r="P2706">
        <v>0.91729395567064298</v>
      </c>
      <c r="Q2706">
        <v>0.94206752760969503</v>
      </c>
      <c r="R2706">
        <v>0.209910831178932</v>
      </c>
      <c r="S2706">
        <v>1.6075479936912701E-3</v>
      </c>
      <c r="T2706">
        <v>-1.04435124296298</v>
      </c>
      <c r="U2706">
        <v>1.04435124296298</v>
      </c>
      <c r="V2706">
        <v>0.298713466051099</v>
      </c>
      <c r="W2706">
        <v>-8.06</v>
      </c>
      <c r="X2706">
        <v>8.64</v>
      </c>
      <c r="Y2706">
        <v>12160</v>
      </c>
      <c r="Z2706">
        <v>811</v>
      </c>
      <c r="AA2706">
        <v>-7.0000000000000007E-2</v>
      </c>
      <c r="AB2706">
        <v>15</v>
      </c>
      <c r="AC2706">
        <v>7</v>
      </c>
      <c r="AD2706">
        <v>8</v>
      </c>
      <c r="AE2706">
        <v>46.67</v>
      </c>
      <c r="AF2706">
        <v>19</v>
      </c>
      <c r="AG2706">
        <v>3</v>
      </c>
      <c r="AH2706">
        <v>2</v>
      </c>
      <c r="AI2706">
        <v>10</v>
      </c>
      <c r="AJ2706" s="301">
        <v>43919</v>
      </c>
      <c r="AK2706">
        <v>3355</v>
      </c>
      <c r="AL2706">
        <v>1060</v>
      </c>
      <c r="AM2706" s="301">
        <v>43828</v>
      </c>
      <c r="AN2706">
        <v>4545</v>
      </c>
      <c r="AO2706">
        <v>1624</v>
      </c>
      <c r="AP2706" s="301">
        <v>43645</v>
      </c>
      <c r="AQ2706">
        <v>3990</v>
      </c>
      <c r="AR2706">
        <v>1435</v>
      </c>
      <c r="AS2706" s="301">
        <v>43280</v>
      </c>
      <c r="AT2706">
        <v>5980</v>
      </c>
      <c r="AU2706">
        <v>1385</v>
      </c>
    </row>
    <row r="2707" spans="1:47" x14ac:dyDescent="0.2">
      <c r="A2707" s="102">
        <v>2322</v>
      </c>
      <c r="B2707">
        <v>3632</v>
      </c>
      <c r="C2707" t="s">
        <v>1451</v>
      </c>
      <c r="D2707" t="s">
        <v>900</v>
      </c>
      <c r="E2707">
        <v>486</v>
      </c>
      <c r="F2707">
        <v>469</v>
      </c>
      <c r="G2707">
        <v>2300</v>
      </c>
      <c r="H2707" t="s">
        <v>901</v>
      </c>
      <c r="I2707">
        <v>6183</v>
      </c>
      <c r="J2707" t="s">
        <v>1060</v>
      </c>
      <c r="K2707" t="s">
        <v>910</v>
      </c>
      <c r="L2707">
        <v>1372</v>
      </c>
      <c r="M2707">
        <v>1371</v>
      </c>
      <c r="N2707">
        <v>800</v>
      </c>
      <c r="O2707" t="s">
        <v>898</v>
      </c>
      <c r="P2707">
        <v>0.86012963115332497</v>
      </c>
      <c r="Q2707">
        <v>0.91624410489758001</v>
      </c>
      <c r="R2707">
        <v>0.117169906606686</v>
      </c>
      <c r="S2707">
        <v>3.2894710181370201E-3</v>
      </c>
      <c r="T2707">
        <v>-0.34311720519602701</v>
      </c>
      <c r="U2707">
        <v>0.34311720519602701</v>
      </c>
      <c r="V2707">
        <v>0.19771234159118301</v>
      </c>
      <c r="W2707">
        <v>-2.5299999999999998</v>
      </c>
      <c r="X2707">
        <v>1.65</v>
      </c>
      <c r="Y2707">
        <v>11816</v>
      </c>
      <c r="Z2707">
        <v>844</v>
      </c>
      <c r="AA2707">
        <v>0.08</v>
      </c>
      <c r="AB2707">
        <v>14</v>
      </c>
      <c r="AC2707">
        <v>6</v>
      </c>
      <c r="AD2707">
        <v>8</v>
      </c>
      <c r="AE2707">
        <v>42.86</v>
      </c>
      <c r="AF2707">
        <v>18</v>
      </c>
      <c r="AG2707">
        <v>3</v>
      </c>
      <c r="AH2707">
        <v>2</v>
      </c>
      <c r="AI2707">
        <v>9</v>
      </c>
      <c r="AJ2707" s="301">
        <v>43919</v>
      </c>
      <c r="AK2707">
        <v>404</v>
      </c>
      <c r="AL2707">
        <v>1152</v>
      </c>
      <c r="AM2707" s="301">
        <v>43828</v>
      </c>
      <c r="AN2707">
        <v>493</v>
      </c>
      <c r="AO2707">
        <v>1720</v>
      </c>
      <c r="AP2707" s="301">
        <v>43645</v>
      </c>
      <c r="AQ2707">
        <v>510</v>
      </c>
      <c r="AR2707">
        <v>1520</v>
      </c>
      <c r="AS2707" s="301">
        <v>43280</v>
      </c>
      <c r="AT2707">
        <v>587</v>
      </c>
      <c r="AU2707">
        <v>1850</v>
      </c>
    </row>
    <row r="2708" spans="1:47" x14ac:dyDescent="0.2">
      <c r="A2708" s="102">
        <v>3855</v>
      </c>
      <c r="B2708">
        <v>6448</v>
      </c>
      <c r="C2708" t="s">
        <v>364</v>
      </c>
      <c r="D2708" t="s">
        <v>903</v>
      </c>
      <c r="E2708">
        <v>1953</v>
      </c>
      <c r="F2708">
        <v>1894</v>
      </c>
      <c r="G2708">
        <v>500</v>
      </c>
      <c r="H2708" t="s">
        <v>901</v>
      </c>
      <c r="I2708">
        <v>9682</v>
      </c>
      <c r="J2708" t="s">
        <v>1043</v>
      </c>
      <c r="K2708" t="s">
        <v>900</v>
      </c>
      <c r="L2708">
        <v>2250</v>
      </c>
      <c r="M2708">
        <v>2258</v>
      </c>
      <c r="N2708">
        <v>400</v>
      </c>
      <c r="O2708" t="s">
        <v>898</v>
      </c>
      <c r="P2708">
        <v>0.95868346698349105</v>
      </c>
      <c r="Q2708">
        <v>0.86252701051291103</v>
      </c>
      <c r="R2708" s="15">
        <v>1.0452065299943299E-2</v>
      </c>
      <c r="S2708">
        <v>8.7083808027876894E-2</v>
      </c>
      <c r="T2708">
        <v>-1.94214948033066</v>
      </c>
      <c r="U2708">
        <v>1.94214948033066</v>
      </c>
      <c r="V2708">
        <v>0.786688582176715</v>
      </c>
      <c r="W2708">
        <v>-5.32</v>
      </c>
      <c r="X2708">
        <v>4.8499999999999996</v>
      </c>
      <c r="Y2708">
        <v>11558</v>
      </c>
      <c r="Z2708">
        <v>963</v>
      </c>
      <c r="AA2708">
        <v>0.1</v>
      </c>
      <c r="AB2708">
        <v>12</v>
      </c>
      <c r="AC2708">
        <v>8</v>
      </c>
      <c r="AD2708">
        <v>4</v>
      </c>
      <c r="AE2708">
        <v>66.67</v>
      </c>
      <c r="AF2708">
        <v>20</v>
      </c>
      <c r="AG2708">
        <v>1</v>
      </c>
      <c r="AH2708">
        <v>1</v>
      </c>
      <c r="AI2708">
        <v>10</v>
      </c>
      <c r="AJ2708" s="301">
        <v>43919</v>
      </c>
      <c r="AK2708">
        <v>1758</v>
      </c>
      <c r="AL2708">
        <v>1935</v>
      </c>
      <c r="AM2708" s="301">
        <v>43828</v>
      </c>
      <c r="AN2708">
        <v>2271</v>
      </c>
      <c r="AO2708">
        <v>2546</v>
      </c>
      <c r="AP2708" s="301">
        <v>43645</v>
      </c>
      <c r="AQ2708">
        <v>2091</v>
      </c>
      <c r="AR2708">
        <v>2336</v>
      </c>
      <c r="AS2708" s="301">
        <v>43280</v>
      </c>
      <c r="AT2708">
        <v>2171</v>
      </c>
      <c r="AU2708">
        <v>2023</v>
      </c>
    </row>
    <row r="2709" spans="1:47" x14ac:dyDescent="0.2">
      <c r="A2709" s="102">
        <v>2162</v>
      </c>
      <c r="B2709">
        <v>1959</v>
      </c>
      <c r="C2709" t="s">
        <v>1446</v>
      </c>
      <c r="D2709" t="s">
        <v>907</v>
      </c>
      <c r="E2709">
        <v>3135</v>
      </c>
      <c r="F2709">
        <v>3115</v>
      </c>
      <c r="G2709">
        <v>300</v>
      </c>
      <c r="H2709" t="s">
        <v>898</v>
      </c>
      <c r="I2709">
        <v>7276</v>
      </c>
      <c r="J2709" t="s">
        <v>937</v>
      </c>
      <c r="K2709" t="s">
        <v>903</v>
      </c>
      <c r="L2709">
        <v>4275</v>
      </c>
      <c r="M2709">
        <v>4255</v>
      </c>
      <c r="N2709">
        <v>200</v>
      </c>
      <c r="O2709" t="s">
        <v>901</v>
      </c>
      <c r="P2709">
        <v>0.69998000245554504</v>
      </c>
      <c r="Q2709">
        <v>0.92060859798177197</v>
      </c>
      <c r="R2709">
        <v>0.246036783944617</v>
      </c>
      <c r="S2709" s="15">
        <v>3.7225141723925298E-2</v>
      </c>
      <c r="T2709">
        <v>0.24143381333594199</v>
      </c>
      <c r="U2709">
        <v>0.24143381333594199</v>
      </c>
      <c r="V2709">
        <v>0.102747178368975</v>
      </c>
      <c r="W2709">
        <v>2.0299999999999998</v>
      </c>
      <c r="X2709">
        <v>9.81</v>
      </c>
      <c r="Y2709">
        <v>11489</v>
      </c>
      <c r="Z2709">
        <v>2298</v>
      </c>
      <c r="AA2709">
        <v>-0.16</v>
      </c>
      <c r="AB2709">
        <v>5</v>
      </c>
      <c r="AC2709">
        <v>2</v>
      </c>
      <c r="AD2709">
        <v>3</v>
      </c>
      <c r="AE2709">
        <v>40</v>
      </c>
      <c r="AF2709">
        <v>19</v>
      </c>
      <c r="AG2709">
        <v>1</v>
      </c>
      <c r="AH2709">
        <v>1</v>
      </c>
      <c r="AI2709">
        <v>3</v>
      </c>
      <c r="AJ2709" s="301">
        <v>43919</v>
      </c>
      <c r="AK2709">
        <v>3070</v>
      </c>
      <c r="AL2709">
        <v>3710</v>
      </c>
      <c r="AM2709" s="301">
        <v>43828</v>
      </c>
      <c r="AN2709">
        <v>3235</v>
      </c>
      <c r="AO2709">
        <v>5100</v>
      </c>
      <c r="AP2709" s="301">
        <v>43645</v>
      </c>
      <c r="AQ2709">
        <v>3325</v>
      </c>
      <c r="AR2709">
        <v>5880</v>
      </c>
      <c r="AS2709" s="301">
        <v>43280</v>
      </c>
      <c r="AT2709">
        <v>5210</v>
      </c>
      <c r="AU2709">
        <v>7150</v>
      </c>
    </row>
    <row r="2710" spans="1:47" x14ac:dyDescent="0.2">
      <c r="A2710" s="102">
        <v>2212</v>
      </c>
      <c r="B2710">
        <v>6448</v>
      </c>
      <c r="C2710" t="s">
        <v>364</v>
      </c>
      <c r="D2710" t="s">
        <v>903</v>
      </c>
      <c r="E2710">
        <v>1953</v>
      </c>
      <c r="F2710">
        <v>1894</v>
      </c>
      <c r="G2710">
        <v>500</v>
      </c>
      <c r="H2710" t="s">
        <v>901</v>
      </c>
      <c r="I2710">
        <v>8341</v>
      </c>
      <c r="J2710" t="s">
        <v>643</v>
      </c>
      <c r="K2710" t="s">
        <v>940</v>
      </c>
      <c r="L2710">
        <v>1544</v>
      </c>
      <c r="M2710">
        <v>1594</v>
      </c>
      <c r="N2710">
        <v>600</v>
      </c>
      <c r="O2710" t="s">
        <v>898</v>
      </c>
      <c r="P2710">
        <v>0.88327293447071098</v>
      </c>
      <c r="Q2710">
        <v>0.91941958616504704</v>
      </c>
      <c r="R2710">
        <v>0.220643385520749</v>
      </c>
      <c r="S2710">
        <v>8.4953503202215799E-2</v>
      </c>
      <c r="T2710">
        <v>-1.80118100503186</v>
      </c>
      <c r="U2710">
        <v>1.80118100503186</v>
      </c>
      <c r="V2710">
        <v>0.56947248129350803</v>
      </c>
      <c r="W2710">
        <v>-8.74</v>
      </c>
      <c r="X2710">
        <v>0.99</v>
      </c>
      <c r="Y2710">
        <v>11443</v>
      </c>
      <c r="Z2710">
        <v>1144</v>
      </c>
      <c r="AA2710">
        <v>0.02</v>
      </c>
      <c r="AB2710">
        <v>10</v>
      </c>
      <c r="AC2710">
        <v>6</v>
      </c>
      <c r="AD2710">
        <v>4</v>
      </c>
      <c r="AE2710">
        <v>60</v>
      </c>
      <c r="AF2710">
        <v>19</v>
      </c>
      <c r="AG2710">
        <v>1</v>
      </c>
      <c r="AH2710">
        <v>1</v>
      </c>
      <c r="AI2710">
        <v>8</v>
      </c>
      <c r="AJ2710" s="301">
        <v>43919</v>
      </c>
      <c r="AK2710">
        <v>1758</v>
      </c>
      <c r="AL2710">
        <v>1447</v>
      </c>
      <c r="AM2710" s="301">
        <v>43828</v>
      </c>
      <c r="AN2710">
        <v>2271</v>
      </c>
      <c r="AO2710">
        <v>1832</v>
      </c>
      <c r="AP2710" s="301">
        <v>43645</v>
      </c>
      <c r="AQ2710">
        <v>2091</v>
      </c>
      <c r="AR2710">
        <v>1604</v>
      </c>
      <c r="AS2710" s="301">
        <v>43280</v>
      </c>
      <c r="AT2710">
        <v>2171</v>
      </c>
      <c r="AU2710">
        <v>2361</v>
      </c>
    </row>
    <row r="2711" spans="1:47" x14ac:dyDescent="0.2">
      <c r="A2711" s="102">
        <v>1531</v>
      </c>
      <c r="B2711">
        <v>1417</v>
      </c>
      <c r="C2711" t="s">
        <v>1462</v>
      </c>
      <c r="D2711" t="s">
        <v>907</v>
      </c>
      <c r="E2711">
        <v>1611</v>
      </c>
      <c r="F2711">
        <v>1595</v>
      </c>
      <c r="G2711">
        <v>600</v>
      </c>
      <c r="H2711" t="s">
        <v>901</v>
      </c>
      <c r="I2711">
        <v>6141</v>
      </c>
      <c r="J2711" t="s">
        <v>1069</v>
      </c>
      <c r="K2711" t="s">
        <v>909</v>
      </c>
      <c r="L2711">
        <v>1254</v>
      </c>
      <c r="M2711">
        <v>1256</v>
      </c>
      <c r="N2711">
        <v>800</v>
      </c>
      <c r="O2711" t="s">
        <v>898</v>
      </c>
      <c r="P2711">
        <v>0.922267082841144</v>
      </c>
      <c r="Q2711">
        <v>0.93604664006280802</v>
      </c>
      <c r="R2711">
        <v>2.0183136153273998E-2</v>
      </c>
      <c r="S2711" s="15">
        <v>1.46621248291654E-3</v>
      </c>
      <c r="T2711">
        <v>-0.13509815836713901</v>
      </c>
      <c r="U2711">
        <v>0.13509815836713901</v>
      </c>
      <c r="V2711">
        <v>0.24775534976786401</v>
      </c>
      <c r="W2711">
        <v>-1.44</v>
      </c>
      <c r="X2711">
        <v>4.99</v>
      </c>
      <c r="Y2711">
        <v>11248</v>
      </c>
      <c r="Z2711">
        <v>625</v>
      </c>
      <c r="AA2711">
        <v>-0.05</v>
      </c>
      <c r="AB2711">
        <v>18</v>
      </c>
      <c r="AC2711">
        <v>8</v>
      </c>
      <c r="AD2711">
        <v>10</v>
      </c>
      <c r="AE2711">
        <v>44.44</v>
      </c>
      <c r="AF2711">
        <v>16</v>
      </c>
      <c r="AG2711">
        <v>6</v>
      </c>
      <c r="AH2711">
        <v>5</v>
      </c>
      <c r="AI2711">
        <v>7</v>
      </c>
      <c r="AJ2711" s="301">
        <v>43919</v>
      </c>
      <c r="AK2711">
        <v>1375</v>
      </c>
      <c r="AL2711">
        <v>906</v>
      </c>
      <c r="AM2711" s="301">
        <v>43828</v>
      </c>
      <c r="AN2711">
        <v>1651</v>
      </c>
      <c r="AO2711">
        <v>1690</v>
      </c>
      <c r="AP2711" s="301">
        <v>43645</v>
      </c>
      <c r="AQ2711">
        <v>1652</v>
      </c>
      <c r="AR2711">
        <v>1836</v>
      </c>
      <c r="AS2711" s="301">
        <v>43280</v>
      </c>
      <c r="AT2711">
        <v>1687</v>
      </c>
      <c r="AU2711">
        <v>1514</v>
      </c>
    </row>
    <row r="2712" spans="1:47" x14ac:dyDescent="0.2">
      <c r="A2712" s="102">
        <v>447</v>
      </c>
      <c r="B2712">
        <v>6902</v>
      </c>
      <c r="C2712" t="s">
        <v>588</v>
      </c>
      <c r="D2712" t="s">
        <v>913</v>
      </c>
      <c r="E2712">
        <v>4170</v>
      </c>
      <c r="F2712">
        <v>4151</v>
      </c>
      <c r="G2712">
        <v>200</v>
      </c>
      <c r="H2712" t="s">
        <v>898</v>
      </c>
      <c r="I2712">
        <v>8850</v>
      </c>
      <c r="J2712" t="s">
        <v>1345</v>
      </c>
      <c r="K2712" t="s">
        <v>917</v>
      </c>
      <c r="L2712">
        <v>2237</v>
      </c>
      <c r="M2712">
        <v>2184</v>
      </c>
      <c r="N2712">
        <v>400</v>
      </c>
      <c r="O2712" t="s">
        <v>901</v>
      </c>
      <c r="P2712">
        <v>0.93365377405994099</v>
      </c>
      <c r="Q2712">
        <v>0.95948670042804496</v>
      </c>
      <c r="R2712">
        <v>1.34908197752467E-2</v>
      </c>
      <c r="S2712">
        <v>5.9791581690434997E-3</v>
      </c>
      <c r="T2712">
        <v>1.35736844513821</v>
      </c>
      <c r="U2712">
        <v>1.35736844513821</v>
      </c>
      <c r="V2712">
        <v>1.2271452652402399</v>
      </c>
      <c r="W2712">
        <v>3.82</v>
      </c>
      <c r="X2712">
        <v>5.23</v>
      </c>
      <c r="Y2712">
        <v>11021</v>
      </c>
      <c r="Z2712">
        <v>2204</v>
      </c>
      <c r="AA2712">
        <v>7.0000000000000007E-2</v>
      </c>
      <c r="AB2712">
        <v>5</v>
      </c>
      <c r="AC2712">
        <v>3</v>
      </c>
      <c r="AD2712">
        <v>2</v>
      </c>
      <c r="AE2712">
        <v>60</v>
      </c>
      <c r="AF2712">
        <v>21</v>
      </c>
      <c r="AG2712">
        <v>0</v>
      </c>
      <c r="AH2712">
        <v>0</v>
      </c>
      <c r="AI2712">
        <v>5</v>
      </c>
      <c r="AJ2712" s="301">
        <v>43919</v>
      </c>
      <c r="AK2712">
        <v>3590</v>
      </c>
      <c r="AL2712">
        <v>2067</v>
      </c>
      <c r="AM2712" s="301">
        <v>43828</v>
      </c>
      <c r="AN2712">
        <v>4966</v>
      </c>
      <c r="AO2712">
        <v>2785</v>
      </c>
      <c r="AP2712" s="301">
        <v>43645</v>
      </c>
      <c r="AQ2712">
        <v>4642</v>
      </c>
      <c r="AR2712">
        <v>2621</v>
      </c>
      <c r="AS2712" s="301">
        <v>43280</v>
      </c>
      <c r="AT2712">
        <v>5245</v>
      </c>
      <c r="AU2712">
        <v>2610</v>
      </c>
    </row>
    <row r="2713" spans="1:47" x14ac:dyDescent="0.2">
      <c r="A2713" s="102">
        <v>73</v>
      </c>
      <c r="B2713">
        <v>6908</v>
      </c>
      <c r="C2713" t="s">
        <v>1404</v>
      </c>
      <c r="D2713" t="s">
        <v>903</v>
      </c>
      <c r="E2713">
        <v>3555</v>
      </c>
      <c r="F2713">
        <v>3525</v>
      </c>
      <c r="G2713">
        <v>300</v>
      </c>
      <c r="H2713" t="s">
        <v>898</v>
      </c>
      <c r="I2713">
        <v>7201</v>
      </c>
      <c r="J2713" t="s">
        <v>928</v>
      </c>
      <c r="K2713" t="s">
        <v>913</v>
      </c>
      <c r="L2713">
        <v>400.4</v>
      </c>
      <c r="M2713">
        <v>394.7</v>
      </c>
      <c r="N2713">
        <v>2700</v>
      </c>
      <c r="O2713" t="s">
        <v>901</v>
      </c>
      <c r="P2713">
        <v>0.92656847869472903</v>
      </c>
      <c r="Q2713">
        <v>0.97428948281221806</v>
      </c>
      <c r="R2713" s="15">
        <v>0.15108879126283201</v>
      </c>
      <c r="S2713">
        <v>2.1803712087758099E-2</v>
      </c>
      <c r="T2713">
        <v>1.5669036419167801</v>
      </c>
      <c r="U2713">
        <v>1.5669036419167801</v>
      </c>
      <c r="V2713">
        <v>0.93069316115022305</v>
      </c>
      <c r="W2713">
        <v>6.34</v>
      </c>
      <c r="X2713">
        <v>0.77</v>
      </c>
      <c r="Y2713">
        <v>10945</v>
      </c>
      <c r="Z2713">
        <v>608</v>
      </c>
      <c r="AA2713">
        <v>7.0000000000000007E-2</v>
      </c>
      <c r="AB2713">
        <v>18</v>
      </c>
      <c r="AC2713">
        <v>6</v>
      </c>
      <c r="AD2713">
        <v>12</v>
      </c>
      <c r="AE2713">
        <v>33.33</v>
      </c>
      <c r="AF2713">
        <v>19</v>
      </c>
      <c r="AG2713">
        <v>3</v>
      </c>
      <c r="AH2713">
        <v>1</v>
      </c>
      <c r="AI2713">
        <v>14</v>
      </c>
      <c r="AJ2713" s="301">
        <v>43919</v>
      </c>
      <c r="AK2713">
        <v>3090</v>
      </c>
      <c r="AL2713">
        <v>384.9</v>
      </c>
      <c r="AM2713" s="301">
        <v>43828</v>
      </c>
      <c r="AN2713">
        <v>4840</v>
      </c>
      <c r="AO2713">
        <v>636.1</v>
      </c>
      <c r="AP2713" s="301">
        <v>43645</v>
      </c>
      <c r="AQ2713">
        <v>5630</v>
      </c>
      <c r="AR2713">
        <v>789.6</v>
      </c>
      <c r="AS2713" s="301">
        <v>43280</v>
      </c>
      <c r="AT2713">
        <v>6680</v>
      </c>
      <c r="AU2713">
        <v>1053</v>
      </c>
    </row>
    <row r="2714" spans="1:47" x14ac:dyDescent="0.2">
      <c r="A2714" s="102">
        <v>2716</v>
      </c>
      <c r="B2714">
        <v>6471</v>
      </c>
      <c r="C2714" t="s">
        <v>805</v>
      </c>
      <c r="D2714" t="s">
        <v>909</v>
      </c>
      <c r="E2714">
        <v>782</v>
      </c>
      <c r="F2714">
        <v>777</v>
      </c>
      <c r="G2714">
        <v>1200</v>
      </c>
      <c r="H2714" t="s">
        <v>901</v>
      </c>
      <c r="I2714">
        <v>8341</v>
      </c>
      <c r="J2714" t="s">
        <v>643</v>
      </c>
      <c r="K2714" t="s">
        <v>940</v>
      </c>
      <c r="L2714">
        <v>1544</v>
      </c>
      <c r="M2714">
        <v>1594</v>
      </c>
      <c r="N2714">
        <v>600</v>
      </c>
      <c r="O2714" t="s">
        <v>898</v>
      </c>
      <c r="P2714">
        <v>0.91331456822629498</v>
      </c>
      <c r="Q2714">
        <v>0.90561633346188897</v>
      </c>
      <c r="R2714" s="15">
        <v>0.11539358827108299</v>
      </c>
      <c r="S2714" s="15">
        <v>8.9909462745443994E-2</v>
      </c>
      <c r="T2714">
        <v>-1.28056013047595</v>
      </c>
      <c r="U2714">
        <v>1.28056013047595</v>
      </c>
      <c r="V2714">
        <v>0.55243046645497595</v>
      </c>
      <c r="W2714">
        <v>-7.08</v>
      </c>
      <c r="X2714">
        <v>2.5099999999999998</v>
      </c>
      <c r="Y2714">
        <v>10903</v>
      </c>
      <c r="Z2714">
        <v>727</v>
      </c>
      <c r="AA2714">
        <v>-7.0000000000000007E-2</v>
      </c>
      <c r="AB2714">
        <v>15</v>
      </c>
      <c r="AC2714">
        <v>8</v>
      </c>
      <c r="AD2714">
        <v>7</v>
      </c>
      <c r="AE2714">
        <v>53.33</v>
      </c>
      <c r="AF2714">
        <v>20</v>
      </c>
      <c r="AG2714">
        <v>1</v>
      </c>
      <c r="AH2714">
        <v>2</v>
      </c>
      <c r="AI2714">
        <v>12</v>
      </c>
      <c r="AJ2714" s="301">
        <v>43919</v>
      </c>
      <c r="AK2714">
        <v>711</v>
      </c>
      <c r="AL2714">
        <v>1447</v>
      </c>
      <c r="AM2714" s="301">
        <v>43828</v>
      </c>
      <c r="AN2714">
        <v>1041</v>
      </c>
      <c r="AO2714">
        <v>1832</v>
      </c>
      <c r="AP2714" s="301">
        <v>43645</v>
      </c>
      <c r="AQ2714">
        <v>996</v>
      </c>
      <c r="AR2714">
        <v>1604</v>
      </c>
      <c r="AS2714" s="301">
        <v>43280</v>
      </c>
      <c r="AT2714">
        <v>1135</v>
      </c>
      <c r="AU2714">
        <v>2361</v>
      </c>
    </row>
    <row r="2715" spans="1:47" x14ac:dyDescent="0.2">
      <c r="A2715" s="102">
        <v>2793</v>
      </c>
      <c r="B2715">
        <v>3197</v>
      </c>
      <c r="C2715" t="s">
        <v>508</v>
      </c>
      <c r="D2715" t="s">
        <v>921</v>
      </c>
      <c r="E2715">
        <v>1738</v>
      </c>
      <c r="F2715">
        <v>1715</v>
      </c>
      <c r="G2715">
        <v>600</v>
      </c>
      <c r="H2715" t="s">
        <v>901</v>
      </c>
      <c r="I2715">
        <v>6361</v>
      </c>
      <c r="J2715" t="s">
        <v>576</v>
      </c>
      <c r="K2715" t="s">
        <v>909</v>
      </c>
      <c r="L2715">
        <v>2492</v>
      </c>
      <c r="M2715">
        <v>2484</v>
      </c>
      <c r="N2715">
        <v>400</v>
      </c>
      <c r="O2715" t="s">
        <v>898</v>
      </c>
      <c r="P2715">
        <v>0.90469658402419195</v>
      </c>
      <c r="Q2715">
        <v>0.903786273652322</v>
      </c>
      <c r="R2715">
        <v>9.9491167279092504E-2</v>
      </c>
      <c r="S2715" s="15">
        <v>1.0635180920187099E-2</v>
      </c>
      <c r="T2715">
        <v>-0.534557419855473</v>
      </c>
      <c r="U2715">
        <v>0.534557419855473</v>
      </c>
      <c r="V2715">
        <v>0.48831105903377198</v>
      </c>
      <c r="W2715">
        <v>-5.48</v>
      </c>
      <c r="X2715">
        <v>3.56</v>
      </c>
      <c r="Y2715">
        <v>10702</v>
      </c>
      <c r="Z2715">
        <v>764</v>
      </c>
      <c r="AA2715">
        <v>-0.08</v>
      </c>
      <c r="AB2715">
        <v>14</v>
      </c>
      <c r="AC2715">
        <v>8</v>
      </c>
      <c r="AD2715">
        <v>6</v>
      </c>
      <c r="AE2715">
        <v>57.14</v>
      </c>
      <c r="AF2715">
        <v>15</v>
      </c>
      <c r="AG2715">
        <v>5</v>
      </c>
      <c r="AH2715">
        <v>5</v>
      </c>
      <c r="AI2715">
        <v>4</v>
      </c>
      <c r="AJ2715" s="301">
        <v>43919</v>
      </c>
      <c r="AK2715">
        <v>1614</v>
      </c>
      <c r="AL2715">
        <v>2060</v>
      </c>
      <c r="AM2715" s="301">
        <v>43828</v>
      </c>
      <c r="AN2715">
        <v>2135</v>
      </c>
      <c r="AO2715">
        <v>3325</v>
      </c>
      <c r="AP2715" s="301">
        <v>43645</v>
      </c>
      <c r="AQ2715">
        <v>1873</v>
      </c>
      <c r="AR2715">
        <v>3015</v>
      </c>
      <c r="AS2715" s="301">
        <v>43280</v>
      </c>
      <c r="AT2715">
        <v>1626</v>
      </c>
      <c r="AU2715">
        <v>3385</v>
      </c>
    </row>
    <row r="2716" spans="1:47" x14ac:dyDescent="0.2">
      <c r="A2716" s="102">
        <v>149</v>
      </c>
      <c r="B2716">
        <v>2914</v>
      </c>
      <c r="C2716" t="s">
        <v>994</v>
      </c>
      <c r="D2716" t="s">
        <v>923</v>
      </c>
      <c r="E2716">
        <v>1998.5</v>
      </c>
      <c r="F2716">
        <v>1997</v>
      </c>
      <c r="G2716">
        <v>500</v>
      </c>
      <c r="H2716" t="s">
        <v>901</v>
      </c>
      <c r="I2716">
        <v>6473</v>
      </c>
      <c r="J2716" t="s">
        <v>806</v>
      </c>
      <c r="K2716" t="s">
        <v>909</v>
      </c>
      <c r="L2716">
        <v>816</v>
      </c>
      <c r="M2716">
        <v>805</v>
      </c>
      <c r="N2716">
        <v>1200</v>
      </c>
      <c r="O2716" t="s">
        <v>898</v>
      </c>
      <c r="P2716">
        <v>0.94239470996622599</v>
      </c>
      <c r="Q2716">
        <v>0.97018429509540105</v>
      </c>
      <c r="R2716">
        <v>6.6535153688916E-3</v>
      </c>
      <c r="S2716">
        <v>3.5094812460511798E-2</v>
      </c>
      <c r="T2716">
        <v>-0.66364399452700495</v>
      </c>
      <c r="U2716">
        <v>0.66364399452700495</v>
      </c>
      <c r="V2716">
        <v>0.367796207321885</v>
      </c>
      <c r="W2716">
        <v>-4.8</v>
      </c>
      <c r="X2716">
        <v>3.25</v>
      </c>
      <c r="Y2716">
        <v>10699</v>
      </c>
      <c r="Z2716">
        <v>823</v>
      </c>
      <c r="AA2716">
        <v>0.06</v>
      </c>
      <c r="AB2716">
        <v>13</v>
      </c>
      <c r="AC2716">
        <v>7</v>
      </c>
      <c r="AD2716">
        <v>6</v>
      </c>
      <c r="AE2716">
        <v>53.85</v>
      </c>
      <c r="AF2716">
        <v>18</v>
      </c>
      <c r="AG2716">
        <v>1</v>
      </c>
      <c r="AH2716">
        <v>2</v>
      </c>
      <c r="AI2716">
        <v>10</v>
      </c>
      <c r="AJ2716" s="301">
        <v>43919</v>
      </c>
      <c r="AK2716">
        <v>2053.5</v>
      </c>
      <c r="AL2716">
        <v>755</v>
      </c>
      <c r="AM2716" s="301">
        <v>43828</v>
      </c>
      <c r="AN2716">
        <v>2432.5</v>
      </c>
      <c r="AO2716">
        <v>1301</v>
      </c>
      <c r="AP2716" s="301">
        <v>43645</v>
      </c>
      <c r="AQ2716">
        <v>2401</v>
      </c>
      <c r="AR2716">
        <v>1355</v>
      </c>
      <c r="AS2716" s="301">
        <v>43280</v>
      </c>
      <c r="AT2716">
        <v>3013</v>
      </c>
      <c r="AU2716">
        <v>1484</v>
      </c>
    </row>
    <row r="2717" spans="1:47" x14ac:dyDescent="0.2">
      <c r="A2717" s="102">
        <v>3943</v>
      </c>
      <c r="B2717">
        <v>2607</v>
      </c>
      <c r="C2717" t="s">
        <v>924</v>
      </c>
      <c r="D2717" t="s">
        <v>923</v>
      </c>
      <c r="E2717">
        <v>2794</v>
      </c>
      <c r="F2717">
        <v>2778</v>
      </c>
      <c r="G2717">
        <v>300</v>
      </c>
      <c r="H2717" t="s">
        <v>898</v>
      </c>
      <c r="I2717">
        <v>7012</v>
      </c>
      <c r="J2717" t="s">
        <v>1054</v>
      </c>
      <c r="K2717" t="s">
        <v>913</v>
      </c>
      <c r="L2717">
        <v>1524</v>
      </c>
      <c r="M2717">
        <v>1487</v>
      </c>
      <c r="N2717">
        <v>600</v>
      </c>
      <c r="O2717" t="s">
        <v>901</v>
      </c>
      <c r="P2717">
        <v>0.730549305490375</v>
      </c>
      <c r="Q2717">
        <v>0.85873472472827606</v>
      </c>
      <c r="R2717" s="15">
        <v>5.11915815183255E-2</v>
      </c>
      <c r="S2717">
        <v>7.2638079013590304E-2</v>
      </c>
      <c r="T2717">
        <v>1.7981642971203</v>
      </c>
      <c r="U2717">
        <v>1.7981642971203</v>
      </c>
      <c r="V2717">
        <v>1.3925911324064799</v>
      </c>
      <c r="W2717">
        <v>10.82</v>
      </c>
      <c r="X2717">
        <v>7.06</v>
      </c>
      <c r="Y2717">
        <v>10681</v>
      </c>
      <c r="Z2717">
        <v>971</v>
      </c>
      <c r="AA2717">
        <v>0.01</v>
      </c>
      <c r="AB2717">
        <v>11</v>
      </c>
      <c r="AC2717">
        <v>7</v>
      </c>
      <c r="AD2717">
        <v>4</v>
      </c>
      <c r="AE2717">
        <v>63.64</v>
      </c>
      <c r="AF2717">
        <v>20</v>
      </c>
      <c r="AG2717">
        <v>2</v>
      </c>
      <c r="AH2717">
        <v>3</v>
      </c>
      <c r="AI2717">
        <v>6</v>
      </c>
      <c r="AJ2717" s="301">
        <v>43919</v>
      </c>
      <c r="AK2717">
        <v>2692</v>
      </c>
      <c r="AL2717">
        <v>1613</v>
      </c>
      <c r="AM2717" s="301">
        <v>43828</v>
      </c>
      <c r="AN2717">
        <v>2936</v>
      </c>
      <c r="AO2717">
        <v>2408</v>
      </c>
      <c r="AP2717" s="301">
        <v>43645</v>
      </c>
      <c r="AQ2717">
        <v>3245</v>
      </c>
      <c r="AR2717">
        <v>2584</v>
      </c>
      <c r="AS2717" s="301">
        <v>43280</v>
      </c>
      <c r="AT2717">
        <v>3850</v>
      </c>
      <c r="AU2717">
        <v>3200</v>
      </c>
    </row>
    <row r="2718" spans="1:47" x14ac:dyDescent="0.2">
      <c r="A2718" s="102">
        <v>1523</v>
      </c>
      <c r="B2718">
        <v>4528</v>
      </c>
      <c r="C2718" t="s">
        <v>1356</v>
      </c>
      <c r="D2718" t="s">
        <v>918</v>
      </c>
      <c r="E2718">
        <v>3141</v>
      </c>
      <c r="F2718">
        <v>3139</v>
      </c>
      <c r="G2718">
        <v>300</v>
      </c>
      <c r="H2718" t="s">
        <v>901</v>
      </c>
      <c r="I2718">
        <v>6920</v>
      </c>
      <c r="J2718" t="s">
        <v>902</v>
      </c>
      <c r="K2718" t="s">
        <v>903</v>
      </c>
      <c r="L2718">
        <v>10380</v>
      </c>
      <c r="M2718">
        <v>10740</v>
      </c>
      <c r="N2718">
        <v>100</v>
      </c>
      <c r="O2718" t="s">
        <v>898</v>
      </c>
      <c r="P2718">
        <v>0.96260921935560895</v>
      </c>
      <c r="Q2718">
        <v>0.93620408990533199</v>
      </c>
      <c r="R2718">
        <v>0.19668904433474799</v>
      </c>
      <c r="S2718">
        <v>1.11357441810422E-2</v>
      </c>
      <c r="T2718">
        <v>-1.40837301874174</v>
      </c>
      <c r="U2718">
        <v>1.40837301874174</v>
      </c>
      <c r="V2718">
        <v>1.30332062458668</v>
      </c>
      <c r="W2718">
        <v>-32.6</v>
      </c>
      <c r="X2718">
        <v>12.32</v>
      </c>
      <c r="Y2718">
        <v>10358</v>
      </c>
      <c r="Z2718">
        <v>1151</v>
      </c>
      <c r="AA2718">
        <v>0.01</v>
      </c>
      <c r="AB2718">
        <v>9</v>
      </c>
      <c r="AC2718">
        <v>5</v>
      </c>
      <c r="AD2718">
        <v>4</v>
      </c>
      <c r="AE2718">
        <v>55.56</v>
      </c>
      <c r="AF2718">
        <v>13</v>
      </c>
      <c r="AG2718">
        <v>4</v>
      </c>
      <c r="AH2718">
        <v>3</v>
      </c>
      <c r="AI2718">
        <v>2</v>
      </c>
      <c r="AJ2718" s="301">
        <v>43919</v>
      </c>
      <c r="AK2718">
        <v>2534.5</v>
      </c>
      <c r="AL2718">
        <v>5160</v>
      </c>
      <c r="AM2718" s="301">
        <v>43828</v>
      </c>
      <c r="AN2718">
        <v>2502</v>
      </c>
      <c r="AO2718">
        <v>5560</v>
      </c>
      <c r="AP2718" s="301">
        <v>43645</v>
      </c>
      <c r="AQ2718">
        <v>2004.5</v>
      </c>
      <c r="AR2718">
        <v>2245</v>
      </c>
      <c r="AS2718" s="301">
        <v>43280</v>
      </c>
      <c r="AT2718">
        <v>2522</v>
      </c>
      <c r="AU2718">
        <v>1523</v>
      </c>
    </row>
    <row r="2719" spans="1:47" x14ac:dyDescent="0.2">
      <c r="A2719" s="102">
        <v>3773</v>
      </c>
      <c r="B2719">
        <v>6383</v>
      </c>
      <c r="C2719" t="s">
        <v>454</v>
      </c>
      <c r="D2719" t="s">
        <v>909</v>
      </c>
      <c r="E2719">
        <v>9340</v>
      </c>
      <c r="F2719">
        <v>9360</v>
      </c>
      <c r="G2719">
        <v>100</v>
      </c>
      <c r="H2719" t="s">
        <v>898</v>
      </c>
      <c r="I2719">
        <v>8174</v>
      </c>
      <c r="J2719" t="s">
        <v>1773</v>
      </c>
      <c r="K2719" t="s">
        <v>921</v>
      </c>
      <c r="L2719">
        <v>4545</v>
      </c>
      <c r="M2719">
        <v>4680</v>
      </c>
      <c r="N2719">
        <v>200</v>
      </c>
      <c r="O2719" t="s">
        <v>901</v>
      </c>
      <c r="P2719">
        <v>0.93411792117908199</v>
      </c>
      <c r="Q2719">
        <v>0.86632337630104705</v>
      </c>
      <c r="R2719">
        <v>0.109375445755658</v>
      </c>
      <c r="S2719" s="15">
        <v>5.4501108384753798E-2</v>
      </c>
      <c r="T2719">
        <v>0.41543067987362597</v>
      </c>
      <c r="U2719">
        <v>0.41543067987362597</v>
      </c>
      <c r="V2719">
        <v>0.81638331038213097</v>
      </c>
      <c r="W2719">
        <v>3.55</v>
      </c>
      <c r="X2719">
        <v>0</v>
      </c>
      <c r="Y2719">
        <v>10278</v>
      </c>
      <c r="Z2719">
        <v>1468</v>
      </c>
      <c r="AA2719">
        <v>-0.2</v>
      </c>
      <c r="AB2719">
        <v>7</v>
      </c>
      <c r="AC2719">
        <v>3</v>
      </c>
      <c r="AD2719">
        <v>4</v>
      </c>
      <c r="AE2719">
        <v>42.86</v>
      </c>
      <c r="AF2719">
        <v>18</v>
      </c>
      <c r="AG2719">
        <v>1</v>
      </c>
      <c r="AH2719">
        <v>2</v>
      </c>
      <c r="AI2719">
        <v>4</v>
      </c>
      <c r="AJ2719" s="301">
        <v>43919</v>
      </c>
      <c r="AK2719">
        <v>6870</v>
      </c>
      <c r="AL2719">
        <v>3685</v>
      </c>
      <c r="AM2719" s="301">
        <v>43828</v>
      </c>
      <c r="AN2719">
        <v>6660</v>
      </c>
      <c r="AO2719">
        <v>3505</v>
      </c>
      <c r="AP2719" s="301">
        <v>43645</v>
      </c>
      <c r="AQ2719">
        <v>6180</v>
      </c>
      <c r="AR2719">
        <v>2851</v>
      </c>
      <c r="AS2719" s="301">
        <v>43280</v>
      </c>
      <c r="AT2719">
        <v>4780</v>
      </c>
      <c r="AU2719">
        <v>6270</v>
      </c>
    </row>
    <row r="2720" spans="1:47" x14ac:dyDescent="0.2">
      <c r="A2720" s="102">
        <v>619</v>
      </c>
      <c r="B2720">
        <v>5334</v>
      </c>
      <c r="C2720" t="s">
        <v>1074</v>
      </c>
      <c r="D2720" t="s">
        <v>897</v>
      </c>
      <c r="E2720">
        <v>1533</v>
      </c>
      <c r="F2720">
        <v>1527</v>
      </c>
      <c r="G2720">
        <v>700</v>
      </c>
      <c r="H2720" t="s">
        <v>901</v>
      </c>
      <c r="I2720">
        <v>8850</v>
      </c>
      <c r="J2720" t="s">
        <v>1345</v>
      </c>
      <c r="K2720" t="s">
        <v>917</v>
      </c>
      <c r="L2720">
        <v>2237</v>
      </c>
      <c r="M2720">
        <v>2184</v>
      </c>
      <c r="N2720">
        <v>500</v>
      </c>
      <c r="O2720" t="s">
        <v>898</v>
      </c>
      <c r="P2720">
        <v>0.83217741321984395</v>
      </c>
      <c r="Q2720">
        <v>0.95503860847662203</v>
      </c>
      <c r="R2720">
        <v>0.17402413880717801</v>
      </c>
      <c r="S2720">
        <v>5.2122877255020997E-3</v>
      </c>
      <c r="T2720">
        <v>-2.0450002216695902</v>
      </c>
      <c r="U2720">
        <v>2.0450002216695902</v>
      </c>
      <c r="V2720">
        <v>2.2384189727071302</v>
      </c>
      <c r="W2720">
        <v>-8.2200000000000006</v>
      </c>
      <c r="X2720">
        <v>2.12</v>
      </c>
      <c r="Y2720">
        <v>10194</v>
      </c>
      <c r="Z2720">
        <v>784</v>
      </c>
      <c r="AA2720">
        <v>0.01</v>
      </c>
      <c r="AB2720">
        <v>13</v>
      </c>
      <c r="AC2720">
        <v>7</v>
      </c>
      <c r="AD2720">
        <v>6</v>
      </c>
      <c r="AE2720">
        <v>53.85</v>
      </c>
      <c r="AF2720">
        <v>19</v>
      </c>
      <c r="AG2720">
        <v>2</v>
      </c>
      <c r="AH2720">
        <v>1</v>
      </c>
      <c r="AI2720">
        <v>10</v>
      </c>
      <c r="AJ2720" s="301">
        <v>43919</v>
      </c>
      <c r="AK2720">
        <v>1608</v>
      </c>
      <c r="AL2720">
        <v>2067</v>
      </c>
      <c r="AM2720" s="301">
        <v>43828</v>
      </c>
      <c r="AN2720">
        <v>2134</v>
      </c>
      <c r="AO2720">
        <v>2785</v>
      </c>
      <c r="AP2720" s="301">
        <v>43645</v>
      </c>
      <c r="AQ2720">
        <v>2076</v>
      </c>
      <c r="AR2720">
        <v>2621</v>
      </c>
      <c r="AS2720" s="301">
        <v>43280</v>
      </c>
      <c r="AT2720">
        <v>3025</v>
      </c>
      <c r="AU2720">
        <v>2610</v>
      </c>
    </row>
    <row r="2721" spans="1:47" x14ac:dyDescent="0.2">
      <c r="A2721" s="102">
        <v>3328</v>
      </c>
      <c r="B2721">
        <v>1969</v>
      </c>
      <c r="C2721" t="s">
        <v>1146</v>
      </c>
      <c r="D2721" t="s">
        <v>907</v>
      </c>
      <c r="E2721">
        <v>1570</v>
      </c>
      <c r="F2721">
        <v>1559</v>
      </c>
      <c r="G2721">
        <v>600</v>
      </c>
      <c r="H2721" t="s">
        <v>901</v>
      </c>
      <c r="I2721">
        <v>7259</v>
      </c>
      <c r="J2721" t="s">
        <v>24</v>
      </c>
      <c r="K2721" t="s">
        <v>913</v>
      </c>
      <c r="L2721">
        <v>3115</v>
      </c>
      <c r="M2721">
        <v>3070</v>
      </c>
      <c r="N2721">
        <v>300</v>
      </c>
      <c r="O2721" t="s">
        <v>898</v>
      </c>
      <c r="P2721">
        <v>0.74217155514748101</v>
      </c>
      <c r="Q2721">
        <v>0.88482043369056596</v>
      </c>
      <c r="R2721">
        <v>4.3388536061244397E-2</v>
      </c>
      <c r="S2721">
        <v>1.02978811176707E-2</v>
      </c>
      <c r="T2721">
        <v>-1.0422545982046101</v>
      </c>
      <c r="U2721">
        <v>1.0422545982046101</v>
      </c>
      <c r="V2721">
        <v>1.1156296652656501</v>
      </c>
      <c r="W2721">
        <v>-10.02</v>
      </c>
      <c r="X2721">
        <v>1.56</v>
      </c>
      <c r="Y2721">
        <v>9470</v>
      </c>
      <c r="Z2721">
        <v>789</v>
      </c>
      <c r="AA2721">
        <v>0.06</v>
      </c>
      <c r="AB2721">
        <v>12</v>
      </c>
      <c r="AC2721">
        <v>6</v>
      </c>
      <c r="AD2721">
        <v>6</v>
      </c>
      <c r="AE2721">
        <v>50</v>
      </c>
      <c r="AF2721">
        <v>16</v>
      </c>
      <c r="AG2721">
        <v>2</v>
      </c>
      <c r="AH2721">
        <v>3</v>
      </c>
      <c r="AI2721">
        <v>7</v>
      </c>
      <c r="AJ2721" s="301">
        <v>43919</v>
      </c>
      <c r="AK2721">
        <v>1711</v>
      </c>
      <c r="AL2721">
        <v>2842</v>
      </c>
      <c r="AM2721" s="301">
        <v>43828</v>
      </c>
      <c r="AN2721">
        <v>1960</v>
      </c>
      <c r="AO2721">
        <v>4070</v>
      </c>
      <c r="AP2721" s="301">
        <v>43645</v>
      </c>
      <c r="AQ2721">
        <v>1826</v>
      </c>
      <c r="AR2721">
        <v>3810</v>
      </c>
      <c r="AS2721" s="301">
        <v>43280</v>
      </c>
      <c r="AT2721">
        <v>1993</v>
      </c>
      <c r="AU2721">
        <v>4980</v>
      </c>
    </row>
    <row r="2722" spans="1:47" x14ac:dyDescent="0.2">
      <c r="A2722" s="102">
        <v>2253</v>
      </c>
      <c r="B2722">
        <v>4183</v>
      </c>
      <c r="C2722" t="s">
        <v>1028</v>
      </c>
      <c r="D2722" t="s">
        <v>920</v>
      </c>
      <c r="E2722">
        <v>2221</v>
      </c>
      <c r="F2722">
        <v>2197</v>
      </c>
      <c r="G2722">
        <v>500</v>
      </c>
      <c r="H2722" t="s">
        <v>901</v>
      </c>
      <c r="I2722">
        <v>6501</v>
      </c>
      <c r="J2722" t="s">
        <v>1022</v>
      </c>
      <c r="K2722" t="s">
        <v>903</v>
      </c>
      <c r="L2722">
        <v>3390</v>
      </c>
      <c r="M2722">
        <v>3395</v>
      </c>
      <c r="N2722">
        <v>300</v>
      </c>
      <c r="O2722" t="s">
        <v>898</v>
      </c>
      <c r="P2722">
        <v>0.92903654560930504</v>
      </c>
      <c r="Q2722">
        <v>0.91818630287324199</v>
      </c>
      <c r="R2722">
        <v>0.32021346721800198</v>
      </c>
      <c r="S2722">
        <v>9.5737234949184499E-2</v>
      </c>
      <c r="T2722">
        <v>-0.18088715060023799</v>
      </c>
      <c r="U2722">
        <v>0.18088715060023799</v>
      </c>
      <c r="V2722">
        <v>2.3213765512731899E-2</v>
      </c>
      <c r="W2722">
        <v>-1.07</v>
      </c>
      <c r="X2722">
        <v>7.85</v>
      </c>
      <c r="Y2722">
        <v>9462</v>
      </c>
      <c r="Z2722">
        <v>1577</v>
      </c>
      <c r="AA2722">
        <v>-0.25</v>
      </c>
      <c r="AB2722">
        <v>6</v>
      </c>
      <c r="AC2722">
        <v>4</v>
      </c>
      <c r="AD2722">
        <v>2</v>
      </c>
      <c r="AE2722">
        <v>66.67</v>
      </c>
      <c r="AF2722">
        <v>16</v>
      </c>
      <c r="AG2722">
        <v>1</v>
      </c>
      <c r="AH2722">
        <v>2</v>
      </c>
      <c r="AI2722">
        <v>3</v>
      </c>
      <c r="AJ2722" s="301">
        <v>43919</v>
      </c>
      <c r="AK2722">
        <v>2105</v>
      </c>
      <c r="AL2722">
        <v>3109</v>
      </c>
      <c r="AM2722" s="301">
        <v>43828</v>
      </c>
      <c r="AN2722">
        <v>2680</v>
      </c>
      <c r="AO2722">
        <v>4626</v>
      </c>
      <c r="AP2722" s="301">
        <v>43645</v>
      </c>
      <c r="AQ2722">
        <v>2728</v>
      </c>
      <c r="AR2722">
        <v>4045</v>
      </c>
      <c r="AS2722" s="301">
        <v>43280</v>
      </c>
      <c r="AT2722">
        <v>2913</v>
      </c>
      <c r="AU2722">
        <v>3840.5</v>
      </c>
    </row>
    <row r="2723" spans="1:47" x14ac:dyDescent="0.2">
      <c r="A2723" s="102">
        <v>682</v>
      </c>
      <c r="B2723">
        <v>1861</v>
      </c>
      <c r="C2723" t="s">
        <v>1204</v>
      </c>
      <c r="D2723" t="s">
        <v>907</v>
      </c>
      <c r="E2723">
        <v>2536</v>
      </c>
      <c r="F2723">
        <v>2521</v>
      </c>
      <c r="G2723">
        <v>400</v>
      </c>
      <c r="H2723" t="s">
        <v>901</v>
      </c>
      <c r="I2723">
        <v>6501</v>
      </c>
      <c r="J2723" t="s">
        <v>1022</v>
      </c>
      <c r="K2723" t="s">
        <v>903</v>
      </c>
      <c r="L2723">
        <v>3390</v>
      </c>
      <c r="M2723">
        <v>3395</v>
      </c>
      <c r="N2723">
        <v>300</v>
      </c>
      <c r="O2723" t="s">
        <v>898</v>
      </c>
      <c r="P2723">
        <v>0.932366258841133</v>
      </c>
      <c r="Q2723">
        <v>0.95370037128210805</v>
      </c>
      <c r="R2723">
        <v>0.214231100461659</v>
      </c>
      <c r="S2723">
        <v>8.4878065842122694E-2</v>
      </c>
      <c r="T2723">
        <v>-0.61151216007857001</v>
      </c>
      <c r="U2723">
        <v>0.61151216007857001</v>
      </c>
      <c r="V2723">
        <v>0.64152497986966395</v>
      </c>
      <c r="W2723">
        <v>-2.63</v>
      </c>
      <c r="X2723">
        <v>0.99</v>
      </c>
      <c r="Y2723">
        <v>9302</v>
      </c>
      <c r="Z2723">
        <v>1329</v>
      </c>
      <c r="AA2723">
        <v>0.08</v>
      </c>
      <c r="AB2723">
        <v>7</v>
      </c>
      <c r="AC2723">
        <v>4</v>
      </c>
      <c r="AD2723">
        <v>3</v>
      </c>
      <c r="AE2723">
        <v>57.14</v>
      </c>
      <c r="AF2723">
        <v>21</v>
      </c>
      <c r="AG2723">
        <v>0</v>
      </c>
      <c r="AH2723">
        <v>0</v>
      </c>
      <c r="AI2723">
        <v>7</v>
      </c>
      <c r="AJ2723" s="301">
        <v>43919</v>
      </c>
      <c r="AK2723">
        <v>2481</v>
      </c>
      <c r="AL2723">
        <v>3109</v>
      </c>
      <c r="AM2723" s="301">
        <v>43828</v>
      </c>
      <c r="AN2723">
        <v>3330</v>
      </c>
      <c r="AO2723">
        <v>4626</v>
      </c>
      <c r="AP2723" s="301">
        <v>43645</v>
      </c>
      <c r="AQ2723">
        <v>3310</v>
      </c>
      <c r="AR2723">
        <v>4045</v>
      </c>
      <c r="AS2723" s="301">
        <v>43280</v>
      </c>
      <c r="AT2723">
        <v>3740</v>
      </c>
      <c r="AU2723">
        <v>3840.5</v>
      </c>
    </row>
    <row r="2724" spans="1:47" x14ac:dyDescent="0.2">
      <c r="A2724" s="102">
        <v>2307</v>
      </c>
      <c r="B2724">
        <v>1911</v>
      </c>
      <c r="C2724" t="s">
        <v>49</v>
      </c>
      <c r="D2724" t="s">
        <v>907</v>
      </c>
      <c r="E2724">
        <v>1322</v>
      </c>
      <c r="F2724">
        <v>1322</v>
      </c>
      <c r="G2724">
        <v>800</v>
      </c>
      <c r="H2724" t="s">
        <v>901</v>
      </c>
      <c r="I2724">
        <v>1928</v>
      </c>
      <c r="J2724" t="s">
        <v>216</v>
      </c>
      <c r="K2724" t="s">
        <v>907</v>
      </c>
      <c r="L2724">
        <v>2031</v>
      </c>
      <c r="M2724">
        <v>2015</v>
      </c>
      <c r="N2724">
        <v>500</v>
      </c>
      <c r="O2724" t="s">
        <v>898</v>
      </c>
      <c r="P2724">
        <v>0.530484670861192</v>
      </c>
      <c r="Q2724">
        <v>0.91664854683077002</v>
      </c>
      <c r="R2724">
        <v>2.9183911559091599E-2</v>
      </c>
      <c r="S2724">
        <v>7.9022180412963994E-2</v>
      </c>
      <c r="T2724">
        <v>-0.77495524419140405</v>
      </c>
      <c r="U2724">
        <v>0.77495524419140405</v>
      </c>
      <c r="V2724">
        <v>0.89667951169235305</v>
      </c>
      <c r="W2724">
        <v>-5.25</v>
      </c>
      <c r="X2724">
        <v>4.97</v>
      </c>
      <c r="Y2724">
        <v>9054</v>
      </c>
      <c r="Z2724">
        <v>604</v>
      </c>
      <c r="AA2724">
        <v>7.0000000000000007E-2</v>
      </c>
      <c r="AB2724">
        <v>15</v>
      </c>
      <c r="AC2724">
        <v>8</v>
      </c>
      <c r="AD2724">
        <v>7</v>
      </c>
      <c r="AE2724">
        <v>53.33</v>
      </c>
      <c r="AF2724">
        <v>21</v>
      </c>
      <c r="AG2724">
        <v>1</v>
      </c>
      <c r="AH2724">
        <v>1</v>
      </c>
      <c r="AI2724">
        <v>13</v>
      </c>
      <c r="AJ2724" s="301">
        <v>43919</v>
      </c>
      <c r="AK2724">
        <v>1442</v>
      </c>
      <c r="AL2724">
        <v>1918</v>
      </c>
      <c r="AM2724" s="301">
        <v>43828</v>
      </c>
      <c r="AN2724">
        <v>1615</v>
      </c>
      <c r="AO2724">
        <v>2333.5</v>
      </c>
      <c r="AP2724" s="301">
        <v>43645</v>
      </c>
      <c r="AQ2724">
        <v>1325</v>
      </c>
      <c r="AR2724">
        <v>1814.5</v>
      </c>
      <c r="AS2724" s="301">
        <v>43280</v>
      </c>
      <c r="AT2724">
        <v>1620</v>
      </c>
      <c r="AU2724">
        <v>1930</v>
      </c>
    </row>
    <row r="2725" spans="1:47" x14ac:dyDescent="0.2">
      <c r="A2725" s="102">
        <v>146</v>
      </c>
      <c r="B2725">
        <v>4634</v>
      </c>
      <c r="C2725" t="s">
        <v>62</v>
      </c>
      <c r="D2725" t="s">
        <v>920</v>
      </c>
      <c r="E2725">
        <v>1984</v>
      </c>
      <c r="F2725">
        <v>2000</v>
      </c>
      <c r="G2725">
        <v>500</v>
      </c>
      <c r="H2725" t="s">
        <v>901</v>
      </c>
      <c r="I2725">
        <v>7186</v>
      </c>
      <c r="J2725" t="s">
        <v>445</v>
      </c>
      <c r="K2725" t="s">
        <v>940</v>
      </c>
      <c r="L2725">
        <v>353</v>
      </c>
      <c r="M2725">
        <v>347</v>
      </c>
      <c r="N2725">
        <v>2900</v>
      </c>
      <c r="O2725" t="s">
        <v>898</v>
      </c>
      <c r="P2725">
        <v>0.77034686773517902</v>
      </c>
      <c r="Q2725">
        <v>0.97031682366771999</v>
      </c>
      <c r="R2725">
        <v>4.3013470877701302E-3</v>
      </c>
      <c r="S2725">
        <v>1.35690088241136E-3</v>
      </c>
      <c r="T2725">
        <v>-1.45660649863005</v>
      </c>
      <c r="U2725">
        <v>1.45660649863005</v>
      </c>
      <c r="V2725">
        <v>1.3350253627547699</v>
      </c>
      <c r="W2725">
        <v>-7.14</v>
      </c>
      <c r="X2725">
        <v>0.63</v>
      </c>
      <c r="Y2725">
        <v>8883</v>
      </c>
      <c r="Z2725">
        <v>740</v>
      </c>
      <c r="AA2725">
        <v>0.2</v>
      </c>
      <c r="AB2725">
        <v>12</v>
      </c>
      <c r="AC2725">
        <v>6</v>
      </c>
      <c r="AD2725">
        <v>6</v>
      </c>
      <c r="AE2725">
        <v>50</v>
      </c>
      <c r="AF2725">
        <v>20</v>
      </c>
      <c r="AG2725">
        <v>1</v>
      </c>
      <c r="AH2725">
        <v>0</v>
      </c>
      <c r="AI2725">
        <v>11</v>
      </c>
      <c r="AJ2725" s="301">
        <v>43919</v>
      </c>
      <c r="AK2725">
        <v>2221</v>
      </c>
      <c r="AL2725">
        <v>340</v>
      </c>
      <c r="AM2725" s="301">
        <v>43828</v>
      </c>
      <c r="AN2725">
        <v>2667</v>
      </c>
      <c r="AO2725">
        <v>452</v>
      </c>
      <c r="AP2725" s="301">
        <v>43645</v>
      </c>
      <c r="AQ2725">
        <v>2387</v>
      </c>
      <c r="AR2725">
        <v>412</v>
      </c>
      <c r="AS2725" s="301">
        <v>43280</v>
      </c>
      <c r="AT2725">
        <v>2796</v>
      </c>
      <c r="AU2725">
        <v>553</v>
      </c>
    </row>
    <row r="2726" spans="1:47" x14ac:dyDescent="0.2">
      <c r="A2726" s="102">
        <v>3836</v>
      </c>
      <c r="B2726">
        <v>8242</v>
      </c>
      <c r="C2726" t="s">
        <v>636</v>
      </c>
      <c r="D2726" t="s">
        <v>921</v>
      </c>
      <c r="E2726">
        <v>745</v>
      </c>
      <c r="F2726">
        <v>727</v>
      </c>
      <c r="G2726">
        <v>1200</v>
      </c>
      <c r="H2726" t="s">
        <v>901</v>
      </c>
      <c r="I2726">
        <v>8830</v>
      </c>
      <c r="J2726" t="s">
        <v>967</v>
      </c>
      <c r="K2726" t="s">
        <v>917</v>
      </c>
      <c r="L2726">
        <v>2915</v>
      </c>
      <c r="M2726">
        <v>2881</v>
      </c>
      <c r="N2726">
        <v>300</v>
      </c>
      <c r="O2726" t="s">
        <v>898</v>
      </c>
      <c r="P2726">
        <v>0.60893520586354699</v>
      </c>
      <c r="Q2726">
        <v>0.86339894967370301</v>
      </c>
      <c r="R2726">
        <v>0.14422326033878299</v>
      </c>
      <c r="S2726">
        <v>8.0586682254033898E-2</v>
      </c>
      <c r="T2726">
        <v>-1.4840646788369101</v>
      </c>
      <c r="U2726">
        <v>1.4840646788369101</v>
      </c>
      <c r="V2726">
        <v>1.47881828227114</v>
      </c>
      <c r="W2726">
        <v>-13.1</v>
      </c>
      <c r="X2726">
        <v>0.94</v>
      </c>
      <c r="Y2726">
        <v>8872</v>
      </c>
      <c r="Z2726">
        <v>887</v>
      </c>
      <c r="AA2726">
        <v>0.12</v>
      </c>
      <c r="AB2726">
        <v>10</v>
      </c>
      <c r="AC2726">
        <v>5</v>
      </c>
      <c r="AD2726">
        <v>5</v>
      </c>
      <c r="AE2726">
        <v>50</v>
      </c>
      <c r="AF2726">
        <v>18</v>
      </c>
      <c r="AG2726">
        <v>2</v>
      </c>
      <c r="AH2726">
        <v>1</v>
      </c>
      <c r="AI2726">
        <v>7</v>
      </c>
      <c r="AJ2726" s="301">
        <v>43919</v>
      </c>
      <c r="AK2726">
        <v>785</v>
      </c>
      <c r="AL2726">
        <v>2789</v>
      </c>
      <c r="AM2726" s="301">
        <v>43828</v>
      </c>
      <c r="AN2726">
        <v>1227</v>
      </c>
      <c r="AO2726">
        <v>3812</v>
      </c>
      <c r="AP2726" s="301">
        <v>43645</v>
      </c>
      <c r="AQ2726">
        <v>1271</v>
      </c>
      <c r="AR2726">
        <v>3966</v>
      </c>
      <c r="AS2726" s="301">
        <v>43280</v>
      </c>
      <c r="AT2726">
        <v>1697</v>
      </c>
      <c r="AU2726">
        <v>4042</v>
      </c>
    </row>
    <row r="2727" spans="1:47" x14ac:dyDescent="0.2">
      <c r="A2727" s="102">
        <v>3877</v>
      </c>
      <c r="B2727">
        <v>1414</v>
      </c>
      <c r="C2727" t="s">
        <v>1017</v>
      </c>
      <c r="D2727" t="s">
        <v>907</v>
      </c>
      <c r="E2727">
        <v>4815</v>
      </c>
      <c r="F2727">
        <v>4830</v>
      </c>
      <c r="G2727">
        <v>200</v>
      </c>
      <c r="H2727" t="s">
        <v>901</v>
      </c>
      <c r="I2727">
        <v>8697</v>
      </c>
      <c r="J2727" t="s">
        <v>666</v>
      </c>
      <c r="K2727" t="s">
        <v>904</v>
      </c>
      <c r="L2727">
        <v>2490</v>
      </c>
      <c r="M2727">
        <v>2498</v>
      </c>
      <c r="N2727">
        <v>400</v>
      </c>
      <c r="O2727" t="s">
        <v>898</v>
      </c>
      <c r="P2727">
        <v>0.89128427177795899</v>
      </c>
      <c r="Q2727">
        <v>0.86197853282109005</v>
      </c>
      <c r="R2727">
        <v>0.24552212814906399</v>
      </c>
      <c r="S2727" s="15">
        <v>6.29072072914411E-2</v>
      </c>
      <c r="T2727">
        <v>-1.4748119970215601</v>
      </c>
      <c r="U2727">
        <v>1.4748119970215601</v>
      </c>
      <c r="V2727">
        <v>1.1179735624535601</v>
      </c>
      <c r="W2727">
        <v>-7.02</v>
      </c>
      <c r="X2727">
        <v>3.44</v>
      </c>
      <c r="Y2727">
        <v>8527</v>
      </c>
      <c r="Z2727">
        <v>853</v>
      </c>
      <c r="AA2727">
        <v>-0.11</v>
      </c>
      <c r="AB2727">
        <v>10</v>
      </c>
      <c r="AC2727">
        <v>4</v>
      </c>
      <c r="AD2727">
        <v>6</v>
      </c>
      <c r="AE2727">
        <v>40</v>
      </c>
      <c r="AF2727">
        <v>17</v>
      </c>
      <c r="AG2727">
        <v>2</v>
      </c>
      <c r="AH2727">
        <v>2</v>
      </c>
      <c r="AI2727">
        <v>6</v>
      </c>
      <c r="AJ2727" s="301">
        <v>43919</v>
      </c>
      <c r="AK2727">
        <v>4255</v>
      </c>
      <c r="AL2727">
        <v>1916</v>
      </c>
      <c r="AM2727" s="301">
        <v>43828</v>
      </c>
      <c r="AN2727">
        <v>4540</v>
      </c>
      <c r="AO2727">
        <v>1930</v>
      </c>
      <c r="AP2727" s="301">
        <v>43645</v>
      </c>
      <c r="AQ2727">
        <v>3890</v>
      </c>
      <c r="AR2727">
        <v>1748</v>
      </c>
      <c r="AS2727" s="301">
        <v>43280</v>
      </c>
      <c r="AT2727">
        <v>3795</v>
      </c>
      <c r="AU2727">
        <v>2030</v>
      </c>
    </row>
    <row r="2728" spans="1:47" x14ac:dyDescent="0.2">
      <c r="A2728" s="102">
        <v>2661</v>
      </c>
      <c r="B2728">
        <v>4519</v>
      </c>
      <c r="C2728" t="s">
        <v>1823</v>
      </c>
      <c r="D2728" t="s">
        <v>918</v>
      </c>
      <c r="E2728">
        <v>5817</v>
      </c>
      <c r="F2728">
        <v>5821</v>
      </c>
      <c r="G2728">
        <v>200</v>
      </c>
      <c r="H2728" t="s">
        <v>901</v>
      </c>
      <c r="I2728">
        <v>6920</v>
      </c>
      <c r="J2728" t="s">
        <v>902</v>
      </c>
      <c r="K2728" t="s">
        <v>903</v>
      </c>
      <c r="L2728">
        <v>10380</v>
      </c>
      <c r="M2728">
        <v>10740</v>
      </c>
      <c r="N2728">
        <v>100</v>
      </c>
      <c r="O2728" t="s">
        <v>898</v>
      </c>
      <c r="P2728">
        <v>0.59614088523494801</v>
      </c>
      <c r="Q2728">
        <v>0.90699636820293394</v>
      </c>
      <c r="R2728" s="15">
        <v>7.0291345766560304E-23</v>
      </c>
      <c r="S2728" s="15">
        <v>8.4825757618509497E-23</v>
      </c>
      <c r="T2728">
        <v>-3.5953973485363999</v>
      </c>
      <c r="U2728">
        <v>3.5953973485363999</v>
      </c>
      <c r="V2728">
        <v>0.96838175271800297</v>
      </c>
      <c r="W2728">
        <v>-269.63</v>
      </c>
      <c r="X2728">
        <v>8.4</v>
      </c>
      <c r="Y2728">
        <v>8432</v>
      </c>
      <c r="Z2728">
        <v>1205</v>
      </c>
      <c r="AA2728">
        <v>-0.19</v>
      </c>
      <c r="AB2728">
        <v>7</v>
      </c>
      <c r="AC2728">
        <v>3</v>
      </c>
      <c r="AD2728">
        <v>4</v>
      </c>
      <c r="AE2728">
        <v>42.86</v>
      </c>
      <c r="AF2728">
        <v>14</v>
      </c>
      <c r="AG2728">
        <v>2</v>
      </c>
      <c r="AH2728">
        <v>3</v>
      </c>
      <c r="AI2728">
        <v>2</v>
      </c>
      <c r="AJ2728" s="301">
        <v>43919</v>
      </c>
      <c r="AK2728">
        <v>12405</v>
      </c>
      <c r="AL2728">
        <v>5160</v>
      </c>
      <c r="AM2728" s="301">
        <v>43828</v>
      </c>
      <c r="AN2728">
        <v>10080</v>
      </c>
      <c r="AO2728">
        <v>5560</v>
      </c>
      <c r="AP2728" s="301">
        <v>43645</v>
      </c>
      <c r="AQ2728">
        <v>7180</v>
      </c>
      <c r="AR2728">
        <v>2245</v>
      </c>
      <c r="AS2728" s="301">
        <v>43280</v>
      </c>
      <c r="AT2728">
        <v>5600</v>
      </c>
      <c r="AU2728">
        <v>1523</v>
      </c>
    </row>
    <row r="2729" spans="1:47" x14ac:dyDescent="0.2">
      <c r="A2729" s="102">
        <v>898</v>
      </c>
      <c r="B2729">
        <v>5711</v>
      </c>
      <c r="C2729" t="s">
        <v>1266</v>
      </c>
      <c r="D2729" t="s">
        <v>911</v>
      </c>
      <c r="E2729">
        <v>2266</v>
      </c>
      <c r="F2729">
        <v>2250</v>
      </c>
      <c r="G2729">
        <v>400</v>
      </c>
      <c r="H2729" t="s">
        <v>901</v>
      </c>
      <c r="I2729">
        <v>7276</v>
      </c>
      <c r="J2729" t="s">
        <v>937</v>
      </c>
      <c r="K2729" t="s">
        <v>903</v>
      </c>
      <c r="L2729">
        <v>4275</v>
      </c>
      <c r="M2729">
        <v>4255</v>
      </c>
      <c r="N2729">
        <v>200</v>
      </c>
      <c r="O2729" t="s">
        <v>898</v>
      </c>
      <c r="P2729">
        <v>0.91698529452354804</v>
      </c>
      <c r="Q2729">
        <v>0.94934015194461197</v>
      </c>
      <c r="R2729">
        <v>0.137735729983026</v>
      </c>
      <c r="S2729">
        <v>8.7050551224224698E-2</v>
      </c>
      <c r="T2729">
        <v>-0.70466207184042695</v>
      </c>
      <c r="U2729">
        <v>0.70466207184042695</v>
      </c>
      <c r="V2729">
        <v>0.66286458299238904</v>
      </c>
      <c r="W2729">
        <v>-5.51</v>
      </c>
      <c r="X2729">
        <v>5.76</v>
      </c>
      <c r="Y2729">
        <v>8331</v>
      </c>
      <c r="Z2729">
        <v>926</v>
      </c>
      <c r="AA2729">
        <v>-0.24</v>
      </c>
      <c r="AB2729">
        <v>9</v>
      </c>
      <c r="AC2729">
        <v>5</v>
      </c>
      <c r="AD2729">
        <v>4</v>
      </c>
      <c r="AE2729">
        <v>55.56</v>
      </c>
      <c r="AF2729">
        <v>14</v>
      </c>
      <c r="AG2729">
        <v>2</v>
      </c>
      <c r="AH2729">
        <v>3</v>
      </c>
      <c r="AI2729">
        <v>4</v>
      </c>
      <c r="AJ2729" s="301">
        <v>43919</v>
      </c>
      <c r="AK2729">
        <v>2207</v>
      </c>
      <c r="AL2729">
        <v>3710</v>
      </c>
      <c r="AM2729" s="301">
        <v>43828</v>
      </c>
      <c r="AN2729">
        <v>2977</v>
      </c>
      <c r="AO2729">
        <v>5100</v>
      </c>
      <c r="AP2729" s="301">
        <v>43645</v>
      </c>
      <c r="AQ2729">
        <v>3125</v>
      </c>
      <c r="AR2729">
        <v>5880</v>
      </c>
      <c r="AS2729" s="301">
        <v>43280</v>
      </c>
      <c r="AT2729">
        <v>2976</v>
      </c>
      <c r="AU2729">
        <v>7150</v>
      </c>
    </row>
    <row r="2730" spans="1:47" x14ac:dyDescent="0.2">
      <c r="A2730" s="102">
        <v>2586</v>
      </c>
      <c r="B2730">
        <v>6503</v>
      </c>
      <c r="C2730" t="s">
        <v>856</v>
      </c>
      <c r="D2730" t="s">
        <v>903</v>
      </c>
      <c r="E2730">
        <v>1372.5</v>
      </c>
      <c r="F2730">
        <v>1368</v>
      </c>
      <c r="G2730">
        <v>700</v>
      </c>
      <c r="H2730" t="s">
        <v>901</v>
      </c>
      <c r="I2730">
        <v>8341</v>
      </c>
      <c r="J2730" t="s">
        <v>643</v>
      </c>
      <c r="K2730" t="s">
        <v>940</v>
      </c>
      <c r="L2730">
        <v>1544</v>
      </c>
      <c r="M2730">
        <v>1594</v>
      </c>
      <c r="N2730">
        <v>600</v>
      </c>
      <c r="O2730" t="s">
        <v>898</v>
      </c>
      <c r="P2730">
        <v>0.85851903102615401</v>
      </c>
      <c r="Q2730">
        <v>0.90892679576867996</v>
      </c>
      <c r="R2730">
        <v>0.160557861305959</v>
      </c>
      <c r="S2730" s="15">
        <v>2.83367848700362E-2</v>
      </c>
      <c r="T2730">
        <v>-1.7048731373818899</v>
      </c>
      <c r="U2730">
        <v>1.7048731373818899</v>
      </c>
      <c r="V2730">
        <v>1.21004390934797</v>
      </c>
      <c r="W2730">
        <v>-10.65</v>
      </c>
      <c r="X2730">
        <v>0.13</v>
      </c>
      <c r="Y2730">
        <v>8279</v>
      </c>
      <c r="Z2730">
        <v>517</v>
      </c>
      <c r="AA2730">
        <v>-0.01</v>
      </c>
      <c r="AB2730">
        <v>16</v>
      </c>
      <c r="AC2730">
        <v>8</v>
      </c>
      <c r="AD2730">
        <v>8</v>
      </c>
      <c r="AE2730">
        <v>50</v>
      </c>
      <c r="AF2730">
        <v>20</v>
      </c>
      <c r="AG2730">
        <v>2</v>
      </c>
      <c r="AH2730">
        <v>1</v>
      </c>
      <c r="AI2730">
        <v>13</v>
      </c>
      <c r="AJ2730" s="301">
        <v>43919</v>
      </c>
      <c r="AK2730">
        <v>1354.5</v>
      </c>
      <c r="AL2730">
        <v>1447</v>
      </c>
      <c r="AM2730" s="301">
        <v>43828</v>
      </c>
      <c r="AN2730">
        <v>1498.5</v>
      </c>
      <c r="AO2730">
        <v>1832</v>
      </c>
      <c r="AP2730" s="301">
        <v>43645</v>
      </c>
      <c r="AQ2730">
        <v>1478</v>
      </c>
      <c r="AR2730">
        <v>1604</v>
      </c>
      <c r="AS2730" s="301">
        <v>43280</v>
      </c>
      <c r="AT2730">
        <v>1424.5</v>
      </c>
      <c r="AU2730">
        <v>2361</v>
      </c>
    </row>
    <row r="2731" spans="1:47" x14ac:dyDescent="0.2">
      <c r="A2731" s="102">
        <v>1156</v>
      </c>
      <c r="B2731">
        <v>4114</v>
      </c>
      <c r="C2731" t="s">
        <v>997</v>
      </c>
      <c r="D2731" t="s">
        <v>920</v>
      </c>
      <c r="E2731">
        <v>5560</v>
      </c>
      <c r="F2731">
        <v>5590</v>
      </c>
      <c r="G2731">
        <v>100</v>
      </c>
      <c r="H2731" t="s">
        <v>901</v>
      </c>
      <c r="I2731">
        <v>6301</v>
      </c>
      <c r="J2731" t="s">
        <v>52</v>
      </c>
      <c r="K2731" t="s">
        <v>909</v>
      </c>
      <c r="L2731">
        <v>2125</v>
      </c>
      <c r="M2731">
        <v>2153</v>
      </c>
      <c r="N2731">
        <v>300</v>
      </c>
      <c r="O2731" t="s">
        <v>898</v>
      </c>
      <c r="P2731">
        <v>0.93544688304311496</v>
      </c>
      <c r="Q2731">
        <v>0.94439832392276402</v>
      </c>
      <c r="R2731">
        <v>0.15357611102433999</v>
      </c>
      <c r="S2731">
        <v>1.0312980864989401E-2</v>
      </c>
      <c r="T2731">
        <v>-0.854829428077161</v>
      </c>
      <c r="U2731">
        <v>0.854829428077161</v>
      </c>
      <c r="V2731">
        <v>0.74161292888447705</v>
      </c>
      <c r="W2731">
        <v>-3.19</v>
      </c>
      <c r="X2731">
        <v>15.55</v>
      </c>
      <c r="Y2731">
        <v>8100</v>
      </c>
      <c r="Z2731">
        <v>1350</v>
      </c>
      <c r="AA2731">
        <v>0.31</v>
      </c>
      <c r="AB2731">
        <v>6</v>
      </c>
      <c r="AC2731">
        <v>4</v>
      </c>
      <c r="AD2731">
        <v>2</v>
      </c>
      <c r="AE2731">
        <v>66.67</v>
      </c>
      <c r="AF2731">
        <v>16</v>
      </c>
      <c r="AG2731">
        <v>2</v>
      </c>
      <c r="AH2731">
        <v>2</v>
      </c>
      <c r="AI2731">
        <v>2</v>
      </c>
      <c r="AJ2731" s="301">
        <v>43919</v>
      </c>
      <c r="AK2731">
        <v>5180</v>
      </c>
      <c r="AL2731">
        <v>1877.5</v>
      </c>
      <c r="AM2731" s="301">
        <v>43828</v>
      </c>
      <c r="AN2731">
        <v>6790</v>
      </c>
      <c r="AO2731">
        <v>2642</v>
      </c>
      <c r="AP2731" s="301">
        <v>43645</v>
      </c>
      <c r="AQ2731">
        <v>7230</v>
      </c>
      <c r="AR2731">
        <v>2658</v>
      </c>
      <c r="AS2731" s="301">
        <v>43280</v>
      </c>
      <c r="AT2731">
        <v>7900</v>
      </c>
      <c r="AU2731">
        <v>3122</v>
      </c>
    </row>
    <row r="2732" spans="1:47" x14ac:dyDescent="0.2">
      <c r="A2732" s="102">
        <v>1527</v>
      </c>
      <c r="B2732">
        <v>4626</v>
      </c>
      <c r="C2732" t="s">
        <v>1084</v>
      </c>
      <c r="D2732" t="s">
        <v>920</v>
      </c>
      <c r="E2732">
        <v>4960</v>
      </c>
      <c r="F2732">
        <v>4940</v>
      </c>
      <c r="G2732">
        <v>200</v>
      </c>
      <c r="H2732" t="s">
        <v>901</v>
      </c>
      <c r="I2732">
        <v>6967</v>
      </c>
      <c r="J2732" t="s">
        <v>591</v>
      </c>
      <c r="K2732" t="s">
        <v>903</v>
      </c>
      <c r="L2732">
        <v>1457</v>
      </c>
      <c r="M2732">
        <v>1446</v>
      </c>
      <c r="N2732">
        <v>700</v>
      </c>
      <c r="O2732" t="s">
        <v>898</v>
      </c>
      <c r="P2732">
        <v>0.87974749919529704</v>
      </c>
      <c r="Q2732">
        <v>0.93611288936391501</v>
      </c>
      <c r="R2732">
        <v>0.49428347149620699</v>
      </c>
      <c r="S2732">
        <v>3.6834937570132002E-2</v>
      </c>
      <c r="T2732">
        <v>-0.66979750636124102</v>
      </c>
      <c r="U2732">
        <v>0.66979750636124102</v>
      </c>
      <c r="V2732" s="15">
        <v>0.73516377000442901</v>
      </c>
      <c r="W2732">
        <v>-6.89</v>
      </c>
      <c r="X2732">
        <v>2.4500000000000002</v>
      </c>
      <c r="Y2732">
        <v>8008</v>
      </c>
      <c r="Z2732">
        <v>616</v>
      </c>
      <c r="AA2732">
        <v>0.02</v>
      </c>
      <c r="AB2732">
        <v>13</v>
      </c>
      <c r="AC2732">
        <v>7</v>
      </c>
      <c r="AD2732">
        <v>6</v>
      </c>
      <c r="AE2732">
        <v>53.85</v>
      </c>
      <c r="AF2732">
        <v>16</v>
      </c>
      <c r="AG2732">
        <v>3</v>
      </c>
      <c r="AH2732">
        <v>2</v>
      </c>
      <c r="AI2732">
        <v>8</v>
      </c>
      <c r="AJ2732" s="301">
        <v>43919</v>
      </c>
      <c r="AK2732">
        <v>4075</v>
      </c>
      <c r="AL2732">
        <v>1011</v>
      </c>
      <c r="AM2732" s="301">
        <v>43828</v>
      </c>
      <c r="AN2732">
        <v>4455</v>
      </c>
      <c r="AO2732">
        <v>1290</v>
      </c>
      <c r="AP2732" s="301">
        <v>43645</v>
      </c>
      <c r="AQ2732">
        <v>3300</v>
      </c>
      <c r="AR2732">
        <v>947</v>
      </c>
      <c r="AS2732" s="301">
        <v>43280</v>
      </c>
      <c r="AT2732">
        <v>4465</v>
      </c>
      <c r="AU2732">
        <v>987</v>
      </c>
    </row>
    <row r="2733" spans="1:47" x14ac:dyDescent="0.2">
      <c r="A2733" s="102">
        <v>454</v>
      </c>
      <c r="B2733">
        <v>6703</v>
      </c>
      <c r="C2733" t="s">
        <v>1080</v>
      </c>
      <c r="D2733" t="s">
        <v>903</v>
      </c>
      <c r="E2733">
        <v>1028</v>
      </c>
      <c r="F2733">
        <v>1023</v>
      </c>
      <c r="G2733">
        <v>1000</v>
      </c>
      <c r="H2733" t="s">
        <v>898</v>
      </c>
      <c r="I2733">
        <v>8233</v>
      </c>
      <c r="J2733" t="s">
        <v>930</v>
      </c>
      <c r="K2733" t="s">
        <v>921</v>
      </c>
      <c r="L2733">
        <v>920</v>
      </c>
      <c r="M2733">
        <v>907</v>
      </c>
      <c r="N2733">
        <v>1100</v>
      </c>
      <c r="O2733" t="s">
        <v>901</v>
      </c>
      <c r="P2733">
        <v>0.83953424604057103</v>
      </c>
      <c r="Q2733">
        <v>0.95939084485822002</v>
      </c>
      <c r="R2733">
        <v>0.13656282571456099</v>
      </c>
      <c r="S2733">
        <v>1.37022508385185E-2</v>
      </c>
      <c r="T2733">
        <v>1.5404686146081801</v>
      </c>
      <c r="U2733">
        <v>1.5404686146081801</v>
      </c>
      <c r="V2733">
        <v>1.36779040174199</v>
      </c>
      <c r="W2733">
        <v>5.31</v>
      </c>
      <c r="X2733">
        <v>2.4700000000000002</v>
      </c>
      <c r="Y2733">
        <v>7928</v>
      </c>
      <c r="Z2733">
        <v>610</v>
      </c>
      <c r="AA2733">
        <v>0.2</v>
      </c>
      <c r="AB2733">
        <v>13</v>
      </c>
      <c r="AC2733">
        <v>8</v>
      </c>
      <c r="AD2733">
        <v>5</v>
      </c>
      <c r="AE2733">
        <v>61.54</v>
      </c>
      <c r="AF2733">
        <v>19</v>
      </c>
      <c r="AG2733">
        <v>1</v>
      </c>
      <c r="AH2733">
        <v>1</v>
      </c>
      <c r="AI2733">
        <v>11</v>
      </c>
      <c r="AJ2733" s="301">
        <v>43919</v>
      </c>
      <c r="AK2733">
        <v>1024</v>
      </c>
      <c r="AL2733">
        <v>1003</v>
      </c>
      <c r="AM2733" s="301">
        <v>43828</v>
      </c>
      <c r="AN2733">
        <v>1519</v>
      </c>
      <c r="AO2733">
        <v>1228</v>
      </c>
      <c r="AP2733" s="301">
        <v>43645</v>
      </c>
      <c r="AQ2733">
        <v>1357</v>
      </c>
      <c r="AR2733">
        <v>1210</v>
      </c>
      <c r="AS2733" s="301">
        <v>43280</v>
      </c>
      <c r="AT2733">
        <v>1231</v>
      </c>
      <c r="AU2733">
        <v>1834</v>
      </c>
    </row>
    <row r="2734" spans="1:47" x14ac:dyDescent="0.2">
      <c r="A2734" s="102">
        <v>3000</v>
      </c>
      <c r="B2734">
        <v>2327</v>
      </c>
      <c r="C2734" t="s">
        <v>1171</v>
      </c>
      <c r="D2734" t="s">
        <v>900</v>
      </c>
      <c r="E2734">
        <v>2942</v>
      </c>
      <c r="F2734">
        <v>2914</v>
      </c>
      <c r="G2734">
        <v>300</v>
      </c>
      <c r="H2734" t="s">
        <v>898</v>
      </c>
      <c r="I2734">
        <v>5110</v>
      </c>
      <c r="J2734" t="s">
        <v>808</v>
      </c>
      <c r="K2734" t="s">
        <v>984</v>
      </c>
      <c r="L2734">
        <v>1053</v>
      </c>
      <c r="M2734">
        <v>1049</v>
      </c>
      <c r="N2734">
        <v>800</v>
      </c>
      <c r="O2734" t="s">
        <v>901</v>
      </c>
      <c r="P2734">
        <v>0.84412891078860997</v>
      </c>
      <c r="Q2734">
        <v>0.89703491309508898</v>
      </c>
      <c r="R2734">
        <v>0.12579088890272999</v>
      </c>
      <c r="S2734">
        <v>5.5119764634688199E-2</v>
      </c>
      <c r="T2734">
        <v>1.3650362336116599</v>
      </c>
      <c r="U2734">
        <v>1.3650362336116599</v>
      </c>
      <c r="V2734">
        <v>0.91546440951457797</v>
      </c>
      <c r="W2734">
        <v>4.5999999999999996</v>
      </c>
      <c r="X2734">
        <v>4</v>
      </c>
      <c r="Y2734">
        <v>7906</v>
      </c>
      <c r="Z2734">
        <v>565</v>
      </c>
      <c r="AA2734">
        <v>0.05</v>
      </c>
      <c r="AB2734">
        <v>14</v>
      </c>
      <c r="AC2734">
        <v>8</v>
      </c>
      <c r="AD2734">
        <v>6</v>
      </c>
      <c r="AE2734">
        <v>57.14</v>
      </c>
      <c r="AF2734">
        <v>19</v>
      </c>
      <c r="AG2734">
        <v>3</v>
      </c>
      <c r="AH2734">
        <v>1</v>
      </c>
      <c r="AI2734">
        <v>10</v>
      </c>
      <c r="AJ2734" s="301">
        <v>43919</v>
      </c>
      <c r="AK2734">
        <v>2686</v>
      </c>
      <c r="AL2734">
        <v>1069</v>
      </c>
      <c r="AM2734" s="301">
        <v>43828</v>
      </c>
      <c r="AN2734">
        <v>3600</v>
      </c>
      <c r="AO2734">
        <v>1337</v>
      </c>
      <c r="AP2734" s="301">
        <v>43645</v>
      </c>
      <c r="AQ2734">
        <v>3515</v>
      </c>
      <c r="AR2734">
        <v>1263</v>
      </c>
      <c r="AS2734" s="301">
        <v>43280</v>
      </c>
      <c r="AT2734">
        <v>2762</v>
      </c>
      <c r="AU2734">
        <v>1711</v>
      </c>
    </row>
    <row r="2735" spans="1:47" x14ac:dyDescent="0.2">
      <c r="A2735" s="102">
        <v>237</v>
      </c>
      <c r="B2735">
        <v>2502</v>
      </c>
      <c r="C2735" t="s">
        <v>1457</v>
      </c>
      <c r="D2735" t="s">
        <v>923</v>
      </c>
      <c r="E2735">
        <v>3706</v>
      </c>
      <c r="F2735">
        <v>3701</v>
      </c>
      <c r="G2735">
        <v>200</v>
      </c>
      <c r="H2735" t="s">
        <v>901</v>
      </c>
      <c r="I2735">
        <v>3087</v>
      </c>
      <c r="J2735" t="s">
        <v>1094</v>
      </c>
      <c r="K2735" t="s">
        <v>921</v>
      </c>
      <c r="L2735">
        <v>1721</v>
      </c>
      <c r="M2735">
        <v>1719</v>
      </c>
      <c r="N2735">
        <v>400</v>
      </c>
      <c r="O2735" t="s">
        <v>898</v>
      </c>
      <c r="P2735">
        <v>0.85523388414662604</v>
      </c>
      <c r="Q2735">
        <v>0.96590521326631795</v>
      </c>
      <c r="R2735" s="15">
        <v>0.10143991471903301</v>
      </c>
      <c r="S2735">
        <v>7.9968864520068905E-2</v>
      </c>
      <c r="T2735">
        <v>-0.448522612586225</v>
      </c>
      <c r="U2735">
        <v>0.448522612586225</v>
      </c>
      <c r="V2735">
        <v>0.18364532318699001</v>
      </c>
      <c r="W2735">
        <v>-2.3199999999999998</v>
      </c>
      <c r="X2735">
        <v>7.11</v>
      </c>
      <c r="Y2735">
        <v>7789</v>
      </c>
      <c r="Z2735">
        <v>649</v>
      </c>
      <c r="AA2735">
        <v>0.02</v>
      </c>
      <c r="AB2735">
        <v>12</v>
      </c>
      <c r="AC2735">
        <v>5</v>
      </c>
      <c r="AD2735">
        <v>7</v>
      </c>
      <c r="AE2735">
        <v>41.67</v>
      </c>
      <c r="AF2735">
        <v>21</v>
      </c>
      <c r="AG2735">
        <v>0</v>
      </c>
      <c r="AH2735">
        <v>0</v>
      </c>
      <c r="AI2735">
        <v>12</v>
      </c>
      <c r="AJ2735" s="301">
        <v>43919</v>
      </c>
      <c r="AK2735">
        <v>3661</v>
      </c>
      <c r="AL2735">
        <v>1657</v>
      </c>
      <c r="AM2735" s="301">
        <v>43828</v>
      </c>
      <c r="AN2735">
        <v>4983</v>
      </c>
      <c r="AO2735">
        <v>2166</v>
      </c>
      <c r="AP2735" s="301">
        <v>43645</v>
      </c>
      <c r="AQ2735">
        <v>4869</v>
      </c>
      <c r="AR2735">
        <v>2077</v>
      </c>
      <c r="AS2735" s="301">
        <v>43280</v>
      </c>
      <c r="AT2735">
        <v>5466</v>
      </c>
      <c r="AU2735">
        <v>2140</v>
      </c>
    </row>
    <row r="2736" spans="1:47" x14ac:dyDescent="0.2">
      <c r="A2736" s="102">
        <v>955</v>
      </c>
      <c r="B2736">
        <v>8795</v>
      </c>
      <c r="C2736" t="s">
        <v>1083</v>
      </c>
      <c r="D2736" t="s">
        <v>1018</v>
      </c>
      <c r="E2736">
        <v>922</v>
      </c>
      <c r="F2736">
        <v>907</v>
      </c>
      <c r="G2736">
        <v>1200</v>
      </c>
      <c r="H2736" t="s">
        <v>901</v>
      </c>
      <c r="I2736">
        <v>8850</v>
      </c>
      <c r="J2736" t="s">
        <v>1345</v>
      </c>
      <c r="K2736" t="s">
        <v>917</v>
      </c>
      <c r="L2736">
        <v>2237</v>
      </c>
      <c r="M2736">
        <v>2184</v>
      </c>
      <c r="N2736">
        <v>500</v>
      </c>
      <c r="O2736" t="s">
        <v>898</v>
      </c>
      <c r="P2736">
        <v>0.72449352224682095</v>
      </c>
      <c r="Q2736">
        <v>0.94840360450555505</v>
      </c>
      <c r="R2736" s="15">
        <v>0.36185203668974097</v>
      </c>
      <c r="S2736">
        <v>2.1429153174428599E-2</v>
      </c>
      <c r="T2736">
        <v>-1.0113758975155001</v>
      </c>
      <c r="U2736">
        <v>1.0113758975155001</v>
      </c>
      <c r="V2736">
        <v>0.78735788605093504</v>
      </c>
      <c r="W2736">
        <v>-5.33</v>
      </c>
      <c r="X2736">
        <v>0.33</v>
      </c>
      <c r="Y2736">
        <v>7451</v>
      </c>
      <c r="Z2736">
        <v>438</v>
      </c>
      <c r="AA2736">
        <v>0.02</v>
      </c>
      <c r="AB2736">
        <v>17</v>
      </c>
      <c r="AC2736">
        <v>8</v>
      </c>
      <c r="AD2736">
        <v>9</v>
      </c>
      <c r="AE2736">
        <v>47.06</v>
      </c>
      <c r="AF2736">
        <v>19</v>
      </c>
      <c r="AG2736">
        <v>3</v>
      </c>
      <c r="AH2736">
        <v>2</v>
      </c>
      <c r="AI2736">
        <v>12</v>
      </c>
      <c r="AJ2736" s="301">
        <v>43919</v>
      </c>
      <c r="AK2736">
        <v>890</v>
      </c>
      <c r="AL2736">
        <v>2067</v>
      </c>
      <c r="AM2736" s="301">
        <v>43828</v>
      </c>
      <c r="AN2736">
        <v>1395</v>
      </c>
      <c r="AO2736">
        <v>2785</v>
      </c>
      <c r="AP2736" s="301">
        <v>43645</v>
      </c>
      <c r="AQ2736">
        <v>1202</v>
      </c>
      <c r="AR2736">
        <v>2621</v>
      </c>
      <c r="AS2736" s="301">
        <v>43280</v>
      </c>
      <c r="AT2736">
        <v>1622</v>
      </c>
      <c r="AU2736">
        <v>2610</v>
      </c>
    </row>
    <row r="2737" spans="1:47" x14ac:dyDescent="0.2">
      <c r="A2737" s="102">
        <v>1195</v>
      </c>
      <c r="B2737">
        <v>9072</v>
      </c>
      <c r="C2737" t="s">
        <v>975</v>
      </c>
      <c r="D2737" t="s">
        <v>976</v>
      </c>
      <c r="E2737">
        <v>2118</v>
      </c>
      <c r="F2737">
        <v>2146</v>
      </c>
      <c r="G2737">
        <v>500</v>
      </c>
      <c r="H2737" t="s">
        <v>898</v>
      </c>
      <c r="I2737">
        <v>9603</v>
      </c>
      <c r="J2737" t="s">
        <v>1013</v>
      </c>
      <c r="K2737" t="s">
        <v>910</v>
      </c>
      <c r="L2737">
        <v>1569</v>
      </c>
      <c r="M2737">
        <v>1540</v>
      </c>
      <c r="N2737">
        <v>700</v>
      </c>
      <c r="O2737" t="s">
        <v>901</v>
      </c>
      <c r="P2737">
        <v>0.76778649004614397</v>
      </c>
      <c r="Q2737">
        <v>0.94368169584974404</v>
      </c>
      <c r="R2737">
        <v>0.41195818123628702</v>
      </c>
      <c r="S2737" s="15">
        <v>3.0515717736565098E-2</v>
      </c>
      <c r="T2737">
        <v>0.34424070805990098</v>
      </c>
      <c r="U2737">
        <v>0.34424070805990098</v>
      </c>
      <c r="V2737">
        <v>1.5106224139298401E-2</v>
      </c>
      <c r="W2737">
        <v>4.8899999999999997</v>
      </c>
      <c r="X2737">
        <v>0.47</v>
      </c>
      <c r="Y2737">
        <v>7377</v>
      </c>
      <c r="Z2737">
        <v>527</v>
      </c>
      <c r="AA2737">
        <v>0.09</v>
      </c>
      <c r="AB2737">
        <v>14</v>
      </c>
      <c r="AC2737">
        <v>7</v>
      </c>
      <c r="AD2737">
        <v>7</v>
      </c>
      <c r="AE2737">
        <v>50</v>
      </c>
      <c r="AF2737">
        <v>16</v>
      </c>
      <c r="AG2737">
        <v>2</v>
      </c>
      <c r="AH2737">
        <v>3</v>
      </c>
      <c r="AI2737">
        <v>9</v>
      </c>
      <c r="AJ2737" s="301">
        <v>43919</v>
      </c>
      <c r="AK2737">
        <v>2172</v>
      </c>
      <c r="AL2737">
        <v>1419</v>
      </c>
      <c r="AM2737" s="301">
        <v>43828</v>
      </c>
      <c r="AN2737">
        <v>2746</v>
      </c>
      <c r="AO2737">
        <v>3135</v>
      </c>
      <c r="AP2737" s="301">
        <v>43645</v>
      </c>
      <c r="AQ2737">
        <v>2562</v>
      </c>
      <c r="AR2737">
        <v>2719</v>
      </c>
      <c r="AS2737" s="301">
        <v>43280</v>
      </c>
      <c r="AT2737">
        <v>2840</v>
      </c>
      <c r="AU2737">
        <v>3240</v>
      </c>
    </row>
    <row r="2738" spans="1:47" x14ac:dyDescent="0.2">
      <c r="A2738" s="102">
        <v>2190</v>
      </c>
      <c r="B2738">
        <v>2327</v>
      </c>
      <c r="C2738" t="s">
        <v>1171</v>
      </c>
      <c r="D2738" t="s">
        <v>900</v>
      </c>
      <c r="E2738">
        <v>2942</v>
      </c>
      <c r="F2738">
        <v>2914</v>
      </c>
      <c r="G2738">
        <v>300</v>
      </c>
      <c r="H2738" t="s">
        <v>901</v>
      </c>
      <c r="I2738">
        <v>7240</v>
      </c>
      <c r="J2738" t="s">
        <v>599</v>
      </c>
      <c r="K2738" t="s">
        <v>913</v>
      </c>
      <c r="L2738">
        <v>1315</v>
      </c>
      <c r="M2738">
        <v>1294</v>
      </c>
      <c r="N2738">
        <v>700</v>
      </c>
      <c r="O2738" t="s">
        <v>898</v>
      </c>
      <c r="P2738">
        <v>0.83636422604013405</v>
      </c>
      <c r="Q2738">
        <v>0.92005331169409599</v>
      </c>
      <c r="R2738">
        <v>0.23500724847531701</v>
      </c>
      <c r="S2738">
        <v>9.1058281564376006E-3</v>
      </c>
      <c r="T2738">
        <v>-2.1587734870652499E-2</v>
      </c>
      <c r="U2738">
        <v>2.1587734870652499E-2</v>
      </c>
      <c r="V2738">
        <v>0.29189024920420198</v>
      </c>
      <c r="W2738">
        <v>-0.15</v>
      </c>
      <c r="X2738">
        <v>3.61</v>
      </c>
      <c r="Y2738">
        <v>7039</v>
      </c>
      <c r="Z2738">
        <v>541</v>
      </c>
      <c r="AA2738">
        <v>0.21</v>
      </c>
      <c r="AB2738">
        <v>13</v>
      </c>
      <c r="AC2738">
        <v>6</v>
      </c>
      <c r="AD2738">
        <v>7</v>
      </c>
      <c r="AE2738">
        <v>46.15</v>
      </c>
      <c r="AF2738">
        <v>16</v>
      </c>
      <c r="AG2738">
        <v>4</v>
      </c>
      <c r="AH2738">
        <v>4</v>
      </c>
      <c r="AI2738">
        <v>5</v>
      </c>
      <c r="AJ2738" s="301">
        <v>43919</v>
      </c>
      <c r="AK2738">
        <v>2686</v>
      </c>
      <c r="AL2738">
        <v>1212</v>
      </c>
      <c r="AM2738" s="301">
        <v>43828</v>
      </c>
      <c r="AN2738">
        <v>3600</v>
      </c>
      <c r="AO2738">
        <v>1641</v>
      </c>
      <c r="AP2738" s="301">
        <v>43645</v>
      </c>
      <c r="AQ2738">
        <v>3515</v>
      </c>
      <c r="AR2738">
        <v>1653</v>
      </c>
      <c r="AS2738" s="301">
        <v>43280</v>
      </c>
      <c r="AT2738">
        <v>2762</v>
      </c>
      <c r="AU2738">
        <v>2099</v>
      </c>
    </row>
    <row r="2739" spans="1:47" x14ac:dyDescent="0.2">
      <c r="A2739" s="102">
        <v>3151</v>
      </c>
      <c r="B2739">
        <v>8174</v>
      </c>
      <c r="C2739" t="s">
        <v>1773</v>
      </c>
      <c r="D2739" t="s">
        <v>921</v>
      </c>
      <c r="E2739">
        <v>4545</v>
      </c>
      <c r="F2739">
        <v>4680</v>
      </c>
      <c r="G2739">
        <v>200</v>
      </c>
      <c r="H2739" t="s">
        <v>898</v>
      </c>
      <c r="I2739">
        <v>8697</v>
      </c>
      <c r="J2739" t="s">
        <v>666</v>
      </c>
      <c r="K2739" t="s">
        <v>904</v>
      </c>
      <c r="L2739">
        <v>2490</v>
      </c>
      <c r="M2739">
        <v>2498</v>
      </c>
      <c r="N2739">
        <v>400</v>
      </c>
      <c r="O2739" t="s">
        <v>901</v>
      </c>
      <c r="P2739">
        <v>0.843309518455165</v>
      </c>
      <c r="Q2739">
        <v>0.89130634390508801</v>
      </c>
      <c r="R2739">
        <v>0.32121177532772599</v>
      </c>
      <c r="S2739" s="15">
        <v>5.9909352561665997E-2</v>
      </c>
      <c r="T2739">
        <v>0.32008698454782902</v>
      </c>
      <c r="U2739">
        <v>0.32008698454782902</v>
      </c>
      <c r="V2739">
        <v>0.13263053154117699</v>
      </c>
      <c r="W2739">
        <v>2.15</v>
      </c>
      <c r="X2739">
        <v>6.75</v>
      </c>
      <c r="Y2739">
        <v>7027</v>
      </c>
      <c r="Z2739">
        <v>468</v>
      </c>
      <c r="AA2739">
        <v>-0.12</v>
      </c>
      <c r="AB2739">
        <v>15</v>
      </c>
      <c r="AC2739">
        <v>9</v>
      </c>
      <c r="AD2739">
        <v>6</v>
      </c>
      <c r="AE2739">
        <v>60</v>
      </c>
      <c r="AF2739">
        <v>17</v>
      </c>
      <c r="AG2739">
        <v>4</v>
      </c>
      <c r="AH2739">
        <v>3</v>
      </c>
      <c r="AI2739">
        <v>8</v>
      </c>
      <c r="AJ2739" s="301">
        <v>43919</v>
      </c>
      <c r="AK2739">
        <v>3685</v>
      </c>
      <c r="AL2739">
        <v>1916</v>
      </c>
      <c r="AM2739" s="301">
        <v>43828</v>
      </c>
      <c r="AN2739">
        <v>3505</v>
      </c>
      <c r="AO2739">
        <v>1930</v>
      </c>
      <c r="AP2739" s="301">
        <v>43645</v>
      </c>
      <c r="AQ2739">
        <v>2851</v>
      </c>
      <c r="AR2739">
        <v>1748</v>
      </c>
      <c r="AS2739" s="301">
        <v>43280</v>
      </c>
      <c r="AT2739">
        <v>6270</v>
      </c>
      <c r="AU2739">
        <v>2030</v>
      </c>
    </row>
    <row r="2740" spans="1:47" x14ac:dyDescent="0.2">
      <c r="A2740" s="102">
        <v>3561</v>
      </c>
      <c r="B2740">
        <v>4507</v>
      </c>
      <c r="C2740" t="s">
        <v>1205</v>
      </c>
      <c r="D2740" t="s">
        <v>918</v>
      </c>
      <c r="E2740">
        <v>6840</v>
      </c>
      <c r="F2740">
        <v>6658</v>
      </c>
      <c r="G2740">
        <v>100</v>
      </c>
      <c r="H2740" t="s">
        <v>898</v>
      </c>
      <c r="I2740">
        <v>6479</v>
      </c>
      <c r="J2740" t="s">
        <v>449</v>
      </c>
      <c r="K2740" t="s">
        <v>903</v>
      </c>
      <c r="L2740">
        <v>1925</v>
      </c>
      <c r="M2740">
        <v>1922</v>
      </c>
      <c r="N2740">
        <v>300</v>
      </c>
      <c r="O2740" t="s">
        <v>901</v>
      </c>
      <c r="P2740">
        <v>0.85242077918789505</v>
      </c>
      <c r="Q2740">
        <v>0.87491724336844701</v>
      </c>
      <c r="R2740">
        <v>0.234215719634877</v>
      </c>
      <c r="S2740">
        <v>4.8382155256058497E-2</v>
      </c>
      <c r="T2740">
        <v>1.0451359248893399</v>
      </c>
      <c r="U2740">
        <v>1.0451359248893399</v>
      </c>
      <c r="V2740">
        <v>1.3982223508376499</v>
      </c>
      <c r="W2740">
        <v>5.03</v>
      </c>
      <c r="X2740">
        <v>13.4</v>
      </c>
      <c r="Y2740">
        <v>7025</v>
      </c>
      <c r="Z2740">
        <v>639</v>
      </c>
      <c r="AA2740">
        <v>0.16</v>
      </c>
      <c r="AB2740">
        <v>11</v>
      </c>
      <c r="AC2740">
        <v>5</v>
      </c>
      <c r="AD2740">
        <v>6</v>
      </c>
      <c r="AE2740">
        <v>45.45</v>
      </c>
      <c r="AF2740">
        <v>19</v>
      </c>
      <c r="AG2740">
        <v>2</v>
      </c>
      <c r="AH2740">
        <v>1</v>
      </c>
      <c r="AI2740">
        <v>8</v>
      </c>
      <c r="AJ2740" s="301">
        <v>43919</v>
      </c>
      <c r="AK2740">
        <v>5426</v>
      </c>
      <c r="AL2740">
        <v>1613</v>
      </c>
      <c r="AM2740" s="301">
        <v>43828</v>
      </c>
      <c r="AN2740">
        <v>6767</v>
      </c>
      <c r="AO2740">
        <v>2277</v>
      </c>
      <c r="AP2740" s="301">
        <v>43645</v>
      </c>
      <c r="AQ2740">
        <v>6315</v>
      </c>
      <c r="AR2740">
        <v>1891</v>
      </c>
      <c r="AS2740" s="301">
        <v>43280</v>
      </c>
      <c r="AT2740">
        <v>5472</v>
      </c>
      <c r="AU2740">
        <v>1845</v>
      </c>
    </row>
    <row r="2741" spans="1:47" x14ac:dyDescent="0.2">
      <c r="A2741" s="102">
        <v>2687</v>
      </c>
      <c r="B2741">
        <v>7532</v>
      </c>
      <c r="C2741" t="s">
        <v>1214</v>
      </c>
      <c r="D2741" t="s">
        <v>921</v>
      </c>
      <c r="E2741">
        <v>2386</v>
      </c>
      <c r="F2741">
        <v>2396</v>
      </c>
      <c r="G2741">
        <v>400</v>
      </c>
      <c r="H2741" t="s">
        <v>901</v>
      </c>
      <c r="I2741">
        <v>8697</v>
      </c>
      <c r="J2741" t="s">
        <v>666</v>
      </c>
      <c r="K2741" t="s">
        <v>904</v>
      </c>
      <c r="L2741">
        <v>2490</v>
      </c>
      <c r="M2741">
        <v>2498</v>
      </c>
      <c r="N2741">
        <v>400</v>
      </c>
      <c r="O2741" t="s">
        <v>898</v>
      </c>
      <c r="P2741">
        <v>0.83990566933101796</v>
      </c>
      <c r="Q2741">
        <v>0.90637146681033698</v>
      </c>
      <c r="R2741">
        <v>0.119249940059627</v>
      </c>
      <c r="S2741">
        <v>9.77097184503215E-3</v>
      </c>
      <c r="T2741">
        <v>-0.35716683689285</v>
      </c>
      <c r="U2741">
        <v>0.35716683689285</v>
      </c>
      <c r="V2741">
        <v>0.29977854680315003</v>
      </c>
      <c r="W2741">
        <v>-1.82</v>
      </c>
      <c r="X2741">
        <v>4.08</v>
      </c>
      <c r="Y2741">
        <v>6652</v>
      </c>
      <c r="Z2741">
        <v>512</v>
      </c>
      <c r="AA2741">
        <v>7.0000000000000007E-2</v>
      </c>
      <c r="AB2741">
        <v>13</v>
      </c>
      <c r="AC2741">
        <v>8</v>
      </c>
      <c r="AD2741">
        <v>5</v>
      </c>
      <c r="AE2741">
        <v>61.54</v>
      </c>
      <c r="AF2741">
        <v>18</v>
      </c>
      <c r="AG2741">
        <v>3</v>
      </c>
      <c r="AH2741">
        <v>2</v>
      </c>
      <c r="AI2741">
        <v>8</v>
      </c>
      <c r="AJ2741" s="301">
        <v>43919</v>
      </c>
      <c r="AK2741">
        <v>2058</v>
      </c>
      <c r="AL2741">
        <v>1916</v>
      </c>
      <c r="AM2741" s="301">
        <v>43828</v>
      </c>
      <c r="AN2741">
        <v>1811</v>
      </c>
      <c r="AO2741">
        <v>1930</v>
      </c>
      <c r="AP2741" s="301">
        <v>43645</v>
      </c>
      <c r="AQ2741">
        <v>1705</v>
      </c>
      <c r="AR2741">
        <v>1748</v>
      </c>
      <c r="AS2741" s="301">
        <v>43280</v>
      </c>
      <c r="AT2741">
        <v>1278</v>
      </c>
      <c r="AU2741">
        <v>2030</v>
      </c>
    </row>
    <row r="2742" spans="1:47" x14ac:dyDescent="0.2">
      <c r="A2742" s="102">
        <v>3633</v>
      </c>
      <c r="B2742">
        <v>1662</v>
      </c>
      <c r="C2742" t="s">
        <v>463</v>
      </c>
      <c r="D2742" t="s">
        <v>1045</v>
      </c>
      <c r="E2742">
        <v>1807</v>
      </c>
      <c r="F2742">
        <v>1788</v>
      </c>
      <c r="G2742">
        <v>400</v>
      </c>
      <c r="H2742" t="s">
        <v>901</v>
      </c>
      <c r="I2742">
        <v>1801</v>
      </c>
      <c r="J2742" t="s">
        <v>1352</v>
      </c>
      <c r="K2742" t="s">
        <v>907</v>
      </c>
      <c r="L2742">
        <v>3845</v>
      </c>
      <c r="M2742">
        <v>3905</v>
      </c>
      <c r="N2742">
        <v>200</v>
      </c>
      <c r="O2742" t="s">
        <v>898</v>
      </c>
      <c r="P2742">
        <v>0.59407260528009598</v>
      </c>
      <c r="Q2742">
        <v>0.87210983592053803</v>
      </c>
      <c r="R2742">
        <v>0.120204480158402</v>
      </c>
      <c r="S2742">
        <v>2.3935364707889598E-2</v>
      </c>
      <c r="T2742">
        <v>-2.4193155404599</v>
      </c>
      <c r="U2742">
        <v>2.4193155404599</v>
      </c>
      <c r="V2742">
        <v>2.3168613982166</v>
      </c>
      <c r="W2742">
        <v>-19.3</v>
      </c>
      <c r="X2742">
        <v>8.43</v>
      </c>
      <c r="Y2742">
        <v>6423</v>
      </c>
      <c r="Z2742">
        <v>642</v>
      </c>
      <c r="AA2742">
        <v>-0.36</v>
      </c>
      <c r="AB2742">
        <v>10</v>
      </c>
      <c r="AC2742">
        <v>4</v>
      </c>
      <c r="AD2742">
        <v>6</v>
      </c>
      <c r="AE2742">
        <v>40</v>
      </c>
      <c r="AF2742">
        <v>18</v>
      </c>
      <c r="AG2742">
        <v>2</v>
      </c>
      <c r="AH2742">
        <v>1</v>
      </c>
      <c r="AI2742">
        <v>7</v>
      </c>
      <c r="AJ2742" s="301">
        <v>43919</v>
      </c>
      <c r="AK2742">
        <v>1789</v>
      </c>
      <c r="AL2742">
        <v>3355</v>
      </c>
      <c r="AM2742" s="301">
        <v>43828</v>
      </c>
      <c r="AN2742">
        <v>2955</v>
      </c>
      <c r="AO2742">
        <v>4545</v>
      </c>
      <c r="AP2742" s="301">
        <v>43645</v>
      </c>
      <c r="AQ2742">
        <v>2554</v>
      </c>
      <c r="AR2742">
        <v>3990</v>
      </c>
      <c r="AS2742" s="301">
        <v>43280</v>
      </c>
      <c r="AT2742">
        <v>2896</v>
      </c>
      <c r="AU2742">
        <v>5980</v>
      </c>
    </row>
    <row r="2743" spans="1:47" x14ac:dyDescent="0.2">
      <c r="A2743" s="102">
        <v>83</v>
      </c>
      <c r="B2743">
        <v>5233</v>
      </c>
      <c r="C2743" t="s">
        <v>1033</v>
      </c>
      <c r="D2743" t="s">
        <v>897</v>
      </c>
      <c r="E2743">
        <v>2425</v>
      </c>
      <c r="F2743">
        <v>2448</v>
      </c>
      <c r="G2743">
        <v>400</v>
      </c>
      <c r="H2743" t="s">
        <v>901</v>
      </c>
      <c r="I2743">
        <v>6141</v>
      </c>
      <c r="J2743" t="s">
        <v>1069</v>
      </c>
      <c r="K2743" t="s">
        <v>909</v>
      </c>
      <c r="L2743">
        <v>1254</v>
      </c>
      <c r="M2743">
        <v>1256</v>
      </c>
      <c r="N2743">
        <v>800</v>
      </c>
      <c r="O2743" t="s">
        <v>898</v>
      </c>
      <c r="P2743">
        <v>0.94005265381884695</v>
      </c>
      <c r="Q2743">
        <v>0.97358494622136404</v>
      </c>
      <c r="R2743">
        <v>0.178588779199576</v>
      </c>
      <c r="S2743">
        <v>2.0786713822828299E-4</v>
      </c>
      <c r="T2743">
        <v>-0.40024966925137601</v>
      </c>
      <c r="U2743">
        <v>0.40024966925137601</v>
      </c>
      <c r="V2743">
        <v>0.80483528655491798</v>
      </c>
      <c r="W2743">
        <v>-3.04</v>
      </c>
      <c r="X2743">
        <v>2.61</v>
      </c>
      <c r="Y2743">
        <v>6169</v>
      </c>
      <c r="Z2743">
        <v>441</v>
      </c>
      <c r="AA2743">
        <v>0.16</v>
      </c>
      <c r="AB2743">
        <v>14</v>
      </c>
      <c r="AC2743">
        <v>7</v>
      </c>
      <c r="AD2743">
        <v>7</v>
      </c>
      <c r="AE2743">
        <v>50</v>
      </c>
      <c r="AF2743">
        <v>18</v>
      </c>
      <c r="AG2743">
        <v>3</v>
      </c>
      <c r="AH2743">
        <v>3</v>
      </c>
      <c r="AI2743">
        <v>8</v>
      </c>
      <c r="AJ2743" s="301">
        <v>43919</v>
      </c>
      <c r="AK2743">
        <v>1935</v>
      </c>
      <c r="AL2743">
        <v>906</v>
      </c>
      <c r="AM2743" s="301">
        <v>43828</v>
      </c>
      <c r="AN2743">
        <v>3215</v>
      </c>
      <c r="AO2743">
        <v>1690</v>
      </c>
      <c r="AP2743" s="301">
        <v>43645</v>
      </c>
      <c r="AQ2743">
        <v>3290</v>
      </c>
      <c r="AR2743">
        <v>1836</v>
      </c>
      <c r="AS2743" s="301">
        <v>43280</v>
      </c>
      <c r="AT2743">
        <v>3625</v>
      </c>
      <c r="AU2743">
        <v>1514</v>
      </c>
    </row>
    <row r="2744" spans="1:47" x14ac:dyDescent="0.2">
      <c r="A2744" s="102">
        <v>2231</v>
      </c>
      <c r="B2744">
        <v>1803</v>
      </c>
      <c r="C2744" t="s">
        <v>908</v>
      </c>
      <c r="D2744" t="s">
        <v>907</v>
      </c>
      <c r="E2744">
        <v>872</v>
      </c>
      <c r="F2744">
        <v>871</v>
      </c>
      <c r="G2744">
        <v>1000</v>
      </c>
      <c r="H2744" t="s">
        <v>901</v>
      </c>
      <c r="I2744">
        <v>1941</v>
      </c>
      <c r="J2744" t="s">
        <v>1159</v>
      </c>
      <c r="K2744" t="s">
        <v>907</v>
      </c>
      <c r="L2744">
        <v>2302</v>
      </c>
      <c r="M2744">
        <v>2285</v>
      </c>
      <c r="N2744">
        <v>400</v>
      </c>
      <c r="O2744" t="s">
        <v>898</v>
      </c>
      <c r="P2744">
        <v>0.91466923065445904</v>
      </c>
      <c r="Q2744">
        <v>0.91867587151925501</v>
      </c>
      <c r="R2744">
        <v>6.4046094697352302E-3</v>
      </c>
      <c r="S2744" s="15">
        <v>7.1276264076612306E-2</v>
      </c>
      <c r="T2744">
        <v>-0.44726368576803499</v>
      </c>
      <c r="U2744">
        <v>0.44726368576803499</v>
      </c>
      <c r="V2744">
        <v>0.28950283491263101</v>
      </c>
      <c r="W2744">
        <v>-1.48</v>
      </c>
      <c r="X2744">
        <v>4.7</v>
      </c>
      <c r="Y2744">
        <v>6104</v>
      </c>
      <c r="Z2744">
        <v>470</v>
      </c>
      <c r="AA2744">
        <v>0.08</v>
      </c>
      <c r="AB2744">
        <v>13</v>
      </c>
      <c r="AC2744">
        <v>5</v>
      </c>
      <c r="AD2744">
        <v>8</v>
      </c>
      <c r="AE2744">
        <v>38.46</v>
      </c>
      <c r="AF2744">
        <v>18</v>
      </c>
      <c r="AG2744">
        <v>3</v>
      </c>
      <c r="AH2744">
        <v>1</v>
      </c>
      <c r="AI2744">
        <v>9</v>
      </c>
      <c r="AJ2744" s="301">
        <v>43919</v>
      </c>
      <c r="AK2744">
        <v>867</v>
      </c>
      <c r="AL2744">
        <v>2248</v>
      </c>
      <c r="AM2744" s="301">
        <v>43828</v>
      </c>
      <c r="AN2744">
        <v>1116</v>
      </c>
      <c r="AO2744">
        <v>2532</v>
      </c>
      <c r="AP2744" s="301">
        <v>43645</v>
      </c>
      <c r="AQ2744">
        <v>906</v>
      </c>
      <c r="AR2744">
        <v>2296</v>
      </c>
      <c r="AS2744" s="301">
        <v>43280</v>
      </c>
      <c r="AT2744">
        <v>1098</v>
      </c>
      <c r="AU2744">
        <v>2698</v>
      </c>
    </row>
    <row r="2745" spans="1:47" x14ac:dyDescent="0.2">
      <c r="A2745" s="102">
        <v>1924</v>
      </c>
      <c r="B2745">
        <v>3405</v>
      </c>
      <c r="C2745" t="s">
        <v>1265</v>
      </c>
      <c r="D2745" t="s">
        <v>920</v>
      </c>
      <c r="E2745">
        <v>1120</v>
      </c>
      <c r="F2745">
        <v>1104</v>
      </c>
      <c r="G2745">
        <v>900</v>
      </c>
      <c r="H2745" t="s">
        <v>901</v>
      </c>
      <c r="I2745">
        <v>6326</v>
      </c>
      <c r="J2745" t="s">
        <v>1450</v>
      </c>
      <c r="K2745" t="s">
        <v>909</v>
      </c>
      <c r="L2745">
        <v>1614.5</v>
      </c>
      <c r="M2745">
        <v>1599</v>
      </c>
      <c r="N2745">
        <v>600</v>
      </c>
      <c r="O2745" t="s">
        <v>898</v>
      </c>
      <c r="P2745">
        <v>0.87901872343024401</v>
      </c>
      <c r="Q2745">
        <v>0.92694957383555399</v>
      </c>
      <c r="R2745" s="15">
        <v>0.114846737674783</v>
      </c>
      <c r="S2745" s="15">
        <v>1.93486759251636E-3</v>
      </c>
      <c r="T2745">
        <v>-2.4712972450756499</v>
      </c>
      <c r="U2745">
        <v>2.4712972450756499</v>
      </c>
      <c r="V2745">
        <v>2.0926822678332302</v>
      </c>
      <c r="W2745">
        <v>-14.31</v>
      </c>
      <c r="X2745">
        <v>3.56</v>
      </c>
      <c r="Y2745">
        <v>6076</v>
      </c>
      <c r="Z2745">
        <v>434</v>
      </c>
      <c r="AA2745">
        <v>0.01</v>
      </c>
      <c r="AB2745">
        <v>14</v>
      </c>
      <c r="AC2745">
        <v>7</v>
      </c>
      <c r="AD2745">
        <v>7</v>
      </c>
      <c r="AE2745">
        <v>50</v>
      </c>
      <c r="AF2745">
        <v>20</v>
      </c>
      <c r="AG2745">
        <v>1</v>
      </c>
      <c r="AH2745">
        <v>1</v>
      </c>
      <c r="AI2745">
        <v>12</v>
      </c>
      <c r="AJ2745" s="301">
        <v>43919</v>
      </c>
      <c r="AK2745">
        <v>1129</v>
      </c>
      <c r="AL2745">
        <v>1398.5</v>
      </c>
      <c r="AM2745" s="301">
        <v>43828</v>
      </c>
      <c r="AN2745">
        <v>1331</v>
      </c>
      <c r="AO2745">
        <v>1726</v>
      </c>
      <c r="AP2745" s="301">
        <v>43645</v>
      </c>
      <c r="AQ2745">
        <v>1308</v>
      </c>
      <c r="AR2745">
        <v>1813</v>
      </c>
      <c r="AS2745" s="301">
        <v>43280</v>
      </c>
      <c r="AT2745">
        <v>1497</v>
      </c>
      <c r="AU2745">
        <v>1732</v>
      </c>
    </row>
    <row r="2746" spans="1:47" x14ac:dyDescent="0.2">
      <c r="A2746" s="102">
        <v>1410</v>
      </c>
      <c r="B2746">
        <v>7278</v>
      </c>
      <c r="C2746" t="s">
        <v>42</v>
      </c>
      <c r="D2746" t="s">
        <v>913</v>
      </c>
      <c r="E2746">
        <v>1620</v>
      </c>
      <c r="F2746">
        <v>1574</v>
      </c>
      <c r="G2746">
        <v>600</v>
      </c>
      <c r="H2746" t="s">
        <v>901</v>
      </c>
      <c r="I2746">
        <v>9603</v>
      </c>
      <c r="J2746" t="s">
        <v>1013</v>
      </c>
      <c r="K2746" t="s">
        <v>910</v>
      </c>
      <c r="L2746">
        <v>1569</v>
      </c>
      <c r="M2746">
        <v>1540</v>
      </c>
      <c r="N2746">
        <v>600</v>
      </c>
      <c r="O2746" t="s">
        <v>898</v>
      </c>
      <c r="P2746">
        <v>0.792307054618545</v>
      </c>
      <c r="Q2746">
        <v>0.93872306177777198</v>
      </c>
      <c r="R2746">
        <v>9.6800742326820399E-2</v>
      </c>
      <c r="S2746">
        <v>9.1316984333012205E-2</v>
      </c>
      <c r="T2746">
        <v>-0.129969672442971</v>
      </c>
      <c r="U2746">
        <v>0.129969672442971</v>
      </c>
      <c r="V2746">
        <v>0.220204213339105</v>
      </c>
      <c r="W2746">
        <v>-1.79</v>
      </c>
      <c r="X2746">
        <v>2.16</v>
      </c>
      <c r="Y2746">
        <v>5616</v>
      </c>
      <c r="Z2746">
        <v>562</v>
      </c>
      <c r="AA2746">
        <v>0.12</v>
      </c>
      <c r="AB2746">
        <v>10</v>
      </c>
      <c r="AC2746">
        <v>5</v>
      </c>
      <c r="AD2746">
        <v>5</v>
      </c>
      <c r="AE2746">
        <v>50</v>
      </c>
      <c r="AF2746">
        <v>18</v>
      </c>
      <c r="AG2746">
        <v>3</v>
      </c>
      <c r="AH2746">
        <v>2</v>
      </c>
      <c r="AI2746">
        <v>5</v>
      </c>
      <c r="AJ2746" s="301">
        <v>43919</v>
      </c>
      <c r="AK2746">
        <v>1672</v>
      </c>
      <c r="AL2746">
        <v>1419</v>
      </c>
      <c r="AM2746" s="301">
        <v>43828</v>
      </c>
      <c r="AN2746">
        <v>2485</v>
      </c>
      <c r="AO2746">
        <v>3135</v>
      </c>
      <c r="AP2746" s="301">
        <v>43645</v>
      </c>
      <c r="AQ2746">
        <v>2323</v>
      </c>
      <c r="AR2746">
        <v>2719</v>
      </c>
      <c r="AS2746" s="301">
        <v>43280</v>
      </c>
      <c r="AT2746">
        <v>3370</v>
      </c>
      <c r="AU2746">
        <v>3240</v>
      </c>
    </row>
    <row r="2747" spans="1:47" x14ac:dyDescent="0.2">
      <c r="A2747" s="102">
        <v>1017</v>
      </c>
      <c r="B2747">
        <v>7203</v>
      </c>
      <c r="C2747" t="s">
        <v>1355</v>
      </c>
      <c r="D2747" t="s">
        <v>913</v>
      </c>
      <c r="E2747">
        <v>6780</v>
      </c>
      <c r="F2747">
        <v>6759</v>
      </c>
      <c r="G2747">
        <v>100</v>
      </c>
      <c r="H2747" t="s">
        <v>901</v>
      </c>
      <c r="I2747">
        <v>8425</v>
      </c>
      <c r="J2747" t="s">
        <v>1016</v>
      </c>
      <c r="K2747" t="s">
        <v>904</v>
      </c>
      <c r="L2747">
        <v>2378</v>
      </c>
      <c r="M2747">
        <v>2356</v>
      </c>
      <c r="N2747">
        <v>300</v>
      </c>
      <c r="O2747" t="s">
        <v>898</v>
      </c>
      <c r="P2747">
        <v>0.74184790245304899</v>
      </c>
      <c r="Q2747">
        <v>0.94703456802720798</v>
      </c>
      <c r="R2747">
        <v>0.30543145382269699</v>
      </c>
      <c r="S2747">
        <v>6.82270156164143E-3</v>
      </c>
      <c r="T2747">
        <v>-0.84317035170068799</v>
      </c>
      <c r="U2747">
        <v>0.84317035170068799</v>
      </c>
      <c r="V2747">
        <v>0.76038197723532897</v>
      </c>
      <c r="W2747">
        <v>-5.85</v>
      </c>
      <c r="X2747">
        <v>4.57</v>
      </c>
      <c r="Y2747">
        <v>5448</v>
      </c>
      <c r="Z2747">
        <v>1362</v>
      </c>
      <c r="AA2747">
        <v>0.09</v>
      </c>
      <c r="AB2747">
        <v>4</v>
      </c>
      <c r="AC2747">
        <v>2</v>
      </c>
      <c r="AD2747">
        <v>2</v>
      </c>
      <c r="AE2747">
        <v>50</v>
      </c>
      <c r="AF2747">
        <v>17</v>
      </c>
      <c r="AG2747">
        <v>1</v>
      </c>
      <c r="AH2747">
        <v>1</v>
      </c>
      <c r="AI2747">
        <v>2</v>
      </c>
      <c r="AJ2747" s="301">
        <v>43919</v>
      </c>
      <c r="AK2747">
        <v>6797</v>
      </c>
      <c r="AL2747">
        <v>2183</v>
      </c>
      <c r="AM2747" s="301">
        <v>43828</v>
      </c>
      <c r="AN2747">
        <v>7714</v>
      </c>
      <c r="AO2747">
        <v>3425</v>
      </c>
      <c r="AP2747" s="301">
        <v>43645</v>
      </c>
      <c r="AQ2747">
        <v>6874</v>
      </c>
      <c r="AR2747">
        <v>2692</v>
      </c>
      <c r="AS2747" s="301">
        <v>43280</v>
      </c>
      <c r="AT2747">
        <v>7068</v>
      </c>
      <c r="AU2747">
        <v>2815</v>
      </c>
    </row>
    <row r="2748" spans="1:47" x14ac:dyDescent="0.2">
      <c r="A2748" s="102">
        <v>2712</v>
      </c>
      <c r="B2748">
        <v>7186</v>
      </c>
      <c r="C2748" t="s">
        <v>445</v>
      </c>
      <c r="D2748" t="s">
        <v>940</v>
      </c>
      <c r="E2748">
        <v>353</v>
      </c>
      <c r="F2748">
        <v>347</v>
      </c>
      <c r="G2748">
        <v>3100</v>
      </c>
      <c r="H2748" t="s">
        <v>901</v>
      </c>
      <c r="I2748">
        <v>9616</v>
      </c>
      <c r="J2748" t="s">
        <v>1156</v>
      </c>
      <c r="K2748" t="s">
        <v>910</v>
      </c>
      <c r="L2748">
        <v>3730</v>
      </c>
      <c r="M2748">
        <v>3595</v>
      </c>
      <c r="N2748">
        <v>300</v>
      </c>
      <c r="O2748" t="s">
        <v>898</v>
      </c>
      <c r="P2748">
        <v>0.86825978141415805</v>
      </c>
      <c r="Q2748">
        <v>0.90577412058912199</v>
      </c>
      <c r="R2748" s="15">
        <v>0.49572713896292298</v>
      </c>
      <c r="S2748">
        <v>8.8233375782553303E-2</v>
      </c>
      <c r="T2748">
        <v>-0.92674981179194604</v>
      </c>
      <c r="U2748">
        <v>0.92674981179194604</v>
      </c>
      <c r="V2748">
        <v>1.0044573314906799</v>
      </c>
      <c r="W2748">
        <v>-18.829999999999998</v>
      </c>
      <c r="X2748">
        <v>0.26</v>
      </c>
      <c r="Y2748">
        <v>5428</v>
      </c>
      <c r="Z2748">
        <v>286</v>
      </c>
      <c r="AA2748">
        <v>0.14000000000000001</v>
      </c>
      <c r="AB2748">
        <v>19</v>
      </c>
      <c r="AC2748">
        <v>10</v>
      </c>
      <c r="AD2748">
        <v>9</v>
      </c>
      <c r="AE2748">
        <v>52.63</v>
      </c>
      <c r="AF2748">
        <v>17</v>
      </c>
      <c r="AG2748">
        <v>3</v>
      </c>
      <c r="AH2748">
        <v>5</v>
      </c>
      <c r="AI2748">
        <v>11</v>
      </c>
      <c r="AJ2748" s="301">
        <v>43919</v>
      </c>
      <c r="AK2748">
        <v>340</v>
      </c>
      <c r="AL2748">
        <v>2291</v>
      </c>
      <c r="AM2748" s="301">
        <v>43828</v>
      </c>
      <c r="AN2748">
        <v>452</v>
      </c>
      <c r="AO2748">
        <v>5180</v>
      </c>
      <c r="AP2748" s="301">
        <v>43645</v>
      </c>
      <c r="AQ2748">
        <v>412</v>
      </c>
      <c r="AR2748">
        <v>5240</v>
      </c>
      <c r="AS2748" s="301">
        <v>43280</v>
      </c>
      <c r="AT2748">
        <v>553</v>
      </c>
      <c r="AU2748">
        <v>5940</v>
      </c>
    </row>
    <row r="2749" spans="1:47" x14ac:dyDescent="0.2">
      <c r="A2749" s="102">
        <v>1984</v>
      </c>
      <c r="B2749">
        <v>8060</v>
      </c>
      <c r="C2749" t="s">
        <v>776</v>
      </c>
      <c r="D2749" t="s">
        <v>905</v>
      </c>
      <c r="E2749">
        <v>2200</v>
      </c>
      <c r="F2749">
        <v>2140</v>
      </c>
      <c r="G2749">
        <v>400</v>
      </c>
      <c r="H2749" t="s">
        <v>901</v>
      </c>
      <c r="I2749">
        <v>8586</v>
      </c>
      <c r="J2749" t="s">
        <v>970</v>
      </c>
      <c r="K2749" t="s">
        <v>904</v>
      </c>
      <c r="L2749">
        <v>2332</v>
      </c>
      <c r="M2749">
        <v>2354</v>
      </c>
      <c r="N2749">
        <v>400</v>
      </c>
      <c r="O2749" t="s">
        <v>898</v>
      </c>
      <c r="P2749">
        <v>0.84565155776080703</v>
      </c>
      <c r="Q2749">
        <v>0.92538083396665904</v>
      </c>
      <c r="R2749">
        <v>3.0600820159258999E-2</v>
      </c>
      <c r="S2749">
        <v>1.5979954813132499E-3</v>
      </c>
      <c r="T2749">
        <v>-1.2603014058756501</v>
      </c>
      <c r="U2749">
        <v>1.2603014058756501</v>
      </c>
      <c r="V2749">
        <v>0.78457459948582497</v>
      </c>
      <c r="W2749">
        <v>-9.93</v>
      </c>
      <c r="X2749">
        <v>9.09</v>
      </c>
      <c r="Y2749">
        <v>5336</v>
      </c>
      <c r="Z2749">
        <v>667</v>
      </c>
      <c r="AA2749">
        <v>0.03</v>
      </c>
      <c r="AB2749">
        <v>8</v>
      </c>
      <c r="AC2749">
        <v>4</v>
      </c>
      <c r="AD2749">
        <v>4</v>
      </c>
      <c r="AE2749">
        <v>50</v>
      </c>
      <c r="AF2749">
        <v>19</v>
      </c>
      <c r="AG2749">
        <v>1</v>
      </c>
      <c r="AH2749">
        <v>1</v>
      </c>
      <c r="AI2749">
        <v>6</v>
      </c>
      <c r="AJ2749" s="301">
        <v>43919</v>
      </c>
      <c r="AK2749">
        <v>2199</v>
      </c>
      <c r="AL2749">
        <v>2150</v>
      </c>
      <c r="AM2749" s="301">
        <v>43828</v>
      </c>
      <c r="AN2749">
        <v>2540</v>
      </c>
      <c r="AO2749">
        <v>2879</v>
      </c>
      <c r="AP2749" s="301">
        <v>43645</v>
      </c>
      <c r="AQ2749">
        <v>2372</v>
      </c>
      <c r="AR2749">
        <v>2431</v>
      </c>
      <c r="AS2749" s="301">
        <v>43280</v>
      </c>
      <c r="AT2749">
        <v>2278</v>
      </c>
      <c r="AU2749">
        <v>2766</v>
      </c>
    </row>
    <row r="2750" spans="1:47" x14ac:dyDescent="0.2">
      <c r="A2750" s="102">
        <v>982</v>
      </c>
      <c r="B2750">
        <v>9101</v>
      </c>
      <c r="C2750" t="s">
        <v>682</v>
      </c>
      <c r="D2750" t="s">
        <v>1071</v>
      </c>
      <c r="E2750">
        <v>1484</v>
      </c>
      <c r="F2750">
        <v>1493</v>
      </c>
      <c r="G2750">
        <v>700</v>
      </c>
      <c r="H2750" t="s">
        <v>898</v>
      </c>
      <c r="I2750">
        <v>9303</v>
      </c>
      <c r="J2750" t="s">
        <v>1166</v>
      </c>
      <c r="K2750" t="s">
        <v>1184</v>
      </c>
      <c r="L2750">
        <v>1276</v>
      </c>
      <c r="M2750">
        <v>1286</v>
      </c>
      <c r="N2750">
        <v>800</v>
      </c>
      <c r="O2750" t="s">
        <v>901</v>
      </c>
      <c r="P2750">
        <v>0.93119204486776497</v>
      </c>
      <c r="Q2750">
        <v>0.94766115704190101</v>
      </c>
      <c r="R2750" s="15">
        <v>2.63914533976542E-2</v>
      </c>
      <c r="S2750">
        <v>5.2951200215845297E-3</v>
      </c>
      <c r="T2750">
        <v>0.47748983531060102</v>
      </c>
      <c r="U2750">
        <v>0.47748983531060102</v>
      </c>
      <c r="V2750">
        <v>0.45441146031141499</v>
      </c>
      <c r="W2750">
        <v>1.75</v>
      </c>
      <c r="X2750">
        <v>1.56</v>
      </c>
      <c r="Y2750">
        <v>5093</v>
      </c>
      <c r="Z2750">
        <v>463</v>
      </c>
      <c r="AA2750">
        <v>-0.04</v>
      </c>
      <c r="AB2750">
        <v>11</v>
      </c>
      <c r="AC2750">
        <v>5</v>
      </c>
      <c r="AD2750">
        <v>6</v>
      </c>
      <c r="AE2750">
        <v>45.45</v>
      </c>
      <c r="AF2750">
        <v>19</v>
      </c>
      <c r="AG2750">
        <v>1</v>
      </c>
      <c r="AH2750">
        <v>1</v>
      </c>
      <c r="AI2750">
        <v>9</v>
      </c>
      <c r="AJ2750" s="301">
        <v>43919</v>
      </c>
      <c r="AK2750">
        <v>1336</v>
      </c>
      <c r="AL2750">
        <v>1217</v>
      </c>
      <c r="AM2750" s="301">
        <v>43828</v>
      </c>
      <c r="AN2750">
        <v>1981</v>
      </c>
      <c r="AO2750">
        <v>1471</v>
      </c>
      <c r="AP2750" s="301">
        <v>43645</v>
      </c>
      <c r="AQ2750">
        <v>1776</v>
      </c>
      <c r="AR2750">
        <v>1417</v>
      </c>
      <c r="AS2750" s="301">
        <v>43280</v>
      </c>
      <c r="AT2750">
        <v>2162</v>
      </c>
      <c r="AU2750">
        <v>1330</v>
      </c>
    </row>
    <row r="2751" spans="1:47" x14ac:dyDescent="0.2">
      <c r="A2751" s="102">
        <v>1732</v>
      </c>
      <c r="B2751">
        <v>7976</v>
      </c>
      <c r="C2751" t="s">
        <v>936</v>
      </c>
      <c r="D2751" t="s">
        <v>919</v>
      </c>
      <c r="E2751">
        <v>1351</v>
      </c>
      <c r="F2751">
        <v>1370</v>
      </c>
      <c r="G2751">
        <v>800</v>
      </c>
      <c r="H2751" t="s">
        <v>901</v>
      </c>
      <c r="I2751">
        <v>9474</v>
      </c>
      <c r="J2751" t="s">
        <v>1046</v>
      </c>
      <c r="K2751" t="s">
        <v>900</v>
      </c>
      <c r="L2751">
        <v>1213</v>
      </c>
      <c r="M2751">
        <v>1195</v>
      </c>
      <c r="N2751">
        <v>900</v>
      </c>
      <c r="O2751" t="s">
        <v>898</v>
      </c>
      <c r="P2751">
        <v>0.64883259201236199</v>
      </c>
      <c r="Q2751">
        <v>0.93174017149167498</v>
      </c>
      <c r="R2751">
        <v>0.36547254902140902</v>
      </c>
      <c r="S2751">
        <v>6.7563827056545001E-3</v>
      </c>
      <c r="T2751">
        <v>-0.35547288007178501</v>
      </c>
      <c r="U2751">
        <v>0.35547288007178501</v>
      </c>
      <c r="V2751">
        <v>0.88339357794075701</v>
      </c>
      <c r="W2751">
        <v>-3.27</v>
      </c>
      <c r="X2751">
        <v>1.87</v>
      </c>
      <c r="Y2751">
        <v>5093</v>
      </c>
      <c r="Z2751">
        <v>424</v>
      </c>
      <c r="AA2751">
        <v>-7.0000000000000007E-2</v>
      </c>
      <c r="AB2751">
        <v>12</v>
      </c>
      <c r="AC2751">
        <v>7</v>
      </c>
      <c r="AD2751">
        <v>5</v>
      </c>
      <c r="AE2751">
        <v>58.33</v>
      </c>
      <c r="AF2751">
        <v>19</v>
      </c>
      <c r="AG2751">
        <v>2</v>
      </c>
      <c r="AH2751">
        <v>4</v>
      </c>
      <c r="AI2751">
        <v>6</v>
      </c>
      <c r="AJ2751" s="301">
        <v>43919</v>
      </c>
      <c r="AK2751">
        <v>1547</v>
      </c>
      <c r="AL2751">
        <v>1117</v>
      </c>
      <c r="AM2751" s="301">
        <v>43828</v>
      </c>
      <c r="AN2751">
        <v>1638</v>
      </c>
      <c r="AO2751">
        <v>1820</v>
      </c>
      <c r="AP2751" s="301">
        <v>43645</v>
      </c>
      <c r="AQ2751">
        <v>1770</v>
      </c>
      <c r="AR2751">
        <v>1979</v>
      </c>
      <c r="AS2751" s="301">
        <v>43280</v>
      </c>
      <c r="AT2751">
        <v>2244</v>
      </c>
      <c r="AU2751">
        <v>2589</v>
      </c>
    </row>
    <row r="2752" spans="1:47" x14ac:dyDescent="0.2">
      <c r="A2752" s="102">
        <v>2966</v>
      </c>
      <c r="B2752">
        <v>4023</v>
      </c>
      <c r="C2752" t="s">
        <v>1461</v>
      </c>
      <c r="D2752" t="s">
        <v>920</v>
      </c>
      <c r="E2752">
        <v>4750</v>
      </c>
      <c r="F2752">
        <v>4715</v>
      </c>
      <c r="G2752">
        <v>200</v>
      </c>
      <c r="H2752" t="s">
        <v>901</v>
      </c>
      <c r="I2752">
        <v>6326</v>
      </c>
      <c r="J2752" t="s">
        <v>1450</v>
      </c>
      <c r="K2752" t="s">
        <v>909</v>
      </c>
      <c r="L2752">
        <v>1614.5</v>
      </c>
      <c r="M2752">
        <v>1599</v>
      </c>
      <c r="N2752">
        <v>600</v>
      </c>
      <c r="O2752" t="s">
        <v>898</v>
      </c>
      <c r="P2752">
        <v>0.89426949124156097</v>
      </c>
      <c r="Q2752">
        <v>0.89793007793102597</v>
      </c>
      <c r="R2752">
        <v>9.4101248363375606E-2</v>
      </c>
      <c r="S2752">
        <v>8.8224479627243405E-2</v>
      </c>
      <c r="T2752">
        <v>-1.8216807330459699</v>
      </c>
      <c r="U2752">
        <v>1.8216807330459699</v>
      </c>
      <c r="V2752">
        <v>1.6670909424121401</v>
      </c>
      <c r="W2752">
        <v>-9.2200000000000006</v>
      </c>
      <c r="X2752">
        <v>1.74</v>
      </c>
      <c r="Y2752">
        <v>4977</v>
      </c>
      <c r="Z2752">
        <v>415</v>
      </c>
      <c r="AA2752">
        <v>0.02</v>
      </c>
      <c r="AB2752">
        <v>12</v>
      </c>
      <c r="AC2752">
        <v>7</v>
      </c>
      <c r="AD2752">
        <v>5</v>
      </c>
      <c r="AE2752">
        <v>58.33</v>
      </c>
      <c r="AF2752">
        <v>19</v>
      </c>
      <c r="AG2752">
        <v>2</v>
      </c>
      <c r="AH2752">
        <v>2</v>
      </c>
      <c r="AI2752">
        <v>8</v>
      </c>
      <c r="AJ2752" s="301">
        <v>43919</v>
      </c>
      <c r="AK2752">
        <v>4470</v>
      </c>
      <c r="AL2752">
        <v>1398.5</v>
      </c>
      <c r="AM2752" s="301">
        <v>43828</v>
      </c>
      <c r="AN2752">
        <v>6580</v>
      </c>
      <c r="AO2752">
        <v>1726</v>
      </c>
      <c r="AP2752" s="301">
        <v>43645</v>
      </c>
      <c r="AQ2752">
        <v>7430</v>
      </c>
      <c r="AR2752">
        <v>1813</v>
      </c>
      <c r="AS2752" s="301">
        <v>43280</v>
      </c>
      <c r="AT2752">
        <v>7690</v>
      </c>
      <c r="AU2752">
        <v>1732</v>
      </c>
    </row>
    <row r="2753" spans="1:47" x14ac:dyDescent="0.2">
      <c r="A2753" s="102">
        <v>1711</v>
      </c>
      <c r="B2753">
        <v>5232</v>
      </c>
      <c r="C2753" t="s">
        <v>1433</v>
      </c>
      <c r="D2753" t="s">
        <v>897</v>
      </c>
      <c r="E2753">
        <v>3765</v>
      </c>
      <c r="F2753">
        <v>3805</v>
      </c>
      <c r="G2753">
        <v>200</v>
      </c>
      <c r="H2753" t="s">
        <v>898</v>
      </c>
      <c r="I2753">
        <v>6963</v>
      </c>
      <c r="J2753" t="s">
        <v>1347</v>
      </c>
      <c r="K2753" t="s">
        <v>903</v>
      </c>
      <c r="L2753">
        <v>7110</v>
      </c>
      <c r="M2753">
        <v>7010</v>
      </c>
      <c r="N2753">
        <v>100</v>
      </c>
      <c r="O2753" t="s">
        <v>901</v>
      </c>
      <c r="P2753">
        <v>0.92098433347622799</v>
      </c>
      <c r="Q2753">
        <v>0.932097867614325</v>
      </c>
      <c r="R2753">
        <v>1.5562651473247801E-2</v>
      </c>
      <c r="S2753">
        <v>3.1660982177687501E-2</v>
      </c>
      <c r="T2753">
        <v>0.61880651101636097</v>
      </c>
      <c r="U2753">
        <v>0.61880651101636097</v>
      </c>
      <c r="V2753">
        <v>3.01287423110791E-2</v>
      </c>
      <c r="W2753">
        <v>2.87</v>
      </c>
      <c r="X2753">
        <v>8.56</v>
      </c>
      <c r="Y2753">
        <v>4593</v>
      </c>
      <c r="Z2753">
        <v>919</v>
      </c>
      <c r="AA2753">
        <v>0.22</v>
      </c>
      <c r="AB2753">
        <v>5</v>
      </c>
      <c r="AC2753">
        <v>3</v>
      </c>
      <c r="AD2753">
        <v>2</v>
      </c>
      <c r="AE2753">
        <v>60</v>
      </c>
      <c r="AF2753">
        <v>18</v>
      </c>
      <c r="AG2753">
        <v>1</v>
      </c>
      <c r="AH2753">
        <v>1</v>
      </c>
      <c r="AI2753">
        <v>3</v>
      </c>
      <c r="AJ2753" s="301">
        <v>43919</v>
      </c>
      <c r="AK2753">
        <v>3370</v>
      </c>
      <c r="AL2753">
        <v>6200</v>
      </c>
      <c r="AM2753" s="301">
        <v>43828</v>
      </c>
      <c r="AN2753">
        <v>4775</v>
      </c>
      <c r="AO2753">
        <v>8780</v>
      </c>
      <c r="AP2753" s="301">
        <v>43645</v>
      </c>
      <c r="AQ2753">
        <v>4390</v>
      </c>
      <c r="AR2753">
        <v>7600</v>
      </c>
      <c r="AS2753" s="301">
        <v>43280</v>
      </c>
      <c r="AT2753">
        <v>5150</v>
      </c>
      <c r="AU2753">
        <v>9300</v>
      </c>
    </row>
    <row r="2754" spans="1:47" x14ac:dyDescent="0.2">
      <c r="A2754" s="102">
        <v>3661</v>
      </c>
      <c r="B2754">
        <v>5021</v>
      </c>
      <c r="C2754" t="s">
        <v>1391</v>
      </c>
      <c r="D2754" t="s">
        <v>1090</v>
      </c>
      <c r="E2754">
        <v>1576</v>
      </c>
      <c r="F2754">
        <v>1538</v>
      </c>
      <c r="G2754">
        <v>700</v>
      </c>
      <c r="H2754" t="s">
        <v>901</v>
      </c>
      <c r="I2754">
        <v>7189</v>
      </c>
      <c r="J2754" t="s">
        <v>41</v>
      </c>
      <c r="K2754" t="s">
        <v>940</v>
      </c>
      <c r="L2754">
        <v>732</v>
      </c>
      <c r="M2754">
        <v>739</v>
      </c>
      <c r="N2754">
        <v>1500</v>
      </c>
      <c r="O2754" t="s">
        <v>898</v>
      </c>
      <c r="P2754">
        <v>0.64443576327449703</v>
      </c>
      <c r="Q2754">
        <v>0.87098703878056905</v>
      </c>
      <c r="R2754">
        <v>0.257012644402215</v>
      </c>
      <c r="S2754">
        <v>7.5425810871940294E-2</v>
      </c>
      <c r="T2754">
        <v>-2.0737095344054799</v>
      </c>
      <c r="U2754">
        <v>2.0737095344054799</v>
      </c>
      <c r="V2754">
        <v>1.70329722226952</v>
      </c>
      <c r="W2754">
        <v>-19.45</v>
      </c>
      <c r="X2754">
        <v>2.96</v>
      </c>
      <c r="Y2754">
        <v>4451</v>
      </c>
      <c r="Z2754">
        <v>234</v>
      </c>
      <c r="AA2754">
        <v>-0.11</v>
      </c>
      <c r="AB2754">
        <v>19</v>
      </c>
      <c r="AC2754">
        <v>10</v>
      </c>
      <c r="AD2754">
        <v>9</v>
      </c>
      <c r="AE2754">
        <v>52.63</v>
      </c>
      <c r="AF2754">
        <v>16</v>
      </c>
      <c r="AG2754">
        <v>4</v>
      </c>
      <c r="AH2754">
        <v>6</v>
      </c>
      <c r="AI2754">
        <v>9</v>
      </c>
      <c r="AJ2754" s="301">
        <v>43919</v>
      </c>
      <c r="AK2754">
        <v>1508</v>
      </c>
      <c r="AL2754">
        <v>659</v>
      </c>
      <c r="AM2754" s="301">
        <v>43828</v>
      </c>
      <c r="AN2754">
        <v>2515</v>
      </c>
      <c r="AO2754">
        <v>857</v>
      </c>
      <c r="AP2754" s="301">
        <v>43645</v>
      </c>
      <c r="AQ2754">
        <v>2522</v>
      </c>
      <c r="AR2754">
        <v>801</v>
      </c>
      <c r="AS2754" s="301">
        <v>43280</v>
      </c>
      <c r="AT2754">
        <v>3880</v>
      </c>
      <c r="AU2754">
        <v>1229</v>
      </c>
    </row>
    <row r="2755" spans="1:47" x14ac:dyDescent="0.2">
      <c r="A2755" s="102">
        <v>2890</v>
      </c>
      <c r="B2755">
        <v>1833</v>
      </c>
      <c r="C2755" t="s">
        <v>1197</v>
      </c>
      <c r="D2755" t="s">
        <v>907</v>
      </c>
      <c r="E2755">
        <v>2457</v>
      </c>
      <c r="F2755">
        <v>2481</v>
      </c>
      <c r="G2755">
        <v>400</v>
      </c>
      <c r="H2755" t="s">
        <v>898</v>
      </c>
      <c r="I2755">
        <v>4004</v>
      </c>
      <c r="J2755" t="s">
        <v>1027</v>
      </c>
      <c r="K2755" t="s">
        <v>920</v>
      </c>
      <c r="L2755">
        <v>2393</v>
      </c>
      <c r="M2755">
        <v>2398</v>
      </c>
      <c r="N2755">
        <v>400</v>
      </c>
      <c r="O2755" t="s">
        <v>901</v>
      </c>
      <c r="P2755">
        <v>0.77822003364884995</v>
      </c>
      <c r="Q2755">
        <v>0.90091224728654096</v>
      </c>
      <c r="R2755">
        <v>0.36809167528979297</v>
      </c>
      <c r="S2755" s="15">
        <v>8.4522259948220393E-2</v>
      </c>
      <c r="T2755">
        <v>0.18207675303222301</v>
      </c>
      <c r="U2755">
        <v>0.18207675303222301</v>
      </c>
      <c r="V2755">
        <v>0.26706295159501098</v>
      </c>
      <c r="W2755">
        <v>1.28</v>
      </c>
      <c r="X2755">
        <v>3.35</v>
      </c>
      <c r="Y2755">
        <v>4101</v>
      </c>
      <c r="Z2755">
        <v>684</v>
      </c>
      <c r="AA2755">
        <v>0.05</v>
      </c>
      <c r="AB2755">
        <v>6</v>
      </c>
      <c r="AC2755">
        <v>2</v>
      </c>
      <c r="AD2755">
        <v>4</v>
      </c>
      <c r="AE2755">
        <v>33.33</v>
      </c>
      <c r="AF2755">
        <v>16</v>
      </c>
      <c r="AG2755">
        <v>2</v>
      </c>
      <c r="AH2755">
        <v>1</v>
      </c>
      <c r="AI2755">
        <v>3</v>
      </c>
      <c r="AJ2755" s="301">
        <v>43919</v>
      </c>
      <c r="AK2755">
        <v>2274</v>
      </c>
      <c r="AL2755">
        <v>2311</v>
      </c>
      <c r="AM2755" s="301">
        <v>43828</v>
      </c>
      <c r="AN2755">
        <v>3010</v>
      </c>
      <c r="AO2755">
        <v>2899</v>
      </c>
      <c r="AP2755" s="301">
        <v>43645</v>
      </c>
      <c r="AQ2755">
        <v>3380</v>
      </c>
      <c r="AR2755">
        <v>3200</v>
      </c>
      <c r="AS2755" s="301">
        <v>43280</v>
      </c>
      <c r="AT2755">
        <v>3465</v>
      </c>
      <c r="AU2755">
        <v>4840</v>
      </c>
    </row>
    <row r="2756" spans="1:47" x14ac:dyDescent="0.2">
      <c r="A2756" s="102">
        <v>972</v>
      </c>
      <c r="B2756">
        <v>4045</v>
      </c>
      <c r="C2756" t="s">
        <v>1127</v>
      </c>
      <c r="D2756" t="s">
        <v>920</v>
      </c>
      <c r="E2756">
        <v>1030</v>
      </c>
      <c r="F2756">
        <v>1022</v>
      </c>
      <c r="G2756">
        <v>900</v>
      </c>
      <c r="H2756" t="s">
        <v>898</v>
      </c>
      <c r="I2756">
        <v>8031</v>
      </c>
      <c r="J2756" t="s">
        <v>618</v>
      </c>
      <c r="K2756" t="s">
        <v>905</v>
      </c>
      <c r="L2756">
        <v>1600.5</v>
      </c>
      <c r="M2756">
        <v>1596</v>
      </c>
      <c r="N2756">
        <v>600</v>
      </c>
      <c r="O2756" t="s">
        <v>901</v>
      </c>
      <c r="P2756">
        <v>0.88834401873874602</v>
      </c>
      <c r="Q2756">
        <v>0.94791449091857505</v>
      </c>
      <c r="R2756">
        <v>0.33257040517926401</v>
      </c>
      <c r="S2756">
        <v>1.1903343392248E-2</v>
      </c>
      <c r="T2756">
        <v>0.64764256126343001</v>
      </c>
      <c r="U2756">
        <v>0.64764256126343001</v>
      </c>
      <c r="V2756">
        <v>1.2318842130219601</v>
      </c>
      <c r="W2756">
        <v>2.82</v>
      </c>
      <c r="X2756">
        <v>3.95</v>
      </c>
      <c r="Y2756">
        <v>4092</v>
      </c>
      <c r="Z2756">
        <v>292</v>
      </c>
      <c r="AA2756">
        <v>-0.02</v>
      </c>
      <c r="AB2756">
        <v>14</v>
      </c>
      <c r="AC2756">
        <v>8</v>
      </c>
      <c r="AD2756">
        <v>6</v>
      </c>
      <c r="AE2756">
        <v>57.14</v>
      </c>
      <c r="AF2756">
        <v>21</v>
      </c>
      <c r="AG2756">
        <v>1</v>
      </c>
      <c r="AH2756">
        <v>2</v>
      </c>
      <c r="AI2756">
        <v>11</v>
      </c>
      <c r="AJ2756" s="301">
        <v>43919</v>
      </c>
      <c r="AK2756">
        <v>978</v>
      </c>
      <c r="AL2756">
        <v>1570</v>
      </c>
      <c r="AM2756" s="301">
        <v>43828</v>
      </c>
      <c r="AN2756">
        <v>1270</v>
      </c>
      <c r="AO2756">
        <v>1946</v>
      </c>
      <c r="AP2756" s="301">
        <v>43645</v>
      </c>
      <c r="AQ2756">
        <v>1161</v>
      </c>
      <c r="AR2756">
        <v>1798</v>
      </c>
      <c r="AS2756" s="301">
        <v>43280</v>
      </c>
      <c r="AT2756">
        <v>1247</v>
      </c>
      <c r="AU2756">
        <v>1828</v>
      </c>
    </row>
    <row r="2757" spans="1:47" x14ac:dyDescent="0.2">
      <c r="A2757" s="102">
        <v>670</v>
      </c>
      <c r="B2757">
        <v>5108</v>
      </c>
      <c r="C2757" t="s">
        <v>1467</v>
      </c>
      <c r="D2757" t="s">
        <v>984</v>
      </c>
      <c r="E2757">
        <v>3450</v>
      </c>
      <c r="F2757">
        <v>3455</v>
      </c>
      <c r="G2757">
        <v>300</v>
      </c>
      <c r="H2757" t="s">
        <v>898</v>
      </c>
      <c r="I2757">
        <v>8233</v>
      </c>
      <c r="J2757" t="s">
        <v>930</v>
      </c>
      <c r="K2757" t="s">
        <v>921</v>
      </c>
      <c r="L2757">
        <v>920</v>
      </c>
      <c r="M2757">
        <v>907</v>
      </c>
      <c r="N2757">
        <v>1100</v>
      </c>
      <c r="O2757" t="s">
        <v>901</v>
      </c>
      <c r="P2757">
        <v>0.75135789753869398</v>
      </c>
      <c r="Q2757">
        <v>0.95398599683129004</v>
      </c>
      <c r="R2757">
        <v>0.36493401456223701</v>
      </c>
      <c r="S2757" s="15">
        <v>1.5640173207980099E-2</v>
      </c>
      <c r="T2757">
        <v>2.2699574871415802</v>
      </c>
      <c r="U2757">
        <v>2.2699574871415802</v>
      </c>
      <c r="V2757">
        <v>2.0073751873101102</v>
      </c>
      <c r="W2757">
        <v>8.73</v>
      </c>
      <c r="X2757">
        <v>3.74</v>
      </c>
      <c r="Y2757">
        <v>3750</v>
      </c>
      <c r="Z2757">
        <v>375</v>
      </c>
      <c r="AA2757">
        <v>0.05</v>
      </c>
      <c r="AB2757">
        <v>10</v>
      </c>
      <c r="AC2757">
        <v>6</v>
      </c>
      <c r="AD2757">
        <v>4</v>
      </c>
      <c r="AE2757">
        <v>60</v>
      </c>
      <c r="AF2757">
        <v>20</v>
      </c>
      <c r="AG2757">
        <v>0</v>
      </c>
      <c r="AH2757">
        <v>1</v>
      </c>
      <c r="AI2757">
        <v>9</v>
      </c>
      <c r="AJ2757" s="301">
        <v>43919</v>
      </c>
      <c r="AK2757">
        <v>3409</v>
      </c>
      <c r="AL2757">
        <v>1003</v>
      </c>
      <c r="AM2757" s="301">
        <v>43828</v>
      </c>
      <c r="AN2757">
        <v>4070</v>
      </c>
      <c r="AO2757">
        <v>1228</v>
      </c>
      <c r="AP2757" s="301">
        <v>43645</v>
      </c>
      <c r="AQ2757">
        <v>4310</v>
      </c>
      <c r="AR2757">
        <v>1210</v>
      </c>
      <c r="AS2757" s="301">
        <v>43280</v>
      </c>
      <c r="AT2757">
        <v>4164</v>
      </c>
      <c r="AU2757">
        <v>1834</v>
      </c>
    </row>
    <row r="2758" spans="1:47" x14ac:dyDescent="0.2">
      <c r="A2758" s="102">
        <v>3777</v>
      </c>
      <c r="B2758">
        <v>6448</v>
      </c>
      <c r="C2758" t="s">
        <v>364</v>
      </c>
      <c r="D2758" t="s">
        <v>903</v>
      </c>
      <c r="E2758">
        <v>1953</v>
      </c>
      <c r="F2758">
        <v>1894</v>
      </c>
      <c r="G2758">
        <v>400</v>
      </c>
      <c r="H2758" t="s">
        <v>901</v>
      </c>
      <c r="I2758">
        <v>7164</v>
      </c>
      <c r="J2758" t="s">
        <v>1042</v>
      </c>
      <c r="K2758" t="s">
        <v>904</v>
      </c>
      <c r="L2758">
        <v>4080</v>
      </c>
      <c r="M2758">
        <v>4095</v>
      </c>
      <c r="N2758">
        <v>200</v>
      </c>
      <c r="O2758" t="s">
        <v>898</v>
      </c>
      <c r="P2758">
        <v>0.92572222676482196</v>
      </c>
      <c r="Q2758">
        <v>0.86622782247147601</v>
      </c>
      <c r="R2758">
        <v>0.15567597469005201</v>
      </c>
      <c r="S2758">
        <v>9.4907767976570107E-2</v>
      </c>
      <c r="T2758">
        <v>-1.2019029628971201</v>
      </c>
      <c r="U2758">
        <v>1.2019029628971201</v>
      </c>
      <c r="V2758">
        <v>0.914835201243967</v>
      </c>
      <c r="W2758">
        <v>-12.53</v>
      </c>
      <c r="X2758">
        <v>7.5</v>
      </c>
      <c r="Y2758">
        <v>3693</v>
      </c>
      <c r="Z2758">
        <v>410</v>
      </c>
      <c r="AA2758">
        <v>0</v>
      </c>
      <c r="AB2758">
        <v>9</v>
      </c>
      <c r="AC2758">
        <v>6</v>
      </c>
      <c r="AD2758">
        <v>3</v>
      </c>
      <c r="AE2758">
        <v>66.67</v>
      </c>
      <c r="AF2758">
        <v>17</v>
      </c>
      <c r="AG2758">
        <v>2</v>
      </c>
      <c r="AH2758">
        <v>2</v>
      </c>
      <c r="AI2758">
        <v>5</v>
      </c>
      <c r="AJ2758" s="301">
        <v>43919</v>
      </c>
      <c r="AK2758">
        <v>1758</v>
      </c>
      <c r="AL2758">
        <v>3525</v>
      </c>
      <c r="AM2758" s="301">
        <v>43828</v>
      </c>
      <c r="AN2758">
        <v>2271</v>
      </c>
      <c r="AO2758">
        <v>4650</v>
      </c>
      <c r="AP2758" s="301">
        <v>43645</v>
      </c>
      <c r="AQ2758">
        <v>2091</v>
      </c>
      <c r="AR2758">
        <v>4210</v>
      </c>
      <c r="AS2758" s="301">
        <v>43280</v>
      </c>
      <c r="AT2758">
        <v>2171</v>
      </c>
      <c r="AU2758">
        <v>4985</v>
      </c>
    </row>
    <row r="2759" spans="1:47" x14ac:dyDescent="0.2">
      <c r="A2759" s="102">
        <v>3826</v>
      </c>
      <c r="B2759">
        <v>1417</v>
      </c>
      <c r="C2759" t="s">
        <v>1462</v>
      </c>
      <c r="D2759" t="s">
        <v>907</v>
      </c>
      <c r="E2759">
        <v>1611</v>
      </c>
      <c r="F2759">
        <v>1595</v>
      </c>
      <c r="G2759">
        <v>600</v>
      </c>
      <c r="H2759" t="s">
        <v>898</v>
      </c>
      <c r="I2759">
        <v>6641</v>
      </c>
      <c r="J2759" t="s">
        <v>1371</v>
      </c>
      <c r="K2759" t="s">
        <v>903</v>
      </c>
      <c r="L2759">
        <v>1030</v>
      </c>
      <c r="M2759">
        <v>1025</v>
      </c>
      <c r="N2759">
        <v>900</v>
      </c>
      <c r="O2759" t="s">
        <v>901</v>
      </c>
      <c r="P2759">
        <v>0.82364691079790997</v>
      </c>
      <c r="Q2759">
        <v>0.863907323873639</v>
      </c>
      <c r="R2759" s="15">
        <v>0.26453158864015403</v>
      </c>
      <c r="S2759">
        <v>6.15411150949099E-2</v>
      </c>
      <c r="T2759">
        <v>1.7276650223852701</v>
      </c>
      <c r="U2759">
        <v>1.7276650223852701</v>
      </c>
      <c r="V2759">
        <v>1.57511850397521</v>
      </c>
      <c r="W2759">
        <v>8.9700000000000006</v>
      </c>
      <c r="X2759">
        <v>3.61</v>
      </c>
      <c r="Y2759">
        <v>3597</v>
      </c>
      <c r="Z2759">
        <v>300</v>
      </c>
      <c r="AA2759">
        <v>-0.02</v>
      </c>
      <c r="AB2759">
        <v>12</v>
      </c>
      <c r="AC2759">
        <v>5</v>
      </c>
      <c r="AD2759">
        <v>7</v>
      </c>
      <c r="AE2759">
        <v>41.67</v>
      </c>
      <c r="AF2759">
        <v>19</v>
      </c>
      <c r="AG2759">
        <v>3</v>
      </c>
      <c r="AH2759">
        <v>2</v>
      </c>
      <c r="AI2759">
        <v>7</v>
      </c>
      <c r="AJ2759" s="301">
        <v>43919</v>
      </c>
      <c r="AK2759">
        <v>1375</v>
      </c>
      <c r="AL2759">
        <v>873</v>
      </c>
      <c r="AM2759" s="301">
        <v>43828</v>
      </c>
      <c r="AN2759">
        <v>1651</v>
      </c>
      <c r="AO2759">
        <v>1356</v>
      </c>
      <c r="AP2759" s="301">
        <v>43645</v>
      </c>
      <c r="AQ2759">
        <v>1652</v>
      </c>
      <c r="AR2759">
        <v>1195</v>
      </c>
      <c r="AS2759" s="301">
        <v>43280</v>
      </c>
      <c r="AT2759">
        <v>1687</v>
      </c>
      <c r="AU2759">
        <v>992</v>
      </c>
    </row>
    <row r="2760" spans="1:47" x14ac:dyDescent="0.2">
      <c r="A2760" s="102">
        <v>2306</v>
      </c>
      <c r="B2760">
        <v>1942</v>
      </c>
      <c r="C2760" t="s">
        <v>1188</v>
      </c>
      <c r="D2760" t="s">
        <v>907</v>
      </c>
      <c r="E2760">
        <v>909</v>
      </c>
      <c r="F2760">
        <v>903</v>
      </c>
      <c r="G2760">
        <v>1000</v>
      </c>
      <c r="H2760" t="s">
        <v>901</v>
      </c>
      <c r="I2760">
        <v>7259</v>
      </c>
      <c r="J2760" t="s">
        <v>24</v>
      </c>
      <c r="K2760" t="s">
        <v>913</v>
      </c>
      <c r="L2760">
        <v>3115</v>
      </c>
      <c r="M2760">
        <v>3070</v>
      </c>
      <c r="N2760">
        <v>300</v>
      </c>
      <c r="O2760" t="s">
        <v>898</v>
      </c>
      <c r="P2760">
        <v>0.93092893454848202</v>
      </c>
      <c r="Q2760">
        <v>0.916725561394788</v>
      </c>
      <c r="R2760">
        <v>0.18750688524303599</v>
      </c>
      <c r="S2760" s="15">
        <v>7.8036953343082902E-2</v>
      </c>
      <c r="T2760">
        <v>-0.129478760461638</v>
      </c>
      <c r="U2760">
        <v>0.129478760461638</v>
      </c>
      <c r="V2760">
        <v>0.38840040258562297</v>
      </c>
      <c r="W2760">
        <v>-0.79</v>
      </c>
      <c r="X2760">
        <v>1.95</v>
      </c>
      <c r="Y2760">
        <v>3507</v>
      </c>
      <c r="Z2760">
        <v>292</v>
      </c>
      <c r="AA2760">
        <v>-0.01</v>
      </c>
      <c r="AB2760">
        <v>12</v>
      </c>
      <c r="AC2760">
        <v>5</v>
      </c>
      <c r="AD2760">
        <v>7</v>
      </c>
      <c r="AE2760">
        <v>41.67</v>
      </c>
      <c r="AF2760">
        <v>17</v>
      </c>
      <c r="AG2760">
        <v>4</v>
      </c>
      <c r="AH2760">
        <v>2</v>
      </c>
      <c r="AI2760">
        <v>6</v>
      </c>
      <c r="AJ2760" s="301">
        <v>43919</v>
      </c>
      <c r="AK2760">
        <v>873</v>
      </c>
      <c r="AL2760">
        <v>2842</v>
      </c>
      <c r="AM2760" s="301">
        <v>43828</v>
      </c>
      <c r="AN2760">
        <v>1049</v>
      </c>
      <c r="AO2760">
        <v>4070</v>
      </c>
      <c r="AP2760" s="301">
        <v>43645</v>
      </c>
      <c r="AQ2760">
        <v>926</v>
      </c>
      <c r="AR2760">
        <v>3810</v>
      </c>
      <c r="AS2760" s="301">
        <v>43280</v>
      </c>
      <c r="AT2760">
        <v>1186</v>
      </c>
      <c r="AU2760">
        <v>4980</v>
      </c>
    </row>
    <row r="2761" spans="1:47" x14ac:dyDescent="0.2">
      <c r="A2761" s="102">
        <v>1611</v>
      </c>
      <c r="B2761">
        <v>1605</v>
      </c>
      <c r="C2761" t="s">
        <v>1062</v>
      </c>
      <c r="D2761" t="s">
        <v>1045</v>
      </c>
      <c r="E2761">
        <v>672.9</v>
      </c>
      <c r="F2761">
        <v>659.6</v>
      </c>
      <c r="G2761">
        <v>1600</v>
      </c>
      <c r="H2761" t="s">
        <v>901</v>
      </c>
      <c r="I2761">
        <v>3087</v>
      </c>
      <c r="J2761" t="s">
        <v>1094</v>
      </c>
      <c r="K2761" t="s">
        <v>921</v>
      </c>
      <c r="L2761">
        <v>1721</v>
      </c>
      <c r="M2761">
        <v>1719</v>
      </c>
      <c r="N2761">
        <v>600</v>
      </c>
      <c r="O2761" t="s">
        <v>898</v>
      </c>
      <c r="P2761">
        <v>0.83876959705679599</v>
      </c>
      <c r="Q2761">
        <v>0.93433529993991205</v>
      </c>
      <c r="R2761">
        <v>1.8462417130876201E-2</v>
      </c>
      <c r="S2761">
        <v>6.2339527042749997E-2</v>
      </c>
      <c r="T2761">
        <v>-0.60784249979305505</v>
      </c>
      <c r="U2761">
        <v>0.60784249979305505</v>
      </c>
      <c r="V2761">
        <v>9.8269846267637906E-2</v>
      </c>
      <c r="W2761">
        <v>-4.16</v>
      </c>
      <c r="X2761">
        <v>2.3199999999999998</v>
      </c>
      <c r="Y2761">
        <v>3483</v>
      </c>
      <c r="Z2761">
        <v>218</v>
      </c>
      <c r="AA2761">
        <v>0.02</v>
      </c>
      <c r="AB2761">
        <v>16</v>
      </c>
      <c r="AC2761">
        <v>7</v>
      </c>
      <c r="AD2761">
        <v>9</v>
      </c>
      <c r="AE2761">
        <v>43.75</v>
      </c>
      <c r="AF2761">
        <v>16</v>
      </c>
      <c r="AG2761">
        <v>4</v>
      </c>
      <c r="AH2761">
        <v>3</v>
      </c>
      <c r="AI2761">
        <v>9</v>
      </c>
      <c r="AJ2761" s="301">
        <v>43919</v>
      </c>
      <c r="AK2761">
        <v>599.20000000000005</v>
      </c>
      <c r="AL2761">
        <v>1657</v>
      </c>
      <c r="AM2761" s="301">
        <v>43828</v>
      </c>
      <c r="AN2761">
        <v>1136.5</v>
      </c>
      <c r="AO2761">
        <v>2166</v>
      </c>
      <c r="AP2761" s="301">
        <v>43645</v>
      </c>
      <c r="AQ2761">
        <v>992.9</v>
      </c>
      <c r="AR2761">
        <v>2077</v>
      </c>
      <c r="AS2761" s="301">
        <v>43280</v>
      </c>
      <c r="AT2761">
        <v>1132.5</v>
      </c>
      <c r="AU2761">
        <v>2140</v>
      </c>
    </row>
    <row r="2762" spans="1:47" x14ac:dyDescent="0.2">
      <c r="A2762" s="102">
        <v>302</v>
      </c>
      <c r="B2762">
        <v>1332</v>
      </c>
      <c r="C2762" t="s">
        <v>1174</v>
      </c>
      <c r="D2762" t="s">
        <v>974</v>
      </c>
      <c r="E2762">
        <v>468</v>
      </c>
      <c r="F2762">
        <v>456</v>
      </c>
      <c r="G2762">
        <v>2300</v>
      </c>
      <c r="H2762" t="s">
        <v>901</v>
      </c>
      <c r="I2762">
        <v>5411</v>
      </c>
      <c r="J2762" t="s">
        <v>1180</v>
      </c>
      <c r="K2762" t="s">
        <v>939</v>
      </c>
      <c r="L2762">
        <v>762</v>
      </c>
      <c r="M2762">
        <v>748</v>
      </c>
      <c r="N2762">
        <v>1400</v>
      </c>
      <c r="O2762" t="s">
        <v>898</v>
      </c>
      <c r="P2762">
        <v>0.77934635152319398</v>
      </c>
      <c r="Q2762">
        <v>0.96354458387324904</v>
      </c>
      <c r="R2762">
        <v>5.9625730039606197E-3</v>
      </c>
      <c r="S2762" s="15">
        <v>9.7508609578910203E-4</v>
      </c>
      <c r="T2762">
        <v>-0.60494946865517996</v>
      </c>
      <c r="U2762">
        <v>0.60494946865517996</v>
      </c>
      <c r="V2762">
        <v>0.76346058176237797</v>
      </c>
      <c r="W2762">
        <v>-4.3</v>
      </c>
      <c r="X2762">
        <v>0.15</v>
      </c>
      <c r="Y2762">
        <v>3303</v>
      </c>
      <c r="Z2762">
        <v>138</v>
      </c>
      <c r="AA2762">
        <v>0</v>
      </c>
      <c r="AB2762">
        <v>24</v>
      </c>
      <c r="AC2762">
        <v>12</v>
      </c>
      <c r="AD2762">
        <v>12</v>
      </c>
      <c r="AE2762">
        <v>50</v>
      </c>
      <c r="AF2762">
        <v>19</v>
      </c>
      <c r="AG2762">
        <v>6</v>
      </c>
      <c r="AH2762">
        <v>4</v>
      </c>
      <c r="AI2762">
        <v>14</v>
      </c>
      <c r="AJ2762" s="301">
        <v>43919</v>
      </c>
      <c r="AK2762">
        <v>517</v>
      </c>
      <c r="AL2762">
        <v>767</v>
      </c>
      <c r="AM2762" s="301">
        <v>43828</v>
      </c>
      <c r="AN2762">
        <v>652</v>
      </c>
      <c r="AO2762">
        <v>1411</v>
      </c>
      <c r="AP2762" s="301">
        <v>43645</v>
      </c>
      <c r="AQ2762">
        <v>674</v>
      </c>
      <c r="AR2762">
        <v>1604</v>
      </c>
      <c r="AS2762" s="301">
        <v>43280</v>
      </c>
      <c r="AT2762">
        <v>537</v>
      </c>
      <c r="AU2762">
        <v>2055</v>
      </c>
    </row>
    <row r="2763" spans="1:47" x14ac:dyDescent="0.2">
      <c r="A2763" s="102">
        <v>3088</v>
      </c>
      <c r="B2763">
        <v>6479</v>
      </c>
      <c r="C2763" t="s">
        <v>449</v>
      </c>
      <c r="D2763" t="s">
        <v>903</v>
      </c>
      <c r="E2763">
        <v>1925</v>
      </c>
      <c r="F2763">
        <v>1922</v>
      </c>
      <c r="G2763">
        <v>500</v>
      </c>
      <c r="H2763" t="s">
        <v>898</v>
      </c>
      <c r="I2763">
        <v>8410</v>
      </c>
      <c r="J2763" t="s">
        <v>1047</v>
      </c>
      <c r="K2763" t="s">
        <v>940</v>
      </c>
      <c r="L2763">
        <v>297</v>
      </c>
      <c r="M2763">
        <v>297</v>
      </c>
      <c r="N2763">
        <v>3200</v>
      </c>
      <c r="O2763" t="s">
        <v>901</v>
      </c>
      <c r="P2763">
        <v>0.73179902392705398</v>
      </c>
      <c r="Q2763">
        <v>0.89381855968439505</v>
      </c>
      <c r="R2763" s="15">
        <v>0.40257648371270599</v>
      </c>
      <c r="S2763">
        <v>4.8795067201787702E-2</v>
      </c>
      <c r="T2763">
        <v>0.76410225353051398</v>
      </c>
      <c r="U2763">
        <v>0.76410225353051398</v>
      </c>
      <c r="V2763">
        <v>0.86677412749265403</v>
      </c>
      <c r="W2763">
        <v>6</v>
      </c>
      <c r="X2763">
        <v>1.1000000000000001</v>
      </c>
      <c r="Y2763">
        <v>3288</v>
      </c>
      <c r="Z2763">
        <v>193</v>
      </c>
      <c r="AA2763">
        <v>0.03</v>
      </c>
      <c r="AB2763">
        <v>17</v>
      </c>
      <c r="AC2763">
        <v>9</v>
      </c>
      <c r="AD2763">
        <v>8</v>
      </c>
      <c r="AE2763">
        <v>52.94</v>
      </c>
      <c r="AF2763">
        <v>14</v>
      </c>
      <c r="AG2763">
        <v>6</v>
      </c>
      <c r="AH2763">
        <v>5</v>
      </c>
      <c r="AI2763">
        <v>6</v>
      </c>
      <c r="AJ2763" s="301">
        <v>43919</v>
      </c>
      <c r="AK2763">
        <v>1613</v>
      </c>
      <c r="AL2763">
        <v>285</v>
      </c>
      <c r="AM2763" s="301">
        <v>43828</v>
      </c>
      <c r="AN2763">
        <v>2277</v>
      </c>
      <c r="AO2763">
        <v>358</v>
      </c>
      <c r="AP2763" s="301">
        <v>43645</v>
      </c>
      <c r="AQ2763">
        <v>1891</v>
      </c>
      <c r="AR2763">
        <v>288</v>
      </c>
      <c r="AS2763" s="301">
        <v>43280</v>
      </c>
      <c r="AT2763">
        <v>1845</v>
      </c>
      <c r="AU2763">
        <v>334</v>
      </c>
    </row>
    <row r="2764" spans="1:47" x14ac:dyDescent="0.2">
      <c r="A2764" s="102">
        <v>3020</v>
      </c>
      <c r="B2764">
        <v>4004</v>
      </c>
      <c r="C2764" t="s">
        <v>1027</v>
      </c>
      <c r="D2764" t="s">
        <v>920</v>
      </c>
      <c r="E2764">
        <v>2393</v>
      </c>
      <c r="F2764">
        <v>2398</v>
      </c>
      <c r="G2764">
        <v>400</v>
      </c>
      <c r="H2764" t="s">
        <v>901</v>
      </c>
      <c r="I2764">
        <v>9616</v>
      </c>
      <c r="J2764" t="s">
        <v>1156</v>
      </c>
      <c r="K2764" t="s">
        <v>910</v>
      </c>
      <c r="L2764">
        <v>3730</v>
      </c>
      <c r="M2764">
        <v>3595</v>
      </c>
      <c r="N2764">
        <v>300</v>
      </c>
      <c r="O2764" t="s">
        <v>898</v>
      </c>
      <c r="P2764">
        <v>0.87998720011583798</v>
      </c>
      <c r="Q2764">
        <v>0.89635806590646605</v>
      </c>
      <c r="R2764">
        <v>0.17286980442310801</v>
      </c>
      <c r="S2764">
        <v>1.33232753734468E-2</v>
      </c>
      <c r="T2764">
        <v>-1.1109757212318501</v>
      </c>
      <c r="U2764">
        <v>1.1109757212318501</v>
      </c>
      <c r="V2764">
        <v>1.1386203560444099</v>
      </c>
      <c r="W2764">
        <v>-23.04</v>
      </c>
      <c r="X2764">
        <v>11.06</v>
      </c>
      <c r="Y2764">
        <v>3160</v>
      </c>
      <c r="Z2764">
        <v>395</v>
      </c>
      <c r="AA2764">
        <v>-0.13</v>
      </c>
      <c r="AB2764">
        <v>8</v>
      </c>
      <c r="AC2764">
        <v>4</v>
      </c>
      <c r="AD2764">
        <v>4</v>
      </c>
      <c r="AE2764">
        <v>50</v>
      </c>
      <c r="AF2764">
        <v>16</v>
      </c>
      <c r="AG2764">
        <v>2</v>
      </c>
      <c r="AH2764">
        <v>2</v>
      </c>
      <c r="AI2764">
        <v>4</v>
      </c>
      <c r="AJ2764" s="301">
        <v>43919</v>
      </c>
      <c r="AK2764">
        <v>2311</v>
      </c>
      <c r="AL2764">
        <v>2291</v>
      </c>
      <c r="AM2764" s="301">
        <v>43828</v>
      </c>
      <c r="AN2764">
        <v>2899</v>
      </c>
      <c r="AO2764">
        <v>5180</v>
      </c>
      <c r="AP2764" s="301">
        <v>43645</v>
      </c>
      <c r="AQ2764">
        <v>3200</v>
      </c>
      <c r="AR2764">
        <v>5240</v>
      </c>
      <c r="AS2764" s="301">
        <v>43280</v>
      </c>
      <c r="AT2764">
        <v>4840</v>
      </c>
      <c r="AU2764">
        <v>5940</v>
      </c>
    </row>
    <row r="2765" spans="1:47" x14ac:dyDescent="0.2">
      <c r="A2765" s="102">
        <v>1051</v>
      </c>
      <c r="B2765">
        <v>7203</v>
      </c>
      <c r="C2765" t="s">
        <v>1355</v>
      </c>
      <c r="D2765" t="s">
        <v>913</v>
      </c>
      <c r="E2765">
        <v>6780</v>
      </c>
      <c r="F2765">
        <v>6759</v>
      </c>
      <c r="G2765">
        <v>100</v>
      </c>
      <c r="H2765" t="s">
        <v>901</v>
      </c>
      <c r="I2765">
        <v>8601</v>
      </c>
      <c r="J2765" t="s">
        <v>22</v>
      </c>
      <c r="K2765" t="s">
        <v>1025</v>
      </c>
      <c r="L2765">
        <v>454.2</v>
      </c>
      <c r="M2765">
        <v>454</v>
      </c>
      <c r="N2765">
        <v>1500</v>
      </c>
      <c r="O2765" t="s">
        <v>898</v>
      </c>
      <c r="P2765">
        <v>0.87620909711844996</v>
      </c>
      <c r="Q2765">
        <v>0.94640305262058699</v>
      </c>
      <c r="R2765">
        <v>8.1430273165101402E-2</v>
      </c>
      <c r="S2765">
        <v>5.95920964702724E-3</v>
      </c>
      <c r="T2765">
        <v>-0.96475557289158997</v>
      </c>
      <c r="U2765">
        <v>0.96475557289158997</v>
      </c>
      <c r="V2765">
        <v>0.60075866894653296</v>
      </c>
      <c r="W2765">
        <v>-2.77</v>
      </c>
      <c r="X2765">
        <v>0.75</v>
      </c>
      <c r="Y2765">
        <v>2695</v>
      </c>
      <c r="Z2765">
        <v>180</v>
      </c>
      <c r="AA2765">
        <v>0</v>
      </c>
      <c r="AB2765">
        <v>15</v>
      </c>
      <c r="AC2765">
        <v>6</v>
      </c>
      <c r="AD2765">
        <v>9</v>
      </c>
      <c r="AE2765">
        <v>40</v>
      </c>
      <c r="AF2765">
        <v>21</v>
      </c>
      <c r="AG2765">
        <v>1</v>
      </c>
      <c r="AH2765">
        <v>0</v>
      </c>
      <c r="AI2765">
        <v>14</v>
      </c>
      <c r="AJ2765" s="301">
        <v>43919</v>
      </c>
      <c r="AK2765">
        <v>6797</v>
      </c>
      <c r="AL2765">
        <v>434.4</v>
      </c>
      <c r="AM2765" s="301">
        <v>43828</v>
      </c>
      <c r="AN2765">
        <v>7714</v>
      </c>
      <c r="AO2765">
        <v>553</v>
      </c>
      <c r="AP2765" s="301">
        <v>43645</v>
      </c>
      <c r="AQ2765">
        <v>6874</v>
      </c>
      <c r="AR2765">
        <v>490.5</v>
      </c>
      <c r="AS2765" s="301">
        <v>43280</v>
      </c>
      <c r="AT2765">
        <v>7068</v>
      </c>
      <c r="AU2765">
        <v>633.4</v>
      </c>
    </row>
    <row r="2766" spans="1:47" x14ac:dyDescent="0.2">
      <c r="A2766" s="102">
        <v>665</v>
      </c>
      <c r="B2766">
        <v>4045</v>
      </c>
      <c r="C2766" t="s">
        <v>1127</v>
      </c>
      <c r="D2766" t="s">
        <v>920</v>
      </c>
      <c r="E2766">
        <v>1030</v>
      </c>
      <c r="F2766">
        <v>1022</v>
      </c>
      <c r="G2766">
        <v>1100</v>
      </c>
      <c r="H2766" t="s">
        <v>901</v>
      </c>
      <c r="I2766">
        <v>6995</v>
      </c>
      <c r="J2766" t="s">
        <v>47</v>
      </c>
      <c r="K2766" t="s">
        <v>913</v>
      </c>
      <c r="L2766">
        <v>1553</v>
      </c>
      <c r="M2766">
        <v>1535</v>
      </c>
      <c r="N2766">
        <v>700</v>
      </c>
      <c r="O2766" t="s">
        <v>898</v>
      </c>
      <c r="P2766">
        <v>0.93977551319765795</v>
      </c>
      <c r="Q2766">
        <v>0.95405417632982004</v>
      </c>
      <c r="R2766">
        <v>5.9371374089572E-2</v>
      </c>
      <c r="S2766" s="15">
        <v>5.5257030710963398E-2</v>
      </c>
      <c r="T2766">
        <v>-0.64945301218964102</v>
      </c>
      <c r="U2766">
        <v>0.64945301218964102</v>
      </c>
      <c r="V2766">
        <v>0.43224552891637802</v>
      </c>
      <c r="W2766">
        <v>-3.18</v>
      </c>
      <c r="X2766">
        <v>4.63</v>
      </c>
      <c r="Y2766">
        <v>2206</v>
      </c>
      <c r="Z2766">
        <v>158</v>
      </c>
      <c r="AA2766">
        <v>-0.01</v>
      </c>
      <c r="AB2766">
        <v>14</v>
      </c>
      <c r="AC2766">
        <v>6</v>
      </c>
      <c r="AD2766">
        <v>8</v>
      </c>
      <c r="AE2766">
        <v>42.86</v>
      </c>
      <c r="AF2766">
        <v>21</v>
      </c>
      <c r="AG2766">
        <v>1</v>
      </c>
      <c r="AH2766">
        <v>0</v>
      </c>
      <c r="AI2766">
        <v>13</v>
      </c>
      <c r="AJ2766" s="301">
        <v>43919</v>
      </c>
      <c r="AK2766">
        <v>978</v>
      </c>
      <c r="AL2766">
        <v>1369</v>
      </c>
      <c r="AM2766" s="301">
        <v>43828</v>
      </c>
      <c r="AN2766">
        <v>1270</v>
      </c>
      <c r="AO2766">
        <v>2147</v>
      </c>
      <c r="AP2766" s="301">
        <v>43645</v>
      </c>
      <c r="AQ2766">
        <v>1161</v>
      </c>
      <c r="AR2766">
        <v>1839</v>
      </c>
      <c r="AS2766" s="301">
        <v>43280</v>
      </c>
      <c r="AT2766">
        <v>1247</v>
      </c>
      <c r="AU2766">
        <v>2026</v>
      </c>
    </row>
    <row r="2767" spans="1:47" x14ac:dyDescent="0.2">
      <c r="A2767" s="102">
        <v>804</v>
      </c>
      <c r="B2767">
        <v>4204</v>
      </c>
      <c r="C2767" t="s">
        <v>226</v>
      </c>
      <c r="D2767" t="s">
        <v>920</v>
      </c>
      <c r="E2767">
        <v>1489</v>
      </c>
      <c r="F2767">
        <v>1494</v>
      </c>
      <c r="G2767">
        <v>700</v>
      </c>
      <c r="H2767" t="s">
        <v>898</v>
      </c>
      <c r="I2767">
        <v>8601</v>
      </c>
      <c r="J2767" t="s">
        <v>22</v>
      </c>
      <c r="K2767" t="s">
        <v>1025</v>
      </c>
      <c r="L2767">
        <v>454.2</v>
      </c>
      <c r="M2767">
        <v>454</v>
      </c>
      <c r="N2767">
        <v>2300</v>
      </c>
      <c r="O2767" t="s">
        <v>901</v>
      </c>
      <c r="P2767">
        <v>0.87186914418796602</v>
      </c>
      <c r="Q2767">
        <v>0.95112666298878101</v>
      </c>
      <c r="R2767">
        <v>5.8429691381635597E-2</v>
      </c>
      <c r="S2767">
        <v>2.0515709739740502E-2</v>
      </c>
      <c r="T2767">
        <v>0.136515447662647</v>
      </c>
      <c r="U2767">
        <v>0.136515447662647</v>
      </c>
      <c r="V2767">
        <v>0.44582749025673102</v>
      </c>
      <c r="W2767">
        <v>0.5</v>
      </c>
      <c r="X2767">
        <v>0.15</v>
      </c>
      <c r="Y2767">
        <v>1853</v>
      </c>
      <c r="Z2767">
        <v>168</v>
      </c>
      <c r="AA2767">
        <v>-0.03</v>
      </c>
      <c r="AB2767">
        <v>11</v>
      </c>
      <c r="AC2767">
        <v>7</v>
      </c>
      <c r="AD2767">
        <v>4</v>
      </c>
      <c r="AE2767">
        <v>63.64</v>
      </c>
      <c r="AF2767">
        <v>20</v>
      </c>
      <c r="AG2767">
        <v>0</v>
      </c>
      <c r="AH2767">
        <v>2</v>
      </c>
      <c r="AI2767">
        <v>9</v>
      </c>
      <c r="AJ2767" s="301">
        <v>43919</v>
      </c>
      <c r="AK2767">
        <v>1479</v>
      </c>
      <c r="AL2767">
        <v>434.4</v>
      </c>
      <c r="AM2767" s="301">
        <v>43828</v>
      </c>
      <c r="AN2767">
        <v>1904</v>
      </c>
      <c r="AO2767">
        <v>553</v>
      </c>
      <c r="AP2767" s="301">
        <v>43645</v>
      </c>
      <c r="AQ2767">
        <v>1665</v>
      </c>
      <c r="AR2767">
        <v>490.5</v>
      </c>
      <c r="AS2767" s="301">
        <v>43280</v>
      </c>
      <c r="AT2767">
        <v>1855</v>
      </c>
      <c r="AU2767">
        <v>633.4</v>
      </c>
    </row>
    <row r="2768" spans="1:47" x14ac:dyDescent="0.2">
      <c r="A2768" s="102">
        <v>2749</v>
      </c>
      <c r="B2768">
        <v>6183</v>
      </c>
      <c r="C2768" t="s">
        <v>1060</v>
      </c>
      <c r="D2768" t="s">
        <v>910</v>
      </c>
      <c r="E2768">
        <v>1372</v>
      </c>
      <c r="F2768">
        <v>1371</v>
      </c>
      <c r="G2768">
        <v>600</v>
      </c>
      <c r="H2768" t="s">
        <v>898</v>
      </c>
      <c r="I2768">
        <v>7270</v>
      </c>
      <c r="J2768" t="s">
        <v>1455</v>
      </c>
      <c r="K2768" t="s">
        <v>913</v>
      </c>
      <c r="L2768">
        <v>2231</v>
      </c>
      <c r="M2768">
        <v>2210</v>
      </c>
      <c r="N2768">
        <v>400</v>
      </c>
      <c r="O2768" t="s">
        <v>901</v>
      </c>
      <c r="P2768">
        <v>0.87214435537550905</v>
      </c>
      <c r="Q2768">
        <v>0.90480220796007205</v>
      </c>
      <c r="R2768">
        <v>0.187122508600372</v>
      </c>
      <c r="S2768">
        <v>6.4022161092036997E-2</v>
      </c>
      <c r="T2768">
        <v>1.4488704355119999</v>
      </c>
      <c r="U2768">
        <v>1.4488704355119999</v>
      </c>
      <c r="V2768">
        <v>1.21507837784783</v>
      </c>
      <c r="W2768">
        <v>10.09</v>
      </c>
      <c r="X2768">
        <v>6.95</v>
      </c>
      <c r="Y2768">
        <v>1808</v>
      </c>
      <c r="Z2768">
        <v>90</v>
      </c>
      <c r="AA2768">
        <v>0.01</v>
      </c>
      <c r="AB2768">
        <v>20</v>
      </c>
      <c r="AC2768">
        <v>11</v>
      </c>
      <c r="AD2768">
        <v>9</v>
      </c>
      <c r="AE2768">
        <v>55</v>
      </c>
      <c r="AF2768">
        <v>17</v>
      </c>
      <c r="AG2768">
        <v>5</v>
      </c>
      <c r="AH2768">
        <v>5</v>
      </c>
      <c r="AI2768">
        <v>10</v>
      </c>
      <c r="AJ2768" s="301">
        <v>43919</v>
      </c>
      <c r="AK2768">
        <v>1152</v>
      </c>
      <c r="AL2768">
        <v>2180</v>
      </c>
      <c r="AM2768" s="301">
        <v>43828</v>
      </c>
      <c r="AN2768">
        <v>1720</v>
      </c>
      <c r="AO2768">
        <v>2713.5</v>
      </c>
      <c r="AP2768" s="301">
        <v>43645</v>
      </c>
      <c r="AQ2768">
        <v>1520</v>
      </c>
      <c r="AR2768">
        <v>2733.5</v>
      </c>
      <c r="AS2768" s="301">
        <v>43280</v>
      </c>
      <c r="AT2768">
        <v>1850</v>
      </c>
      <c r="AU2768">
        <v>3169</v>
      </c>
    </row>
    <row r="2769" spans="1:47" x14ac:dyDescent="0.2">
      <c r="A2769" s="102">
        <v>2954</v>
      </c>
      <c r="B2769">
        <v>1417</v>
      </c>
      <c r="C2769" t="s">
        <v>1462</v>
      </c>
      <c r="D2769" t="s">
        <v>907</v>
      </c>
      <c r="E2769">
        <v>1611</v>
      </c>
      <c r="F2769">
        <v>1595</v>
      </c>
      <c r="G2769">
        <v>600</v>
      </c>
      <c r="H2769" t="s">
        <v>898</v>
      </c>
      <c r="I2769">
        <v>2914</v>
      </c>
      <c r="J2769" t="s">
        <v>994</v>
      </c>
      <c r="K2769" t="s">
        <v>923</v>
      </c>
      <c r="L2769">
        <v>1998.5</v>
      </c>
      <c r="M2769">
        <v>1997</v>
      </c>
      <c r="N2769">
        <v>500</v>
      </c>
      <c r="O2769" t="s">
        <v>901</v>
      </c>
      <c r="P2769">
        <v>0.81561907657712096</v>
      </c>
      <c r="Q2769">
        <v>0.89848484051279498</v>
      </c>
      <c r="R2769">
        <v>3.3001227549191402E-2</v>
      </c>
      <c r="S2769">
        <v>2.6528014815591699E-3</v>
      </c>
      <c r="T2769">
        <v>2.660777045333</v>
      </c>
      <c r="U2769">
        <v>2.660777045333</v>
      </c>
      <c r="V2769">
        <v>2.10271354253284</v>
      </c>
      <c r="W2769">
        <v>13.43</v>
      </c>
      <c r="X2769">
        <v>4.16</v>
      </c>
      <c r="Y2769">
        <v>1660</v>
      </c>
      <c r="Z2769">
        <v>111</v>
      </c>
      <c r="AA2769">
        <v>-0.11</v>
      </c>
      <c r="AB2769">
        <v>15</v>
      </c>
      <c r="AC2769">
        <v>8</v>
      </c>
      <c r="AD2769">
        <v>7</v>
      </c>
      <c r="AE2769">
        <v>53.33</v>
      </c>
      <c r="AF2769">
        <v>20</v>
      </c>
      <c r="AG2769">
        <v>2</v>
      </c>
      <c r="AH2769">
        <v>1</v>
      </c>
      <c r="AI2769">
        <v>12</v>
      </c>
      <c r="AJ2769" s="301">
        <v>43919</v>
      </c>
      <c r="AK2769">
        <v>1375</v>
      </c>
      <c r="AL2769">
        <v>2053.5</v>
      </c>
      <c r="AM2769" s="301">
        <v>43828</v>
      </c>
      <c r="AN2769">
        <v>1651</v>
      </c>
      <c r="AO2769">
        <v>2432.5</v>
      </c>
      <c r="AP2769" s="301">
        <v>43645</v>
      </c>
      <c r="AQ2769">
        <v>1652</v>
      </c>
      <c r="AR2769">
        <v>2401</v>
      </c>
      <c r="AS2769" s="301">
        <v>43280</v>
      </c>
      <c r="AT2769">
        <v>1687</v>
      </c>
      <c r="AU2769">
        <v>3013</v>
      </c>
    </row>
    <row r="2770" spans="1:47" x14ac:dyDescent="0.2">
      <c r="A2770" s="102">
        <v>3112</v>
      </c>
      <c r="B2770">
        <v>1812</v>
      </c>
      <c r="C2770" t="s">
        <v>961</v>
      </c>
      <c r="D2770" t="s">
        <v>907</v>
      </c>
      <c r="E2770">
        <v>1231</v>
      </c>
      <c r="F2770">
        <v>1252</v>
      </c>
      <c r="G2770">
        <v>800</v>
      </c>
      <c r="H2770" t="s">
        <v>898</v>
      </c>
      <c r="I2770">
        <v>5301</v>
      </c>
      <c r="J2770" t="s">
        <v>553</v>
      </c>
      <c r="K2770" t="s">
        <v>897</v>
      </c>
      <c r="L2770">
        <v>1010</v>
      </c>
      <c r="M2770">
        <v>1001</v>
      </c>
      <c r="N2770">
        <v>1000</v>
      </c>
      <c r="O2770" t="s">
        <v>901</v>
      </c>
      <c r="P2770">
        <v>0.81852440119718906</v>
      </c>
      <c r="Q2770">
        <v>0.89312107033003996</v>
      </c>
      <c r="R2770">
        <v>0.350437448581573</v>
      </c>
      <c r="S2770">
        <v>6.7553967684131203E-2</v>
      </c>
      <c r="T2770">
        <v>0.25023875844565402</v>
      </c>
      <c r="U2770">
        <v>0.25023875844565402</v>
      </c>
      <c r="V2770">
        <v>0.61258857846838</v>
      </c>
      <c r="W2770">
        <v>1.18</v>
      </c>
      <c r="X2770">
        <v>0.06</v>
      </c>
      <c r="Y2770">
        <v>1629</v>
      </c>
      <c r="Z2770">
        <v>86</v>
      </c>
      <c r="AA2770">
        <v>-0.08</v>
      </c>
      <c r="AB2770">
        <v>19</v>
      </c>
      <c r="AC2770">
        <v>11</v>
      </c>
      <c r="AD2770">
        <v>8</v>
      </c>
      <c r="AE2770">
        <v>57.89</v>
      </c>
      <c r="AF2770">
        <v>16</v>
      </c>
      <c r="AG2770">
        <v>5</v>
      </c>
      <c r="AH2770">
        <v>5</v>
      </c>
      <c r="AI2770">
        <v>9</v>
      </c>
      <c r="AJ2770" s="301">
        <v>43919</v>
      </c>
      <c r="AK2770">
        <v>1155</v>
      </c>
      <c r="AL2770">
        <v>903</v>
      </c>
      <c r="AM2770" s="301">
        <v>43828</v>
      </c>
      <c r="AN2770">
        <v>1458</v>
      </c>
      <c r="AO2770">
        <v>1095</v>
      </c>
      <c r="AP2770" s="301">
        <v>43645</v>
      </c>
      <c r="AQ2770">
        <v>1510</v>
      </c>
      <c r="AR2770">
        <v>1140</v>
      </c>
      <c r="AS2770" s="301">
        <v>43280</v>
      </c>
      <c r="AT2770">
        <v>1646</v>
      </c>
      <c r="AU2770">
        <v>1975</v>
      </c>
    </row>
    <row r="2771" spans="1:47" x14ac:dyDescent="0.2">
      <c r="A2771" s="102">
        <v>1602</v>
      </c>
      <c r="B2771">
        <v>1802</v>
      </c>
      <c r="C2771" t="s">
        <v>1041</v>
      </c>
      <c r="D2771" t="s">
        <v>907</v>
      </c>
      <c r="E2771">
        <v>979</v>
      </c>
      <c r="F2771">
        <v>983</v>
      </c>
      <c r="G2771">
        <v>700</v>
      </c>
      <c r="H2771" t="s">
        <v>898</v>
      </c>
      <c r="I2771">
        <v>7203</v>
      </c>
      <c r="J2771" t="s">
        <v>1355</v>
      </c>
      <c r="K2771" t="s">
        <v>913</v>
      </c>
      <c r="L2771">
        <v>6780</v>
      </c>
      <c r="M2771">
        <v>6759</v>
      </c>
      <c r="N2771">
        <v>100</v>
      </c>
      <c r="O2771" t="s">
        <v>901</v>
      </c>
      <c r="P2771">
        <v>0.79407334346400504</v>
      </c>
      <c r="Q2771">
        <v>0.93449881719489702</v>
      </c>
      <c r="R2771">
        <v>0.47437864307433603</v>
      </c>
      <c r="S2771">
        <v>2.5929882461397501E-2</v>
      </c>
      <c r="T2771">
        <v>0.21839996141241</v>
      </c>
      <c r="U2771">
        <v>0.21839996141241</v>
      </c>
      <c r="V2771">
        <v>0.23385539736622399</v>
      </c>
      <c r="W2771">
        <v>1.01</v>
      </c>
      <c r="X2771">
        <v>1.81</v>
      </c>
      <c r="Y2771">
        <v>1543</v>
      </c>
      <c r="Z2771">
        <v>103</v>
      </c>
      <c r="AA2771">
        <v>7.0000000000000007E-2</v>
      </c>
      <c r="AB2771">
        <v>15</v>
      </c>
      <c r="AC2771">
        <v>7</v>
      </c>
      <c r="AD2771">
        <v>8</v>
      </c>
      <c r="AE2771">
        <v>46.67</v>
      </c>
      <c r="AF2771">
        <v>20</v>
      </c>
      <c r="AG2771">
        <v>2</v>
      </c>
      <c r="AH2771">
        <v>1</v>
      </c>
      <c r="AI2771">
        <v>12</v>
      </c>
      <c r="AJ2771" s="301">
        <v>43919</v>
      </c>
      <c r="AK2771">
        <v>956</v>
      </c>
      <c r="AL2771">
        <v>6797</v>
      </c>
      <c r="AM2771" s="301">
        <v>43828</v>
      </c>
      <c r="AN2771">
        <v>1217</v>
      </c>
      <c r="AO2771">
        <v>7714</v>
      </c>
      <c r="AP2771" s="301">
        <v>43645</v>
      </c>
      <c r="AQ2771">
        <v>1074</v>
      </c>
      <c r="AR2771">
        <v>6874</v>
      </c>
      <c r="AS2771" s="301">
        <v>43280</v>
      </c>
      <c r="AT2771">
        <v>1101</v>
      </c>
      <c r="AU2771">
        <v>7068</v>
      </c>
    </row>
    <row r="2772" spans="1:47" x14ac:dyDescent="0.2">
      <c r="A2772" s="102">
        <v>930</v>
      </c>
      <c r="B2772">
        <v>6908</v>
      </c>
      <c r="C2772" t="s">
        <v>1404</v>
      </c>
      <c r="D2772" t="s">
        <v>903</v>
      </c>
      <c r="E2772">
        <v>3555</v>
      </c>
      <c r="F2772">
        <v>3525</v>
      </c>
      <c r="G2772">
        <v>300</v>
      </c>
      <c r="H2772" t="s">
        <v>901</v>
      </c>
      <c r="I2772">
        <v>8273</v>
      </c>
      <c r="J2772" t="s">
        <v>978</v>
      </c>
      <c r="K2772" t="s">
        <v>921</v>
      </c>
      <c r="L2772">
        <v>3425</v>
      </c>
      <c r="M2772">
        <v>3365</v>
      </c>
      <c r="N2772">
        <v>300</v>
      </c>
      <c r="O2772" t="s">
        <v>898</v>
      </c>
      <c r="P2772">
        <v>0.89651179735949005</v>
      </c>
      <c r="Q2772">
        <v>0.94881672383654903</v>
      </c>
      <c r="R2772">
        <v>3.8462267819937397E-2</v>
      </c>
      <c r="S2772">
        <v>9.4871092270987195E-2</v>
      </c>
      <c r="T2772">
        <v>-5.6045547093474E-2</v>
      </c>
      <c r="U2772">
        <v>5.6045547093474E-2</v>
      </c>
      <c r="V2772">
        <v>0.26232540533665699</v>
      </c>
      <c r="W2772">
        <v>-0.48</v>
      </c>
      <c r="X2772">
        <v>4.54</v>
      </c>
      <c r="Y2772">
        <v>1359</v>
      </c>
      <c r="Z2772">
        <v>340</v>
      </c>
      <c r="AA2772">
        <v>0</v>
      </c>
      <c r="AB2772">
        <v>4</v>
      </c>
      <c r="AC2772">
        <v>1</v>
      </c>
      <c r="AD2772">
        <v>3</v>
      </c>
      <c r="AE2772">
        <v>25</v>
      </c>
      <c r="AF2772">
        <v>14</v>
      </c>
      <c r="AG2772">
        <v>1</v>
      </c>
      <c r="AH2772">
        <v>1</v>
      </c>
      <c r="AI2772">
        <v>2</v>
      </c>
      <c r="AJ2772" s="301">
        <v>43919</v>
      </c>
      <c r="AK2772">
        <v>3090</v>
      </c>
      <c r="AL2772">
        <v>3060</v>
      </c>
      <c r="AM2772" s="301">
        <v>43828</v>
      </c>
      <c r="AN2772">
        <v>4840</v>
      </c>
      <c r="AO2772">
        <v>3935</v>
      </c>
      <c r="AP2772" s="301">
        <v>43645</v>
      </c>
      <c r="AQ2772">
        <v>5630</v>
      </c>
      <c r="AR2772">
        <v>4415</v>
      </c>
      <c r="AS2772" s="301">
        <v>43280</v>
      </c>
      <c r="AT2772">
        <v>6680</v>
      </c>
      <c r="AU2772">
        <v>6530</v>
      </c>
    </row>
    <row r="2773" spans="1:47" x14ac:dyDescent="0.2">
      <c r="A2773" s="102">
        <v>333</v>
      </c>
      <c r="B2773">
        <v>4681</v>
      </c>
      <c r="C2773" t="s">
        <v>774</v>
      </c>
      <c r="D2773" t="s">
        <v>910</v>
      </c>
      <c r="E2773">
        <v>1414</v>
      </c>
      <c r="F2773">
        <v>1389</v>
      </c>
      <c r="G2773">
        <v>700</v>
      </c>
      <c r="H2773" t="s">
        <v>898</v>
      </c>
      <c r="I2773">
        <v>8308</v>
      </c>
      <c r="J2773" t="s">
        <v>48</v>
      </c>
      <c r="K2773" t="s">
        <v>940</v>
      </c>
      <c r="L2773">
        <v>366</v>
      </c>
      <c r="M2773">
        <v>368</v>
      </c>
      <c r="N2773">
        <v>2600</v>
      </c>
      <c r="O2773" t="s">
        <v>901</v>
      </c>
      <c r="P2773">
        <v>0.94058291656394399</v>
      </c>
      <c r="Q2773">
        <v>0.96213723407609997</v>
      </c>
      <c r="R2773" s="15">
        <v>1.9096584566589799E-2</v>
      </c>
      <c r="S2773">
        <v>1.45205798694883E-2</v>
      </c>
      <c r="T2773">
        <v>1.1482300012761999</v>
      </c>
      <c r="U2773">
        <v>1.1482300012761999</v>
      </c>
      <c r="V2773">
        <v>1.4262461993058899</v>
      </c>
      <c r="W2773">
        <v>7.99</v>
      </c>
      <c r="X2773">
        <v>1.59</v>
      </c>
      <c r="Y2773">
        <v>1331</v>
      </c>
      <c r="Z2773">
        <v>95</v>
      </c>
      <c r="AA2773">
        <v>-0.05</v>
      </c>
      <c r="AB2773">
        <v>14</v>
      </c>
      <c r="AC2773">
        <v>7</v>
      </c>
      <c r="AD2773">
        <v>7</v>
      </c>
      <c r="AE2773">
        <v>50</v>
      </c>
      <c r="AF2773">
        <v>20</v>
      </c>
      <c r="AG2773">
        <v>1</v>
      </c>
      <c r="AH2773">
        <v>0</v>
      </c>
      <c r="AI2773">
        <v>13</v>
      </c>
      <c r="AJ2773" s="301">
        <v>43919</v>
      </c>
      <c r="AK2773">
        <v>1086</v>
      </c>
      <c r="AL2773">
        <v>344</v>
      </c>
      <c r="AM2773" s="301">
        <v>43828</v>
      </c>
      <c r="AN2773">
        <v>1855</v>
      </c>
      <c r="AO2773">
        <v>479</v>
      </c>
      <c r="AP2773" s="301">
        <v>43645</v>
      </c>
      <c r="AQ2773">
        <v>1659</v>
      </c>
      <c r="AR2773">
        <v>453.5</v>
      </c>
      <c r="AS2773" s="301">
        <v>43280</v>
      </c>
      <c r="AT2773">
        <v>1889</v>
      </c>
      <c r="AU2773">
        <v>582.29999999999995</v>
      </c>
    </row>
    <row r="2774" spans="1:47" x14ac:dyDescent="0.2">
      <c r="A2774" s="102">
        <v>21</v>
      </c>
      <c r="B2774">
        <v>5020</v>
      </c>
      <c r="C2774" t="s">
        <v>1138</v>
      </c>
      <c r="D2774" t="s">
        <v>1090</v>
      </c>
      <c r="E2774">
        <v>379.7</v>
      </c>
      <c r="F2774">
        <v>378.3</v>
      </c>
      <c r="G2774">
        <v>2400</v>
      </c>
      <c r="H2774" t="s">
        <v>901</v>
      </c>
      <c r="I2774">
        <v>5711</v>
      </c>
      <c r="J2774" t="s">
        <v>1266</v>
      </c>
      <c r="K2774" t="s">
        <v>911</v>
      </c>
      <c r="L2774">
        <v>2266</v>
      </c>
      <c r="M2774">
        <v>2250</v>
      </c>
      <c r="N2774">
        <v>400</v>
      </c>
      <c r="O2774" t="s">
        <v>898</v>
      </c>
      <c r="P2774">
        <v>0.918215779389006</v>
      </c>
      <c r="Q2774">
        <v>0.98074896659407995</v>
      </c>
      <c r="R2774">
        <v>0.13047429274685399</v>
      </c>
      <c r="S2774" s="15">
        <v>7.0663013169586797E-5</v>
      </c>
      <c r="T2774">
        <v>-0.73042065636975195</v>
      </c>
      <c r="U2774">
        <v>0.73042065636975195</v>
      </c>
      <c r="V2774">
        <v>1.19348809851925</v>
      </c>
      <c r="W2774">
        <v>-2.34</v>
      </c>
      <c r="X2774">
        <v>0.88</v>
      </c>
      <c r="Y2774">
        <v>1200</v>
      </c>
      <c r="Z2774">
        <v>80</v>
      </c>
      <c r="AA2774">
        <v>-0.18</v>
      </c>
      <c r="AB2774">
        <v>15</v>
      </c>
      <c r="AC2774">
        <v>8</v>
      </c>
      <c r="AD2774">
        <v>7</v>
      </c>
      <c r="AE2774">
        <v>53.33</v>
      </c>
      <c r="AF2774">
        <v>18</v>
      </c>
      <c r="AG2774">
        <v>3</v>
      </c>
      <c r="AH2774">
        <v>3</v>
      </c>
      <c r="AI2774">
        <v>9</v>
      </c>
      <c r="AJ2774" s="301">
        <v>43919</v>
      </c>
      <c r="AK2774">
        <v>367.8</v>
      </c>
      <c r="AL2774">
        <v>2207</v>
      </c>
      <c r="AM2774" s="301">
        <v>43828</v>
      </c>
      <c r="AN2774">
        <v>497.9</v>
      </c>
      <c r="AO2774">
        <v>2977</v>
      </c>
      <c r="AP2774" s="301">
        <v>43645</v>
      </c>
      <c r="AQ2774">
        <v>545.79999999999995</v>
      </c>
      <c r="AR2774">
        <v>3125</v>
      </c>
      <c r="AS2774" s="301">
        <v>43280</v>
      </c>
      <c r="AT2774">
        <v>757.9</v>
      </c>
      <c r="AU2774">
        <v>2976</v>
      </c>
    </row>
    <row r="2775" spans="1:47" x14ac:dyDescent="0.2">
      <c r="A2775" s="102">
        <v>3141</v>
      </c>
      <c r="B2775">
        <v>8585</v>
      </c>
      <c r="C2775" t="s">
        <v>1199</v>
      </c>
      <c r="D2775" t="s">
        <v>904</v>
      </c>
      <c r="E2775">
        <v>121</v>
      </c>
      <c r="F2775">
        <v>118</v>
      </c>
      <c r="G2775">
        <v>8100</v>
      </c>
      <c r="H2775" t="s">
        <v>901</v>
      </c>
      <c r="I2775">
        <v>9934</v>
      </c>
      <c r="J2775" t="s">
        <v>1031</v>
      </c>
      <c r="K2775" t="s">
        <v>905</v>
      </c>
      <c r="L2775">
        <v>2421</v>
      </c>
      <c r="M2775">
        <v>2379</v>
      </c>
      <c r="N2775">
        <v>400</v>
      </c>
      <c r="O2775" t="s">
        <v>898</v>
      </c>
      <c r="P2775">
        <v>0.841549577066386</v>
      </c>
      <c r="Q2775">
        <v>0.89190503561600298</v>
      </c>
      <c r="R2775">
        <v>4.4271218552333402E-2</v>
      </c>
      <c r="S2775">
        <v>9.0398397701745195E-2</v>
      </c>
      <c r="T2775">
        <v>-1.84657826904508</v>
      </c>
      <c r="U2775">
        <v>1.84657826904508</v>
      </c>
      <c r="V2775">
        <v>1.64794098926958</v>
      </c>
      <c r="W2775">
        <v>-5.41</v>
      </c>
      <c r="X2775">
        <v>0.44</v>
      </c>
      <c r="Y2775">
        <v>1011</v>
      </c>
      <c r="Z2775">
        <v>63</v>
      </c>
      <c r="AA2775">
        <v>0.02</v>
      </c>
      <c r="AB2775">
        <v>16</v>
      </c>
      <c r="AC2775">
        <v>6</v>
      </c>
      <c r="AD2775">
        <v>10</v>
      </c>
      <c r="AE2775">
        <v>37.5</v>
      </c>
      <c r="AF2775">
        <v>20</v>
      </c>
      <c r="AG2775">
        <v>2</v>
      </c>
      <c r="AH2775">
        <v>1</v>
      </c>
      <c r="AI2775">
        <v>13</v>
      </c>
      <c r="AJ2775" s="301">
        <v>43919</v>
      </c>
      <c r="AK2775">
        <v>123</v>
      </c>
      <c r="AL2775">
        <v>2423</v>
      </c>
      <c r="AM2775" s="301">
        <v>43828</v>
      </c>
      <c r="AN2775">
        <v>165</v>
      </c>
      <c r="AO2775">
        <v>2780</v>
      </c>
      <c r="AP2775" s="301">
        <v>43645</v>
      </c>
      <c r="AQ2775">
        <v>119</v>
      </c>
      <c r="AR2775">
        <v>2338</v>
      </c>
      <c r="AS2775" s="301">
        <v>43280</v>
      </c>
      <c r="AT2775">
        <v>147</v>
      </c>
      <c r="AU2775">
        <v>2223</v>
      </c>
    </row>
    <row r="2776" spans="1:47" x14ac:dyDescent="0.2">
      <c r="A2776" s="102">
        <v>1592</v>
      </c>
      <c r="B2776">
        <v>4182</v>
      </c>
      <c r="C2776" t="s">
        <v>44</v>
      </c>
      <c r="D2776" t="s">
        <v>920</v>
      </c>
      <c r="E2776">
        <v>1590</v>
      </c>
      <c r="F2776">
        <v>1589</v>
      </c>
      <c r="G2776">
        <v>400</v>
      </c>
      <c r="H2776" t="s">
        <v>898</v>
      </c>
      <c r="I2776">
        <v>6988</v>
      </c>
      <c r="J2776" t="s">
        <v>61</v>
      </c>
      <c r="K2776" t="s">
        <v>920</v>
      </c>
      <c r="L2776">
        <v>5930</v>
      </c>
      <c r="M2776">
        <v>5940</v>
      </c>
      <c r="N2776">
        <v>100</v>
      </c>
      <c r="O2776" t="s">
        <v>901</v>
      </c>
      <c r="P2776">
        <v>0.96765047623932998</v>
      </c>
      <c r="Q2776">
        <v>0.93472586009764203</v>
      </c>
      <c r="R2776">
        <v>0.248285707413652</v>
      </c>
      <c r="S2776">
        <v>6.5790281893720201E-2</v>
      </c>
      <c r="T2776">
        <v>0.32451371097256199</v>
      </c>
      <c r="U2776">
        <v>0.32451371097256199</v>
      </c>
      <c r="V2776">
        <v>0.48227567040157598</v>
      </c>
      <c r="W2776">
        <v>1.46</v>
      </c>
      <c r="X2776">
        <v>7</v>
      </c>
      <c r="Y2776">
        <v>912</v>
      </c>
      <c r="Z2776">
        <v>114</v>
      </c>
      <c r="AA2776">
        <v>0.59</v>
      </c>
      <c r="AB2776">
        <v>8</v>
      </c>
      <c r="AC2776">
        <v>5</v>
      </c>
      <c r="AD2776">
        <v>3</v>
      </c>
      <c r="AE2776">
        <v>62.5</v>
      </c>
      <c r="AF2776">
        <v>19</v>
      </c>
      <c r="AG2776">
        <v>2</v>
      </c>
      <c r="AH2776">
        <v>0</v>
      </c>
      <c r="AI2776">
        <v>6</v>
      </c>
      <c r="AJ2776" s="301">
        <v>43919</v>
      </c>
      <c r="AK2776">
        <v>1189</v>
      </c>
      <c r="AL2776">
        <v>4865</v>
      </c>
      <c r="AM2776" s="301">
        <v>43828</v>
      </c>
      <c r="AN2776">
        <v>1674</v>
      </c>
      <c r="AO2776">
        <v>6180</v>
      </c>
      <c r="AP2776" s="301">
        <v>43645</v>
      </c>
      <c r="AQ2776">
        <v>1496</v>
      </c>
      <c r="AR2776">
        <v>5394</v>
      </c>
      <c r="AS2776" s="301">
        <v>43280</v>
      </c>
      <c r="AT2776">
        <v>2458</v>
      </c>
      <c r="AU2776">
        <v>8103</v>
      </c>
    </row>
    <row r="2777" spans="1:47" x14ac:dyDescent="0.2">
      <c r="A2777" s="102">
        <v>3714</v>
      </c>
      <c r="B2777">
        <v>2607</v>
      </c>
      <c r="C2777" t="s">
        <v>924</v>
      </c>
      <c r="D2777" t="s">
        <v>923</v>
      </c>
      <c r="E2777">
        <v>2794</v>
      </c>
      <c r="F2777">
        <v>2778</v>
      </c>
      <c r="G2777">
        <v>300</v>
      </c>
      <c r="H2777" t="s">
        <v>901</v>
      </c>
      <c r="I2777">
        <v>6136</v>
      </c>
      <c r="J2777" t="s">
        <v>1400</v>
      </c>
      <c r="K2777" t="s">
        <v>909</v>
      </c>
      <c r="L2777">
        <v>1750</v>
      </c>
      <c r="M2777">
        <v>1664</v>
      </c>
      <c r="N2777">
        <v>500</v>
      </c>
      <c r="O2777" t="s">
        <v>898</v>
      </c>
      <c r="P2777">
        <v>0.80230391564818004</v>
      </c>
      <c r="Q2777">
        <v>0.86896395439108898</v>
      </c>
      <c r="R2777" s="15">
        <v>0.21618220130999499</v>
      </c>
      <c r="S2777">
        <v>8.7701485357704598E-2</v>
      </c>
      <c r="T2777">
        <v>-1.1199627783955799</v>
      </c>
      <c r="U2777">
        <v>1.1199627783955799</v>
      </c>
      <c r="V2777">
        <v>0.39392370554867601</v>
      </c>
      <c r="W2777">
        <v>-9.68</v>
      </c>
      <c r="X2777">
        <v>0.17</v>
      </c>
      <c r="Y2777">
        <v>462</v>
      </c>
      <c r="Z2777">
        <v>46</v>
      </c>
      <c r="AA2777">
        <v>-0.08</v>
      </c>
      <c r="AB2777">
        <v>10</v>
      </c>
      <c r="AC2777">
        <v>4</v>
      </c>
      <c r="AD2777">
        <v>6</v>
      </c>
      <c r="AE2777">
        <v>40</v>
      </c>
      <c r="AF2777">
        <v>16</v>
      </c>
      <c r="AG2777">
        <v>3</v>
      </c>
      <c r="AH2777">
        <v>2</v>
      </c>
      <c r="AI2777">
        <v>5</v>
      </c>
      <c r="AJ2777" s="301">
        <v>43919</v>
      </c>
      <c r="AK2777">
        <v>2692</v>
      </c>
      <c r="AL2777">
        <v>1466</v>
      </c>
      <c r="AM2777" s="301">
        <v>43828</v>
      </c>
      <c r="AN2777">
        <v>2936</v>
      </c>
      <c r="AO2777">
        <v>2090</v>
      </c>
      <c r="AP2777" s="301">
        <v>43645</v>
      </c>
      <c r="AQ2777">
        <v>3245</v>
      </c>
      <c r="AR2777">
        <v>2199</v>
      </c>
      <c r="AS2777" s="301">
        <v>43280</v>
      </c>
      <c r="AT2777">
        <v>3850</v>
      </c>
      <c r="AU2777">
        <v>2236</v>
      </c>
    </row>
    <row r="2778" spans="1:47" x14ac:dyDescent="0.2">
      <c r="A2778" s="102">
        <v>2235</v>
      </c>
      <c r="B2778">
        <v>3086</v>
      </c>
      <c r="C2778" t="s">
        <v>503</v>
      </c>
      <c r="D2778" t="s">
        <v>921</v>
      </c>
      <c r="E2778">
        <v>795</v>
      </c>
      <c r="F2778">
        <v>758</v>
      </c>
      <c r="G2778">
        <v>1200</v>
      </c>
      <c r="H2778" t="s">
        <v>901</v>
      </c>
      <c r="I2778">
        <v>9678</v>
      </c>
      <c r="J2778" t="s">
        <v>1453</v>
      </c>
      <c r="K2778" t="s">
        <v>910</v>
      </c>
      <c r="L2778">
        <v>2297</v>
      </c>
      <c r="M2778">
        <v>2316</v>
      </c>
      <c r="N2778">
        <v>400</v>
      </c>
      <c r="O2778" t="s">
        <v>898</v>
      </c>
      <c r="P2778">
        <v>0.66743178926076197</v>
      </c>
      <c r="Q2778">
        <v>0.91853139386740101</v>
      </c>
      <c r="R2778" s="15">
        <v>0.25058477838233001</v>
      </c>
      <c r="S2778">
        <v>8.7193387868202799E-2</v>
      </c>
      <c r="T2778">
        <v>-2.3052702772646501</v>
      </c>
      <c r="U2778">
        <v>2.3052702772646501</v>
      </c>
      <c r="V2778">
        <v>1.68736439890443</v>
      </c>
      <c r="W2778">
        <v>-23.38</v>
      </c>
      <c r="X2778">
        <v>1.81</v>
      </c>
      <c r="Y2778">
        <v>252</v>
      </c>
      <c r="Z2778">
        <v>16</v>
      </c>
      <c r="AA2778">
        <v>0</v>
      </c>
      <c r="AB2778">
        <v>16</v>
      </c>
      <c r="AC2778">
        <v>9</v>
      </c>
      <c r="AD2778">
        <v>7</v>
      </c>
      <c r="AE2778">
        <v>56.25</v>
      </c>
      <c r="AF2778">
        <v>18</v>
      </c>
      <c r="AG2778">
        <v>3</v>
      </c>
      <c r="AH2778">
        <v>3</v>
      </c>
      <c r="AI2778">
        <v>10</v>
      </c>
      <c r="AJ2778" s="301">
        <v>43919</v>
      </c>
      <c r="AK2778">
        <v>907</v>
      </c>
      <c r="AL2778">
        <v>2133</v>
      </c>
      <c r="AM2778" s="301">
        <v>43828</v>
      </c>
      <c r="AN2778">
        <v>1530</v>
      </c>
      <c r="AO2778">
        <v>2821</v>
      </c>
      <c r="AP2778" s="301">
        <v>43645</v>
      </c>
      <c r="AQ2778">
        <v>1244</v>
      </c>
      <c r="AR2778">
        <v>2838</v>
      </c>
      <c r="AS2778" s="301">
        <v>43280</v>
      </c>
      <c r="AT2778">
        <v>1630</v>
      </c>
      <c r="AU2778">
        <v>3470</v>
      </c>
    </row>
    <row r="2779" spans="1:47" x14ac:dyDescent="0.2">
      <c r="A2779" s="102">
        <v>1722</v>
      </c>
      <c r="B2779">
        <v>2327</v>
      </c>
      <c r="C2779" t="s">
        <v>1171</v>
      </c>
      <c r="D2779" t="s">
        <v>900</v>
      </c>
      <c r="E2779">
        <v>2942</v>
      </c>
      <c r="F2779">
        <v>2914</v>
      </c>
      <c r="G2779">
        <v>300</v>
      </c>
      <c r="H2779" t="s">
        <v>898</v>
      </c>
      <c r="I2779">
        <v>3402</v>
      </c>
      <c r="J2779" t="s">
        <v>1474</v>
      </c>
      <c r="K2779" t="s">
        <v>1100</v>
      </c>
      <c r="L2779">
        <v>497.3</v>
      </c>
      <c r="M2779">
        <v>494.9</v>
      </c>
      <c r="N2779">
        <v>1800</v>
      </c>
      <c r="O2779" t="s">
        <v>901</v>
      </c>
      <c r="P2779">
        <v>0.85524230715057004</v>
      </c>
      <c r="Q2779">
        <v>0.93189030442907705</v>
      </c>
      <c r="R2779">
        <v>8.8417161577624796E-3</v>
      </c>
      <c r="S2779">
        <v>3.1370334157244002E-2</v>
      </c>
      <c r="T2779">
        <v>1.29374565110174</v>
      </c>
      <c r="U2779">
        <v>1.29374565110174</v>
      </c>
      <c r="V2779">
        <v>1.2015212617801201</v>
      </c>
      <c r="W2779">
        <v>4.3</v>
      </c>
      <c r="X2779">
        <v>1.9</v>
      </c>
      <c r="Y2779">
        <v>112</v>
      </c>
      <c r="Z2779">
        <v>8</v>
      </c>
      <c r="AA2779">
        <v>-0.02</v>
      </c>
      <c r="AB2779">
        <v>14</v>
      </c>
      <c r="AC2779">
        <v>6</v>
      </c>
      <c r="AD2779">
        <v>8</v>
      </c>
      <c r="AE2779">
        <v>42.86</v>
      </c>
      <c r="AF2779">
        <v>18</v>
      </c>
      <c r="AG2779">
        <v>3</v>
      </c>
      <c r="AH2779">
        <v>2</v>
      </c>
      <c r="AI2779">
        <v>9</v>
      </c>
      <c r="AJ2779" s="301">
        <v>43919</v>
      </c>
      <c r="AK2779">
        <v>2686</v>
      </c>
      <c r="AL2779">
        <v>480</v>
      </c>
      <c r="AM2779" s="301">
        <v>43828</v>
      </c>
      <c r="AN2779">
        <v>3600</v>
      </c>
      <c r="AO2779">
        <v>741.1</v>
      </c>
      <c r="AP2779" s="301">
        <v>43645</v>
      </c>
      <c r="AQ2779">
        <v>3515</v>
      </c>
      <c r="AR2779">
        <v>817.1</v>
      </c>
      <c r="AS2779" s="301">
        <v>43280</v>
      </c>
      <c r="AT2779">
        <v>2762</v>
      </c>
      <c r="AU2779">
        <v>863</v>
      </c>
    </row>
    <row r="2780" spans="1:47" x14ac:dyDescent="0.2">
      <c r="A2780" s="102">
        <v>2275</v>
      </c>
      <c r="B2780">
        <v>5947</v>
      </c>
      <c r="C2780" t="s">
        <v>227</v>
      </c>
      <c r="D2780" t="s">
        <v>1032</v>
      </c>
      <c r="E2780">
        <v>9000</v>
      </c>
      <c r="F2780">
        <v>9150</v>
      </c>
      <c r="G2780">
        <v>100</v>
      </c>
      <c r="H2780" t="s">
        <v>901</v>
      </c>
      <c r="I2780">
        <v>6645</v>
      </c>
      <c r="J2780" t="s">
        <v>582</v>
      </c>
      <c r="K2780" t="s">
        <v>903</v>
      </c>
      <c r="L2780">
        <v>7140</v>
      </c>
      <c r="M2780">
        <v>7090</v>
      </c>
      <c r="N2780">
        <v>100</v>
      </c>
      <c r="O2780" t="s">
        <v>898</v>
      </c>
      <c r="P2780">
        <v>0.96521131082572797</v>
      </c>
      <c r="Q2780">
        <v>0.91737270985013297</v>
      </c>
      <c r="R2780">
        <v>5.8043400521176998E-3</v>
      </c>
      <c r="S2780">
        <v>1.0962286056918199E-2</v>
      </c>
      <c r="T2780">
        <v>-0.35770580147828002</v>
      </c>
      <c r="U2780">
        <v>0.35770580147828002</v>
      </c>
      <c r="V2780">
        <v>0.73227115882798</v>
      </c>
      <c r="W2780">
        <v>-1.62</v>
      </c>
      <c r="X2780">
        <v>22.51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 s="301">
        <v>43919</v>
      </c>
      <c r="AK2780">
        <v>7740</v>
      </c>
      <c r="AL2780">
        <v>5720</v>
      </c>
      <c r="AM2780" s="301">
        <v>43828</v>
      </c>
      <c r="AN2780">
        <v>8550</v>
      </c>
      <c r="AO2780">
        <v>6420</v>
      </c>
      <c r="AP2780" s="301">
        <v>43645</v>
      </c>
      <c r="AQ2780">
        <v>6990</v>
      </c>
      <c r="AR2780">
        <v>5810</v>
      </c>
      <c r="AS2780" s="301">
        <v>43280</v>
      </c>
      <c r="AT2780">
        <v>9670</v>
      </c>
      <c r="AU2780">
        <v>5090</v>
      </c>
    </row>
    <row r="2781" spans="1:47" x14ac:dyDescent="0.2">
      <c r="A2781" s="102">
        <v>1208</v>
      </c>
      <c r="B2781">
        <v>6201</v>
      </c>
      <c r="C2781" t="s">
        <v>1150</v>
      </c>
      <c r="D2781" t="s">
        <v>913</v>
      </c>
      <c r="E2781">
        <v>5750</v>
      </c>
      <c r="F2781">
        <v>5650</v>
      </c>
      <c r="G2781">
        <v>100</v>
      </c>
      <c r="H2781" t="s">
        <v>898</v>
      </c>
      <c r="I2781">
        <v>6963</v>
      </c>
      <c r="J2781" t="s">
        <v>1347</v>
      </c>
      <c r="K2781" t="s">
        <v>903</v>
      </c>
      <c r="L2781">
        <v>7110</v>
      </c>
      <c r="M2781">
        <v>7010</v>
      </c>
      <c r="N2781">
        <v>100</v>
      </c>
      <c r="O2781" t="s">
        <v>901</v>
      </c>
      <c r="P2781">
        <v>0.82478062541423203</v>
      </c>
      <c r="Q2781">
        <v>0.94349577248733796</v>
      </c>
      <c r="R2781">
        <v>0.41042593797079502</v>
      </c>
      <c r="S2781" s="15">
        <v>7.5559511574632204E-3</v>
      </c>
      <c r="T2781">
        <v>0.38039600742680102</v>
      </c>
      <c r="U2781">
        <v>0.38039600742680102</v>
      </c>
      <c r="V2781">
        <v>0.36547291188101599</v>
      </c>
      <c r="W2781">
        <v>1.69</v>
      </c>
      <c r="X2781">
        <v>19.399999999999999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 s="301">
        <v>43919</v>
      </c>
      <c r="AK2781">
        <v>5370</v>
      </c>
      <c r="AL2781">
        <v>6200</v>
      </c>
      <c r="AM2781" s="301">
        <v>43828</v>
      </c>
      <c r="AN2781">
        <v>6330</v>
      </c>
      <c r="AO2781">
        <v>8780</v>
      </c>
      <c r="AP2781" s="301">
        <v>43645</v>
      </c>
      <c r="AQ2781">
        <v>6040</v>
      </c>
      <c r="AR2781">
        <v>7600</v>
      </c>
      <c r="AS2781" s="301">
        <v>43280</v>
      </c>
      <c r="AT2781">
        <v>6010</v>
      </c>
      <c r="AU2781">
        <v>9300</v>
      </c>
    </row>
    <row r="2782" spans="1:47" x14ac:dyDescent="0.2">
      <c r="A2782" s="102">
        <v>20</v>
      </c>
      <c r="B2782">
        <v>6103</v>
      </c>
      <c r="C2782" t="s">
        <v>1464</v>
      </c>
      <c r="D2782" t="s">
        <v>909</v>
      </c>
      <c r="E2782">
        <v>4470</v>
      </c>
      <c r="F2782">
        <v>4435</v>
      </c>
      <c r="G2782">
        <v>200</v>
      </c>
      <c r="H2782" t="s">
        <v>898</v>
      </c>
      <c r="I2782">
        <v>6474</v>
      </c>
      <c r="J2782" t="s">
        <v>1401</v>
      </c>
      <c r="K2782" t="s">
        <v>909</v>
      </c>
      <c r="L2782">
        <v>3350</v>
      </c>
      <c r="M2782">
        <v>3370</v>
      </c>
      <c r="N2782">
        <v>300</v>
      </c>
      <c r="O2782" t="s">
        <v>901</v>
      </c>
      <c r="P2782">
        <v>0.97243645484836105</v>
      </c>
      <c r="Q2782">
        <v>0.98117940616229904</v>
      </c>
      <c r="R2782">
        <v>7.6515373535125594E-2</v>
      </c>
      <c r="S2782">
        <v>8.1207410407217698E-2</v>
      </c>
      <c r="T2782">
        <v>0.45375375402739498</v>
      </c>
      <c r="U2782">
        <v>0.45375375402739498</v>
      </c>
      <c r="V2782">
        <v>0.838485632211451</v>
      </c>
      <c r="W2782">
        <v>2.5499999999999998</v>
      </c>
      <c r="X2782">
        <v>13.98</v>
      </c>
      <c r="Y2782">
        <v>-35</v>
      </c>
      <c r="Z2782">
        <v>-12</v>
      </c>
      <c r="AA2782">
        <v>-0.22</v>
      </c>
      <c r="AB2782">
        <v>3</v>
      </c>
      <c r="AC2782">
        <v>2</v>
      </c>
      <c r="AD2782">
        <v>1</v>
      </c>
      <c r="AE2782">
        <v>66.67</v>
      </c>
      <c r="AF2782">
        <v>14</v>
      </c>
      <c r="AG2782">
        <v>1</v>
      </c>
      <c r="AH2782">
        <v>1</v>
      </c>
      <c r="AI2782">
        <v>1</v>
      </c>
      <c r="AJ2782" s="301">
        <v>43919</v>
      </c>
      <c r="AK2782">
        <v>3465</v>
      </c>
      <c r="AL2782">
        <v>3005</v>
      </c>
      <c r="AM2782" s="301">
        <v>43828</v>
      </c>
      <c r="AN2782">
        <v>5800</v>
      </c>
      <c r="AO2782">
        <v>4815</v>
      </c>
      <c r="AP2782" s="301">
        <v>43645</v>
      </c>
      <c r="AQ2782">
        <v>5900</v>
      </c>
      <c r="AR2782">
        <v>4660</v>
      </c>
      <c r="AS2782" s="301">
        <v>43280</v>
      </c>
      <c r="AT2782">
        <v>5660</v>
      </c>
      <c r="AU2782">
        <v>5050</v>
      </c>
    </row>
    <row r="2783" spans="1:47" x14ac:dyDescent="0.2">
      <c r="A2783" s="102">
        <v>1826</v>
      </c>
      <c r="B2783">
        <v>1417</v>
      </c>
      <c r="C2783" t="s">
        <v>1462</v>
      </c>
      <c r="D2783" t="s">
        <v>907</v>
      </c>
      <c r="E2783">
        <v>1611</v>
      </c>
      <c r="F2783">
        <v>1595</v>
      </c>
      <c r="G2783">
        <v>700</v>
      </c>
      <c r="H2783" t="s">
        <v>901</v>
      </c>
      <c r="I2783">
        <v>9616</v>
      </c>
      <c r="J2783" t="s">
        <v>1156</v>
      </c>
      <c r="K2783" t="s">
        <v>910</v>
      </c>
      <c r="L2783">
        <v>3730</v>
      </c>
      <c r="M2783">
        <v>3595</v>
      </c>
      <c r="N2783">
        <v>300</v>
      </c>
      <c r="O2783" t="s">
        <v>898</v>
      </c>
      <c r="P2783">
        <v>0.92512379242711795</v>
      </c>
      <c r="Q2783">
        <v>0.92909793545306396</v>
      </c>
      <c r="R2783">
        <v>2.41921950732885E-2</v>
      </c>
      <c r="S2783">
        <v>5.2186288267723297E-3</v>
      </c>
      <c r="T2783">
        <v>-0.72093055713297405</v>
      </c>
      <c r="U2783">
        <v>0.72093055713297405</v>
      </c>
      <c r="V2783">
        <v>0.85522194082252201</v>
      </c>
      <c r="W2783">
        <v>-11.75</v>
      </c>
      <c r="X2783">
        <v>3.52</v>
      </c>
      <c r="Y2783">
        <v>-182</v>
      </c>
      <c r="Z2783">
        <v>-11</v>
      </c>
      <c r="AA2783">
        <v>-0.18</v>
      </c>
      <c r="AB2783">
        <v>16</v>
      </c>
      <c r="AC2783">
        <v>9</v>
      </c>
      <c r="AD2783">
        <v>7</v>
      </c>
      <c r="AE2783">
        <v>56.25</v>
      </c>
      <c r="AF2783">
        <v>17</v>
      </c>
      <c r="AG2783">
        <v>3</v>
      </c>
      <c r="AH2783">
        <v>3</v>
      </c>
      <c r="AI2783">
        <v>10</v>
      </c>
      <c r="AJ2783" s="301">
        <v>43919</v>
      </c>
      <c r="AK2783">
        <v>1375</v>
      </c>
      <c r="AL2783">
        <v>2291</v>
      </c>
      <c r="AM2783" s="301">
        <v>43828</v>
      </c>
      <c r="AN2783">
        <v>1651</v>
      </c>
      <c r="AO2783">
        <v>5180</v>
      </c>
      <c r="AP2783" s="301">
        <v>43645</v>
      </c>
      <c r="AQ2783">
        <v>1652</v>
      </c>
      <c r="AR2783">
        <v>5240</v>
      </c>
      <c r="AS2783" s="301">
        <v>43280</v>
      </c>
      <c r="AT2783">
        <v>1687</v>
      </c>
      <c r="AU2783">
        <v>5940</v>
      </c>
    </row>
    <row r="2784" spans="1:47" x14ac:dyDescent="0.2">
      <c r="A2784" s="102">
        <v>2207</v>
      </c>
      <c r="B2784">
        <v>6457</v>
      </c>
      <c r="C2784" t="s">
        <v>1130</v>
      </c>
      <c r="D2784" t="s">
        <v>909</v>
      </c>
      <c r="E2784">
        <v>2420</v>
      </c>
      <c r="F2784">
        <v>2390</v>
      </c>
      <c r="G2784">
        <v>400</v>
      </c>
      <c r="H2784" t="s">
        <v>901</v>
      </c>
      <c r="I2784">
        <v>6925</v>
      </c>
      <c r="J2784" t="s">
        <v>1177</v>
      </c>
      <c r="K2784" t="s">
        <v>903</v>
      </c>
      <c r="L2784">
        <v>1339</v>
      </c>
      <c r="M2784">
        <v>1427</v>
      </c>
      <c r="N2784">
        <v>700</v>
      </c>
      <c r="O2784" t="s">
        <v>898</v>
      </c>
      <c r="P2784">
        <v>0.73904441770124896</v>
      </c>
      <c r="Q2784">
        <v>0.91951104564234898</v>
      </c>
      <c r="R2784">
        <v>0.14810911077223801</v>
      </c>
      <c r="S2784">
        <v>6.9905117582651499E-2</v>
      </c>
      <c r="T2784">
        <v>-1.85211892103825</v>
      </c>
      <c r="U2784">
        <v>1.85211892103825</v>
      </c>
      <c r="V2784">
        <v>1.1034232048441199</v>
      </c>
      <c r="W2784">
        <v>-23.89</v>
      </c>
      <c r="X2784">
        <v>4.49</v>
      </c>
      <c r="Y2784">
        <v>-195</v>
      </c>
      <c r="Z2784">
        <v>-15</v>
      </c>
      <c r="AA2784">
        <v>-0.06</v>
      </c>
      <c r="AB2784">
        <v>13</v>
      </c>
      <c r="AC2784">
        <v>6</v>
      </c>
      <c r="AD2784">
        <v>7</v>
      </c>
      <c r="AE2784">
        <v>46.15</v>
      </c>
      <c r="AF2784">
        <v>20</v>
      </c>
      <c r="AG2784">
        <v>2</v>
      </c>
      <c r="AH2784">
        <v>0</v>
      </c>
      <c r="AI2784">
        <v>11</v>
      </c>
      <c r="AJ2784" s="301">
        <v>43919</v>
      </c>
      <c r="AK2784">
        <v>2605</v>
      </c>
      <c r="AL2784">
        <v>1060</v>
      </c>
      <c r="AM2784" s="301">
        <v>43828</v>
      </c>
      <c r="AN2784">
        <v>3310</v>
      </c>
      <c r="AO2784">
        <v>1624</v>
      </c>
      <c r="AP2784" s="301">
        <v>43645</v>
      </c>
      <c r="AQ2784">
        <v>2914</v>
      </c>
      <c r="AR2784">
        <v>1435</v>
      </c>
      <c r="AS2784" s="301">
        <v>43280</v>
      </c>
      <c r="AT2784">
        <v>3075</v>
      </c>
      <c r="AU2784">
        <v>1385</v>
      </c>
    </row>
    <row r="2785" spans="1:47" x14ac:dyDescent="0.2">
      <c r="A2785" s="102">
        <v>1116</v>
      </c>
      <c r="B2785">
        <v>2433</v>
      </c>
      <c r="C2785" t="s">
        <v>1202</v>
      </c>
      <c r="D2785" t="s">
        <v>910</v>
      </c>
      <c r="E2785">
        <v>1247</v>
      </c>
      <c r="F2785">
        <v>1239</v>
      </c>
      <c r="G2785">
        <v>500</v>
      </c>
      <c r="H2785" t="s">
        <v>898</v>
      </c>
      <c r="I2785">
        <v>4114</v>
      </c>
      <c r="J2785" t="s">
        <v>997</v>
      </c>
      <c r="K2785" t="s">
        <v>920</v>
      </c>
      <c r="L2785">
        <v>5560</v>
      </c>
      <c r="M2785">
        <v>5590</v>
      </c>
      <c r="N2785">
        <v>100</v>
      </c>
      <c r="O2785" t="s">
        <v>901</v>
      </c>
      <c r="P2785">
        <v>0.90872723882514195</v>
      </c>
      <c r="Q2785">
        <v>0.94524286417224002</v>
      </c>
      <c r="R2785" s="15">
        <v>0.24535577793111299</v>
      </c>
      <c r="S2785" s="15">
        <v>1.57427409814609E-2</v>
      </c>
      <c r="T2785">
        <v>0.39310328257550398</v>
      </c>
      <c r="U2785">
        <v>0.39310328257550398</v>
      </c>
      <c r="V2785">
        <v>1.09131422694396</v>
      </c>
      <c r="W2785">
        <v>1.36</v>
      </c>
      <c r="X2785">
        <v>10.82</v>
      </c>
      <c r="Y2785">
        <v>-502</v>
      </c>
      <c r="Z2785">
        <v>-72</v>
      </c>
      <c r="AA2785">
        <v>-0.14000000000000001</v>
      </c>
      <c r="AB2785">
        <v>7</v>
      </c>
      <c r="AC2785">
        <v>3</v>
      </c>
      <c r="AD2785">
        <v>4</v>
      </c>
      <c r="AE2785">
        <v>42.86</v>
      </c>
      <c r="AF2785">
        <v>20</v>
      </c>
      <c r="AG2785">
        <v>1</v>
      </c>
      <c r="AH2785">
        <v>0</v>
      </c>
      <c r="AI2785">
        <v>6</v>
      </c>
      <c r="AJ2785" s="301">
        <v>43919</v>
      </c>
      <c r="AK2785">
        <v>1154</v>
      </c>
      <c r="AL2785">
        <v>5180</v>
      </c>
      <c r="AM2785" s="301">
        <v>43828</v>
      </c>
      <c r="AN2785">
        <v>1768</v>
      </c>
      <c r="AO2785">
        <v>6790</v>
      </c>
      <c r="AP2785" s="301">
        <v>43645</v>
      </c>
      <c r="AQ2785">
        <v>1849</v>
      </c>
      <c r="AR2785">
        <v>7230</v>
      </c>
      <c r="AS2785" s="301">
        <v>43280</v>
      </c>
      <c r="AT2785">
        <v>1730</v>
      </c>
      <c r="AU2785">
        <v>7900</v>
      </c>
    </row>
    <row r="2786" spans="1:47" x14ac:dyDescent="0.2">
      <c r="A2786" s="102">
        <v>3611</v>
      </c>
      <c r="B2786">
        <v>1417</v>
      </c>
      <c r="C2786" t="s">
        <v>1462</v>
      </c>
      <c r="D2786" t="s">
        <v>907</v>
      </c>
      <c r="E2786">
        <v>1611</v>
      </c>
      <c r="F2786">
        <v>1595</v>
      </c>
      <c r="G2786">
        <v>600</v>
      </c>
      <c r="H2786" t="s">
        <v>898</v>
      </c>
      <c r="I2786">
        <v>5101</v>
      </c>
      <c r="J2786" t="s">
        <v>1263</v>
      </c>
      <c r="K2786" t="s">
        <v>984</v>
      </c>
      <c r="L2786">
        <v>1514</v>
      </c>
      <c r="M2786">
        <v>1495</v>
      </c>
      <c r="N2786">
        <v>600</v>
      </c>
      <c r="O2786" t="s">
        <v>901</v>
      </c>
      <c r="P2786">
        <v>0.85086007485166903</v>
      </c>
      <c r="Q2786">
        <v>0.87293642617099398</v>
      </c>
      <c r="R2786" s="15">
        <v>0.329803875279853</v>
      </c>
      <c r="S2786" s="15">
        <v>5.90891515427584E-2</v>
      </c>
      <c r="T2786">
        <v>1.4397827713729401</v>
      </c>
      <c r="U2786">
        <v>1.4397827713729401</v>
      </c>
      <c r="V2786">
        <v>1.0287210813579299</v>
      </c>
      <c r="W2786">
        <v>7.97</v>
      </c>
      <c r="X2786">
        <v>6.27</v>
      </c>
      <c r="Y2786">
        <v>-606</v>
      </c>
      <c r="Z2786">
        <v>-40</v>
      </c>
      <c r="AA2786">
        <v>-7.0000000000000007E-2</v>
      </c>
      <c r="AB2786">
        <v>15</v>
      </c>
      <c r="AC2786">
        <v>6</v>
      </c>
      <c r="AD2786">
        <v>9</v>
      </c>
      <c r="AE2786">
        <v>40</v>
      </c>
      <c r="AF2786">
        <v>20</v>
      </c>
      <c r="AG2786">
        <v>3</v>
      </c>
      <c r="AH2786">
        <v>1</v>
      </c>
      <c r="AI2786">
        <v>11</v>
      </c>
      <c r="AJ2786" s="301">
        <v>43919</v>
      </c>
      <c r="AK2786">
        <v>1375</v>
      </c>
      <c r="AL2786">
        <v>1457</v>
      </c>
      <c r="AM2786" s="301">
        <v>43828</v>
      </c>
      <c r="AN2786">
        <v>1651</v>
      </c>
      <c r="AO2786">
        <v>2131</v>
      </c>
      <c r="AP2786" s="301">
        <v>43645</v>
      </c>
      <c r="AQ2786">
        <v>1652</v>
      </c>
      <c r="AR2786">
        <v>2041</v>
      </c>
      <c r="AS2786" s="301">
        <v>43280</v>
      </c>
      <c r="AT2786">
        <v>1687</v>
      </c>
      <c r="AU2786">
        <v>2246</v>
      </c>
    </row>
    <row r="2787" spans="1:47" x14ac:dyDescent="0.2">
      <c r="A2787" s="102">
        <v>1214</v>
      </c>
      <c r="B2787">
        <v>4208</v>
      </c>
      <c r="C2787" t="s">
        <v>1026</v>
      </c>
      <c r="D2787" t="s">
        <v>920</v>
      </c>
      <c r="E2787">
        <v>1810</v>
      </c>
      <c r="F2787">
        <v>1797</v>
      </c>
      <c r="G2787">
        <v>500</v>
      </c>
      <c r="H2787" t="s">
        <v>901</v>
      </c>
      <c r="I2787">
        <v>5201</v>
      </c>
      <c r="J2787" t="s">
        <v>1161</v>
      </c>
      <c r="K2787" t="s">
        <v>897</v>
      </c>
      <c r="L2787">
        <v>3070</v>
      </c>
      <c r="M2787">
        <v>3020</v>
      </c>
      <c r="N2787">
        <v>300</v>
      </c>
      <c r="O2787" t="s">
        <v>898</v>
      </c>
      <c r="P2787">
        <v>0.91256604344853298</v>
      </c>
      <c r="Q2787">
        <v>0.94333995041085705</v>
      </c>
      <c r="R2787" s="15">
        <v>0.17873714342086899</v>
      </c>
      <c r="S2787">
        <v>9.9526958766356699E-2</v>
      </c>
      <c r="T2787">
        <v>-0.77016048361963196</v>
      </c>
      <c r="U2787">
        <v>0.77016048361963196</v>
      </c>
      <c r="V2787">
        <v>1.19890766216575</v>
      </c>
      <c r="W2787">
        <v>-5.07</v>
      </c>
      <c r="X2787">
        <v>0.83</v>
      </c>
      <c r="Y2787">
        <v>-622</v>
      </c>
      <c r="Z2787">
        <v>-78</v>
      </c>
      <c r="AA2787">
        <v>-0.19</v>
      </c>
      <c r="AB2787">
        <v>8</v>
      </c>
      <c r="AC2787">
        <v>4</v>
      </c>
      <c r="AD2787">
        <v>4</v>
      </c>
      <c r="AE2787">
        <v>50</v>
      </c>
      <c r="AF2787">
        <v>22</v>
      </c>
      <c r="AG2787">
        <v>0</v>
      </c>
      <c r="AH2787">
        <v>0</v>
      </c>
      <c r="AI2787">
        <v>8</v>
      </c>
      <c r="AJ2787" s="301">
        <v>43919</v>
      </c>
      <c r="AK2787">
        <v>1691</v>
      </c>
      <c r="AL2787">
        <v>2774</v>
      </c>
      <c r="AM2787" s="301">
        <v>43828</v>
      </c>
      <c r="AN2787">
        <v>2379</v>
      </c>
      <c r="AO2787">
        <v>3930</v>
      </c>
      <c r="AP2787" s="301">
        <v>43645</v>
      </c>
      <c r="AQ2787">
        <v>2298</v>
      </c>
      <c r="AR2787">
        <v>3785</v>
      </c>
      <c r="AS2787" s="301">
        <v>43280</v>
      </c>
      <c r="AT2787">
        <v>2821</v>
      </c>
      <c r="AU2787">
        <v>4225</v>
      </c>
    </row>
    <row r="2788" spans="1:47" x14ac:dyDescent="0.2">
      <c r="A2788" s="102">
        <v>1340</v>
      </c>
      <c r="B2788">
        <v>6753</v>
      </c>
      <c r="C2788" t="s">
        <v>1348</v>
      </c>
      <c r="D2788" t="s">
        <v>903</v>
      </c>
      <c r="E2788">
        <v>1151</v>
      </c>
      <c r="F2788">
        <v>1114</v>
      </c>
      <c r="G2788">
        <v>900</v>
      </c>
      <c r="H2788" t="s">
        <v>901</v>
      </c>
      <c r="I2788">
        <v>6807</v>
      </c>
      <c r="J2788" t="s">
        <v>233</v>
      </c>
      <c r="K2788" t="s">
        <v>903</v>
      </c>
      <c r="L2788">
        <v>1440</v>
      </c>
      <c r="M2788">
        <v>1398</v>
      </c>
      <c r="N2788">
        <v>700</v>
      </c>
      <c r="O2788" t="s">
        <v>898</v>
      </c>
      <c r="P2788">
        <v>0.78645349052014502</v>
      </c>
      <c r="Q2788">
        <v>0.94050474870845702</v>
      </c>
      <c r="R2788">
        <v>2.5998044794818798E-3</v>
      </c>
      <c r="S2788">
        <v>1.75172229815737E-2</v>
      </c>
      <c r="T2788">
        <v>-0.61203760583542299</v>
      </c>
      <c r="U2788">
        <v>0.61203760583542299</v>
      </c>
      <c r="V2788">
        <v>0.78328465645797596</v>
      </c>
      <c r="W2788">
        <v>-4.1900000000000004</v>
      </c>
      <c r="X2788">
        <v>2.4500000000000002</v>
      </c>
      <c r="Y2788">
        <v>-657</v>
      </c>
      <c r="Z2788">
        <v>-55</v>
      </c>
      <c r="AA2788">
        <v>0.02</v>
      </c>
      <c r="AB2788">
        <v>12</v>
      </c>
      <c r="AC2788">
        <v>6</v>
      </c>
      <c r="AD2788">
        <v>6</v>
      </c>
      <c r="AE2788">
        <v>50</v>
      </c>
      <c r="AF2788">
        <v>16</v>
      </c>
      <c r="AG2788">
        <v>2</v>
      </c>
      <c r="AH2788">
        <v>2</v>
      </c>
      <c r="AI2788">
        <v>8</v>
      </c>
      <c r="AJ2788" s="301">
        <v>43919</v>
      </c>
      <c r="AK2788">
        <v>1170</v>
      </c>
      <c r="AL2788">
        <v>1341</v>
      </c>
      <c r="AM2788" s="301">
        <v>43828</v>
      </c>
      <c r="AN2788">
        <v>1685</v>
      </c>
      <c r="AO2788">
        <v>2218</v>
      </c>
      <c r="AP2788" s="301">
        <v>43645</v>
      </c>
      <c r="AQ2788">
        <v>1221</v>
      </c>
      <c r="AR2788">
        <v>1645</v>
      </c>
      <c r="AS2788" s="301">
        <v>43280</v>
      </c>
      <c r="AT2788">
        <v>2490</v>
      </c>
      <c r="AU2788">
        <v>1764</v>
      </c>
    </row>
    <row r="2789" spans="1:47" x14ac:dyDescent="0.2">
      <c r="A2789" s="102">
        <v>1834</v>
      </c>
      <c r="B2789">
        <v>3087</v>
      </c>
      <c r="C2789" t="s">
        <v>1094</v>
      </c>
      <c r="D2789" t="s">
        <v>921</v>
      </c>
      <c r="E2789">
        <v>1721</v>
      </c>
      <c r="F2789">
        <v>1719</v>
      </c>
      <c r="G2789">
        <v>600</v>
      </c>
      <c r="H2789" t="s">
        <v>901</v>
      </c>
      <c r="I2789">
        <v>6301</v>
      </c>
      <c r="J2789" t="s">
        <v>52</v>
      </c>
      <c r="K2789" t="s">
        <v>909</v>
      </c>
      <c r="L2789">
        <v>2125</v>
      </c>
      <c r="M2789">
        <v>2153</v>
      </c>
      <c r="N2789">
        <v>500</v>
      </c>
      <c r="O2789" t="s">
        <v>898</v>
      </c>
      <c r="P2789">
        <v>0.87112049376518397</v>
      </c>
      <c r="Q2789">
        <v>0.92891621348453401</v>
      </c>
      <c r="R2789">
        <v>5.3930268979189899E-2</v>
      </c>
      <c r="S2789">
        <v>4.9464966150248202E-2</v>
      </c>
      <c r="T2789">
        <v>-0.93866304552389801</v>
      </c>
      <c r="U2789">
        <v>0.93866304552389801</v>
      </c>
      <c r="V2789">
        <v>0.92279179553295398</v>
      </c>
      <c r="W2789">
        <v>-6.98</v>
      </c>
      <c r="X2789">
        <v>4.1900000000000004</v>
      </c>
      <c r="Y2789">
        <v>-718</v>
      </c>
      <c r="Z2789">
        <v>-80</v>
      </c>
      <c r="AA2789">
        <v>-0.12</v>
      </c>
      <c r="AB2789">
        <v>9</v>
      </c>
      <c r="AC2789">
        <v>5</v>
      </c>
      <c r="AD2789">
        <v>4</v>
      </c>
      <c r="AE2789">
        <v>55.56</v>
      </c>
      <c r="AF2789">
        <v>19</v>
      </c>
      <c r="AG2789">
        <v>1</v>
      </c>
      <c r="AH2789">
        <v>2</v>
      </c>
      <c r="AI2789">
        <v>6</v>
      </c>
      <c r="AJ2789" s="301">
        <v>43919</v>
      </c>
      <c r="AK2789">
        <v>1657</v>
      </c>
      <c r="AL2789">
        <v>1877.5</v>
      </c>
      <c r="AM2789" s="301">
        <v>43828</v>
      </c>
      <c r="AN2789">
        <v>2166</v>
      </c>
      <c r="AO2789">
        <v>2642</v>
      </c>
      <c r="AP2789" s="301">
        <v>43645</v>
      </c>
      <c r="AQ2789">
        <v>2077</v>
      </c>
      <c r="AR2789">
        <v>2658</v>
      </c>
      <c r="AS2789" s="301">
        <v>43280</v>
      </c>
      <c r="AT2789">
        <v>2140</v>
      </c>
      <c r="AU2789">
        <v>3122</v>
      </c>
    </row>
    <row r="2790" spans="1:47" x14ac:dyDescent="0.2">
      <c r="A2790" s="102">
        <v>2214</v>
      </c>
      <c r="B2790">
        <v>5706</v>
      </c>
      <c r="C2790" t="s">
        <v>1136</v>
      </c>
      <c r="D2790" t="s">
        <v>911</v>
      </c>
      <c r="E2790">
        <v>2159</v>
      </c>
      <c r="F2790">
        <v>2175</v>
      </c>
      <c r="G2790">
        <v>400</v>
      </c>
      <c r="H2790" t="s">
        <v>898</v>
      </c>
      <c r="I2790">
        <v>5714</v>
      </c>
      <c r="J2790" t="s">
        <v>559</v>
      </c>
      <c r="K2790" t="s">
        <v>911</v>
      </c>
      <c r="L2790">
        <v>3280</v>
      </c>
      <c r="M2790">
        <v>3235</v>
      </c>
      <c r="N2790">
        <v>300</v>
      </c>
      <c r="O2790" t="s">
        <v>901</v>
      </c>
      <c r="P2790">
        <v>0.96935294126315497</v>
      </c>
      <c r="Q2790">
        <v>0.91920597606365495</v>
      </c>
      <c r="R2790">
        <v>0.12790894692872201</v>
      </c>
      <c r="S2790">
        <v>2.8561022233383401E-2</v>
      </c>
      <c r="T2790">
        <v>0.207090897744278</v>
      </c>
      <c r="U2790">
        <v>0.207090897744278</v>
      </c>
      <c r="V2790">
        <v>0.127957891373643</v>
      </c>
      <c r="W2790">
        <v>0.61</v>
      </c>
      <c r="X2790">
        <v>10.36</v>
      </c>
      <c r="Y2790">
        <v>-722</v>
      </c>
      <c r="Z2790">
        <v>-144</v>
      </c>
      <c r="AA2790">
        <v>-0.08</v>
      </c>
      <c r="AB2790">
        <v>5</v>
      </c>
      <c r="AC2790">
        <v>3</v>
      </c>
      <c r="AD2790">
        <v>2</v>
      </c>
      <c r="AE2790">
        <v>60</v>
      </c>
      <c r="AF2790">
        <v>21</v>
      </c>
      <c r="AG2790">
        <v>1</v>
      </c>
      <c r="AH2790">
        <v>0</v>
      </c>
      <c r="AI2790">
        <v>4</v>
      </c>
      <c r="AJ2790" s="301">
        <v>43919</v>
      </c>
      <c r="AK2790">
        <v>1803</v>
      </c>
      <c r="AL2790">
        <v>2786</v>
      </c>
      <c r="AM2790" s="301">
        <v>43828</v>
      </c>
      <c r="AN2790">
        <v>2924</v>
      </c>
      <c r="AO2790">
        <v>4075</v>
      </c>
      <c r="AP2790" s="301">
        <v>43645</v>
      </c>
      <c r="AQ2790">
        <v>2630</v>
      </c>
      <c r="AR2790">
        <v>3525</v>
      </c>
      <c r="AS2790" s="301">
        <v>43280</v>
      </c>
      <c r="AT2790">
        <v>4625</v>
      </c>
      <c r="AU2790">
        <v>3350</v>
      </c>
    </row>
    <row r="2791" spans="1:47" x14ac:dyDescent="0.2">
      <c r="A2791" s="102">
        <v>704</v>
      </c>
      <c r="B2791">
        <v>5393</v>
      </c>
      <c r="C2791" t="s">
        <v>231</v>
      </c>
      <c r="D2791" t="s">
        <v>897</v>
      </c>
      <c r="E2791">
        <v>2183</v>
      </c>
      <c r="F2791">
        <v>2192</v>
      </c>
      <c r="G2791">
        <v>500</v>
      </c>
      <c r="H2791" t="s">
        <v>901</v>
      </c>
      <c r="I2791">
        <v>7729</v>
      </c>
      <c r="J2791" t="s">
        <v>446</v>
      </c>
      <c r="K2791" t="s">
        <v>906</v>
      </c>
      <c r="L2791">
        <v>3430</v>
      </c>
      <c r="M2791">
        <v>3420</v>
      </c>
      <c r="N2791">
        <v>300</v>
      </c>
      <c r="O2791" t="s">
        <v>898</v>
      </c>
      <c r="P2791">
        <v>0.92034757107962795</v>
      </c>
      <c r="Q2791">
        <v>0.95332847293277101</v>
      </c>
      <c r="R2791" s="15">
        <v>0.101373915117457</v>
      </c>
      <c r="S2791">
        <v>4.6680775956301898E-3</v>
      </c>
      <c r="T2791">
        <v>-0.40989020494890299</v>
      </c>
      <c r="U2791">
        <v>0.40989020494890299</v>
      </c>
      <c r="V2791">
        <v>0.736880585003443</v>
      </c>
      <c r="W2791">
        <v>-1.94</v>
      </c>
      <c r="X2791">
        <v>6.82</v>
      </c>
      <c r="Y2791">
        <v>-1083</v>
      </c>
      <c r="Z2791">
        <v>-98</v>
      </c>
      <c r="AA2791">
        <v>-0.06</v>
      </c>
      <c r="AB2791">
        <v>11</v>
      </c>
      <c r="AC2791">
        <v>6</v>
      </c>
      <c r="AD2791">
        <v>5</v>
      </c>
      <c r="AE2791">
        <v>54.55</v>
      </c>
      <c r="AF2791">
        <v>18</v>
      </c>
      <c r="AG2791">
        <v>2</v>
      </c>
      <c r="AH2791">
        <v>2</v>
      </c>
      <c r="AI2791">
        <v>7</v>
      </c>
      <c r="AJ2791" s="301">
        <v>43919</v>
      </c>
      <c r="AK2791">
        <v>2000</v>
      </c>
      <c r="AL2791">
        <v>2946</v>
      </c>
      <c r="AM2791" s="301">
        <v>43828</v>
      </c>
      <c r="AN2791">
        <v>2785</v>
      </c>
      <c r="AO2791">
        <v>4260</v>
      </c>
      <c r="AP2791" s="301">
        <v>43645</v>
      </c>
      <c r="AQ2791">
        <v>2008</v>
      </c>
      <c r="AR2791">
        <v>2914</v>
      </c>
      <c r="AS2791" s="301">
        <v>43280</v>
      </c>
      <c r="AT2791">
        <v>2690</v>
      </c>
      <c r="AU2791">
        <v>3655</v>
      </c>
    </row>
    <row r="2792" spans="1:47" x14ac:dyDescent="0.2">
      <c r="A2792" s="102">
        <v>10</v>
      </c>
      <c r="B2792">
        <v>5214</v>
      </c>
      <c r="C2792" t="s">
        <v>1103</v>
      </c>
      <c r="D2792" t="s">
        <v>897</v>
      </c>
      <c r="E2792">
        <v>1704</v>
      </c>
      <c r="F2792">
        <v>1665</v>
      </c>
      <c r="G2792">
        <v>600</v>
      </c>
      <c r="H2792" t="s">
        <v>898</v>
      </c>
      <c r="I2792">
        <v>6302</v>
      </c>
      <c r="J2792" t="s">
        <v>1085</v>
      </c>
      <c r="K2792" t="s">
        <v>909</v>
      </c>
      <c r="L2792">
        <v>2323</v>
      </c>
      <c r="M2792">
        <v>2311</v>
      </c>
      <c r="N2792">
        <v>400</v>
      </c>
      <c r="O2792" t="s">
        <v>901</v>
      </c>
      <c r="P2792">
        <v>0.94947616681985603</v>
      </c>
      <c r="Q2792">
        <v>0.984030011444196</v>
      </c>
      <c r="R2792">
        <v>0.49380513248588798</v>
      </c>
      <c r="S2792">
        <v>1.24111167219094E-2</v>
      </c>
      <c r="T2792">
        <v>0.70874896472379101</v>
      </c>
      <c r="U2792">
        <v>0.70874896472379101</v>
      </c>
      <c r="V2792">
        <v>1.7920634359618499</v>
      </c>
      <c r="W2792">
        <v>2.56</v>
      </c>
      <c r="X2792">
        <v>8.07</v>
      </c>
      <c r="Y2792">
        <v>-1093</v>
      </c>
      <c r="Z2792">
        <v>-156</v>
      </c>
      <c r="AA2792">
        <v>-0.1</v>
      </c>
      <c r="AB2792">
        <v>7</v>
      </c>
      <c r="AC2792">
        <v>4</v>
      </c>
      <c r="AD2792">
        <v>3</v>
      </c>
      <c r="AE2792">
        <v>57.14</v>
      </c>
      <c r="AF2792">
        <v>21</v>
      </c>
      <c r="AG2792">
        <v>0</v>
      </c>
      <c r="AH2792">
        <v>0</v>
      </c>
      <c r="AI2792">
        <v>7</v>
      </c>
      <c r="AJ2792" s="301">
        <v>43919</v>
      </c>
      <c r="AK2792">
        <v>1498</v>
      </c>
      <c r="AL2792">
        <v>2016</v>
      </c>
      <c r="AM2792" s="301">
        <v>43828</v>
      </c>
      <c r="AN2792">
        <v>2441</v>
      </c>
      <c r="AO2792">
        <v>3130</v>
      </c>
      <c r="AP2792" s="301">
        <v>43645</v>
      </c>
      <c r="AQ2792">
        <v>2786</v>
      </c>
      <c r="AR2792">
        <v>3800</v>
      </c>
      <c r="AS2792" s="301">
        <v>43280</v>
      </c>
      <c r="AT2792">
        <v>2998</v>
      </c>
      <c r="AU2792">
        <v>3695</v>
      </c>
    </row>
    <row r="2793" spans="1:47" x14ac:dyDescent="0.2">
      <c r="A2793" s="102">
        <v>1115</v>
      </c>
      <c r="B2793">
        <v>1941</v>
      </c>
      <c r="C2793" t="s">
        <v>1159</v>
      </c>
      <c r="D2793" t="s">
        <v>907</v>
      </c>
      <c r="E2793">
        <v>2302</v>
      </c>
      <c r="F2793">
        <v>2285</v>
      </c>
      <c r="G2793">
        <v>400</v>
      </c>
      <c r="H2793" t="s">
        <v>901</v>
      </c>
      <c r="I2793">
        <v>6995</v>
      </c>
      <c r="J2793" t="s">
        <v>47</v>
      </c>
      <c r="K2793" t="s">
        <v>913</v>
      </c>
      <c r="L2793">
        <v>1553</v>
      </c>
      <c r="M2793">
        <v>1535</v>
      </c>
      <c r="N2793">
        <v>600</v>
      </c>
      <c r="O2793" t="s">
        <v>898</v>
      </c>
      <c r="P2793">
        <v>0.903762230916898</v>
      </c>
      <c r="Q2793">
        <v>0.94529682150329297</v>
      </c>
      <c r="R2793">
        <v>4.1604242873494596E-3</v>
      </c>
      <c r="S2793">
        <v>2.2016386324855601E-3</v>
      </c>
      <c r="T2793">
        <v>-0.52331674566980202</v>
      </c>
      <c r="U2793">
        <v>0.52331674566980202</v>
      </c>
      <c r="V2793">
        <v>0.76133552600412602</v>
      </c>
      <c r="W2793">
        <v>-3.94</v>
      </c>
      <c r="X2793">
        <v>0.77</v>
      </c>
      <c r="Y2793">
        <v>-1358</v>
      </c>
      <c r="Z2793">
        <v>-104</v>
      </c>
      <c r="AA2793">
        <v>0.03</v>
      </c>
      <c r="AB2793">
        <v>13</v>
      </c>
      <c r="AC2793">
        <v>9</v>
      </c>
      <c r="AD2793">
        <v>4</v>
      </c>
      <c r="AE2793">
        <v>69.23</v>
      </c>
      <c r="AF2793">
        <v>19</v>
      </c>
      <c r="AG2793">
        <v>1</v>
      </c>
      <c r="AH2793">
        <v>2</v>
      </c>
      <c r="AI2793">
        <v>10</v>
      </c>
      <c r="AJ2793" s="301">
        <v>43919</v>
      </c>
      <c r="AK2793">
        <v>2248</v>
      </c>
      <c r="AL2793">
        <v>1369</v>
      </c>
      <c r="AM2793" s="301">
        <v>43828</v>
      </c>
      <c r="AN2793">
        <v>2532</v>
      </c>
      <c r="AO2793">
        <v>2147</v>
      </c>
      <c r="AP2793" s="301">
        <v>43645</v>
      </c>
      <c r="AQ2793">
        <v>2296</v>
      </c>
      <c r="AR2793">
        <v>1839</v>
      </c>
      <c r="AS2793" s="301">
        <v>43280</v>
      </c>
      <c r="AT2793">
        <v>2698</v>
      </c>
      <c r="AU2793">
        <v>2026</v>
      </c>
    </row>
    <row r="2794" spans="1:47" x14ac:dyDescent="0.2">
      <c r="A2794" s="102">
        <v>3729</v>
      </c>
      <c r="B2794">
        <v>6326</v>
      </c>
      <c r="C2794" t="s">
        <v>1450</v>
      </c>
      <c r="D2794" t="s">
        <v>909</v>
      </c>
      <c r="E2794">
        <v>1614.5</v>
      </c>
      <c r="F2794">
        <v>1599</v>
      </c>
      <c r="G2794">
        <v>600</v>
      </c>
      <c r="H2794" t="s">
        <v>898</v>
      </c>
      <c r="I2794">
        <v>8905</v>
      </c>
      <c r="J2794" t="s">
        <v>1095</v>
      </c>
      <c r="K2794" t="s">
        <v>917</v>
      </c>
      <c r="L2794">
        <v>1389</v>
      </c>
      <c r="M2794">
        <v>1390</v>
      </c>
      <c r="N2794">
        <v>700</v>
      </c>
      <c r="O2794" t="s">
        <v>901</v>
      </c>
      <c r="P2794">
        <v>0.74233731124582603</v>
      </c>
      <c r="Q2794">
        <v>0.86838247171426697</v>
      </c>
      <c r="R2794">
        <v>0.450281513454028</v>
      </c>
      <c r="S2794">
        <v>8.2937693798272705E-2</v>
      </c>
      <c r="T2794">
        <v>2.2369131443112602</v>
      </c>
      <c r="U2794">
        <v>2.2369131443112602</v>
      </c>
      <c r="V2794">
        <v>2.4298907067415501</v>
      </c>
      <c r="W2794">
        <v>13.36</v>
      </c>
      <c r="X2794">
        <v>1.42</v>
      </c>
      <c r="Y2794">
        <v>-1447</v>
      </c>
      <c r="Z2794">
        <v>-103</v>
      </c>
      <c r="AA2794">
        <v>0.04</v>
      </c>
      <c r="AB2794">
        <v>14</v>
      </c>
      <c r="AC2794">
        <v>9</v>
      </c>
      <c r="AD2794">
        <v>5</v>
      </c>
      <c r="AE2794">
        <v>64.290000000000006</v>
      </c>
      <c r="AF2794">
        <v>21</v>
      </c>
      <c r="AG2794">
        <v>0</v>
      </c>
      <c r="AH2794">
        <v>1</v>
      </c>
      <c r="AI2794">
        <v>13</v>
      </c>
      <c r="AJ2794" s="301">
        <v>43919</v>
      </c>
      <c r="AK2794">
        <v>1398.5</v>
      </c>
      <c r="AL2794">
        <v>1404</v>
      </c>
      <c r="AM2794" s="301">
        <v>43828</v>
      </c>
      <c r="AN2794">
        <v>1726</v>
      </c>
      <c r="AO2794">
        <v>1938</v>
      </c>
      <c r="AP2794" s="301">
        <v>43645</v>
      </c>
      <c r="AQ2794">
        <v>1813</v>
      </c>
      <c r="AR2794">
        <v>1653</v>
      </c>
      <c r="AS2794" s="301">
        <v>43280</v>
      </c>
      <c r="AT2794">
        <v>1732</v>
      </c>
      <c r="AU2794">
        <v>1950</v>
      </c>
    </row>
    <row r="2795" spans="1:47" x14ac:dyDescent="0.2">
      <c r="A2795" s="102">
        <v>3155</v>
      </c>
      <c r="B2795">
        <v>1881</v>
      </c>
      <c r="C2795" t="s">
        <v>466</v>
      </c>
      <c r="D2795" t="s">
        <v>907</v>
      </c>
      <c r="E2795">
        <v>2668</v>
      </c>
      <c r="F2795">
        <v>2678</v>
      </c>
      <c r="G2795">
        <v>400</v>
      </c>
      <c r="H2795" t="s">
        <v>901</v>
      </c>
      <c r="I2795">
        <v>4689</v>
      </c>
      <c r="J2795" t="s">
        <v>1015</v>
      </c>
      <c r="K2795" t="s">
        <v>900</v>
      </c>
      <c r="L2795">
        <v>526</v>
      </c>
      <c r="M2795">
        <v>524</v>
      </c>
      <c r="N2795">
        <v>2000</v>
      </c>
      <c r="O2795" t="s">
        <v>898</v>
      </c>
      <c r="P2795">
        <v>0.84122444269878005</v>
      </c>
      <c r="Q2795">
        <v>0.89103067361744104</v>
      </c>
      <c r="R2795" s="15">
        <v>0.21279376716859399</v>
      </c>
      <c r="S2795">
        <v>1.06499032288064E-2</v>
      </c>
      <c r="T2795">
        <v>-1.5012409931802899</v>
      </c>
      <c r="U2795">
        <v>1.5012409931802899</v>
      </c>
      <c r="V2795">
        <v>1.7214714830514599</v>
      </c>
      <c r="W2795">
        <v>-17.21</v>
      </c>
      <c r="X2795">
        <v>2.17</v>
      </c>
      <c r="Y2795">
        <v>-1582</v>
      </c>
      <c r="Z2795">
        <v>-99</v>
      </c>
      <c r="AA2795">
        <v>-0.01</v>
      </c>
      <c r="AB2795">
        <v>16</v>
      </c>
      <c r="AC2795">
        <v>9</v>
      </c>
      <c r="AD2795">
        <v>7</v>
      </c>
      <c r="AE2795">
        <v>56.25</v>
      </c>
      <c r="AF2795">
        <v>16</v>
      </c>
      <c r="AG2795">
        <v>5</v>
      </c>
      <c r="AH2795">
        <v>4</v>
      </c>
      <c r="AI2795">
        <v>7</v>
      </c>
      <c r="AJ2795" s="301">
        <v>43919</v>
      </c>
      <c r="AK2795">
        <v>2351</v>
      </c>
      <c r="AL2795">
        <v>345</v>
      </c>
      <c r="AM2795" s="301">
        <v>43828</v>
      </c>
      <c r="AN2795">
        <v>2354</v>
      </c>
      <c r="AO2795">
        <v>461</v>
      </c>
      <c r="AP2795" s="301">
        <v>43645</v>
      </c>
      <c r="AQ2795">
        <v>2150</v>
      </c>
      <c r="AR2795">
        <v>317</v>
      </c>
      <c r="AS2795" s="301">
        <v>43280</v>
      </c>
      <c r="AT2795">
        <v>1968</v>
      </c>
      <c r="AU2795">
        <v>362</v>
      </c>
    </row>
    <row r="2796" spans="1:47" x14ac:dyDescent="0.2">
      <c r="A2796" s="102">
        <v>2522</v>
      </c>
      <c r="B2796">
        <v>3087</v>
      </c>
      <c r="C2796" t="s">
        <v>1094</v>
      </c>
      <c r="D2796" t="s">
        <v>921</v>
      </c>
      <c r="E2796">
        <v>1721</v>
      </c>
      <c r="F2796">
        <v>1719</v>
      </c>
      <c r="G2796">
        <v>500</v>
      </c>
      <c r="H2796" t="s">
        <v>901</v>
      </c>
      <c r="I2796">
        <v>6728</v>
      </c>
      <c r="J2796" t="s">
        <v>1402</v>
      </c>
      <c r="K2796" t="s">
        <v>903</v>
      </c>
      <c r="L2796">
        <v>3115</v>
      </c>
      <c r="M2796">
        <v>3085</v>
      </c>
      <c r="N2796">
        <v>300</v>
      </c>
      <c r="O2796" t="s">
        <v>898</v>
      </c>
      <c r="P2796">
        <v>0.87896737761347599</v>
      </c>
      <c r="Q2796">
        <v>0.91036965081988397</v>
      </c>
      <c r="R2796">
        <v>0.12080149750938</v>
      </c>
      <c r="S2796">
        <v>7.2894594031175805E-2</v>
      </c>
      <c r="T2796">
        <v>-0.71178951821801495</v>
      </c>
      <c r="U2796">
        <v>0.71178951821801495</v>
      </c>
      <c r="V2796">
        <v>1.3238863663501901</v>
      </c>
      <c r="W2796">
        <v>-5.61</v>
      </c>
      <c r="X2796">
        <v>7.13</v>
      </c>
      <c r="Y2796">
        <v>-1598</v>
      </c>
      <c r="Z2796">
        <v>-145</v>
      </c>
      <c r="AA2796">
        <v>0</v>
      </c>
      <c r="AB2796">
        <v>11</v>
      </c>
      <c r="AC2796">
        <v>4</v>
      </c>
      <c r="AD2796">
        <v>7</v>
      </c>
      <c r="AE2796">
        <v>36.36</v>
      </c>
      <c r="AF2796">
        <v>17</v>
      </c>
      <c r="AG2796">
        <v>3</v>
      </c>
      <c r="AH2796">
        <v>2</v>
      </c>
      <c r="AI2796">
        <v>6</v>
      </c>
      <c r="AJ2796" s="301">
        <v>43919</v>
      </c>
      <c r="AK2796">
        <v>1657</v>
      </c>
      <c r="AL2796">
        <v>2613</v>
      </c>
      <c r="AM2796" s="301">
        <v>43828</v>
      </c>
      <c r="AN2796">
        <v>2166</v>
      </c>
      <c r="AO2796">
        <v>4345</v>
      </c>
      <c r="AP2796" s="301">
        <v>43645</v>
      </c>
      <c r="AQ2796">
        <v>2077</v>
      </c>
      <c r="AR2796">
        <v>3600</v>
      </c>
      <c r="AS2796" s="301">
        <v>43280</v>
      </c>
      <c r="AT2796">
        <v>2140</v>
      </c>
      <c r="AU2796">
        <v>4310</v>
      </c>
    </row>
    <row r="2797" spans="1:47" x14ac:dyDescent="0.2">
      <c r="A2797" s="102">
        <v>3752</v>
      </c>
      <c r="B2797">
        <v>6752</v>
      </c>
      <c r="C2797" t="s">
        <v>51</v>
      </c>
      <c r="D2797" t="s">
        <v>903</v>
      </c>
      <c r="E2797">
        <v>919</v>
      </c>
      <c r="F2797">
        <v>909.9</v>
      </c>
      <c r="G2797">
        <v>1000</v>
      </c>
      <c r="H2797" t="s">
        <v>901</v>
      </c>
      <c r="I2797">
        <v>9759</v>
      </c>
      <c r="J2797" t="s">
        <v>387</v>
      </c>
      <c r="K2797" t="s">
        <v>900</v>
      </c>
      <c r="L2797">
        <v>1850</v>
      </c>
      <c r="M2797">
        <v>1869</v>
      </c>
      <c r="N2797">
        <v>500</v>
      </c>
      <c r="O2797" t="s">
        <v>898</v>
      </c>
      <c r="P2797">
        <v>0.75863009701769901</v>
      </c>
      <c r="Q2797">
        <v>0.86729976175776402</v>
      </c>
      <c r="R2797">
        <v>0.16896111661136001</v>
      </c>
      <c r="S2797">
        <v>3.1665890208177901E-2</v>
      </c>
      <c r="T2797">
        <v>-1.7349047171425001</v>
      </c>
      <c r="U2797">
        <v>1.7349047171425001</v>
      </c>
      <c r="V2797">
        <v>1.35688158783919</v>
      </c>
      <c r="W2797">
        <v>-12.01</v>
      </c>
      <c r="X2797">
        <v>2.63</v>
      </c>
      <c r="Y2797">
        <v>-1749</v>
      </c>
      <c r="Z2797">
        <v>-109</v>
      </c>
      <c r="AA2797">
        <v>0.08</v>
      </c>
      <c r="AB2797">
        <v>16</v>
      </c>
      <c r="AC2797">
        <v>8</v>
      </c>
      <c r="AD2797">
        <v>8</v>
      </c>
      <c r="AE2797">
        <v>50</v>
      </c>
      <c r="AF2797">
        <v>20</v>
      </c>
      <c r="AG2797">
        <v>4</v>
      </c>
      <c r="AH2797">
        <v>2</v>
      </c>
      <c r="AI2797">
        <v>10</v>
      </c>
      <c r="AJ2797" s="301">
        <v>43919</v>
      </c>
      <c r="AK2797">
        <v>837.9</v>
      </c>
      <c r="AL2797">
        <v>1507</v>
      </c>
      <c r="AM2797" s="301">
        <v>43828</v>
      </c>
      <c r="AN2797">
        <v>1029.5</v>
      </c>
      <c r="AO2797">
        <v>1798</v>
      </c>
      <c r="AP2797" s="301">
        <v>43645</v>
      </c>
      <c r="AQ2797">
        <v>923.3</v>
      </c>
      <c r="AR2797">
        <v>1588</v>
      </c>
      <c r="AS2797" s="301">
        <v>43280</v>
      </c>
      <c r="AT2797">
        <v>1476</v>
      </c>
      <c r="AU2797">
        <v>1228</v>
      </c>
    </row>
    <row r="2798" spans="1:47" x14ac:dyDescent="0.2">
      <c r="A2798" s="102">
        <v>2205</v>
      </c>
      <c r="B2798">
        <v>7752</v>
      </c>
      <c r="C2798" t="s">
        <v>2641</v>
      </c>
      <c r="D2798" t="s">
        <v>903</v>
      </c>
      <c r="E2798">
        <v>767</v>
      </c>
      <c r="F2798">
        <v>749</v>
      </c>
      <c r="G2798">
        <v>1400</v>
      </c>
      <c r="H2798" t="s">
        <v>901</v>
      </c>
      <c r="I2798">
        <v>8601</v>
      </c>
      <c r="J2798" t="s">
        <v>22</v>
      </c>
      <c r="K2798" t="s">
        <v>1025</v>
      </c>
      <c r="L2798">
        <v>454.2</v>
      </c>
      <c r="M2798">
        <v>454</v>
      </c>
      <c r="N2798">
        <v>2300</v>
      </c>
      <c r="O2798" t="s">
        <v>898</v>
      </c>
      <c r="P2798">
        <v>0.80566078692424503</v>
      </c>
      <c r="Q2798">
        <v>0.919533027163978</v>
      </c>
      <c r="R2798">
        <v>3.7998856053399102E-2</v>
      </c>
      <c r="S2798">
        <v>6.0278949851284097E-2</v>
      </c>
      <c r="T2798">
        <v>-1.09508184560977</v>
      </c>
      <c r="U2798">
        <v>1.09508184560977</v>
      </c>
      <c r="V2798">
        <v>0.483082511999955</v>
      </c>
      <c r="W2798">
        <v>-8.4700000000000006</v>
      </c>
      <c r="X2798">
        <v>0.42</v>
      </c>
      <c r="Y2798">
        <v>-1765</v>
      </c>
      <c r="Z2798">
        <v>-118</v>
      </c>
      <c r="AA2798">
        <v>-0.01</v>
      </c>
      <c r="AB2798">
        <v>15</v>
      </c>
      <c r="AC2798">
        <v>6</v>
      </c>
      <c r="AD2798">
        <v>9</v>
      </c>
      <c r="AE2798">
        <v>40</v>
      </c>
      <c r="AF2798">
        <v>17</v>
      </c>
      <c r="AG2798">
        <v>2</v>
      </c>
      <c r="AH2798">
        <v>3</v>
      </c>
      <c r="AI2798">
        <v>10</v>
      </c>
      <c r="AJ2798" s="301">
        <v>43919</v>
      </c>
      <c r="AK2798">
        <v>780</v>
      </c>
      <c r="AL2798">
        <v>434.4</v>
      </c>
      <c r="AM2798" s="301">
        <v>43828</v>
      </c>
      <c r="AN2798">
        <v>1192</v>
      </c>
      <c r="AO2798">
        <v>553</v>
      </c>
      <c r="AP2798" s="301">
        <v>43645</v>
      </c>
      <c r="AQ2798">
        <v>1073</v>
      </c>
      <c r="AR2798">
        <v>490.5</v>
      </c>
      <c r="AS2798" s="301">
        <v>43280</v>
      </c>
      <c r="AT2798">
        <v>999</v>
      </c>
      <c r="AU2798">
        <v>633.4</v>
      </c>
    </row>
    <row r="2799" spans="1:47" x14ac:dyDescent="0.2">
      <c r="A2799" s="102">
        <v>595</v>
      </c>
      <c r="B2799">
        <v>1941</v>
      </c>
      <c r="C2799" t="s">
        <v>1159</v>
      </c>
      <c r="D2799" t="s">
        <v>907</v>
      </c>
      <c r="E2799">
        <v>2302</v>
      </c>
      <c r="F2799">
        <v>2285</v>
      </c>
      <c r="G2799">
        <v>400</v>
      </c>
      <c r="H2799" t="s">
        <v>901</v>
      </c>
      <c r="I2799">
        <v>4204</v>
      </c>
      <c r="J2799" t="s">
        <v>226</v>
      </c>
      <c r="K2799" t="s">
        <v>920</v>
      </c>
      <c r="L2799">
        <v>1489</v>
      </c>
      <c r="M2799">
        <v>1494</v>
      </c>
      <c r="N2799">
        <v>600</v>
      </c>
      <c r="O2799" t="s">
        <v>898</v>
      </c>
      <c r="P2799">
        <v>0.85036195108830104</v>
      </c>
      <c r="Q2799">
        <v>0.95572137654234002</v>
      </c>
      <c r="R2799">
        <v>0.170973012001607</v>
      </c>
      <c r="S2799">
        <v>1.32532317032056E-4</v>
      </c>
      <c r="T2799">
        <v>-0.32409611220491902</v>
      </c>
      <c r="U2799">
        <v>0.32409611220491902</v>
      </c>
      <c r="V2799">
        <v>0.41484888212346699</v>
      </c>
      <c r="W2799">
        <v>-1.44</v>
      </c>
      <c r="X2799">
        <v>1.93</v>
      </c>
      <c r="Y2799">
        <v>-2139</v>
      </c>
      <c r="Z2799">
        <v>-194</v>
      </c>
      <c r="AA2799">
        <v>0.01</v>
      </c>
      <c r="AB2799">
        <v>11</v>
      </c>
      <c r="AC2799">
        <v>7</v>
      </c>
      <c r="AD2799">
        <v>4</v>
      </c>
      <c r="AE2799">
        <v>63.64</v>
      </c>
      <c r="AF2799">
        <v>20</v>
      </c>
      <c r="AG2799">
        <v>0</v>
      </c>
      <c r="AH2799">
        <v>1</v>
      </c>
      <c r="AI2799">
        <v>10</v>
      </c>
      <c r="AJ2799" s="301">
        <v>43919</v>
      </c>
      <c r="AK2799">
        <v>2248</v>
      </c>
      <c r="AL2799">
        <v>1479</v>
      </c>
      <c r="AM2799" s="301">
        <v>43828</v>
      </c>
      <c r="AN2799">
        <v>2532</v>
      </c>
      <c r="AO2799">
        <v>1904</v>
      </c>
      <c r="AP2799" s="301">
        <v>43645</v>
      </c>
      <c r="AQ2799">
        <v>2296</v>
      </c>
      <c r="AR2799">
        <v>1665</v>
      </c>
      <c r="AS2799" s="301">
        <v>43280</v>
      </c>
      <c r="AT2799">
        <v>2698</v>
      </c>
      <c r="AU2799">
        <v>1855</v>
      </c>
    </row>
    <row r="2800" spans="1:47" x14ac:dyDescent="0.2">
      <c r="A2800" s="102">
        <v>3074</v>
      </c>
      <c r="B2800">
        <v>2587</v>
      </c>
      <c r="C2800" t="s">
        <v>1233</v>
      </c>
      <c r="D2800" t="s">
        <v>923</v>
      </c>
      <c r="E2800">
        <v>4200</v>
      </c>
      <c r="F2800">
        <v>4180</v>
      </c>
      <c r="G2800">
        <v>200</v>
      </c>
      <c r="H2800" t="s">
        <v>901</v>
      </c>
      <c r="I2800">
        <v>7202</v>
      </c>
      <c r="J2800" t="s">
        <v>596</v>
      </c>
      <c r="K2800" t="s">
        <v>913</v>
      </c>
      <c r="L2800">
        <v>950.5</v>
      </c>
      <c r="M2800">
        <v>944.8</v>
      </c>
      <c r="N2800">
        <v>900</v>
      </c>
      <c r="O2800" t="s">
        <v>898</v>
      </c>
      <c r="P2800">
        <v>0.82489739880051804</v>
      </c>
      <c r="Q2800">
        <v>0.89444022481113095</v>
      </c>
      <c r="R2800">
        <v>7.3439703385074903E-3</v>
      </c>
      <c r="S2800">
        <v>1.52571473309099E-4</v>
      </c>
      <c r="T2800">
        <v>-0.89843089679071697</v>
      </c>
      <c r="U2800">
        <v>0.89843089679071697</v>
      </c>
      <c r="V2800">
        <v>0.98480447689558903</v>
      </c>
      <c r="W2800">
        <v>-12.64</v>
      </c>
      <c r="X2800">
        <v>1.71</v>
      </c>
      <c r="Y2800">
        <v>-2198</v>
      </c>
      <c r="Z2800">
        <v>-129</v>
      </c>
      <c r="AA2800">
        <v>0.24</v>
      </c>
      <c r="AB2800">
        <v>17</v>
      </c>
      <c r="AC2800">
        <v>8</v>
      </c>
      <c r="AD2800">
        <v>9</v>
      </c>
      <c r="AE2800">
        <v>47.06</v>
      </c>
      <c r="AF2800">
        <v>16</v>
      </c>
      <c r="AG2800">
        <v>5</v>
      </c>
      <c r="AH2800">
        <v>4</v>
      </c>
      <c r="AI2800">
        <v>8</v>
      </c>
      <c r="AJ2800" s="301">
        <v>43919</v>
      </c>
      <c r="AK2800">
        <v>4260</v>
      </c>
      <c r="AL2800">
        <v>745.1</v>
      </c>
      <c r="AM2800" s="301">
        <v>43828</v>
      </c>
      <c r="AN2800">
        <v>4545</v>
      </c>
      <c r="AO2800">
        <v>1299</v>
      </c>
      <c r="AP2800" s="301">
        <v>43645</v>
      </c>
      <c r="AQ2800">
        <v>4710</v>
      </c>
      <c r="AR2800">
        <v>1247</v>
      </c>
      <c r="AS2800" s="301">
        <v>43280</v>
      </c>
      <c r="AT2800">
        <v>4670</v>
      </c>
      <c r="AU2800">
        <v>1430.5</v>
      </c>
    </row>
    <row r="2801" spans="1:47" x14ac:dyDescent="0.2">
      <c r="A2801" s="102">
        <v>2569</v>
      </c>
      <c r="B2801">
        <v>3405</v>
      </c>
      <c r="C2801" t="s">
        <v>1265</v>
      </c>
      <c r="D2801" t="s">
        <v>920</v>
      </c>
      <c r="E2801">
        <v>1120</v>
      </c>
      <c r="F2801">
        <v>1104</v>
      </c>
      <c r="G2801">
        <v>900</v>
      </c>
      <c r="H2801" t="s">
        <v>901</v>
      </c>
      <c r="I2801">
        <v>6592</v>
      </c>
      <c r="J2801" t="s">
        <v>1059</v>
      </c>
      <c r="K2801" t="s">
        <v>903</v>
      </c>
      <c r="L2801">
        <v>3415</v>
      </c>
      <c r="M2801">
        <v>3380</v>
      </c>
      <c r="N2801">
        <v>300</v>
      </c>
      <c r="O2801" t="s">
        <v>898</v>
      </c>
      <c r="P2801">
        <v>0.92106557093955599</v>
      </c>
      <c r="Q2801">
        <v>0.909353592223061</v>
      </c>
      <c r="R2801">
        <v>5.6146430597365002E-2</v>
      </c>
      <c r="S2801" s="15">
        <v>1.28562660644912E-2</v>
      </c>
      <c r="T2801">
        <v>-0.53018948980831204</v>
      </c>
      <c r="U2801">
        <v>0.53018948980831204</v>
      </c>
      <c r="V2801">
        <v>0.21280059404819901</v>
      </c>
      <c r="W2801">
        <v>-2.0099999999999998</v>
      </c>
      <c r="X2801">
        <v>2.0099999999999998</v>
      </c>
      <c r="Y2801">
        <v>-2913</v>
      </c>
      <c r="Z2801">
        <v>-208</v>
      </c>
      <c r="AA2801">
        <v>0.11</v>
      </c>
      <c r="AB2801">
        <v>14</v>
      </c>
      <c r="AC2801">
        <v>7</v>
      </c>
      <c r="AD2801">
        <v>7</v>
      </c>
      <c r="AE2801">
        <v>50</v>
      </c>
      <c r="AF2801">
        <v>17</v>
      </c>
      <c r="AG2801">
        <v>4</v>
      </c>
      <c r="AH2801">
        <v>3</v>
      </c>
      <c r="AI2801">
        <v>7</v>
      </c>
      <c r="AJ2801" s="301">
        <v>43919</v>
      </c>
      <c r="AK2801">
        <v>1129</v>
      </c>
      <c r="AL2801">
        <v>3360</v>
      </c>
      <c r="AM2801" s="301">
        <v>43828</v>
      </c>
      <c r="AN2801">
        <v>1331</v>
      </c>
      <c r="AO2801">
        <v>4150</v>
      </c>
      <c r="AP2801" s="301">
        <v>43645</v>
      </c>
      <c r="AQ2801">
        <v>1308</v>
      </c>
      <c r="AR2801">
        <v>3850</v>
      </c>
      <c r="AS2801" s="301">
        <v>43280</v>
      </c>
      <c r="AT2801">
        <v>1497</v>
      </c>
      <c r="AU2801">
        <v>5180</v>
      </c>
    </row>
    <row r="2802" spans="1:47" x14ac:dyDescent="0.2">
      <c r="A2802" s="102">
        <v>3707</v>
      </c>
      <c r="B2802">
        <v>2587</v>
      </c>
      <c r="C2802" t="s">
        <v>1233</v>
      </c>
      <c r="D2802" t="s">
        <v>923</v>
      </c>
      <c r="E2802">
        <v>4200</v>
      </c>
      <c r="F2802">
        <v>4180</v>
      </c>
      <c r="G2802">
        <v>200</v>
      </c>
      <c r="H2802" t="s">
        <v>901</v>
      </c>
      <c r="I2802">
        <v>4849</v>
      </c>
      <c r="J2802" t="s">
        <v>448</v>
      </c>
      <c r="K2802" t="s">
        <v>910</v>
      </c>
      <c r="L2802">
        <v>2773</v>
      </c>
      <c r="M2802">
        <v>2667</v>
      </c>
      <c r="N2802">
        <v>300</v>
      </c>
      <c r="O2802" t="s">
        <v>898</v>
      </c>
      <c r="P2802">
        <v>0.77283451545604598</v>
      </c>
      <c r="Q2802">
        <v>0.86925459113736603</v>
      </c>
      <c r="R2802">
        <v>5.8036944189753997E-2</v>
      </c>
      <c r="S2802" s="15">
        <v>2.4494532695068902E-3</v>
      </c>
      <c r="T2802">
        <v>-0.49999047546216002</v>
      </c>
      <c r="U2802">
        <v>0.49999047546216002</v>
      </c>
      <c r="V2802">
        <v>0.71517447191705397</v>
      </c>
      <c r="W2802">
        <v>-8.42</v>
      </c>
      <c r="X2802">
        <v>4.29</v>
      </c>
      <c r="Y2802">
        <v>-2946</v>
      </c>
      <c r="Z2802">
        <v>-295</v>
      </c>
      <c r="AA2802">
        <v>-0.36</v>
      </c>
      <c r="AB2802">
        <v>10</v>
      </c>
      <c r="AC2802">
        <v>5</v>
      </c>
      <c r="AD2802">
        <v>5</v>
      </c>
      <c r="AE2802">
        <v>50</v>
      </c>
      <c r="AF2802">
        <v>14</v>
      </c>
      <c r="AG2802">
        <v>4</v>
      </c>
      <c r="AH2802">
        <v>3</v>
      </c>
      <c r="AI2802">
        <v>3</v>
      </c>
      <c r="AJ2802" s="301">
        <v>43919</v>
      </c>
      <c r="AK2802">
        <v>4260</v>
      </c>
      <c r="AL2802">
        <v>2100</v>
      </c>
      <c r="AM2802" s="301">
        <v>43828</v>
      </c>
      <c r="AN2802">
        <v>4545</v>
      </c>
      <c r="AO2802">
        <v>4775</v>
      </c>
      <c r="AP2802" s="301">
        <v>43645</v>
      </c>
      <c r="AQ2802">
        <v>4710</v>
      </c>
      <c r="AR2802">
        <v>4265</v>
      </c>
      <c r="AS2802" s="301">
        <v>43280</v>
      </c>
      <c r="AT2802">
        <v>4670</v>
      </c>
      <c r="AU2802">
        <v>5350</v>
      </c>
    </row>
    <row r="2803" spans="1:47" x14ac:dyDescent="0.2">
      <c r="A2803" s="102">
        <v>3037</v>
      </c>
      <c r="B2803">
        <v>3632</v>
      </c>
      <c r="C2803" t="s">
        <v>1451</v>
      </c>
      <c r="D2803" t="s">
        <v>900</v>
      </c>
      <c r="E2803">
        <v>486</v>
      </c>
      <c r="F2803">
        <v>469</v>
      </c>
      <c r="G2803">
        <v>2200</v>
      </c>
      <c r="H2803" t="s">
        <v>898</v>
      </c>
      <c r="I2803">
        <v>6371</v>
      </c>
      <c r="J2803" t="s">
        <v>1003</v>
      </c>
      <c r="K2803" t="s">
        <v>909</v>
      </c>
      <c r="L2803">
        <v>2599</v>
      </c>
      <c r="M2803">
        <v>2563</v>
      </c>
      <c r="N2803">
        <v>400</v>
      </c>
      <c r="O2803" t="s">
        <v>901</v>
      </c>
      <c r="P2803">
        <v>0.71094448151924305</v>
      </c>
      <c r="Q2803">
        <v>0.895863132630069</v>
      </c>
      <c r="R2803">
        <v>0.36706395129365199</v>
      </c>
      <c r="S2803" s="15">
        <v>9.8469220310959497E-3</v>
      </c>
      <c r="T2803">
        <v>1.8210228390994601</v>
      </c>
      <c r="U2803">
        <v>1.8210228390994601</v>
      </c>
      <c r="V2803">
        <v>2.36108373659608</v>
      </c>
      <c r="W2803">
        <v>8.51</v>
      </c>
      <c r="X2803">
        <v>0.64</v>
      </c>
      <c r="Y2803">
        <v>-3043</v>
      </c>
      <c r="Z2803">
        <v>-152</v>
      </c>
      <c r="AA2803">
        <v>-0.02</v>
      </c>
      <c r="AB2803">
        <v>20</v>
      </c>
      <c r="AC2803">
        <v>8</v>
      </c>
      <c r="AD2803">
        <v>12</v>
      </c>
      <c r="AE2803">
        <v>40</v>
      </c>
      <c r="AF2803">
        <v>19</v>
      </c>
      <c r="AG2803">
        <v>3</v>
      </c>
      <c r="AH2803">
        <v>2</v>
      </c>
      <c r="AI2803">
        <v>15</v>
      </c>
      <c r="AJ2803" s="301">
        <v>43919</v>
      </c>
      <c r="AK2803">
        <v>404</v>
      </c>
      <c r="AL2803">
        <v>2608</v>
      </c>
      <c r="AM2803" s="301">
        <v>43828</v>
      </c>
      <c r="AN2803">
        <v>493</v>
      </c>
      <c r="AO2803">
        <v>3865</v>
      </c>
      <c r="AP2803" s="301">
        <v>43645</v>
      </c>
      <c r="AQ2803">
        <v>510</v>
      </c>
      <c r="AR2803">
        <v>3630</v>
      </c>
      <c r="AS2803" s="301">
        <v>43280</v>
      </c>
      <c r="AT2803">
        <v>587</v>
      </c>
      <c r="AU2803">
        <v>4390</v>
      </c>
    </row>
    <row r="2804" spans="1:47" x14ac:dyDescent="0.2">
      <c r="A2804" s="102">
        <v>3418</v>
      </c>
      <c r="B2804">
        <v>2587</v>
      </c>
      <c r="C2804" t="s">
        <v>1233</v>
      </c>
      <c r="D2804" t="s">
        <v>923</v>
      </c>
      <c r="E2804">
        <v>4200</v>
      </c>
      <c r="F2804">
        <v>4180</v>
      </c>
      <c r="G2804">
        <v>200</v>
      </c>
      <c r="H2804" t="s">
        <v>901</v>
      </c>
      <c r="I2804">
        <v>5711</v>
      </c>
      <c r="J2804" t="s">
        <v>1266</v>
      </c>
      <c r="K2804" t="s">
        <v>911</v>
      </c>
      <c r="L2804">
        <v>2266</v>
      </c>
      <c r="M2804">
        <v>2250</v>
      </c>
      <c r="N2804">
        <v>400</v>
      </c>
      <c r="O2804" t="s">
        <v>898</v>
      </c>
      <c r="P2804">
        <v>0.86005407500425402</v>
      </c>
      <c r="Q2804">
        <v>0.88095235654947501</v>
      </c>
      <c r="R2804" s="15">
        <v>3.6392522873722102E-3</v>
      </c>
      <c r="S2804" s="15">
        <v>1.0790277093896199E-3</v>
      </c>
      <c r="T2804">
        <v>-7.5497767833167195E-2</v>
      </c>
      <c r="U2804">
        <v>7.5497767833167195E-2</v>
      </c>
      <c r="V2804">
        <v>0.27237562919238101</v>
      </c>
      <c r="W2804">
        <v>-0.31</v>
      </c>
      <c r="X2804">
        <v>7.66</v>
      </c>
      <c r="Y2804">
        <v>-3421</v>
      </c>
      <c r="Z2804">
        <v>-570</v>
      </c>
      <c r="AA2804">
        <v>7.0000000000000007E-2</v>
      </c>
      <c r="AB2804">
        <v>6</v>
      </c>
      <c r="AC2804">
        <v>2</v>
      </c>
      <c r="AD2804">
        <v>4</v>
      </c>
      <c r="AE2804">
        <v>33.33</v>
      </c>
      <c r="AF2804">
        <v>20</v>
      </c>
      <c r="AG2804">
        <v>1</v>
      </c>
      <c r="AH2804">
        <v>0</v>
      </c>
      <c r="AI2804">
        <v>5</v>
      </c>
      <c r="AJ2804" s="301">
        <v>43919</v>
      </c>
      <c r="AK2804">
        <v>4260</v>
      </c>
      <c r="AL2804">
        <v>2207</v>
      </c>
      <c r="AM2804" s="301">
        <v>43828</v>
      </c>
      <c r="AN2804">
        <v>4545</v>
      </c>
      <c r="AO2804">
        <v>2977</v>
      </c>
      <c r="AP2804" s="301">
        <v>43645</v>
      </c>
      <c r="AQ2804">
        <v>4710</v>
      </c>
      <c r="AR2804">
        <v>3125</v>
      </c>
      <c r="AS2804" s="301">
        <v>43280</v>
      </c>
      <c r="AT2804">
        <v>4670</v>
      </c>
      <c r="AU2804">
        <v>2976</v>
      </c>
    </row>
    <row r="2805" spans="1:47" x14ac:dyDescent="0.2">
      <c r="A2805" s="102">
        <v>3531</v>
      </c>
      <c r="B2805">
        <v>6481</v>
      </c>
      <c r="C2805" t="s">
        <v>1175</v>
      </c>
      <c r="D2805" t="s">
        <v>909</v>
      </c>
      <c r="E2805">
        <v>2610</v>
      </c>
      <c r="F2805">
        <v>2607</v>
      </c>
      <c r="G2805">
        <v>200</v>
      </c>
      <c r="H2805" t="s">
        <v>901</v>
      </c>
      <c r="I2805">
        <v>6988</v>
      </c>
      <c r="J2805" t="s">
        <v>61</v>
      </c>
      <c r="K2805" t="s">
        <v>920</v>
      </c>
      <c r="L2805">
        <v>5930</v>
      </c>
      <c r="M2805">
        <v>5940</v>
      </c>
      <c r="N2805">
        <v>100</v>
      </c>
      <c r="O2805" t="s">
        <v>898</v>
      </c>
      <c r="P2805">
        <v>0.92467064904574303</v>
      </c>
      <c r="Q2805">
        <v>0.87631880371216098</v>
      </c>
      <c r="R2805">
        <v>0.39007776187752402</v>
      </c>
      <c r="S2805">
        <v>5.6162029662012398E-2</v>
      </c>
      <c r="T2805">
        <v>-1.26460007897698</v>
      </c>
      <c r="U2805">
        <v>1.26460007897698</v>
      </c>
      <c r="V2805">
        <v>0.855674404999056</v>
      </c>
      <c r="W2805">
        <v>-7.01</v>
      </c>
      <c r="X2805">
        <v>12.22</v>
      </c>
      <c r="Y2805">
        <v>-3449</v>
      </c>
      <c r="Z2805">
        <v>-493</v>
      </c>
      <c r="AA2805">
        <v>0.15</v>
      </c>
      <c r="AB2805">
        <v>7</v>
      </c>
      <c r="AC2805">
        <v>3</v>
      </c>
      <c r="AD2805">
        <v>4</v>
      </c>
      <c r="AE2805">
        <v>42.86</v>
      </c>
      <c r="AF2805">
        <v>15</v>
      </c>
      <c r="AG2805">
        <v>2</v>
      </c>
      <c r="AH2805">
        <v>1</v>
      </c>
      <c r="AI2805">
        <v>4</v>
      </c>
      <c r="AJ2805" s="301">
        <v>43919</v>
      </c>
      <c r="AK2805">
        <v>2227</v>
      </c>
      <c r="AL2805">
        <v>4865</v>
      </c>
      <c r="AM2805" s="301">
        <v>43828</v>
      </c>
      <c r="AN2805">
        <v>2968</v>
      </c>
      <c r="AO2805">
        <v>6180</v>
      </c>
      <c r="AP2805" s="301">
        <v>43645</v>
      </c>
      <c r="AQ2805">
        <v>2710</v>
      </c>
      <c r="AR2805">
        <v>5394</v>
      </c>
      <c r="AS2805" s="301">
        <v>43280</v>
      </c>
      <c r="AT2805">
        <v>3180</v>
      </c>
      <c r="AU2805">
        <v>8103</v>
      </c>
    </row>
    <row r="2806" spans="1:47" x14ac:dyDescent="0.2">
      <c r="A2806" s="102">
        <v>1479</v>
      </c>
      <c r="B2806">
        <v>2327</v>
      </c>
      <c r="C2806" t="s">
        <v>1171</v>
      </c>
      <c r="D2806" t="s">
        <v>900</v>
      </c>
      <c r="E2806">
        <v>2942</v>
      </c>
      <c r="F2806">
        <v>2914</v>
      </c>
      <c r="G2806">
        <v>300</v>
      </c>
      <c r="H2806" t="s">
        <v>901</v>
      </c>
      <c r="I2806">
        <v>5232</v>
      </c>
      <c r="J2806" t="s">
        <v>1433</v>
      </c>
      <c r="K2806" t="s">
        <v>897</v>
      </c>
      <c r="L2806">
        <v>3765</v>
      </c>
      <c r="M2806">
        <v>3805</v>
      </c>
      <c r="N2806">
        <v>200</v>
      </c>
      <c r="O2806" t="s">
        <v>898</v>
      </c>
      <c r="P2806">
        <v>0.87134267155258804</v>
      </c>
      <c r="Q2806">
        <v>0.93735123162071199</v>
      </c>
      <c r="R2806" s="15">
        <v>0.17150594862205701</v>
      </c>
      <c r="S2806">
        <v>4.5331550993826797E-3</v>
      </c>
      <c r="T2806">
        <v>-0.45743307766048902</v>
      </c>
      <c r="U2806">
        <v>0.45743307766048902</v>
      </c>
      <c r="V2806">
        <v>0.1676475174582</v>
      </c>
      <c r="W2806">
        <v>-1.69</v>
      </c>
      <c r="X2806">
        <v>14.88</v>
      </c>
      <c r="Y2806">
        <v>-3572</v>
      </c>
      <c r="Z2806">
        <v>-510</v>
      </c>
      <c r="AA2806">
        <v>-0.05</v>
      </c>
      <c r="AB2806">
        <v>7</v>
      </c>
      <c r="AC2806">
        <v>4</v>
      </c>
      <c r="AD2806">
        <v>3</v>
      </c>
      <c r="AE2806">
        <v>57.14</v>
      </c>
      <c r="AF2806">
        <v>20</v>
      </c>
      <c r="AG2806">
        <v>1</v>
      </c>
      <c r="AH2806">
        <v>1</v>
      </c>
      <c r="AI2806">
        <v>5</v>
      </c>
      <c r="AJ2806" s="301">
        <v>43919</v>
      </c>
      <c r="AK2806">
        <v>2686</v>
      </c>
      <c r="AL2806">
        <v>3370</v>
      </c>
      <c r="AM2806" s="301">
        <v>43828</v>
      </c>
      <c r="AN2806">
        <v>3600</v>
      </c>
      <c r="AO2806">
        <v>4775</v>
      </c>
      <c r="AP2806" s="301">
        <v>43645</v>
      </c>
      <c r="AQ2806">
        <v>3515</v>
      </c>
      <c r="AR2806">
        <v>4390</v>
      </c>
      <c r="AS2806" s="301">
        <v>43280</v>
      </c>
      <c r="AT2806">
        <v>2762</v>
      </c>
      <c r="AU2806">
        <v>5150</v>
      </c>
    </row>
    <row r="2807" spans="1:47" x14ac:dyDescent="0.2">
      <c r="A2807" s="102">
        <v>3987</v>
      </c>
      <c r="B2807">
        <v>3046</v>
      </c>
      <c r="C2807" t="s">
        <v>500</v>
      </c>
      <c r="D2807" t="s">
        <v>921</v>
      </c>
      <c r="E2807">
        <v>6700</v>
      </c>
      <c r="F2807">
        <v>6590</v>
      </c>
      <c r="G2807">
        <v>100</v>
      </c>
      <c r="H2807" t="s">
        <v>898</v>
      </c>
      <c r="I2807">
        <v>8515</v>
      </c>
      <c r="J2807" t="s">
        <v>2453</v>
      </c>
      <c r="K2807" t="s">
        <v>904</v>
      </c>
      <c r="L2807">
        <v>243</v>
      </c>
      <c r="M2807">
        <v>238</v>
      </c>
      <c r="N2807">
        <v>2800</v>
      </c>
      <c r="O2807" t="s">
        <v>901</v>
      </c>
      <c r="P2807">
        <v>0.87129883090325999</v>
      </c>
      <c r="Q2807">
        <v>0.85653130826366497</v>
      </c>
      <c r="R2807">
        <v>4.96417546902738E-2</v>
      </c>
      <c r="S2807" s="15">
        <v>1.4399379244368699E-2</v>
      </c>
      <c r="T2807">
        <v>1.69624109367399</v>
      </c>
      <c r="U2807">
        <v>1.69624109367399</v>
      </c>
      <c r="V2807">
        <v>1.4325531275060801</v>
      </c>
      <c r="W2807">
        <v>7.73</v>
      </c>
      <c r="X2807">
        <v>1.1200000000000001</v>
      </c>
      <c r="Y2807">
        <v>-4075</v>
      </c>
      <c r="Z2807">
        <v>-291</v>
      </c>
      <c r="AA2807">
        <v>0.09</v>
      </c>
      <c r="AB2807">
        <v>14</v>
      </c>
      <c r="AC2807">
        <v>7</v>
      </c>
      <c r="AD2807">
        <v>7</v>
      </c>
      <c r="AE2807">
        <v>50</v>
      </c>
      <c r="AF2807">
        <v>18</v>
      </c>
      <c r="AG2807">
        <v>3</v>
      </c>
      <c r="AH2807">
        <v>1</v>
      </c>
      <c r="AI2807">
        <v>10</v>
      </c>
      <c r="AJ2807" s="301">
        <v>43919</v>
      </c>
      <c r="AK2807">
        <v>6090</v>
      </c>
      <c r="AL2807">
        <v>248</v>
      </c>
      <c r="AM2807" s="301">
        <v>43828</v>
      </c>
      <c r="AN2807">
        <v>7380</v>
      </c>
      <c r="AO2807">
        <v>254</v>
      </c>
      <c r="AP2807" s="301">
        <v>43645</v>
      </c>
      <c r="AQ2807">
        <v>6050</v>
      </c>
      <c r="AR2807">
        <v>222</v>
      </c>
      <c r="AS2807" s="301">
        <v>43280</v>
      </c>
      <c r="AT2807">
        <v>6070</v>
      </c>
      <c r="AU2807">
        <v>340</v>
      </c>
    </row>
    <row r="2808" spans="1:47" x14ac:dyDescent="0.2">
      <c r="A2808" s="102">
        <v>800</v>
      </c>
      <c r="B2808">
        <v>4114</v>
      </c>
      <c r="C2808" t="s">
        <v>997</v>
      </c>
      <c r="D2808" t="s">
        <v>920</v>
      </c>
      <c r="E2808">
        <v>5560</v>
      </c>
      <c r="F2808">
        <v>5590</v>
      </c>
      <c r="G2808">
        <v>100</v>
      </c>
      <c r="H2808" t="s">
        <v>901</v>
      </c>
      <c r="I2808">
        <v>6141</v>
      </c>
      <c r="J2808" t="s">
        <v>1069</v>
      </c>
      <c r="K2808" t="s">
        <v>909</v>
      </c>
      <c r="L2808">
        <v>1254</v>
      </c>
      <c r="M2808">
        <v>1256</v>
      </c>
      <c r="N2808">
        <v>400</v>
      </c>
      <c r="O2808" t="s">
        <v>898</v>
      </c>
      <c r="P2808">
        <v>0.94831997460157902</v>
      </c>
      <c r="Q2808">
        <v>0.95117684676895298</v>
      </c>
      <c r="R2808">
        <v>0.27049405638582003</v>
      </c>
      <c r="S2808">
        <v>2.7074266402738198E-3</v>
      </c>
      <c r="T2808">
        <v>-0.87137587336462896</v>
      </c>
      <c r="U2808">
        <v>0.87137587336462896</v>
      </c>
      <c r="V2808">
        <v>1.10665118648933</v>
      </c>
      <c r="W2808">
        <v>-9.3699999999999992</v>
      </c>
      <c r="X2808">
        <v>10.130000000000001</v>
      </c>
      <c r="Y2808">
        <v>-4378</v>
      </c>
      <c r="Z2808">
        <v>-292</v>
      </c>
      <c r="AA2808">
        <v>0.35</v>
      </c>
      <c r="AB2808">
        <v>15</v>
      </c>
      <c r="AC2808">
        <v>9</v>
      </c>
      <c r="AD2808">
        <v>6</v>
      </c>
      <c r="AE2808">
        <v>60</v>
      </c>
      <c r="AF2808">
        <v>17</v>
      </c>
      <c r="AG2808">
        <v>3</v>
      </c>
      <c r="AH2808">
        <v>3</v>
      </c>
      <c r="AI2808">
        <v>9</v>
      </c>
      <c r="AJ2808" s="301">
        <v>43919</v>
      </c>
      <c r="AK2808">
        <v>5180</v>
      </c>
      <c r="AL2808">
        <v>906</v>
      </c>
      <c r="AM2808" s="301">
        <v>43828</v>
      </c>
      <c r="AN2808">
        <v>6790</v>
      </c>
      <c r="AO2808">
        <v>1690</v>
      </c>
      <c r="AP2808" s="301">
        <v>43645</v>
      </c>
      <c r="AQ2808">
        <v>7230</v>
      </c>
      <c r="AR2808">
        <v>1836</v>
      </c>
      <c r="AS2808" s="301">
        <v>43280</v>
      </c>
      <c r="AT2808">
        <v>7900</v>
      </c>
      <c r="AU2808">
        <v>1514</v>
      </c>
    </row>
    <row r="2809" spans="1:47" x14ac:dyDescent="0.2">
      <c r="A2809" s="102">
        <v>287</v>
      </c>
      <c r="B2809">
        <v>5108</v>
      </c>
      <c r="C2809" t="s">
        <v>1467</v>
      </c>
      <c r="D2809" t="s">
        <v>984</v>
      </c>
      <c r="E2809">
        <v>3450</v>
      </c>
      <c r="F2809">
        <v>3455</v>
      </c>
      <c r="G2809">
        <v>300</v>
      </c>
      <c r="H2809" t="s">
        <v>901</v>
      </c>
      <c r="I2809">
        <v>6908</v>
      </c>
      <c r="J2809" t="s">
        <v>1404</v>
      </c>
      <c r="K2809" t="s">
        <v>903</v>
      </c>
      <c r="L2809">
        <v>3555</v>
      </c>
      <c r="M2809">
        <v>3525</v>
      </c>
      <c r="N2809">
        <v>300</v>
      </c>
      <c r="O2809" t="s">
        <v>898</v>
      </c>
      <c r="P2809">
        <v>0.90008856414917005</v>
      </c>
      <c r="Q2809">
        <v>0.96389909012713004</v>
      </c>
      <c r="R2809" s="15">
        <v>5.0419284807327998E-2</v>
      </c>
      <c r="S2809">
        <v>3.6781045518310698E-2</v>
      </c>
      <c r="T2809">
        <v>-0.91924442938209505</v>
      </c>
      <c r="U2809">
        <v>0.91924442938209505</v>
      </c>
      <c r="V2809">
        <v>0.79523105459656795</v>
      </c>
      <c r="W2809">
        <v>-6.56</v>
      </c>
      <c r="X2809">
        <v>1.99</v>
      </c>
      <c r="Y2809">
        <v>-4792</v>
      </c>
      <c r="Z2809">
        <v>-685</v>
      </c>
      <c r="AA2809">
        <v>-0.11</v>
      </c>
      <c r="AB2809">
        <v>7</v>
      </c>
      <c r="AC2809">
        <v>2</v>
      </c>
      <c r="AD2809">
        <v>5</v>
      </c>
      <c r="AE2809">
        <v>28.57</v>
      </c>
      <c r="AF2809">
        <v>16</v>
      </c>
      <c r="AG2809">
        <v>2</v>
      </c>
      <c r="AH2809">
        <v>2</v>
      </c>
      <c r="AI2809">
        <v>3</v>
      </c>
      <c r="AJ2809" s="301">
        <v>43919</v>
      </c>
      <c r="AK2809">
        <v>3409</v>
      </c>
      <c r="AL2809">
        <v>3090</v>
      </c>
      <c r="AM2809" s="301">
        <v>43828</v>
      </c>
      <c r="AN2809">
        <v>4070</v>
      </c>
      <c r="AO2809">
        <v>4840</v>
      </c>
      <c r="AP2809" s="301">
        <v>43645</v>
      </c>
      <c r="AQ2809">
        <v>4310</v>
      </c>
      <c r="AR2809">
        <v>5630</v>
      </c>
      <c r="AS2809" s="301">
        <v>43280</v>
      </c>
      <c r="AT2809">
        <v>4164</v>
      </c>
      <c r="AU2809">
        <v>6680</v>
      </c>
    </row>
    <row r="2810" spans="1:47" x14ac:dyDescent="0.2">
      <c r="A2810" s="102">
        <v>3496</v>
      </c>
      <c r="B2810">
        <v>4631</v>
      </c>
      <c r="C2810" t="s">
        <v>1088</v>
      </c>
      <c r="D2810" t="s">
        <v>920</v>
      </c>
      <c r="E2810">
        <v>2685</v>
      </c>
      <c r="F2810">
        <v>2636</v>
      </c>
      <c r="G2810">
        <v>400</v>
      </c>
      <c r="H2810" t="s">
        <v>898</v>
      </c>
      <c r="I2810">
        <v>9613</v>
      </c>
      <c r="J2810" t="s">
        <v>1183</v>
      </c>
      <c r="K2810" t="s">
        <v>900</v>
      </c>
      <c r="L2810">
        <v>1203</v>
      </c>
      <c r="M2810">
        <v>1177</v>
      </c>
      <c r="N2810">
        <v>900</v>
      </c>
      <c r="O2810" t="s">
        <v>901</v>
      </c>
      <c r="P2810">
        <v>0.96354095531703299</v>
      </c>
      <c r="Q2810">
        <v>0.87754356882123796</v>
      </c>
      <c r="R2810">
        <v>9.0419642204652795E-4</v>
      </c>
      <c r="S2810" s="15">
        <v>7.9408534357476093E-2</v>
      </c>
      <c r="T2810">
        <v>0.29779093725545303</v>
      </c>
      <c r="U2810">
        <v>0.29779093725545303</v>
      </c>
      <c r="V2810">
        <v>0.46420641509868299</v>
      </c>
      <c r="W2810">
        <v>1.53</v>
      </c>
      <c r="X2810">
        <v>0.46</v>
      </c>
      <c r="Y2810">
        <v>-4914</v>
      </c>
      <c r="Z2810">
        <v>-328</v>
      </c>
      <c r="AA2810">
        <v>0.05</v>
      </c>
      <c r="AB2810">
        <v>15</v>
      </c>
      <c r="AC2810">
        <v>7</v>
      </c>
      <c r="AD2810">
        <v>8</v>
      </c>
      <c r="AE2810">
        <v>46.67</v>
      </c>
      <c r="AF2810">
        <v>19</v>
      </c>
      <c r="AG2810">
        <v>2</v>
      </c>
      <c r="AH2810">
        <v>1</v>
      </c>
      <c r="AI2810">
        <v>12</v>
      </c>
      <c r="AJ2810" s="301">
        <v>43919</v>
      </c>
      <c r="AK2810">
        <v>2479</v>
      </c>
      <c r="AL2810">
        <v>1043</v>
      </c>
      <c r="AM2810" s="301">
        <v>43828</v>
      </c>
      <c r="AN2810">
        <v>3035</v>
      </c>
      <c r="AO2810">
        <v>1467</v>
      </c>
      <c r="AP2810" s="301">
        <v>43645</v>
      </c>
      <c r="AQ2810">
        <v>2906</v>
      </c>
      <c r="AR2810">
        <v>1461</v>
      </c>
      <c r="AS2810" s="301">
        <v>43280</v>
      </c>
      <c r="AT2810">
        <v>3450</v>
      </c>
      <c r="AU2810">
        <v>1251</v>
      </c>
    </row>
    <row r="2811" spans="1:47" x14ac:dyDescent="0.2">
      <c r="A2811" s="102">
        <v>833</v>
      </c>
      <c r="B2811">
        <v>7012</v>
      </c>
      <c r="C2811" t="s">
        <v>1054</v>
      </c>
      <c r="D2811" t="s">
        <v>913</v>
      </c>
      <c r="E2811">
        <v>1524</v>
      </c>
      <c r="F2811">
        <v>1487</v>
      </c>
      <c r="G2811">
        <v>700</v>
      </c>
      <c r="H2811" t="s">
        <v>901</v>
      </c>
      <c r="I2811">
        <v>7202</v>
      </c>
      <c r="J2811" t="s">
        <v>596</v>
      </c>
      <c r="K2811" t="s">
        <v>913</v>
      </c>
      <c r="L2811">
        <v>950.5</v>
      </c>
      <c r="M2811">
        <v>944.8</v>
      </c>
      <c r="N2811">
        <v>1100</v>
      </c>
      <c r="O2811" t="s">
        <v>898</v>
      </c>
      <c r="P2811">
        <v>0.89154008488618497</v>
      </c>
      <c r="Q2811">
        <v>0.95053592533020503</v>
      </c>
      <c r="R2811">
        <v>6.0940922788296402E-2</v>
      </c>
      <c r="S2811">
        <v>9.1966300665875605E-2</v>
      </c>
      <c r="T2811">
        <v>-1.8804875565263599</v>
      </c>
      <c r="U2811">
        <v>1.8804875565263599</v>
      </c>
      <c r="V2811">
        <v>1.7970398935275</v>
      </c>
      <c r="W2811">
        <v>-21.31</v>
      </c>
      <c r="X2811">
        <v>0.16</v>
      </c>
      <c r="Y2811">
        <v>-5078</v>
      </c>
      <c r="Z2811">
        <v>-564</v>
      </c>
      <c r="AA2811">
        <v>-0.2</v>
      </c>
      <c r="AB2811">
        <v>9</v>
      </c>
      <c r="AC2811">
        <v>3</v>
      </c>
      <c r="AD2811">
        <v>6</v>
      </c>
      <c r="AE2811">
        <v>33.33</v>
      </c>
      <c r="AF2811">
        <v>19</v>
      </c>
      <c r="AG2811">
        <v>2</v>
      </c>
      <c r="AH2811">
        <v>1</v>
      </c>
      <c r="AI2811">
        <v>6</v>
      </c>
      <c r="AJ2811" s="301">
        <v>43919</v>
      </c>
      <c r="AK2811">
        <v>1613</v>
      </c>
      <c r="AL2811">
        <v>745.1</v>
      </c>
      <c r="AM2811" s="301">
        <v>43828</v>
      </c>
      <c r="AN2811">
        <v>2408</v>
      </c>
      <c r="AO2811">
        <v>1299</v>
      </c>
      <c r="AP2811" s="301">
        <v>43645</v>
      </c>
      <c r="AQ2811">
        <v>2584</v>
      </c>
      <c r="AR2811">
        <v>1247</v>
      </c>
      <c r="AS2811" s="301">
        <v>43280</v>
      </c>
      <c r="AT2811">
        <v>3200</v>
      </c>
      <c r="AU2811">
        <v>1430.5</v>
      </c>
    </row>
    <row r="2812" spans="1:47" x14ac:dyDescent="0.2">
      <c r="A2812" s="102">
        <v>2030</v>
      </c>
      <c r="B2812">
        <v>4004</v>
      </c>
      <c r="C2812" t="s">
        <v>1027</v>
      </c>
      <c r="D2812" t="s">
        <v>920</v>
      </c>
      <c r="E2812">
        <v>2393</v>
      </c>
      <c r="F2812">
        <v>2398</v>
      </c>
      <c r="G2812">
        <v>400</v>
      </c>
      <c r="H2812" t="s">
        <v>901</v>
      </c>
      <c r="I2812">
        <v>5301</v>
      </c>
      <c r="J2812" t="s">
        <v>553</v>
      </c>
      <c r="K2812" t="s">
        <v>897</v>
      </c>
      <c r="L2812">
        <v>1010</v>
      </c>
      <c r="M2812">
        <v>1001</v>
      </c>
      <c r="N2812">
        <v>1000</v>
      </c>
      <c r="O2812" t="s">
        <v>898</v>
      </c>
      <c r="P2812">
        <v>0.90810976436358604</v>
      </c>
      <c r="Q2812">
        <v>0.92380453571528598</v>
      </c>
      <c r="R2812">
        <v>0.15904443808631299</v>
      </c>
      <c r="S2812">
        <v>2.1829490921968401E-2</v>
      </c>
      <c r="T2812">
        <v>-1.15107852106509</v>
      </c>
      <c r="U2812">
        <v>1.15107852106509</v>
      </c>
      <c r="V2812">
        <v>1.3214972611493701</v>
      </c>
      <c r="W2812">
        <v>-5.19</v>
      </c>
      <c r="X2812">
        <v>4.3600000000000003</v>
      </c>
      <c r="Y2812">
        <v>-5300</v>
      </c>
      <c r="Z2812">
        <v>-408</v>
      </c>
      <c r="AA2812">
        <v>-0.05</v>
      </c>
      <c r="AB2812">
        <v>13</v>
      </c>
      <c r="AC2812">
        <v>7</v>
      </c>
      <c r="AD2812">
        <v>6</v>
      </c>
      <c r="AE2812">
        <v>53.85</v>
      </c>
      <c r="AF2812">
        <v>17</v>
      </c>
      <c r="AG2812">
        <v>2</v>
      </c>
      <c r="AH2812">
        <v>3</v>
      </c>
      <c r="AI2812">
        <v>8</v>
      </c>
      <c r="AJ2812" s="301">
        <v>43919</v>
      </c>
      <c r="AK2812">
        <v>2311</v>
      </c>
      <c r="AL2812">
        <v>903</v>
      </c>
      <c r="AM2812" s="301">
        <v>43828</v>
      </c>
      <c r="AN2812">
        <v>2899</v>
      </c>
      <c r="AO2812">
        <v>1095</v>
      </c>
      <c r="AP2812" s="301">
        <v>43645</v>
      </c>
      <c r="AQ2812">
        <v>3200</v>
      </c>
      <c r="AR2812">
        <v>1140</v>
      </c>
      <c r="AS2812" s="301">
        <v>43280</v>
      </c>
      <c r="AT2812">
        <v>4840</v>
      </c>
      <c r="AU2812">
        <v>1975</v>
      </c>
    </row>
    <row r="2813" spans="1:47" x14ac:dyDescent="0.2">
      <c r="A2813" s="102">
        <v>3494</v>
      </c>
      <c r="B2813">
        <v>3046</v>
      </c>
      <c r="C2813" t="s">
        <v>500</v>
      </c>
      <c r="D2813" t="s">
        <v>921</v>
      </c>
      <c r="E2813">
        <v>6700</v>
      </c>
      <c r="F2813">
        <v>6590</v>
      </c>
      <c r="G2813">
        <v>100</v>
      </c>
      <c r="H2813" t="s">
        <v>901</v>
      </c>
      <c r="I2813">
        <v>4182</v>
      </c>
      <c r="J2813" t="s">
        <v>44</v>
      </c>
      <c r="K2813" t="s">
        <v>920</v>
      </c>
      <c r="L2813">
        <v>1590</v>
      </c>
      <c r="M2813">
        <v>1589</v>
      </c>
      <c r="N2813">
        <v>400</v>
      </c>
      <c r="O2813" t="s">
        <v>898</v>
      </c>
      <c r="P2813">
        <v>0.88723196936062299</v>
      </c>
      <c r="Q2813">
        <v>0.87756213636824798</v>
      </c>
      <c r="R2813">
        <v>0.40702675367762697</v>
      </c>
      <c r="S2813">
        <v>9.7927378584337796E-2</v>
      </c>
      <c r="T2813">
        <v>-0.730697858437104</v>
      </c>
      <c r="U2813">
        <v>0.730697858437104</v>
      </c>
      <c r="V2813">
        <v>0.70558941708780198</v>
      </c>
      <c r="W2813">
        <v>-6.52</v>
      </c>
      <c r="X2813">
        <v>3.55</v>
      </c>
      <c r="Y2813">
        <v>-5552</v>
      </c>
      <c r="Z2813">
        <v>-427</v>
      </c>
      <c r="AA2813">
        <v>-0.33</v>
      </c>
      <c r="AB2813">
        <v>13</v>
      </c>
      <c r="AC2813">
        <v>7</v>
      </c>
      <c r="AD2813">
        <v>6</v>
      </c>
      <c r="AE2813">
        <v>53.85</v>
      </c>
      <c r="AF2813">
        <v>14</v>
      </c>
      <c r="AG2813">
        <v>4</v>
      </c>
      <c r="AH2813">
        <v>5</v>
      </c>
      <c r="AI2813">
        <v>4</v>
      </c>
      <c r="AJ2813" s="301">
        <v>43919</v>
      </c>
      <c r="AK2813">
        <v>6090</v>
      </c>
      <c r="AL2813">
        <v>1189</v>
      </c>
      <c r="AM2813" s="301">
        <v>43828</v>
      </c>
      <c r="AN2813">
        <v>7380</v>
      </c>
      <c r="AO2813">
        <v>1674</v>
      </c>
      <c r="AP2813" s="301">
        <v>43645</v>
      </c>
      <c r="AQ2813">
        <v>6050</v>
      </c>
      <c r="AR2813">
        <v>1496</v>
      </c>
      <c r="AS2813" s="301">
        <v>43280</v>
      </c>
      <c r="AT2813">
        <v>6070</v>
      </c>
      <c r="AU2813">
        <v>2458</v>
      </c>
    </row>
    <row r="2814" spans="1:47" x14ac:dyDescent="0.2">
      <c r="A2814" s="102">
        <v>1652</v>
      </c>
      <c r="B2814">
        <v>4324</v>
      </c>
      <c r="C2814" t="s">
        <v>1065</v>
      </c>
      <c r="D2814" t="s">
        <v>910</v>
      </c>
      <c r="E2814">
        <v>2495</v>
      </c>
      <c r="F2814">
        <v>2445</v>
      </c>
      <c r="G2814">
        <v>400</v>
      </c>
      <c r="H2814" t="s">
        <v>898</v>
      </c>
      <c r="I2814">
        <v>9072</v>
      </c>
      <c r="J2814" t="s">
        <v>975</v>
      </c>
      <c r="K2814" t="s">
        <v>976</v>
      </c>
      <c r="L2814">
        <v>2118</v>
      </c>
      <c r="M2814">
        <v>2146</v>
      </c>
      <c r="N2814">
        <v>500</v>
      </c>
      <c r="O2814" t="s">
        <v>901</v>
      </c>
      <c r="P2814">
        <v>0.88762043617652497</v>
      </c>
      <c r="Q2814">
        <v>0.93343821009311501</v>
      </c>
      <c r="R2814" s="15">
        <v>0.29226895696206601</v>
      </c>
      <c r="S2814">
        <v>9.05340551908555E-2</v>
      </c>
      <c r="T2814">
        <v>6.99413901315519E-2</v>
      </c>
      <c r="U2814">
        <v>6.99413901315519E-2</v>
      </c>
      <c r="V2814">
        <v>0.60383259151944002</v>
      </c>
      <c r="W2814">
        <v>0.79</v>
      </c>
      <c r="X2814">
        <v>9.7100000000000009</v>
      </c>
      <c r="Y2814">
        <v>-5735</v>
      </c>
      <c r="Z2814">
        <v>-521</v>
      </c>
      <c r="AA2814">
        <v>-0.24</v>
      </c>
      <c r="AB2814">
        <v>11</v>
      </c>
      <c r="AC2814">
        <v>5</v>
      </c>
      <c r="AD2814">
        <v>6</v>
      </c>
      <c r="AE2814">
        <v>45.45</v>
      </c>
      <c r="AF2814">
        <v>17</v>
      </c>
      <c r="AG2814">
        <v>2</v>
      </c>
      <c r="AH2814">
        <v>2</v>
      </c>
      <c r="AI2814">
        <v>7</v>
      </c>
      <c r="AJ2814" s="301">
        <v>43919</v>
      </c>
      <c r="AK2814">
        <v>2119</v>
      </c>
      <c r="AL2814">
        <v>2172</v>
      </c>
      <c r="AM2814" s="301">
        <v>43828</v>
      </c>
      <c r="AN2814">
        <v>3775</v>
      </c>
      <c r="AO2814">
        <v>2746</v>
      </c>
      <c r="AP2814" s="301">
        <v>43645</v>
      </c>
      <c r="AQ2814">
        <v>3810</v>
      </c>
      <c r="AR2814">
        <v>2562</v>
      </c>
      <c r="AS2814" s="301">
        <v>43280</v>
      </c>
      <c r="AT2814">
        <v>5140</v>
      </c>
      <c r="AU2814">
        <v>2840</v>
      </c>
    </row>
    <row r="2815" spans="1:47" x14ac:dyDescent="0.2">
      <c r="A2815" s="102">
        <v>3432</v>
      </c>
      <c r="B2815">
        <v>4045</v>
      </c>
      <c r="C2815" t="s">
        <v>1127</v>
      </c>
      <c r="D2815" t="s">
        <v>920</v>
      </c>
      <c r="E2815">
        <v>1030</v>
      </c>
      <c r="F2815">
        <v>1022</v>
      </c>
      <c r="G2815">
        <v>1000</v>
      </c>
      <c r="H2815" t="s">
        <v>898</v>
      </c>
      <c r="I2815">
        <v>9412</v>
      </c>
      <c r="J2815" t="s">
        <v>452</v>
      </c>
      <c r="K2815" t="s">
        <v>900</v>
      </c>
      <c r="L2815">
        <v>402</v>
      </c>
      <c r="M2815">
        <v>391</v>
      </c>
      <c r="N2815">
        <v>2600</v>
      </c>
      <c r="O2815" t="s">
        <v>901</v>
      </c>
      <c r="P2815">
        <v>0.91407647549832205</v>
      </c>
      <c r="Q2815">
        <v>0.88040936144034299</v>
      </c>
      <c r="R2815">
        <v>1.13067121841279E-3</v>
      </c>
      <c r="S2815" s="15">
        <v>7.3009625320990798E-2</v>
      </c>
      <c r="T2815">
        <v>3.0025341006180502</v>
      </c>
      <c r="U2815">
        <v>3.0025341006180502</v>
      </c>
      <c r="V2815">
        <v>1.8571639506379101</v>
      </c>
      <c r="W2815">
        <v>8.99</v>
      </c>
      <c r="X2815">
        <v>0.53</v>
      </c>
      <c r="Y2815">
        <v>-5749</v>
      </c>
      <c r="Z2815">
        <v>-442</v>
      </c>
      <c r="AA2815">
        <v>-0.05</v>
      </c>
      <c r="AB2815">
        <v>13</v>
      </c>
      <c r="AC2815">
        <v>6</v>
      </c>
      <c r="AD2815">
        <v>7</v>
      </c>
      <c r="AE2815">
        <v>46.15</v>
      </c>
      <c r="AF2815">
        <v>18</v>
      </c>
      <c r="AG2815">
        <v>3</v>
      </c>
      <c r="AH2815">
        <v>1</v>
      </c>
      <c r="AI2815">
        <v>9</v>
      </c>
      <c r="AJ2815" s="301">
        <v>43919</v>
      </c>
      <c r="AK2815">
        <v>978</v>
      </c>
      <c r="AL2815">
        <v>393</v>
      </c>
      <c r="AM2815" s="301">
        <v>43828</v>
      </c>
      <c r="AN2815">
        <v>1270</v>
      </c>
      <c r="AO2815">
        <v>485</v>
      </c>
      <c r="AP2815" s="301">
        <v>43645</v>
      </c>
      <c r="AQ2815">
        <v>1161</v>
      </c>
      <c r="AR2815">
        <v>438</v>
      </c>
      <c r="AS2815" s="301">
        <v>43280</v>
      </c>
      <c r="AT2815">
        <v>1247</v>
      </c>
      <c r="AU2815">
        <v>538</v>
      </c>
    </row>
    <row r="2816" spans="1:47" x14ac:dyDescent="0.2">
      <c r="A2816" s="102">
        <v>1727</v>
      </c>
      <c r="B2816">
        <v>4004</v>
      </c>
      <c r="C2816" t="s">
        <v>1027</v>
      </c>
      <c r="D2816" t="s">
        <v>920</v>
      </c>
      <c r="E2816">
        <v>2393</v>
      </c>
      <c r="F2816">
        <v>2398</v>
      </c>
      <c r="G2816">
        <v>400</v>
      </c>
      <c r="H2816" t="s">
        <v>901</v>
      </c>
      <c r="I2816">
        <v>6103</v>
      </c>
      <c r="J2816" t="s">
        <v>1464</v>
      </c>
      <c r="K2816" t="s">
        <v>909</v>
      </c>
      <c r="L2816">
        <v>4470</v>
      </c>
      <c r="M2816">
        <v>4435</v>
      </c>
      <c r="N2816">
        <v>200</v>
      </c>
      <c r="O2816" t="s">
        <v>898</v>
      </c>
      <c r="P2816">
        <v>0.85968598981528699</v>
      </c>
      <c r="Q2816">
        <v>0.93182446411783404</v>
      </c>
      <c r="R2816">
        <v>0.41392723305512102</v>
      </c>
      <c r="S2816">
        <v>8.1010643070154997E-3</v>
      </c>
      <c r="T2816">
        <v>-0.73576313773435098</v>
      </c>
      <c r="U2816">
        <v>0.73576313773435098</v>
      </c>
      <c r="V2816">
        <v>0.67363261273683495</v>
      </c>
      <c r="W2816">
        <v>-9.11</v>
      </c>
      <c r="X2816">
        <v>8.14</v>
      </c>
      <c r="Y2816">
        <v>-5794</v>
      </c>
      <c r="Z2816">
        <v>-724</v>
      </c>
      <c r="AA2816">
        <v>0.35</v>
      </c>
      <c r="AB2816">
        <v>8</v>
      </c>
      <c r="AC2816">
        <v>4</v>
      </c>
      <c r="AD2816">
        <v>4</v>
      </c>
      <c r="AE2816">
        <v>50</v>
      </c>
      <c r="AF2816">
        <v>16</v>
      </c>
      <c r="AG2816">
        <v>2</v>
      </c>
      <c r="AH2816">
        <v>2</v>
      </c>
      <c r="AI2816">
        <v>4</v>
      </c>
      <c r="AJ2816" s="301">
        <v>43919</v>
      </c>
      <c r="AK2816">
        <v>2311</v>
      </c>
      <c r="AL2816">
        <v>3465</v>
      </c>
      <c r="AM2816" s="301">
        <v>43828</v>
      </c>
      <c r="AN2816">
        <v>2899</v>
      </c>
      <c r="AO2816">
        <v>5800</v>
      </c>
      <c r="AP2816" s="301">
        <v>43645</v>
      </c>
      <c r="AQ2816">
        <v>3200</v>
      </c>
      <c r="AR2816">
        <v>5900</v>
      </c>
      <c r="AS2816" s="301">
        <v>43280</v>
      </c>
      <c r="AT2816">
        <v>4840</v>
      </c>
      <c r="AU2816">
        <v>5660</v>
      </c>
    </row>
    <row r="2817" spans="1:47" x14ac:dyDescent="0.2">
      <c r="A2817" s="102">
        <v>2781</v>
      </c>
      <c r="B2817">
        <v>1417</v>
      </c>
      <c r="C2817" t="s">
        <v>1462</v>
      </c>
      <c r="D2817" t="s">
        <v>907</v>
      </c>
      <c r="E2817">
        <v>1611</v>
      </c>
      <c r="F2817">
        <v>1595</v>
      </c>
      <c r="G2817">
        <v>600</v>
      </c>
      <c r="H2817" t="s">
        <v>898</v>
      </c>
      <c r="I2817">
        <v>5929</v>
      </c>
      <c r="J2817" t="s">
        <v>1207</v>
      </c>
      <c r="K2817" t="s">
        <v>1032</v>
      </c>
      <c r="L2817">
        <v>942</v>
      </c>
      <c r="M2817">
        <v>939</v>
      </c>
      <c r="N2817">
        <v>1000</v>
      </c>
      <c r="O2817" t="s">
        <v>901</v>
      </c>
      <c r="P2817">
        <v>0.85328568111738901</v>
      </c>
      <c r="Q2817">
        <v>0.90399001024686099</v>
      </c>
      <c r="R2817" s="15">
        <v>0.48150710649122402</v>
      </c>
      <c r="S2817">
        <v>2.3864450148313E-2</v>
      </c>
      <c r="T2817">
        <v>0.66850459713538002</v>
      </c>
      <c r="U2817">
        <v>0.66850459713538002</v>
      </c>
      <c r="V2817">
        <v>0.42248741669479001</v>
      </c>
      <c r="W2817">
        <v>3.53</v>
      </c>
      <c r="X2817">
        <v>1.88</v>
      </c>
      <c r="Y2817">
        <v>-6219</v>
      </c>
      <c r="Z2817">
        <v>-346</v>
      </c>
      <c r="AA2817">
        <v>-0.05</v>
      </c>
      <c r="AB2817">
        <v>18</v>
      </c>
      <c r="AC2817">
        <v>8</v>
      </c>
      <c r="AD2817">
        <v>10</v>
      </c>
      <c r="AE2817">
        <v>44.44</v>
      </c>
      <c r="AF2817">
        <v>19</v>
      </c>
      <c r="AG2817">
        <v>2</v>
      </c>
      <c r="AH2817">
        <v>3</v>
      </c>
      <c r="AI2817">
        <v>13</v>
      </c>
      <c r="AJ2817" s="301">
        <v>43919</v>
      </c>
      <c r="AK2817">
        <v>1375</v>
      </c>
      <c r="AL2817">
        <v>857</v>
      </c>
      <c r="AM2817" s="301">
        <v>43828</v>
      </c>
      <c r="AN2817">
        <v>1651</v>
      </c>
      <c r="AO2817">
        <v>1229</v>
      </c>
      <c r="AP2817" s="301">
        <v>43645</v>
      </c>
      <c r="AQ2817">
        <v>1652</v>
      </c>
      <c r="AR2817">
        <v>1181</v>
      </c>
      <c r="AS2817" s="301">
        <v>43280</v>
      </c>
      <c r="AT2817">
        <v>1687</v>
      </c>
      <c r="AU2817">
        <v>1159</v>
      </c>
    </row>
    <row r="2818" spans="1:47" x14ac:dyDescent="0.2">
      <c r="A2818" s="102">
        <v>3294</v>
      </c>
      <c r="B2818">
        <v>3197</v>
      </c>
      <c r="C2818" t="s">
        <v>508</v>
      </c>
      <c r="D2818" t="s">
        <v>921</v>
      </c>
      <c r="E2818">
        <v>1738</v>
      </c>
      <c r="F2818">
        <v>1715</v>
      </c>
      <c r="G2818">
        <v>600</v>
      </c>
      <c r="H2818" t="s">
        <v>901</v>
      </c>
      <c r="I2818">
        <v>4205</v>
      </c>
      <c r="J2818" t="s">
        <v>998</v>
      </c>
      <c r="K2818" t="s">
        <v>920</v>
      </c>
      <c r="L2818">
        <v>988</v>
      </c>
      <c r="M2818">
        <v>968</v>
      </c>
      <c r="N2818">
        <v>1100</v>
      </c>
      <c r="O2818" t="s">
        <v>898</v>
      </c>
      <c r="P2818">
        <v>0.93149088443577799</v>
      </c>
      <c r="Q2818">
        <v>0.88611181079499701</v>
      </c>
      <c r="R2818">
        <v>5.9765709257349397E-3</v>
      </c>
      <c r="S2818">
        <v>2.1239177374947599E-2</v>
      </c>
      <c r="T2818">
        <v>-0.39762700750323599</v>
      </c>
      <c r="U2818">
        <v>0.39762700750323599</v>
      </c>
      <c r="V2818">
        <v>0.139152827555616</v>
      </c>
      <c r="W2818">
        <v>-4.12</v>
      </c>
      <c r="X2818">
        <v>3.48</v>
      </c>
      <c r="Y2818">
        <v>-6459</v>
      </c>
      <c r="Z2818">
        <v>-323</v>
      </c>
      <c r="AA2818">
        <v>-7.0000000000000007E-2</v>
      </c>
      <c r="AB2818">
        <v>20</v>
      </c>
      <c r="AC2818">
        <v>10</v>
      </c>
      <c r="AD2818">
        <v>10</v>
      </c>
      <c r="AE2818">
        <v>50</v>
      </c>
      <c r="AF2818">
        <v>18</v>
      </c>
      <c r="AG2818">
        <v>5</v>
      </c>
      <c r="AH2818">
        <v>4</v>
      </c>
      <c r="AI2818">
        <v>11</v>
      </c>
      <c r="AJ2818" s="301">
        <v>43919</v>
      </c>
      <c r="AK2818">
        <v>1614</v>
      </c>
      <c r="AL2818">
        <v>851</v>
      </c>
      <c r="AM2818" s="301">
        <v>43828</v>
      </c>
      <c r="AN2818">
        <v>2135</v>
      </c>
      <c r="AO2818">
        <v>1366</v>
      </c>
      <c r="AP2818" s="301">
        <v>43645</v>
      </c>
      <c r="AQ2818">
        <v>1873</v>
      </c>
      <c r="AR2818">
        <v>1217</v>
      </c>
      <c r="AS2818" s="301">
        <v>43280</v>
      </c>
      <c r="AT2818">
        <v>1626</v>
      </c>
      <c r="AU2818">
        <v>1272</v>
      </c>
    </row>
    <row r="2819" spans="1:47" x14ac:dyDescent="0.2">
      <c r="A2819" s="102">
        <v>814</v>
      </c>
      <c r="B2819">
        <v>7181</v>
      </c>
      <c r="C2819" t="s">
        <v>60</v>
      </c>
      <c r="D2819" t="s">
        <v>1018</v>
      </c>
      <c r="E2819">
        <v>1430</v>
      </c>
      <c r="F2819">
        <v>1395</v>
      </c>
      <c r="G2819">
        <v>600</v>
      </c>
      <c r="H2819" t="s">
        <v>898</v>
      </c>
      <c r="I2819">
        <v>8058</v>
      </c>
      <c r="J2819" t="s">
        <v>1140</v>
      </c>
      <c r="K2819" t="s">
        <v>905</v>
      </c>
      <c r="L2819">
        <v>2250</v>
      </c>
      <c r="M2819">
        <v>2233</v>
      </c>
      <c r="N2819">
        <v>400</v>
      </c>
      <c r="O2819" t="s">
        <v>901</v>
      </c>
      <c r="P2819">
        <v>0.58469303706020004</v>
      </c>
      <c r="Q2819">
        <v>0.95090077777727799</v>
      </c>
      <c r="R2819">
        <v>0.35311974363884302</v>
      </c>
      <c r="S2819">
        <v>7.9849662820747999E-2</v>
      </c>
      <c r="T2819">
        <v>1.67826191456323</v>
      </c>
      <c r="U2819">
        <v>1.67826191456323</v>
      </c>
      <c r="V2819">
        <v>2.1695369563610698</v>
      </c>
      <c r="W2819">
        <v>7.14</v>
      </c>
      <c r="X2819">
        <v>6.29</v>
      </c>
      <c r="Y2819">
        <v>-7296</v>
      </c>
      <c r="Z2819">
        <v>-1042</v>
      </c>
      <c r="AA2819">
        <v>0.12</v>
      </c>
      <c r="AB2819">
        <v>7</v>
      </c>
      <c r="AC2819">
        <v>3</v>
      </c>
      <c r="AD2819">
        <v>4</v>
      </c>
      <c r="AE2819">
        <v>42.86</v>
      </c>
      <c r="AF2819">
        <v>20</v>
      </c>
      <c r="AG2819">
        <v>0</v>
      </c>
      <c r="AH2819">
        <v>1</v>
      </c>
      <c r="AI2819">
        <v>6</v>
      </c>
      <c r="AJ2819" s="301">
        <v>43919</v>
      </c>
      <c r="AK2819">
        <v>1366</v>
      </c>
      <c r="AL2819">
        <v>2378.5</v>
      </c>
      <c r="AM2819" s="301">
        <v>43828</v>
      </c>
      <c r="AN2819">
        <v>1862</v>
      </c>
      <c r="AO2819">
        <v>2900</v>
      </c>
      <c r="AP2819" s="301">
        <v>43645</v>
      </c>
      <c r="AQ2819">
        <v>2000</v>
      </c>
      <c r="AR2819">
        <v>2910.5</v>
      </c>
      <c r="AS2819" s="301">
        <v>43280</v>
      </c>
      <c r="AT2819">
        <v>2253</v>
      </c>
      <c r="AU2819">
        <v>3051</v>
      </c>
    </row>
    <row r="2820" spans="1:47" x14ac:dyDescent="0.2">
      <c r="A2820" s="102">
        <v>2611</v>
      </c>
      <c r="B2820">
        <v>1963</v>
      </c>
      <c r="C2820" t="s">
        <v>1077</v>
      </c>
      <c r="D2820" t="s">
        <v>907</v>
      </c>
      <c r="E2820">
        <v>1107</v>
      </c>
      <c r="F2820">
        <v>1093</v>
      </c>
      <c r="G2820">
        <v>900</v>
      </c>
      <c r="H2820" t="s">
        <v>901</v>
      </c>
      <c r="I2820">
        <v>9715</v>
      </c>
      <c r="J2820" t="s">
        <v>1135</v>
      </c>
      <c r="K2820" t="s">
        <v>910</v>
      </c>
      <c r="L2820">
        <v>2544</v>
      </c>
      <c r="M2820">
        <v>2541</v>
      </c>
      <c r="N2820">
        <v>400</v>
      </c>
      <c r="O2820" t="s">
        <v>898</v>
      </c>
      <c r="P2820">
        <v>0.83564958675027701</v>
      </c>
      <c r="Q2820">
        <v>0.90826536248683998</v>
      </c>
      <c r="R2820">
        <v>0.18999280460639301</v>
      </c>
      <c r="S2820">
        <v>6.3475830981748096E-2</v>
      </c>
      <c r="T2820">
        <v>-1.85850516244658</v>
      </c>
      <c r="U2820">
        <v>1.85850516244658</v>
      </c>
      <c r="V2820">
        <v>1.39153946268164</v>
      </c>
      <c r="W2820">
        <v>-12.52</v>
      </c>
      <c r="X2820">
        <v>3.22</v>
      </c>
      <c r="Y2820">
        <v>-7332</v>
      </c>
      <c r="Z2820">
        <v>-667</v>
      </c>
      <c r="AA2820">
        <v>0.04</v>
      </c>
      <c r="AB2820">
        <v>11</v>
      </c>
      <c r="AC2820">
        <v>5</v>
      </c>
      <c r="AD2820">
        <v>6</v>
      </c>
      <c r="AE2820">
        <v>45.45</v>
      </c>
      <c r="AF2820">
        <v>19</v>
      </c>
      <c r="AG2820">
        <v>1</v>
      </c>
      <c r="AH2820">
        <v>1</v>
      </c>
      <c r="AI2820">
        <v>9</v>
      </c>
      <c r="AJ2820" s="301">
        <v>43919</v>
      </c>
      <c r="AK2820">
        <v>872</v>
      </c>
      <c r="AL2820">
        <v>1916</v>
      </c>
      <c r="AM2820" s="301">
        <v>43828</v>
      </c>
      <c r="AN2820">
        <v>1755</v>
      </c>
      <c r="AO2820">
        <v>2968</v>
      </c>
      <c r="AP2820" s="301">
        <v>43645</v>
      </c>
      <c r="AQ2820">
        <v>1497</v>
      </c>
      <c r="AR2820">
        <v>2456</v>
      </c>
      <c r="AS2820" s="301">
        <v>43280</v>
      </c>
      <c r="AT2820">
        <v>2136</v>
      </c>
      <c r="AU2820">
        <v>2590</v>
      </c>
    </row>
    <row r="2821" spans="1:47" x14ac:dyDescent="0.2">
      <c r="A2821" s="102">
        <v>3703</v>
      </c>
      <c r="B2821">
        <v>9412</v>
      </c>
      <c r="C2821" t="s">
        <v>452</v>
      </c>
      <c r="D2821" t="s">
        <v>900</v>
      </c>
      <c r="E2821">
        <v>402</v>
      </c>
      <c r="F2821">
        <v>391</v>
      </c>
      <c r="G2821">
        <v>2600</v>
      </c>
      <c r="H2821" t="s">
        <v>901</v>
      </c>
      <c r="I2821">
        <v>9715</v>
      </c>
      <c r="J2821" t="s">
        <v>1135</v>
      </c>
      <c r="K2821" t="s">
        <v>910</v>
      </c>
      <c r="L2821">
        <v>2544</v>
      </c>
      <c r="M2821">
        <v>2541</v>
      </c>
      <c r="N2821">
        <v>400</v>
      </c>
      <c r="O2821" t="s">
        <v>898</v>
      </c>
      <c r="P2821">
        <v>0.82708441970164104</v>
      </c>
      <c r="Q2821">
        <v>0.86952957128113895</v>
      </c>
      <c r="R2821">
        <v>1.5799696858987101E-3</v>
      </c>
      <c r="S2821">
        <v>7.6796389411218097E-3</v>
      </c>
      <c r="T2821">
        <v>-2.5106839100564602</v>
      </c>
      <c r="U2821">
        <v>2.5106839100564602</v>
      </c>
      <c r="V2821">
        <v>1.84082036956207</v>
      </c>
      <c r="W2821">
        <v>-25.97</v>
      </c>
      <c r="X2821">
        <v>0.02</v>
      </c>
      <c r="Y2821">
        <v>-7354</v>
      </c>
      <c r="Z2821">
        <v>-566</v>
      </c>
      <c r="AA2821">
        <v>-0.04</v>
      </c>
      <c r="AB2821">
        <v>13</v>
      </c>
      <c r="AC2821">
        <v>7</v>
      </c>
      <c r="AD2821">
        <v>6</v>
      </c>
      <c r="AE2821">
        <v>53.85</v>
      </c>
      <c r="AF2821">
        <v>17</v>
      </c>
      <c r="AG2821">
        <v>3</v>
      </c>
      <c r="AH2821">
        <v>3</v>
      </c>
      <c r="AI2821">
        <v>7</v>
      </c>
      <c r="AJ2821" s="301">
        <v>43919</v>
      </c>
      <c r="AK2821">
        <v>393</v>
      </c>
      <c r="AL2821">
        <v>1916</v>
      </c>
      <c r="AM2821" s="301">
        <v>43828</v>
      </c>
      <c r="AN2821">
        <v>485</v>
      </c>
      <c r="AO2821">
        <v>2968</v>
      </c>
      <c r="AP2821" s="301">
        <v>43645</v>
      </c>
      <c r="AQ2821">
        <v>438</v>
      </c>
      <c r="AR2821">
        <v>2456</v>
      </c>
      <c r="AS2821" s="301">
        <v>43280</v>
      </c>
      <c r="AT2821">
        <v>538</v>
      </c>
      <c r="AU2821">
        <v>2590</v>
      </c>
    </row>
    <row r="2822" spans="1:47" x14ac:dyDescent="0.2">
      <c r="A2822" s="102">
        <v>3416</v>
      </c>
      <c r="B2822">
        <v>2730</v>
      </c>
      <c r="C2822" t="s">
        <v>489</v>
      </c>
      <c r="D2822" t="s">
        <v>921</v>
      </c>
      <c r="E2822">
        <v>1094</v>
      </c>
      <c r="F2822">
        <v>1074</v>
      </c>
      <c r="G2822">
        <v>900</v>
      </c>
      <c r="H2822" t="s">
        <v>898</v>
      </c>
      <c r="I2822">
        <v>6807</v>
      </c>
      <c r="J2822" t="s">
        <v>233</v>
      </c>
      <c r="K2822" t="s">
        <v>903</v>
      </c>
      <c r="L2822">
        <v>1440</v>
      </c>
      <c r="M2822">
        <v>1398</v>
      </c>
      <c r="N2822">
        <v>700</v>
      </c>
      <c r="O2822" t="s">
        <v>901</v>
      </c>
      <c r="P2822">
        <v>0.77844578564738598</v>
      </c>
      <c r="Q2822">
        <v>0.88096991591677698</v>
      </c>
      <c r="R2822">
        <v>7.7869955216419096E-2</v>
      </c>
      <c r="S2822" s="15">
        <v>8.7197782710479094E-2</v>
      </c>
      <c r="T2822">
        <v>1.6135996096849301</v>
      </c>
      <c r="U2822">
        <v>1.6135996096849301</v>
      </c>
      <c r="V2822">
        <v>1.21480544314546</v>
      </c>
      <c r="W2822">
        <v>10.33</v>
      </c>
      <c r="X2822">
        <v>1.23</v>
      </c>
      <c r="Y2822">
        <v>-7413</v>
      </c>
      <c r="Z2822">
        <v>-353</v>
      </c>
      <c r="AA2822">
        <v>-0.04</v>
      </c>
      <c r="AB2822">
        <v>21</v>
      </c>
      <c r="AC2822">
        <v>11</v>
      </c>
      <c r="AD2822">
        <v>10</v>
      </c>
      <c r="AE2822">
        <v>52.38</v>
      </c>
      <c r="AF2822">
        <v>16</v>
      </c>
      <c r="AG2822">
        <v>4</v>
      </c>
      <c r="AH2822">
        <v>5</v>
      </c>
      <c r="AI2822">
        <v>12</v>
      </c>
      <c r="AJ2822" s="301">
        <v>43919</v>
      </c>
      <c r="AK2822">
        <v>905</v>
      </c>
      <c r="AL2822">
        <v>1341</v>
      </c>
      <c r="AM2822" s="301">
        <v>43828</v>
      </c>
      <c r="AN2822">
        <v>1213</v>
      </c>
      <c r="AO2822">
        <v>2218</v>
      </c>
      <c r="AP2822" s="301">
        <v>43645</v>
      </c>
      <c r="AQ2822">
        <v>1021</v>
      </c>
      <c r="AR2822">
        <v>1645</v>
      </c>
      <c r="AS2822" s="301">
        <v>43280</v>
      </c>
      <c r="AT2822">
        <v>1075</v>
      </c>
      <c r="AU2822">
        <v>1764</v>
      </c>
    </row>
    <row r="2823" spans="1:47" x14ac:dyDescent="0.2">
      <c r="A2823" s="102">
        <v>968</v>
      </c>
      <c r="B2823">
        <v>4114</v>
      </c>
      <c r="C2823" t="s">
        <v>997</v>
      </c>
      <c r="D2823" t="s">
        <v>920</v>
      </c>
      <c r="E2823">
        <v>5560</v>
      </c>
      <c r="F2823">
        <v>5590</v>
      </c>
      <c r="G2823">
        <v>100</v>
      </c>
      <c r="H2823" t="s">
        <v>901</v>
      </c>
      <c r="I2823">
        <v>5214</v>
      </c>
      <c r="J2823" t="s">
        <v>1103</v>
      </c>
      <c r="K2823" t="s">
        <v>897</v>
      </c>
      <c r="L2823">
        <v>1704</v>
      </c>
      <c r="M2823">
        <v>1665</v>
      </c>
      <c r="N2823">
        <v>300</v>
      </c>
      <c r="O2823" t="s">
        <v>898</v>
      </c>
      <c r="P2823">
        <v>0.92540475332330197</v>
      </c>
      <c r="Q2823">
        <v>0.94804056410757997</v>
      </c>
      <c r="R2823">
        <v>0.25723653536388602</v>
      </c>
      <c r="S2823">
        <v>3.4937225795647502E-2</v>
      </c>
      <c r="T2823">
        <v>-0.456771612266753</v>
      </c>
      <c r="U2823">
        <v>0.456771612266753</v>
      </c>
      <c r="V2823">
        <v>1.8958894821748999</v>
      </c>
      <c r="W2823">
        <v>-1.86</v>
      </c>
      <c r="X2823">
        <v>10.64</v>
      </c>
      <c r="Y2823">
        <v>-7736</v>
      </c>
      <c r="Z2823">
        <v>-967</v>
      </c>
      <c r="AA2823">
        <v>-0.38</v>
      </c>
      <c r="AB2823">
        <v>8</v>
      </c>
      <c r="AC2823">
        <v>4</v>
      </c>
      <c r="AD2823">
        <v>4</v>
      </c>
      <c r="AE2823">
        <v>50</v>
      </c>
      <c r="AF2823">
        <v>16</v>
      </c>
      <c r="AG2823">
        <v>1</v>
      </c>
      <c r="AH2823">
        <v>3</v>
      </c>
      <c r="AI2823">
        <v>4</v>
      </c>
      <c r="AJ2823" s="301">
        <v>43919</v>
      </c>
      <c r="AK2823">
        <v>5180</v>
      </c>
      <c r="AL2823">
        <v>1498</v>
      </c>
      <c r="AM2823" s="301">
        <v>43828</v>
      </c>
      <c r="AN2823">
        <v>6790</v>
      </c>
      <c r="AO2823">
        <v>2441</v>
      </c>
      <c r="AP2823" s="301">
        <v>43645</v>
      </c>
      <c r="AQ2823">
        <v>7230</v>
      </c>
      <c r="AR2823">
        <v>2786</v>
      </c>
      <c r="AS2823" s="301">
        <v>43280</v>
      </c>
      <c r="AT2823">
        <v>7900</v>
      </c>
      <c r="AU2823">
        <v>2998</v>
      </c>
    </row>
    <row r="2824" spans="1:47" x14ac:dyDescent="0.2">
      <c r="A2824" s="102">
        <v>711</v>
      </c>
      <c r="B2824">
        <v>5711</v>
      </c>
      <c r="C2824" t="s">
        <v>1266</v>
      </c>
      <c r="D2824" t="s">
        <v>911</v>
      </c>
      <c r="E2824">
        <v>2266</v>
      </c>
      <c r="F2824">
        <v>2250</v>
      </c>
      <c r="G2824">
        <v>400</v>
      </c>
      <c r="H2824" t="s">
        <v>901</v>
      </c>
      <c r="I2824">
        <v>6141</v>
      </c>
      <c r="J2824" t="s">
        <v>1069</v>
      </c>
      <c r="K2824" t="s">
        <v>909</v>
      </c>
      <c r="L2824">
        <v>1254</v>
      </c>
      <c r="M2824">
        <v>1256</v>
      </c>
      <c r="N2824">
        <v>700</v>
      </c>
      <c r="O2824" t="s">
        <v>898</v>
      </c>
      <c r="P2824">
        <v>0.90449261125393199</v>
      </c>
      <c r="Q2824">
        <v>0.95311079913699004</v>
      </c>
      <c r="R2824" s="15">
        <v>0.156478418439019</v>
      </c>
      <c r="S2824">
        <v>3.29096286296513E-2</v>
      </c>
      <c r="T2824">
        <v>-0.97570725829587301</v>
      </c>
      <c r="U2824">
        <v>0.97570725829587301</v>
      </c>
      <c r="V2824">
        <v>0.99698430084253498</v>
      </c>
      <c r="W2824">
        <v>-13.76</v>
      </c>
      <c r="X2824">
        <v>2.31</v>
      </c>
      <c r="Y2824">
        <v>-7865</v>
      </c>
      <c r="Z2824">
        <v>-605</v>
      </c>
      <c r="AA2824">
        <v>0.04</v>
      </c>
      <c r="AB2824">
        <v>13</v>
      </c>
      <c r="AC2824">
        <v>7</v>
      </c>
      <c r="AD2824">
        <v>6</v>
      </c>
      <c r="AE2824">
        <v>53.85</v>
      </c>
      <c r="AF2824">
        <v>17</v>
      </c>
      <c r="AG2824">
        <v>4</v>
      </c>
      <c r="AH2824">
        <v>3</v>
      </c>
      <c r="AI2824">
        <v>6</v>
      </c>
      <c r="AJ2824" s="301">
        <v>43919</v>
      </c>
      <c r="AK2824">
        <v>2207</v>
      </c>
      <c r="AL2824">
        <v>906</v>
      </c>
      <c r="AM2824" s="301">
        <v>43828</v>
      </c>
      <c r="AN2824">
        <v>2977</v>
      </c>
      <c r="AO2824">
        <v>1690</v>
      </c>
      <c r="AP2824" s="301">
        <v>43645</v>
      </c>
      <c r="AQ2824">
        <v>3125</v>
      </c>
      <c r="AR2824">
        <v>1836</v>
      </c>
      <c r="AS2824" s="301">
        <v>43280</v>
      </c>
      <c r="AT2824">
        <v>2976</v>
      </c>
      <c r="AU2824">
        <v>1514</v>
      </c>
    </row>
    <row r="2825" spans="1:47" x14ac:dyDescent="0.2">
      <c r="A2825" s="102">
        <v>2024</v>
      </c>
      <c r="B2825">
        <v>1911</v>
      </c>
      <c r="C2825" t="s">
        <v>49</v>
      </c>
      <c r="D2825" t="s">
        <v>907</v>
      </c>
      <c r="E2825">
        <v>1322</v>
      </c>
      <c r="F2825">
        <v>1322</v>
      </c>
      <c r="G2825">
        <v>800</v>
      </c>
      <c r="H2825" t="s">
        <v>898</v>
      </c>
      <c r="I2825">
        <v>8253</v>
      </c>
      <c r="J2825" t="s">
        <v>429</v>
      </c>
      <c r="K2825" t="s">
        <v>904</v>
      </c>
      <c r="L2825">
        <v>1254</v>
      </c>
      <c r="M2825">
        <v>1231</v>
      </c>
      <c r="N2825">
        <v>900</v>
      </c>
      <c r="O2825" t="s">
        <v>901</v>
      </c>
      <c r="P2825">
        <v>0.58304267495433604</v>
      </c>
      <c r="Q2825">
        <v>0.92394027949832602</v>
      </c>
      <c r="R2825">
        <v>3.3384663273732101E-2</v>
      </c>
      <c r="S2825">
        <v>7.2014093841759799E-3</v>
      </c>
      <c r="T2825">
        <v>0.125376083845404</v>
      </c>
      <c r="U2825">
        <v>0.125376083845404</v>
      </c>
      <c r="V2825">
        <v>0.35416745383853399</v>
      </c>
      <c r="W2825">
        <v>0.96</v>
      </c>
      <c r="X2825">
        <v>4.76</v>
      </c>
      <c r="Y2825">
        <v>-8014</v>
      </c>
      <c r="Z2825">
        <v>-729</v>
      </c>
      <c r="AA2825">
        <v>-0.01</v>
      </c>
      <c r="AB2825">
        <v>11</v>
      </c>
      <c r="AC2825">
        <v>5</v>
      </c>
      <c r="AD2825">
        <v>6</v>
      </c>
      <c r="AE2825">
        <v>45.45</v>
      </c>
      <c r="AF2825">
        <v>20</v>
      </c>
      <c r="AG2825">
        <v>2</v>
      </c>
      <c r="AH2825">
        <v>2</v>
      </c>
      <c r="AI2825">
        <v>7</v>
      </c>
      <c r="AJ2825" s="301">
        <v>43919</v>
      </c>
      <c r="AK2825">
        <v>1442</v>
      </c>
      <c r="AL2825">
        <v>1288</v>
      </c>
      <c r="AM2825" s="301">
        <v>43828</v>
      </c>
      <c r="AN2825">
        <v>1615</v>
      </c>
      <c r="AO2825">
        <v>1901</v>
      </c>
      <c r="AP2825" s="301">
        <v>43645</v>
      </c>
      <c r="AQ2825">
        <v>1325</v>
      </c>
      <c r="AR2825">
        <v>1283</v>
      </c>
      <c r="AS2825" s="301">
        <v>43280</v>
      </c>
      <c r="AT2825">
        <v>1620</v>
      </c>
      <c r="AU2825">
        <v>1698</v>
      </c>
    </row>
    <row r="2826" spans="1:47" x14ac:dyDescent="0.2">
      <c r="A2826" s="102">
        <v>65</v>
      </c>
      <c r="B2826">
        <v>5334</v>
      </c>
      <c r="C2826" t="s">
        <v>1074</v>
      </c>
      <c r="D2826" t="s">
        <v>897</v>
      </c>
      <c r="E2826">
        <v>1533</v>
      </c>
      <c r="F2826">
        <v>1527</v>
      </c>
      <c r="G2826">
        <v>600</v>
      </c>
      <c r="H2826" t="s">
        <v>901</v>
      </c>
      <c r="I2826">
        <v>6135</v>
      </c>
      <c r="J2826" t="s">
        <v>1452</v>
      </c>
      <c r="K2826" t="s">
        <v>909</v>
      </c>
      <c r="L2826">
        <v>3260</v>
      </c>
      <c r="M2826">
        <v>3240</v>
      </c>
      <c r="N2826">
        <v>300</v>
      </c>
      <c r="O2826" t="s">
        <v>898</v>
      </c>
      <c r="P2826">
        <v>0.86575956518397801</v>
      </c>
      <c r="Q2826">
        <v>0.97468842062371597</v>
      </c>
      <c r="R2826">
        <v>0.34426625114667903</v>
      </c>
      <c r="S2826" s="15">
        <v>3.8127965228827401E-4</v>
      </c>
      <c r="T2826">
        <v>-1.43931658174139</v>
      </c>
      <c r="U2826">
        <v>1.43931658174139</v>
      </c>
      <c r="V2826">
        <v>1.3643111757783699</v>
      </c>
      <c r="W2826">
        <v>-7.85</v>
      </c>
      <c r="X2826">
        <v>5.74</v>
      </c>
      <c r="Y2826">
        <v>-8182</v>
      </c>
      <c r="Z2826">
        <v>-629</v>
      </c>
      <c r="AA2826">
        <v>0.03</v>
      </c>
      <c r="AB2826">
        <v>13</v>
      </c>
      <c r="AC2826">
        <v>5</v>
      </c>
      <c r="AD2826">
        <v>8</v>
      </c>
      <c r="AE2826">
        <v>38.46</v>
      </c>
      <c r="AF2826">
        <v>18</v>
      </c>
      <c r="AG2826">
        <v>3</v>
      </c>
      <c r="AH2826">
        <v>1</v>
      </c>
      <c r="AI2826">
        <v>9</v>
      </c>
      <c r="AJ2826" s="301">
        <v>43919</v>
      </c>
      <c r="AK2826">
        <v>1608</v>
      </c>
      <c r="AL2826">
        <v>2794</v>
      </c>
      <c r="AM2826" s="301">
        <v>43828</v>
      </c>
      <c r="AN2826">
        <v>2134</v>
      </c>
      <c r="AO2826">
        <v>5020</v>
      </c>
      <c r="AP2826" s="301">
        <v>43645</v>
      </c>
      <c r="AQ2826">
        <v>2076</v>
      </c>
      <c r="AR2826">
        <v>4630</v>
      </c>
      <c r="AS2826" s="301">
        <v>43280</v>
      </c>
      <c r="AT2826">
        <v>3025</v>
      </c>
      <c r="AU2826">
        <v>4185</v>
      </c>
    </row>
    <row r="2827" spans="1:47" x14ac:dyDescent="0.2">
      <c r="A2827" s="102">
        <v>3511</v>
      </c>
      <c r="B2827">
        <v>2587</v>
      </c>
      <c r="C2827" t="s">
        <v>1233</v>
      </c>
      <c r="D2827" t="s">
        <v>923</v>
      </c>
      <c r="E2827">
        <v>4200</v>
      </c>
      <c r="F2827">
        <v>4180</v>
      </c>
      <c r="G2827">
        <v>200</v>
      </c>
      <c r="H2827" t="s">
        <v>901</v>
      </c>
      <c r="I2827">
        <v>4091</v>
      </c>
      <c r="J2827" t="s">
        <v>1334</v>
      </c>
      <c r="K2827" t="s">
        <v>920</v>
      </c>
      <c r="L2827">
        <v>1721</v>
      </c>
      <c r="M2827">
        <v>1751</v>
      </c>
      <c r="N2827">
        <v>500</v>
      </c>
      <c r="O2827" t="s">
        <v>898</v>
      </c>
      <c r="P2827">
        <v>0.74209766776001596</v>
      </c>
      <c r="Q2827">
        <v>0.87712569859290501</v>
      </c>
      <c r="R2827">
        <v>5.1717825833238196E-3</v>
      </c>
      <c r="S2827">
        <v>1.2548611795520301E-3</v>
      </c>
      <c r="T2827">
        <v>-0.27006548971258698</v>
      </c>
      <c r="U2827">
        <v>0.27006548971258698</v>
      </c>
      <c r="V2827">
        <v>2.6305785961879099E-2</v>
      </c>
      <c r="W2827">
        <v>-2.29</v>
      </c>
      <c r="X2827">
        <v>4.72</v>
      </c>
      <c r="Y2827">
        <v>-8487</v>
      </c>
      <c r="Z2827">
        <v>-530</v>
      </c>
      <c r="AA2827">
        <v>0.01</v>
      </c>
      <c r="AB2827">
        <v>16</v>
      </c>
      <c r="AC2827">
        <v>9</v>
      </c>
      <c r="AD2827">
        <v>7</v>
      </c>
      <c r="AE2827">
        <v>56.25</v>
      </c>
      <c r="AF2827">
        <v>19</v>
      </c>
      <c r="AG2827">
        <v>2</v>
      </c>
      <c r="AH2827">
        <v>2</v>
      </c>
      <c r="AI2827">
        <v>12</v>
      </c>
      <c r="AJ2827" s="301">
        <v>43919</v>
      </c>
      <c r="AK2827">
        <v>4260</v>
      </c>
      <c r="AL2827">
        <v>1662</v>
      </c>
      <c r="AM2827" s="301">
        <v>43828</v>
      </c>
      <c r="AN2827">
        <v>4545</v>
      </c>
      <c r="AO2827">
        <v>2428</v>
      </c>
      <c r="AP2827" s="301">
        <v>43645</v>
      </c>
      <c r="AQ2827">
        <v>4710</v>
      </c>
      <c r="AR2827">
        <v>2285</v>
      </c>
      <c r="AS2827" s="301">
        <v>43280</v>
      </c>
      <c r="AT2827">
        <v>4670</v>
      </c>
      <c r="AU2827">
        <v>1526</v>
      </c>
    </row>
    <row r="2828" spans="1:47" x14ac:dyDescent="0.2">
      <c r="A2828" s="102">
        <v>3198</v>
      </c>
      <c r="B2828">
        <v>1801</v>
      </c>
      <c r="C2828" t="s">
        <v>1352</v>
      </c>
      <c r="D2828" t="s">
        <v>907</v>
      </c>
      <c r="E2828">
        <v>3845</v>
      </c>
      <c r="F2828">
        <v>3905</v>
      </c>
      <c r="G2828">
        <v>200</v>
      </c>
      <c r="H2828" t="s">
        <v>898</v>
      </c>
      <c r="I2828">
        <v>9613</v>
      </c>
      <c r="J2828" t="s">
        <v>1183</v>
      </c>
      <c r="K2828" t="s">
        <v>900</v>
      </c>
      <c r="L2828">
        <v>1203</v>
      </c>
      <c r="M2828">
        <v>1177</v>
      </c>
      <c r="N2828">
        <v>700</v>
      </c>
      <c r="O2828" t="s">
        <v>901</v>
      </c>
      <c r="P2828">
        <v>0.93831483973579399</v>
      </c>
      <c r="Q2828">
        <v>0.88941756907607805</v>
      </c>
      <c r="R2828">
        <v>4.4875031204072602E-2</v>
      </c>
      <c r="S2828" s="15">
        <v>6.9981356942166104E-2</v>
      </c>
      <c r="T2828">
        <v>1.9216952171521899</v>
      </c>
      <c r="U2828">
        <v>1.9216952171521899</v>
      </c>
      <c r="V2828">
        <v>1.1319234731069401</v>
      </c>
      <c r="W2828">
        <v>7</v>
      </c>
      <c r="X2828">
        <v>5.49</v>
      </c>
      <c r="Y2828">
        <v>-8635</v>
      </c>
      <c r="Z2828">
        <v>-785</v>
      </c>
      <c r="AA2828">
        <v>0.01</v>
      </c>
      <c r="AB2828">
        <v>11</v>
      </c>
      <c r="AC2828">
        <v>6</v>
      </c>
      <c r="AD2828">
        <v>5</v>
      </c>
      <c r="AE2828">
        <v>54.55</v>
      </c>
      <c r="AF2828">
        <v>17</v>
      </c>
      <c r="AG2828">
        <v>3</v>
      </c>
      <c r="AH2828">
        <v>2</v>
      </c>
      <c r="AI2828">
        <v>6</v>
      </c>
      <c r="AJ2828" s="301">
        <v>43919</v>
      </c>
      <c r="AK2828">
        <v>3355</v>
      </c>
      <c r="AL2828">
        <v>1043</v>
      </c>
      <c r="AM2828" s="301">
        <v>43828</v>
      </c>
      <c r="AN2828">
        <v>4545</v>
      </c>
      <c r="AO2828">
        <v>1467</v>
      </c>
      <c r="AP2828" s="301">
        <v>43645</v>
      </c>
      <c r="AQ2828">
        <v>3990</v>
      </c>
      <c r="AR2828">
        <v>1461</v>
      </c>
      <c r="AS2828" s="301">
        <v>43280</v>
      </c>
      <c r="AT2828">
        <v>5980</v>
      </c>
      <c r="AU2828">
        <v>1251</v>
      </c>
    </row>
    <row r="2829" spans="1:47" x14ac:dyDescent="0.2">
      <c r="A2829" s="102">
        <v>1613</v>
      </c>
      <c r="B2829">
        <v>1333</v>
      </c>
      <c r="C2829" t="s">
        <v>973</v>
      </c>
      <c r="D2829" t="s">
        <v>974</v>
      </c>
      <c r="E2829">
        <v>2170</v>
      </c>
      <c r="F2829">
        <v>2161</v>
      </c>
      <c r="G2829">
        <v>500</v>
      </c>
      <c r="H2829" t="s">
        <v>898</v>
      </c>
      <c r="I2829">
        <v>2002</v>
      </c>
      <c r="J2829" t="s">
        <v>2428</v>
      </c>
      <c r="K2829" t="s">
        <v>923</v>
      </c>
      <c r="L2829">
        <v>1598</v>
      </c>
      <c r="M2829">
        <v>1571</v>
      </c>
      <c r="N2829">
        <v>700</v>
      </c>
      <c r="O2829" t="s">
        <v>901</v>
      </c>
      <c r="P2829">
        <v>0.66748918717767203</v>
      </c>
      <c r="Q2829">
        <v>0.93428640299949495</v>
      </c>
      <c r="R2829" s="15">
        <v>0.219249587838203</v>
      </c>
      <c r="S2829">
        <v>1.73802543692556E-2</v>
      </c>
      <c r="T2829">
        <v>0.83079543163547598</v>
      </c>
      <c r="U2829">
        <v>0.83079543163547598</v>
      </c>
      <c r="V2829">
        <v>0.23327587101844699</v>
      </c>
      <c r="W2829">
        <v>2.59</v>
      </c>
      <c r="X2829">
        <v>1.78</v>
      </c>
      <c r="Y2829">
        <v>-8755</v>
      </c>
      <c r="Z2829">
        <v>-973</v>
      </c>
      <c r="AA2829">
        <v>-0.11</v>
      </c>
      <c r="AB2829">
        <v>9</v>
      </c>
      <c r="AC2829">
        <v>4</v>
      </c>
      <c r="AD2829">
        <v>5</v>
      </c>
      <c r="AE2829">
        <v>44.44</v>
      </c>
      <c r="AF2829">
        <v>22</v>
      </c>
      <c r="AG2829">
        <v>1</v>
      </c>
      <c r="AH2829">
        <v>0</v>
      </c>
      <c r="AI2829">
        <v>8</v>
      </c>
      <c r="AJ2829" s="301">
        <v>43919</v>
      </c>
      <c r="AK2829">
        <v>2329</v>
      </c>
      <c r="AL2829">
        <v>1925</v>
      </c>
      <c r="AM2829" s="301">
        <v>43828</v>
      </c>
      <c r="AN2829">
        <v>2795</v>
      </c>
      <c r="AO2829">
        <v>1906</v>
      </c>
      <c r="AP2829" s="301">
        <v>43645</v>
      </c>
      <c r="AQ2829">
        <v>3200</v>
      </c>
      <c r="AR2829">
        <v>2496</v>
      </c>
      <c r="AS2829" s="301">
        <v>43280</v>
      </c>
      <c r="AT2829">
        <v>4290</v>
      </c>
      <c r="AU2829">
        <v>2236</v>
      </c>
    </row>
    <row r="2830" spans="1:47" x14ac:dyDescent="0.2">
      <c r="A2830" s="102">
        <v>3850</v>
      </c>
      <c r="B2830">
        <v>2502</v>
      </c>
      <c r="C2830" t="s">
        <v>1457</v>
      </c>
      <c r="D2830" t="s">
        <v>923</v>
      </c>
      <c r="E2830">
        <v>3706</v>
      </c>
      <c r="F2830">
        <v>3701</v>
      </c>
      <c r="G2830">
        <v>200</v>
      </c>
      <c r="H2830" t="s">
        <v>901</v>
      </c>
      <c r="I2830">
        <v>3632</v>
      </c>
      <c r="J2830" t="s">
        <v>1451</v>
      </c>
      <c r="K2830" t="s">
        <v>900</v>
      </c>
      <c r="L2830">
        <v>486</v>
      </c>
      <c r="M2830">
        <v>469</v>
      </c>
      <c r="N2830">
        <v>1600</v>
      </c>
      <c r="O2830" t="s">
        <v>898</v>
      </c>
      <c r="P2830">
        <v>0.65904666974175596</v>
      </c>
      <c r="Q2830">
        <v>0.86294696607890697</v>
      </c>
      <c r="R2830" s="15">
        <v>0.33953932592653502</v>
      </c>
      <c r="S2830">
        <v>1.5278163450730801E-2</v>
      </c>
      <c r="T2830">
        <v>-1.9434040056231801</v>
      </c>
      <c r="U2830">
        <v>1.9434040056231801</v>
      </c>
      <c r="V2830">
        <v>2.26497917832442</v>
      </c>
      <c r="W2830">
        <v>-11.39</v>
      </c>
      <c r="X2830">
        <v>1.38</v>
      </c>
      <c r="Y2830">
        <v>-8766</v>
      </c>
      <c r="Z2830">
        <v>-730</v>
      </c>
      <c r="AA2830">
        <v>-0.13</v>
      </c>
      <c r="AB2830">
        <v>12</v>
      </c>
      <c r="AC2830">
        <v>6</v>
      </c>
      <c r="AD2830">
        <v>6</v>
      </c>
      <c r="AE2830">
        <v>50</v>
      </c>
      <c r="AF2830">
        <v>18</v>
      </c>
      <c r="AG2830">
        <v>2</v>
      </c>
      <c r="AH2830">
        <v>2</v>
      </c>
      <c r="AI2830">
        <v>8</v>
      </c>
      <c r="AJ2830" s="301">
        <v>43919</v>
      </c>
      <c r="AK2830">
        <v>3661</v>
      </c>
      <c r="AL2830">
        <v>404</v>
      </c>
      <c r="AM2830" s="301">
        <v>43828</v>
      </c>
      <c r="AN2830">
        <v>4983</v>
      </c>
      <c r="AO2830">
        <v>493</v>
      </c>
      <c r="AP2830" s="301">
        <v>43645</v>
      </c>
      <c r="AQ2830">
        <v>4869</v>
      </c>
      <c r="AR2830">
        <v>510</v>
      </c>
      <c r="AS2830" s="301">
        <v>43280</v>
      </c>
      <c r="AT2830">
        <v>5466</v>
      </c>
      <c r="AU2830">
        <v>587</v>
      </c>
    </row>
    <row r="2831" spans="1:47" x14ac:dyDescent="0.2">
      <c r="A2831" s="102">
        <v>2323</v>
      </c>
      <c r="B2831">
        <v>7951</v>
      </c>
      <c r="C2831" t="s">
        <v>1131</v>
      </c>
      <c r="D2831" t="s">
        <v>919</v>
      </c>
      <c r="E2831">
        <v>5050</v>
      </c>
      <c r="F2831">
        <v>4975</v>
      </c>
      <c r="G2831">
        <v>200</v>
      </c>
      <c r="H2831" t="s">
        <v>898</v>
      </c>
      <c r="I2831">
        <v>9412</v>
      </c>
      <c r="J2831" t="s">
        <v>452</v>
      </c>
      <c r="K2831" t="s">
        <v>900</v>
      </c>
      <c r="L2831">
        <v>402</v>
      </c>
      <c r="M2831">
        <v>391</v>
      </c>
      <c r="N2831">
        <v>2500</v>
      </c>
      <c r="O2831" t="s">
        <v>901</v>
      </c>
      <c r="P2831">
        <v>0.921849912383504</v>
      </c>
      <c r="Q2831">
        <v>0.91623244236193602</v>
      </c>
      <c r="R2831">
        <v>1.8127997480048098E-2</v>
      </c>
      <c r="S2831">
        <v>2.9291776299813301E-4</v>
      </c>
      <c r="T2831">
        <v>2.2376681046405502</v>
      </c>
      <c r="U2831">
        <v>2.2376681046405502</v>
      </c>
      <c r="V2831">
        <v>1.32634537352939</v>
      </c>
      <c r="W2831">
        <v>11.56</v>
      </c>
      <c r="X2831">
        <v>1.76</v>
      </c>
      <c r="Y2831">
        <v>-8913</v>
      </c>
      <c r="Z2831">
        <v>-524</v>
      </c>
      <c r="AA2831">
        <v>0.06</v>
      </c>
      <c r="AB2831">
        <v>17</v>
      </c>
      <c r="AC2831">
        <v>6</v>
      </c>
      <c r="AD2831">
        <v>11</v>
      </c>
      <c r="AE2831">
        <v>35.29</v>
      </c>
      <c r="AF2831">
        <v>19</v>
      </c>
      <c r="AG2831">
        <v>4</v>
      </c>
      <c r="AH2831">
        <v>1</v>
      </c>
      <c r="AI2831">
        <v>12</v>
      </c>
      <c r="AJ2831" s="301">
        <v>43919</v>
      </c>
      <c r="AK2831">
        <v>4315</v>
      </c>
      <c r="AL2831">
        <v>393</v>
      </c>
      <c r="AM2831" s="301">
        <v>43828</v>
      </c>
      <c r="AN2831">
        <v>6080</v>
      </c>
      <c r="AO2831">
        <v>485</v>
      </c>
      <c r="AP2831" s="301">
        <v>43645</v>
      </c>
      <c r="AQ2831">
        <v>5260</v>
      </c>
      <c r="AR2831">
        <v>438</v>
      </c>
      <c r="AS2831" s="301">
        <v>43280</v>
      </c>
      <c r="AT2831">
        <v>5570</v>
      </c>
      <c r="AU2831">
        <v>538</v>
      </c>
    </row>
    <row r="2832" spans="1:47" x14ac:dyDescent="0.2">
      <c r="A2832" s="102">
        <v>2201</v>
      </c>
      <c r="B2832">
        <v>2501</v>
      </c>
      <c r="C2832" t="s">
        <v>480</v>
      </c>
      <c r="D2832" t="s">
        <v>923</v>
      </c>
      <c r="E2832">
        <v>2009</v>
      </c>
      <c r="F2832">
        <v>2003</v>
      </c>
      <c r="G2832">
        <v>400</v>
      </c>
      <c r="H2832" t="s">
        <v>901</v>
      </c>
      <c r="I2832">
        <v>6902</v>
      </c>
      <c r="J2832" t="s">
        <v>588</v>
      </c>
      <c r="K2832" t="s">
        <v>913</v>
      </c>
      <c r="L2832">
        <v>4170</v>
      </c>
      <c r="M2832">
        <v>4151</v>
      </c>
      <c r="N2832">
        <v>200</v>
      </c>
      <c r="O2832" t="s">
        <v>898</v>
      </c>
      <c r="P2832">
        <v>0.79175197457604596</v>
      </c>
      <c r="Q2832">
        <v>0.91986289240417896</v>
      </c>
      <c r="R2832">
        <v>7.0978594078678806E-2</v>
      </c>
      <c r="S2832" s="15">
        <v>5.0595588807781901E-2</v>
      </c>
      <c r="T2832">
        <v>-2.1834763272658901</v>
      </c>
      <c r="U2832">
        <v>2.1834763272658901</v>
      </c>
      <c r="V2832">
        <v>2.6879895116029</v>
      </c>
      <c r="W2832">
        <v>-10.39</v>
      </c>
      <c r="X2832">
        <v>3.49</v>
      </c>
      <c r="Y2832">
        <v>-8975</v>
      </c>
      <c r="Z2832">
        <v>-1795</v>
      </c>
      <c r="AA2832">
        <v>-0.49</v>
      </c>
      <c r="AB2832">
        <v>5</v>
      </c>
      <c r="AC2832">
        <v>3</v>
      </c>
      <c r="AD2832">
        <v>2</v>
      </c>
      <c r="AE2832">
        <v>60</v>
      </c>
      <c r="AF2832">
        <v>21</v>
      </c>
      <c r="AG2832">
        <v>0</v>
      </c>
      <c r="AH2832">
        <v>0</v>
      </c>
      <c r="AI2832">
        <v>5</v>
      </c>
      <c r="AJ2832" s="301">
        <v>43919</v>
      </c>
      <c r="AK2832">
        <v>2052</v>
      </c>
      <c r="AL2832">
        <v>3590</v>
      </c>
      <c r="AM2832" s="301">
        <v>43828</v>
      </c>
      <c r="AN2832">
        <v>2579</v>
      </c>
      <c r="AO2832">
        <v>4966</v>
      </c>
      <c r="AP2832" s="301">
        <v>43645</v>
      </c>
      <c r="AQ2832">
        <v>2327</v>
      </c>
      <c r="AR2832">
        <v>4642</v>
      </c>
      <c r="AS2832" s="301">
        <v>43280</v>
      </c>
      <c r="AT2832">
        <v>2696</v>
      </c>
      <c r="AU2832">
        <v>5245</v>
      </c>
    </row>
    <row r="2833" spans="1:47" x14ac:dyDescent="0.2">
      <c r="A2833" s="102">
        <v>3854</v>
      </c>
      <c r="B2833">
        <v>2503</v>
      </c>
      <c r="C2833" t="s">
        <v>1350</v>
      </c>
      <c r="D2833" t="s">
        <v>923</v>
      </c>
      <c r="E2833">
        <v>2242</v>
      </c>
      <c r="F2833">
        <v>2232</v>
      </c>
      <c r="G2833">
        <v>400</v>
      </c>
      <c r="H2833" t="s">
        <v>901</v>
      </c>
      <c r="I2833">
        <v>5201</v>
      </c>
      <c r="J2833" t="s">
        <v>1161</v>
      </c>
      <c r="K2833" t="s">
        <v>897</v>
      </c>
      <c r="L2833">
        <v>3070</v>
      </c>
      <c r="M2833">
        <v>3020</v>
      </c>
      <c r="N2833">
        <v>300</v>
      </c>
      <c r="O2833" t="s">
        <v>898</v>
      </c>
      <c r="P2833">
        <v>0.80917093010932595</v>
      </c>
      <c r="Q2833">
        <v>0.862617503932404</v>
      </c>
      <c r="R2833">
        <v>0.47558121010800197</v>
      </c>
      <c r="S2833">
        <v>3.7927234131366098E-4</v>
      </c>
      <c r="T2833">
        <v>-0.39639837982770398</v>
      </c>
      <c r="U2833">
        <v>0.39639837982770398</v>
      </c>
      <c r="V2833">
        <v>0.53404507741312102</v>
      </c>
      <c r="W2833">
        <v>-3.75</v>
      </c>
      <c r="X2833">
        <v>1.46</v>
      </c>
      <c r="Y2833">
        <v>-9175</v>
      </c>
      <c r="Z2833">
        <v>-834</v>
      </c>
      <c r="AA2833">
        <v>-0.18</v>
      </c>
      <c r="AB2833">
        <v>11</v>
      </c>
      <c r="AC2833">
        <v>6</v>
      </c>
      <c r="AD2833">
        <v>5</v>
      </c>
      <c r="AE2833">
        <v>54.55</v>
      </c>
      <c r="AF2833">
        <v>20</v>
      </c>
      <c r="AG2833">
        <v>1</v>
      </c>
      <c r="AH2833">
        <v>1</v>
      </c>
      <c r="AI2833">
        <v>9</v>
      </c>
      <c r="AJ2833" s="301">
        <v>43919</v>
      </c>
      <c r="AK2833">
        <v>2264.5</v>
      </c>
      <c r="AL2833">
        <v>2774</v>
      </c>
      <c r="AM2833" s="301">
        <v>43828</v>
      </c>
      <c r="AN2833">
        <v>2390</v>
      </c>
      <c r="AO2833">
        <v>3930</v>
      </c>
      <c r="AP2833" s="301">
        <v>43645</v>
      </c>
      <c r="AQ2833">
        <v>2339.5</v>
      </c>
      <c r="AR2833">
        <v>3785</v>
      </c>
      <c r="AS2833" s="301">
        <v>43280</v>
      </c>
      <c r="AT2833">
        <v>2871.5</v>
      </c>
      <c r="AU2833">
        <v>4225</v>
      </c>
    </row>
    <row r="2834" spans="1:47" x14ac:dyDescent="0.2">
      <c r="A2834" s="102">
        <v>1772</v>
      </c>
      <c r="B2834">
        <v>6201</v>
      </c>
      <c r="C2834" t="s">
        <v>1150</v>
      </c>
      <c r="D2834" t="s">
        <v>913</v>
      </c>
      <c r="E2834">
        <v>5750</v>
      </c>
      <c r="F2834">
        <v>5650</v>
      </c>
      <c r="G2834">
        <v>100</v>
      </c>
      <c r="H2834" t="s">
        <v>898</v>
      </c>
      <c r="I2834">
        <v>8850</v>
      </c>
      <c r="J2834" t="s">
        <v>1345</v>
      </c>
      <c r="K2834" t="s">
        <v>917</v>
      </c>
      <c r="L2834">
        <v>2237</v>
      </c>
      <c r="M2834">
        <v>2184</v>
      </c>
      <c r="N2834">
        <v>300</v>
      </c>
      <c r="O2834" t="s">
        <v>901</v>
      </c>
      <c r="P2834">
        <v>0.89713426414656905</v>
      </c>
      <c r="Q2834">
        <v>0.93092921891708802</v>
      </c>
      <c r="R2834">
        <v>0.204211902536162</v>
      </c>
      <c r="S2834">
        <v>3.4804397323904598E-2</v>
      </c>
      <c r="T2834">
        <v>0.14080195358286601</v>
      </c>
      <c r="U2834">
        <v>0.14080195358286601</v>
      </c>
      <c r="V2834">
        <v>0.27155008700899003</v>
      </c>
      <c r="W2834">
        <v>0.35</v>
      </c>
      <c r="X2834">
        <v>15.96</v>
      </c>
      <c r="Y2834">
        <v>-9519</v>
      </c>
      <c r="Z2834">
        <v>-3173</v>
      </c>
      <c r="AA2834">
        <v>0.54</v>
      </c>
      <c r="AB2834">
        <v>3</v>
      </c>
      <c r="AC2834">
        <v>2</v>
      </c>
      <c r="AD2834">
        <v>1</v>
      </c>
      <c r="AE2834">
        <v>66.67</v>
      </c>
      <c r="AF2834">
        <v>21</v>
      </c>
      <c r="AG2834">
        <v>0</v>
      </c>
      <c r="AH2834">
        <v>0</v>
      </c>
      <c r="AI2834">
        <v>3</v>
      </c>
      <c r="AJ2834" s="301">
        <v>43919</v>
      </c>
      <c r="AK2834">
        <v>5370</v>
      </c>
      <c r="AL2834">
        <v>2067</v>
      </c>
      <c r="AM2834" s="301">
        <v>43828</v>
      </c>
      <c r="AN2834">
        <v>6330</v>
      </c>
      <c r="AO2834">
        <v>2785</v>
      </c>
      <c r="AP2834" s="301">
        <v>43645</v>
      </c>
      <c r="AQ2834">
        <v>6040</v>
      </c>
      <c r="AR2834">
        <v>2621</v>
      </c>
      <c r="AS2834" s="301">
        <v>43280</v>
      </c>
      <c r="AT2834">
        <v>6010</v>
      </c>
      <c r="AU2834">
        <v>2610</v>
      </c>
    </row>
    <row r="2835" spans="1:47" x14ac:dyDescent="0.2">
      <c r="A2835" s="102">
        <v>134</v>
      </c>
      <c r="B2835">
        <v>7762</v>
      </c>
      <c r="C2835" t="s">
        <v>1040</v>
      </c>
      <c r="D2835" t="s">
        <v>906</v>
      </c>
      <c r="E2835">
        <v>350</v>
      </c>
      <c r="F2835">
        <v>343</v>
      </c>
      <c r="G2835">
        <v>3100</v>
      </c>
      <c r="H2835" t="s">
        <v>901</v>
      </c>
      <c r="I2835">
        <v>9072</v>
      </c>
      <c r="J2835" t="s">
        <v>975</v>
      </c>
      <c r="K2835" t="s">
        <v>976</v>
      </c>
      <c r="L2835">
        <v>2118</v>
      </c>
      <c r="M2835">
        <v>2146</v>
      </c>
      <c r="N2835">
        <v>500</v>
      </c>
      <c r="O2835" t="s">
        <v>898</v>
      </c>
      <c r="P2835">
        <v>0.73158187744631897</v>
      </c>
      <c r="Q2835">
        <v>0.97105611083388998</v>
      </c>
      <c r="R2835">
        <v>2.8932411769980299E-3</v>
      </c>
      <c r="S2835">
        <v>3.24473373811489E-3</v>
      </c>
      <c r="T2835">
        <v>-2.7263255424105899</v>
      </c>
      <c r="U2835">
        <v>2.7263255424105899</v>
      </c>
      <c r="V2835">
        <v>1.7224380007000999</v>
      </c>
      <c r="W2835">
        <v>-10.78</v>
      </c>
      <c r="X2835">
        <v>0.9</v>
      </c>
      <c r="Y2835">
        <v>-9685</v>
      </c>
      <c r="Z2835">
        <v>-745</v>
      </c>
      <c r="AA2835">
        <v>-0.1</v>
      </c>
      <c r="AB2835">
        <v>13</v>
      </c>
      <c r="AC2835">
        <v>7</v>
      </c>
      <c r="AD2835">
        <v>6</v>
      </c>
      <c r="AE2835">
        <v>53.85</v>
      </c>
      <c r="AF2835">
        <v>21</v>
      </c>
      <c r="AG2835">
        <v>0</v>
      </c>
      <c r="AH2835">
        <v>0</v>
      </c>
      <c r="AI2835">
        <v>13</v>
      </c>
      <c r="AJ2835" s="301">
        <v>43919</v>
      </c>
      <c r="AK2835">
        <v>386</v>
      </c>
      <c r="AL2835">
        <v>2172</v>
      </c>
      <c r="AM2835" s="301">
        <v>43828</v>
      </c>
      <c r="AN2835">
        <v>597</v>
      </c>
      <c r="AO2835">
        <v>2746</v>
      </c>
      <c r="AP2835" s="301">
        <v>43645</v>
      </c>
      <c r="AQ2835">
        <v>565</v>
      </c>
      <c r="AR2835">
        <v>2562</v>
      </c>
      <c r="AS2835" s="301">
        <v>43280</v>
      </c>
      <c r="AT2835">
        <v>709</v>
      </c>
      <c r="AU2835">
        <v>2840</v>
      </c>
    </row>
    <row r="2836" spans="1:47" x14ac:dyDescent="0.2">
      <c r="A2836" s="102">
        <v>1910</v>
      </c>
      <c r="B2836">
        <v>1824</v>
      </c>
      <c r="C2836" t="s">
        <v>221</v>
      </c>
      <c r="D2836" t="s">
        <v>907</v>
      </c>
      <c r="E2836">
        <v>803</v>
      </c>
      <c r="F2836">
        <v>799</v>
      </c>
      <c r="G2836">
        <v>1300</v>
      </c>
      <c r="H2836" t="s">
        <v>901</v>
      </c>
      <c r="I2836">
        <v>8585</v>
      </c>
      <c r="J2836" t="s">
        <v>1199</v>
      </c>
      <c r="K2836" t="s">
        <v>904</v>
      </c>
      <c r="L2836">
        <v>121</v>
      </c>
      <c r="M2836">
        <v>118</v>
      </c>
      <c r="N2836">
        <v>8800</v>
      </c>
      <c r="O2836" t="s">
        <v>898</v>
      </c>
      <c r="P2836">
        <v>0.69877342571743895</v>
      </c>
      <c r="Q2836">
        <v>0.92723940597923205</v>
      </c>
      <c r="R2836" s="15">
        <v>0.31120894303817498</v>
      </c>
      <c r="S2836">
        <v>1.40361545011445E-3</v>
      </c>
      <c r="T2836">
        <v>-0.100688383588623</v>
      </c>
      <c r="U2836">
        <v>0.100688383588623</v>
      </c>
      <c r="V2836">
        <v>0.31895026312167901</v>
      </c>
      <c r="W2836">
        <v>-0.4</v>
      </c>
      <c r="X2836">
        <v>0.03</v>
      </c>
      <c r="Y2836">
        <v>-10376</v>
      </c>
      <c r="Z2836">
        <v>-648</v>
      </c>
      <c r="AA2836">
        <v>-0.14000000000000001</v>
      </c>
      <c r="AB2836">
        <v>16</v>
      </c>
      <c r="AC2836">
        <v>8</v>
      </c>
      <c r="AD2836">
        <v>8</v>
      </c>
      <c r="AE2836">
        <v>50</v>
      </c>
      <c r="AF2836">
        <v>17</v>
      </c>
      <c r="AG2836">
        <v>4</v>
      </c>
      <c r="AH2836">
        <v>4</v>
      </c>
      <c r="AI2836">
        <v>8</v>
      </c>
      <c r="AJ2836" s="301">
        <v>43919</v>
      </c>
      <c r="AK2836">
        <v>779</v>
      </c>
      <c r="AL2836">
        <v>123</v>
      </c>
      <c r="AM2836" s="301">
        <v>43828</v>
      </c>
      <c r="AN2836">
        <v>1069</v>
      </c>
      <c r="AO2836">
        <v>165</v>
      </c>
      <c r="AP2836" s="301">
        <v>43645</v>
      </c>
      <c r="AQ2836">
        <v>904</v>
      </c>
      <c r="AR2836">
        <v>119</v>
      </c>
      <c r="AS2836" s="301">
        <v>43280</v>
      </c>
      <c r="AT2836">
        <v>1235</v>
      </c>
      <c r="AU2836">
        <v>147</v>
      </c>
    </row>
    <row r="2837" spans="1:47" x14ac:dyDescent="0.2">
      <c r="A2837" s="102">
        <v>1000</v>
      </c>
      <c r="B2837">
        <v>3076</v>
      </c>
      <c r="C2837" t="s">
        <v>1126</v>
      </c>
      <c r="D2837" t="s">
        <v>905</v>
      </c>
      <c r="E2837">
        <v>1560</v>
      </c>
      <c r="F2837">
        <v>1532</v>
      </c>
      <c r="G2837">
        <v>700</v>
      </c>
      <c r="H2837" t="s">
        <v>898</v>
      </c>
      <c r="I2837">
        <v>4091</v>
      </c>
      <c r="J2837" t="s">
        <v>1334</v>
      </c>
      <c r="K2837" t="s">
        <v>920</v>
      </c>
      <c r="L2837">
        <v>1721</v>
      </c>
      <c r="M2837">
        <v>1751</v>
      </c>
      <c r="N2837">
        <v>600</v>
      </c>
      <c r="O2837" t="s">
        <v>901</v>
      </c>
      <c r="P2837">
        <v>0.74784423038439296</v>
      </c>
      <c r="Q2837">
        <v>0.94740756417892802</v>
      </c>
      <c r="R2837">
        <v>7.3674188592741205E-2</v>
      </c>
      <c r="S2837" s="15">
        <v>5.8607260842250604E-4</v>
      </c>
      <c r="T2837">
        <v>1.3930949877569001</v>
      </c>
      <c r="U2837">
        <v>1.3930949877569001</v>
      </c>
      <c r="V2837">
        <v>2.2788913745138499</v>
      </c>
      <c r="W2837">
        <v>7.63</v>
      </c>
      <c r="X2837">
        <v>2.08</v>
      </c>
      <c r="Y2837">
        <v>-10384</v>
      </c>
      <c r="Z2837">
        <v>-865</v>
      </c>
      <c r="AA2837">
        <v>0.05</v>
      </c>
      <c r="AB2837">
        <v>12</v>
      </c>
      <c r="AC2837">
        <v>7</v>
      </c>
      <c r="AD2837">
        <v>5</v>
      </c>
      <c r="AE2837">
        <v>58.33</v>
      </c>
      <c r="AF2837">
        <v>20</v>
      </c>
      <c r="AG2837">
        <v>1</v>
      </c>
      <c r="AH2837">
        <v>1</v>
      </c>
      <c r="AI2837">
        <v>10</v>
      </c>
      <c r="AJ2837" s="301">
        <v>43919</v>
      </c>
      <c r="AK2837">
        <v>1344</v>
      </c>
      <c r="AL2837">
        <v>1662</v>
      </c>
      <c r="AM2837" s="301">
        <v>43828</v>
      </c>
      <c r="AN2837">
        <v>1947</v>
      </c>
      <c r="AO2837">
        <v>2428</v>
      </c>
      <c r="AP2837" s="301">
        <v>43645</v>
      </c>
      <c r="AQ2837">
        <v>1791</v>
      </c>
      <c r="AR2837">
        <v>2285</v>
      </c>
      <c r="AS2837" s="301">
        <v>43280</v>
      </c>
      <c r="AT2837">
        <v>2309</v>
      </c>
      <c r="AU2837">
        <v>1526</v>
      </c>
    </row>
    <row r="2838" spans="1:47" x14ac:dyDescent="0.2">
      <c r="A2838" s="102">
        <v>303</v>
      </c>
      <c r="B2838">
        <v>5108</v>
      </c>
      <c r="C2838" t="s">
        <v>1467</v>
      </c>
      <c r="D2838" t="s">
        <v>984</v>
      </c>
      <c r="E2838">
        <v>3450</v>
      </c>
      <c r="F2838">
        <v>3455</v>
      </c>
      <c r="G2838">
        <v>300</v>
      </c>
      <c r="H2838" t="s">
        <v>901</v>
      </c>
      <c r="I2838">
        <v>6103</v>
      </c>
      <c r="J2838" t="s">
        <v>1464</v>
      </c>
      <c r="K2838" t="s">
        <v>909</v>
      </c>
      <c r="L2838">
        <v>4470</v>
      </c>
      <c r="M2838">
        <v>4435</v>
      </c>
      <c r="N2838">
        <v>200</v>
      </c>
      <c r="O2838" t="s">
        <v>898</v>
      </c>
      <c r="P2838">
        <v>0.83750578787240804</v>
      </c>
      <c r="Q2838">
        <v>0.96353958058765399</v>
      </c>
      <c r="R2838">
        <v>0.43740840451681201</v>
      </c>
      <c r="S2838">
        <v>3.4791742712305999E-2</v>
      </c>
      <c r="T2838">
        <v>-0.69353827118282796</v>
      </c>
      <c r="U2838">
        <v>0.69353827118282796</v>
      </c>
      <c r="V2838">
        <v>0.76984109511542698</v>
      </c>
      <c r="W2838">
        <v>-9.35</v>
      </c>
      <c r="X2838">
        <v>16.850000000000001</v>
      </c>
      <c r="Y2838">
        <v>-10451</v>
      </c>
      <c r="Z2838">
        <v>-3484</v>
      </c>
      <c r="AA2838">
        <v>-0.24</v>
      </c>
      <c r="AB2838">
        <v>3</v>
      </c>
      <c r="AC2838">
        <v>2</v>
      </c>
      <c r="AD2838">
        <v>1</v>
      </c>
      <c r="AE2838">
        <v>66.67</v>
      </c>
      <c r="AF2838">
        <v>9</v>
      </c>
      <c r="AG2838">
        <v>1</v>
      </c>
      <c r="AH2838">
        <v>1</v>
      </c>
      <c r="AI2838">
        <v>1</v>
      </c>
      <c r="AJ2838" s="301">
        <v>43919</v>
      </c>
      <c r="AK2838">
        <v>3409</v>
      </c>
      <c r="AL2838">
        <v>3465</v>
      </c>
      <c r="AM2838" s="301">
        <v>43828</v>
      </c>
      <c r="AN2838">
        <v>4070</v>
      </c>
      <c r="AO2838">
        <v>5800</v>
      </c>
      <c r="AP2838" s="301">
        <v>43645</v>
      </c>
      <c r="AQ2838">
        <v>4310</v>
      </c>
      <c r="AR2838">
        <v>5900</v>
      </c>
      <c r="AS2838" s="301">
        <v>43280</v>
      </c>
      <c r="AT2838">
        <v>4164</v>
      </c>
      <c r="AU2838">
        <v>5660</v>
      </c>
    </row>
    <row r="2839" spans="1:47" x14ac:dyDescent="0.2">
      <c r="A2839" s="102">
        <v>3013</v>
      </c>
      <c r="B2839">
        <v>4917</v>
      </c>
      <c r="C2839" t="s">
        <v>1137</v>
      </c>
      <c r="D2839" t="s">
        <v>920</v>
      </c>
      <c r="E2839">
        <v>1980</v>
      </c>
      <c r="F2839">
        <v>1989</v>
      </c>
      <c r="G2839">
        <v>500</v>
      </c>
      <c r="H2839" t="s">
        <v>901</v>
      </c>
      <c r="I2839">
        <v>7459</v>
      </c>
      <c r="J2839" t="s">
        <v>604</v>
      </c>
      <c r="K2839" t="s">
        <v>905</v>
      </c>
      <c r="L2839">
        <v>2035</v>
      </c>
      <c r="M2839">
        <v>2036</v>
      </c>
      <c r="N2839">
        <v>500</v>
      </c>
      <c r="O2839" t="s">
        <v>898</v>
      </c>
      <c r="P2839">
        <v>0.608528159301717</v>
      </c>
      <c r="Q2839">
        <v>0.89658597648930405</v>
      </c>
      <c r="R2839">
        <v>0.28335651116895499</v>
      </c>
      <c r="S2839">
        <v>8.9390696998736793E-2</v>
      </c>
      <c r="T2839">
        <v>-0.86554405541638602</v>
      </c>
      <c r="U2839">
        <v>0.86554405541638602</v>
      </c>
      <c r="V2839">
        <v>0.98509779145431797</v>
      </c>
      <c r="W2839">
        <v>-3.81</v>
      </c>
      <c r="X2839">
        <v>2.31</v>
      </c>
      <c r="Y2839">
        <v>-10527</v>
      </c>
      <c r="Z2839">
        <v>-1053</v>
      </c>
      <c r="AA2839">
        <v>-0.16</v>
      </c>
      <c r="AB2839">
        <v>10</v>
      </c>
      <c r="AC2839">
        <v>6</v>
      </c>
      <c r="AD2839">
        <v>4</v>
      </c>
      <c r="AE2839">
        <v>60</v>
      </c>
      <c r="AF2839">
        <v>20</v>
      </c>
      <c r="AG2839">
        <v>0</v>
      </c>
      <c r="AH2839">
        <v>2</v>
      </c>
      <c r="AI2839">
        <v>8</v>
      </c>
      <c r="AJ2839" s="301">
        <v>43919</v>
      </c>
      <c r="AK2839">
        <v>2119</v>
      </c>
      <c r="AL2839">
        <v>2183</v>
      </c>
      <c r="AM2839" s="301">
        <v>43828</v>
      </c>
      <c r="AN2839">
        <v>3000</v>
      </c>
      <c r="AO2839">
        <v>2413</v>
      </c>
      <c r="AP2839" s="301">
        <v>43645</v>
      </c>
      <c r="AQ2839">
        <v>2663</v>
      </c>
      <c r="AR2839">
        <v>2427</v>
      </c>
      <c r="AS2839" s="301">
        <v>43280</v>
      </c>
      <c r="AT2839">
        <v>3335</v>
      </c>
      <c r="AU2839">
        <v>2183</v>
      </c>
    </row>
    <row r="2840" spans="1:47" x14ac:dyDescent="0.2">
      <c r="A2840" s="102">
        <v>3433</v>
      </c>
      <c r="B2840">
        <v>2730</v>
      </c>
      <c r="C2840" t="s">
        <v>489</v>
      </c>
      <c r="D2840" t="s">
        <v>921</v>
      </c>
      <c r="E2840">
        <v>1094</v>
      </c>
      <c r="F2840">
        <v>1074</v>
      </c>
      <c r="G2840">
        <v>1000</v>
      </c>
      <c r="H2840" t="s">
        <v>898</v>
      </c>
      <c r="I2840">
        <v>7205</v>
      </c>
      <c r="J2840" t="s">
        <v>56</v>
      </c>
      <c r="K2840" t="s">
        <v>913</v>
      </c>
      <c r="L2840">
        <v>710</v>
      </c>
      <c r="M2840">
        <v>693</v>
      </c>
      <c r="N2840">
        <v>1500</v>
      </c>
      <c r="O2840" t="s">
        <v>901</v>
      </c>
      <c r="P2840">
        <v>0.81720111478017399</v>
      </c>
      <c r="Q2840">
        <v>0.88038235300613099</v>
      </c>
      <c r="R2840">
        <v>0.19976733789128701</v>
      </c>
      <c r="S2840">
        <v>4.31299117992942E-2</v>
      </c>
      <c r="T2840">
        <v>0.71418266510300599</v>
      </c>
      <c r="U2840">
        <v>0.71418266510300599</v>
      </c>
      <c r="V2840">
        <v>0.64975793099461998</v>
      </c>
      <c r="W2840">
        <v>5.97</v>
      </c>
      <c r="X2840">
        <v>3.21</v>
      </c>
      <c r="Y2840">
        <v>-10540</v>
      </c>
      <c r="Z2840">
        <v>-620</v>
      </c>
      <c r="AA2840">
        <v>-0.02</v>
      </c>
      <c r="AB2840">
        <v>17</v>
      </c>
      <c r="AC2840">
        <v>9</v>
      </c>
      <c r="AD2840">
        <v>8</v>
      </c>
      <c r="AE2840">
        <v>52.94</v>
      </c>
      <c r="AF2840">
        <v>19</v>
      </c>
      <c r="AG2840">
        <v>3</v>
      </c>
      <c r="AH2840">
        <v>1</v>
      </c>
      <c r="AI2840">
        <v>13</v>
      </c>
      <c r="AJ2840" s="301">
        <v>43919</v>
      </c>
      <c r="AK2840">
        <v>905</v>
      </c>
      <c r="AL2840">
        <v>588</v>
      </c>
      <c r="AM2840" s="301">
        <v>43828</v>
      </c>
      <c r="AN2840">
        <v>1213</v>
      </c>
      <c r="AO2840">
        <v>1162</v>
      </c>
      <c r="AP2840" s="301">
        <v>43645</v>
      </c>
      <c r="AQ2840">
        <v>1021</v>
      </c>
      <c r="AR2840">
        <v>912</v>
      </c>
      <c r="AS2840" s="301">
        <v>43280</v>
      </c>
      <c r="AT2840">
        <v>1075</v>
      </c>
      <c r="AU2840">
        <v>1171</v>
      </c>
    </row>
    <row r="2841" spans="1:47" x14ac:dyDescent="0.2">
      <c r="A2841" s="102">
        <v>927</v>
      </c>
      <c r="B2841">
        <v>1332</v>
      </c>
      <c r="C2841" t="s">
        <v>1174</v>
      </c>
      <c r="D2841" t="s">
        <v>974</v>
      </c>
      <c r="E2841">
        <v>468</v>
      </c>
      <c r="F2841">
        <v>456</v>
      </c>
      <c r="G2841">
        <v>2400</v>
      </c>
      <c r="H2841" t="s">
        <v>898</v>
      </c>
      <c r="I2841">
        <v>4927</v>
      </c>
      <c r="J2841" t="s">
        <v>1104</v>
      </c>
      <c r="K2841" t="s">
        <v>920</v>
      </c>
      <c r="L2841">
        <v>1880</v>
      </c>
      <c r="M2841">
        <v>1827</v>
      </c>
      <c r="N2841">
        <v>600</v>
      </c>
      <c r="O2841" t="s">
        <v>901</v>
      </c>
      <c r="P2841">
        <v>0.55607108482502399</v>
      </c>
      <c r="Q2841">
        <v>0.94893894503821896</v>
      </c>
      <c r="R2841" s="15">
        <v>0.219381654389356</v>
      </c>
      <c r="S2841">
        <v>7.3681602958870704E-3</v>
      </c>
      <c r="T2841">
        <v>1.42108931162176</v>
      </c>
      <c r="U2841">
        <v>1.42108931162176</v>
      </c>
      <c r="V2841">
        <v>1.0592486785089501</v>
      </c>
      <c r="W2841">
        <v>6.06</v>
      </c>
      <c r="X2841">
        <v>0.16</v>
      </c>
      <c r="Y2841">
        <v>-11124</v>
      </c>
      <c r="Z2841">
        <v>-654</v>
      </c>
      <c r="AA2841">
        <v>-0.18</v>
      </c>
      <c r="AB2841">
        <v>17</v>
      </c>
      <c r="AC2841">
        <v>8</v>
      </c>
      <c r="AD2841">
        <v>9</v>
      </c>
      <c r="AE2841">
        <v>47.06</v>
      </c>
      <c r="AF2841">
        <v>16</v>
      </c>
      <c r="AG2841">
        <v>4</v>
      </c>
      <c r="AH2841">
        <v>3</v>
      </c>
      <c r="AI2841">
        <v>10</v>
      </c>
      <c r="AJ2841" s="301">
        <v>43919</v>
      </c>
      <c r="AK2841">
        <v>517</v>
      </c>
      <c r="AL2841">
        <v>2045</v>
      </c>
      <c r="AM2841" s="301">
        <v>43828</v>
      </c>
      <c r="AN2841">
        <v>652</v>
      </c>
      <c r="AO2841">
        <v>2614</v>
      </c>
      <c r="AP2841" s="301">
        <v>43645</v>
      </c>
      <c r="AQ2841">
        <v>674</v>
      </c>
      <c r="AR2841">
        <v>3090</v>
      </c>
      <c r="AS2841" s="301">
        <v>43280</v>
      </c>
      <c r="AT2841">
        <v>537</v>
      </c>
      <c r="AU2841">
        <v>4645</v>
      </c>
    </row>
    <row r="2842" spans="1:47" x14ac:dyDescent="0.2">
      <c r="A2842" s="102">
        <v>554</v>
      </c>
      <c r="B2842">
        <v>6201</v>
      </c>
      <c r="C2842" t="s">
        <v>1150</v>
      </c>
      <c r="D2842" t="s">
        <v>913</v>
      </c>
      <c r="E2842">
        <v>5750</v>
      </c>
      <c r="F2842">
        <v>5650</v>
      </c>
      <c r="G2842">
        <v>100</v>
      </c>
      <c r="H2842" t="s">
        <v>898</v>
      </c>
      <c r="I2842">
        <v>6592</v>
      </c>
      <c r="J2842" t="s">
        <v>1059</v>
      </c>
      <c r="K2842" t="s">
        <v>903</v>
      </c>
      <c r="L2842">
        <v>3415</v>
      </c>
      <c r="M2842">
        <v>3380</v>
      </c>
      <c r="N2842">
        <v>200</v>
      </c>
      <c r="O2842" t="s">
        <v>901</v>
      </c>
      <c r="P2842">
        <v>0.90940770628379897</v>
      </c>
      <c r="Q2842">
        <v>0.95660117399422295</v>
      </c>
      <c r="R2842">
        <v>8.5254571839195797E-2</v>
      </c>
      <c r="S2842" s="15">
        <v>2.8753850218483901E-4</v>
      </c>
      <c r="T2842">
        <v>1.10252619106101</v>
      </c>
      <c r="U2842">
        <v>1.10252619106101</v>
      </c>
      <c r="V2842">
        <v>0.72658532934213005</v>
      </c>
      <c r="W2842">
        <v>3.3</v>
      </c>
      <c r="X2842">
        <v>19.649999999999999</v>
      </c>
      <c r="Y2842">
        <v>-11307</v>
      </c>
      <c r="Z2842">
        <v>-5654</v>
      </c>
      <c r="AA2842">
        <v>-0.3</v>
      </c>
      <c r="AB2842">
        <v>2</v>
      </c>
      <c r="AC2842">
        <v>0</v>
      </c>
      <c r="AD2842">
        <v>2</v>
      </c>
      <c r="AE2842">
        <v>0</v>
      </c>
      <c r="AF2842">
        <v>21</v>
      </c>
      <c r="AG2842">
        <v>0</v>
      </c>
      <c r="AH2842">
        <v>0</v>
      </c>
      <c r="AI2842">
        <v>2</v>
      </c>
      <c r="AJ2842" s="301">
        <v>43919</v>
      </c>
      <c r="AK2842">
        <v>5370</v>
      </c>
      <c r="AL2842">
        <v>3360</v>
      </c>
      <c r="AM2842" s="301">
        <v>43828</v>
      </c>
      <c r="AN2842">
        <v>6330</v>
      </c>
      <c r="AO2842">
        <v>4150</v>
      </c>
      <c r="AP2842" s="301">
        <v>43645</v>
      </c>
      <c r="AQ2842">
        <v>6040</v>
      </c>
      <c r="AR2842">
        <v>3850</v>
      </c>
      <c r="AS2842" s="301">
        <v>43280</v>
      </c>
      <c r="AT2842">
        <v>6010</v>
      </c>
      <c r="AU2842">
        <v>5180</v>
      </c>
    </row>
    <row r="2843" spans="1:47" x14ac:dyDescent="0.2">
      <c r="A2843" s="102">
        <v>3750</v>
      </c>
      <c r="B2843">
        <v>4042</v>
      </c>
      <c r="C2843" t="s">
        <v>1108</v>
      </c>
      <c r="D2843" t="s">
        <v>920</v>
      </c>
      <c r="E2843">
        <v>1446</v>
      </c>
      <c r="F2843">
        <v>1431</v>
      </c>
      <c r="G2843">
        <v>700</v>
      </c>
      <c r="H2843" t="s">
        <v>901</v>
      </c>
      <c r="I2843">
        <v>5105</v>
      </c>
      <c r="J2843" t="s">
        <v>1068</v>
      </c>
      <c r="K2843" t="s">
        <v>984</v>
      </c>
      <c r="L2843">
        <v>1415</v>
      </c>
      <c r="M2843">
        <v>1407</v>
      </c>
      <c r="N2843">
        <v>700</v>
      </c>
      <c r="O2843" t="s">
        <v>898</v>
      </c>
      <c r="P2843">
        <v>0.96385999942005895</v>
      </c>
      <c r="Q2843">
        <v>0.86732139736224101</v>
      </c>
      <c r="R2843" s="15">
        <v>8.5657564109127404E-3</v>
      </c>
      <c r="S2843" s="15">
        <v>7.4682205775648006E-2</v>
      </c>
      <c r="T2843">
        <v>-0.224213027474708</v>
      </c>
      <c r="U2843">
        <v>0.224213027474708</v>
      </c>
      <c r="V2843">
        <v>0.59207654156492995</v>
      </c>
      <c r="W2843">
        <v>-1.27</v>
      </c>
      <c r="X2843">
        <v>1.68</v>
      </c>
      <c r="Y2843">
        <v>-11336</v>
      </c>
      <c r="Z2843">
        <v>-1031</v>
      </c>
      <c r="AA2843">
        <v>-0.05</v>
      </c>
      <c r="AB2843">
        <v>11</v>
      </c>
      <c r="AC2843">
        <v>4</v>
      </c>
      <c r="AD2843">
        <v>7</v>
      </c>
      <c r="AE2843">
        <v>36.36</v>
      </c>
      <c r="AF2843">
        <v>20</v>
      </c>
      <c r="AG2843">
        <v>3</v>
      </c>
      <c r="AH2843">
        <v>1</v>
      </c>
      <c r="AI2843">
        <v>7</v>
      </c>
      <c r="AJ2843" s="301">
        <v>43919</v>
      </c>
      <c r="AK2843">
        <v>1244</v>
      </c>
      <c r="AL2843">
        <v>1263</v>
      </c>
      <c r="AM2843" s="301">
        <v>43828</v>
      </c>
      <c r="AN2843">
        <v>1695</v>
      </c>
      <c r="AO2843">
        <v>1575</v>
      </c>
      <c r="AP2843" s="301">
        <v>43645</v>
      </c>
      <c r="AQ2843">
        <v>1552</v>
      </c>
      <c r="AR2843">
        <v>1467</v>
      </c>
      <c r="AS2843" s="301">
        <v>43280</v>
      </c>
      <c r="AT2843">
        <v>1709</v>
      </c>
      <c r="AU2843">
        <v>1580</v>
      </c>
    </row>
    <row r="2844" spans="1:47" x14ac:dyDescent="0.2">
      <c r="A2844" s="102">
        <v>252</v>
      </c>
      <c r="B2844">
        <v>3407</v>
      </c>
      <c r="C2844" t="s">
        <v>983</v>
      </c>
      <c r="D2844" t="s">
        <v>920</v>
      </c>
      <c r="E2844">
        <v>846.6</v>
      </c>
      <c r="F2844">
        <v>855.5</v>
      </c>
      <c r="G2844">
        <v>1200</v>
      </c>
      <c r="H2844" t="s">
        <v>898</v>
      </c>
      <c r="I2844">
        <v>5803</v>
      </c>
      <c r="J2844" t="s">
        <v>23</v>
      </c>
      <c r="K2844" t="s">
        <v>911</v>
      </c>
      <c r="L2844">
        <v>312</v>
      </c>
      <c r="M2844">
        <v>308</v>
      </c>
      <c r="N2844">
        <v>3300</v>
      </c>
      <c r="O2844" t="s">
        <v>901</v>
      </c>
      <c r="P2844">
        <v>0.84156616817904595</v>
      </c>
      <c r="Q2844">
        <v>0.96528093883828603</v>
      </c>
      <c r="R2844">
        <v>7.7021004591411701E-2</v>
      </c>
      <c r="S2844">
        <v>9.2212772726877196E-3</v>
      </c>
      <c r="T2844">
        <v>1.4334193323411599</v>
      </c>
      <c r="U2844">
        <v>1.4334193323411599</v>
      </c>
      <c r="V2844">
        <v>1.50051540257418</v>
      </c>
      <c r="W2844">
        <v>8.02</v>
      </c>
      <c r="X2844">
        <v>0.99</v>
      </c>
      <c r="Y2844">
        <v>-11537</v>
      </c>
      <c r="Z2844">
        <v>-721</v>
      </c>
      <c r="AA2844">
        <v>-0.09</v>
      </c>
      <c r="AB2844">
        <v>16</v>
      </c>
      <c r="AC2844">
        <v>9</v>
      </c>
      <c r="AD2844">
        <v>7</v>
      </c>
      <c r="AE2844">
        <v>56.25</v>
      </c>
      <c r="AF2844">
        <v>17</v>
      </c>
      <c r="AG2844">
        <v>3</v>
      </c>
      <c r="AH2844">
        <v>3</v>
      </c>
      <c r="AI2844">
        <v>10</v>
      </c>
      <c r="AJ2844" s="301">
        <v>43919</v>
      </c>
      <c r="AK2844">
        <v>822.3</v>
      </c>
      <c r="AL2844">
        <v>317</v>
      </c>
      <c r="AM2844" s="301">
        <v>43828</v>
      </c>
      <c r="AN2844">
        <v>1234</v>
      </c>
      <c r="AO2844">
        <v>452</v>
      </c>
      <c r="AP2844" s="301">
        <v>43645</v>
      </c>
      <c r="AQ2844">
        <v>1194.5</v>
      </c>
      <c r="AR2844">
        <v>421</v>
      </c>
      <c r="AS2844" s="301">
        <v>43280</v>
      </c>
      <c r="AT2844">
        <v>1398</v>
      </c>
      <c r="AU2844">
        <v>689</v>
      </c>
    </row>
    <row r="2845" spans="1:47" x14ac:dyDescent="0.2">
      <c r="A2845" s="102">
        <v>2423</v>
      </c>
      <c r="B2845">
        <v>1812</v>
      </c>
      <c r="C2845" t="s">
        <v>961</v>
      </c>
      <c r="D2845" t="s">
        <v>907</v>
      </c>
      <c r="E2845">
        <v>1231</v>
      </c>
      <c r="F2845">
        <v>1252</v>
      </c>
      <c r="G2845">
        <v>900</v>
      </c>
      <c r="H2845" t="s">
        <v>898</v>
      </c>
      <c r="I2845">
        <v>9603</v>
      </c>
      <c r="J2845" t="s">
        <v>1013</v>
      </c>
      <c r="K2845" t="s">
        <v>910</v>
      </c>
      <c r="L2845">
        <v>1569</v>
      </c>
      <c r="M2845">
        <v>1540</v>
      </c>
      <c r="N2845">
        <v>700</v>
      </c>
      <c r="O2845" t="s">
        <v>901</v>
      </c>
      <c r="P2845">
        <v>0.89374249197953204</v>
      </c>
      <c r="Q2845">
        <v>0.91346803506282803</v>
      </c>
      <c r="R2845">
        <v>1.05395553071213E-2</v>
      </c>
      <c r="S2845" s="15">
        <v>6.7441676827692004E-2</v>
      </c>
      <c r="T2845">
        <v>0.97929953534027403</v>
      </c>
      <c r="U2845">
        <v>0.97929953534027403</v>
      </c>
      <c r="V2845">
        <v>0.54206498234173395</v>
      </c>
      <c r="W2845">
        <v>10.86</v>
      </c>
      <c r="X2845">
        <v>4.53</v>
      </c>
      <c r="Y2845">
        <v>-11724</v>
      </c>
      <c r="Z2845">
        <v>-690</v>
      </c>
      <c r="AA2845">
        <v>-0.02</v>
      </c>
      <c r="AB2845">
        <v>17</v>
      </c>
      <c r="AC2845">
        <v>6</v>
      </c>
      <c r="AD2845">
        <v>11</v>
      </c>
      <c r="AE2845">
        <v>35.29</v>
      </c>
      <c r="AF2845">
        <v>16</v>
      </c>
      <c r="AG2845">
        <v>4</v>
      </c>
      <c r="AH2845">
        <v>4</v>
      </c>
      <c r="AI2845">
        <v>9</v>
      </c>
      <c r="AJ2845" s="301">
        <v>43919</v>
      </c>
      <c r="AK2845">
        <v>1155</v>
      </c>
      <c r="AL2845">
        <v>1419</v>
      </c>
      <c r="AM2845" s="301">
        <v>43828</v>
      </c>
      <c r="AN2845">
        <v>1458</v>
      </c>
      <c r="AO2845">
        <v>3135</v>
      </c>
      <c r="AP2845" s="301">
        <v>43645</v>
      </c>
      <c r="AQ2845">
        <v>1510</v>
      </c>
      <c r="AR2845">
        <v>2719</v>
      </c>
      <c r="AS2845" s="301">
        <v>43280</v>
      </c>
      <c r="AT2845">
        <v>1646</v>
      </c>
      <c r="AU2845">
        <v>3240</v>
      </c>
    </row>
    <row r="2846" spans="1:47" x14ac:dyDescent="0.2">
      <c r="A2846" s="102">
        <v>1337</v>
      </c>
      <c r="B2846">
        <v>4045</v>
      </c>
      <c r="C2846" t="s">
        <v>1127</v>
      </c>
      <c r="D2846" t="s">
        <v>920</v>
      </c>
      <c r="E2846">
        <v>1030</v>
      </c>
      <c r="F2846">
        <v>1022</v>
      </c>
      <c r="G2846">
        <v>1000</v>
      </c>
      <c r="H2846" t="s">
        <v>901</v>
      </c>
      <c r="I2846">
        <v>6471</v>
      </c>
      <c r="J2846" t="s">
        <v>805</v>
      </c>
      <c r="K2846" t="s">
        <v>909</v>
      </c>
      <c r="L2846">
        <v>782</v>
      </c>
      <c r="M2846">
        <v>777</v>
      </c>
      <c r="N2846">
        <v>1300</v>
      </c>
      <c r="O2846" t="s">
        <v>898</v>
      </c>
      <c r="P2846">
        <v>0.947036148728848</v>
      </c>
      <c r="Q2846">
        <v>0.94060080990026596</v>
      </c>
      <c r="R2846" s="15">
        <v>2.5242788265249502E-2</v>
      </c>
      <c r="S2846">
        <v>8.31186287151921E-2</v>
      </c>
      <c r="T2846">
        <v>-0.24956016926246899</v>
      </c>
      <c r="U2846">
        <v>0.24956016926246899</v>
      </c>
      <c r="V2846">
        <v>0.10128503962452901</v>
      </c>
      <c r="W2846">
        <v>-1.29</v>
      </c>
      <c r="X2846">
        <v>1.1599999999999999</v>
      </c>
      <c r="Y2846">
        <v>-12077</v>
      </c>
      <c r="Z2846">
        <v>-805</v>
      </c>
      <c r="AA2846">
        <v>0.02</v>
      </c>
      <c r="AB2846">
        <v>15</v>
      </c>
      <c r="AC2846">
        <v>7</v>
      </c>
      <c r="AD2846">
        <v>8</v>
      </c>
      <c r="AE2846">
        <v>46.67</v>
      </c>
      <c r="AF2846">
        <v>19</v>
      </c>
      <c r="AG2846">
        <v>3</v>
      </c>
      <c r="AH2846">
        <v>1</v>
      </c>
      <c r="AI2846">
        <v>11</v>
      </c>
      <c r="AJ2846" s="301">
        <v>43919</v>
      </c>
      <c r="AK2846">
        <v>978</v>
      </c>
      <c r="AL2846">
        <v>711</v>
      </c>
      <c r="AM2846" s="301">
        <v>43828</v>
      </c>
      <c r="AN2846">
        <v>1270</v>
      </c>
      <c r="AO2846">
        <v>1041</v>
      </c>
      <c r="AP2846" s="301">
        <v>43645</v>
      </c>
      <c r="AQ2846">
        <v>1161</v>
      </c>
      <c r="AR2846">
        <v>996</v>
      </c>
      <c r="AS2846" s="301">
        <v>43280</v>
      </c>
      <c r="AT2846">
        <v>1247</v>
      </c>
      <c r="AU2846">
        <v>1135</v>
      </c>
    </row>
    <row r="2847" spans="1:47" x14ac:dyDescent="0.2">
      <c r="A2847" s="102">
        <v>3157</v>
      </c>
      <c r="B2847">
        <v>4042</v>
      </c>
      <c r="C2847" t="s">
        <v>1108</v>
      </c>
      <c r="D2847" t="s">
        <v>920</v>
      </c>
      <c r="E2847">
        <v>1446</v>
      </c>
      <c r="F2847">
        <v>1431</v>
      </c>
      <c r="G2847">
        <v>800</v>
      </c>
      <c r="H2847" t="s">
        <v>901</v>
      </c>
      <c r="I2847">
        <v>6098</v>
      </c>
      <c r="J2847" t="s">
        <v>234</v>
      </c>
      <c r="K2847" t="s">
        <v>910</v>
      </c>
      <c r="L2847">
        <v>3716</v>
      </c>
      <c r="M2847">
        <v>3656</v>
      </c>
      <c r="N2847">
        <v>300</v>
      </c>
      <c r="O2847" t="s">
        <v>898</v>
      </c>
      <c r="P2847">
        <v>0.95509996526965202</v>
      </c>
      <c r="Q2847">
        <v>0.89100603697533598</v>
      </c>
      <c r="R2847">
        <v>5.9215241482160799E-2</v>
      </c>
      <c r="S2847">
        <v>9.7158083487444702E-2</v>
      </c>
      <c r="T2847">
        <v>-1.0217802299291401</v>
      </c>
      <c r="U2847">
        <v>1.0217802299291401</v>
      </c>
      <c r="V2847">
        <v>1.07010912075999</v>
      </c>
      <c r="W2847">
        <v>-8.02</v>
      </c>
      <c r="X2847">
        <v>4.38</v>
      </c>
      <c r="Y2847">
        <v>-12697</v>
      </c>
      <c r="Z2847">
        <v>-907</v>
      </c>
      <c r="AA2847">
        <v>-0.12</v>
      </c>
      <c r="AB2847">
        <v>14</v>
      </c>
      <c r="AC2847">
        <v>7</v>
      </c>
      <c r="AD2847">
        <v>7</v>
      </c>
      <c r="AE2847">
        <v>50</v>
      </c>
      <c r="AF2847">
        <v>16</v>
      </c>
      <c r="AG2847">
        <v>4</v>
      </c>
      <c r="AH2847">
        <v>4</v>
      </c>
      <c r="AI2847">
        <v>6</v>
      </c>
      <c r="AJ2847" s="301">
        <v>43919</v>
      </c>
      <c r="AK2847">
        <v>1244</v>
      </c>
      <c r="AL2847">
        <v>2943.5</v>
      </c>
      <c r="AM2847" s="301">
        <v>43828</v>
      </c>
      <c r="AN2847">
        <v>1695</v>
      </c>
      <c r="AO2847">
        <v>4099</v>
      </c>
      <c r="AP2847" s="301">
        <v>43645</v>
      </c>
      <c r="AQ2847">
        <v>1552</v>
      </c>
      <c r="AR2847">
        <v>3628</v>
      </c>
      <c r="AS2847" s="301">
        <v>43280</v>
      </c>
      <c r="AT2847">
        <v>1709</v>
      </c>
      <c r="AU2847">
        <v>3029</v>
      </c>
    </row>
    <row r="2848" spans="1:47" x14ac:dyDescent="0.2">
      <c r="A2848" s="102">
        <v>2830</v>
      </c>
      <c r="B2848">
        <v>1332</v>
      </c>
      <c r="C2848" t="s">
        <v>1174</v>
      </c>
      <c r="D2848" t="s">
        <v>974</v>
      </c>
      <c r="E2848">
        <v>468</v>
      </c>
      <c r="F2848">
        <v>456</v>
      </c>
      <c r="G2848">
        <v>2400</v>
      </c>
      <c r="H2848" t="s">
        <v>901</v>
      </c>
      <c r="I2848">
        <v>5021</v>
      </c>
      <c r="J2848" t="s">
        <v>1391</v>
      </c>
      <c r="K2848" t="s">
        <v>1090</v>
      </c>
      <c r="L2848">
        <v>1576</v>
      </c>
      <c r="M2848">
        <v>1538</v>
      </c>
      <c r="N2848">
        <v>700</v>
      </c>
      <c r="O2848" t="s">
        <v>898</v>
      </c>
      <c r="P2848">
        <v>0.68177666557342098</v>
      </c>
      <c r="Q2848">
        <v>0.90274990696793</v>
      </c>
      <c r="R2848">
        <v>2.7610188547635101E-2</v>
      </c>
      <c r="S2848">
        <v>9.7378253383281099E-2</v>
      </c>
      <c r="T2848">
        <v>-0.22640032579718899</v>
      </c>
      <c r="U2848">
        <v>0.22640032579718899</v>
      </c>
      <c r="V2848">
        <v>0.201645419518691</v>
      </c>
      <c r="W2848">
        <v>-1.27</v>
      </c>
      <c r="X2848">
        <v>1.65</v>
      </c>
      <c r="Y2848">
        <v>-12912</v>
      </c>
      <c r="Z2848">
        <v>-922</v>
      </c>
      <c r="AA2848">
        <v>-0.01</v>
      </c>
      <c r="AB2848">
        <v>14</v>
      </c>
      <c r="AC2848">
        <v>7</v>
      </c>
      <c r="AD2848">
        <v>7</v>
      </c>
      <c r="AE2848">
        <v>50</v>
      </c>
      <c r="AF2848">
        <v>19</v>
      </c>
      <c r="AG2848">
        <v>4</v>
      </c>
      <c r="AH2848">
        <v>2</v>
      </c>
      <c r="AI2848">
        <v>8</v>
      </c>
      <c r="AJ2848" s="301">
        <v>43919</v>
      </c>
      <c r="AK2848">
        <v>517</v>
      </c>
      <c r="AL2848">
        <v>1508</v>
      </c>
      <c r="AM2848" s="301">
        <v>43828</v>
      </c>
      <c r="AN2848">
        <v>652</v>
      </c>
      <c r="AO2848">
        <v>2515</v>
      </c>
      <c r="AP2848" s="301">
        <v>43645</v>
      </c>
      <c r="AQ2848">
        <v>674</v>
      </c>
      <c r="AR2848">
        <v>2522</v>
      </c>
      <c r="AS2848" s="301">
        <v>43280</v>
      </c>
      <c r="AT2848">
        <v>537</v>
      </c>
      <c r="AU2848">
        <v>3880</v>
      </c>
    </row>
    <row r="2849" spans="1:47" x14ac:dyDescent="0.2">
      <c r="A2849" s="102">
        <v>3747</v>
      </c>
      <c r="B2849">
        <v>2678</v>
      </c>
      <c r="C2849" t="s">
        <v>486</v>
      </c>
      <c r="D2849" t="s">
        <v>921</v>
      </c>
      <c r="E2849">
        <v>3530</v>
      </c>
      <c r="F2849">
        <v>3500</v>
      </c>
      <c r="G2849">
        <v>300</v>
      </c>
      <c r="H2849" t="s">
        <v>901</v>
      </c>
      <c r="I2849">
        <v>4151</v>
      </c>
      <c r="J2849" t="s">
        <v>845</v>
      </c>
      <c r="K2849" t="s">
        <v>918</v>
      </c>
      <c r="L2849">
        <v>2849</v>
      </c>
      <c r="M2849">
        <v>2809</v>
      </c>
      <c r="N2849">
        <v>400</v>
      </c>
      <c r="O2849" t="s">
        <v>898</v>
      </c>
      <c r="P2849">
        <v>0.73831751002261203</v>
      </c>
      <c r="Q2849">
        <v>0.867413659610479</v>
      </c>
      <c r="R2849" s="15">
        <v>0.27165822219022401</v>
      </c>
      <c r="S2849" s="15">
        <v>1.3272272865910499E-2</v>
      </c>
      <c r="T2849">
        <v>-0.46453699933070902</v>
      </c>
      <c r="U2849">
        <v>0.46453699933070902</v>
      </c>
      <c r="V2849">
        <v>0.66667633744217003</v>
      </c>
      <c r="W2849">
        <v>-3.2</v>
      </c>
      <c r="X2849">
        <v>7.01</v>
      </c>
      <c r="Y2849">
        <v>-13176</v>
      </c>
      <c r="Z2849">
        <v>-1318</v>
      </c>
      <c r="AA2849">
        <v>0.05</v>
      </c>
      <c r="AB2849">
        <v>10</v>
      </c>
      <c r="AC2849">
        <v>4</v>
      </c>
      <c r="AD2849">
        <v>6</v>
      </c>
      <c r="AE2849">
        <v>40</v>
      </c>
      <c r="AF2849">
        <v>19</v>
      </c>
      <c r="AG2849">
        <v>2</v>
      </c>
      <c r="AH2849">
        <v>0</v>
      </c>
      <c r="AI2849">
        <v>8</v>
      </c>
      <c r="AJ2849" s="301">
        <v>43919</v>
      </c>
      <c r="AK2849">
        <v>3360</v>
      </c>
      <c r="AL2849">
        <v>2492</v>
      </c>
      <c r="AM2849" s="301">
        <v>43828</v>
      </c>
      <c r="AN2849">
        <v>3300</v>
      </c>
      <c r="AO2849">
        <v>2573</v>
      </c>
      <c r="AP2849" s="301">
        <v>43645</v>
      </c>
      <c r="AQ2849">
        <v>2343</v>
      </c>
      <c r="AR2849">
        <v>1962</v>
      </c>
      <c r="AS2849" s="301">
        <v>43280</v>
      </c>
      <c r="AT2849">
        <v>3515</v>
      </c>
      <c r="AU2849">
        <v>2166</v>
      </c>
    </row>
    <row r="2850" spans="1:47" x14ac:dyDescent="0.2">
      <c r="A2850" s="102">
        <v>489</v>
      </c>
      <c r="B2850">
        <v>7012</v>
      </c>
      <c r="C2850" t="s">
        <v>1054</v>
      </c>
      <c r="D2850" t="s">
        <v>913</v>
      </c>
      <c r="E2850">
        <v>1524</v>
      </c>
      <c r="F2850">
        <v>1487</v>
      </c>
      <c r="G2850">
        <v>700</v>
      </c>
      <c r="H2850" t="s">
        <v>901</v>
      </c>
      <c r="I2850">
        <v>8308</v>
      </c>
      <c r="J2850" t="s">
        <v>48</v>
      </c>
      <c r="K2850" t="s">
        <v>940</v>
      </c>
      <c r="L2850">
        <v>366</v>
      </c>
      <c r="M2850">
        <v>368</v>
      </c>
      <c r="N2850">
        <v>2800</v>
      </c>
      <c r="O2850" t="s">
        <v>898</v>
      </c>
      <c r="P2850">
        <v>0.87726973346609005</v>
      </c>
      <c r="Q2850">
        <v>0.95867029742612397</v>
      </c>
      <c r="R2850">
        <v>4.8346553653016697E-2</v>
      </c>
      <c r="S2850" s="15">
        <v>8.0063129528242905E-2</v>
      </c>
      <c r="T2850">
        <v>-2.9740027055620399</v>
      </c>
      <c r="U2850">
        <v>2.9740027055620399</v>
      </c>
      <c r="V2850">
        <v>2.4163082525683501</v>
      </c>
      <c r="W2850">
        <v>-13.94</v>
      </c>
      <c r="X2850">
        <v>1.01</v>
      </c>
      <c r="Y2850">
        <v>-13354</v>
      </c>
      <c r="Z2850">
        <v>-1113</v>
      </c>
      <c r="AA2850">
        <v>-0.12</v>
      </c>
      <c r="AB2850">
        <v>12</v>
      </c>
      <c r="AC2850">
        <v>8</v>
      </c>
      <c r="AD2850">
        <v>4</v>
      </c>
      <c r="AE2850">
        <v>66.67</v>
      </c>
      <c r="AF2850">
        <v>21</v>
      </c>
      <c r="AG2850">
        <v>0</v>
      </c>
      <c r="AH2850">
        <v>0</v>
      </c>
      <c r="AI2850">
        <v>12</v>
      </c>
      <c r="AJ2850" s="301">
        <v>43919</v>
      </c>
      <c r="AK2850">
        <v>1613</v>
      </c>
      <c r="AL2850">
        <v>344</v>
      </c>
      <c r="AM2850" s="301">
        <v>43828</v>
      </c>
      <c r="AN2850">
        <v>2408</v>
      </c>
      <c r="AO2850">
        <v>479</v>
      </c>
      <c r="AP2850" s="301">
        <v>43645</v>
      </c>
      <c r="AQ2850">
        <v>2584</v>
      </c>
      <c r="AR2850">
        <v>453.5</v>
      </c>
      <c r="AS2850" s="301">
        <v>43280</v>
      </c>
      <c r="AT2850">
        <v>3200</v>
      </c>
      <c r="AU2850">
        <v>582.29999999999995</v>
      </c>
    </row>
    <row r="2851" spans="1:47" x14ac:dyDescent="0.2">
      <c r="A2851" s="102">
        <v>331</v>
      </c>
      <c r="B2851">
        <v>1861</v>
      </c>
      <c r="C2851" t="s">
        <v>1204</v>
      </c>
      <c r="D2851" t="s">
        <v>907</v>
      </c>
      <c r="E2851">
        <v>2536</v>
      </c>
      <c r="F2851">
        <v>2521</v>
      </c>
      <c r="G2851">
        <v>400</v>
      </c>
      <c r="H2851" t="s">
        <v>901</v>
      </c>
      <c r="I2851">
        <v>7272</v>
      </c>
      <c r="J2851" t="s">
        <v>1039</v>
      </c>
      <c r="K2851" t="s">
        <v>913</v>
      </c>
      <c r="L2851">
        <v>1670</v>
      </c>
      <c r="M2851">
        <v>1639</v>
      </c>
      <c r="N2851">
        <v>600</v>
      </c>
      <c r="O2851" t="s">
        <v>898</v>
      </c>
      <c r="P2851">
        <v>0.91274297139985405</v>
      </c>
      <c r="Q2851">
        <v>0.96225802756039303</v>
      </c>
      <c r="R2851">
        <v>0.21327210779039499</v>
      </c>
      <c r="S2851">
        <v>8.0626909000268504E-2</v>
      </c>
      <c r="T2851">
        <v>-1.5916215863560701</v>
      </c>
      <c r="U2851">
        <v>1.5916215863560701</v>
      </c>
      <c r="V2851">
        <v>2.01243504098231</v>
      </c>
      <c r="W2851">
        <v>-12.84</v>
      </c>
      <c r="X2851">
        <v>2.48</v>
      </c>
      <c r="Y2851">
        <v>-13505</v>
      </c>
      <c r="Z2851">
        <v>-1039</v>
      </c>
      <c r="AA2851">
        <v>7.0000000000000007E-2</v>
      </c>
      <c r="AB2851">
        <v>13</v>
      </c>
      <c r="AC2851">
        <v>8</v>
      </c>
      <c r="AD2851">
        <v>5</v>
      </c>
      <c r="AE2851">
        <v>61.54</v>
      </c>
      <c r="AF2851">
        <v>19</v>
      </c>
      <c r="AG2851">
        <v>2</v>
      </c>
      <c r="AH2851">
        <v>2</v>
      </c>
      <c r="AI2851">
        <v>9</v>
      </c>
      <c r="AJ2851" s="301">
        <v>43919</v>
      </c>
      <c r="AK2851">
        <v>2481</v>
      </c>
      <c r="AL2851">
        <v>1350</v>
      </c>
      <c r="AM2851" s="301">
        <v>43828</v>
      </c>
      <c r="AN2851">
        <v>3330</v>
      </c>
      <c r="AO2851">
        <v>2203</v>
      </c>
      <c r="AP2851" s="301">
        <v>43645</v>
      </c>
      <c r="AQ2851">
        <v>3310</v>
      </c>
      <c r="AR2851">
        <v>1960</v>
      </c>
      <c r="AS2851" s="301">
        <v>43280</v>
      </c>
      <c r="AT2851">
        <v>3740</v>
      </c>
      <c r="AU2851">
        <v>2795</v>
      </c>
    </row>
    <row r="2852" spans="1:47" x14ac:dyDescent="0.2">
      <c r="A2852" s="102">
        <v>1953</v>
      </c>
      <c r="B2852">
        <v>4005</v>
      </c>
      <c r="C2852" t="s">
        <v>1072</v>
      </c>
      <c r="D2852" t="s">
        <v>920</v>
      </c>
      <c r="E2852">
        <v>313</v>
      </c>
      <c r="F2852">
        <v>312</v>
      </c>
      <c r="G2852">
        <v>3000</v>
      </c>
      <c r="H2852" t="s">
        <v>901</v>
      </c>
      <c r="I2852">
        <v>7943</v>
      </c>
      <c r="J2852" t="s">
        <v>1466</v>
      </c>
      <c r="K2852" t="s">
        <v>897</v>
      </c>
      <c r="L2852">
        <v>2317</v>
      </c>
      <c r="M2852">
        <v>2347</v>
      </c>
      <c r="N2852">
        <v>400</v>
      </c>
      <c r="O2852" t="s">
        <v>898</v>
      </c>
      <c r="P2852">
        <v>0.79693282286720002</v>
      </c>
      <c r="Q2852">
        <v>0.92610696253215696</v>
      </c>
      <c r="R2852">
        <v>3.54988071196432E-3</v>
      </c>
      <c r="S2852" s="15">
        <v>9.8377368279433594E-2</v>
      </c>
      <c r="T2852">
        <v>-2.4911628424864798</v>
      </c>
      <c r="U2852">
        <v>2.4911628424864798</v>
      </c>
      <c r="V2852">
        <v>1.8718433253836799</v>
      </c>
      <c r="W2852">
        <v>-14.96</v>
      </c>
      <c r="X2852">
        <v>0.3</v>
      </c>
      <c r="Y2852">
        <v>-13592</v>
      </c>
      <c r="Z2852">
        <v>-850</v>
      </c>
      <c r="AA2852">
        <v>-0.08</v>
      </c>
      <c r="AB2852">
        <v>16</v>
      </c>
      <c r="AC2852">
        <v>7</v>
      </c>
      <c r="AD2852">
        <v>9</v>
      </c>
      <c r="AE2852">
        <v>43.75</v>
      </c>
      <c r="AF2852">
        <v>19</v>
      </c>
      <c r="AG2852">
        <v>2</v>
      </c>
      <c r="AH2852">
        <v>3</v>
      </c>
      <c r="AI2852">
        <v>11</v>
      </c>
      <c r="AJ2852" s="301">
        <v>43919</v>
      </c>
      <c r="AK2852">
        <v>329</v>
      </c>
      <c r="AL2852">
        <v>2134</v>
      </c>
      <c r="AM2852" s="301">
        <v>43828</v>
      </c>
      <c r="AN2852">
        <v>498</v>
      </c>
      <c r="AO2852">
        <v>2684</v>
      </c>
      <c r="AP2852" s="301">
        <v>43645</v>
      </c>
      <c r="AQ2852">
        <v>515</v>
      </c>
      <c r="AR2852">
        <v>3045</v>
      </c>
      <c r="AS2852" s="301">
        <v>43280</v>
      </c>
      <c r="AT2852">
        <v>623</v>
      </c>
      <c r="AU2852">
        <v>4045</v>
      </c>
    </row>
    <row r="2853" spans="1:47" x14ac:dyDescent="0.2">
      <c r="A2853" s="102">
        <v>236</v>
      </c>
      <c r="B2853">
        <v>2502</v>
      </c>
      <c r="C2853" t="s">
        <v>1457</v>
      </c>
      <c r="D2853" t="s">
        <v>923</v>
      </c>
      <c r="E2853">
        <v>3706</v>
      </c>
      <c r="F2853">
        <v>3701</v>
      </c>
      <c r="G2853">
        <v>200</v>
      </c>
      <c r="H2853" t="s">
        <v>901</v>
      </c>
      <c r="I2853">
        <v>4324</v>
      </c>
      <c r="J2853" t="s">
        <v>1065</v>
      </c>
      <c r="K2853" t="s">
        <v>910</v>
      </c>
      <c r="L2853">
        <v>2495</v>
      </c>
      <c r="M2853">
        <v>2445</v>
      </c>
      <c r="N2853">
        <v>300</v>
      </c>
      <c r="O2853" t="s">
        <v>898</v>
      </c>
      <c r="P2853">
        <v>0.95517880008687395</v>
      </c>
      <c r="Q2853">
        <v>0.96592566862793305</v>
      </c>
      <c r="R2853">
        <v>4.5836008527894902E-3</v>
      </c>
      <c r="S2853" s="15">
        <v>9.3419968872839598E-3</v>
      </c>
      <c r="T2853">
        <v>-0.66293757611536797</v>
      </c>
      <c r="U2853">
        <v>0.66293757611536797</v>
      </c>
      <c r="V2853">
        <v>0.93807060683521404</v>
      </c>
      <c r="W2853">
        <v>-5.99</v>
      </c>
      <c r="X2853">
        <v>0.91</v>
      </c>
      <c r="Y2853">
        <v>-13625</v>
      </c>
      <c r="Z2853">
        <v>-1703</v>
      </c>
      <c r="AA2853">
        <v>-0.21</v>
      </c>
      <c r="AB2853">
        <v>8</v>
      </c>
      <c r="AC2853">
        <v>3</v>
      </c>
      <c r="AD2853">
        <v>5</v>
      </c>
      <c r="AE2853">
        <v>37.5</v>
      </c>
      <c r="AF2853">
        <v>18</v>
      </c>
      <c r="AG2853">
        <v>1</v>
      </c>
      <c r="AH2853">
        <v>2</v>
      </c>
      <c r="AI2853">
        <v>5</v>
      </c>
      <c r="AJ2853" s="301">
        <v>43919</v>
      </c>
      <c r="AK2853">
        <v>3661</v>
      </c>
      <c r="AL2853">
        <v>2119</v>
      </c>
      <c r="AM2853" s="301">
        <v>43828</v>
      </c>
      <c r="AN2853">
        <v>4983</v>
      </c>
      <c r="AO2853">
        <v>3775</v>
      </c>
      <c r="AP2853" s="301">
        <v>43645</v>
      </c>
      <c r="AQ2853">
        <v>4869</v>
      </c>
      <c r="AR2853">
        <v>3810</v>
      </c>
      <c r="AS2853" s="301">
        <v>43280</v>
      </c>
      <c r="AT2853">
        <v>5466</v>
      </c>
      <c r="AU2853">
        <v>5140</v>
      </c>
    </row>
    <row r="2854" spans="1:47" x14ac:dyDescent="0.2">
      <c r="A2854" s="102">
        <v>334</v>
      </c>
      <c r="B2854">
        <v>3407</v>
      </c>
      <c r="C2854" t="s">
        <v>983</v>
      </c>
      <c r="D2854" t="s">
        <v>920</v>
      </c>
      <c r="E2854">
        <v>846.6</v>
      </c>
      <c r="F2854">
        <v>855.5</v>
      </c>
      <c r="G2854">
        <v>1200</v>
      </c>
      <c r="H2854" t="s">
        <v>898</v>
      </c>
      <c r="I2854">
        <v>8012</v>
      </c>
      <c r="J2854" t="s">
        <v>1055</v>
      </c>
      <c r="K2854" t="s">
        <v>905</v>
      </c>
      <c r="L2854">
        <v>1330</v>
      </c>
      <c r="M2854">
        <v>1330</v>
      </c>
      <c r="N2854">
        <v>800</v>
      </c>
      <c r="O2854" t="s">
        <v>901</v>
      </c>
      <c r="P2854">
        <v>0.81027114134179001</v>
      </c>
      <c r="Q2854">
        <v>0.96213718516855395</v>
      </c>
      <c r="R2854">
        <v>0.11831037788434901</v>
      </c>
      <c r="S2854">
        <v>1.28013295094218E-2</v>
      </c>
      <c r="T2854">
        <v>0.79412727845335396</v>
      </c>
      <c r="U2854">
        <v>0.79412727845335396</v>
      </c>
      <c r="V2854">
        <v>0.90015302988051304</v>
      </c>
      <c r="W2854">
        <v>5.35</v>
      </c>
      <c r="X2854">
        <v>3.52</v>
      </c>
      <c r="Y2854">
        <v>-13676</v>
      </c>
      <c r="Z2854">
        <v>-855</v>
      </c>
      <c r="AA2854">
        <v>0</v>
      </c>
      <c r="AB2854">
        <v>16</v>
      </c>
      <c r="AC2854">
        <v>5</v>
      </c>
      <c r="AD2854">
        <v>11</v>
      </c>
      <c r="AE2854">
        <v>31.25</v>
      </c>
      <c r="AF2854">
        <v>19</v>
      </c>
      <c r="AG2854">
        <v>3</v>
      </c>
      <c r="AH2854">
        <v>1</v>
      </c>
      <c r="AI2854">
        <v>12</v>
      </c>
      <c r="AJ2854" s="301">
        <v>43919</v>
      </c>
      <c r="AK2854">
        <v>822.3</v>
      </c>
      <c r="AL2854">
        <v>1347</v>
      </c>
      <c r="AM2854" s="301">
        <v>43828</v>
      </c>
      <c r="AN2854">
        <v>1234</v>
      </c>
      <c r="AO2854">
        <v>1630</v>
      </c>
      <c r="AP2854" s="301">
        <v>43645</v>
      </c>
      <c r="AQ2854">
        <v>1194.5</v>
      </c>
      <c r="AR2854">
        <v>1650</v>
      </c>
      <c r="AS2854" s="301">
        <v>43280</v>
      </c>
      <c r="AT2854">
        <v>1398</v>
      </c>
      <c r="AU2854">
        <v>1691</v>
      </c>
    </row>
    <row r="2855" spans="1:47" x14ac:dyDescent="0.2">
      <c r="A2855" s="102">
        <v>1514</v>
      </c>
      <c r="B2855">
        <v>6988</v>
      </c>
      <c r="C2855" t="s">
        <v>61</v>
      </c>
      <c r="D2855" t="s">
        <v>920</v>
      </c>
      <c r="E2855">
        <v>5930</v>
      </c>
      <c r="F2855">
        <v>5940</v>
      </c>
      <c r="G2855">
        <v>100</v>
      </c>
      <c r="H2855" t="s">
        <v>898</v>
      </c>
      <c r="I2855">
        <v>7282</v>
      </c>
      <c r="J2855" t="s">
        <v>1079</v>
      </c>
      <c r="K2855" t="s">
        <v>913</v>
      </c>
      <c r="L2855">
        <v>2248</v>
      </c>
      <c r="M2855">
        <v>2231</v>
      </c>
      <c r="N2855">
        <v>300</v>
      </c>
      <c r="O2855" t="s">
        <v>901</v>
      </c>
      <c r="P2855">
        <v>0.959203991679213</v>
      </c>
      <c r="Q2855">
        <v>0.936378597013651</v>
      </c>
      <c r="R2855">
        <v>0.10255122014639401</v>
      </c>
      <c r="S2855" s="15">
        <v>5.9771023399705699E-2</v>
      </c>
      <c r="T2855">
        <v>0.60929736752762398</v>
      </c>
      <c r="U2855">
        <v>0.60929736752762398</v>
      </c>
      <c r="V2855">
        <v>0.29914846733857597</v>
      </c>
      <c r="W2855">
        <v>2.4700000000000002</v>
      </c>
      <c r="X2855">
        <v>12.68</v>
      </c>
      <c r="Y2855">
        <v>-13809</v>
      </c>
      <c r="Z2855">
        <v>-1726</v>
      </c>
      <c r="AA2855">
        <v>-0.14000000000000001</v>
      </c>
      <c r="AB2855">
        <v>8</v>
      </c>
      <c r="AC2855">
        <v>5</v>
      </c>
      <c r="AD2855">
        <v>3</v>
      </c>
      <c r="AE2855">
        <v>62.5</v>
      </c>
      <c r="AF2855">
        <v>20</v>
      </c>
      <c r="AG2855">
        <v>0</v>
      </c>
      <c r="AH2855">
        <v>1</v>
      </c>
      <c r="AI2855">
        <v>7</v>
      </c>
      <c r="AJ2855" s="301">
        <v>43919</v>
      </c>
      <c r="AK2855">
        <v>4865</v>
      </c>
      <c r="AL2855">
        <v>1934</v>
      </c>
      <c r="AM2855" s="301">
        <v>43828</v>
      </c>
      <c r="AN2855">
        <v>6180</v>
      </c>
      <c r="AO2855">
        <v>2745</v>
      </c>
      <c r="AP2855" s="301">
        <v>43645</v>
      </c>
      <c r="AQ2855">
        <v>5394</v>
      </c>
      <c r="AR2855">
        <v>2157</v>
      </c>
      <c r="AS2855" s="301">
        <v>43280</v>
      </c>
      <c r="AT2855">
        <v>8103</v>
      </c>
      <c r="AU2855">
        <v>2716</v>
      </c>
    </row>
    <row r="2856" spans="1:47" x14ac:dyDescent="0.2">
      <c r="A2856" s="102">
        <v>4086</v>
      </c>
      <c r="B2856">
        <v>2587</v>
      </c>
      <c r="C2856" t="s">
        <v>1233</v>
      </c>
      <c r="D2856" t="s">
        <v>923</v>
      </c>
      <c r="E2856">
        <v>4200</v>
      </c>
      <c r="F2856">
        <v>4180</v>
      </c>
      <c r="G2856">
        <v>200</v>
      </c>
      <c r="H2856" t="s">
        <v>898</v>
      </c>
      <c r="I2856">
        <v>4917</v>
      </c>
      <c r="J2856" t="s">
        <v>1137</v>
      </c>
      <c r="K2856" t="s">
        <v>920</v>
      </c>
      <c r="L2856">
        <v>1980</v>
      </c>
      <c r="M2856">
        <v>1989</v>
      </c>
      <c r="N2856">
        <v>400</v>
      </c>
      <c r="O2856" t="s">
        <v>901</v>
      </c>
      <c r="P2856">
        <v>0.54705766022375102</v>
      </c>
      <c r="Q2856">
        <v>0.85083143914618098</v>
      </c>
      <c r="R2856">
        <v>0.47214301751333099</v>
      </c>
      <c r="S2856">
        <v>1.4354160206062901E-2</v>
      </c>
      <c r="T2856">
        <v>1.41345864471187</v>
      </c>
      <c r="U2856">
        <v>1.41345864471187</v>
      </c>
      <c r="V2856">
        <v>1.7786854840411399</v>
      </c>
      <c r="W2856">
        <v>5.2</v>
      </c>
      <c r="X2856">
        <v>4.83</v>
      </c>
      <c r="Y2856">
        <v>-13875</v>
      </c>
      <c r="Z2856">
        <v>-1734</v>
      </c>
      <c r="AA2856">
        <v>0.02</v>
      </c>
      <c r="AB2856">
        <v>8</v>
      </c>
      <c r="AC2856">
        <v>5</v>
      </c>
      <c r="AD2856">
        <v>3</v>
      </c>
      <c r="AE2856">
        <v>62.5</v>
      </c>
      <c r="AF2856">
        <v>18</v>
      </c>
      <c r="AG2856">
        <v>0</v>
      </c>
      <c r="AH2856">
        <v>2</v>
      </c>
      <c r="AI2856">
        <v>6</v>
      </c>
      <c r="AJ2856" s="301">
        <v>43919</v>
      </c>
      <c r="AK2856">
        <v>4260</v>
      </c>
      <c r="AL2856">
        <v>2119</v>
      </c>
      <c r="AM2856" s="301">
        <v>43828</v>
      </c>
      <c r="AN2856">
        <v>4545</v>
      </c>
      <c r="AO2856">
        <v>3000</v>
      </c>
      <c r="AP2856" s="301">
        <v>43645</v>
      </c>
      <c r="AQ2856">
        <v>4710</v>
      </c>
      <c r="AR2856">
        <v>2663</v>
      </c>
      <c r="AS2856" s="301">
        <v>43280</v>
      </c>
      <c r="AT2856">
        <v>4670</v>
      </c>
      <c r="AU2856">
        <v>3335</v>
      </c>
    </row>
    <row r="2857" spans="1:47" x14ac:dyDescent="0.2">
      <c r="A2857" s="102">
        <v>2561</v>
      </c>
      <c r="B2857">
        <v>3405</v>
      </c>
      <c r="C2857" t="s">
        <v>1265</v>
      </c>
      <c r="D2857" t="s">
        <v>920</v>
      </c>
      <c r="E2857">
        <v>1120</v>
      </c>
      <c r="F2857">
        <v>1104</v>
      </c>
      <c r="G2857">
        <v>900</v>
      </c>
      <c r="H2857" t="s">
        <v>901</v>
      </c>
      <c r="I2857">
        <v>5101</v>
      </c>
      <c r="J2857" t="s">
        <v>1263</v>
      </c>
      <c r="K2857" t="s">
        <v>984</v>
      </c>
      <c r="L2857">
        <v>1514</v>
      </c>
      <c r="M2857">
        <v>1495</v>
      </c>
      <c r="N2857">
        <v>700</v>
      </c>
      <c r="O2857" t="s">
        <v>898</v>
      </c>
      <c r="P2857">
        <v>0.91767007246742505</v>
      </c>
      <c r="Q2857">
        <v>0.90950196549943596</v>
      </c>
      <c r="R2857">
        <v>0.28589492174409098</v>
      </c>
      <c r="S2857" s="15">
        <v>3.9824506655432503E-2</v>
      </c>
      <c r="T2857">
        <v>-0.55318391570051195</v>
      </c>
      <c r="U2857">
        <v>0.55318391570051195</v>
      </c>
      <c r="V2857">
        <v>0.40495452184039898</v>
      </c>
      <c r="W2857">
        <v>-3.56</v>
      </c>
      <c r="X2857">
        <v>5.05</v>
      </c>
      <c r="Y2857">
        <v>-13983</v>
      </c>
      <c r="Z2857">
        <v>-874</v>
      </c>
      <c r="AA2857">
        <v>-0.01</v>
      </c>
      <c r="AB2857">
        <v>16</v>
      </c>
      <c r="AC2857">
        <v>10</v>
      </c>
      <c r="AD2857">
        <v>6</v>
      </c>
      <c r="AE2857">
        <v>62.5</v>
      </c>
      <c r="AF2857">
        <v>19</v>
      </c>
      <c r="AG2857">
        <v>1</v>
      </c>
      <c r="AH2857">
        <v>3</v>
      </c>
      <c r="AI2857">
        <v>12</v>
      </c>
      <c r="AJ2857" s="301">
        <v>43919</v>
      </c>
      <c r="AK2857">
        <v>1129</v>
      </c>
      <c r="AL2857">
        <v>1457</v>
      </c>
      <c r="AM2857" s="301">
        <v>43828</v>
      </c>
      <c r="AN2857">
        <v>1331</v>
      </c>
      <c r="AO2857">
        <v>2131</v>
      </c>
      <c r="AP2857" s="301">
        <v>43645</v>
      </c>
      <c r="AQ2857">
        <v>1308</v>
      </c>
      <c r="AR2857">
        <v>2041</v>
      </c>
      <c r="AS2857" s="301">
        <v>43280</v>
      </c>
      <c r="AT2857">
        <v>1497</v>
      </c>
      <c r="AU2857">
        <v>2246</v>
      </c>
    </row>
    <row r="2858" spans="1:47" x14ac:dyDescent="0.2">
      <c r="A2858" s="102">
        <v>480</v>
      </c>
      <c r="B2858">
        <v>5803</v>
      </c>
      <c r="C2858" t="s">
        <v>23</v>
      </c>
      <c r="D2858" t="s">
        <v>911</v>
      </c>
      <c r="E2858">
        <v>312</v>
      </c>
      <c r="F2858">
        <v>308</v>
      </c>
      <c r="G2858">
        <v>3300</v>
      </c>
      <c r="H2858" t="s">
        <v>898</v>
      </c>
      <c r="I2858">
        <v>8750</v>
      </c>
      <c r="J2858" t="s">
        <v>27</v>
      </c>
      <c r="K2858" t="s">
        <v>1018</v>
      </c>
      <c r="L2858">
        <v>1277.5</v>
      </c>
      <c r="M2858">
        <v>1283</v>
      </c>
      <c r="N2858">
        <v>800</v>
      </c>
      <c r="O2858" t="s">
        <v>901</v>
      </c>
      <c r="P2858">
        <v>0.62921696229150004</v>
      </c>
      <c r="Q2858">
        <v>0.95882065081662105</v>
      </c>
      <c r="R2858" s="15">
        <v>0.49749583662007701</v>
      </c>
      <c r="S2858">
        <v>1.54606257340214E-3</v>
      </c>
      <c r="T2858">
        <v>0.51701116325128604</v>
      </c>
      <c r="U2858">
        <v>0.51701116325128604</v>
      </c>
      <c r="V2858">
        <v>0.30322377293976499</v>
      </c>
      <c r="W2858">
        <v>2.7</v>
      </c>
      <c r="X2858">
        <v>0.97</v>
      </c>
      <c r="Y2858">
        <v>-14118</v>
      </c>
      <c r="Z2858">
        <v>-784</v>
      </c>
      <c r="AA2858">
        <v>-0.01</v>
      </c>
      <c r="AB2858">
        <v>18</v>
      </c>
      <c r="AC2858">
        <v>9</v>
      </c>
      <c r="AD2858">
        <v>9</v>
      </c>
      <c r="AE2858">
        <v>50</v>
      </c>
      <c r="AF2858">
        <v>17</v>
      </c>
      <c r="AG2858">
        <v>5</v>
      </c>
      <c r="AH2858">
        <v>4</v>
      </c>
      <c r="AI2858">
        <v>9</v>
      </c>
      <c r="AJ2858" s="301">
        <v>43919</v>
      </c>
      <c r="AK2858">
        <v>317</v>
      </c>
      <c r="AL2858">
        <v>1305</v>
      </c>
      <c r="AM2858" s="301">
        <v>43828</v>
      </c>
      <c r="AN2858">
        <v>452</v>
      </c>
      <c r="AO2858">
        <v>1816.5</v>
      </c>
      <c r="AP2858" s="301">
        <v>43645</v>
      </c>
      <c r="AQ2858">
        <v>421</v>
      </c>
      <c r="AR2858">
        <v>1656</v>
      </c>
      <c r="AS2858" s="301">
        <v>43280</v>
      </c>
      <c r="AT2858">
        <v>689</v>
      </c>
      <c r="AU2858">
        <v>1954.5</v>
      </c>
    </row>
    <row r="2859" spans="1:47" x14ac:dyDescent="0.2">
      <c r="A2859" s="102">
        <v>396</v>
      </c>
      <c r="B2859">
        <v>7202</v>
      </c>
      <c r="C2859" t="s">
        <v>596</v>
      </c>
      <c r="D2859" t="s">
        <v>913</v>
      </c>
      <c r="E2859">
        <v>950.5</v>
      </c>
      <c r="F2859">
        <v>944.8</v>
      </c>
      <c r="G2859">
        <v>1100</v>
      </c>
      <c r="H2859" t="s">
        <v>898</v>
      </c>
      <c r="I2859">
        <v>9101</v>
      </c>
      <c r="J2859" t="s">
        <v>682</v>
      </c>
      <c r="K2859" t="s">
        <v>1071</v>
      </c>
      <c r="L2859">
        <v>1484</v>
      </c>
      <c r="M2859">
        <v>1493</v>
      </c>
      <c r="N2859">
        <v>700</v>
      </c>
      <c r="O2859" t="s">
        <v>901</v>
      </c>
      <c r="P2859">
        <v>0.95375687649899998</v>
      </c>
      <c r="Q2859">
        <v>0.96070913725076001</v>
      </c>
      <c r="R2859">
        <v>7.6793662405811897E-2</v>
      </c>
      <c r="S2859">
        <v>7.0041400678857793E-2</v>
      </c>
      <c r="T2859">
        <v>0.79858765545598498</v>
      </c>
      <c r="U2859">
        <v>0.79858765545598498</v>
      </c>
      <c r="V2859">
        <v>0.95419937338916505</v>
      </c>
      <c r="W2859">
        <v>6.06</v>
      </c>
      <c r="X2859">
        <v>0.56000000000000005</v>
      </c>
      <c r="Y2859">
        <v>-14330</v>
      </c>
      <c r="Z2859">
        <v>-955</v>
      </c>
      <c r="AA2859">
        <v>-0.16</v>
      </c>
      <c r="AB2859">
        <v>15</v>
      </c>
      <c r="AC2859">
        <v>8</v>
      </c>
      <c r="AD2859">
        <v>7</v>
      </c>
      <c r="AE2859">
        <v>53.33</v>
      </c>
      <c r="AF2859">
        <v>19</v>
      </c>
      <c r="AG2859">
        <v>3</v>
      </c>
      <c r="AH2859">
        <v>3</v>
      </c>
      <c r="AI2859">
        <v>9</v>
      </c>
      <c r="AJ2859" s="301">
        <v>43919</v>
      </c>
      <c r="AK2859">
        <v>745.1</v>
      </c>
      <c r="AL2859">
        <v>1336</v>
      </c>
      <c r="AM2859" s="301">
        <v>43828</v>
      </c>
      <c r="AN2859">
        <v>1299</v>
      </c>
      <c r="AO2859">
        <v>1981</v>
      </c>
      <c r="AP2859" s="301">
        <v>43645</v>
      </c>
      <c r="AQ2859">
        <v>1247</v>
      </c>
      <c r="AR2859">
        <v>1776</v>
      </c>
      <c r="AS2859" s="301">
        <v>43280</v>
      </c>
      <c r="AT2859">
        <v>1430.5</v>
      </c>
      <c r="AU2859">
        <v>2162</v>
      </c>
    </row>
    <row r="2860" spans="1:47" x14ac:dyDescent="0.2">
      <c r="A2860" s="102">
        <v>1088</v>
      </c>
      <c r="B2860">
        <v>4042</v>
      </c>
      <c r="C2860" t="s">
        <v>1108</v>
      </c>
      <c r="D2860" t="s">
        <v>920</v>
      </c>
      <c r="E2860">
        <v>1446</v>
      </c>
      <c r="F2860">
        <v>1431</v>
      </c>
      <c r="G2860">
        <v>600</v>
      </c>
      <c r="H2860" t="s">
        <v>901</v>
      </c>
      <c r="I2860">
        <v>6674</v>
      </c>
      <c r="J2860" t="s">
        <v>229</v>
      </c>
      <c r="K2860" t="s">
        <v>903</v>
      </c>
      <c r="L2860">
        <v>1862</v>
      </c>
      <c r="M2860">
        <v>1836</v>
      </c>
      <c r="N2860">
        <v>500</v>
      </c>
      <c r="O2860" t="s">
        <v>898</v>
      </c>
      <c r="P2860">
        <v>0.95575914180952903</v>
      </c>
      <c r="Q2860">
        <v>0.94578249476647702</v>
      </c>
      <c r="R2860" s="15">
        <v>0.16387202592920899</v>
      </c>
      <c r="S2860" s="15">
        <v>2.1439170645077998E-2</v>
      </c>
      <c r="T2860">
        <v>-1.43497252737979</v>
      </c>
      <c r="U2860">
        <v>1.43497252737979</v>
      </c>
      <c r="V2860">
        <v>1.5973987866733399</v>
      </c>
      <c r="W2860">
        <v>-8.24</v>
      </c>
      <c r="X2860">
        <v>6.47</v>
      </c>
      <c r="Y2860">
        <v>-14438</v>
      </c>
      <c r="Z2860">
        <v>-1313</v>
      </c>
      <c r="AA2860">
        <v>-0.2</v>
      </c>
      <c r="AB2860">
        <v>11</v>
      </c>
      <c r="AC2860">
        <v>6</v>
      </c>
      <c r="AD2860">
        <v>5</v>
      </c>
      <c r="AE2860">
        <v>54.55</v>
      </c>
      <c r="AF2860">
        <v>20</v>
      </c>
      <c r="AG2860">
        <v>2</v>
      </c>
      <c r="AH2860">
        <v>1</v>
      </c>
      <c r="AI2860">
        <v>8</v>
      </c>
      <c r="AJ2860" s="301">
        <v>43919</v>
      </c>
      <c r="AK2860">
        <v>1244</v>
      </c>
      <c r="AL2860">
        <v>1481</v>
      </c>
      <c r="AM2860" s="301">
        <v>43828</v>
      </c>
      <c r="AN2860">
        <v>1695</v>
      </c>
      <c r="AO2860">
        <v>2365</v>
      </c>
      <c r="AP2860" s="301">
        <v>43645</v>
      </c>
      <c r="AQ2860">
        <v>1552</v>
      </c>
      <c r="AR2860">
        <v>2145</v>
      </c>
      <c r="AS2860" s="301">
        <v>43280</v>
      </c>
      <c r="AT2860">
        <v>1709</v>
      </c>
      <c r="AU2860">
        <v>2500</v>
      </c>
    </row>
    <row r="2861" spans="1:47" x14ac:dyDescent="0.2">
      <c r="A2861" s="102">
        <v>2976</v>
      </c>
      <c r="B2861">
        <v>1959</v>
      </c>
      <c r="C2861" t="s">
        <v>1446</v>
      </c>
      <c r="D2861" t="s">
        <v>907</v>
      </c>
      <c r="E2861">
        <v>3135</v>
      </c>
      <c r="F2861">
        <v>3115</v>
      </c>
      <c r="G2861">
        <v>300</v>
      </c>
      <c r="H2861" t="s">
        <v>898</v>
      </c>
      <c r="I2861">
        <v>4005</v>
      </c>
      <c r="J2861" t="s">
        <v>1072</v>
      </c>
      <c r="K2861" t="s">
        <v>920</v>
      </c>
      <c r="L2861">
        <v>313</v>
      </c>
      <c r="M2861">
        <v>312</v>
      </c>
      <c r="N2861">
        <v>3000</v>
      </c>
      <c r="O2861" t="s">
        <v>901</v>
      </c>
      <c r="P2861">
        <v>0.69149737721005</v>
      </c>
      <c r="Q2861">
        <v>0.89760656122456295</v>
      </c>
      <c r="R2861" s="15">
        <v>5.6898096075811297E-2</v>
      </c>
      <c r="S2861">
        <v>4.3322616663282097E-2</v>
      </c>
      <c r="T2861">
        <v>2.95368188061338</v>
      </c>
      <c r="U2861">
        <v>2.95368188061338</v>
      </c>
      <c r="V2861">
        <v>2.7809132097534599</v>
      </c>
      <c r="W2861">
        <v>11.05</v>
      </c>
      <c r="X2861">
        <v>0.16</v>
      </c>
      <c r="Y2861">
        <v>-14452</v>
      </c>
      <c r="Z2861">
        <v>-803</v>
      </c>
      <c r="AA2861">
        <v>-0.04</v>
      </c>
      <c r="AB2861">
        <v>18</v>
      </c>
      <c r="AC2861">
        <v>9</v>
      </c>
      <c r="AD2861">
        <v>9</v>
      </c>
      <c r="AE2861">
        <v>50</v>
      </c>
      <c r="AF2861">
        <v>20</v>
      </c>
      <c r="AG2861">
        <v>2</v>
      </c>
      <c r="AH2861">
        <v>1</v>
      </c>
      <c r="AI2861">
        <v>15</v>
      </c>
      <c r="AJ2861" s="301">
        <v>43919</v>
      </c>
      <c r="AK2861">
        <v>3070</v>
      </c>
      <c r="AL2861">
        <v>329</v>
      </c>
      <c r="AM2861" s="301">
        <v>43828</v>
      </c>
      <c r="AN2861">
        <v>3235</v>
      </c>
      <c r="AO2861">
        <v>498</v>
      </c>
      <c r="AP2861" s="301">
        <v>43645</v>
      </c>
      <c r="AQ2861">
        <v>3325</v>
      </c>
      <c r="AR2861">
        <v>515</v>
      </c>
      <c r="AS2861" s="301">
        <v>43280</v>
      </c>
      <c r="AT2861">
        <v>5210</v>
      </c>
      <c r="AU2861">
        <v>623</v>
      </c>
    </row>
    <row r="2862" spans="1:47" x14ac:dyDescent="0.2">
      <c r="A2862" s="102">
        <v>3502</v>
      </c>
      <c r="B2862">
        <v>4666</v>
      </c>
      <c r="C2862" t="s">
        <v>1342</v>
      </c>
      <c r="D2862" t="s">
        <v>917</v>
      </c>
      <c r="E2862">
        <v>1805</v>
      </c>
      <c r="F2862">
        <v>1797</v>
      </c>
      <c r="G2862">
        <v>600</v>
      </c>
      <c r="H2862" t="s">
        <v>901</v>
      </c>
      <c r="I2862">
        <v>6471</v>
      </c>
      <c r="J2862" t="s">
        <v>805</v>
      </c>
      <c r="K2862" t="s">
        <v>909</v>
      </c>
      <c r="L2862">
        <v>782</v>
      </c>
      <c r="M2862">
        <v>777</v>
      </c>
      <c r="N2862">
        <v>1400</v>
      </c>
      <c r="O2862" t="s">
        <v>898</v>
      </c>
      <c r="P2862">
        <v>0.87612744920158103</v>
      </c>
      <c r="Q2862">
        <v>0.87729372607820899</v>
      </c>
      <c r="R2862" s="15">
        <v>0.40607920475820403</v>
      </c>
      <c r="S2862">
        <v>4.1809740444403297E-2</v>
      </c>
      <c r="T2862">
        <v>-0.47745984043452699</v>
      </c>
      <c r="U2862">
        <v>0.47745984043452699</v>
      </c>
      <c r="V2862">
        <v>0.66434532554048398</v>
      </c>
      <c r="W2862">
        <v>-4.05</v>
      </c>
      <c r="X2862">
        <v>0.89</v>
      </c>
      <c r="Y2862">
        <v>-14868</v>
      </c>
      <c r="Z2862">
        <v>-991</v>
      </c>
      <c r="AA2862">
        <v>-0.06</v>
      </c>
      <c r="AB2862">
        <v>15</v>
      </c>
      <c r="AC2862">
        <v>8</v>
      </c>
      <c r="AD2862">
        <v>7</v>
      </c>
      <c r="AE2862">
        <v>53.33</v>
      </c>
      <c r="AF2862">
        <v>19</v>
      </c>
      <c r="AG2862">
        <v>3</v>
      </c>
      <c r="AH2862">
        <v>3</v>
      </c>
      <c r="AI2862">
        <v>9</v>
      </c>
      <c r="AJ2862" s="301">
        <v>43919</v>
      </c>
      <c r="AK2862">
        <v>1620</v>
      </c>
      <c r="AL2862">
        <v>711</v>
      </c>
      <c r="AM2862" s="301">
        <v>43828</v>
      </c>
      <c r="AN2862">
        <v>2669</v>
      </c>
      <c r="AO2862">
        <v>1041</v>
      </c>
      <c r="AP2862" s="301">
        <v>43645</v>
      </c>
      <c r="AQ2862">
        <v>2515</v>
      </c>
      <c r="AR2862">
        <v>996</v>
      </c>
      <c r="AS2862" s="301">
        <v>43280</v>
      </c>
      <c r="AT2862">
        <v>2910</v>
      </c>
      <c r="AU2862">
        <v>1135</v>
      </c>
    </row>
    <row r="2863" spans="1:47" x14ac:dyDescent="0.2">
      <c r="A2863" s="102">
        <v>2940</v>
      </c>
      <c r="B2863">
        <v>3291</v>
      </c>
      <c r="C2863" t="s">
        <v>55</v>
      </c>
      <c r="D2863" t="s">
        <v>917</v>
      </c>
      <c r="E2863">
        <v>1661</v>
      </c>
      <c r="F2863">
        <v>1643</v>
      </c>
      <c r="G2863">
        <v>600</v>
      </c>
      <c r="H2863" t="s">
        <v>898</v>
      </c>
      <c r="I2863">
        <v>7762</v>
      </c>
      <c r="J2863" t="s">
        <v>1040</v>
      </c>
      <c r="K2863" t="s">
        <v>906</v>
      </c>
      <c r="L2863">
        <v>350</v>
      </c>
      <c r="M2863">
        <v>343</v>
      </c>
      <c r="N2863">
        <v>2900</v>
      </c>
      <c r="O2863" t="s">
        <v>901</v>
      </c>
      <c r="P2863">
        <v>0.55491115530140001</v>
      </c>
      <c r="Q2863">
        <v>0.89893394066226595</v>
      </c>
      <c r="R2863">
        <v>0.30575975766676999</v>
      </c>
      <c r="S2863" s="15">
        <v>4.9269258831751497E-2</v>
      </c>
      <c r="T2863">
        <v>2.56616751132298</v>
      </c>
      <c r="U2863">
        <v>2.56616751132298</v>
      </c>
      <c r="V2863">
        <v>2.36786971843244</v>
      </c>
      <c r="W2863">
        <v>15.21</v>
      </c>
      <c r="X2863">
        <v>0.9</v>
      </c>
      <c r="Y2863">
        <v>-14917</v>
      </c>
      <c r="Z2863">
        <v>-1147</v>
      </c>
      <c r="AA2863">
        <v>-0.03</v>
      </c>
      <c r="AB2863">
        <v>13</v>
      </c>
      <c r="AC2863">
        <v>6</v>
      </c>
      <c r="AD2863">
        <v>7</v>
      </c>
      <c r="AE2863">
        <v>46.15</v>
      </c>
      <c r="AF2863">
        <v>19</v>
      </c>
      <c r="AG2863">
        <v>2</v>
      </c>
      <c r="AH2863">
        <v>1</v>
      </c>
      <c r="AI2863">
        <v>10</v>
      </c>
      <c r="AJ2863" s="301">
        <v>43919</v>
      </c>
      <c r="AK2863">
        <v>1545</v>
      </c>
      <c r="AL2863">
        <v>386</v>
      </c>
      <c r="AM2863" s="301">
        <v>43828</v>
      </c>
      <c r="AN2863">
        <v>1919</v>
      </c>
      <c r="AO2863">
        <v>597</v>
      </c>
      <c r="AP2863" s="301">
        <v>43645</v>
      </c>
      <c r="AQ2863">
        <v>1803</v>
      </c>
      <c r="AR2863">
        <v>565</v>
      </c>
      <c r="AS2863" s="301">
        <v>43280</v>
      </c>
      <c r="AT2863">
        <v>2103</v>
      </c>
      <c r="AU2863">
        <v>709</v>
      </c>
    </row>
    <row r="2864" spans="1:47" x14ac:dyDescent="0.2">
      <c r="A2864" s="102">
        <v>101</v>
      </c>
      <c r="B2864">
        <v>3865</v>
      </c>
      <c r="C2864" t="s">
        <v>855</v>
      </c>
      <c r="D2864" t="s">
        <v>1049</v>
      </c>
      <c r="E2864">
        <v>391</v>
      </c>
      <c r="F2864">
        <v>381</v>
      </c>
      <c r="G2864">
        <v>2900</v>
      </c>
      <c r="H2864" t="s">
        <v>898</v>
      </c>
      <c r="I2864">
        <v>8242</v>
      </c>
      <c r="J2864" t="s">
        <v>636</v>
      </c>
      <c r="K2864" t="s">
        <v>921</v>
      </c>
      <c r="L2864">
        <v>745</v>
      </c>
      <c r="M2864">
        <v>727</v>
      </c>
      <c r="N2864">
        <v>1500</v>
      </c>
      <c r="O2864" t="s">
        <v>901</v>
      </c>
      <c r="P2864">
        <v>0.57194557647187505</v>
      </c>
      <c r="Q2864">
        <v>0.97258454082079004</v>
      </c>
      <c r="R2864" s="15">
        <v>0.18225048217089301</v>
      </c>
      <c r="S2864" s="15">
        <v>4.2913029341849398E-3</v>
      </c>
      <c r="T2864">
        <v>1.51839617504679</v>
      </c>
      <c r="U2864">
        <v>1.51839617504679</v>
      </c>
      <c r="V2864">
        <v>1.4273481984885701</v>
      </c>
      <c r="W2864">
        <v>6.35</v>
      </c>
      <c r="X2864">
        <v>1.32</v>
      </c>
      <c r="Y2864">
        <v>-14957</v>
      </c>
      <c r="Z2864">
        <v>-880</v>
      </c>
      <c r="AA2864">
        <v>0</v>
      </c>
      <c r="AB2864">
        <v>17</v>
      </c>
      <c r="AC2864">
        <v>7</v>
      </c>
      <c r="AD2864">
        <v>10</v>
      </c>
      <c r="AE2864">
        <v>41.18</v>
      </c>
      <c r="AF2864">
        <v>18</v>
      </c>
      <c r="AG2864">
        <v>3</v>
      </c>
      <c r="AH2864">
        <v>2</v>
      </c>
      <c r="AI2864">
        <v>12</v>
      </c>
      <c r="AJ2864" s="301">
        <v>43919</v>
      </c>
      <c r="AK2864">
        <v>416</v>
      </c>
      <c r="AL2864">
        <v>785</v>
      </c>
      <c r="AM2864" s="301">
        <v>43828</v>
      </c>
      <c r="AN2864">
        <v>565</v>
      </c>
      <c r="AO2864">
        <v>1227</v>
      </c>
      <c r="AP2864" s="301">
        <v>43645</v>
      </c>
      <c r="AQ2864">
        <v>586</v>
      </c>
      <c r="AR2864">
        <v>1271</v>
      </c>
      <c r="AS2864" s="301">
        <v>43280</v>
      </c>
      <c r="AT2864">
        <v>567</v>
      </c>
      <c r="AU2864">
        <v>1697</v>
      </c>
    </row>
    <row r="2865" spans="1:47" x14ac:dyDescent="0.2">
      <c r="A2865" s="102">
        <v>3621</v>
      </c>
      <c r="B2865">
        <v>1860</v>
      </c>
      <c r="C2865" t="s">
        <v>53</v>
      </c>
      <c r="D2865" t="s">
        <v>907</v>
      </c>
      <c r="E2865">
        <v>672</v>
      </c>
      <c r="F2865">
        <v>683</v>
      </c>
      <c r="G2865">
        <v>1200</v>
      </c>
      <c r="H2865" t="s">
        <v>901</v>
      </c>
      <c r="I2865">
        <v>6588</v>
      </c>
      <c r="J2865" t="s">
        <v>361</v>
      </c>
      <c r="K2865" t="s">
        <v>903</v>
      </c>
      <c r="L2865">
        <v>4080</v>
      </c>
      <c r="M2865">
        <v>4100</v>
      </c>
      <c r="N2865">
        <v>200</v>
      </c>
      <c r="O2865" t="s">
        <v>898</v>
      </c>
      <c r="P2865">
        <v>0.82847939725378805</v>
      </c>
      <c r="Q2865">
        <v>0.8726983723399</v>
      </c>
      <c r="R2865">
        <v>0.111095555272201</v>
      </c>
      <c r="S2865" s="15">
        <v>4.5045436676350102E-2</v>
      </c>
      <c r="T2865">
        <v>-0.98883132314015398</v>
      </c>
      <c r="U2865">
        <v>0.98883132314015398</v>
      </c>
      <c r="V2865">
        <v>1.03468644292303</v>
      </c>
      <c r="W2865">
        <v>-5.96</v>
      </c>
      <c r="X2865">
        <v>0.05</v>
      </c>
      <c r="Y2865">
        <v>-15024</v>
      </c>
      <c r="Z2865">
        <v>-884</v>
      </c>
      <c r="AA2865">
        <v>-0.02</v>
      </c>
      <c r="AB2865">
        <v>17</v>
      </c>
      <c r="AC2865">
        <v>7</v>
      </c>
      <c r="AD2865">
        <v>10</v>
      </c>
      <c r="AE2865">
        <v>41.18</v>
      </c>
      <c r="AF2865">
        <v>19</v>
      </c>
      <c r="AG2865">
        <v>4</v>
      </c>
      <c r="AH2865">
        <v>2</v>
      </c>
      <c r="AI2865">
        <v>11</v>
      </c>
      <c r="AJ2865" s="301">
        <v>43919</v>
      </c>
      <c r="AK2865">
        <v>641</v>
      </c>
      <c r="AL2865">
        <v>3485</v>
      </c>
      <c r="AM2865" s="301">
        <v>43828</v>
      </c>
      <c r="AN2865">
        <v>726</v>
      </c>
      <c r="AO2865">
        <v>4520</v>
      </c>
      <c r="AP2865" s="301">
        <v>43645</v>
      </c>
      <c r="AQ2865">
        <v>622</v>
      </c>
      <c r="AR2865">
        <v>3005</v>
      </c>
      <c r="AS2865" s="301">
        <v>43280</v>
      </c>
      <c r="AT2865">
        <v>936</v>
      </c>
      <c r="AU2865">
        <v>3330</v>
      </c>
    </row>
    <row r="2866" spans="1:47" x14ac:dyDescent="0.2">
      <c r="A2866" s="102">
        <v>3402</v>
      </c>
      <c r="B2866">
        <v>3197</v>
      </c>
      <c r="C2866" t="s">
        <v>508</v>
      </c>
      <c r="D2866" t="s">
        <v>921</v>
      </c>
      <c r="E2866">
        <v>1738</v>
      </c>
      <c r="F2866">
        <v>1715</v>
      </c>
      <c r="G2866">
        <v>600</v>
      </c>
      <c r="H2866" t="s">
        <v>898</v>
      </c>
      <c r="I2866">
        <v>5334</v>
      </c>
      <c r="J2866" t="s">
        <v>1074</v>
      </c>
      <c r="K2866" t="s">
        <v>897</v>
      </c>
      <c r="L2866">
        <v>1533</v>
      </c>
      <c r="M2866">
        <v>1527</v>
      </c>
      <c r="N2866">
        <v>700</v>
      </c>
      <c r="O2866" t="s">
        <v>901</v>
      </c>
      <c r="P2866">
        <v>0.816135396932122</v>
      </c>
      <c r="Q2866">
        <v>0.88148831960918395</v>
      </c>
      <c r="R2866">
        <v>0.41464108790829202</v>
      </c>
      <c r="S2866">
        <v>2.5847671671009299E-2</v>
      </c>
      <c r="T2866">
        <v>0.69277225778507001</v>
      </c>
      <c r="U2866">
        <v>0.69277225778507001</v>
      </c>
      <c r="V2866">
        <v>0.78476846222243302</v>
      </c>
      <c r="W2866">
        <v>4.8099999999999996</v>
      </c>
      <c r="X2866">
        <v>3.88</v>
      </c>
      <c r="Y2866">
        <v>-15437</v>
      </c>
      <c r="Z2866">
        <v>-1103</v>
      </c>
      <c r="AA2866">
        <v>-0.12</v>
      </c>
      <c r="AB2866">
        <v>14</v>
      </c>
      <c r="AC2866">
        <v>8</v>
      </c>
      <c r="AD2866">
        <v>6</v>
      </c>
      <c r="AE2866">
        <v>57.14</v>
      </c>
      <c r="AF2866">
        <v>15</v>
      </c>
      <c r="AG2866">
        <v>5</v>
      </c>
      <c r="AH2866">
        <v>5</v>
      </c>
      <c r="AI2866">
        <v>4</v>
      </c>
      <c r="AJ2866" s="301">
        <v>43919</v>
      </c>
      <c r="AK2866">
        <v>1614</v>
      </c>
      <c r="AL2866">
        <v>1608</v>
      </c>
      <c r="AM2866" s="301">
        <v>43828</v>
      </c>
      <c r="AN2866">
        <v>2135</v>
      </c>
      <c r="AO2866">
        <v>2134</v>
      </c>
      <c r="AP2866" s="301">
        <v>43645</v>
      </c>
      <c r="AQ2866">
        <v>1873</v>
      </c>
      <c r="AR2866">
        <v>2076</v>
      </c>
      <c r="AS2866" s="301">
        <v>43280</v>
      </c>
      <c r="AT2866">
        <v>1626</v>
      </c>
      <c r="AU2866">
        <v>3025</v>
      </c>
    </row>
    <row r="2867" spans="1:47" x14ac:dyDescent="0.2">
      <c r="A2867" s="102">
        <v>200</v>
      </c>
      <c r="B2867">
        <v>6471</v>
      </c>
      <c r="C2867" t="s">
        <v>805</v>
      </c>
      <c r="D2867" t="s">
        <v>909</v>
      </c>
      <c r="E2867">
        <v>782</v>
      </c>
      <c r="F2867">
        <v>777</v>
      </c>
      <c r="G2867">
        <v>1100</v>
      </c>
      <c r="H2867" t="s">
        <v>901</v>
      </c>
      <c r="I2867">
        <v>6902</v>
      </c>
      <c r="J2867" t="s">
        <v>588</v>
      </c>
      <c r="K2867" t="s">
        <v>913</v>
      </c>
      <c r="L2867">
        <v>4170</v>
      </c>
      <c r="M2867">
        <v>4151</v>
      </c>
      <c r="N2867">
        <v>200</v>
      </c>
      <c r="O2867" t="s">
        <v>898</v>
      </c>
      <c r="P2867">
        <v>0.90045660745613598</v>
      </c>
      <c r="Q2867">
        <v>0.96745129316562595</v>
      </c>
      <c r="R2867">
        <v>0.392478985113203</v>
      </c>
      <c r="S2867">
        <v>3.5025939792958802E-2</v>
      </c>
      <c r="T2867">
        <v>-0.76661649319276204</v>
      </c>
      <c r="U2867">
        <v>0.76661649319276204</v>
      </c>
      <c r="V2867">
        <v>0.92205133295983799</v>
      </c>
      <c r="W2867">
        <v>-3.99</v>
      </c>
      <c r="X2867">
        <v>2.95</v>
      </c>
      <c r="Y2867">
        <v>-15733</v>
      </c>
      <c r="Z2867">
        <v>-1311</v>
      </c>
      <c r="AA2867">
        <v>0.15</v>
      </c>
      <c r="AB2867">
        <v>12</v>
      </c>
      <c r="AC2867">
        <v>4</v>
      </c>
      <c r="AD2867">
        <v>8</v>
      </c>
      <c r="AE2867">
        <v>33.33</v>
      </c>
      <c r="AF2867">
        <v>21</v>
      </c>
      <c r="AG2867">
        <v>0</v>
      </c>
      <c r="AH2867">
        <v>0</v>
      </c>
      <c r="AI2867">
        <v>12</v>
      </c>
      <c r="AJ2867" s="301">
        <v>43919</v>
      </c>
      <c r="AK2867">
        <v>711</v>
      </c>
      <c r="AL2867">
        <v>3590</v>
      </c>
      <c r="AM2867" s="301">
        <v>43828</v>
      </c>
      <c r="AN2867">
        <v>1041</v>
      </c>
      <c r="AO2867">
        <v>4966</v>
      </c>
      <c r="AP2867" s="301">
        <v>43645</v>
      </c>
      <c r="AQ2867">
        <v>996</v>
      </c>
      <c r="AR2867">
        <v>4642</v>
      </c>
      <c r="AS2867" s="301">
        <v>43280</v>
      </c>
      <c r="AT2867">
        <v>1135</v>
      </c>
      <c r="AU2867">
        <v>5245</v>
      </c>
    </row>
    <row r="2868" spans="1:47" x14ac:dyDescent="0.2">
      <c r="A2868" s="102">
        <v>3233</v>
      </c>
      <c r="B2868">
        <v>3291</v>
      </c>
      <c r="C2868" t="s">
        <v>55</v>
      </c>
      <c r="D2868" t="s">
        <v>917</v>
      </c>
      <c r="E2868">
        <v>1661</v>
      </c>
      <c r="F2868">
        <v>1643</v>
      </c>
      <c r="G2868">
        <v>500</v>
      </c>
      <c r="H2868" t="s">
        <v>898</v>
      </c>
      <c r="I2868">
        <v>5711</v>
      </c>
      <c r="J2868" t="s">
        <v>1266</v>
      </c>
      <c r="K2868" t="s">
        <v>911</v>
      </c>
      <c r="L2868">
        <v>2266</v>
      </c>
      <c r="M2868">
        <v>2250</v>
      </c>
      <c r="N2868">
        <v>400</v>
      </c>
      <c r="O2868" t="s">
        <v>901</v>
      </c>
      <c r="P2868">
        <v>0.79855514374399394</v>
      </c>
      <c r="Q2868">
        <v>0.88825332954381497</v>
      </c>
      <c r="R2868">
        <v>0.37524815384554799</v>
      </c>
      <c r="S2868">
        <v>9.3504404688577805E-2</v>
      </c>
      <c r="T2868" s="15">
        <v>1.6755355365495901</v>
      </c>
      <c r="U2868" s="15">
        <v>1.6755355365495901</v>
      </c>
      <c r="V2868">
        <v>1.64851096464753</v>
      </c>
      <c r="W2868">
        <v>8.16</v>
      </c>
      <c r="X2868">
        <v>8.7200000000000006</v>
      </c>
      <c r="Y2868">
        <v>-15822</v>
      </c>
      <c r="Z2868">
        <v>-1438</v>
      </c>
      <c r="AA2868">
        <v>-0.04</v>
      </c>
      <c r="AB2868">
        <v>11</v>
      </c>
      <c r="AC2868">
        <v>6</v>
      </c>
      <c r="AD2868">
        <v>5</v>
      </c>
      <c r="AE2868">
        <v>54.55</v>
      </c>
      <c r="AF2868">
        <v>20</v>
      </c>
      <c r="AG2868">
        <v>0</v>
      </c>
      <c r="AH2868">
        <v>1</v>
      </c>
      <c r="AI2868">
        <v>10</v>
      </c>
      <c r="AJ2868" s="301">
        <v>43919</v>
      </c>
      <c r="AK2868">
        <v>1545</v>
      </c>
      <c r="AL2868">
        <v>2207</v>
      </c>
      <c r="AM2868" s="301">
        <v>43828</v>
      </c>
      <c r="AN2868">
        <v>1919</v>
      </c>
      <c r="AO2868">
        <v>2977</v>
      </c>
      <c r="AP2868" s="301">
        <v>43645</v>
      </c>
      <c r="AQ2868">
        <v>1803</v>
      </c>
      <c r="AR2868">
        <v>3125</v>
      </c>
      <c r="AS2868" s="301">
        <v>43280</v>
      </c>
      <c r="AT2868">
        <v>2103</v>
      </c>
      <c r="AU2868">
        <v>2976</v>
      </c>
    </row>
    <row r="2869" spans="1:47" x14ac:dyDescent="0.2">
      <c r="A2869" s="102">
        <v>1956</v>
      </c>
      <c r="B2869">
        <v>3405</v>
      </c>
      <c r="C2869" t="s">
        <v>1265</v>
      </c>
      <c r="D2869" t="s">
        <v>920</v>
      </c>
      <c r="E2869">
        <v>1120</v>
      </c>
      <c r="F2869">
        <v>1104</v>
      </c>
      <c r="G2869">
        <v>900</v>
      </c>
      <c r="H2869" t="s">
        <v>898</v>
      </c>
      <c r="I2869">
        <v>8306</v>
      </c>
      <c r="J2869" t="s">
        <v>1029</v>
      </c>
      <c r="K2869" t="s">
        <v>940</v>
      </c>
      <c r="L2869">
        <v>422</v>
      </c>
      <c r="M2869">
        <v>422.5</v>
      </c>
      <c r="N2869">
        <v>2400</v>
      </c>
      <c r="O2869" t="s">
        <v>901</v>
      </c>
      <c r="P2869">
        <v>0.92013836934776105</v>
      </c>
      <c r="Q2869">
        <v>0.92607930776901204</v>
      </c>
      <c r="R2869">
        <v>0.13757847705266399</v>
      </c>
      <c r="S2869">
        <v>4.6182852922005198E-2</v>
      </c>
      <c r="T2869">
        <v>0.28734729575114598</v>
      </c>
      <c r="U2869">
        <v>0.28734729575114598</v>
      </c>
      <c r="V2869">
        <v>0.96100527024592497</v>
      </c>
      <c r="W2869">
        <v>1.05</v>
      </c>
      <c r="X2869">
        <v>2.0499999999999998</v>
      </c>
      <c r="Y2869">
        <v>-16065</v>
      </c>
      <c r="Z2869">
        <v>-1147</v>
      </c>
      <c r="AA2869">
        <v>-0.06</v>
      </c>
      <c r="AB2869">
        <v>14</v>
      </c>
      <c r="AC2869">
        <v>9</v>
      </c>
      <c r="AD2869">
        <v>5</v>
      </c>
      <c r="AE2869">
        <v>64.290000000000006</v>
      </c>
      <c r="AF2869">
        <v>20</v>
      </c>
      <c r="AG2869">
        <v>2</v>
      </c>
      <c r="AH2869">
        <v>1</v>
      </c>
      <c r="AI2869">
        <v>11</v>
      </c>
      <c r="AJ2869" s="301">
        <v>43919</v>
      </c>
      <c r="AK2869">
        <v>1129</v>
      </c>
      <c r="AL2869">
        <v>426.1</v>
      </c>
      <c r="AM2869" s="301">
        <v>43828</v>
      </c>
      <c r="AN2869">
        <v>1331</v>
      </c>
      <c r="AO2869">
        <v>593.20000000000005</v>
      </c>
      <c r="AP2869" s="301">
        <v>43645</v>
      </c>
      <c r="AQ2869">
        <v>1308</v>
      </c>
      <c r="AR2869">
        <v>524.29999999999995</v>
      </c>
      <c r="AS2869" s="301">
        <v>43280</v>
      </c>
      <c r="AT2869">
        <v>1497</v>
      </c>
      <c r="AU2869">
        <v>621.6</v>
      </c>
    </row>
    <row r="2870" spans="1:47" x14ac:dyDescent="0.2">
      <c r="A2870" s="102">
        <v>1754</v>
      </c>
      <c r="B2870">
        <v>6501</v>
      </c>
      <c r="C2870" t="s">
        <v>1022</v>
      </c>
      <c r="D2870" t="s">
        <v>903</v>
      </c>
      <c r="E2870">
        <v>3390</v>
      </c>
      <c r="F2870">
        <v>3395</v>
      </c>
      <c r="G2870">
        <v>300</v>
      </c>
      <c r="H2870" t="s">
        <v>898</v>
      </c>
      <c r="I2870">
        <v>9072</v>
      </c>
      <c r="J2870" t="s">
        <v>975</v>
      </c>
      <c r="K2870" t="s">
        <v>976</v>
      </c>
      <c r="L2870">
        <v>2118</v>
      </c>
      <c r="M2870">
        <v>2146</v>
      </c>
      <c r="N2870">
        <v>500</v>
      </c>
      <c r="O2870" t="s">
        <v>901</v>
      </c>
      <c r="P2870">
        <v>0.89542949579937103</v>
      </c>
      <c r="Q2870">
        <v>0.93129924253102203</v>
      </c>
      <c r="R2870" s="15">
        <v>7.9113402386233003E-2</v>
      </c>
      <c r="S2870" s="15">
        <v>3.8722269931215303E-2</v>
      </c>
      <c r="T2870">
        <v>0.37160155578335002</v>
      </c>
      <c r="U2870">
        <v>0.37160155578335002</v>
      </c>
      <c r="V2870">
        <v>0.68982104039691805</v>
      </c>
      <c r="W2870">
        <v>1.75</v>
      </c>
      <c r="X2870">
        <v>5.35</v>
      </c>
      <c r="Y2870">
        <v>-16085</v>
      </c>
      <c r="Z2870">
        <v>-3217</v>
      </c>
      <c r="AA2870">
        <v>-0.02</v>
      </c>
      <c r="AB2870">
        <v>5</v>
      </c>
      <c r="AC2870">
        <v>1</v>
      </c>
      <c r="AD2870">
        <v>4</v>
      </c>
      <c r="AE2870">
        <v>20</v>
      </c>
      <c r="AF2870">
        <v>18</v>
      </c>
      <c r="AG2870">
        <v>1</v>
      </c>
      <c r="AH2870">
        <v>0</v>
      </c>
      <c r="AI2870">
        <v>4</v>
      </c>
      <c r="AJ2870" s="301">
        <v>43919</v>
      </c>
      <c r="AK2870">
        <v>3109</v>
      </c>
      <c r="AL2870">
        <v>2172</v>
      </c>
      <c r="AM2870" s="301">
        <v>43828</v>
      </c>
      <c r="AN2870">
        <v>4626</v>
      </c>
      <c r="AO2870">
        <v>2746</v>
      </c>
      <c r="AP2870" s="301">
        <v>43645</v>
      </c>
      <c r="AQ2870">
        <v>4045</v>
      </c>
      <c r="AR2870">
        <v>2562</v>
      </c>
      <c r="AS2870" s="301">
        <v>43280</v>
      </c>
      <c r="AT2870">
        <v>3840.5</v>
      </c>
      <c r="AU2870">
        <v>2840</v>
      </c>
    </row>
    <row r="2871" spans="1:47" x14ac:dyDescent="0.2">
      <c r="A2871" s="102">
        <v>2771</v>
      </c>
      <c r="B2871">
        <v>4061</v>
      </c>
      <c r="C2871" t="s">
        <v>1067</v>
      </c>
      <c r="D2871" t="s">
        <v>920</v>
      </c>
      <c r="E2871">
        <v>2593</v>
      </c>
      <c r="F2871">
        <v>2591</v>
      </c>
      <c r="G2871">
        <v>300</v>
      </c>
      <c r="H2871" t="s">
        <v>901</v>
      </c>
      <c r="I2871">
        <v>8316</v>
      </c>
      <c r="J2871" t="s">
        <v>1051</v>
      </c>
      <c r="K2871" t="s">
        <v>940</v>
      </c>
      <c r="L2871">
        <v>3001</v>
      </c>
      <c r="M2871">
        <v>3011</v>
      </c>
      <c r="N2871">
        <v>300</v>
      </c>
      <c r="O2871" t="s">
        <v>898</v>
      </c>
      <c r="P2871">
        <v>0.52220929873871502</v>
      </c>
      <c r="Q2871">
        <v>0.904311194063535</v>
      </c>
      <c r="R2871" s="15">
        <v>6.0364025508145597E-4</v>
      </c>
      <c r="S2871">
        <v>8.5223792883033E-2</v>
      </c>
      <c r="T2871" s="15">
        <v>-0.31802999731780701</v>
      </c>
      <c r="U2871" s="15">
        <v>0.31802999731780701</v>
      </c>
      <c r="V2871">
        <v>0.34891096494740598</v>
      </c>
      <c r="W2871">
        <v>-2.8</v>
      </c>
      <c r="X2871">
        <v>13.95</v>
      </c>
      <c r="Y2871">
        <v>-16120</v>
      </c>
      <c r="Z2871">
        <v>-2687</v>
      </c>
      <c r="AA2871">
        <v>0.24</v>
      </c>
      <c r="AB2871">
        <v>6</v>
      </c>
      <c r="AC2871">
        <v>4</v>
      </c>
      <c r="AD2871">
        <v>2</v>
      </c>
      <c r="AE2871">
        <v>66.67</v>
      </c>
      <c r="AF2871">
        <v>14</v>
      </c>
      <c r="AG2871">
        <v>2</v>
      </c>
      <c r="AH2871">
        <v>1</v>
      </c>
      <c r="AI2871">
        <v>3</v>
      </c>
      <c r="AJ2871" s="301">
        <v>43919</v>
      </c>
      <c r="AK2871">
        <v>2346</v>
      </c>
      <c r="AL2871">
        <v>2750.5</v>
      </c>
      <c r="AM2871" s="301">
        <v>43828</v>
      </c>
      <c r="AN2871">
        <v>3270</v>
      </c>
      <c r="AO2871">
        <v>4038</v>
      </c>
      <c r="AP2871" s="301">
        <v>43645</v>
      </c>
      <c r="AQ2871">
        <v>3320</v>
      </c>
      <c r="AR2871">
        <v>3843</v>
      </c>
      <c r="AS2871" s="301">
        <v>43280</v>
      </c>
      <c r="AT2871">
        <v>3615</v>
      </c>
      <c r="AU2871">
        <v>4233</v>
      </c>
    </row>
    <row r="2872" spans="1:47" x14ac:dyDescent="0.2">
      <c r="A2872" s="102">
        <v>3243</v>
      </c>
      <c r="B2872">
        <v>2327</v>
      </c>
      <c r="C2872" t="s">
        <v>1171</v>
      </c>
      <c r="D2872" t="s">
        <v>900</v>
      </c>
      <c r="E2872">
        <v>2942</v>
      </c>
      <c r="F2872">
        <v>2914</v>
      </c>
      <c r="G2872">
        <v>300</v>
      </c>
      <c r="H2872" t="s">
        <v>898</v>
      </c>
      <c r="I2872">
        <v>7270</v>
      </c>
      <c r="J2872" t="s">
        <v>1455</v>
      </c>
      <c r="K2872" t="s">
        <v>913</v>
      </c>
      <c r="L2872">
        <v>2231</v>
      </c>
      <c r="M2872">
        <v>2210</v>
      </c>
      <c r="N2872">
        <v>400</v>
      </c>
      <c r="O2872" t="s">
        <v>901</v>
      </c>
      <c r="P2872">
        <v>0.886775799750255</v>
      </c>
      <c r="Q2872">
        <v>0.88802613155234</v>
      </c>
      <c r="R2872">
        <v>4.0458243119011798E-2</v>
      </c>
      <c r="S2872">
        <v>6.1699192008015699E-2</v>
      </c>
      <c r="T2872">
        <v>0.86064784909966896</v>
      </c>
      <c r="U2872">
        <v>0.86064784909966896</v>
      </c>
      <c r="V2872">
        <v>0.67215008985511404</v>
      </c>
      <c r="W2872">
        <v>4.1900000000000004</v>
      </c>
      <c r="X2872">
        <v>1.1200000000000001</v>
      </c>
      <c r="Y2872">
        <v>-16317</v>
      </c>
      <c r="Z2872">
        <v>-1813</v>
      </c>
      <c r="AA2872">
        <v>0.2</v>
      </c>
      <c r="AB2872">
        <v>9</v>
      </c>
      <c r="AC2872">
        <v>3</v>
      </c>
      <c r="AD2872">
        <v>6</v>
      </c>
      <c r="AE2872">
        <v>33.33</v>
      </c>
      <c r="AF2872">
        <v>19</v>
      </c>
      <c r="AG2872">
        <v>2</v>
      </c>
      <c r="AH2872">
        <v>2</v>
      </c>
      <c r="AI2872">
        <v>5</v>
      </c>
      <c r="AJ2872" s="301">
        <v>43919</v>
      </c>
      <c r="AK2872">
        <v>2686</v>
      </c>
      <c r="AL2872">
        <v>2180</v>
      </c>
      <c r="AM2872" s="301">
        <v>43828</v>
      </c>
      <c r="AN2872">
        <v>3600</v>
      </c>
      <c r="AO2872">
        <v>2713.5</v>
      </c>
      <c r="AP2872" s="301">
        <v>43645</v>
      </c>
      <c r="AQ2872">
        <v>3515</v>
      </c>
      <c r="AR2872">
        <v>2733.5</v>
      </c>
      <c r="AS2872" s="301">
        <v>43280</v>
      </c>
      <c r="AT2872">
        <v>2762</v>
      </c>
      <c r="AU2872">
        <v>3169</v>
      </c>
    </row>
    <row r="2873" spans="1:47" x14ac:dyDescent="0.2">
      <c r="A2873" s="102">
        <v>1612</v>
      </c>
      <c r="B2873">
        <v>2501</v>
      </c>
      <c r="C2873" t="s">
        <v>480</v>
      </c>
      <c r="D2873" t="s">
        <v>923</v>
      </c>
      <c r="E2873">
        <v>2009</v>
      </c>
      <c r="F2873">
        <v>2003</v>
      </c>
      <c r="G2873">
        <v>500</v>
      </c>
      <c r="H2873" t="s">
        <v>898</v>
      </c>
      <c r="I2873">
        <v>6703</v>
      </c>
      <c r="J2873" t="s">
        <v>1080</v>
      </c>
      <c r="K2873" t="s">
        <v>903</v>
      </c>
      <c r="L2873">
        <v>1028</v>
      </c>
      <c r="M2873">
        <v>1023</v>
      </c>
      <c r="N2873">
        <v>1000</v>
      </c>
      <c r="O2873" t="s">
        <v>901</v>
      </c>
      <c r="P2873">
        <v>0.82338947296046505</v>
      </c>
      <c r="Q2873">
        <v>0.93431678809859098</v>
      </c>
      <c r="R2873" s="15">
        <v>4.3498859093826399E-2</v>
      </c>
      <c r="S2873" s="15">
        <v>8.8839732444860806E-2</v>
      </c>
      <c r="T2873">
        <v>6.6261779701399695E-2</v>
      </c>
      <c r="U2873">
        <v>6.6261779701399695E-2</v>
      </c>
      <c r="V2873">
        <v>0.29610780812950699</v>
      </c>
      <c r="W2873">
        <v>0.3</v>
      </c>
      <c r="X2873">
        <v>2.15</v>
      </c>
      <c r="Y2873">
        <v>-16497</v>
      </c>
      <c r="Z2873">
        <v>-1269</v>
      </c>
      <c r="AA2873">
        <v>-0.05</v>
      </c>
      <c r="AB2873">
        <v>13</v>
      </c>
      <c r="AC2873">
        <v>6</v>
      </c>
      <c r="AD2873">
        <v>7</v>
      </c>
      <c r="AE2873">
        <v>46.15</v>
      </c>
      <c r="AF2873">
        <v>20</v>
      </c>
      <c r="AG2873">
        <v>1</v>
      </c>
      <c r="AH2873">
        <v>1</v>
      </c>
      <c r="AI2873">
        <v>11</v>
      </c>
      <c r="AJ2873" s="301">
        <v>43919</v>
      </c>
      <c r="AK2873">
        <v>2052</v>
      </c>
      <c r="AL2873">
        <v>1024</v>
      </c>
      <c r="AM2873" s="301">
        <v>43828</v>
      </c>
      <c r="AN2873">
        <v>2579</v>
      </c>
      <c r="AO2873">
        <v>1519</v>
      </c>
      <c r="AP2873" s="301">
        <v>43645</v>
      </c>
      <c r="AQ2873">
        <v>2327</v>
      </c>
      <c r="AR2873">
        <v>1357</v>
      </c>
      <c r="AS2873" s="301">
        <v>43280</v>
      </c>
      <c r="AT2873">
        <v>2696</v>
      </c>
      <c r="AU2873">
        <v>1231</v>
      </c>
    </row>
    <row r="2874" spans="1:47" x14ac:dyDescent="0.2">
      <c r="A2874" s="102">
        <v>2640</v>
      </c>
      <c r="B2874">
        <v>8113</v>
      </c>
      <c r="C2874" t="s">
        <v>1144</v>
      </c>
      <c r="D2874" t="s">
        <v>920</v>
      </c>
      <c r="E2874">
        <v>4403</v>
      </c>
      <c r="F2874">
        <v>4416</v>
      </c>
      <c r="G2874">
        <v>200</v>
      </c>
      <c r="H2874" t="s">
        <v>901</v>
      </c>
      <c r="I2874">
        <v>8279</v>
      </c>
      <c r="J2874" t="s">
        <v>640</v>
      </c>
      <c r="K2874" t="s">
        <v>921</v>
      </c>
      <c r="L2874">
        <v>7610</v>
      </c>
      <c r="M2874">
        <v>7740</v>
      </c>
      <c r="N2874">
        <v>100</v>
      </c>
      <c r="O2874" t="s">
        <v>898</v>
      </c>
      <c r="P2874">
        <v>0.73165008092315698</v>
      </c>
      <c r="Q2874">
        <v>0.90748859673845095</v>
      </c>
      <c r="R2874">
        <v>0.45906868167932602</v>
      </c>
      <c r="S2874">
        <v>4.0744636052582398E-2</v>
      </c>
      <c r="T2874">
        <v>-0.79394464907888496</v>
      </c>
      <c r="U2874">
        <v>0.79394464907888496</v>
      </c>
      <c r="V2874">
        <v>0.955474771472</v>
      </c>
      <c r="W2874">
        <v>-3.39</v>
      </c>
      <c r="X2874">
        <v>14.11</v>
      </c>
      <c r="Y2874">
        <v>-16743</v>
      </c>
      <c r="Z2874">
        <v>-3349</v>
      </c>
      <c r="AA2874">
        <v>-0.31</v>
      </c>
      <c r="AB2874">
        <v>5</v>
      </c>
      <c r="AC2874">
        <v>3</v>
      </c>
      <c r="AD2874">
        <v>2</v>
      </c>
      <c r="AE2874">
        <v>60</v>
      </c>
      <c r="AF2874">
        <v>21</v>
      </c>
      <c r="AG2874">
        <v>0</v>
      </c>
      <c r="AH2874">
        <v>0</v>
      </c>
      <c r="AI2874">
        <v>5</v>
      </c>
      <c r="AJ2874" s="301">
        <v>43919</v>
      </c>
      <c r="AK2874">
        <v>4047</v>
      </c>
      <c r="AL2874">
        <v>6810</v>
      </c>
      <c r="AM2874" s="301">
        <v>43828</v>
      </c>
      <c r="AN2874">
        <v>3700</v>
      </c>
      <c r="AO2874">
        <v>5580</v>
      </c>
      <c r="AP2874" s="301">
        <v>43645</v>
      </c>
      <c r="AQ2874">
        <v>3316</v>
      </c>
      <c r="AR2874">
        <v>4940</v>
      </c>
      <c r="AS2874" s="301">
        <v>43280</v>
      </c>
      <c r="AT2874">
        <v>3260</v>
      </c>
      <c r="AU2874">
        <v>6060</v>
      </c>
    </row>
    <row r="2875" spans="1:47" x14ac:dyDescent="0.2">
      <c r="A2875" s="102">
        <v>674</v>
      </c>
      <c r="B2875">
        <v>3863</v>
      </c>
      <c r="C2875" t="s">
        <v>1050</v>
      </c>
      <c r="D2875" t="s">
        <v>1049</v>
      </c>
      <c r="E2875">
        <v>1536</v>
      </c>
      <c r="F2875">
        <v>1503</v>
      </c>
      <c r="G2875">
        <v>700</v>
      </c>
      <c r="H2875" t="s">
        <v>901</v>
      </c>
      <c r="I2875">
        <v>7261</v>
      </c>
      <c r="J2875" t="s">
        <v>1153</v>
      </c>
      <c r="K2875" t="s">
        <v>913</v>
      </c>
      <c r="L2875">
        <v>616</v>
      </c>
      <c r="M2875">
        <v>623</v>
      </c>
      <c r="N2875">
        <v>1700</v>
      </c>
      <c r="O2875" t="s">
        <v>898</v>
      </c>
      <c r="P2875">
        <v>0.84433426764820096</v>
      </c>
      <c r="Q2875">
        <v>0.95385061349920797</v>
      </c>
      <c r="R2875">
        <v>2.8952877908106599E-3</v>
      </c>
      <c r="S2875">
        <v>1.13816583219349E-2</v>
      </c>
      <c r="T2875">
        <v>-0.14016336782607999</v>
      </c>
      <c r="U2875">
        <v>0.14016336782607999</v>
      </c>
      <c r="V2875">
        <v>1.6782490294974901E-3</v>
      </c>
      <c r="W2875">
        <v>-1.35</v>
      </c>
      <c r="X2875">
        <v>0.67</v>
      </c>
      <c r="Y2875">
        <v>-17018</v>
      </c>
      <c r="Z2875">
        <v>-945</v>
      </c>
      <c r="AA2875">
        <v>-0.05</v>
      </c>
      <c r="AB2875">
        <v>18</v>
      </c>
      <c r="AC2875">
        <v>10</v>
      </c>
      <c r="AD2875">
        <v>8</v>
      </c>
      <c r="AE2875">
        <v>55.56</v>
      </c>
      <c r="AF2875">
        <v>19</v>
      </c>
      <c r="AG2875">
        <v>3</v>
      </c>
      <c r="AH2875">
        <v>3</v>
      </c>
      <c r="AI2875">
        <v>12</v>
      </c>
      <c r="AJ2875" s="301">
        <v>43919</v>
      </c>
      <c r="AK2875">
        <v>1583</v>
      </c>
      <c r="AL2875">
        <v>606</v>
      </c>
      <c r="AM2875" s="301">
        <v>43828</v>
      </c>
      <c r="AN2875">
        <v>1848</v>
      </c>
      <c r="AO2875">
        <v>938</v>
      </c>
      <c r="AP2875" s="301">
        <v>43645</v>
      </c>
      <c r="AQ2875">
        <v>1925</v>
      </c>
      <c r="AR2875">
        <v>1146</v>
      </c>
      <c r="AS2875" s="301">
        <v>43280</v>
      </c>
      <c r="AT2875">
        <v>1732</v>
      </c>
      <c r="AU2875">
        <v>1344</v>
      </c>
    </row>
    <row r="2876" spans="1:47" x14ac:dyDescent="0.2">
      <c r="A2876" s="102">
        <v>1844</v>
      </c>
      <c r="B2876">
        <v>5471</v>
      </c>
      <c r="C2876" t="s">
        <v>1052</v>
      </c>
      <c r="D2876" t="s">
        <v>939</v>
      </c>
      <c r="E2876">
        <v>3290</v>
      </c>
      <c r="F2876">
        <v>3280</v>
      </c>
      <c r="G2876">
        <v>300</v>
      </c>
      <c r="H2876" t="s">
        <v>901</v>
      </c>
      <c r="I2876">
        <v>6361</v>
      </c>
      <c r="J2876" t="s">
        <v>576</v>
      </c>
      <c r="K2876" t="s">
        <v>909</v>
      </c>
      <c r="L2876">
        <v>2492</v>
      </c>
      <c r="M2876">
        <v>2484</v>
      </c>
      <c r="N2876">
        <v>400</v>
      </c>
      <c r="O2876" t="s">
        <v>898</v>
      </c>
      <c r="P2876">
        <v>0.72311159942276304</v>
      </c>
      <c r="Q2876">
        <v>0.92870090596495802</v>
      </c>
      <c r="R2876" s="15">
        <v>0.25927645669634097</v>
      </c>
      <c r="S2876">
        <v>7.1156232551472895E-2</v>
      </c>
      <c r="T2876">
        <v>-1.5237236875961899</v>
      </c>
      <c r="U2876">
        <v>1.5237236875961899</v>
      </c>
      <c r="V2876">
        <v>1.4662042311661501</v>
      </c>
      <c r="W2876">
        <v>-14.03</v>
      </c>
      <c r="X2876">
        <v>0.98</v>
      </c>
      <c r="Y2876">
        <v>-17048</v>
      </c>
      <c r="Z2876">
        <v>-2841</v>
      </c>
      <c r="AA2876">
        <v>-0.44</v>
      </c>
      <c r="AB2876">
        <v>6</v>
      </c>
      <c r="AC2876">
        <v>2</v>
      </c>
      <c r="AD2876">
        <v>4</v>
      </c>
      <c r="AE2876">
        <v>33.33</v>
      </c>
      <c r="AF2876">
        <v>18</v>
      </c>
      <c r="AG2876">
        <v>1</v>
      </c>
      <c r="AH2876">
        <v>1</v>
      </c>
      <c r="AI2876">
        <v>4</v>
      </c>
      <c r="AJ2876" s="301">
        <v>43919</v>
      </c>
      <c r="AK2876">
        <v>3655</v>
      </c>
      <c r="AL2876">
        <v>2060</v>
      </c>
      <c r="AM2876" s="301">
        <v>43828</v>
      </c>
      <c r="AN2876">
        <v>4805</v>
      </c>
      <c r="AO2876">
        <v>3325</v>
      </c>
      <c r="AP2876" s="301">
        <v>43645</v>
      </c>
      <c r="AQ2876">
        <v>4155</v>
      </c>
      <c r="AR2876">
        <v>3015</v>
      </c>
      <c r="AS2876" s="301">
        <v>43280</v>
      </c>
      <c r="AT2876">
        <v>4995</v>
      </c>
      <c r="AU2876">
        <v>3385</v>
      </c>
    </row>
    <row r="2877" spans="1:47" x14ac:dyDescent="0.2">
      <c r="A2877" s="102">
        <v>1385</v>
      </c>
      <c r="B2877">
        <v>4004</v>
      </c>
      <c r="C2877" t="s">
        <v>1027</v>
      </c>
      <c r="D2877" t="s">
        <v>920</v>
      </c>
      <c r="E2877">
        <v>2393</v>
      </c>
      <c r="F2877">
        <v>2398</v>
      </c>
      <c r="G2877">
        <v>400</v>
      </c>
      <c r="H2877" t="s">
        <v>901</v>
      </c>
      <c r="I2877">
        <v>5108</v>
      </c>
      <c r="J2877" t="s">
        <v>1467</v>
      </c>
      <c r="K2877" t="s">
        <v>984</v>
      </c>
      <c r="L2877">
        <v>3450</v>
      </c>
      <c r="M2877">
        <v>3455</v>
      </c>
      <c r="N2877">
        <v>300</v>
      </c>
      <c r="O2877" t="s">
        <v>898</v>
      </c>
      <c r="P2877">
        <v>0.92687692498841501</v>
      </c>
      <c r="Q2877">
        <v>0.93953734519709098</v>
      </c>
      <c r="R2877">
        <v>5.9577958040281105E-4</v>
      </c>
      <c r="S2877">
        <v>9.2194664587548297E-2</v>
      </c>
      <c r="T2877">
        <v>-1.61029787295369E-2</v>
      </c>
      <c r="U2877">
        <v>1.61029787295369E-2</v>
      </c>
      <c r="V2877">
        <v>0.24736423970153301</v>
      </c>
      <c r="W2877">
        <v>-0.1</v>
      </c>
      <c r="X2877">
        <v>7.46</v>
      </c>
      <c r="Y2877">
        <v>-17109</v>
      </c>
      <c r="Z2877">
        <v>-1711</v>
      </c>
      <c r="AA2877">
        <v>0.27</v>
      </c>
      <c r="AB2877">
        <v>10</v>
      </c>
      <c r="AC2877">
        <v>6</v>
      </c>
      <c r="AD2877">
        <v>4</v>
      </c>
      <c r="AE2877">
        <v>60</v>
      </c>
      <c r="AF2877">
        <v>13</v>
      </c>
      <c r="AG2877">
        <v>3</v>
      </c>
      <c r="AH2877">
        <v>4</v>
      </c>
      <c r="AI2877">
        <v>3</v>
      </c>
      <c r="AJ2877" s="301">
        <v>43919</v>
      </c>
      <c r="AK2877">
        <v>2311</v>
      </c>
      <c r="AL2877">
        <v>3409</v>
      </c>
      <c r="AM2877" s="301">
        <v>43828</v>
      </c>
      <c r="AN2877">
        <v>2899</v>
      </c>
      <c r="AO2877">
        <v>4070</v>
      </c>
      <c r="AP2877" s="301">
        <v>43645</v>
      </c>
      <c r="AQ2877">
        <v>3200</v>
      </c>
      <c r="AR2877">
        <v>4310</v>
      </c>
      <c r="AS2877" s="301">
        <v>43280</v>
      </c>
      <c r="AT2877">
        <v>4840</v>
      </c>
      <c r="AU2877">
        <v>4164</v>
      </c>
    </row>
    <row r="2878" spans="1:47" x14ac:dyDescent="0.2">
      <c r="A2878" s="102">
        <v>3553</v>
      </c>
      <c r="B2878">
        <v>1925</v>
      </c>
      <c r="C2878" t="s">
        <v>1459</v>
      </c>
      <c r="D2878" t="s">
        <v>907</v>
      </c>
      <c r="E2878">
        <v>2497.5</v>
      </c>
      <c r="F2878">
        <v>2510.5</v>
      </c>
      <c r="G2878">
        <v>200</v>
      </c>
      <c r="H2878" t="s">
        <v>901</v>
      </c>
      <c r="I2878">
        <v>6201</v>
      </c>
      <c r="J2878" t="s">
        <v>1150</v>
      </c>
      <c r="K2878" t="s">
        <v>913</v>
      </c>
      <c r="L2878">
        <v>5750</v>
      </c>
      <c r="M2878">
        <v>5650</v>
      </c>
      <c r="N2878">
        <v>100</v>
      </c>
      <c r="O2878" t="s">
        <v>898</v>
      </c>
      <c r="P2878">
        <v>0.59417430499301604</v>
      </c>
      <c r="Q2878">
        <v>0.87512938865248802</v>
      </c>
      <c r="R2878">
        <v>5.2029002346263599E-2</v>
      </c>
      <c r="S2878">
        <v>7.8383243573679401E-2</v>
      </c>
      <c r="T2878">
        <v>-2.1374390999466399</v>
      </c>
      <c r="U2878">
        <v>2.1374390999466399</v>
      </c>
      <c r="V2878">
        <v>2.2032671159800601</v>
      </c>
      <c r="W2878">
        <v>-11.76</v>
      </c>
      <c r="X2878">
        <v>11.13</v>
      </c>
      <c r="Y2878">
        <v>-17142</v>
      </c>
      <c r="Z2878">
        <v>-2143</v>
      </c>
      <c r="AA2878">
        <v>-0.09</v>
      </c>
      <c r="AB2878">
        <v>8</v>
      </c>
      <c r="AC2878">
        <v>4</v>
      </c>
      <c r="AD2878">
        <v>4</v>
      </c>
      <c r="AE2878">
        <v>50</v>
      </c>
      <c r="AF2878">
        <v>19</v>
      </c>
      <c r="AG2878">
        <v>1</v>
      </c>
      <c r="AH2878">
        <v>1</v>
      </c>
      <c r="AI2878">
        <v>6</v>
      </c>
      <c r="AJ2878" s="301">
        <v>43919</v>
      </c>
      <c r="AK2878">
        <v>2718.5</v>
      </c>
      <c r="AL2878">
        <v>5370</v>
      </c>
      <c r="AM2878" s="301">
        <v>43828</v>
      </c>
      <c r="AN2878">
        <v>3390</v>
      </c>
      <c r="AO2878">
        <v>6330</v>
      </c>
      <c r="AP2878" s="301">
        <v>43645</v>
      </c>
      <c r="AQ2878">
        <v>3283</v>
      </c>
      <c r="AR2878">
        <v>6040</v>
      </c>
      <c r="AS2878" s="301">
        <v>43280</v>
      </c>
      <c r="AT2878">
        <v>3742</v>
      </c>
      <c r="AU2878">
        <v>6010</v>
      </c>
    </row>
    <row r="2879" spans="1:47" x14ac:dyDescent="0.2">
      <c r="A2879" s="102">
        <v>420</v>
      </c>
      <c r="B2879">
        <v>1861</v>
      </c>
      <c r="C2879" t="s">
        <v>1204</v>
      </c>
      <c r="D2879" t="s">
        <v>907</v>
      </c>
      <c r="E2879">
        <v>2536</v>
      </c>
      <c r="F2879">
        <v>2521</v>
      </c>
      <c r="G2879">
        <v>400</v>
      </c>
      <c r="H2879" t="s">
        <v>901</v>
      </c>
      <c r="I2879">
        <v>8308</v>
      </c>
      <c r="J2879" t="s">
        <v>48</v>
      </c>
      <c r="K2879" t="s">
        <v>940</v>
      </c>
      <c r="L2879">
        <v>366</v>
      </c>
      <c r="M2879">
        <v>368</v>
      </c>
      <c r="N2879">
        <v>2700</v>
      </c>
      <c r="O2879" t="s">
        <v>898</v>
      </c>
      <c r="P2879">
        <v>0.89944435370314801</v>
      </c>
      <c r="Q2879">
        <v>0.96010215445281399</v>
      </c>
      <c r="R2879">
        <v>0.25454812617827299</v>
      </c>
      <c r="S2879">
        <v>6.2725208044324507E-2</v>
      </c>
      <c r="T2879">
        <v>-0.89133647163968099</v>
      </c>
      <c r="U2879">
        <v>0.89133647163968099</v>
      </c>
      <c r="V2879">
        <v>0.85698508618135505</v>
      </c>
      <c r="W2879">
        <v>-3.68</v>
      </c>
      <c r="X2879">
        <v>1.47</v>
      </c>
      <c r="Y2879">
        <v>-17426</v>
      </c>
      <c r="Z2879">
        <v>-1340</v>
      </c>
      <c r="AA2879">
        <v>-0.04</v>
      </c>
      <c r="AB2879">
        <v>13</v>
      </c>
      <c r="AC2879">
        <v>6</v>
      </c>
      <c r="AD2879">
        <v>7</v>
      </c>
      <c r="AE2879">
        <v>46.15</v>
      </c>
      <c r="AF2879">
        <v>20</v>
      </c>
      <c r="AG2879">
        <v>2</v>
      </c>
      <c r="AH2879">
        <v>1</v>
      </c>
      <c r="AI2879">
        <v>10</v>
      </c>
      <c r="AJ2879" s="301">
        <v>43919</v>
      </c>
      <c r="AK2879">
        <v>2481</v>
      </c>
      <c r="AL2879">
        <v>344</v>
      </c>
      <c r="AM2879" s="301">
        <v>43828</v>
      </c>
      <c r="AN2879">
        <v>3330</v>
      </c>
      <c r="AO2879">
        <v>479</v>
      </c>
      <c r="AP2879" s="301">
        <v>43645</v>
      </c>
      <c r="AQ2879">
        <v>3310</v>
      </c>
      <c r="AR2879">
        <v>453.5</v>
      </c>
      <c r="AS2879" s="301">
        <v>43280</v>
      </c>
      <c r="AT2879">
        <v>3740</v>
      </c>
      <c r="AU2879">
        <v>582.29999999999995</v>
      </c>
    </row>
    <row r="2880" spans="1:47" x14ac:dyDescent="0.2">
      <c r="A2880" s="102">
        <v>3265</v>
      </c>
      <c r="B2880">
        <v>1969</v>
      </c>
      <c r="C2880" t="s">
        <v>1146</v>
      </c>
      <c r="D2880" t="s">
        <v>907</v>
      </c>
      <c r="E2880">
        <v>1570</v>
      </c>
      <c r="F2880">
        <v>1559</v>
      </c>
      <c r="G2880">
        <v>600</v>
      </c>
      <c r="H2880" t="s">
        <v>901</v>
      </c>
      <c r="I2880">
        <v>7313</v>
      </c>
      <c r="J2880" t="s">
        <v>857</v>
      </c>
      <c r="K2880" t="s">
        <v>913</v>
      </c>
      <c r="L2880">
        <v>2939</v>
      </c>
      <c r="M2880">
        <v>2923</v>
      </c>
      <c r="N2880">
        <v>300</v>
      </c>
      <c r="O2880" t="s">
        <v>898</v>
      </c>
      <c r="P2880">
        <v>0.75877364917717705</v>
      </c>
      <c r="Q2880">
        <v>0.88738729085698198</v>
      </c>
      <c r="R2880">
        <v>1.8394711501559299E-2</v>
      </c>
      <c r="S2880">
        <v>7.9655293334384304E-3</v>
      </c>
      <c r="T2880">
        <v>-1.99744914690521</v>
      </c>
      <c r="U2880">
        <v>1.99744914690521</v>
      </c>
      <c r="V2880">
        <v>1.8350474371885499</v>
      </c>
      <c r="W2880">
        <v>-13.21</v>
      </c>
      <c r="X2880">
        <v>6.67</v>
      </c>
      <c r="Y2880">
        <v>-18325</v>
      </c>
      <c r="Z2880">
        <v>-1832</v>
      </c>
      <c r="AA2880">
        <v>-0.13</v>
      </c>
      <c r="AB2880">
        <v>10</v>
      </c>
      <c r="AC2880">
        <v>5</v>
      </c>
      <c r="AD2880">
        <v>5</v>
      </c>
      <c r="AE2880">
        <v>50</v>
      </c>
      <c r="AF2880">
        <v>20</v>
      </c>
      <c r="AG2880">
        <v>1</v>
      </c>
      <c r="AH2880">
        <v>0</v>
      </c>
      <c r="AI2880">
        <v>9</v>
      </c>
      <c r="AJ2880" s="301">
        <v>43919</v>
      </c>
      <c r="AK2880">
        <v>1711</v>
      </c>
      <c r="AL2880">
        <v>2701</v>
      </c>
      <c r="AM2880" s="301">
        <v>43828</v>
      </c>
      <c r="AN2880">
        <v>1960</v>
      </c>
      <c r="AO2880">
        <v>3425</v>
      </c>
      <c r="AP2880" s="301">
        <v>43645</v>
      </c>
      <c r="AQ2880">
        <v>1826</v>
      </c>
      <c r="AR2880">
        <v>3075</v>
      </c>
      <c r="AS2880" s="301">
        <v>43280</v>
      </c>
      <c r="AT2880">
        <v>1993</v>
      </c>
      <c r="AU2880">
        <v>4495</v>
      </c>
    </row>
    <row r="2881" spans="1:47" x14ac:dyDescent="0.2">
      <c r="A2881" s="102">
        <v>698</v>
      </c>
      <c r="B2881">
        <v>5991</v>
      </c>
      <c r="C2881" t="s">
        <v>789</v>
      </c>
      <c r="D2881" t="s">
        <v>1032</v>
      </c>
      <c r="E2881">
        <v>693</v>
      </c>
      <c r="F2881">
        <v>693</v>
      </c>
      <c r="G2881">
        <v>1300</v>
      </c>
      <c r="H2881" t="s">
        <v>901</v>
      </c>
      <c r="I2881">
        <v>6287</v>
      </c>
      <c r="J2881" t="s">
        <v>963</v>
      </c>
      <c r="K2881" t="s">
        <v>909</v>
      </c>
      <c r="L2881">
        <v>2270</v>
      </c>
      <c r="M2881">
        <v>2245</v>
      </c>
      <c r="N2881">
        <v>400</v>
      </c>
      <c r="O2881" t="s">
        <v>898</v>
      </c>
      <c r="P2881">
        <v>0.90127533218772204</v>
      </c>
      <c r="Q2881">
        <v>0.95352763028686005</v>
      </c>
      <c r="R2881">
        <v>3.3225371107029099E-3</v>
      </c>
      <c r="S2881">
        <v>3.8304900131322199E-2</v>
      </c>
      <c r="T2881">
        <v>-0.59480020563008096</v>
      </c>
      <c r="U2881">
        <v>0.59480020563008096</v>
      </c>
      <c r="V2881">
        <v>0.699973275986431</v>
      </c>
      <c r="W2881">
        <v>-3.09</v>
      </c>
      <c r="X2881">
        <v>0.32</v>
      </c>
      <c r="Y2881">
        <v>-18361</v>
      </c>
      <c r="Z2881">
        <v>-1224</v>
      </c>
      <c r="AA2881">
        <v>-0.14000000000000001</v>
      </c>
      <c r="AB2881">
        <v>15</v>
      </c>
      <c r="AC2881">
        <v>8</v>
      </c>
      <c r="AD2881">
        <v>7</v>
      </c>
      <c r="AE2881">
        <v>53.33</v>
      </c>
      <c r="AF2881">
        <v>18</v>
      </c>
      <c r="AG2881">
        <v>3</v>
      </c>
      <c r="AH2881">
        <v>3</v>
      </c>
      <c r="AI2881">
        <v>9</v>
      </c>
      <c r="AJ2881" s="301">
        <v>43919</v>
      </c>
      <c r="AK2881">
        <v>747</v>
      </c>
      <c r="AL2881">
        <v>2183</v>
      </c>
      <c r="AM2881" s="301">
        <v>43828</v>
      </c>
      <c r="AN2881">
        <v>995</v>
      </c>
      <c r="AO2881">
        <v>3430</v>
      </c>
      <c r="AP2881" s="301">
        <v>43645</v>
      </c>
      <c r="AQ2881">
        <v>857</v>
      </c>
      <c r="AR2881">
        <v>2767</v>
      </c>
      <c r="AS2881" s="301">
        <v>43280</v>
      </c>
      <c r="AT2881">
        <v>1025</v>
      </c>
      <c r="AU2881">
        <v>3190</v>
      </c>
    </row>
    <row r="2882" spans="1:47" x14ac:dyDescent="0.2">
      <c r="A2882" s="102">
        <v>2635</v>
      </c>
      <c r="B2882">
        <v>7261</v>
      </c>
      <c r="C2882" t="s">
        <v>1153</v>
      </c>
      <c r="D2882" t="s">
        <v>913</v>
      </c>
      <c r="E2882">
        <v>616</v>
      </c>
      <c r="F2882">
        <v>623</v>
      </c>
      <c r="G2882">
        <v>1400</v>
      </c>
      <c r="H2882" t="s">
        <v>901</v>
      </c>
      <c r="I2882">
        <v>9086</v>
      </c>
      <c r="J2882" t="s">
        <v>1475</v>
      </c>
      <c r="K2882" t="s">
        <v>976</v>
      </c>
      <c r="L2882">
        <v>2848</v>
      </c>
      <c r="M2882">
        <v>2853</v>
      </c>
      <c r="N2882">
        <v>300</v>
      </c>
      <c r="O2882" t="s">
        <v>898</v>
      </c>
      <c r="P2882">
        <v>0.88328406206874099</v>
      </c>
      <c r="Q2882">
        <v>0.90754714753157095</v>
      </c>
      <c r="R2882">
        <v>0.33554491347890503</v>
      </c>
      <c r="S2882">
        <v>9.5806397322537207E-2</v>
      </c>
      <c r="T2882">
        <v>-1.2908610786218699</v>
      </c>
      <c r="U2882">
        <v>1.2908610786218699</v>
      </c>
      <c r="V2882">
        <v>1.19479881814885</v>
      </c>
      <c r="W2882">
        <v>-10.93</v>
      </c>
      <c r="X2882">
        <v>1.9</v>
      </c>
      <c r="Y2882">
        <v>-18445</v>
      </c>
      <c r="Z2882">
        <v>-1318</v>
      </c>
      <c r="AA2882">
        <v>-0.16</v>
      </c>
      <c r="AB2882">
        <v>14</v>
      </c>
      <c r="AC2882">
        <v>8</v>
      </c>
      <c r="AD2882">
        <v>6</v>
      </c>
      <c r="AE2882">
        <v>57.14</v>
      </c>
      <c r="AF2882">
        <v>19</v>
      </c>
      <c r="AG2882">
        <v>1</v>
      </c>
      <c r="AH2882">
        <v>2</v>
      </c>
      <c r="AI2882">
        <v>11</v>
      </c>
      <c r="AJ2882" s="301">
        <v>43919</v>
      </c>
      <c r="AK2882">
        <v>606</v>
      </c>
      <c r="AL2882">
        <v>2405</v>
      </c>
      <c r="AM2882" s="301">
        <v>43828</v>
      </c>
      <c r="AN2882">
        <v>938</v>
      </c>
      <c r="AO2882">
        <v>3075</v>
      </c>
      <c r="AP2882" s="301">
        <v>43645</v>
      </c>
      <c r="AQ2882">
        <v>1146</v>
      </c>
      <c r="AR2882">
        <v>3520</v>
      </c>
      <c r="AS2882" s="301">
        <v>43280</v>
      </c>
      <c r="AT2882">
        <v>1344</v>
      </c>
      <c r="AU2882">
        <v>2775</v>
      </c>
    </row>
    <row r="2883" spans="1:47" x14ac:dyDescent="0.2">
      <c r="A2883" s="102">
        <v>513</v>
      </c>
      <c r="B2883">
        <v>3087</v>
      </c>
      <c r="C2883" t="s">
        <v>1094</v>
      </c>
      <c r="D2883" t="s">
        <v>921</v>
      </c>
      <c r="E2883">
        <v>1721</v>
      </c>
      <c r="F2883">
        <v>1719</v>
      </c>
      <c r="G2883">
        <v>600</v>
      </c>
      <c r="H2883" t="s">
        <v>901</v>
      </c>
      <c r="I2883">
        <v>5101</v>
      </c>
      <c r="J2883" t="s">
        <v>1263</v>
      </c>
      <c r="K2883" t="s">
        <v>984</v>
      </c>
      <c r="L2883">
        <v>1514</v>
      </c>
      <c r="M2883">
        <v>1495</v>
      </c>
      <c r="N2883">
        <v>700</v>
      </c>
      <c r="O2883" t="s">
        <v>898</v>
      </c>
      <c r="P2883">
        <v>0.88359100066232799</v>
      </c>
      <c r="Q2883">
        <v>0.95774419514569797</v>
      </c>
      <c r="R2883">
        <v>8.1819996935426603E-2</v>
      </c>
      <c r="S2883">
        <v>2.34597634738677E-2</v>
      </c>
      <c r="T2883">
        <v>-0.41357675073011402</v>
      </c>
      <c r="U2883">
        <v>0.41357675073011402</v>
      </c>
      <c r="V2883">
        <v>0.93305599885219104</v>
      </c>
      <c r="W2883">
        <v>-2.82</v>
      </c>
      <c r="X2883">
        <v>1.46</v>
      </c>
      <c r="Y2883">
        <v>-18663</v>
      </c>
      <c r="Z2883">
        <v>-1333</v>
      </c>
      <c r="AA2883">
        <v>-0.21</v>
      </c>
      <c r="AB2883">
        <v>14</v>
      </c>
      <c r="AC2883">
        <v>5</v>
      </c>
      <c r="AD2883">
        <v>9</v>
      </c>
      <c r="AE2883">
        <v>35.71</v>
      </c>
      <c r="AF2883">
        <v>18</v>
      </c>
      <c r="AG2883">
        <v>3</v>
      </c>
      <c r="AH2883">
        <v>1</v>
      </c>
      <c r="AI2883">
        <v>10</v>
      </c>
      <c r="AJ2883" s="301">
        <v>43919</v>
      </c>
      <c r="AK2883">
        <v>1657</v>
      </c>
      <c r="AL2883">
        <v>1457</v>
      </c>
      <c r="AM2883" s="301">
        <v>43828</v>
      </c>
      <c r="AN2883">
        <v>2166</v>
      </c>
      <c r="AO2883">
        <v>2131</v>
      </c>
      <c r="AP2883" s="301">
        <v>43645</v>
      </c>
      <c r="AQ2883">
        <v>2077</v>
      </c>
      <c r="AR2883">
        <v>2041</v>
      </c>
      <c r="AS2883" s="301">
        <v>43280</v>
      </c>
      <c r="AT2883">
        <v>2140</v>
      </c>
      <c r="AU2883">
        <v>2246</v>
      </c>
    </row>
    <row r="2884" spans="1:47" x14ac:dyDescent="0.2">
      <c r="A2884" s="102">
        <v>1942</v>
      </c>
      <c r="B2884">
        <v>1824</v>
      </c>
      <c r="C2884" t="s">
        <v>221</v>
      </c>
      <c r="D2884" t="s">
        <v>907</v>
      </c>
      <c r="E2884">
        <v>803</v>
      </c>
      <c r="F2884">
        <v>799</v>
      </c>
      <c r="G2884">
        <v>700</v>
      </c>
      <c r="H2884" t="s">
        <v>901</v>
      </c>
      <c r="I2884">
        <v>6856</v>
      </c>
      <c r="J2884" t="s">
        <v>230</v>
      </c>
      <c r="K2884" t="s">
        <v>903</v>
      </c>
      <c r="L2884">
        <v>5570</v>
      </c>
      <c r="M2884">
        <v>5590</v>
      </c>
      <c r="N2884">
        <v>100</v>
      </c>
      <c r="O2884" t="s">
        <v>898</v>
      </c>
      <c r="P2884">
        <v>0.77641266880484805</v>
      </c>
      <c r="Q2884">
        <v>0.92643743174594995</v>
      </c>
      <c r="R2884" s="15">
        <v>7.6116164448111104E-2</v>
      </c>
      <c r="S2884">
        <v>2.9017623775538199E-2</v>
      </c>
      <c r="T2884">
        <v>-1.36627307670661</v>
      </c>
      <c r="U2884">
        <v>1.36627307670661</v>
      </c>
      <c r="V2884">
        <v>1.0560817675423799</v>
      </c>
      <c r="W2884">
        <v>-5.47</v>
      </c>
      <c r="X2884">
        <v>0.05</v>
      </c>
      <c r="Y2884">
        <v>-18762</v>
      </c>
      <c r="Z2884">
        <v>-1251</v>
      </c>
      <c r="AA2884">
        <v>-0.17</v>
      </c>
      <c r="AB2884">
        <v>15</v>
      </c>
      <c r="AC2884">
        <v>8</v>
      </c>
      <c r="AD2884">
        <v>7</v>
      </c>
      <c r="AE2884">
        <v>53.33</v>
      </c>
      <c r="AF2884">
        <v>18</v>
      </c>
      <c r="AG2884">
        <v>2</v>
      </c>
      <c r="AH2884">
        <v>4</v>
      </c>
      <c r="AI2884">
        <v>9</v>
      </c>
      <c r="AJ2884" s="301">
        <v>43919</v>
      </c>
      <c r="AK2884">
        <v>779</v>
      </c>
      <c r="AL2884">
        <v>5480</v>
      </c>
      <c r="AM2884" s="301">
        <v>43828</v>
      </c>
      <c r="AN2884">
        <v>1069</v>
      </c>
      <c r="AO2884">
        <v>7330</v>
      </c>
      <c r="AP2884" s="301">
        <v>43645</v>
      </c>
      <c r="AQ2884">
        <v>904</v>
      </c>
      <c r="AR2884">
        <v>5780</v>
      </c>
      <c r="AS2884" s="301">
        <v>43280</v>
      </c>
      <c r="AT2884">
        <v>1235</v>
      </c>
      <c r="AU2884">
        <v>7730</v>
      </c>
    </row>
    <row r="2885" spans="1:47" x14ac:dyDescent="0.2">
      <c r="A2885" s="102">
        <v>3146</v>
      </c>
      <c r="B2885">
        <v>7164</v>
      </c>
      <c r="C2885" t="s">
        <v>1042</v>
      </c>
      <c r="D2885" t="s">
        <v>904</v>
      </c>
      <c r="E2885">
        <v>4080</v>
      </c>
      <c r="F2885">
        <v>4095</v>
      </c>
      <c r="G2885">
        <v>200</v>
      </c>
      <c r="H2885" t="s">
        <v>898</v>
      </c>
      <c r="I2885">
        <v>8591</v>
      </c>
      <c r="J2885" t="s">
        <v>1009</v>
      </c>
      <c r="K2885" t="s">
        <v>904</v>
      </c>
      <c r="L2885">
        <v>1319.5</v>
      </c>
      <c r="M2885">
        <v>1305</v>
      </c>
      <c r="N2885">
        <v>600</v>
      </c>
      <c r="O2885" t="s">
        <v>901</v>
      </c>
      <c r="P2885">
        <v>0.91201559764598705</v>
      </c>
      <c r="Q2885">
        <v>0.89158344489364505</v>
      </c>
      <c r="R2885">
        <v>7.89251543383927E-2</v>
      </c>
      <c r="S2885" s="15">
        <v>9.8830125859650203E-2</v>
      </c>
      <c r="T2885">
        <v>2.0803480015937699</v>
      </c>
      <c r="U2885">
        <v>2.0803480015937699</v>
      </c>
      <c r="V2885">
        <v>1.61395307466439</v>
      </c>
      <c r="W2885">
        <v>15.73</v>
      </c>
      <c r="X2885">
        <v>4.4000000000000004</v>
      </c>
      <c r="Y2885">
        <v>-18859</v>
      </c>
      <c r="Z2885">
        <v>-1347</v>
      </c>
      <c r="AA2885">
        <v>0.05</v>
      </c>
      <c r="AB2885">
        <v>14</v>
      </c>
      <c r="AC2885">
        <v>8</v>
      </c>
      <c r="AD2885">
        <v>6</v>
      </c>
      <c r="AE2885">
        <v>57.14</v>
      </c>
      <c r="AF2885">
        <v>20</v>
      </c>
      <c r="AG2885">
        <v>1</v>
      </c>
      <c r="AH2885">
        <v>2</v>
      </c>
      <c r="AI2885">
        <v>11</v>
      </c>
      <c r="AJ2885" s="301">
        <v>43919</v>
      </c>
      <c r="AK2885">
        <v>3525</v>
      </c>
      <c r="AL2885">
        <v>1373.5</v>
      </c>
      <c r="AM2885" s="301">
        <v>43828</v>
      </c>
      <c r="AN2885">
        <v>4650</v>
      </c>
      <c r="AO2885">
        <v>1811</v>
      </c>
      <c r="AP2885" s="301">
        <v>43645</v>
      </c>
      <c r="AQ2885">
        <v>4210</v>
      </c>
      <c r="AR2885">
        <v>1626.5</v>
      </c>
      <c r="AS2885" s="301">
        <v>43280</v>
      </c>
      <c r="AT2885">
        <v>4985</v>
      </c>
      <c r="AU2885">
        <v>1742.5</v>
      </c>
    </row>
    <row r="2886" spans="1:47" x14ac:dyDescent="0.2">
      <c r="A2886" s="102">
        <v>867</v>
      </c>
      <c r="B2886">
        <v>8411</v>
      </c>
      <c r="C2886" t="s">
        <v>979</v>
      </c>
      <c r="D2886" t="s">
        <v>940</v>
      </c>
      <c r="E2886">
        <v>131.69999999999999</v>
      </c>
      <c r="F2886">
        <v>131.9</v>
      </c>
      <c r="G2886">
        <v>8300</v>
      </c>
      <c r="H2886" t="s">
        <v>901</v>
      </c>
      <c r="I2886">
        <v>8850</v>
      </c>
      <c r="J2886" t="s">
        <v>1345</v>
      </c>
      <c r="K2886" t="s">
        <v>917</v>
      </c>
      <c r="L2886">
        <v>2237</v>
      </c>
      <c r="M2886">
        <v>2184</v>
      </c>
      <c r="N2886">
        <v>500</v>
      </c>
      <c r="O2886" t="s">
        <v>898</v>
      </c>
      <c r="P2886">
        <v>0.81260709676039899</v>
      </c>
      <c r="Q2886">
        <v>0.94997326030569396</v>
      </c>
      <c r="R2886">
        <v>0.46258204620700899</v>
      </c>
      <c r="S2886" s="15">
        <v>5.4436103829683197E-2</v>
      </c>
      <c r="T2886">
        <v>-0.34952377669995099</v>
      </c>
      <c r="U2886">
        <v>0.34952377669995099</v>
      </c>
      <c r="V2886">
        <v>0.77657781936718195</v>
      </c>
      <c r="W2886">
        <v>-1.65</v>
      </c>
      <c r="X2886">
        <v>0.25</v>
      </c>
      <c r="Y2886">
        <v>-18953</v>
      </c>
      <c r="Z2886">
        <v>-1354</v>
      </c>
      <c r="AA2886">
        <v>-0.05</v>
      </c>
      <c r="AB2886">
        <v>14</v>
      </c>
      <c r="AC2886">
        <v>6</v>
      </c>
      <c r="AD2886">
        <v>8</v>
      </c>
      <c r="AE2886">
        <v>42.86</v>
      </c>
      <c r="AF2886">
        <v>19</v>
      </c>
      <c r="AG2886">
        <v>2</v>
      </c>
      <c r="AH2886">
        <v>1</v>
      </c>
      <c r="AI2886">
        <v>11</v>
      </c>
      <c r="AJ2886" s="301">
        <v>43919</v>
      </c>
      <c r="AK2886">
        <v>130</v>
      </c>
      <c r="AL2886">
        <v>2067</v>
      </c>
      <c r="AM2886" s="301">
        <v>43828</v>
      </c>
      <c r="AN2886">
        <v>168.3</v>
      </c>
      <c r="AO2886">
        <v>2785</v>
      </c>
      <c r="AP2886" s="301">
        <v>43645</v>
      </c>
      <c r="AQ2886">
        <v>157.69999999999999</v>
      </c>
      <c r="AR2886">
        <v>2621</v>
      </c>
      <c r="AS2886" s="301">
        <v>43280</v>
      </c>
      <c r="AT2886">
        <v>185.5</v>
      </c>
      <c r="AU2886">
        <v>2610</v>
      </c>
    </row>
    <row r="2887" spans="1:47" x14ac:dyDescent="0.2">
      <c r="A2887" s="102">
        <v>748</v>
      </c>
      <c r="B2887">
        <v>4849</v>
      </c>
      <c r="C2887" t="s">
        <v>448</v>
      </c>
      <c r="D2887" t="s">
        <v>910</v>
      </c>
      <c r="E2887">
        <v>2773</v>
      </c>
      <c r="F2887">
        <v>2667</v>
      </c>
      <c r="G2887">
        <v>400</v>
      </c>
      <c r="H2887" t="s">
        <v>898</v>
      </c>
      <c r="I2887">
        <v>5334</v>
      </c>
      <c r="J2887" t="s">
        <v>1074</v>
      </c>
      <c r="K2887" t="s">
        <v>897</v>
      </c>
      <c r="L2887">
        <v>1533</v>
      </c>
      <c r="M2887">
        <v>1527</v>
      </c>
      <c r="N2887">
        <v>700</v>
      </c>
      <c r="O2887" t="s">
        <v>901</v>
      </c>
      <c r="P2887">
        <v>0.89769621455480098</v>
      </c>
      <c r="Q2887">
        <v>0.95233406984943803</v>
      </c>
      <c r="R2887">
        <v>0.28406893930902399</v>
      </c>
      <c r="S2887" s="15">
        <v>1.53879219220329E-2</v>
      </c>
      <c r="T2887">
        <v>0.86619765699356499</v>
      </c>
      <c r="U2887">
        <v>0.86619765699356499</v>
      </c>
      <c r="V2887">
        <v>1.1037987898512001</v>
      </c>
      <c r="W2887">
        <v>9.02</v>
      </c>
      <c r="X2887">
        <v>0.2</v>
      </c>
      <c r="Y2887">
        <v>-19345</v>
      </c>
      <c r="Z2887">
        <v>-1612</v>
      </c>
      <c r="AA2887">
        <v>0.03</v>
      </c>
      <c r="AB2887">
        <v>12</v>
      </c>
      <c r="AC2887">
        <v>7</v>
      </c>
      <c r="AD2887">
        <v>5</v>
      </c>
      <c r="AE2887">
        <v>58.33</v>
      </c>
      <c r="AF2887">
        <v>16</v>
      </c>
      <c r="AG2887">
        <v>3</v>
      </c>
      <c r="AH2887">
        <v>3</v>
      </c>
      <c r="AI2887">
        <v>6</v>
      </c>
      <c r="AJ2887" s="301">
        <v>43919</v>
      </c>
      <c r="AK2887">
        <v>2100</v>
      </c>
      <c r="AL2887">
        <v>1608</v>
      </c>
      <c r="AM2887" s="301">
        <v>43828</v>
      </c>
      <c r="AN2887">
        <v>4775</v>
      </c>
      <c r="AO2887">
        <v>2134</v>
      </c>
      <c r="AP2887" s="301">
        <v>43645</v>
      </c>
      <c r="AQ2887">
        <v>4265</v>
      </c>
      <c r="AR2887">
        <v>2076</v>
      </c>
      <c r="AS2887" s="301">
        <v>43280</v>
      </c>
      <c r="AT2887">
        <v>5350</v>
      </c>
      <c r="AU2887">
        <v>3025</v>
      </c>
    </row>
    <row r="2888" spans="1:47" x14ac:dyDescent="0.2">
      <c r="A2888" s="102">
        <v>1980</v>
      </c>
      <c r="B2888">
        <v>8233</v>
      </c>
      <c r="C2888" t="s">
        <v>930</v>
      </c>
      <c r="D2888" t="s">
        <v>921</v>
      </c>
      <c r="E2888">
        <v>920</v>
      </c>
      <c r="F2888">
        <v>907</v>
      </c>
      <c r="G2888">
        <v>1000</v>
      </c>
      <c r="H2888" t="s">
        <v>901</v>
      </c>
      <c r="I2888">
        <v>8316</v>
      </c>
      <c r="J2888" t="s">
        <v>1051</v>
      </c>
      <c r="K2888" t="s">
        <v>940</v>
      </c>
      <c r="L2888">
        <v>3001</v>
      </c>
      <c r="M2888">
        <v>3011</v>
      </c>
      <c r="N2888">
        <v>300</v>
      </c>
      <c r="O2888" t="s">
        <v>898</v>
      </c>
      <c r="P2888">
        <v>0.71681760427128105</v>
      </c>
      <c r="Q2888">
        <v>0.92545021891342605</v>
      </c>
      <c r="R2888">
        <v>0.19864616020183101</v>
      </c>
      <c r="S2888">
        <v>9.9803353157637206E-2</v>
      </c>
      <c r="T2888">
        <v>-1.84815841583688</v>
      </c>
      <c r="U2888">
        <v>1.84815841583688</v>
      </c>
      <c r="V2888">
        <v>1.7320996322956099</v>
      </c>
      <c r="W2888">
        <v>-11.35</v>
      </c>
      <c r="X2888">
        <v>0.41</v>
      </c>
      <c r="Y2888">
        <v>-19347</v>
      </c>
      <c r="Z2888">
        <v>-1488</v>
      </c>
      <c r="AA2888">
        <v>-0.23</v>
      </c>
      <c r="AB2888">
        <v>13</v>
      </c>
      <c r="AC2888">
        <v>5</v>
      </c>
      <c r="AD2888">
        <v>8</v>
      </c>
      <c r="AE2888">
        <v>38.46</v>
      </c>
      <c r="AF2888">
        <v>18</v>
      </c>
      <c r="AG2888">
        <v>2</v>
      </c>
      <c r="AH2888">
        <v>2</v>
      </c>
      <c r="AI2888">
        <v>9</v>
      </c>
      <c r="AJ2888" s="301">
        <v>43919</v>
      </c>
      <c r="AK2888">
        <v>1003</v>
      </c>
      <c r="AL2888">
        <v>2750.5</v>
      </c>
      <c r="AM2888" s="301">
        <v>43828</v>
      </c>
      <c r="AN2888">
        <v>1228</v>
      </c>
      <c r="AO2888">
        <v>4038</v>
      </c>
      <c r="AP2888" s="301">
        <v>43645</v>
      </c>
      <c r="AQ2888">
        <v>1210</v>
      </c>
      <c r="AR2888">
        <v>3843</v>
      </c>
      <c r="AS2888" s="301">
        <v>43280</v>
      </c>
      <c r="AT2888">
        <v>1834</v>
      </c>
      <c r="AU2888">
        <v>4233</v>
      </c>
    </row>
    <row r="2889" spans="1:47" x14ac:dyDescent="0.2">
      <c r="A2889" s="102">
        <v>3800</v>
      </c>
      <c r="B2889">
        <v>5301</v>
      </c>
      <c r="C2889" t="s">
        <v>553</v>
      </c>
      <c r="D2889" t="s">
        <v>897</v>
      </c>
      <c r="E2889">
        <v>1010</v>
      </c>
      <c r="F2889">
        <v>1001</v>
      </c>
      <c r="G2889">
        <v>600</v>
      </c>
      <c r="H2889" t="s">
        <v>898</v>
      </c>
      <c r="I2889">
        <v>6201</v>
      </c>
      <c r="J2889" t="s">
        <v>1150</v>
      </c>
      <c r="K2889" t="s">
        <v>913</v>
      </c>
      <c r="L2889">
        <v>5750</v>
      </c>
      <c r="M2889">
        <v>5650</v>
      </c>
      <c r="N2889">
        <v>100</v>
      </c>
      <c r="O2889" t="s">
        <v>901</v>
      </c>
      <c r="P2889">
        <v>0.88318209714765195</v>
      </c>
      <c r="Q2889">
        <v>0.86522499034151601</v>
      </c>
      <c r="R2889">
        <v>8.92360449070249E-2</v>
      </c>
      <c r="S2889">
        <v>5.0094824017281998E-2</v>
      </c>
      <c r="T2889">
        <v>0.480244149683693</v>
      </c>
      <c r="U2889">
        <v>0.480244149683693</v>
      </c>
      <c r="V2889">
        <v>0.94658785959843805</v>
      </c>
      <c r="W2889">
        <v>2.02</v>
      </c>
      <c r="X2889">
        <v>6.3</v>
      </c>
      <c r="Y2889">
        <v>-19510</v>
      </c>
      <c r="Z2889">
        <v>-1301</v>
      </c>
      <c r="AA2889">
        <v>-0.31</v>
      </c>
      <c r="AB2889">
        <v>15</v>
      </c>
      <c r="AC2889">
        <v>8</v>
      </c>
      <c r="AD2889">
        <v>7</v>
      </c>
      <c r="AE2889">
        <v>53.33</v>
      </c>
      <c r="AF2889">
        <v>17</v>
      </c>
      <c r="AG2889">
        <v>2</v>
      </c>
      <c r="AH2889">
        <v>4</v>
      </c>
      <c r="AI2889">
        <v>9</v>
      </c>
      <c r="AJ2889" s="301">
        <v>43919</v>
      </c>
      <c r="AK2889">
        <v>903</v>
      </c>
      <c r="AL2889">
        <v>5370</v>
      </c>
      <c r="AM2889" s="301">
        <v>43828</v>
      </c>
      <c r="AN2889">
        <v>1095</v>
      </c>
      <c r="AO2889">
        <v>6330</v>
      </c>
      <c r="AP2889" s="301">
        <v>43645</v>
      </c>
      <c r="AQ2889">
        <v>1140</v>
      </c>
      <c r="AR2889">
        <v>6040</v>
      </c>
      <c r="AS2889" s="301">
        <v>43280</v>
      </c>
      <c r="AT2889">
        <v>1975</v>
      </c>
      <c r="AU2889">
        <v>6010</v>
      </c>
    </row>
    <row r="2890" spans="1:47" x14ac:dyDescent="0.2">
      <c r="A2890" s="102">
        <v>3724</v>
      </c>
      <c r="B2890">
        <v>2296</v>
      </c>
      <c r="C2890" t="s">
        <v>1472</v>
      </c>
      <c r="D2890" t="s">
        <v>923</v>
      </c>
      <c r="E2890">
        <v>646</v>
      </c>
      <c r="F2890">
        <v>643</v>
      </c>
      <c r="G2890">
        <v>1600</v>
      </c>
      <c r="H2890" t="s">
        <v>898</v>
      </c>
      <c r="I2890">
        <v>7459</v>
      </c>
      <c r="J2890" t="s">
        <v>604</v>
      </c>
      <c r="K2890" t="s">
        <v>905</v>
      </c>
      <c r="L2890">
        <v>2035</v>
      </c>
      <c r="M2890">
        <v>2036</v>
      </c>
      <c r="N2890">
        <v>500</v>
      </c>
      <c r="O2890" t="s">
        <v>901</v>
      </c>
      <c r="P2890">
        <v>0.56133029071603902</v>
      </c>
      <c r="Q2890">
        <v>0.868497210389506</v>
      </c>
      <c r="R2890">
        <v>0.30688362936330499</v>
      </c>
      <c r="S2890">
        <v>6.3564443442266597E-2</v>
      </c>
      <c r="T2890">
        <v>0.96830465535281196</v>
      </c>
      <c r="U2890">
        <v>0.96830465535281196</v>
      </c>
      <c r="V2890">
        <v>1.1966897724066701</v>
      </c>
      <c r="W2890">
        <v>2.96</v>
      </c>
      <c r="X2890">
        <v>1.06</v>
      </c>
      <c r="Y2890">
        <v>-19533</v>
      </c>
      <c r="Z2890">
        <v>-1503</v>
      </c>
      <c r="AA2890">
        <v>-0.11</v>
      </c>
      <c r="AB2890">
        <v>13</v>
      </c>
      <c r="AC2890">
        <v>7</v>
      </c>
      <c r="AD2890">
        <v>6</v>
      </c>
      <c r="AE2890">
        <v>53.85</v>
      </c>
      <c r="AF2890">
        <v>19</v>
      </c>
      <c r="AG2890">
        <v>2</v>
      </c>
      <c r="AH2890">
        <v>1</v>
      </c>
      <c r="AI2890">
        <v>10</v>
      </c>
      <c r="AJ2890" s="301">
        <v>43919</v>
      </c>
      <c r="AK2890">
        <v>655</v>
      </c>
      <c r="AL2890">
        <v>2183</v>
      </c>
      <c r="AM2890" s="301">
        <v>43828</v>
      </c>
      <c r="AN2890">
        <v>705</v>
      </c>
      <c r="AO2890">
        <v>2413</v>
      </c>
      <c r="AP2890" s="301">
        <v>43645</v>
      </c>
      <c r="AQ2890">
        <v>743</v>
      </c>
      <c r="AR2890">
        <v>2427</v>
      </c>
      <c r="AS2890" s="301">
        <v>43280</v>
      </c>
      <c r="AT2890">
        <v>941</v>
      </c>
      <c r="AU2890">
        <v>2183</v>
      </c>
    </row>
    <row r="2891" spans="1:47" x14ac:dyDescent="0.2">
      <c r="A2891" s="102">
        <v>2762</v>
      </c>
      <c r="B2891">
        <v>6201</v>
      </c>
      <c r="C2891" t="s">
        <v>1150</v>
      </c>
      <c r="D2891" t="s">
        <v>913</v>
      </c>
      <c r="E2891">
        <v>5750</v>
      </c>
      <c r="F2891">
        <v>5650</v>
      </c>
      <c r="G2891">
        <v>100</v>
      </c>
      <c r="H2891" t="s">
        <v>901</v>
      </c>
      <c r="I2891">
        <v>8341</v>
      </c>
      <c r="J2891" t="s">
        <v>643</v>
      </c>
      <c r="K2891" t="s">
        <v>940</v>
      </c>
      <c r="L2891">
        <v>1544</v>
      </c>
      <c r="M2891">
        <v>1594</v>
      </c>
      <c r="N2891">
        <v>400</v>
      </c>
      <c r="O2891" t="s">
        <v>898</v>
      </c>
      <c r="P2891">
        <v>0.92048591367689203</v>
      </c>
      <c r="Q2891">
        <v>0.90454864455949402</v>
      </c>
      <c r="R2891">
        <v>2.2347983058974299E-2</v>
      </c>
      <c r="S2891">
        <v>3.6755258113799802E-2</v>
      </c>
      <c r="T2891">
        <v>-1.26471653990581</v>
      </c>
      <c r="U2891">
        <v>1.26471653990581</v>
      </c>
      <c r="V2891">
        <v>0.48951467529571102</v>
      </c>
      <c r="W2891">
        <v>-6.83</v>
      </c>
      <c r="X2891">
        <v>12.85</v>
      </c>
      <c r="Y2891">
        <v>-19752</v>
      </c>
      <c r="Z2891">
        <v>-2822</v>
      </c>
      <c r="AA2891">
        <v>-0.49</v>
      </c>
      <c r="AB2891">
        <v>7</v>
      </c>
      <c r="AC2891">
        <v>3</v>
      </c>
      <c r="AD2891">
        <v>4</v>
      </c>
      <c r="AE2891">
        <v>42.86</v>
      </c>
      <c r="AF2891">
        <v>16</v>
      </c>
      <c r="AG2891">
        <v>2</v>
      </c>
      <c r="AH2891">
        <v>1</v>
      </c>
      <c r="AI2891">
        <v>4</v>
      </c>
      <c r="AJ2891" s="301">
        <v>43919</v>
      </c>
      <c r="AK2891">
        <v>5370</v>
      </c>
      <c r="AL2891">
        <v>1447</v>
      </c>
      <c r="AM2891" s="301">
        <v>43828</v>
      </c>
      <c r="AN2891">
        <v>6330</v>
      </c>
      <c r="AO2891">
        <v>1832</v>
      </c>
      <c r="AP2891" s="301">
        <v>43645</v>
      </c>
      <c r="AQ2891">
        <v>6040</v>
      </c>
      <c r="AR2891">
        <v>1604</v>
      </c>
      <c r="AS2891" s="301">
        <v>43280</v>
      </c>
      <c r="AT2891">
        <v>6010</v>
      </c>
      <c r="AU2891">
        <v>2361</v>
      </c>
    </row>
    <row r="2892" spans="1:47" x14ac:dyDescent="0.2">
      <c r="A2892" s="102">
        <v>3998</v>
      </c>
      <c r="B2892">
        <v>8233</v>
      </c>
      <c r="C2892" t="s">
        <v>930</v>
      </c>
      <c r="D2892" t="s">
        <v>921</v>
      </c>
      <c r="E2892">
        <v>920</v>
      </c>
      <c r="F2892">
        <v>907</v>
      </c>
      <c r="G2892">
        <v>1000</v>
      </c>
      <c r="H2892" t="s">
        <v>901</v>
      </c>
      <c r="I2892">
        <v>8276</v>
      </c>
      <c r="J2892" t="s">
        <v>638</v>
      </c>
      <c r="K2892" t="s">
        <v>921</v>
      </c>
      <c r="L2892">
        <v>1864</v>
      </c>
      <c r="M2892">
        <v>1889</v>
      </c>
      <c r="N2892">
        <v>500</v>
      </c>
      <c r="O2892" t="s">
        <v>898</v>
      </c>
      <c r="P2892">
        <v>0.78122932200890405</v>
      </c>
      <c r="Q2892">
        <v>0.85616797649080001</v>
      </c>
      <c r="R2892">
        <v>6.5645068105647006E-2</v>
      </c>
      <c r="S2892">
        <v>5.9950733323814599E-2</v>
      </c>
      <c r="T2892">
        <v>-1.71493374428046</v>
      </c>
      <c r="U2892">
        <v>1.71493374428046</v>
      </c>
      <c r="V2892">
        <v>1.2727590030815299</v>
      </c>
      <c r="W2892">
        <v>-11.08</v>
      </c>
      <c r="X2892">
        <v>3.97</v>
      </c>
      <c r="Y2892">
        <v>-19798</v>
      </c>
      <c r="Z2892">
        <v>-1320</v>
      </c>
      <c r="AA2892">
        <v>-0.06</v>
      </c>
      <c r="AB2892">
        <v>15</v>
      </c>
      <c r="AC2892">
        <v>7</v>
      </c>
      <c r="AD2892">
        <v>8</v>
      </c>
      <c r="AE2892">
        <v>46.67</v>
      </c>
      <c r="AF2892">
        <v>20</v>
      </c>
      <c r="AG2892">
        <v>0</v>
      </c>
      <c r="AH2892">
        <v>1</v>
      </c>
      <c r="AI2892">
        <v>14</v>
      </c>
      <c r="AJ2892" s="301">
        <v>43919</v>
      </c>
      <c r="AK2892">
        <v>1003</v>
      </c>
      <c r="AL2892">
        <v>1973</v>
      </c>
      <c r="AM2892" s="301">
        <v>43828</v>
      </c>
      <c r="AN2892">
        <v>1228</v>
      </c>
      <c r="AO2892">
        <v>2070</v>
      </c>
      <c r="AP2892" s="301">
        <v>43645</v>
      </c>
      <c r="AQ2892">
        <v>1210</v>
      </c>
      <c r="AR2892">
        <v>1989</v>
      </c>
      <c r="AS2892" s="301">
        <v>43280</v>
      </c>
      <c r="AT2892">
        <v>1834</v>
      </c>
      <c r="AU2892">
        <v>2683</v>
      </c>
    </row>
    <row r="2893" spans="1:47" x14ac:dyDescent="0.2">
      <c r="A2893" s="102">
        <v>838</v>
      </c>
      <c r="B2893">
        <v>6201</v>
      </c>
      <c r="C2893" t="s">
        <v>1150</v>
      </c>
      <c r="D2893" t="s">
        <v>913</v>
      </c>
      <c r="E2893">
        <v>5750</v>
      </c>
      <c r="F2893">
        <v>5650</v>
      </c>
      <c r="G2893">
        <v>100</v>
      </c>
      <c r="H2893" t="s">
        <v>901</v>
      </c>
      <c r="I2893">
        <v>6995</v>
      </c>
      <c r="J2893" t="s">
        <v>47</v>
      </c>
      <c r="K2893" t="s">
        <v>913</v>
      </c>
      <c r="L2893">
        <v>1553</v>
      </c>
      <c r="M2893">
        <v>1535</v>
      </c>
      <c r="N2893">
        <v>400</v>
      </c>
      <c r="O2893" t="s">
        <v>898</v>
      </c>
      <c r="P2893">
        <v>0.92347409302446504</v>
      </c>
      <c r="Q2893">
        <v>0.95048760511976305</v>
      </c>
      <c r="R2893">
        <v>0.26427155317770401</v>
      </c>
      <c r="S2893" s="15">
        <v>2.0857865450355801E-2</v>
      </c>
      <c r="T2893">
        <v>-0.35304305818193299</v>
      </c>
      <c r="U2893">
        <v>0.35304305818193299</v>
      </c>
      <c r="V2893">
        <v>0.464464454486679</v>
      </c>
      <c r="W2893">
        <v>-1.78</v>
      </c>
      <c r="X2893">
        <v>8.67</v>
      </c>
      <c r="Y2893">
        <v>-19824</v>
      </c>
      <c r="Z2893">
        <v>-1652</v>
      </c>
      <c r="AA2893">
        <v>-0.03</v>
      </c>
      <c r="AB2893">
        <v>12</v>
      </c>
      <c r="AC2893">
        <v>5</v>
      </c>
      <c r="AD2893">
        <v>7</v>
      </c>
      <c r="AE2893">
        <v>41.67</v>
      </c>
      <c r="AF2893">
        <v>22</v>
      </c>
      <c r="AG2893">
        <v>0</v>
      </c>
      <c r="AH2893">
        <v>0</v>
      </c>
      <c r="AI2893">
        <v>12</v>
      </c>
      <c r="AJ2893" s="301">
        <v>43919</v>
      </c>
      <c r="AK2893">
        <v>5370</v>
      </c>
      <c r="AL2893">
        <v>1369</v>
      </c>
      <c r="AM2893" s="301">
        <v>43828</v>
      </c>
      <c r="AN2893">
        <v>6330</v>
      </c>
      <c r="AO2893">
        <v>2147</v>
      </c>
      <c r="AP2893" s="301">
        <v>43645</v>
      </c>
      <c r="AQ2893">
        <v>6040</v>
      </c>
      <c r="AR2893">
        <v>1839</v>
      </c>
      <c r="AS2893" s="301">
        <v>43280</v>
      </c>
      <c r="AT2893">
        <v>6010</v>
      </c>
      <c r="AU2893">
        <v>2026</v>
      </c>
    </row>
    <row r="2894" spans="1:47" x14ac:dyDescent="0.2">
      <c r="A2894" s="102">
        <v>755</v>
      </c>
      <c r="B2894">
        <v>5711</v>
      </c>
      <c r="C2894" t="s">
        <v>1266</v>
      </c>
      <c r="D2894" t="s">
        <v>911</v>
      </c>
      <c r="E2894">
        <v>2266</v>
      </c>
      <c r="F2894">
        <v>2250</v>
      </c>
      <c r="G2894">
        <v>400</v>
      </c>
      <c r="H2894" t="s">
        <v>901</v>
      </c>
      <c r="I2894">
        <v>6504</v>
      </c>
      <c r="J2894" t="s">
        <v>1444</v>
      </c>
      <c r="K2894" t="s">
        <v>903</v>
      </c>
      <c r="L2894">
        <v>2911</v>
      </c>
      <c r="M2894">
        <v>2906</v>
      </c>
      <c r="N2894">
        <v>300</v>
      </c>
      <c r="O2894" t="s">
        <v>898</v>
      </c>
      <c r="P2894">
        <v>0.91797378574536004</v>
      </c>
      <c r="Q2894">
        <v>0.952122733714445</v>
      </c>
      <c r="R2894">
        <v>5.6930236234584999E-2</v>
      </c>
      <c r="S2894">
        <v>4.5802088517566598E-2</v>
      </c>
      <c r="T2894">
        <v>-1.7903796959451701</v>
      </c>
      <c r="U2894">
        <v>1.7903796959451701</v>
      </c>
      <c r="V2894">
        <v>1.5613475880401</v>
      </c>
      <c r="W2894">
        <v>-10.54</v>
      </c>
      <c r="X2894">
        <v>3.23</v>
      </c>
      <c r="Y2894">
        <v>-19940</v>
      </c>
      <c r="Z2894">
        <v>-2216</v>
      </c>
      <c r="AA2894">
        <v>-0.32</v>
      </c>
      <c r="AB2894">
        <v>9</v>
      </c>
      <c r="AC2894">
        <v>4</v>
      </c>
      <c r="AD2894">
        <v>5</v>
      </c>
      <c r="AE2894">
        <v>44.44</v>
      </c>
      <c r="AF2894">
        <v>17</v>
      </c>
      <c r="AG2894">
        <v>1</v>
      </c>
      <c r="AH2894">
        <v>2</v>
      </c>
      <c r="AI2894">
        <v>6</v>
      </c>
      <c r="AJ2894" s="301">
        <v>43919</v>
      </c>
      <c r="AK2894">
        <v>2207</v>
      </c>
      <c r="AL2894">
        <v>2429</v>
      </c>
      <c r="AM2894" s="301">
        <v>43828</v>
      </c>
      <c r="AN2894">
        <v>2977</v>
      </c>
      <c r="AO2894">
        <v>3345</v>
      </c>
      <c r="AP2894" s="301">
        <v>43645</v>
      </c>
      <c r="AQ2894">
        <v>3125</v>
      </c>
      <c r="AR2894">
        <v>3865</v>
      </c>
      <c r="AS2894" s="301">
        <v>43280</v>
      </c>
      <c r="AT2894">
        <v>2976</v>
      </c>
      <c r="AU2894">
        <v>4155</v>
      </c>
    </row>
    <row r="2895" spans="1:47" x14ac:dyDescent="0.2">
      <c r="A2895" s="102">
        <v>2639</v>
      </c>
      <c r="B2895">
        <v>1801</v>
      </c>
      <c r="C2895" t="s">
        <v>1352</v>
      </c>
      <c r="D2895" t="s">
        <v>907</v>
      </c>
      <c r="E2895">
        <v>3845</v>
      </c>
      <c r="F2895">
        <v>3905</v>
      </c>
      <c r="G2895">
        <v>200</v>
      </c>
      <c r="H2895" t="s">
        <v>898</v>
      </c>
      <c r="I2895">
        <v>5706</v>
      </c>
      <c r="J2895" t="s">
        <v>1136</v>
      </c>
      <c r="K2895" t="s">
        <v>911</v>
      </c>
      <c r="L2895">
        <v>2159</v>
      </c>
      <c r="M2895">
        <v>2175</v>
      </c>
      <c r="N2895">
        <v>400</v>
      </c>
      <c r="O2895" t="s">
        <v>901</v>
      </c>
      <c r="P2895">
        <v>0.93461648059860603</v>
      </c>
      <c r="Q2895">
        <v>0.90750214520385697</v>
      </c>
      <c r="R2895" s="15">
        <v>0.22141189430623701</v>
      </c>
      <c r="S2895" s="15">
        <v>3.5755532188745297E-2</v>
      </c>
      <c r="T2895">
        <v>1.14068846480386</v>
      </c>
      <c r="U2895">
        <v>1.14068846480386</v>
      </c>
      <c r="V2895">
        <v>0.74624658283426104</v>
      </c>
      <c r="W2895">
        <v>4.49</v>
      </c>
      <c r="X2895">
        <v>11.4</v>
      </c>
      <c r="Y2895">
        <v>-20322</v>
      </c>
      <c r="Z2895">
        <v>-4064</v>
      </c>
      <c r="AA2895">
        <v>-0.19</v>
      </c>
      <c r="AB2895">
        <v>5</v>
      </c>
      <c r="AC2895">
        <v>3</v>
      </c>
      <c r="AD2895">
        <v>2</v>
      </c>
      <c r="AE2895">
        <v>60</v>
      </c>
      <c r="AF2895">
        <v>21</v>
      </c>
      <c r="AG2895">
        <v>0</v>
      </c>
      <c r="AH2895">
        <v>0</v>
      </c>
      <c r="AI2895">
        <v>5</v>
      </c>
      <c r="AJ2895" s="301">
        <v>43919</v>
      </c>
      <c r="AK2895">
        <v>3355</v>
      </c>
      <c r="AL2895">
        <v>1803</v>
      </c>
      <c r="AM2895" s="301">
        <v>43828</v>
      </c>
      <c r="AN2895">
        <v>4545</v>
      </c>
      <c r="AO2895">
        <v>2924</v>
      </c>
      <c r="AP2895" s="301">
        <v>43645</v>
      </c>
      <c r="AQ2895">
        <v>3990</v>
      </c>
      <c r="AR2895">
        <v>2630</v>
      </c>
      <c r="AS2895" s="301">
        <v>43280</v>
      </c>
      <c r="AT2895">
        <v>5980</v>
      </c>
      <c r="AU2895">
        <v>4625</v>
      </c>
    </row>
    <row r="2896" spans="1:47" x14ac:dyDescent="0.2">
      <c r="A2896" s="102">
        <v>3835</v>
      </c>
      <c r="B2896">
        <v>7451</v>
      </c>
      <c r="C2896" t="s">
        <v>603</v>
      </c>
      <c r="D2896" t="s">
        <v>905</v>
      </c>
      <c r="E2896">
        <v>2775</v>
      </c>
      <c r="F2896">
        <v>2758</v>
      </c>
      <c r="G2896">
        <v>300</v>
      </c>
      <c r="H2896" t="s">
        <v>898</v>
      </c>
      <c r="I2896">
        <v>8060</v>
      </c>
      <c r="J2896" t="s">
        <v>776</v>
      </c>
      <c r="K2896" t="s">
        <v>905</v>
      </c>
      <c r="L2896">
        <v>2200</v>
      </c>
      <c r="M2896">
        <v>2140</v>
      </c>
      <c r="N2896">
        <v>400</v>
      </c>
      <c r="O2896" t="s">
        <v>901</v>
      </c>
      <c r="P2896">
        <v>0.65530016690437898</v>
      </c>
      <c r="Q2896">
        <v>0.86343803666673002</v>
      </c>
      <c r="R2896">
        <v>0.20933016469827501</v>
      </c>
      <c r="S2896">
        <v>5.7785507356772702E-2</v>
      </c>
      <c r="T2896">
        <v>0.77451580815520105</v>
      </c>
      <c r="U2896">
        <v>0.77451580815520105</v>
      </c>
      <c r="V2896">
        <v>0.14608198382882201</v>
      </c>
      <c r="W2896">
        <v>3.11</v>
      </c>
      <c r="X2896">
        <v>3.46</v>
      </c>
      <c r="Y2896">
        <v>-20449</v>
      </c>
      <c r="Z2896">
        <v>-2556</v>
      </c>
      <c r="AA2896">
        <v>-0.08</v>
      </c>
      <c r="AB2896">
        <v>8</v>
      </c>
      <c r="AC2896">
        <v>3</v>
      </c>
      <c r="AD2896">
        <v>5</v>
      </c>
      <c r="AE2896">
        <v>37.5</v>
      </c>
      <c r="AF2896">
        <v>18</v>
      </c>
      <c r="AG2896">
        <v>1</v>
      </c>
      <c r="AH2896">
        <v>1</v>
      </c>
      <c r="AI2896">
        <v>6</v>
      </c>
      <c r="AJ2896" s="301">
        <v>43919</v>
      </c>
      <c r="AK2896">
        <v>3015</v>
      </c>
      <c r="AL2896">
        <v>2199</v>
      </c>
      <c r="AM2896" s="301">
        <v>43828</v>
      </c>
      <c r="AN2896">
        <v>3095</v>
      </c>
      <c r="AO2896">
        <v>2540</v>
      </c>
      <c r="AP2896" s="301">
        <v>43645</v>
      </c>
      <c r="AQ2896">
        <v>2890</v>
      </c>
      <c r="AR2896">
        <v>2372</v>
      </c>
      <c r="AS2896" s="301">
        <v>43280</v>
      </c>
      <c r="AT2896">
        <v>2851</v>
      </c>
      <c r="AU2896">
        <v>2278</v>
      </c>
    </row>
    <row r="2897" spans="1:47" x14ac:dyDescent="0.2">
      <c r="A2897" s="102">
        <v>3131</v>
      </c>
      <c r="B2897">
        <v>6113</v>
      </c>
      <c r="C2897" t="s">
        <v>1129</v>
      </c>
      <c r="D2897" t="s">
        <v>909</v>
      </c>
      <c r="E2897">
        <v>862</v>
      </c>
      <c r="F2897">
        <v>859</v>
      </c>
      <c r="G2897">
        <v>1200</v>
      </c>
      <c r="H2897" t="s">
        <v>901</v>
      </c>
      <c r="I2897">
        <v>6395</v>
      </c>
      <c r="J2897" t="s">
        <v>1004</v>
      </c>
      <c r="K2897" t="s">
        <v>909</v>
      </c>
      <c r="L2897">
        <v>890</v>
      </c>
      <c r="M2897">
        <v>892</v>
      </c>
      <c r="N2897">
        <v>1200</v>
      </c>
      <c r="O2897" t="s">
        <v>898</v>
      </c>
      <c r="P2897">
        <v>0.635084036281236</v>
      </c>
      <c r="Q2897">
        <v>0.89223299691968305</v>
      </c>
      <c r="R2897" s="15">
        <v>0.22180340010220401</v>
      </c>
      <c r="S2897" s="15">
        <v>9.2425245822278096E-2</v>
      </c>
      <c r="T2897">
        <v>-2.4725705356799099</v>
      </c>
      <c r="U2897">
        <v>2.4725705356799099</v>
      </c>
      <c r="V2897">
        <v>2.2682518789364399</v>
      </c>
      <c r="W2897">
        <v>-16.07</v>
      </c>
      <c r="X2897">
        <v>3.7</v>
      </c>
      <c r="Y2897">
        <v>-20996</v>
      </c>
      <c r="Z2897">
        <v>-1909</v>
      </c>
      <c r="AA2897">
        <v>-0.08</v>
      </c>
      <c r="AB2897">
        <v>11</v>
      </c>
      <c r="AC2897">
        <v>6</v>
      </c>
      <c r="AD2897">
        <v>5</v>
      </c>
      <c r="AE2897">
        <v>54.55</v>
      </c>
      <c r="AF2897">
        <v>20</v>
      </c>
      <c r="AG2897">
        <v>1</v>
      </c>
      <c r="AH2897">
        <v>2</v>
      </c>
      <c r="AI2897">
        <v>8</v>
      </c>
      <c r="AJ2897" s="301">
        <v>43919</v>
      </c>
      <c r="AK2897">
        <v>872</v>
      </c>
      <c r="AL2897">
        <v>796</v>
      </c>
      <c r="AM2897" s="301">
        <v>43828</v>
      </c>
      <c r="AN2897">
        <v>1250</v>
      </c>
      <c r="AO2897">
        <v>1001</v>
      </c>
      <c r="AP2897" s="301">
        <v>43645</v>
      </c>
      <c r="AQ2897">
        <v>1246</v>
      </c>
      <c r="AR2897">
        <v>1155</v>
      </c>
      <c r="AS2897" s="301">
        <v>43280</v>
      </c>
      <c r="AT2897">
        <v>1059</v>
      </c>
      <c r="AU2897">
        <v>1330</v>
      </c>
    </row>
    <row r="2898" spans="1:47" x14ac:dyDescent="0.2">
      <c r="A2898" s="102">
        <v>663</v>
      </c>
      <c r="B2898">
        <v>6902</v>
      </c>
      <c r="C2898" t="s">
        <v>588</v>
      </c>
      <c r="D2898" t="s">
        <v>913</v>
      </c>
      <c r="E2898">
        <v>4170</v>
      </c>
      <c r="F2898">
        <v>4151</v>
      </c>
      <c r="G2898">
        <v>200</v>
      </c>
      <c r="H2898" t="s">
        <v>898</v>
      </c>
      <c r="I2898">
        <v>9603</v>
      </c>
      <c r="J2898" t="s">
        <v>1013</v>
      </c>
      <c r="K2898" t="s">
        <v>910</v>
      </c>
      <c r="L2898">
        <v>1569</v>
      </c>
      <c r="M2898">
        <v>1540</v>
      </c>
      <c r="N2898">
        <v>500</v>
      </c>
      <c r="O2898" t="s">
        <v>901</v>
      </c>
      <c r="P2898">
        <v>0.83000610913316797</v>
      </c>
      <c r="Q2898">
        <v>0.95408357776074904</v>
      </c>
      <c r="R2898">
        <v>0.10110956376859501</v>
      </c>
      <c r="S2898" s="15">
        <v>2.0288953317795198E-3</v>
      </c>
      <c r="T2898">
        <v>0.93955217135146696</v>
      </c>
      <c r="U2898">
        <v>0.93955217135146696</v>
      </c>
      <c r="V2898">
        <v>0.76522862080657905</v>
      </c>
      <c r="W2898">
        <v>10.91</v>
      </c>
      <c r="X2898">
        <v>7.25</v>
      </c>
      <c r="Y2898">
        <v>-21049</v>
      </c>
      <c r="Z2898">
        <v>-1914</v>
      </c>
      <c r="AA2898">
        <v>-0.01</v>
      </c>
      <c r="AB2898">
        <v>11</v>
      </c>
      <c r="AC2898">
        <v>6</v>
      </c>
      <c r="AD2898">
        <v>5</v>
      </c>
      <c r="AE2898">
        <v>54.55</v>
      </c>
      <c r="AF2898">
        <v>15</v>
      </c>
      <c r="AG2898">
        <v>4</v>
      </c>
      <c r="AH2898">
        <v>4</v>
      </c>
      <c r="AI2898">
        <v>3</v>
      </c>
      <c r="AJ2898" s="301">
        <v>43919</v>
      </c>
      <c r="AK2898">
        <v>3590</v>
      </c>
      <c r="AL2898">
        <v>1419</v>
      </c>
      <c r="AM2898" s="301">
        <v>43828</v>
      </c>
      <c r="AN2898">
        <v>4966</v>
      </c>
      <c r="AO2898">
        <v>3135</v>
      </c>
      <c r="AP2898" s="301">
        <v>43645</v>
      </c>
      <c r="AQ2898">
        <v>4642</v>
      </c>
      <c r="AR2898">
        <v>2719</v>
      </c>
      <c r="AS2898" s="301">
        <v>43280</v>
      </c>
      <c r="AT2898">
        <v>5245</v>
      </c>
      <c r="AU2898">
        <v>3240</v>
      </c>
    </row>
    <row r="2899" spans="1:47" x14ac:dyDescent="0.2">
      <c r="A2899" s="102">
        <v>351</v>
      </c>
      <c r="B2899">
        <v>2914</v>
      </c>
      <c r="C2899" t="s">
        <v>994</v>
      </c>
      <c r="D2899" t="s">
        <v>923</v>
      </c>
      <c r="E2899">
        <v>1998.5</v>
      </c>
      <c r="F2899">
        <v>1997</v>
      </c>
      <c r="G2899">
        <v>500</v>
      </c>
      <c r="H2899" t="s">
        <v>901</v>
      </c>
      <c r="I2899">
        <v>5711</v>
      </c>
      <c r="J2899" t="s">
        <v>1266</v>
      </c>
      <c r="K2899" t="s">
        <v>911</v>
      </c>
      <c r="L2899">
        <v>2266</v>
      </c>
      <c r="M2899">
        <v>2250</v>
      </c>
      <c r="N2899">
        <v>400</v>
      </c>
      <c r="O2899" t="s">
        <v>898</v>
      </c>
      <c r="P2899">
        <v>0.88793702231239302</v>
      </c>
      <c r="Q2899">
        <v>0.96182262822007303</v>
      </c>
      <c r="R2899">
        <v>0.41033994656615302</v>
      </c>
      <c r="S2899">
        <v>6.8790863141243302E-3</v>
      </c>
      <c r="T2899">
        <v>-0.69102035106802095</v>
      </c>
      <c r="U2899">
        <v>0.69102035106802095</v>
      </c>
      <c r="V2899">
        <v>0.215231627148423</v>
      </c>
      <c r="W2899">
        <v>-3.5</v>
      </c>
      <c r="X2899">
        <v>10.94</v>
      </c>
      <c r="Y2899">
        <v>-21779</v>
      </c>
      <c r="Z2899">
        <v>-4356</v>
      </c>
      <c r="AA2899">
        <v>-0.09</v>
      </c>
      <c r="AB2899">
        <v>5</v>
      </c>
      <c r="AC2899">
        <v>3</v>
      </c>
      <c r="AD2899">
        <v>2</v>
      </c>
      <c r="AE2899">
        <v>60</v>
      </c>
      <c r="AF2899">
        <v>15</v>
      </c>
      <c r="AG2899">
        <v>1</v>
      </c>
      <c r="AH2899">
        <v>1</v>
      </c>
      <c r="AI2899">
        <v>3</v>
      </c>
      <c r="AJ2899" s="301">
        <v>43919</v>
      </c>
      <c r="AK2899">
        <v>2053.5</v>
      </c>
      <c r="AL2899">
        <v>2207</v>
      </c>
      <c r="AM2899" s="301">
        <v>43828</v>
      </c>
      <c r="AN2899">
        <v>2432.5</v>
      </c>
      <c r="AO2899">
        <v>2977</v>
      </c>
      <c r="AP2899" s="301">
        <v>43645</v>
      </c>
      <c r="AQ2899">
        <v>2401</v>
      </c>
      <c r="AR2899">
        <v>3125</v>
      </c>
      <c r="AS2899" s="301">
        <v>43280</v>
      </c>
      <c r="AT2899">
        <v>3013</v>
      </c>
      <c r="AU2899">
        <v>2976</v>
      </c>
    </row>
    <row r="2900" spans="1:47" x14ac:dyDescent="0.2">
      <c r="A2900" s="102">
        <v>1948</v>
      </c>
      <c r="B2900">
        <v>4091</v>
      </c>
      <c r="C2900" t="s">
        <v>1334</v>
      </c>
      <c r="D2900" t="s">
        <v>920</v>
      </c>
      <c r="E2900">
        <v>1721</v>
      </c>
      <c r="F2900">
        <v>1751</v>
      </c>
      <c r="G2900">
        <v>600</v>
      </c>
      <c r="H2900" t="s">
        <v>901</v>
      </c>
      <c r="I2900">
        <v>4324</v>
      </c>
      <c r="J2900" t="s">
        <v>1065</v>
      </c>
      <c r="K2900" t="s">
        <v>910</v>
      </c>
      <c r="L2900">
        <v>2495</v>
      </c>
      <c r="M2900">
        <v>2445</v>
      </c>
      <c r="N2900">
        <v>400</v>
      </c>
      <c r="O2900" t="s">
        <v>898</v>
      </c>
      <c r="P2900">
        <v>0.89224055694251803</v>
      </c>
      <c r="Q2900">
        <v>0.926209635019277</v>
      </c>
      <c r="R2900">
        <v>4.0512222977175903E-3</v>
      </c>
      <c r="S2900">
        <v>1.10297866037422E-2</v>
      </c>
      <c r="T2900">
        <v>-0.22874067176039301</v>
      </c>
      <c r="U2900">
        <v>0.22874067176039301</v>
      </c>
      <c r="V2900">
        <v>0.81262424704999403</v>
      </c>
      <c r="W2900">
        <v>-2.31</v>
      </c>
      <c r="X2900">
        <v>7.42</v>
      </c>
      <c r="Y2900">
        <v>-22160</v>
      </c>
      <c r="Z2900">
        <v>-1304</v>
      </c>
      <c r="AA2900">
        <v>-0.14000000000000001</v>
      </c>
      <c r="AB2900">
        <v>17</v>
      </c>
      <c r="AC2900">
        <v>7</v>
      </c>
      <c r="AD2900">
        <v>10</v>
      </c>
      <c r="AE2900">
        <v>41.18</v>
      </c>
      <c r="AF2900">
        <v>16</v>
      </c>
      <c r="AG2900">
        <v>5</v>
      </c>
      <c r="AH2900">
        <v>4</v>
      </c>
      <c r="AI2900">
        <v>8</v>
      </c>
      <c r="AJ2900" s="301">
        <v>43919</v>
      </c>
      <c r="AK2900">
        <v>1662</v>
      </c>
      <c r="AL2900">
        <v>2119</v>
      </c>
      <c r="AM2900" s="301">
        <v>43828</v>
      </c>
      <c r="AN2900">
        <v>2428</v>
      </c>
      <c r="AO2900">
        <v>3775</v>
      </c>
      <c r="AP2900" s="301">
        <v>43645</v>
      </c>
      <c r="AQ2900">
        <v>2285</v>
      </c>
      <c r="AR2900">
        <v>3810</v>
      </c>
      <c r="AS2900" s="301">
        <v>43280</v>
      </c>
      <c r="AT2900">
        <v>1526</v>
      </c>
      <c r="AU2900">
        <v>5140</v>
      </c>
    </row>
    <row r="2901" spans="1:47" x14ac:dyDescent="0.2">
      <c r="A2901" s="102">
        <v>3309</v>
      </c>
      <c r="B2901">
        <v>4091</v>
      </c>
      <c r="C2901" t="s">
        <v>1334</v>
      </c>
      <c r="D2901" t="s">
        <v>920</v>
      </c>
      <c r="E2901">
        <v>1721</v>
      </c>
      <c r="F2901">
        <v>1751</v>
      </c>
      <c r="G2901">
        <v>600</v>
      </c>
      <c r="H2901" t="s">
        <v>898</v>
      </c>
      <c r="I2901">
        <v>8905</v>
      </c>
      <c r="J2901" t="s">
        <v>1095</v>
      </c>
      <c r="K2901" t="s">
        <v>917</v>
      </c>
      <c r="L2901">
        <v>1389</v>
      </c>
      <c r="M2901">
        <v>1390</v>
      </c>
      <c r="N2901">
        <v>800</v>
      </c>
      <c r="O2901" t="s">
        <v>901</v>
      </c>
      <c r="P2901">
        <v>0.84116096729154499</v>
      </c>
      <c r="Q2901">
        <v>0.88568814845010202</v>
      </c>
      <c r="R2901" s="15">
        <v>0.10371553129462301</v>
      </c>
      <c r="S2901">
        <v>8.9158328436528295E-2</v>
      </c>
      <c r="T2901">
        <v>0.47899245303171101</v>
      </c>
      <c r="U2901">
        <v>0.47899245303171101</v>
      </c>
      <c r="V2901">
        <v>0.251576226519927</v>
      </c>
      <c r="W2901">
        <v>3.25</v>
      </c>
      <c r="X2901">
        <v>5.84</v>
      </c>
      <c r="Y2901">
        <v>-22339</v>
      </c>
      <c r="Z2901">
        <v>-1396</v>
      </c>
      <c r="AA2901">
        <v>-0.03</v>
      </c>
      <c r="AB2901">
        <v>16</v>
      </c>
      <c r="AC2901">
        <v>8</v>
      </c>
      <c r="AD2901">
        <v>8</v>
      </c>
      <c r="AE2901">
        <v>50</v>
      </c>
      <c r="AF2901">
        <v>17</v>
      </c>
      <c r="AG2901">
        <v>2</v>
      </c>
      <c r="AH2901">
        <v>3</v>
      </c>
      <c r="AI2901">
        <v>11</v>
      </c>
      <c r="AJ2901" s="301">
        <v>43919</v>
      </c>
      <c r="AK2901">
        <v>1662</v>
      </c>
      <c r="AL2901">
        <v>1404</v>
      </c>
      <c r="AM2901" s="301">
        <v>43828</v>
      </c>
      <c r="AN2901">
        <v>2428</v>
      </c>
      <c r="AO2901">
        <v>1938</v>
      </c>
      <c r="AP2901" s="301">
        <v>43645</v>
      </c>
      <c r="AQ2901">
        <v>2285</v>
      </c>
      <c r="AR2901">
        <v>1653</v>
      </c>
      <c r="AS2901" s="301">
        <v>43280</v>
      </c>
      <c r="AT2901">
        <v>1526</v>
      </c>
      <c r="AU2901">
        <v>1950</v>
      </c>
    </row>
    <row r="2902" spans="1:47" x14ac:dyDescent="0.2">
      <c r="A2902" s="102">
        <v>1578</v>
      </c>
      <c r="B2902">
        <v>1417</v>
      </c>
      <c r="C2902" t="s">
        <v>1462</v>
      </c>
      <c r="D2902" t="s">
        <v>907</v>
      </c>
      <c r="E2902">
        <v>1611</v>
      </c>
      <c r="F2902">
        <v>1595</v>
      </c>
      <c r="G2902">
        <v>600</v>
      </c>
      <c r="H2902" t="s">
        <v>898</v>
      </c>
      <c r="I2902">
        <v>6471</v>
      </c>
      <c r="J2902" t="s">
        <v>805</v>
      </c>
      <c r="K2902" t="s">
        <v>909</v>
      </c>
      <c r="L2902">
        <v>782</v>
      </c>
      <c r="M2902">
        <v>777</v>
      </c>
      <c r="N2902">
        <v>1200</v>
      </c>
      <c r="O2902" t="s">
        <v>901</v>
      </c>
      <c r="P2902">
        <v>0.88639934865437198</v>
      </c>
      <c r="Q2902">
        <v>0.935026342490338</v>
      </c>
      <c r="R2902">
        <v>0.109335548637451</v>
      </c>
      <c r="S2902">
        <v>6.8481337880998896E-4</v>
      </c>
      <c r="T2902">
        <v>1.42123828969557</v>
      </c>
      <c r="U2902">
        <v>1.42123828969557</v>
      </c>
      <c r="V2902">
        <v>1.2862955353149199</v>
      </c>
      <c r="W2902">
        <v>6.37</v>
      </c>
      <c r="X2902">
        <v>2.57</v>
      </c>
      <c r="Y2902">
        <v>-22493</v>
      </c>
      <c r="Z2902">
        <v>-1323</v>
      </c>
      <c r="AA2902">
        <v>-7.0000000000000007E-2</v>
      </c>
      <c r="AB2902">
        <v>17</v>
      </c>
      <c r="AC2902">
        <v>9</v>
      </c>
      <c r="AD2902">
        <v>8</v>
      </c>
      <c r="AE2902">
        <v>52.94</v>
      </c>
      <c r="AF2902">
        <v>20</v>
      </c>
      <c r="AG2902">
        <v>3</v>
      </c>
      <c r="AH2902">
        <v>2</v>
      </c>
      <c r="AI2902">
        <v>12</v>
      </c>
      <c r="AJ2902" s="301">
        <v>43919</v>
      </c>
      <c r="AK2902">
        <v>1375</v>
      </c>
      <c r="AL2902">
        <v>711</v>
      </c>
      <c r="AM2902" s="301">
        <v>43828</v>
      </c>
      <c r="AN2902">
        <v>1651</v>
      </c>
      <c r="AO2902">
        <v>1041</v>
      </c>
      <c r="AP2902" s="301">
        <v>43645</v>
      </c>
      <c r="AQ2902">
        <v>1652</v>
      </c>
      <c r="AR2902">
        <v>996</v>
      </c>
      <c r="AS2902" s="301">
        <v>43280</v>
      </c>
      <c r="AT2902">
        <v>1687</v>
      </c>
      <c r="AU2902">
        <v>1135</v>
      </c>
    </row>
    <row r="2903" spans="1:47" x14ac:dyDescent="0.2">
      <c r="A2903" s="102">
        <v>3107</v>
      </c>
      <c r="B2903">
        <v>2587</v>
      </c>
      <c r="C2903" t="s">
        <v>1233</v>
      </c>
      <c r="D2903" t="s">
        <v>923</v>
      </c>
      <c r="E2903">
        <v>4200</v>
      </c>
      <c r="F2903">
        <v>4180</v>
      </c>
      <c r="G2903">
        <v>200</v>
      </c>
      <c r="H2903" t="s">
        <v>898</v>
      </c>
      <c r="I2903">
        <v>4005</v>
      </c>
      <c r="J2903" t="s">
        <v>1072</v>
      </c>
      <c r="K2903" t="s">
        <v>920</v>
      </c>
      <c r="L2903">
        <v>313</v>
      </c>
      <c r="M2903">
        <v>312</v>
      </c>
      <c r="N2903">
        <v>2700</v>
      </c>
      <c r="O2903" t="s">
        <v>901</v>
      </c>
      <c r="P2903">
        <v>0.79734156168334602</v>
      </c>
      <c r="Q2903">
        <v>0.89323840797085396</v>
      </c>
      <c r="R2903">
        <v>8.9163826421109205E-3</v>
      </c>
      <c r="S2903">
        <v>4.7983473285738596E-3</v>
      </c>
      <c r="T2903">
        <v>1.10807139825429</v>
      </c>
      <c r="U2903">
        <v>1.10807139825429</v>
      </c>
      <c r="V2903">
        <v>1.0090745161024799</v>
      </c>
      <c r="W2903">
        <v>3.91</v>
      </c>
      <c r="X2903">
        <v>0.77</v>
      </c>
      <c r="Y2903">
        <v>-22630</v>
      </c>
      <c r="Z2903">
        <v>-1191</v>
      </c>
      <c r="AA2903">
        <v>-0.06</v>
      </c>
      <c r="AB2903">
        <v>19</v>
      </c>
      <c r="AC2903">
        <v>9</v>
      </c>
      <c r="AD2903">
        <v>10</v>
      </c>
      <c r="AE2903">
        <v>47.37</v>
      </c>
      <c r="AF2903">
        <v>17</v>
      </c>
      <c r="AG2903">
        <v>4</v>
      </c>
      <c r="AH2903">
        <v>4</v>
      </c>
      <c r="AI2903">
        <v>11</v>
      </c>
      <c r="AJ2903" s="301">
        <v>43919</v>
      </c>
      <c r="AK2903">
        <v>4260</v>
      </c>
      <c r="AL2903">
        <v>329</v>
      </c>
      <c r="AM2903" s="301">
        <v>43828</v>
      </c>
      <c r="AN2903">
        <v>4545</v>
      </c>
      <c r="AO2903">
        <v>498</v>
      </c>
      <c r="AP2903" s="301">
        <v>43645</v>
      </c>
      <c r="AQ2903">
        <v>4710</v>
      </c>
      <c r="AR2903">
        <v>515</v>
      </c>
      <c r="AS2903" s="301">
        <v>43280</v>
      </c>
      <c r="AT2903">
        <v>4670</v>
      </c>
      <c r="AU2903">
        <v>623</v>
      </c>
    </row>
    <row r="2904" spans="1:47" x14ac:dyDescent="0.2">
      <c r="A2904" s="102">
        <v>2105</v>
      </c>
      <c r="B2904">
        <v>2531</v>
      </c>
      <c r="C2904" t="s">
        <v>922</v>
      </c>
      <c r="D2904" t="s">
        <v>923</v>
      </c>
      <c r="E2904">
        <v>952</v>
      </c>
      <c r="F2904">
        <v>951</v>
      </c>
      <c r="G2904">
        <v>900</v>
      </c>
      <c r="H2904" t="s">
        <v>898</v>
      </c>
      <c r="I2904">
        <v>2607</v>
      </c>
      <c r="J2904" t="s">
        <v>924</v>
      </c>
      <c r="K2904" t="s">
        <v>923</v>
      </c>
      <c r="L2904">
        <v>2794</v>
      </c>
      <c r="M2904">
        <v>2778</v>
      </c>
      <c r="N2904">
        <v>300</v>
      </c>
      <c r="O2904" t="s">
        <v>901</v>
      </c>
      <c r="P2904">
        <v>0.78322822283122395</v>
      </c>
      <c r="Q2904">
        <v>0.92209398909464801</v>
      </c>
      <c r="R2904">
        <v>0.13756235649281801</v>
      </c>
      <c r="S2904" s="15">
        <v>6.3304642917554499E-2</v>
      </c>
      <c r="T2904">
        <v>1.3289029070993701</v>
      </c>
      <c r="U2904">
        <v>1.3289029070993701</v>
      </c>
      <c r="V2904">
        <v>1.4322189721088101</v>
      </c>
      <c r="W2904">
        <v>9.44</v>
      </c>
      <c r="X2904">
        <v>2.7</v>
      </c>
      <c r="Y2904">
        <v>-22683</v>
      </c>
      <c r="Z2904">
        <v>-1745</v>
      </c>
      <c r="AA2904">
        <v>0.11</v>
      </c>
      <c r="AB2904">
        <v>13</v>
      </c>
      <c r="AC2904">
        <v>8</v>
      </c>
      <c r="AD2904">
        <v>5</v>
      </c>
      <c r="AE2904">
        <v>61.54</v>
      </c>
      <c r="AF2904">
        <v>17</v>
      </c>
      <c r="AG2904">
        <v>3</v>
      </c>
      <c r="AH2904">
        <v>3</v>
      </c>
      <c r="AI2904">
        <v>7</v>
      </c>
      <c r="AJ2904" s="301">
        <v>43919</v>
      </c>
      <c r="AK2904">
        <v>819</v>
      </c>
      <c r="AL2904">
        <v>2692</v>
      </c>
      <c r="AM2904" s="301">
        <v>43828</v>
      </c>
      <c r="AN2904">
        <v>1005</v>
      </c>
      <c r="AO2904">
        <v>2936</v>
      </c>
      <c r="AP2904" s="301">
        <v>43645</v>
      </c>
      <c r="AQ2904">
        <v>1134</v>
      </c>
      <c r="AR2904">
        <v>3245</v>
      </c>
      <c r="AS2904" s="301">
        <v>43280</v>
      </c>
      <c r="AT2904">
        <v>1400</v>
      </c>
      <c r="AU2904">
        <v>3850</v>
      </c>
    </row>
    <row r="2905" spans="1:47" x14ac:dyDescent="0.2">
      <c r="A2905" s="102">
        <v>4078</v>
      </c>
      <c r="B2905">
        <v>1721</v>
      </c>
      <c r="C2905" t="s">
        <v>1262</v>
      </c>
      <c r="D2905" t="s">
        <v>907</v>
      </c>
      <c r="E2905">
        <v>3165</v>
      </c>
      <c r="F2905">
        <v>3155</v>
      </c>
      <c r="G2905">
        <v>300</v>
      </c>
      <c r="H2905" t="s">
        <v>901</v>
      </c>
      <c r="I2905">
        <v>3101</v>
      </c>
      <c r="J2905" t="s">
        <v>1106</v>
      </c>
      <c r="K2905" t="s">
        <v>1100</v>
      </c>
      <c r="L2905">
        <v>1478</v>
      </c>
      <c r="M2905">
        <v>1480</v>
      </c>
      <c r="N2905">
        <v>600</v>
      </c>
      <c r="O2905" t="s">
        <v>898</v>
      </c>
      <c r="P2905">
        <v>0.80549986662181405</v>
      </c>
      <c r="Q2905">
        <v>0.85146744429141297</v>
      </c>
      <c r="R2905">
        <v>0.181934047340893</v>
      </c>
      <c r="S2905">
        <v>2.2789732903089902E-2</v>
      </c>
      <c r="T2905">
        <v>-0.383123457556591</v>
      </c>
      <c r="U2905">
        <v>0.383123457556591</v>
      </c>
      <c r="V2905">
        <v>0.40432954519261699</v>
      </c>
      <c r="W2905">
        <v>-3.11</v>
      </c>
      <c r="X2905">
        <v>6.18</v>
      </c>
      <c r="Y2905">
        <v>-22780</v>
      </c>
      <c r="Z2905">
        <v>-1519</v>
      </c>
      <c r="AA2905">
        <v>-0.11</v>
      </c>
      <c r="AB2905">
        <v>15</v>
      </c>
      <c r="AC2905">
        <v>8</v>
      </c>
      <c r="AD2905">
        <v>7</v>
      </c>
      <c r="AE2905">
        <v>53.33</v>
      </c>
      <c r="AF2905">
        <v>21</v>
      </c>
      <c r="AG2905">
        <v>1</v>
      </c>
      <c r="AH2905">
        <v>2</v>
      </c>
      <c r="AI2905">
        <v>12</v>
      </c>
      <c r="AJ2905" s="301">
        <v>43919</v>
      </c>
      <c r="AK2905">
        <v>2807</v>
      </c>
      <c r="AL2905">
        <v>1140</v>
      </c>
      <c r="AM2905" s="301">
        <v>43828</v>
      </c>
      <c r="AN2905">
        <v>3135</v>
      </c>
      <c r="AO2905">
        <v>1666</v>
      </c>
      <c r="AP2905" s="301">
        <v>43645</v>
      </c>
      <c r="AQ2905">
        <v>2762</v>
      </c>
      <c r="AR2905">
        <v>1349</v>
      </c>
      <c r="AS2905" s="301">
        <v>43280</v>
      </c>
      <c r="AT2905">
        <v>2815</v>
      </c>
      <c r="AU2905">
        <v>1787</v>
      </c>
    </row>
    <row r="2906" spans="1:47" x14ac:dyDescent="0.2">
      <c r="A2906" s="102">
        <v>4099</v>
      </c>
      <c r="B2906">
        <v>1417</v>
      </c>
      <c r="C2906" t="s">
        <v>1462</v>
      </c>
      <c r="D2906" t="s">
        <v>907</v>
      </c>
      <c r="E2906">
        <v>1611</v>
      </c>
      <c r="F2906">
        <v>1595</v>
      </c>
      <c r="G2906">
        <v>600</v>
      </c>
      <c r="H2906" t="s">
        <v>898</v>
      </c>
      <c r="I2906">
        <v>9716</v>
      </c>
      <c r="J2906" t="s">
        <v>1034</v>
      </c>
      <c r="K2906" t="s">
        <v>910</v>
      </c>
      <c r="L2906">
        <v>907</v>
      </c>
      <c r="M2906">
        <v>891</v>
      </c>
      <c r="N2906">
        <v>1100</v>
      </c>
      <c r="O2906" t="s">
        <v>901</v>
      </c>
      <c r="P2906">
        <v>0.79722953518500705</v>
      </c>
      <c r="Q2906">
        <v>0.850045056052953</v>
      </c>
      <c r="R2906" s="15">
        <v>0.38981079004173502</v>
      </c>
      <c r="S2906">
        <v>6.8294304760600694E-2</v>
      </c>
      <c r="T2906">
        <v>1.3209577566975199</v>
      </c>
      <c r="U2906">
        <v>1.3209577566975199</v>
      </c>
      <c r="V2906">
        <v>1.1692514133526699</v>
      </c>
      <c r="W2906">
        <v>7.5</v>
      </c>
      <c r="X2906">
        <v>2.41</v>
      </c>
      <c r="Y2906">
        <v>-22834</v>
      </c>
      <c r="Z2906">
        <v>-1087</v>
      </c>
      <c r="AA2906">
        <v>0</v>
      </c>
      <c r="AB2906">
        <v>21</v>
      </c>
      <c r="AC2906">
        <v>12</v>
      </c>
      <c r="AD2906">
        <v>9</v>
      </c>
      <c r="AE2906">
        <v>57.14</v>
      </c>
      <c r="AF2906">
        <v>17</v>
      </c>
      <c r="AG2906">
        <v>6</v>
      </c>
      <c r="AH2906">
        <v>5</v>
      </c>
      <c r="AI2906">
        <v>10</v>
      </c>
      <c r="AJ2906" s="301">
        <v>43919</v>
      </c>
      <c r="AK2906">
        <v>1375</v>
      </c>
      <c r="AL2906">
        <v>839</v>
      </c>
      <c r="AM2906" s="301">
        <v>43828</v>
      </c>
      <c r="AN2906">
        <v>1651</v>
      </c>
      <c r="AO2906">
        <v>1455</v>
      </c>
      <c r="AP2906" s="301">
        <v>43645</v>
      </c>
      <c r="AQ2906">
        <v>1652</v>
      </c>
      <c r="AR2906">
        <v>1376</v>
      </c>
      <c r="AS2906" s="301">
        <v>43280</v>
      </c>
      <c r="AT2906">
        <v>1687</v>
      </c>
      <c r="AU2906">
        <v>1186</v>
      </c>
    </row>
    <row r="2907" spans="1:47" x14ac:dyDescent="0.2">
      <c r="A2907" s="102">
        <v>3783</v>
      </c>
      <c r="B2907">
        <v>4091</v>
      </c>
      <c r="C2907" t="s">
        <v>1334</v>
      </c>
      <c r="D2907" t="s">
        <v>920</v>
      </c>
      <c r="E2907">
        <v>1721</v>
      </c>
      <c r="F2907">
        <v>1751</v>
      </c>
      <c r="G2907">
        <v>500</v>
      </c>
      <c r="H2907" t="s">
        <v>898</v>
      </c>
      <c r="I2907">
        <v>8058</v>
      </c>
      <c r="J2907" t="s">
        <v>1140</v>
      </c>
      <c r="K2907" t="s">
        <v>905</v>
      </c>
      <c r="L2907">
        <v>2250</v>
      </c>
      <c r="M2907">
        <v>2233</v>
      </c>
      <c r="N2907">
        <v>400</v>
      </c>
      <c r="O2907" t="s">
        <v>901</v>
      </c>
      <c r="P2907">
        <v>0.84063370876552701</v>
      </c>
      <c r="Q2907">
        <v>0.86599153408361595</v>
      </c>
      <c r="R2907">
        <v>0.25784232130639201</v>
      </c>
      <c r="S2907" s="15">
        <v>8.1467224795439497E-2</v>
      </c>
      <c r="T2907">
        <v>0.90156273930859598</v>
      </c>
      <c r="U2907">
        <v>0.90156273930859598</v>
      </c>
      <c r="V2907">
        <v>0.62924881003682298</v>
      </c>
      <c r="W2907">
        <v>6.49</v>
      </c>
      <c r="X2907">
        <v>1.98</v>
      </c>
      <c r="Y2907">
        <v>-22918</v>
      </c>
      <c r="Z2907">
        <v>-1637</v>
      </c>
      <c r="AA2907">
        <v>-0.13</v>
      </c>
      <c r="AB2907">
        <v>14</v>
      </c>
      <c r="AC2907">
        <v>8</v>
      </c>
      <c r="AD2907">
        <v>6</v>
      </c>
      <c r="AE2907">
        <v>57.14</v>
      </c>
      <c r="AF2907">
        <v>17</v>
      </c>
      <c r="AG2907">
        <v>2</v>
      </c>
      <c r="AH2907">
        <v>2</v>
      </c>
      <c r="AI2907">
        <v>10</v>
      </c>
      <c r="AJ2907" s="301">
        <v>43919</v>
      </c>
      <c r="AK2907">
        <v>1662</v>
      </c>
      <c r="AL2907">
        <v>2378.5</v>
      </c>
      <c r="AM2907" s="301">
        <v>43828</v>
      </c>
      <c r="AN2907">
        <v>2428</v>
      </c>
      <c r="AO2907">
        <v>2900</v>
      </c>
      <c r="AP2907" s="301">
        <v>43645</v>
      </c>
      <c r="AQ2907">
        <v>2285</v>
      </c>
      <c r="AR2907">
        <v>2910.5</v>
      </c>
      <c r="AS2907" s="301">
        <v>43280</v>
      </c>
      <c r="AT2907">
        <v>1526</v>
      </c>
      <c r="AU2907">
        <v>3051</v>
      </c>
    </row>
    <row r="2908" spans="1:47" x14ac:dyDescent="0.2">
      <c r="A2908" s="102">
        <v>2108</v>
      </c>
      <c r="B2908">
        <v>4042</v>
      </c>
      <c r="C2908" t="s">
        <v>1108</v>
      </c>
      <c r="D2908" t="s">
        <v>920</v>
      </c>
      <c r="E2908">
        <v>1446</v>
      </c>
      <c r="F2908">
        <v>1431</v>
      </c>
      <c r="G2908">
        <v>400</v>
      </c>
      <c r="H2908" t="s">
        <v>901</v>
      </c>
      <c r="I2908">
        <v>6028</v>
      </c>
      <c r="J2908" t="s">
        <v>451</v>
      </c>
      <c r="K2908" t="s">
        <v>910</v>
      </c>
      <c r="L2908">
        <v>6200</v>
      </c>
      <c r="M2908">
        <v>6050</v>
      </c>
      <c r="N2908">
        <v>100</v>
      </c>
      <c r="O2908" t="s">
        <v>898</v>
      </c>
      <c r="P2908">
        <v>0.88940529861726503</v>
      </c>
      <c r="Q2908">
        <v>0.92200824044510499</v>
      </c>
      <c r="R2908">
        <v>0.22948460391512701</v>
      </c>
      <c r="S2908" s="15">
        <v>1.5737602276135802E-2</v>
      </c>
      <c r="T2908">
        <v>-0.29122208581334103</v>
      </c>
      <c r="U2908">
        <v>0.29122208581334103</v>
      </c>
      <c r="V2908">
        <v>0.84960243162157201</v>
      </c>
      <c r="W2908">
        <v>-2.23</v>
      </c>
      <c r="X2908">
        <v>5.39</v>
      </c>
      <c r="Y2908">
        <v>-23225</v>
      </c>
      <c r="Z2908">
        <v>-2111</v>
      </c>
      <c r="AA2908">
        <v>7.0000000000000007E-2</v>
      </c>
      <c r="AB2908">
        <v>11</v>
      </c>
      <c r="AC2908">
        <v>6</v>
      </c>
      <c r="AD2908">
        <v>5</v>
      </c>
      <c r="AE2908">
        <v>54.55</v>
      </c>
      <c r="AF2908">
        <v>14</v>
      </c>
      <c r="AG2908">
        <v>2</v>
      </c>
      <c r="AH2908">
        <v>4</v>
      </c>
      <c r="AI2908">
        <v>5</v>
      </c>
      <c r="AJ2908" s="301">
        <v>43919</v>
      </c>
      <c r="AK2908">
        <v>1244</v>
      </c>
      <c r="AL2908">
        <v>5090</v>
      </c>
      <c r="AM2908" s="301">
        <v>43828</v>
      </c>
      <c r="AN2908">
        <v>1695</v>
      </c>
      <c r="AO2908">
        <v>7650</v>
      </c>
      <c r="AP2908" s="301">
        <v>43645</v>
      </c>
      <c r="AQ2908">
        <v>1552</v>
      </c>
      <c r="AR2908">
        <v>5960</v>
      </c>
      <c r="AS2908" s="301">
        <v>43280</v>
      </c>
      <c r="AT2908">
        <v>1709</v>
      </c>
      <c r="AU2908">
        <v>6500</v>
      </c>
    </row>
    <row r="2909" spans="1:47" x14ac:dyDescent="0.2">
      <c r="A2909" s="102">
        <v>1021</v>
      </c>
      <c r="B2909">
        <v>1802</v>
      </c>
      <c r="C2909" t="s">
        <v>1041</v>
      </c>
      <c r="D2909" t="s">
        <v>907</v>
      </c>
      <c r="E2909">
        <v>979</v>
      </c>
      <c r="F2909">
        <v>983</v>
      </c>
      <c r="G2909">
        <v>1100</v>
      </c>
      <c r="H2909" t="s">
        <v>898</v>
      </c>
      <c r="I2909">
        <v>8060</v>
      </c>
      <c r="J2909" t="s">
        <v>776</v>
      </c>
      <c r="K2909" t="s">
        <v>905</v>
      </c>
      <c r="L2909">
        <v>2200</v>
      </c>
      <c r="M2909">
        <v>2140</v>
      </c>
      <c r="N2909">
        <v>500</v>
      </c>
      <c r="O2909" t="s">
        <v>901</v>
      </c>
      <c r="P2909">
        <v>0.89593898101337399</v>
      </c>
      <c r="Q2909">
        <v>0.94695229731762198</v>
      </c>
      <c r="R2909">
        <v>3.6484401640705398E-2</v>
      </c>
      <c r="S2909" s="15">
        <v>8.5296588767614395E-2</v>
      </c>
      <c r="T2909">
        <v>0.82542479022399295</v>
      </c>
      <c r="U2909">
        <v>0.82542479022399295</v>
      </c>
      <c r="V2909">
        <v>0.29080134084496001</v>
      </c>
      <c r="W2909">
        <v>2.48</v>
      </c>
      <c r="X2909">
        <v>1.06</v>
      </c>
      <c r="Y2909">
        <v>-23260</v>
      </c>
      <c r="Z2909">
        <v>-1551</v>
      </c>
      <c r="AA2909">
        <v>-0.01</v>
      </c>
      <c r="AB2909">
        <v>15</v>
      </c>
      <c r="AC2909">
        <v>8</v>
      </c>
      <c r="AD2909">
        <v>7</v>
      </c>
      <c r="AE2909">
        <v>53.33</v>
      </c>
      <c r="AF2909">
        <v>20</v>
      </c>
      <c r="AG2909">
        <v>1</v>
      </c>
      <c r="AH2909">
        <v>2</v>
      </c>
      <c r="AI2909">
        <v>12</v>
      </c>
      <c r="AJ2909" s="301">
        <v>43919</v>
      </c>
      <c r="AK2909">
        <v>956</v>
      </c>
      <c r="AL2909">
        <v>2199</v>
      </c>
      <c r="AM2909" s="301">
        <v>43828</v>
      </c>
      <c r="AN2909">
        <v>1217</v>
      </c>
      <c r="AO2909">
        <v>2540</v>
      </c>
      <c r="AP2909" s="301">
        <v>43645</v>
      </c>
      <c r="AQ2909">
        <v>1074</v>
      </c>
      <c r="AR2909">
        <v>2372</v>
      </c>
      <c r="AS2909" s="301">
        <v>43280</v>
      </c>
      <c r="AT2909">
        <v>1101</v>
      </c>
      <c r="AU2909">
        <v>2278</v>
      </c>
    </row>
    <row r="2910" spans="1:47" x14ac:dyDescent="0.2">
      <c r="A2910" s="102">
        <v>639</v>
      </c>
      <c r="B2910">
        <v>5938</v>
      </c>
      <c r="C2910" t="s">
        <v>1395</v>
      </c>
      <c r="D2910" t="s">
        <v>1032</v>
      </c>
      <c r="E2910">
        <v>1514</v>
      </c>
      <c r="F2910">
        <v>1480</v>
      </c>
      <c r="G2910">
        <v>600</v>
      </c>
      <c r="H2910" t="s">
        <v>901</v>
      </c>
      <c r="I2910">
        <v>6902</v>
      </c>
      <c r="J2910" t="s">
        <v>588</v>
      </c>
      <c r="K2910" t="s">
        <v>913</v>
      </c>
      <c r="L2910">
        <v>4170</v>
      </c>
      <c r="M2910">
        <v>4151</v>
      </c>
      <c r="N2910">
        <v>200</v>
      </c>
      <c r="O2910" t="s">
        <v>898</v>
      </c>
      <c r="P2910">
        <v>0.876564973594125</v>
      </c>
      <c r="Q2910">
        <v>0.95452761127028096</v>
      </c>
      <c r="R2910">
        <v>0.32291741575385202</v>
      </c>
      <c r="S2910" s="15">
        <v>1.1610609750212299E-2</v>
      </c>
      <c r="T2910">
        <v>-0.413397202212818</v>
      </c>
      <c r="U2910">
        <v>0.413397202212818</v>
      </c>
      <c r="V2910">
        <v>0.25389003195369902</v>
      </c>
      <c r="W2910">
        <v>-2.33</v>
      </c>
      <c r="X2910">
        <v>6.96</v>
      </c>
      <c r="Y2910">
        <v>-23304</v>
      </c>
      <c r="Z2910">
        <v>-2330</v>
      </c>
      <c r="AA2910">
        <v>0.1</v>
      </c>
      <c r="AB2910">
        <v>10</v>
      </c>
      <c r="AC2910">
        <v>5</v>
      </c>
      <c r="AD2910">
        <v>5</v>
      </c>
      <c r="AE2910">
        <v>50</v>
      </c>
      <c r="AF2910">
        <v>18</v>
      </c>
      <c r="AG2910">
        <v>2</v>
      </c>
      <c r="AH2910">
        <v>2</v>
      </c>
      <c r="AI2910">
        <v>6</v>
      </c>
      <c r="AJ2910" s="301">
        <v>43919</v>
      </c>
      <c r="AK2910">
        <v>1332</v>
      </c>
      <c r="AL2910">
        <v>3590</v>
      </c>
      <c r="AM2910" s="301">
        <v>43828</v>
      </c>
      <c r="AN2910">
        <v>1889</v>
      </c>
      <c r="AO2910">
        <v>4966</v>
      </c>
      <c r="AP2910" s="301">
        <v>43645</v>
      </c>
      <c r="AQ2910">
        <v>1774</v>
      </c>
      <c r="AR2910">
        <v>4642</v>
      </c>
      <c r="AS2910" s="301">
        <v>43280</v>
      </c>
      <c r="AT2910">
        <v>2190</v>
      </c>
      <c r="AU2910">
        <v>5245</v>
      </c>
    </row>
    <row r="2911" spans="1:47" x14ac:dyDescent="0.2">
      <c r="A2911" s="102">
        <v>598</v>
      </c>
      <c r="B2911">
        <v>4045</v>
      </c>
      <c r="C2911" t="s">
        <v>1127</v>
      </c>
      <c r="D2911" t="s">
        <v>920</v>
      </c>
      <c r="E2911">
        <v>1030</v>
      </c>
      <c r="F2911">
        <v>1022</v>
      </c>
      <c r="G2911">
        <v>1000</v>
      </c>
      <c r="H2911" t="s">
        <v>901</v>
      </c>
      <c r="I2911">
        <v>7272</v>
      </c>
      <c r="J2911" t="s">
        <v>1039</v>
      </c>
      <c r="K2911" t="s">
        <v>913</v>
      </c>
      <c r="L2911">
        <v>1670</v>
      </c>
      <c r="M2911">
        <v>1639</v>
      </c>
      <c r="N2911">
        <v>600</v>
      </c>
      <c r="O2911" t="s">
        <v>898</v>
      </c>
      <c r="P2911">
        <v>0.92086377481982296</v>
      </c>
      <c r="Q2911">
        <v>0.95566768824454995</v>
      </c>
      <c r="R2911">
        <v>7.3461456450944901E-2</v>
      </c>
      <c r="S2911" s="15">
        <v>3.0686086154679298E-2</v>
      </c>
      <c r="T2911">
        <v>-1.3907470905678401</v>
      </c>
      <c r="U2911">
        <v>1.3907470905678401</v>
      </c>
      <c r="V2911">
        <v>1.44747465437263</v>
      </c>
      <c r="W2911">
        <v>-10.63</v>
      </c>
      <c r="X2911">
        <v>3.93</v>
      </c>
      <c r="Y2911">
        <v>-23355</v>
      </c>
      <c r="Z2911">
        <v>-1460</v>
      </c>
      <c r="AA2911">
        <v>-0.01</v>
      </c>
      <c r="AB2911">
        <v>16</v>
      </c>
      <c r="AC2911">
        <v>7</v>
      </c>
      <c r="AD2911">
        <v>9</v>
      </c>
      <c r="AE2911">
        <v>43.75</v>
      </c>
      <c r="AF2911">
        <v>20</v>
      </c>
      <c r="AG2911">
        <v>3</v>
      </c>
      <c r="AH2911">
        <v>2</v>
      </c>
      <c r="AI2911">
        <v>11</v>
      </c>
      <c r="AJ2911" s="301">
        <v>43919</v>
      </c>
      <c r="AK2911">
        <v>978</v>
      </c>
      <c r="AL2911">
        <v>1350</v>
      </c>
      <c r="AM2911" s="301">
        <v>43828</v>
      </c>
      <c r="AN2911">
        <v>1270</v>
      </c>
      <c r="AO2911">
        <v>2203</v>
      </c>
      <c r="AP2911" s="301">
        <v>43645</v>
      </c>
      <c r="AQ2911">
        <v>1161</v>
      </c>
      <c r="AR2911">
        <v>1960</v>
      </c>
      <c r="AS2911" s="301">
        <v>43280</v>
      </c>
      <c r="AT2911">
        <v>1247</v>
      </c>
      <c r="AU2911">
        <v>2795</v>
      </c>
    </row>
    <row r="2912" spans="1:47" x14ac:dyDescent="0.2">
      <c r="A2912" s="102">
        <v>31</v>
      </c>
      <c r="B2912">
        <v>5108</v>
      </c>
      <c r="C2912" t="s">
        <v>1467</v>
      </c>
      <c r="D2912" t="s">
        <v>984</v>
      </c>
      <c r="E2912">
        <v>3450</v>
      </c>
      <c r="F2912">
        <v>3455</v>
      </c>
      <c r="G2912">
        <v>300</v>
      </c>
      <c r="H2912" t="s">
        <v>901</v>
      </c>
      <c r="I2912">
        <v>6136</v>
      </c>
      <c r="J2912" t="s">
        <v>1400</v>
      </c>
      <c r="K2912" t="s">
        <v>909</v>
      </c>
      <c r="L2912">
        <v>1750</v>
      </c>
      <c r="M2912">
        <v>1664</v>
      </c>
      <c r="N2912">
        <v>600</v>
      </c>
      <c r="O2912" t="s">
        <v>898</v>
      </c>
      <c r="P2912">
        <v>0.91651921262559299</v>
      </c>
      <c r="Q2912">
        <v>0.97885986909328704</v>
      </c>
      <c r="R2912">
        <v>1.1614097965382E-2</v>
      </c>
      <c r="S2912" s="15">
        <v>3.8140774713073299E-5</v>
      </c>
      <c r="T2912">
        <v>-1.6188134108233201</v>
      </c>
      <c r="U2912">
        <v>1.6188134108233201</v>
      </c>
      <c r="V2912">
        <v>0.80149113463659605</v>
      </c>
      <c r="W2912">
        <v>-11.62</v>
      </c>
      <c r="X2912">
        <v>3.68</v>
      </c>
      <c r="Y2912">
        <v>-23500</v>
      </c>
      <c r="Z2912">
        <v>-2136</v>
      </c>
      <c r="AA2912">
        <v>-0.05</v>
      </c>
      <c r="AB2912">
        <v>11</v>
      </c>
      <c r="AC2912">
        <v>6</v>
      </c>
      <c r="AD2912">
        <v>5</v>
      </c>
      <c r="AE2912">
        <v>54.55</v>
      </c>
      <c r="AF2912">
        <v>20</v>
      </c>
      <c r="AG2912">
        <v>1</v>
      </c>
      <c r="AH2912">
        <v>1</v>
      </c>
      <c r="AI2912">
        <v>9</v>
      </c>
      <c r="AJ2912" s="301">
        <v>43919</v>
      </c>
      <c r="AK2912">
        <v>3409</v>
      </c>
      <c r="AL2912">
        <v>1466</v>
      </c>
      <c r="AM2912" s="301">
        <v>43828</v>
      </c>
      <c r="AN2912">
        <v>4070</v>
      </c>
      <c r="AO2912">
        <v>2090</v>
      </c>
      <c r="AP2912" s="301">
        <v>43645</v>
      </c>
      <c r="AQ2912">
        <v>4310</v>
      </c>
      <c r="AR2912">
        <v>2199</v>
      </c>
      <c r="AS2912" s="301">
        <v>43280</v>
      </c>
      <c r="AT2912">
        <v>4164</v>
      </c>
      <c r="AU2912">
        <v>2236</v>
      </c>
    </row>
    <row r="2913" spans="1:47" x14ac:dyDescent="0.2">
      <c r="A2913" s="102">
        <v>1928</v>
      </c>
      <c r="B2913">
        <v>1662</v>
      </c>
      <c r="C2913" t="s">
        <v>463</v>
      </c>
      <c r="D2913" t="s">
        <v>1045</v>
      </c>
      <c r="E2913">
        <v>1807</v>
      </c>
      <c r="F2913">
        <v>1788</v>
      </c>
      <c r="G2913">
        <v>600</v>
      </c>
      <c r="H2913" t="s">
        <v>901</v>
      </c>
      <c r="I2913">
        <v>6592</v>
      </c>
      <c r="J2913" t="s">
        <v>1059</v>
      </c>
      <c r="K2913" t="s">
        <v>903</v>
      </c>
      <c r="L2913">
        <v>3415</v>
      </c>
      <c r="M2913">
        <v>3380</v>
      </c>
      <c r="N2913">
        <v>300</v>
      </c>
      <c r="O2913" t="s">
        <v>898</v>
      </c>
      <c r="P2913">
        <v>0.55457129339044597</v>
      </c>
      <c r="Q2913">
        <v>0.92684301622255705</v>
      </c>
      <c r="R2913">
        <v>0.41562485734542798</v>
      </c>
      <c r="S2913" s="15">
        <v>1.4309684238305901E-2</v>
      </c>
      <c r="T2913">
        <v>-1.4993466861521301</v>
      </c>
      <c r="U2913">
        <v>1.4993466861521301</v>
      </c>
      <c r="V2913">
        <v>1.8796013238503</v>
      </c>
      <c r="W2913">
        <v>-8.91</v>
      </c>
      <c r="X2913">
        <v>5.8</v>
      </c>
      <c r="Y2913">
        <v>-23552</v>
      </c>
      <c r="Z2913">
        <v>-2617</v>
      </c>
      <c r="AA2913">
        <v>-0.06</v>
      </c>
      <c r="AB2913">
        <v>9</v>
      </c>
      <c r="AC2913">
        <v>6</v>
      </c>
      <c r="AD2913">
        <v>3</v>
      </c>
      <c r="AE2913">
        <v>66.67</v>
      </c>
      <c r="AF2913">
        <v>21</v>
      </c>
      <c r="AG2913">
        <v>1</v>
      </c>
      <c r="AH2913">
        <v>1</v>
      </c>
      <c r="AI2913">
        <v>7</v>
      </c>
      <c r="AJ2913" s="301">
        <v>43919</v>
      </c>
      <c r="AK2913">
        <v>1789</v>
      </c>
      <c r="AL2913">
        <v>3360</v>
      </c>
      <c r="AM2913" s="301">
        <v>43828</v>
      </c>
      <c r="AN2913">
        <v>2955</v>
      </c>
      <c r="AO2913">
        <v>4150</v>
      </c>
      <c r="AP2913" s="301">
        <v>43645</v>
      </c>
      <c r="AQ2913">
        <v>2554</v>
      </c>
      <c r="AR2913">
        <v>3850</v>
      </c>
      <c r="AS2913" s="301">
        <v>43280</v>
      </c>
      <c r="AT2913">
        <v>2896</v>
      </c>
      <c r="AU2913">
        <v>5180</v>
      </c>
    </row>
    <row r="2914" spans="1:47" x14ac:dyDescent="0.2">
      <c r="A2914" s="102">
        <v>2020</v>
      </c>
      <c r="B2914">
        <v>4208</v>
      </c>
      <c r="C2914" t="s">
        <v>1026</v>
      </c>
      <c r="D2914" t="s">
        <v>920</v>
      </c>
      <c r="E2914">
        <v>1810</v>
      </c>
      <c r="F2914">
        <v>1797</v>
      </c>
      <c r="G2914">
        <v>600</v>
      </c>
      <c r="H2914" t="s">
        <v>898</v>
      </c>
      <c r="I2914">
        <v>7867</v>
      </c>
      <c r="J2914" t="s">
        <v>1178</v>
      </c>
      <c r="K2914" t="s">
        <v>919</v>
      </c>
      <c r="L2914">
        <v>863</v>
      </c>
      <c r="M2914">
        <v>837</v>
      </c>
      <c r="N2914">
        <v>1300</v>
      </c>
      <c r="O2914" t="s">
        <v>901</v>
      </c>
      <c r="P2914">
        <v>0.82459031060304</v>
      </c>
      <c r="Q2914">
        <v>0.92396080665685898</v>
      </c>
      <c r="R2914">
        <v>0.48568006844390299</v>
      </c>
      <c r="S2914">
        <v>5.6014813162340998E-2</v>
      </c>
      <c r="T2914">
        <v>0.81096903947813104</v>
      </c>
      <c r="U2914">
        <v>0.81096903947813104</v>
      </c>
      <c r="V2914">
        <v>0.545852153130026</v>
      </c>
      <c r="W2914">
        <v>3.16</v>
      </c>
      <c r="X2914">
        <v>0.92</v>
      </c>
      <c r="Y2914">
        <v>-23659</v>
      </c>
      <c r="Z2914">
        <v>-1820</v>
      </c>
      <c r="AA2914">
        <v>-0.09</v>
      </c>
      <c r="AB2914">
        <v>13</v>
      </c>
      <c r="AC2914">
        <v>6</v>
      </c>
      <c r="AD2914">
        <v>7</v>
      </c>
      <c r="AE2914">
        <v>46.15</v>
      </c>
      <c r="AF2914">
        <v>19</v>
      </c>
      <c r="AG2914">
        <v>2</v>
      </c>
      <c r="AH2914">
        <v>2</v>
      </c>
      <c r="AI2914">
        <v>9</v>
      </c>
      <c r="AJ2914" s="301">
        <v>43919</v>
      </c>
      <c r="AK2914">
        <v>1691</v>
      </c>
      <c r="AL2914">
        <v>782</v>
      </c>
      <c r="AM2914" s="301">
        <v>43828</v>
      </c>
      <c r="AN2914">
        <v>2379</v>
      </c>
      <c r="AO2914">
        <v>1417</v>
      </c>
      <c r="AP2914" s="301">
        <v>43645</v>
      </c>
      <c r="AQ2914">
        <v>2298</v>
      </c>
      <c r="AR2914">
        <v>1307</v>
      </c>
      <c r="AS2914" s="301">
        <v>43280</v>
      </c>
      <c r="AT2914">
        <v>2821</v>
      </c>
      <c r="AU2914">
        <v>887</v>
      </c>
    </row>
    <row r="2915" spans="1:47" x14ac:dyDescent="0.2">
      <c r="A2915" s="102">
        <v>3196</v>
      </c>
      <c r="B2915">
        <v>8233</v>
      </c>
      <c r="C2915" t="s">
        <v>930</v>
      </c>
      <c r="D2915" t="s">
        <v>921</v>
      </c>
      <c r="E2915">
        <v>920</v>
      </c>
      <c r="F2915">
        <v>907</v>
      </c>
      <c r="G2915">
        <v>800</v>
      </c>
      <c r="H2915" t="s">
        <v>901</v>
      </c>
      <c r="I2915">
        <v>9602</v>
      </c>
      <c r="J2915" t="s">
        <v>1469</v>
      </c>
      <c r="K2915" t="s">
        <v>900</v>
      </c>
      <c r="L2915">
        <v>3800</v>
      </c>
      <c r="M2915">
        <v>3790</v>
      </c>
      <c r="N2915">
        <v>200</v>
      </c>
      <c r="O2915" t="s">
        <v>898</v>
      </c>
      <c r="P2915">
        <v>0.67601091443579997</v>
      </c>
      <c r="Q2915">
        <v>0.88951527883510695</v>
      </c>
      <c r="R2915">
        <v>0.23511573741028999</v>
      </c>
      <c r="S2915">
        <v>5.8598934300694697E-2</v>
      </c>
      <c r="T2915">
        <v>-1.7055505583164401</v>
      </c>
      <c r="U2915">
        <v>1.7055505583164401</v>
      </c>
      <c r="V2915">
        <v>1.4879958626519001</v>
      </c>
      <c r="W2915">
        <v>-12.06</v>
      </c>
      <c r="X2915">
        <v>4.2699999999999996</v>
      </c>
      <c r="Y2915">
        <v>-24030</v>
      </c>
      <c r="Z2915">
        <v>-1602</v>
      </c>
      <c r="AA2915">
        <v>-0.25</v>
      </c>
      <c r="AB2915">
        <v>15</v>
      </c>
      <c r="AC2915">
        <v>7</v>
      </c>
      <c r="AD2915">
        <v>8</v>
      </c>
      <c r="AE2915">
        <v>46.67</v>
      </c>
      <c r="AF2915">
        <v>19</v>
      </c>
      <c r="AG2915">
        <v>2</v>
      </c>
      <c r="AH2915">
        <v>2</v>
      </c>
      <c r="AI2915">
        <v>11</v>
      </c>
      <c r="AJ2915" s="301">
        <v>43919</v>
      </c>
      <c r="AK2915">
        <v>1003</v>
      </c>
      <c r="AL2915">
        <v>3285</v>
      </c>
      <c r="AM2915" s="301">
        <v>43828</v>
      </c>
      <c r="AN2915">
        <v>1228</v>
      </c>
      <c r="AO2915">
        <v>4545</v>
      </c>
      <c r="AP2915" s="301">
        <v>43645</v>
      </c>
      <c r="AQ2915">
        <v>1210</v>
      </c>
      <c r="AR2915">
        <v>4680</v>
      </c>
      <c r="AS2915" s="301">
        <v>43280</v>
      </c>
      <c r="AT2915">
        <v>1834</v>
      </c>
      <c r="AU2915">
        <v>3575</v>
      </c>
    </row>
    <row r="2916" spans="1:47" x14ac:dyDescent="0.2">
      <c r="A2916" s="102">
        <v>3695</v>
      </c>
      <c r="B2916">
        <v>1820</v>
      </c>
      <c r="C2916" t="s">
        <v>58</v>
      </c>
      <c r="D2916" t="s">
        <v>907</v>
      </c>
      <c r="E2916">
        <v>2100</v>
      </c>
      <c r="F2916">
        <v>2105</v>
      </c>
      <c r="G2916">
        <v>400</v>
      </c>
      <c r="H2916" t="s">
        <v>901</v>
      </c>
      <c r="I2916">
        <v>8586</v>
      </c>
      <c r="J2916" t="s">
        <v>970</v>
      </c>
      <c r="K2916" t="s">
        <v>904</v>
      </c>
      <c r="L2916">
        <v>2332</v>
      </c>
      <c r="M2916">
        <v>2354</v>
      </c>
      <c r="N2916">
        <v>400</v>
      </c>
      <c r="O2916" t="s">
        <v>898</v>
      </c>
      <c r="P2916">
        <v>0.72633668341671798</v>
      </c>
      <c r="Q2916">
        <v>0.86985021911786997</v>
      </c>
      <c r="R2916">
        <v>0.234512582744866</v>
      </c>
      <c r="S2916">
        <v>7.8217710204096902E-2</v>
      </c>
      <c r="T2916">
        <v>-0.96056621467435499</v>
      </c>
      <c r="U2916">
        <v>0.96056621467435499</v>
      </c>
      <c r="V2916">
        <v>0.97395983413968301</v>
      </c>
      <c r="W2916">
        <v>-8.24</v>
      </c>
      <c r="X2916">
        <v>10.58</v>
      </c>
      <c r="Y2916">
        <v>-24162</v>
      </c>
      <c r="Z2916">
        <v>-2416</v>
      </c>
      <c r="AA2916">
        <v>-0.17</v>
      </c>
      <c r="AB2916">
        <v>10</v>
      </c>
      <c r="AC2916">
        <v>5</v>
      </c>
      <c r="AD2916">
        <v>5</v>
      </c>
      <c r="AE2916">
        <v>50</v>
      </c>
      <c r="AF2916">
        <v>20</v>
      </c>
      <c r="AG2916">
        <v>1</v>
      </c>
      <c r="AH2916">
        <v>2</v>
      </c>
      <c r="AI2916">
        <v>7</v>
      </c>
      <c r="AJ2916" s="301">
        <v>43919</v>
      </c>
      <c r="AK2916">
        <v>2080</v>
      </c>
      <c r="AL2916">
        <v>2150</v>
      </c>
      <c r="AM2916" s="301">
        <v>43828</v>
      </c>
      <c r="AN2916">
        <v>2470</v>
      </c>
      <c r="AO2916">
        <v>2879</v>
      </c>
      <c r="AP2916" s="301">
        <v>43645</v>
      </c>
      <c r="AQ2916">
        <v>2141</v>
      </c>
      <c r="AR2916">
        <v>2431</v>
      </c>
      <c r="AS2916" s="301">
        <v>43280</v>
      </c>
      <c r="AT2916">
        <v>3070</v>
      </c>
      <c r="AU2916">
        <v>2766</v>
      </c>
    </row>
    <row r="2917" spans="1:47" x14ac:dyDescent="0.2">
      <c r="A2917" s="102">
        <v>3145</v>
      </c>
      <c r="B2917">
        <v>3197</v>
      </c>
      <c r="C2917" t="s">
        <v>508</v>
      </c>
      <c r="D2917" t="s">
        <v>921</v>
      </c>
      <c r="E2917">
        <v>1738</v>
      </c>
      <c r="F2917">
        <v>1715</v>
      </c>
      <c r="G2917">
        <v>600</v>
      </c>
      <c r="H2917" t="s">
        <v>901</v>
      </c>
      <c r="I2917">
        <v>6925</v>
      </c>
      <c r="J2917" t="s">
        <v>1177</v>
      </c>
      <c r="K2917" t="s">
        <v>903</v>
      </c>
      <c r="L2917">
        <v>1339</v>
      </c>
      <c r="M2917">
        <v>1427</v>
      </c>
      <c r="N2917">
        <v>700</v>
      </c>
      <c r="O2917" t="s">
        <v>898</v>
      </c>
      <c r="P2917">
        <v>0.83067180466411294</v>
      </c>
      <c r="Q2917">
        <v>0.89161806207331296</v>
      </c>
      <c r="R2917">
        <v>0.14973866103733899</v>
      </c>
      <c r="S2917">
        <v>1.0624140277490301E-2</v>
      </c>
      <c r="T2917">
        <v>-1.6111694329123201</v>
      </c>
      <c r="U2917">
        <v>1.6111694329123201</v>
      </c>
      <c r="V2917">
        <v>0.754245887167035</v>
      </c>
      <c r="W2917">
        <v>-18.09</v>
      </c>
      <c r="X2917">
        <v>2.93</v>
      </c>
      <c r="Y2917">
        <v>-24561</v>
      </c>
      <c r="Z2917">
        <v>-1637</v>
      </c>
      <c r="AA2917">
        <v>-0.13</v>
      </c>
      <c r="AB2917">
        <v>15</v>
      </c>
      <c r="AC2917">
        <v>8</v>
      </c>
      <c r="AD2917">
        <v>7</v>
      </c>
      <c r="AE2917">
        <v>53.33</v>
      </c>
      <c r="AF2917">
        <v>17</v>
      </c>
      <c r="AG2917">
        <v>4</v>
      </c>
      <c r="AH2917">
        <v>3</v>
      </c>
      <c r="AI2917">
        <v>8</v>
      </c>
      <c r="AJ2917" s="301">
        <v>43919</v>
      </c>
      <c r="AK2917">
        <v>1614</v>
      </c>
      <c r="AL2917">
        <v>1060</v>
      </c>
      <c r="AM2917" s="301">
        <v>43828</v>
      </c>
      <c r="AN2917">
        <v>2135</v>
      </c>
      <c r="AO2917">
        <v>1624</v>
      </c>
      <c r="AP2917" s="301">
        <v>43645</v>
      </c>
      <c r="AQ2917">
        <v>1873</v>
      </c>
      <c r="AR2917">
        <v>1435</v>
      </c>
      <c r="AS2917" s="301">
        <v>43280</v>
      </c>
      <c r="AT2917">
        <v>1626</v>
      </c>
      <c r="AU2917">
        <v>1385</v>
      </c>
    </row>
    <row r="2918" spans="1:47" x14ac:dyDescent="0.2">
      <c r="A2918" s="102">
        <v>3149</v>
      </c>
      <c r="B2918">
        <v>4091</v>
      </c>
      <c r="C2918" t="s">
        <v>1334</v>
      </c>
      <c r="D2918" t="s">
        <v>920</v>
      </c>
      <c r="E2918">
        <v>1721</v>
      </c>
      <c r="F2918">
        <v>1751</v>
      </c>
      <c r="G2918">
        <v>300</v>
      </c>
      <c r="H2918" t="s">
        <v>901</v>
      </c>
      <c r="I2918">
        <v>6201</v>
      </c>
      <c r="J2918" t="s">
        <v>1150</v>
      </c>
      <c r="K2918" t="s">
        <v>913</v>
      </c>
      <c r="L2918">
        <v>5750</v>
      </c>
      <c r="M2918">
        <v>5650</v>
      </c>
      <c r="N2918">
        <v>100</v>
      </c>
      <c r="O2918" t="s">
        <v>898</v>
      </c>
      <c r="P2918">
        <v>0.84754677322262795</v>
      </c>
      <c r="Q2918">
        <v>0.89146966513991499</v>
      </c>
      <c r="R2918">
        <v>2.5099064173045901E-2</v>
      </c>
      <c r="S2918" s="15">
        <v>4.1200040923337199E-2</v>
      </c>
      <c r="T2918">
        <v>-0.54674993347307199</v>
      </c>
      <c r="U2918">
        <v>0.54674993347307199</v>
      </c>
      <c r="V2918">
        <v>0.98680575743564303</v>
      </c>
      <c r="W2918">
        <v>-3.31</v>
      </c>
      <c r="X2918">
        <v>7.03</v>
      </c>
      <c r="Y2918">
        <v>-24840</v>
      </c>
      <c r="Z2918">
        <v>-2258</v>
      </c>
      <c r="AA2918">
        <v>0.13</v>
      </c>
      <c r="AB2918">
        <v>11</v>
      </c>
      <c r="AC2918">
        <v>5</v>
      </c>
      <c r="AD2918">
        <v>6</v>
      </c>
      <c r="AE2918">
        <v>45.45</v>
      </c>
      <c r="AF2918">
        <v>19</v>
      </c>
      <c r="AG2918">
        <v>1</v>
      </c>
      <c r="AH2918">
        <v>1</v>
      </c>
      <c r="AI2918">
        <v>9</v>
      </c>
      <c r="AJ2918" s="301">
        <v>43919</v>
      </c>
      <c r="AK2918">
        <v>1662</v>
      </c>
      <c r="AL2918">
        <v>5370</v>
      </c>
      <c r="AM2918" s="301">
        <v>43828</v>
      </c>
      <c r="AN2918">
        <v>2428</v>
      </c>
      <c r="AO2918">
        <v>6330</v>
      </c>
      <c r="AP2918" s="301">
        <v>43645</v>
      </c>
      <c r="AQ2918">
        <v>2285</v>
      </c>
      <c r="AR2918">
        <v>6040</v>
      </c>
      <c r="AS2918" s="301">
        <v>43280</v>
      </c>
      <c r="AT2918">
        <v>1526</v>
      </c>
      <c r="AU2918">
        <v>6010</v>
      </c>
    </row>
    <row r="2919" spans="1:47" x14ac:dyDescent="0.2">
      <c r="A2919" s="102">
        <v>118</v>
      </c>
      <c r="B2919">
        <v>6471</v>
      </c>
      <c r="C2919" t="s">
        <v>805</v>
      </c>
      <c r="D2919" t="s">
        <v>909</v>
      </c>
      <c r="E2919">
        <v>782</v>
      </c>
      <c r="F2919">
        <v>777</v>
      </c>
      <c r="G2919">
        <v>1300</v>
      </c>
      <c r="H2919" t="s">
        <v>898</v>
      </c>
      <c r="I2919">
        <v>7240</v>
      </c>
      <c r="J2919" t="s">
        <v>599</v>
      </c>
      <c r="K2919" t="s">
        <v>913</v>
      </c>
      <c r="L2919">
        <v>1315</v>
      </c>
      <c r="M2919">
        <v>1294</v>
      </c>
      <c r="N2919">
        <v>800</v>
      </c>
      <c r="O2919" t="s">
        <v>901</v>
      </c>
      <c r="P2919">
        <v>0.96075564400366797</v>
      </c>
      <c r="Q2919">
        <v>0.97168588984495396</v>
      </c>
      <c r="R2919">
        <v>1.4528209826106E-2</v>
      </c>
      <c r="S2919" s="15">
        <v>3.3457476978914401E-2</v>
      </c>
      <c r="T2919">
        <v>6.4376159500948799E-2</v>
      </c>
      <c r="U2919">
        <v>6.4376159500948799E-2</v>
      </c>
      <c r="V2919">
        <v>0.367579472950466</v>
      </c>
      <c r="W2919">
        <v>0.2</v>
      </c>
      <c r="X2919">
        <v>2.42</v>
      </c>
      <c r="Y2919">
        <v>-24898</v>
      </c>
      <c r="Z2919">
        <v>-1778</v>
      </c>
      <c r="AA2919">
        <v>-0.12</v>
      </c>
      <c r="AB2919">
        <v>14</v>
      </c>
      <c r="AC2919">
        <v>6</v>
      </c>
      <c r="AD2919">
        <v>8</v>
      </c>
      <c r="AE2919">
        <v>42.86</v>
      </c>
      <c r="AF2919">
        <v>20</v>
      </c>
      <c r="AG2919">
        <v>1</v>
      </c>
      <c r="AH2919">
        <v>0</v>
      </c>
      <c r="AI2919">
        <v>13</v>
      </c>
      <c r="AJ2919" s="301">
        <v>43919</v>
      </c>
      <c r="AK2919">
        <v>711</v>
      </c>
      <c r="AL2919">
        <v>1212</v>
      </c>
      <c r="AM2919" s="301">
        <v>43828</v>
      </c>
      <c r="AN2919">
        <v>1041</v>
      </c>
      <c r="AO2919">
        <v>1641</v>
      </c>
      <c r="AP2919" s="301">
        <v>43645</v>
      </c>
      <c r="AQ2919">
        <v>996</v>
      </c>
      <c r="AR2919">
        <v>1653</v>
      </c>
      <c r="AS2919" s="301">
        <v>43280</v>
      </c>
      <c r="AT2919">
        <v>1135</v>
      </c>
      <c r="AU2919">
        <v>2099</v>
      </c>
    </row>
    <row r="2920" spans="1:47" x14ac:dyDescent="0.2">
      <c r="A2920" s="102">
        <v>2932</v>
      </c>
      <c r="B2920">
        <v>1942</v>
      </c>
      <c r="C2920" t="s">
        <v>1188</v>
      </c>
      <c r="D2920" t="s">
        <v>907</v>
      </c>
      <c r="E2920">
        <v>909</v>
      </c>
      <c r="F2920">
        <v>903</v>
      </c>
      <c r="G2920">
        <v>700</v>
      </c>
      <c r="H2920" t="s">
        <v>901</v>
      </c>
      <c r="I2920">
        <v>6988</v>
      </c>
      <c r="J2920" t="s">
        <v>61</v>
      </c>
      <c r="K2920" t="s">
        <v>920</v>
      </c>
      <c r="L2920">
        <v>5930</v>
      </c>
      <c r="M2920">
        <v>5940</v>
      </c>
      <c r="N2920">
        <v>100</v>
      </c>
      <c r="O2920" t="s">
        <v>898</v>
      </c>
      <c r="P2920">
        <v>0.89466471612184395</v>
      </c>
      <c r="Q2920">
        <v>0.89927727586679995</v>
      </c>
      <c r="R2920">
        <v>0.23646664242141599</v>
      </c>
      <c r="S2920" s="15">
        <v>4.7847771213881798E-2</v>
      </c>
      <c r="T2920">
        <v>-2.08193696635808</v>
      </c>
      <c r="U2920">
        <v>2.08193696635808</v>
      </c>
      <c r="V2920">
        <v>1.92117071515709</v>
      </c>
      <c r="W2920">
        <v>-11.56</v>
      </c>
      <c r="X2920">
        <v>6.41</v>
      </c>
      <c r="Y2920">
        <v>-24991</v>
      </c>
      <c r="Z2920">
        <v>-2083</v>
      </c>
      <c r="AA2920">
        <v>0.06</v>
      </c>
      <c r="AB2920">
        <v>12</v>
      </c>
      <c r="AC2920">
        <v>5</v>
      </c>
      <c r="AD2920">
        <v>7</v>
      </c>
      <c r="AE2920">
        <v>41.67</v>
      </c>
      <c r="AF2920">
        <v>20</v>
      </c>
      <c r="AG2920">
        <v>2</v>
      </c>
      <c r="AH2920">
        <v>1</v>
      </c>
      <c r="AI2920">
        <v>9</v>
      </c>
      <c r="AJ2920" s="301">
        <v>43919</v>
      </c>
      <c r="AK2920">
        <v>873</v>
      </c>
      <c r="AL2920">
        <v>4865</v>
      </c>
      <c r="AM2920" s="301">
        <v>43828</v>
      </c>
      <c r="AN2920">
        <v>1049</v>
      </c>
      <c r="AO2920">
        <v>6180</v>
      </c>
      <c r="AP2920" s="301">
        <v>43645</v>
      </c>
      <c r="AQ2920">
        <v>926</v>
      </c>
      <c r="AR2920">
        <v>5394</v>
      </c>
      <c r="AS2920" s="301">
        <v>43280</v>
      </c>
      <c r="AT2920">
        <v>1186</v>
      </c>
      <c r="AU2920">
        <v>8103</v>
      </c>
    </row>
    <row r="2921" spans="1:47" x14ac:dyDescent="0.2">
      <c r="A2921" s="102">
        <v>1303</v>
      </c>
      <c r="B2921">
        <v>1963</v>
      </c>
      <c r="C2921" t="s">
        <v>1077</v>
      </c>
      <c r="D2921" t="s">
        <v>907</v>
      </c>
      <c r="E2921">
        <v>1107</v>
      </c>
      <c r="F2921">
        <v>1093</v>
      </c>
      <c r="G2921">
        <v>1000</v>
      </c>
      <c r="H2921" t="s">
        <v>901</v>
      </c>
      <c r="I2921">
        <v>5706</v>
      </c>
      <c r="J2921" t="s">
        <v>1136</v>
      </c>
      <c r="K2921" t="s">
        <v>911</v>
      </c>
      <c r="L2921">
        <v>2159</v>
      </c>
      <c r="M2921">
        <v>2175</v>
      </c>
      <c r="N2921">
        <v>500</v>
      </c>
      <c r="O2921" t="s">
        <v>898</v>
      </c>
      <c r="P2921">
        <v>0.96591315130998701</v>
      </c>
      <c r="Q2921">
        <v>0.94158212732336199</v>
      </c>
      <c r="R2921">
        <v>9.7664923858053601E-2</v>
      </c>
      <c r="S2921">
        <v>1.40416361910903E-2</v>
      </c>
      <c r="T2921">
        <v>-0.200626998134008</v>
      </c>
      <c r="U2921">
        <v>0.200626998134008</v>
      </c>
      <c r="V2921">
        <v>0.42941404314618098</v>
      </c>
      <c r="W2921">
        <v>-0.73</v>
      </c>
      <c r="X2921">
        <v>0.51</v>
      </c>
      <c r="Y2921">
        <v>-25040</v>
      </c>
      <c r="Z2921">
        <v>-2087</v>
      </c>
      <c r="AA2921">
        <v>-0.1</v>
      </c>
      <c r="AB2921">
        <v>12</v>
      </c>
      <c r="AC2921">
        <v>5</v>
      </c>
      <c r="AD2921">
        <v>7</v>
      </c>
      <c r="AE2921">
        <v>41.67</v>
      </c>
      <c r="AF2921">
        <v>18</v>
      </c>
      <c r="AG2921">
        <v>3</v>
      </c>
      <c r="AH2921">
        <v>3</v>
      </c>
      <c r="AI2921">
        <v>6</v>
      </c>
      <c r="AJ2921" s="301">
        <v>43919</v>
      </c>
      <c r="AK2921">
        <v>872</v>
      </c>
      <c r="AL2921">
        <v>1803</v>
      </c>
      <c r="AM2921" s="301">
        <v>43828</v>
      </c>
      <c r="AN2921">
        <v>1755</v>
      </c>
      <c r="AO2921">
        <v>2924</v>
      </c>
      <c r="AP2921" s="301">
        <v>43645</v>
      </c>
      <c r="AQ2921">
        <v>1497</v>
      </c>
      <c r="AR2921">
        <v>2630</v>
      </c>
      <c r="AS2921" s="301">
        <v>43280</v>
      </c>
      <c r="AT2921">
        <v>2136</v>
      </c>
      <c r="AU2921">
        <v>4625</v>
      </c>
    </row>
    <row r="2922" spans="1:47" x14ac:dyDescent="0.2">
      <c r="A2922" s="102">
        <v>661</v>
      </c>
      <c r="B2922">
        <v>5232</v>
      </c>
      <c r="C2922" t="s">
        <v>1433</v>
      </c>
      <c r="D2922" t="s">
        <v>897</v>
      </c>
      <c r="E2922">
        <v>3765</v>
      </c>
      <c r="F2922">
        <v>3805</v>
      </c>
      <c r="G2922">
        <v>200</v>
      </c>
      <c r="H2922" t="s">
        <v>901</v>
      </c>
      <c r="I2922">
        <v>6474</v>
      </c>
      <c r="J2922" t="s">
        <v>1401</v>
      </c>
      <c r="K2922" t="s">
        <v>909</v>
      </c>
      <c r="L2922">
        <v>3350</v>
      </c>
      <c r="M2922">
        <v>3370</v>
      </c>
      <c r="N2922">
        <v>200</v>
      </c>
      <c r="O2922" t="s">
        <v>898</v>
      </c>
      <c r="P2922">
        <v>0.93442762087275699</v>
      </c>
      <c r="Q2922">
        <v>0.95412736778106799</v>
      </c>
      <c r="R2922">
        <v>8.4300342395998401E-2</v>
      </c>
      <c r="S2922">
        <v>7.7384530847452102E-2</v>
      </c>
      <c r="T2922">
        <v>-0.24494467618181301</v>
      </c>
      <c r="U2922">
        <v>0.24494467618181301</v>
      </c>
      <c r="V2922">
        <v>0.40644476879624702</v>
      </c>
      <c r="W2922">
        <v>-1.47</v>
      </c>
      <c r="X2922">
        <v>11.43</v>
      </c>
      <c r="Y2922">
        <v>-25153</v>
      </c>
      <c r="Z2922">
        <v>-5031</v>
      </c>
      <c r="AA2922">
        <v>-0.24</v>
      </c>
      <c r="AB2922">
        <v>5</v>
      </c>
      <c r="AC2922">
        <v>2</v>
      </c>
      <c r="AD2922">
        <v>3</v>
      </c>
      <c r="AE2922">
        <v>40</v>
      </c>
      <c r="AF2922">
        <v>17</v>
      </c>
      <c r="AG2922">
        <v>1</v>
      </c>
      <c r="AH2922">
        <v>0</v>
      </c>
      <c r="AI2922">
        <v>4</v>
      </c>
      <c r="AJ2922" s="301">
        <v>43919</v>
      </c>
      <c r="AK2922">
        <v>3370</v>
      </c>
      <c r="AL2922">
        <v>3005</v>
      </c>
      <c r="AM2922" s="301">
        <v>43828</v>
      </c>
      <c r="AN2922">
        <v>4775</v>
      </c>
      <c r="AO2922">
        <v>4815</v>
      </c>
      <c r="AP2922" s="301">
        <v>43645</v>
      </c>
      <c r="AQ2922">
        <v>4390</v>
      </c>
      <c r="AR2922">
        <v>4660</v>
      </c>
      <c r="AS2922" s="301">
        <v>43280</v>
      </c>
      <c r="AT2922">
        <v>5150</v>
      </c>
      <c r="AU2922">
        <v>5050</v>
      </c>
    </row>
    <row r="2923" spans="1:47" x14ac:dyDescent="0.2">
      <c r="A2923" s="102">
        <v>3673</v>
      </c>
      <c r="B2923">
        <v>2607</v>
      </c>
      <c r="C2923" t="s">
        <v>924</v>
      </c>
      <c r="D2923" t="s">
        <v>923</v>
      </c>
      <c r="E2923">
        <v>2794</v>
      </c>
      <c r="F2923">
        <v>2778</v>
      </c>
      <c r="G2923">
        <v>300</v>
      </c>
      <c r="H2923" t="s">
        <v>898</v>
      </c>
      <c r="I2923">
        <v>7261</v>
      </c>
      <c r="J2923" t="s">
        <v>1153</v>
      </c>
      <c r="K2923" t="s">
        <v>913</v>
      </c>
      <c r="L2923">
        <v>616</v>
      </c>
      <c r="M2923">
        <v>623</v>
      </c>
      <c r="N2923">
        <v>1300</v>
      </c>
      <c r="O2923" t="s">
        <v>901</v>
      </c>
      <c r="P2923">
        <v>0.809944037775021</v>
      </c>
      <c r="Q2923">
        <v>0.87042716785823604</v>
      </c>
      <c r="R2923">
        <v>6.0945925200455602E-2</v>
      </c>
      <c r="S2923">
        <v>5.3535306171716902E-2</v>
      </c>
      <c r="T2923">
        <v>0.631012338159334</v>
      </c>
      <c r="U2923">
        <v>0.631012338159334</v>
      </c>
      <c r="V2923">
        <v>0.62155570777630698</v>
      </c>
      <c r="W2923">
        <v>5.46</v>
      </c>
      <c r="X2923">
        <v>2.82</v>
      </c>
      <c r="Y2923">
        <v>-25208</v>
      </c>
      <c r="Z2923">
        <v>-1576</v>
      </c>
      <c r="AA2923">
        <v>0.01</v>
      </c>
      <c r="AB2923">
        <v>16</v>
      </c>
      <c r="AC2923">
        <v>8</v>
      </c>
      <c r="AD2923">
        <v>8</v>
      </c>
      <c r="AE2923">
        <v>50</v>
      </c>
      <c r="AF2923">
        <v>19</v>
      </c>
      <c r="AG2923">
        <v>3</v>
      </c>
      <c r="AH2923">
        <v>3</v>
      </c>
      <c r="AI2923">
        <v>10</v>
      </c>
      <c r="AJ2923" s="301">
        <v>43919</v>
      </c>
      <c r="AK2923">
        <v>2692</v>
      </c>
      <c r="AL2923">
        <v>606</v>
      </c>
      <c r="AM2923" s="301">
        <v>43828</v>
      </c>
      <c r="AN2923">
        <v>2936</v>
      </c>
      <c r="AO2923">
        <v>938</v>
      </c>
      <c r="AP2923" s="301">
        <v>43645</v>
      </c>
      <c r="AQ2923">
        <v>3245</v>
      </c>
      <c r="AR2923">
        <v>1146</v>
      </c>
      <c r="AS2923" s="301">
        <v>43280</v>
      </c>
      <c r="AT2923">
        <v>3850</v>
      </c>
      <c r="AU2923">
        <v>1344</v>
      </c>
    </row>
    <row r="2924" spans="1:47" x14ac:dyDescent="0.2">
      <c r="A2924" s="102">
        <v>3393</v>
      </c>
      <c r="B2924">
        <v>1925</v>
      </c>
      <c r="C2924" t="s">
        <v>1459</v>
      </c>
      <c r="D2924" t="s">
        <v>907</v>
      </c>
      <c r="E2924">
        <v>2497.5</v>
      </c>
      <c r="F2924">
        <v>2510.5</v>
      </c>
      <c r="G2924">
        <v>400</v>
      </c>
      <c r="H2924" t="s">
        <v>901</v>
      </c>
      <c r="I2924">
        <v>3382</v>
      </c>
      <c r="J2924" t="s">
        <v>1468</v>
      </c>
      <c r="K2924" t="s">
        <v>921</v>
      </c>
      <c r="L2924">
        <v>3470</v>
      </c>
      <c r="M2924">
        <v>3479</v>
      </c>
      <c r="N2924">
        <v>300</v>
      </c>
      <c r="O2924" t="s">
        <v>898</v>
      </c>
      <c r="P2924">
        <v>0.57540995908121795</v>
      </c>
      <c r="Q2924">
        <v>0.88195731898643503</v>
      </c>
      <c r="R2924" s="15">
        <v>6.5849570165220296E-4</v>
      </c>
      <c r="S2924" s="15">
        <v>7.6111752281631598E-3</v>
      </c>
      <c r="T2924">
        <v>-0.52329453253592395</v>
      </c>
      <c r="U2924">
        <v>0.52329453253592395</v>
      </c>
      <c r="V2924">
        <v>0.25972418808991798</v>
      </c>
      <c r="W2924">
        <v>-2.13</v>
      </c>
      <c r="X2924">
        <v>3.78</v>
      </c>
      <c r="Y2924">
        <v>-25368</v>
      </c>
      <c r="Z2924">
        <v>-5074</v>
      </c>
      <c r="AA2924">
        <v>-0.03</v>
      </c>
      <c r="AB2924">
        <v>5</v>
      </c>
      <c r="AC2924">
        <v>2</v>
      </c>
      <c r="AD2924">
        <v>3</v>
      </c>
      <c r="AE2924">
        <v>40</v>
      </c>
      <c r="AF2924">
        <v>17</v>
      </c>
      <c r="AG2924">
        <v>1</v>
      </c>
      <c r="AH2924">
        <v>0</v>
      </c>
      <c r="AI2924">
        <v>4</v>
      </c>
      <c r="AJ2924" s="301">
        <v>43919</v>
      </c>
      <c r="AK2924">
        <v>2718.5</v>
      </c>
      <c r="AL2924">
        <v>3647</v>
      </c>
      <c r="AM2924" s="301">
        <v>43828</v>
      </c>
      <c r="AN2924">
        <v>3390</v>
      </c>
      <c r="AO2924">
        <v>4003</v>
      </c>
      <c r="AP2924" s="301">
        <v>43645</v>
      </c>
      <c r="AQ2924">
        <v>3283</v>
      </c>
      <c r="AR2924">
        <v>3707</v>
      </c>
      <c r="AS2924" s="301">
        <v>43280</v>
      </c>
      <c r="AT2924">
        <v>3742</v>
      </c>
      <c r="AU2924">
        <v>4686</v>
      </c>
    </row>
    <row r="2925" spans="1:47" x14ac:dyDescent="0.2">
      <c r="A2925" s="102">
        <v>549</v>
      </c>
      <c r="B2925">
        <v>6113</v>
      </c>
      <c r="C2925" t="s">
        <v>1129</v>
      </c>
      <c r="D2925" t="s">
        <v>909</v>
      </c>
      <c r="E2925">
        <v>862</v>
      </c>
      <c r="F2925">
        <v>859</v>
      </c>
      <c r="G2925">
        <v>1100</v>
      </c>
      <c r="H2925" t="s">
        <v>901</v>
      </c>
      <c r="I2925">
        <v>8316</v>
      </c>
      <c r="J2925" t="s">
        <v>1051</v>
      </c>
      <c r="K2925" t="s">
        <v>940</v>
      </c>
      <c r="L2925">
        <v>3001</v>
      </c>
      <c r="M2925">
        <v>3011</v>
      </c>
      <c r="N2925">
        <v>300</v>
      </c>
      <c r="O2925" t="s">
        <v>898</v>
      </c>
      <c r="P2925">
        <v>0.63145637963481505</v>
      </c>
      <c r="Q2925">
        <v>0.95678789780982498</v>
      </c>
      <c r="R2925" s="15">
        <v>0.42731970237861</v>
      </c>
      <c r="S2925">
        <v>8.4234816435372506E-2</v>
      </c>
      <c r="T2925">
        <v>-1.59477711828233</v>
      </c>
      <c r="U2925">
        <v>1.59477711828233</v>
      </c>
      <c r="V2925">
        <v>1.4914443463769</v>
      </c>
      <c r="W2925">
        <v>-10.16</v>
      </c>
      <c r="X2925">
        <v>4.6100000000000003</v>
      </c>
      <c r="Y2925">
        <v>-25872</v>
      </c>
      <c r="Z2925">
        <v>-1848</v>
      </c>
      <c r="AA2925">
        <v>-0.11</v>
      </c>
      <c r="AB2925">
        <v>14</v>
      </c>
      <c r="AC2925">
        <v>6</v>
      </c>
      <c r="AD2925">
        <v>8</v>
      </c>
      <c r="AE2925">
        <v>42.86</v>
      </c>
      <c r="AF2925">
        <v>21</v>
      </c>
      <c r="AG2925">
        <v>1</v>
      </c>
      <c r="AH2925">
        <v>0</v>
      </c>
      <c r="AI2925">
        <v>13</v>
      </c>
      <c r="AJ2925" s="301">
        <v>43919</v>
      </c>
      <c r="AK2925">
        <v>872</v>
      </c>
      <c r="AL2925">
        <v>2750.5</v>
      </c>
      <c r="AM2925" s="301">
        <v>43828</v>
      </c>
      <c r="AN2925">
        <v>1250</v>
      </c>
      <c r="AO2925">
        <v>4038</v>
      </c>
      <c r="AP2925" s="301">
        <v>43645</v>
      </c>
      <c r="AQ2925">
        <v>1246</v>
      </c>
      <c r="AR2925">
        <v>3843</v>
      </c>
      <c r="AS2925" s="301">
        <v>43280</v>
      </c>
      <c r="AT2925">
        <v>1059</v>
      </c>
      <c r="AU2925">
        <v>4233</v>
      </c>
    </row>
    <row r="2926" spans="1:47" x14ac:dyDescent="0.2">
      <c r="A2926" s="102">
        <v>428</v>
      </c>
      <c r="B2926">
        <v>4205</v>
      </c>
      <c r="C2926" t="s">
        <v>998</v>
      </c>
      <c r="D2926" t="s">
        <v>920</v>
      </c>
      <c r="E2926">
        <v>988</v>
      </c>
      <c r="F2926">
        <v>968</v>
      </c>
      <c r="G2926">
        <v>1000</v>
      </c>
      <c r="H2926" t="s">
        <v>898</v>
      </c>
      <c r="I2926">
        <v>4324</v>
      </c>
      <c r="J2926" t="s">
        <v>1065</v>
      </c>
      <c r="K2926" t="s">
        <v>910</v>
      </c>
      <c r="L2926">
        <v>2495</v>
      </c>
      <c r="M2926">
        <v>2445</v>
      </c>
      <c r="N2926">
        <v>400</v>
      </c>
      <c r="O2926" t="s">
        <v>901</v>
      </c>
      <c r="P2926">
        <v>0.93482096139167303</v>
      </c>
      <c r="Q2926">
        <v>0.95991818263255502</v>
      </c>
      <c r="R2926">
        <v>0.29848175217690198</v>
      </c>
      <c r="S2926">
        <v>6.03986999450647E-2</v>
      </c>
      <c r="T2926">
        <v>0.204346658881808</v>
      </c>
      <c r="U2926">
        <v>0.204346658881808</v>
      </c>
      <c r="V2926">
        <v>0.41425476208074002</v>
      </c>
      <c r="W2926">
        <v>1.54</v>
      </c>
      <c r="X2926">
        <v>1.02</v>
      </c>
      <c r="Y2926">
        <v>-25944</v>
      </c>
      <c r="Z2926">
        <v>-1853</v>
      </c>
      <c r="AA2926">
        <v>-0.21</v>
      </c>
      <c r="AB2926">
        <v>14</v>
      </c>
      <c r="AC2926">
        <v>5</v>
      </c>
      <c r="AD2926">
        <v>9</v>
      </c>
      <c r="AE2926">
        <v>35.71</v>
      </c>
      <c r="AF2926">
        <v>19</v>
      </c>
      <c r="AG2926">
        <v>4</v>
      </c>
      <c r="AH2926">
        <v>3</v>
      </c>
      <c r="AI2926">
        <v>7</v>
      </c>
      <c r="AJ2926" s="301">
        <v>43919</v>
      </c>
      <c r="AK2926">
        <v>851</v>
      </c>
      <c r="AL2926">
        <v>2119</v>
      </c>
      <c r="AM2926" s="301">
        <v>43828</v>
      </c>
      <c r="AN2926">
        <v>1366</v>
      </c>
      <c r="AO2926">
        <v>3775</v>
      </c>
      <c r="AP2926" s="301">
        <v>43645</v>
      </c>
      <c r="AQ2926">
        <v>1217</v>
      </c>
      <c r="AR2926">
        <v>3810</v>
      </c>
      <c r="AS2926" s="301">
        <v>43280</v>
      </c>
      <c r="AT2926">
        <v>1272</v>
      </c>
      <c r="AU2926">
        <v>5140</v>
      </c>
    </row>
    <row r="2927" spans="1:47" x14ac:dyDescent="0.2">
      <c r="A2927" s="102">
        <v>378</v>
      </c>
      <c r="B2927">
        <v>5021</v>
      </c>
      <c r="C2927" t="s">
        <v>1391</v>
      </c>
      <c r="D2927" t="s">
        <v>1090</v>
      </c>
      <c r="E2927">
        <v>1576</v>
      </c>
      <c r="F2927">
        <v>1538</v>
      </c>
      <c r="G2927">
        <v>700</v>
      </c>
      <c r="H2927" t="s">
        <v>901</v>
      </c>
      <c r="I2927">
        <v>6472</v>
      </c>
      <c r="J2927" t="s">
        <v>59</v>
      </c>
      <c r="K2927" t="s">
        <v>909</v>
      </c>
      <c r="L2927">
        <v>213</v>
      </c>
      <c r="M2927">
        <v>211</v>
      </c>
      <c r="N2927">
        <v>5100</v>
      </c>
      <c r="O2927" t="s">
        <v>898</v>
      </c>
      <c r="P2927">
        <v>0.76055865841174097</v>
      </c>
      <c r="Q2927">
        <v>0.96126131849343299</v>
      </c>
      <c r="R2927">
        <v>0.22616729931885099</v>
      </c>
      <c r="S2927" s="15">
        <v>6.8885208246007398E-2</v>
      </c>
      <c r="T2927">
        <v>-0.75756136275133501</v>
      </c>
      <c r="U2927">
        <v>0.75756136275133501</v>
      </c>
      <c r="V2927">
        <v>0.68527899054271402</v>
      </c>
      <c r="W2927">
        <v>-6.34</v>
      </c>
      <c r="X2927">
        <v>0.05</v>
      </c>
      <c r="Y2927">
        <v>-25974</v>
      </c>
      <c r="Z2927">
        <v>-1443</v>
      </c>
      <c r="AA2927">
        <v>-0.13</v>
      </c>
      <c r="AB2927">
        <v>18</v>
      </c>
      <c r="AC2927">
        <v>8</v>
      </c>
      <c r="AD2927">
        <v>10</v>
      </c>
      <c r="AE2927">
        <v>44.44</v>
      </c>
      <c r="AF2927">
        <v>18</v>
      </c>
      <c r="AG2927">
        <v>5</v>
      </c>
      <c r="AH2927">
        <v>5</v>
      </c>
      <c r="AI2927">
        <v>8</v>
      </c>
      <c r="AJ2927" s="301">
        <v>43919</v>
      </c>
      <c r="AK2927">
        <v>1508</v>
      </c>
      <c r="AL2927">
        <v>196</v>
      </c>
      <c r="AM2927" s="301">
        <v>43828</v>
      </c>
      <c r="AN2927">
        <v>2515</v>
      </c>
      <c r="AO2927">
        <v>345</v>
      </c>
      <c r="AP2927" s="301">
        <v>43645</v>
      </c>
      <c r="AQ2927">
        <v>2522</v>
      </c>
      <c r="AR2927">
        <v>334</v>
      </c>
      <c r="AS2927" s="301">
        <v>43280</v>
      </c>
      <c r="AT2927">
        <v>3880</v>
      </c>
      <c r="AU2927">
        <v>456</v>
      </c>
    </row>
    <row r="2928" spans="1:47" x14ac:dyDescent="0.2">
      <c r="A2928" s="102">
        <v>913</v>
      </c>
      <c r="B2928">
        <v>3863</v>
      </c>
      <c r="C2928" t="s">
        <v>1050</v>
      </c>
      <c r="D2928" t="s">
        <v>1049</v>
      </c>
      <c r="E2928">
        <v>1536</v>
      </c>
      <c r="F2928">
        <v>1503</v>
      </c>
      <c r="G2928">
        <v>700</v>
      </c>
      <c r="H2928" t="s">
        <v>901</v>
      </c>
      <c r="I2928">
        <v>6473</v>
      </c>
      <c r="J2928" t="s">
        <v>806</v>
      </c>
      <c r="K2928" t="s">
        <v>909</v>
      </c>
      <c r="L2928">
        <v>816</v>
      </c>
      <c r="M2928">
        <v>805</v>
      </c>
      <c r="N2928">
        <v>1300</v>
      </c>
      <c r="O2928" t="s">
        <v>898</v>
      </c>
      <c r="P2928">
        <v>0.83227031997340895</v>
      </c>
      <c r="Q2928">
        <v>0.94911226188076903</v>
      </c>
      <c r="R2928">
        <v>1.1194909951404999E-2</v>
      </c>
      <c r="S2928">
        <v>1.1160465190396899E-2</v>
      </c>
      <c r="T2928">
        <v>-0.54420390844592803</v>
      </c>
      <c r="U2928">
        <v>0.54420390844592803</v>
      </c>
      <c r="V2928">
        <v>0.48569226387505698</v>
      </c>
      <c r="W2928">
        <v>-4.8</v>
      </c>
      <c r="X2928">
        <v>0.53</v>
      </c>
      <c r="Y2928">
        <v>-26058</v>
      </c>
      <c r="Z2928">
        <v>-1737</v>
      </c>
      <c r="AA2928">
        <v>-0.05</v>
      </c>
      <c r="AB2928">
        <v>15</v>
      </c>
      <c r="AC2928">
        <v>10</v>
      </c>
      <c r="AD2928">
        <v>5</v>
      </c>
      <c r="AE2928">
        <v>66.67</v>
      </c>
      <c r="AF2928">
        <v>18</v>
      </c>
      <c r="AG2928">
        <v>1</v>
      </c>
      <c r="AH2928">
        <v>3</v>
      </c>
      <c r="AI2928">
        <v>11</v>
      </c>
      <c r="AJ2928" s="301">
        <v>43919</v>
      </c>
      <c r="AK2928">
        <v>1583</v>
      </c>
      <c r="AL2928">
        <v>755</v>
      </c>
      <c r="AM2928" s="301">
        <v>43828</v>
      </c>
      <c r="AN2928">
        <v>1848</v>
      </c>
      <c r="AO2928">
        <v>1301</v>
      </c>
      <c r="AP2928" s="301">
        <v>43645</v>
      </c>
      <c r="AQ2928">
        <v>1925</v>
      </c>
      <c r="AR2928">
        <v>1355</v>
      </c>
      <c r="AS2928" s="301">
        <v>43280</v>
      </c>
      <c r="AT2928">
        <v>1732</v>
      </c>
      <c r="AU2928">
        <v>1484</v>
      </c>
    </row>
    <row r="2929" spans="1:47" x14ac:dyDescent="0.2">
      <c r="A2929" s="102">
        <v>2199</v>
      </c>
      <c r="B2929">
        <v>6856</v>
      </c>
      <c r="C2929" t="s">
        <v>230</v>
      </c>
      <c r="D2929" t="s">
        <v>903</v>
      </c>
      <c r="E2929">
        <v>5570</v>
      </c>
      <c r="F2929">
        <v>5590</v>
      </c>
      <c r="G2929">
        <v>100</v>
      </c>
      <c r="H2929" t="s">
        <v>901</v>
      </c>
      <c r="I2929">
        <v>9706</v>
      </c>
      <c r="J2929" t="s">
        <v>980</v>
      </c>
      <c r="K2929" t="s">
        <v>917</v>
      </c>
      <c r="L2929">
        <v>4650</v>
      </c>
      <c r="M2929">
        <v>4565</v>
      </c>
      <c r="N2929">
        <v>100</v>
      </c>
      <c r="O2929" t="s">
        <v>898</v>
      </c>
      <c r="P2929">
        <v>0.57408352219013004</v>
      </c>
      <c r="Q2929">
        <v>0.91988394078050595</v>
      </c>
      <c r="R2929">
        <v>0.37549258446245998</v>
      </c>
      <c r="S2929">
        <v>5.21745875177997E-2</v>
      </c>
      <c r="T2929">
        <v>-0.43892575878322598</v>
      </c>
      <c r="U2929">
        <v>0.43892575878322598</v>
      </c>
      <c r="V2929">
        <v>0.72505780601302705</v>
      </c>
      <c r="W2929">
        <v>-3.21</v>
      </c>
      <c r="X2929">
        <v>18.34</v>
      </c>
      <c r="Y2929">
        <v>-26184</v>
      </c>
      <c r="Z2929">
        <v>-26184</v>
      </c>
      <c r="AA2929">
        <v>-1.71</v>
      </c>
      <c r="AB2929">
        <v>1</v>
      </c>
      <c r="AC2929">
        <v>0</v>
      </c>
      <c r="AD2929">
        <v>1</v>
      </c>
      <c r="AE2929">
        <v>0</v>
      </c>
      <c r="AF2929">
        <v>21</v>
      </c>
      <c r="AG2929">
        <v>0</v>
      </c>
      <c r="AH2929">
        <v>0</v>
      </c>
      <c r="AI2929">
        <v>1</v>
      </c>
      <c r="AJ2929" s="301">
        <v>43919</v>
      </c>
      <c r="AK2929">
        <v>5480</v>
      </c>
      <c r="AL2929">
        <v>4580</v>
      </c>
      <c r="AM2929" s="301">
        <v>43828</v>
      </c>
      <c r="AN2929">
        <v>7330</v>
      </c>
      <c r="AO2929">
        <v>6090</v>
      </c>
      <c r="AP2929" s="301">
        <v>43645</v>
      </c>
      <c r="AQ2929">
        <v>5780</v>
      </c>
      <c r="AR2929">
        <v>4760</v>
      </c>
      <c r="AS2929" s="301">
        <v>43280</v>
      </c>
      <c r="AT2929">
        <v>7730</v>
      </c>
      <c r="AU2929">
        <v>5100</v>
      </c>
    </row>
    <row r="2930" spans="1:47" x14ac:dyDescent="0.2">
      <c r="A2930" s="102">
        <v>3762</v>
      </c>
      <c r="B2930">
        <v>2587</v>
      </c>
      <c r="C2930" t="s">
        <v>1233</v>
      </c>
      <c r="D2930" t="s">
        <v>923</v>
      </c>
      <c r="E2930">
        <v>4200</v>
      </c>
      <c r="F2930">
        <v>4180</v>
      </c>
      <c r="G2930">
        <v>200</v>
      </c>
      <c r="H2930" t="s">
        <v>898</v>
      </c>
      <c r="I2930">
        <v>2914</v>
      </c>
      <c r="J2930" t="s">
        <v>994</v>
      </c>
      <c r="K2930" t="s">
        <v>923</v>
      </c>
      <c r="L2930">
        <v>1998.5</v>
      </c>
      <c r="M2930">
        <v>1997</v>
      </c>
      <c r="N2930">
        <v>400</v>
      </c>
      <c r="O2930" t="s">
        <v>901</v>
      </c>
      <c r="P2930">
        <v>0.89022110272985999</v>
      </c>
      <c r="Q2930">
        <v>0.86700629100635496</v>
      </c>
      <c r="R2930">
        <v>1.64081727781898E-3</v>
      </c>
      <c r="S2930">
        <v>1.15673651633736E-3</v>
      </c>
      <c r="T2930">
        <v>1.1768887563066299</v>
      </c>
      <c r="U2930">
        <v>1.1768887563066299</v>
      </c>
      <c r="V2930">
        <v>4.9224449628286801E-2</v>
      </c>
      <c r="W2930">
        <v>3.01</v>
      </c>
      <c r="X2930">
        <v>4.45</v>
      </c>
      <c r="Y2930">
        <v>-26274</v>
      </c>
      <c r="Z2930">
        <v>-2919</v>
      </c>
      <c r="AA2930">
        <v>-0.08</v>
      </c>
      <c r="AB2930">
        <v>9</v>
      </c>
      <c r="AC2930">
        <v>3</v>
      </c>
      <c r="AD2930">
        <v>6</v>
      </c>
      <c r="AE2930">
        <v>33.33</v>
      </c>
      <c r="AF2930">
        <v>21</v>
      </c>
      <c r="AG2930">
        <v>0</v>
      </c>
      <c r="AH2930">
        <v>1</v>
      </c>
      <c r="AI2930">
        <v>8</v>
      </c>
      <c r="AJ2930" s="301">
        <v>43919</v>
      </c>
      <c r="AK2930">
        <v>4260</v>
      </c>
      <c r="AL2930">
        <v>2053.5</v>
      </c>
      <c r="AM2930" s="301">
        <v>43828</v>
      </c>
      <c r="AN2930">
        <v>4545</v>
      </c>
      <c r="AO2930">
        <v>2432.5</v>
      </c>
      <c r="AP2930" s="301">
        <v>43645</v>
      </c>
      <c r="AQ2930">
        <v>4710</v>
      </c>
      <c r="AR2930">
        <v>2401</v>
      </c>
      <c r="AS2930" s="301">
        <v>43280</v>
      </c>
      <c r="AT2930">
        <v>4670</v>
      </c>
      <c r="AU2930">
        <v>3013</v>
      </c>
    </row>
    <row r="2931" spans="1:47" x14ac:dyDescent="0.2">
      <c r="A2931" s="102">
        <v>1271</v>
      </c>
      <c r="B2931">
        <v>5334</v>
      </c>
      <c r="C2931" t="s">
        <v>1074</v>
      </c>
      <c r="D2931" t="s">
        <v>897</v>
      </c>
      <c r="E2931">
        <v>1533</v>
      </c>
      <c r="F2931">
        <v>1527</v>
      </c>
      <c r="G2931">
        <v>700</v>
      </c>
      <c r="H2931" t="s">
        <v>901</v>
      </c>
      <c r="I2931">
        <v>5929</v>
      </c>
      <c r="J2931" t="s">
        <v>1207</v>
      </c>
      <c r="K2931" t="s">
        <v>1032</v>
      </c>
      <c r="L2931">
        <v>942</v>
      </c>
      <c r="M2931">
        <v>939</v>
      </c>
      <c r="N2931">
        <v>1100</v>
      </c>
      <c r="O2931" t="s">
        <v>898</v>
      </c>
      <c r="P2931">
        <v>0.74403404951287899</v>
      </c>
      <c r="Q2931">
        <v>0.94211297919161596</v>
      </c>
      <c r="R2931">
        <v>0.231926241676704</v>
      </c>
      <c r="S2931">
        <v>6.4151159867461102E-2</v>
      </c>
      <c r="T2931">
        <v>-1.78842332967365</v>
      </c>
      <c r="U2931">
        <v>1.78842332967365</v>
      </c>
      <c r="V2931">
        <v>1.8026257803763599</v>
      </c>
      <c r="W2931">
        <v>-11.76</v>
      </c>
      <c r="X2931">
        <v>3.37</v>
      </c>
      <c r="Y2931">
        <v>-26519</v>
      </c>
      <c r="Z2931">
        <v>-1657</v>
      </c>
      <c r="AA2931">
        <v>-0.26</v>
      </c>
      <c r="AB2931">
        <v>16</v>
      </c>
      <c r="AC2931">
        <v>9</v>
      </c>
      <c r="AD2931">
        <v>7</v>
      </c>
      <c r="AE2931">
        <v>56.25</v>
      </c>
      <c r="AF2931">
        <v>17</v>
      </c>
      <c r="AG2931">
        <v>3</v>
      </c>
      <c r="AH2931">
        <v>3</v>
      </c>
      <c r="AI2931">
        <v>10</v>
      </c>
      <c r="AJ2931" s="301">
        <v>43919</v>
      </c>
      <c r="AK2931">
        <v>1608</v>
      </c>
      <c r="AL2931">
        <v>857</v>
      </c>
      <c r="AM2931" s="301">
        <v>43828</v>
      </c>
      <c r="AN2931">
        <v>2134</v>
      </c>
      <c r="AO2931">
        <v>1229</v>
      </c>
      <c r="AP2931" s="301">
        <v>43645</v>
      </c>
      <c r="AQ2931">
        <v>2076</v>
      </c>
      <c r="AR2931">
        <v>1181</v>
      </c>
      <c r="AS2931" s="301">
        <v>43280</v>
      </c>
      <c r="AT2931">
        <v>3025</v>
      </c>
      <c r="AU2931">
        <v>1159</v>
      </c>
    </row>
    <row r="2932" spans="1:47" x14ac:dyDescent="0.2">
      <c r="A2932" s="102">
        <v>3760</v>
      </c>
      <c r="B2932">
        <v>2810</v>
      </c>
      <c r="C2932" t="s">
        <v>1092</v>
      </c>
      <c r="D2932" t="s">
        <v>923</v>
      </c>
      <c r="E2932">
        <v>3475</v>
      </c>
      <c r="F2932">
        <v>3455</v>
      </c>
      <c r="G2932">
        <v>300</v>
      </c>
      <c r="H2932" t="s">
        <v>898</v>
      </c>
      <c r="I2932">
        <v>5406</v>
      </c>
      <c r="J2932" t="s">
        <v>1134</v>
      </c>
      <c r="K2932" t="s">
        <v>939</v>
      </c>
      <c r="L2932">
        <v>369</v>
      </c>
      <c r="M2932">
        <v>363</v>
      </c>
      <c r="N2932">
        <v>2900</v>
      </c>
      <c r="O2932" t="s">
        <v>901</v>
      </c>
      <c r="P2932">
        <v>0.77179854464955</v>
      </c>
      <c r="Q2932">
        <v>0.86717041309902099</v>
      </c>
      <c r="R2932">
        <v>0.18564515473002099</v>
      </c>
      <c r="S2932" s="15">
        <v>7.1410351622689397E-2</v>
      </c>
      <c r="T2932">
        <v>0.196937334229802</v>
      </c>
      <c r="U2932">
        <v>0.196937334229802</v>
      </c>
      <c r="V2932">
        <v>0.13316208934780399</v>
      </c>
      <c r="W2932">
        <v>1.31</v>
      </c>
      <c r="X2932">
        <v>1.56</v>
      </c>
      <c r="Y2932">
        <v>-26565</v>
      </c>
      <c r="Z2932">
        <v>-1563</v>
      </c>
      <c r="AA2932">
        <v>-0.22</v>
      </c>
      <c r="AB2932">
        <v>17</v>
      </c>
      <c r="AC2932">
        <v>9</v>
      </c>
      <c r="AD2932">
        <v>8</v>
      </c>
      <c r="AE2932">
        <v>52.94</v>
      </c>
      <c r="AF2932">
        <v>17</v>
      </c>
      <c r="AG2932">
        <v>4</v>
      </c>
      <c r="AH2932">
        <v>3</v>
      </c>
      <c r="AI2932">
        <v>10</v>
      </c>
      <c r="AJ2932" s="301">
        <v>43919</v>
      </c>
      <c r="AK2932">
        <v>3665</v>
      </c>
      <c r="AL2932">
        <v>354</v>
      </c>
      <c r="AM2932" s="301">
        <v>43828</v>
      </c>
      <c r="AN2932">
        <v>3730</v>
      </c>
      <c r="AO2932">
        <v>589</v>
      </c>
      <c r="AP2932" s="301">
        <v>43645</v>
      </c>
      <c r="AQ2932">
        <v>4145</v>
      </c>
      <c r="AR2932">
        <v>718</v>
      </c>
      <c r="AS2932" s="301">
        <v>43280</v>
      </c>
      <c r="AT2932">
        <v>3780</v>
      </c>
      <c r="AU2932">
        <v>994</v>
      </c>
    </row>
    <row r="2933" spans="1:47" x14ac:dyDescent="0.2">
      <c r="A2933" s="102">
        <v>1679</v>
      </c>
      <c r="B2933">
        <v>4631</v>
      </c>
      <c r="C2933" t="s">
        <v>1088</v>
      </c>
      <c r="D2933" t="s">
        <v>920</v>
      </c>
      <c r="E2933">
        <v>2685</v>
      </c>
      <c r="F2933">
        <v>2636</v>
      </c>
      <c r="G2933">
        <v>400</v>
      </c>
      <c r="H2933" t="s">
        <v>898</v>
      </c>
      <c r="I2933">
        <v>8850</v>
      </c>
      <c r="J2933" t="s">
        <v>1345</v>
      </c>
      <c r="K2933" t="s">
        <v>917</v>
      </c>
      <c r="L2933">
        <v>2237</v>
      </c>
      <c r="M2933">
        <v>2184</v>
      </c>
      <c r="N2933">
        <v>500</v>
      </c>
      <c r="O2933" t="s">
        <v>901</v>
      </c>
      <c r="P2933">
        <v>0.93405505403835298</v>
      </c>
      <c r="Q2933">
        <v>0.93277117652590902</v>
      </c>
      <c r="R2933">
        <v>1.6424158836107799E-2</v>
      </c>
      <c r="S2933">
        <v>2.84957832704936E-2</v>
      </c>
      <c r="T2933">
        <v>5.8588902451554903E-2</v>
      </c>
      <c r="U2933">
        <v>5.8588902451554903E-2</v>
      </c>
      <c r="V2933">
        <v>0.106795302538273</v>
      </c>
      <c r="W2933">
        <v>0.26</v>
      </c>
      <c r="X2933">
        <v>3.57</v>
      </c>
      <c r="Y2933">
        <v>-26762</v>
      </c>
      <c r="Z2933">
        <v>-1912</v>
      </c>
      <c r="AA2933">
        <v>-0.11</v>
      </c>
      <c r="AB2933">
        <v>14</v>
      </c>
      <c r="AC2933">
        <v>8</v>
      </c>
      <c r="AD2933">
        <v>6</v>
      </c>
      <c r="AE2933">
        <v>57.14</v>
      </c>
      <c r="AF2933">
        <v>18</v>
      </c>
      <c r="AG2933">
        <v>2</v>
      </c>
      <c r="AH2933">
        <v>1</v>
      </c>
      <c r="AI2933">
        <v>11</v>
      </c>
      <c r="AJ2933" s="301">
        <v>43919</v>
      </c>
      <c r="AK2933">
        <v>2479</v>
      </c>
      <c r="AL2933">
        <v>2067</v>
      </c>
      <c r="AM2933" s="301">
        <v>43828</v>
      </c>
      <c r="AN2933">
        <v>3035</v>
      </c>
      <c r="AO2933">
        <v>2785</v>
      </c>
      <c r="AP2933" s="301">
        <v>43645</v>
      </c>
      <c r="AQ2933">
        <v>2906</v>
      </c>
      <c r="AR2933">
        <v>2621</v>
      </c>
      <c r="AS2933" s="301">
        <v>43280</v>
      </c>
      <c r="AT2933">
        <v>3450</v>
      </c>
      <c r="AU2933">
        <v>2610</v>
      </c>
    </row>
    <row r="2934" spans="1:47" x14ac:dyDescent="0.2">
      <c r="A2934" s="102">
        <v>430</v>
      </c>
      <c r="B2934">
        <v>1861</v>
      </c>
      <c r="C2934" t="s">
        <v>1204</v>
      </c>
      <c r="D2934" t="s">
        <v>907</v>
      </c>
      <c r="E2934">
        <v>2536</v>
      </c>
      <c r="F2934">
        <v>2521</v>
      </c>
      <c r="G2934">
        <v>400</v>
      </c>
      <c r="H2934" t="s">
        <v>901</v>
      </c>
      <c r="I2934">
        <v>7186</v>
      </c>
      <c r="J2934" t="s">
        <v>445</v>
      </c>
      <c r="K2934" t="s">
        <v>940</v>
      </c>
      <c r="L2934">
        <v>353</v>
      </c>
      <c r="M2934">
        <v>347</v>
      </c>
      <c r="N2934">
        <v>2900</v>
      </c>
      <c r="O2934" t="s">
        <v>898</v>
      </c>
      <c r="P2934">
        <v>0.88265258037351901</v>
      </c>
      <c r="Q2934">
        <v>0.95982443877311896</v>
      </c>
      <c r="R2934">
        <v>0.38799481611921999</v>
      </c>
      <c r="S2934">
        <v>1.17457648870785E-2</v>
      </c>
      <c r="T2934">
        <v>-0.790624961156282</v>
      </c>
      <c r="U2934">
        <v>0.790624961156282</v>
      </c>
      <c r="V2934">
        <v>0.94447323029274399</v>
      </c>
      <c r="W2934">
        <v>-4.2300000000000004</v>
      </c>
      <c r="X2934">
        <v>0.21</v>
      </c>
      <c r="Y2934">
        <v>-26778</v>
      </c>
      <c r="Z2934">
        <v>-2060</v>
      </c>
      <c r="AA2934">
        <v>0.02</v>
      </c>
      <c r="AB2934">
        <v>13</v>
      </c>
      <c r="AC2934">
        <v>7</v>
      </c>
      <c r="AD2934">
        <v>6</v>
      </c>
      <c r="AE2934">
        <v>53.85</v>
      </c>
      <c r="AF2934">
        <v>19</v>
      </c>
      <c r="AG2934">
        <v>3</v>
      </c>
      <c r="AH2934">
        <v>2</v>
      </c>
      <c r="AI2934">
        <v>8</v>
      </c>
      <c r="AJ2934" s="301">
        <v>43919</v>
      </c>
      <c r="AK2934">
        <v>2481</v>
      </c>
      <c r="AL2934">
        <v>340</v>
      </c>
      <c r="AM2934" s="301">
        <v>43828</v>
      </c>
      <c r="AN2934">
        <v>3330</v>
      </c>
      <c r="AO2934">
        <v>452</v>
      </c>
      <c r="AP2934" s="301">
        <v>43645</v>
      </c>
      <c r="AQ2934">
        <v>3310</v>
      </c>
      <c r="AR2934">
        <v>412</v>
      </c>
      <c r="AS2934" s="301">
        <v>43280</v>
      </c>
      <c r="AT2934">
        <v>3740</v>
      </c>
      <c r="AU2934">
        <v>553</v>
      </c>
    </row>
    <row r="2935" spans="1:47" x14ac:dyDescent="0.2">
      <c r="A2935" s="102">
        <v>3211</v>
      </c>
      <c r="B2935">
        <v>1941</v>
      </c>
      <c r="C2935" t="s">
        <v>1159</v>
      </c>
      <c r="D2935" t="s">
        <v>907</v>
      </c>
      <c r="E2935">
        <v>2302</v>
      </c>
      <c r="F2935">
        <v>2285</v>
      </c>
      <c r="G2935">
        <v>400</v>
      </c>
      <c r="H2935" t="s">
        <v>901</v>
      </c>
      <c r="I2935">
        <v>6770</v>
      </c>
      <c r="J2935" t="s">
        <v>21</v>
      </c>
      <c r="K2935" t="s">
        <v>903</v>
      </c>
      <c r="L2935">
        <v>1390</v>
      </c>
      <c r="M2935">
        <v>1344</v>
      </c>
      <c r="N2935">
        <v>700</v>
      </c>
      <c r="O2935" t="s">
        <v>898</v>
      </c>
      <c r="P2935">
        <v>0.84060494095328997</v>
      </c>
      <c r="Q2935">
        <v>0.88898082867975403</v>
      </c>
      <c r="R2935">
        <v>5.4522451006456304E-3</v>
      </c>
      <c r="S2935">
        <v>1.3029012322812301E-2</v>
      </c>
      <c r="T2935">
        <v>-0.73009230354054799</v>
      </c>
      <c r="U2935">
        <v>0.73009230354054799</v>
      </c>
      <c r="V2935">
        <v>0.94174334578573804</v>
      </c>
      <c r="W2935">
        <v>-11.38</v>
      </c>
      <c r="X2935">
        <v>2.93</v>
      </c>
      <c r="Y2935">
        <v>-27010</v>
      </c>
      <c r="Z2935">
        <v>-2078</v>
      </c>
      <c r="AA2935">
        <v>-0.34</v>
      </c>
      <c r="AB2935">
        <v>13</v>
      </c>
      <c r="AC2935">
        <v>5</v>
      </c>
      <c r="AD2935">
        <v>8</v>
      </c>
      <c r="AE2935">
        <v>38.46</v>
      </c>
      <c r="AF2935">
        <v>17</v>
      </c>
      <c r="AG2935">
        <v>2</v>
      </c>
      <c r="AH2935">
        <v>4</v>
      </c>
      <c r="AI2935">
        <v>7</v>
      </c>
      <c r="AJ2935" s="301">
        <v>43919</v>
      </c>
      <c r="AK2935">
        <v>2248</v>
      </c>
      <c r="AL2935">
        <v>1055</v>
      </c>
      <c r="AM2935" s="301">
        <v>43828</v>
      </c>
      <c r="AN2935">
        <v>2532</v>
      </c>
      <c r="AO2935">
        <v>2492</v>
      </c>
      <c r="AP2935" s="301">
        <v>43645</v>
      </c>
      <c r="AQ2935">
        <v>2296</v>
      </c>
      <c r="AR2935">
        <v>1869</v>
      </c>
      <c r="AS2935" s="301">
        <v>43280</v>
      </c>
      <c r="AT2935">
        <v>2698</v>
      </c>
      <c r="AU2935">
        <v>2830</v>
      </c>
    </row>
    <row r="2936" spans="1:47" x14ac:dyDescent="0.2">
      <c r="A2936" s="102">
        <v>2046</v>
      </c>
      <c r="B2936">
        <v>1801</v>
      </c>
      <c r="C2936" t="s">
        <v>1352</v>
      </c>
      <c r="D2936" t="s">
        <v>907</v>
      </c>
      <c r="E2936">
        <v>3845</v>
      </c>
      <c r="F2936">
        <v>3905</v>
      </c>
      <c r="G2936">
        <v>200</v>
      </c>
      <c r="H2936" t="s">
        <v>898</v>
      </c>
      <c r="I2936">
        <v>9303</v>
      </c>
      <c r="J2936" t="s">
        <v>1166</v>
      </c>
      <c r="K2936" t="s">
        <v>1184</v>
      </c>
      <c r="L2936">
        <v>1276</v>
      </c>
      <c r="M2936">
        <v>1286</v>
      </c>
      <c r="N2936">
        <v>600</v>
      </c>
      <c r="O2936" t="s">
        <v>901</v>
      </c>
      <c r="P2936">
        <v>0.90680857232750101</v>
      </c>
      <c r="Q2936">
        <v>0.92351579458010102</v>
      </c>
      <c r="R2936">
        <v>0.196500321085778</v>
      </c>
      <c r="S2936">
        <v>7.7260444462331698E-3</v>
      </c>
      <c r="T2936">
        <v>1.78906779504061</v>
      </c>
      <c r="U2936">
        <v>1.78906779504061</v>
      </c>
      <c r="V2936">
        <v>1.3884974187639501</v>
      </c>
      <c r="W2936">
        <v>7.52</v>
      </c>
      <c r="X2936">
        <v>1.2</v>
      </c>
      <c r="Y2936">
        <v>-27136</v>
      </c>
      <c r="Z2936">
        <v>-1696</v>
      </c>
      <c r="AA2936">
        <v>-0.22</v>
      </c>
      <c r="AB2936">
        <v>16</v>
      </c>
      <c r="AC2936">
        <v>9</v>
      </c>
      <c r="AD2936">
        <v>7</v>
      </c>
      <c r="AE2936">
        <v>56.25</v>
      </c>
      <c r="AF2936">
        <v>21</v>
      </c>
      <c r="AG2936">
        <v>0</v>
      </c>
      <c r="AH2936">
        <v>1</v>
      </c>
      <c r="AI2936">
        <v>15</v>
      </c>
      <c r="AJ2936" s="301">
        <v>43919</v>
      </c>
      <c r="AK2936">
        <v>3355</v>
      </c>
      <c r="AL2936">
        <v>1217</v>
      </c>
      <c r="AM2936" s="301">
        <v>43828</v>
      </c>
      <c r="AN2936">
        <v>4545</v>
      </c>
      <c r="AO2936">
        <v>1471</v>
      </c>
      <c r="AP2936" s="301">
        <v>43645</v>
      </c>
      <c r="AQ2936">
        <v>3990</v>
      </c>
      <c r="AR2936">
        <v>1417</v>
      </c>
      <c r="AS2936" s="301">
        <v>43280</v>
      </c>
      <c r="AT2936">
        <v>5980</v>
      </c>
      <c r="AU2936">
        <v>1330</v>
      </c>
    </row>
    <row r="2937" spans="1:47" x14ac:dyDescent="0.2">
      <c r="A2937" s="102">
        <v>1584</v>
      </c>
      <c r="B2937">
        <v>3076</v>
      </c>
      <c r="C2937" t="s">
        <v>1126</v>
      </c>
      <c r="D2937" t="s">
        <v>905</v>
      </c>
      <c r="E2937">
        <v>1560</v>
      </c>
      <c r="F2937">
        <v>1532</v>
      </c>
      <c r="G2937">
        <v>700</v>
      </c>
      <c r="H2937" t="s">
        <v>898</v>
      </c>
      <c r="I2937">
        <v>7240</v>
      </c>
      <c r="J2937" t="s">
        <v>599</v>
      </c>
      <c r="K2937" t="s">
        <v>913</v>
      </c>
      <c r="L2937">
        <v>1315</v>
      </c>
      <c r="M2937">
        <v>1294</v>
      </c>
      <c r="N2937">
        <v>800</v>
      </c>
      <c r="O2937" t="s">
        <v>901</v>
      </c>
      <c r="P2937">
        <v>0.79356594288387505</v>
      </c>
      <c r="Q2937">
        <v>0.934960169834122</v>
      </c>
      <c r="R2937" s="15">
        <v>0.323030969553042</v>
      </c>
      <c r="S2937">
        <v>7.9756323618200398E-2</v>
      </c>
      <c r="T2937">
        <v>0.879206536025262</v>
      </c>
      <c r="U2937">
        <v>0.879206536025262</v>
      </c>
      <c r="V2937">
        <v>1.0014438909711401</v>
      </c>
      <c r="W2937">
        <v>5.19</v>
      </c>
      <c r="X2937">
        <v>3.47</v>
      </c>
      <c r="Y2937">
        <v>-27154</v>
      </c>
      <c r="Z2937">
        <v>-1940</v>
      </c>
      <c r="AA2937">
        <v>-0.16</v>
      </c>
      <c r="AB2937">
        <v>14</v>
      </c>
      <c r="AC2937">
        <v>5</v>
      </c>
      <c r="AD2937">
        <v>9</v>
      </c>
      <c r="AE2937">
        <v>35.71</v>
      </c>
      <c r="AF2937">
        <v>20</v>
      </c>
      <c r="AG2937">
        <v>2</v>
      </c>
      <c r="AH2937">
        <v>0</v>
      </c>
      <c r="AI2937">
        <v>12</v>
      </c>
      <c r="AJ2937" s="301">
        <v>43919</v>
      </c>
      <c r="AK2937">
        <v>1344</v>
      </c>
      <c r="AL2937">
        <v>1212</v>
      </c>
      <c r="AM2937" s="301">
        <v>43828</v>
      </c>
      <c r="AN2937">
        <v>1947</v>
      </c>
      <c r="AO2937">
        <v>1641</v>
      </c>
      <c r="AP2937" s="301">
        <v>43645</v>
      </c>
      <c r="AQ2937">
        <v>1791</v>
      </c>
      <c r="AR2937">
        <v>1653</v>
      </c>
      <c r="AS2937" s="301">
        <v>43280</v>
      </c>
      <c r="AT2937">
        <v>2309</v>
      </c>
      <c r="AU2937">
        <v>2099</v>
      </c>
    </row>
    <row r="2938" spans="1:47" x14ac:dyDescent="0.2">
      <c r="A2938" s="102">
        <v>1377</v>
      </c>
      <c r="B2938">
        <v>5021</v>
      </c>
      <c r="C2938" t="s">
        <v>1391</v>
      </c>
      <c r="D2938" t="s">
        <v>1090</v>
      </c>
      <c r="E2938">
        <v>1576</v>
      </c>
      <c r="F2938">
        <v>1538</v>
      </c>
      <c r="G2938">
        <v>700</v>
      </c>
      <c r="H2938" t="s">
        <v>901</v>
      </c>
      <c r="I2938">
        <v>5334</v>
      </c>
      <c r="J2938" t="s">
        <v>1074</v>
      </c>
      <c r="K2938" t="s">
        <v>897</v>
      </c>
      <c r="L2938">
        <v>1533</v>
      </c>
      <c r="M2938">
        <v>1527</v>
      </c>
      <c r="N2938">
        <v>700</v>
      </c>
      <c r="O2938" t="s">
        <v>898</v>
      </c>
      <c r="P2938">
        <v>0.76320406510063399</v>
      </c>
      <c r="Q2938">
        <v>0.93966954317964801</v>
      </c>
      <c r="R2938">
        <v>4.4717944404641802E-2</v>
      </c>
      <c r="S2938">
        <v>9.0876027318476604E-2</v>
      </c>
      <c r="T2938">
        <v>-0.15274271893062399</v>
      </c>
      <c r="U2938">
        <v>0.15274271893062399</v>
      </c>
      <c r="V2938">
        <v>0.10576735396924</v>
      </c>
      <c r="W2938">
        <v>-0.73</v>
      </c>
      <c r="X2938">
        <v>0.72</v>
      </c>
      <c r="Y2938">
        <v>-27229</v>
      </c>
      <c r="Z2938">
        <v>-2269</v>
      </c>
      <c r="AA2938">
        <v>-0.2</v>
      </c>
      <c r="AB2938">
        <v>12</v>
      </c>
      <c r="AC2938">
        <v>5</v>
      </c>
      <c r="AD2938">
        <v>7</v>
      </c>
      <c r="AE2938">
        <v>41.67</v>
      </c>
      <c r="AF2938">
        <v>17</v>
      </c>
      <c r="AG2938">
        <v>4</v>
      </c>
      <c r="AH2938">
        <v>3</v>
      </c>
      <c r="AI2938">
        <v>5</v>
      </c>
      <c r="AJ2938" s="301">
        <v>43919</v>
      </c>
      <c r="AK2938">
        <v>1508</v>
      </c>
      <c r="AL2938">
        <v>1608</v>
      </c>
      <c r="AM2938" s="301">
        <v>43828</v>
      </c>
      <c r="AN2938">
        <v>2515</v>
      </c>
      <c r="AO2938">
        <v>2134</v>
      </c>
      <c r="AP2938" s="301">
        <v>43645</v>
      </c>
      <c r="AQ2938">
        <v>2522</v>
      </c>
      <c r="AR2938">
        <v>2076</v>
      </c>
      <c r="AS2938" s="301">
        <v>43280</v>
      </c>
      <c r="AT2938">
        <v>3880</v>
      </c>
      <c r="AU2938">
        <v>3025</v>
      </c>
    </row>
    <row r="2939" spans="1:47" x14ac:dyDescent="0.2">
      <c r="A2939" s="102">
        <v>696</v>
      </c>
      <c r="B2939">
        <v>3863</v>
      </c>
      <c r="C2939" t="s">
        <v>1050</v>
      </c>
      <c r="D2939" t="s">
        <v>1049</v>
      </c>
      <c r="E2939">
        <v>1536</v>
      </c>
      <c r="F2939">
        <v>1503</v>
      </c>
      <c r="G2939">
        <v>400</v>
      </c>
      <c r="H2939" t="s">
        <v>901</v>
      </c>
      <c r="I2939">
        <v>4581</v>
      </c>
      <c r="J2939" t="s">
        <v>1196</v>
      </c>
      <c r="K2939" t="s">
        <v>918</v>
      </c>
      <c r="L2939">
        <v>6720</v>
      </c>
      <c r="M2939">
        <v>6640</v>
      </c>
      <c r="N2939">
        <v>100</v>
      </c>
      <c r="O2939" t="s">
        <v>898</v>
      </c>
      <c r="P2939">
        <v>0.59407931627542099</v>
      </c>
      <c r="Q2939">
        <v>0.95358126882502103</v>
      </c>
      <c r="R2939">
        <v>0.24733895029755401</v>
      </c>
      <c r="S2939">
        <v>3.72927097706052E-3</v>
      </c>
      <c r="T2939">
        <v>-1.49996756213607</v>
      </c>
      <c r="U2939">
        <v>1.49996756213607</v>
      </c>
      <c r="V2939">
        <v>1.31277582304247</v>
      </c>
      <c r="W2939">
        <v>-4.32</v>
      </c>
      <c r="X2939">
        <v>9.4600000000000009</v>
      </c>
      <c r="Y2939">
        <v>-27304</v>
      </c>
      <c r="Z2939">
        <v>-3901</v>
      </c>
      <c r="AA2939">
        <v>-0.06</v>
      </c>
      <c r="AB2939">
        <v>7</v>
      </c>
      <c r="AC2939">
        <v>4</v>
      </c>
      <c r="AD2939">
        <v>3</v>
      </c>
      <c r="AE2939">
        <v>57.14</v>
      </c>
      <c r="AF2939">
        <v>21</v>
      </c>
      <c r="AG2939">
        <v>0</v>
      </c>
      <c r="AH2939">
        <v>0</v>
      </c>
      <c r="AI2939">
        <v>7</v>
      </c>
      <c r="AJ2939" s="301">
        <v>43919</v>
      </c>
      <c r="AK2939">
        <v>1583</v>
      </c>
      <c r="AL2939">
        <v>7050</v>
      </c>
      <c r="AM2939" s="301">
        <v>43828</v>
      </c>
      <c r="AN2939">
        <v>1848</v>
      </c>
      <c r="AO2939">
        <v>8110</v>
      </c>
      <c r="AP2939" s="301">
        <v>43645</v>
      </c>
      <c r="AQ2939">
        <v>1925</v>
      </c>
      <c r="AR2939">
        <v>8570</v>
      </c>
      <c r="AS2939" s="301">
        <v>43280</v>
      </c>
      <c r="AT2939">
        <v>1732</v>
      </c>
      <c r="AU2939">
        <v>12570</v>
      </c>
    </row>
    <row r="2940" spans="1:47" x14ac:dyDescent="0.2">
      <c r="A2940" s="102">
        <v>895</v>
      </c>
      <c r="B2940">
        <v>8802</v>
      </c>
      <c r="C2940" t="s">
        <v>1471</v>
      </c>
      <c r="D2940" t="s">
        <v>917</v>
      </c>
      <c r="E2940">
        <v>1580</v>
      </c>
      <c r="F2940">
        <v>1578</v>
      </c>
      <c r="G2940">
        <v>500</v>
      </c>
      <c r="H2940" t="s">
        <v>901</v>
      </c>
      <c r="I2940">
        <v>8830</v>
      </c>
      <c r="J2940" t="s">
        <v>967</v>
      </c>
      <c r="K2940" t="s">
        <v>917</v>
      </c>
      <c r="L2940">
        <v>2915</v>
      </c>
      <c r="M2940">
        <v>2881</v>
      </c>
      <c r="N2940">
        <v>300</v>
      </c>
      <c r="O2940" t="s">
        <v>898</v>
      </c>
      <c r="P2940">
        <v>0.52760483127641</v>
      </c>
      <c r="Q2940">
        <v>0.94939438673797705</v>
      </c>
      <c r="R2940">
        <v>0.17906464220162399</v>
      </c>
      <c r="S2940">
        <v>5.9956926410688297E-2</v>
      </c>
      <c r="T2940">
        <v>-1.2368994011162999</v>
      </c>
      <c r="U2940">
        <v>1.2368994011162999</v>
      </c>
      <c r="V2940">
        <v>1.4681232814638101</v>
      </c>
      <c r="W2940">
        <v>-7.68</v>
      </c>
      <c r="X2940">
        <v>8.7100000000000009</v>
      </c>
      <c r="Y2940">
        <v>-27408</v>
      </c>
      <c r="Z2940">
        <v>-2492</v>
      </c>
      <c r="AA2940">
        <v>-0.16</v>
      </c>
      <c r="AB2940">
        <v>11</v>
      </c>
      <c r="AC2940">
        <v>5</v>
      </c>
      <c r="AD2940">
        <v>6</v>
      </c>
      <c r="AE2940">
        <v>45.45</v>
      </c>
      <c r="AF2940">
        <v>20</v>
      </c>
      <c r="AG2940">
        <v>1</v>
      </c>
      <c r="AH2940">
        <v>0</v>
      </c>
      <c r="AI2940">
        <v>10</v>
      </c>
      <c r="AJ2940" s="301">
        <v>43919</v>
      </c>
      <c r="AK2940">
        <v>1628.5</v>
      </c>
      <c r="AL2940">
        <v>2789</v>
      </c>
      <c r="AM2940" s="301">
        <v>43828</v>
      </c>
      <c r="AN2940">
        <v>2089.5</v>
      </c>
      <c r="AO2940">
        <v>3812</v>
      </c>
      <c r="AP2940" s="301">
        <v>43645</v>
      </c>
      <c r="AQ2940">
        <v>2030</v>
      </c>
      <c r="AR2940">
        <v>3966</v>
      </c>
      <c r="AS2940" s="301">
        <v>43280</v>
      </c>
      <c r="AT2940">
        <v>1903.5</v>
      </c>
      <c r="AU2940">
        <v>4042</v>
      </c>
    </row>
    <row r="2941" spans="1:47" x14ac:dyDescent="0.2">
      <c r="A2941" s="102">
        <v>2852</v>
      </c>
      <c r="B2941">
        <v>5463</v>
      </c>
      <c r="C2941" t="s">
        <v>63</v>
      </c>
      <c r="D2941" t="s">
        <v>939</v>
      </c>
      <c r="E2941">
        <v>2643</v>
      </c>
      <c r="F2941">
        <v>2662</v>
      </c>
      <c r="G2941">
        <v>400</v>
      </c>
      <c r="H2941" t="s">
        <v>901</v>
      </c>
      <c r="I2941">
        <v>7186</v>
      </c>
      <c r="J2941" t="s">
        <v>445</v>
      </c>
      <c r="K2941" t="s">
        <v>940</v>
      </c>
      <c r="L2941">
        <v>353</v>
      </c>
      <c r="M2941">
        <v>347</v>
      </c>
      <c r="N2941">
        <v>3100</v>
      </c>
      <c r="O2941" t="s">
        <v>898</v>
      </c>
      <c r="P2941">
        <v>0.79466427808336804</v>
      </c>
      <c r="Q2941">
        <v>0.90215123127747798</v>
      </c>
      <c r="R2941" s="15">
        <v>0.18425338424830201</v>
      </c>
      <c r="S2941">
        <v>1.33295420872414E-2</v>
      </c>
      <c r="T2941">
        <v>-0.80579784711809799</v>
      </c>
      <c r="U2941">
        <v>0.80579784711809799</v>
      </c>
      <c r="V2941">
        <v>0.84885066322873004</v>
      </c>
      <c r="W2941">
        <v>-3.79</v>
      </c>
      <c r="X2941">
        <v>1.02</v>
      </c>
      <c r="Y2941">
        <v>-27447</v>
      </c>
      <c r="Z2941">
        <v>-1830</v>
      </c>
      <c r="AA2941">
        <v>-0.08</v>
      </c>
      <c r="AB2941">
        <v>15</v>
      </c>
      <c r="AC2941">
        <v>7</v>
      </c>
      <c r="AD2941">
        <v>8</v>
      </c>
      <c r="AE2941">
        <v>46.67</v>
      </c>
      <c r="AF2941">
        <v>19</v>
      </c>
      <c r="AG2941">
        <v>3</v>
      </c>
      <c r="AH2941">
        <v>2</v>
      </c>
      <c r="AI2941">
        <v>10</v>
      </c>
      <c r="AJ2941" s="301">
        <v>43919</v>
      </c>
      <c r="AK2941">
        <v>2771</v>
      </c>
      <c r="AL2941">
        <v>340</v>
      </c>
      <c r="AM2941" s="301">
        <v>43828</v>
      </c>
      <c r="AN2941">
        <v>3080</v>
      </c>
      <c r="AO2941">
        <v>452</v>
      </c>
      <c r="AP2941" s="301">
        <v>43645</v>
      </c>
      <c r="AQ2941">
        <v>3030</v>
      </c>
      <c r="AR2941">
        <v>412</v>
      </c>
      <c r="AS2941" s="301">
        <v>43280</v>
      </c>
      <c r="AT2941">
        <v>3660</v>
      </c>
      <c r="AU2941">
        <v>553</v>
      </c>
    </row>
    <row r="2942" spans="1:47" x14ac:dyDescent="0.2">
      <c r="A2942" s="102">
        <v>2363</v>
      </c>
      <c r="B2942">
        <v>2810</v>
      </c>
      <c r="C2942" t="s">
        <v>1092</v>
      </c>
      <c r="D2942" t="s">
        <v>923</v>
      </c>
      <c r="E2942">
        <v>3475</v>
      </c>
      <c r="F2942">
        <v>3455</v>
      </c>
      <c r="G2942">
        <v>300</v>
      </c>
      <c r="H2942" t="s">
        <v>901</v>
      </c>
      <c r="I2942">
        <v>7575</v>
      </c>
      <c r="J2942" t="s">
        <v>1133</v>
      </c>
      <c r="K2942" t="s">
        <v>905</v>
      </c>
      <c r="L2942">
        <v>1402</v>
      </c>
      <c r="M2942">
        <v>1412</v>
      </c>
      <c r="N2942">
        <v>700</v>
      </c>
      <c r="O2942" t="s">
        <v>898</v>
      </c>
      <c r="P2942">
        <v>0.77962554268096895</v>
      </c>
      <c r="Q2942">
        <v>0.91510749538653002</v>
      </c>
      <c r="R2942">
        <v>1.2166329525526799E-2</v>
      </c>
      <c r="S2942" s="15">
        <v>2.9457331936257901E-2</v>
      </c>
      <c r="T2942">
        <v>-1.5589911215955501</v>
      </c>
      <c r="U2942">
        <v>1.5589911215955501</v>
      </c>
      <c r="V2942">
        <v>1.20365327135597</v>
      </c>
      <c r="W2942">
        <v>-7.06</v>
      </c>
      <c r="X2942">
        <v>4.6399999999999997</v>
      </c>
      <c r="Y2942">
        <v>-27653</v>
      </c>
      <c r="Z2942">
        <v>-2304</v>
      </c>
      <c r="AA2942">
        <v>-0.2</v>
      </c>
      <c r="AB2942">
        <v>12</v>
      </c>
      <c r="AC2942">
        <v>7</v>
      </c>
      <c r="AD2942">
        <v>5</v>
      </c>
      <c r="AE2942">
        <v>58.33</v>
      </c>
      <c r="AF2942">
        <v>16</v>
      </c>
      <c r="AG2942">
        <v>3</v>
      </c>
      <c r="AH2942">
        <v>3</v>
      </c>
      <c r="AI2942">
        <v>6</v>
      </c>
      <c r="AJ2942" s="301">
        <v>43919</v>
      </c>
      <c r="AK2942">
        <v>3665</v>
      </c>
      <c r="AL2942">
        <v>1381</v>
      </c>
      <c r="AM2942" s="301">
        <v>43828</v>
      </c>
      <c r="AN2942">
        <v>3730</v>
      </c>
      <c r="AO2942">
        <v>1493</v>
      </c>
      <c r="AP2942" s="301">
        <v>43645</v>
      </c>
      <c r="AQ2942">
        <v>4145</v>
      </c>
      <c r="AR2942">
        <v>1865</v>
      </c>
      <c r="AS2942" s="301">
        <v>43280</v>
      </c>
      <c r="AT2942">
        <v>3780</v>
      </c>
      <c r="AU2942">
        <v>2714</v>
      </c>
    </row>
    <row r="2943" spans="1:47" x14ac:dyDescent="0.2">
      <c r="A2943" s="102">
        <v>3111</v>
      </c>
      <c r="B2943">
        <v>3086</v>
      </c>
      <c r="C2943" t="s">
        <v>503</v>
      </c>
      <c r="D2943" t="s">
        <v>921</v>
      </c>
      <c r="E2943">
        <v>795</v>
      </c>
      <c r="F2943">
        <v>758</v>
      </c>
      <c r="G2943">
        <v>1300</v>
      </c>
      <c r="H2943" t="s">
        <v>901</v>
      </c>
      <c r="I2943">
        <v>3405</v>
      </c>
      <c r="J2943" t="s">
        <v>1265</v>
      </c>
      <c r="K2943" t="s">
        <v>920</v>
      </c>
      <c r="L2943">
        <v>1120</v>
      </c>
      <c r="M2943">
        <v>1104</v>
      </c>
      <c r="N2943">
        <v>900</v>
      </c>
      <c r="O2943" t="s">
        <v>898</v>
      </c>
      <c r="P2943">
        <v>0.70754825963383405</v>
      </c>
      <c r="Q2943">
        <v>0.89313823540001902</v>
      </c>
      <c r="R2943">
        <v>0.19199130575888301</v>
      </c>
      <c r="S2943">
        <v>9.4211544356767193E-2</v>
      </c>
      <c r="T2943">
        <v>-1.8790744356569999</v>
      </c>
      <c r="U2943">
        <v>1.8790744356569999</v>
      </c>
      <c r="V2943">
        <v>1.71905363150477</v>
      </c>
      <c r="W2943">
        <v>-15.32</v>
      </c>
      <c r="X2943">
        <v>0.83</v>
      </c>
      <c r="Y2943">
        <v>-27842</v>
      </c>
      <c r="Z2943">
        <v>-1465</v>
      </c>
      <c r="AA2943">
        <v>-0.03</v>
      </c>
      <c r="AB2943">
        <v>19</v>
      </c>
      <c r="AC2943">
        <v>11</v>
      </c>
      <c r="AD2943">
        <v>8</v>
      </c>
      <c r="AE2943">
        <v>57.89</v>
      </c>
      <c r="AF2943">
        <v>18</v>
      </c>
      <c r="AG2943">
        <v>5</v>
      </c>
      <c r="AH2943">
        <v>4</v>
      </c>
      <c r="AI2943">
        <v>10</v>
      </c>
      <c r="AJ2943" s="301">
        <v>43919</v>
      </c>
      <c r="AK2943">
        <v>907</v>
      </c>
      <c r="AL2943">
        <v>1129</v>
      </c>
      <c r="AM2943" s="301">
        <v>43828</v>
      </c>
      <c r="AN2943">
        <v>1530</v>
      </c>
      <c r="AO2943">
        <v>1331</v>
      </c>
      <c r="AP2943" s="301">
        <v>43645</v>
      </c>
      <c r="AQ2943">
        <v>1244</v>
      </c>
      <c r="AR2943">
        <v>1308</v>
      </c>
      <c r="AS2943" s="301">
        <v>43280</v>
      </c>
      <c r="AT2943">
        <v>1630</v>
      </c>
      <c r="AU2943">
        <v>1497</v>
      </c>
    </row>
    <row r="2944" spans="1:47" x14ac:dyDescent="0.2">
      <c r="A2944" s="102">
        <v>2065</v>
      </c>
      <c r="B2944">
        <v>6902</v>
      </c>
      <c r="C2944" t="s">
        <v>588</v>
      </c>
      <c r="D2944" t="s">
        <v>913</v>
      </c>
      <c r="E2944">
        <v>4170</v>
      </c>
      <c r="F2944">
        <v>4151</v>
      </c>
      <c r="G2944">
        <v>200</v>
      </c>
      <c r="H2944" t="s">
        <v>898</v>
      </c>
      <c r="I2944">
        <v>9613</v>
      </c>
      <c r="J2944" t="s">
        <v>1183</v>
      </c>
      <c r="K2944" t="s">
        <v>900</v>
      </c>
      <c r="L2944">
        <v>1203</v>
      </c>
      <c r="M2944">
        <v>1177</v>
      </c>
      <c r="N2944">
        <v>700</v>
      </c>
      <c r="O2944" t="s">
        <v>901</v>
      </c>
      <c r="P2944">
        <v>0.90610115373117195</v>
      </c>
      <c r="Q2944">
        <v>0.92308321885532996</v>
      </c>
      <c r="R2944">
        <v>1.10463915100582E-2</v>
      </c>
      <c r="S2944">
        <v>8.21129615113457E-2</v>
      </c>
      <c r="T2944">
        <v>1.2032050450293901</v>
      </c>
      <c r="U2944">
        <v>1.2032050450293901</v>
      </c>
      <c r="V2944">
        <v>1.2485479546832401</v>
      </c>
      <c r="W2944">
        <v>5.03</v>
      </c>
      <c r="X2944">
        <v>0.76</v>
      </c>
      <c r="Y2944">
        <v>-28033</v>
      </c>
      <c r="Z2944">
        <v>-2156</v>
      </c>
      <c r="AA2944">
        <v>7.0000000000000007E-2</v>
      </c>
      <c r="AB2944">
        <v>13</v>
      </c>
      <c r="AC2944">
        <v>7</v>
      </c>
      <c r="AD2944">
        <v>6</v>
      </c>
      <c r="AE2944">
        <v>53.85</v>
      </c>
      <c r="AF2944">
        <v>20</v>
      </c>
      <c r="AG2944">
        <v>1</v>
      </c>
      <c r="AH2944">
        <v>0</v>
      </c>
      <c r="AI2944">
        <v>12</v>
      </c>
      <c r="AJ2944" s="301">
        <v>43919</v>
      </c>
      <c r="AK2944">
        <v>3590</v>
      </c>
      <c r="AL2944">
        <v>1043</v>
      </c>
      <c r="AM2944" s="301">
        <v>43828</v>
      </c>
      <c r="AN2944">
        <v>4966</v>
      </c>
      <c r="AO2944">
        <v>1467</v>
      </c>
      <c r="AP2944" s="301">
        <v>43645</v>
      </c>
      <c r="AQ2944">
        <v>4642</v>
      </c>
      <c r="AR2944">
        <v>1461</v>
      </c>
      <c r="AS2944" s="301">
        <v>43280</v>
      </c>
      <c r="AT2944">
        <v>5245</v>
      </c>
      <c r="AU2944">
        <v>1251</v>
      </c>
    </row>
    <row r="2945" spans="1:47" x14ac:dyDescent="0.2">
      <c r="A2945" s="102">
        <v>2242</v>
      </c>
      <c r="B2945">
        <v>3632</v>
      </c>
      <c r="C2945" t="s">
        <v>1451</v>
      </c>
      <c r="D2945" t="s">
        <v>900</v>
      </c>
      <c r="E2945">
        <v>486</v>
      </c>
      <c r="F2945">
        <v>469</v>
      </c>
      <c r="G2945">
        <v>2100</v>
      </c>
      <c r="H2945" t="s">
        <v>898</v>
      </c>
      <c r="I2945">
        <v>8136</v>
      </c>
      <c r="J2945" t="s">
        <v>965</v>
      </c>
      <c r="K2945" t="s">
        <v>905</v>
      </c>
      <c r="L2945">
        <v>1682</v>
      </c>
      <c r="M2945">
        <v>1655</v>
      </c>
      <c r="N2945">
        <v>600</v>
      </c>
      <c r="O2945" t="s">
        <v>901</v>
      </c>
      <c r="P2945">
        <v>0.77270503494853005</v>
      </c>
      <c r="Q2945">
        <v>0.91838672419321898</v>
      </c>
      <c r="R2945">
        <v>3.2147447945876602E-2</v>
      </c>
      <c r="S2945">
        <v>5.72182673068246E-3</v>
      </c>
      <c r="T2945">
        <v>0.84566931614571605</v>
      </c>
      <c r="U2945">
        <v>0.84566931614571605</v>
      </c>
      <c r="V2945">
        <v>0.98435112854417905</v>
      </c>
      <c r="W2945">
        <v>5.46</v>
      </c>
      <c r="X2945">
        <v>0.82</v>
      </c>
      <c r="Y2945">
        <v>-28112</v>
      </c>
      <c r="Z2945">
        <v>-2008</v>
      </c>
      <c r="AA2945">
        <v>-0.19</v>
      </c>
      <c r="AB2945">
        <v>14</v>
      </c>
      <c r="AC2945">
        <v>7</v>
      </c>
      <c r="AD2945">
        <v>7</v>
      </c>
      <c r="AE2945">
        <v>50</v>
      </c>
      <c r="AF2945">
        <v>19</v>
      </c>
      <c r="AG2945">
        <v>3</v>
      </c>
      <c r="AH2945">
        <v>3</v>
      </c>
      <c r="AI2945">
        <v>8</v>
      </c>
      <c r="AJ2945" s="301">
        <v>43919</v>
      </c>
      <c r="AK2945">
        <v>404</v>
      </c>
      <c r="AL2945">
        <v>1476</v>
      </c>
      <c r="AM2945" s="301">
        <v>43828</v>
      </c>
      <c r="AN2945">
        <v>493</v>
      </c>
      <c r="AO2945">
        <v>2149</v>
      </c>
      <c r="AP2945" s="301">
        <v>43645</v>
      </c>
      <c r="AQ2945">
        <v>510</v>
      </c>
      <c r="AR2945">
        <v>2424</v>
      </c>
      <c r="AS2945" s="301">
        <v>43280</v>
      </c>
      <c r="AT2945">
        <v>587</v>
      </c>
      <c r="AU2945">
        <v>2070</v>
      </c>
    </row>
    <row r="2946" spans="1:47" x14ac:dyDescent="0.2">
      <c r="A2946" s="102">
        <v>2328</v>
      </c>
      <c r="B2946">
        <v>3632</v>
      </c>
      <c r="C2946" t="s">
        <v>1451</v>
      </c>
      <c r="D2946" t="s">
        <v>900</v>
      </c>
      <c r="E2946">
        <v>486</v>
      </c>
      <c r="F2946">
        <v>469</v>
      </c>
      <c r="G2946">
        <v>2000</v>
      </c>
      <c r="H2946" t="s">
        <v>898</v>
      </c>
      <c r="I2946">
        <v>9678</v>
      </c>
      <c r="J2946" t="s">
        <v>1453</v>
      </c>
      <c r="K2946" t="s">
        <v>910</v>
      </c>
      <c r="L2946">
        <v>2297</v>
      </c>
      <c r="M2946">
        <v>2316</v>
      </c>
      <c r="N2946">
        <v>400</v>
      </c>
      <c r="O2946" t="s">
        <v>901</v>
      </c>
      <c r="P2946">
        <v>0.79897282495645705</v>
      </c>
      <c r="Q2946">
        <v>0.91609739654376099</v>
      </c>
      <c r="R2946">
        <v>0.29145010470615901</v>
      </c>
      <c r="S2946" s="15">
        <v>3.3439048540411802E-3</v>
      </c>
      <c r="T2946">
        <v>0.73669094233437304</v>
      </c>
      <c r="U2946">
        <v>0.73669094233437304</v>
      </c>
      <c r="V2946">
        <v>2.45073154898266</v>
      </c>
      <c r="W2946">
        <v>2.46</v>
      </c>
      <c r="X2946">
        <v>1.25</v>
      </c>
      <c r="Y2946">
        <v>-28172</v>
      </c>
      <c r="Z2946">
        <v>-1761</v>
      </c>
      <c r="AA2946">
        <v>-0.15</v>
      </c>
      <c r="AB2946">
        <v>16</v>
      </c>
      <c r="AC2946">
        <v>8</v>
      </c>
      <c r="AD2946">
        <v>8</v>
      </c>
      <c r="AE2946">
        <v>50</v>
      </c>
      <c r="AF2946">
        <v>17</v>
      </c>
      <c r="AG2946">
        <v>3</v>
      </c>
      <c r="AH2946">
        <v>3</v>
      </c>
      <c r="AI2946">
        <v>10</v>
      </c>
      <c r="AJ2946" s="301">
        <v>43919</v>
      </c>
      <c r="AK2946">
        <v>404</v>
      </c>
      <c r="AL2946">
        <v>2133</v>
      </c>
      <c r="AM2946" s="301">
        <v>43828</v>
      </c>
      <c r="AN2946">
        <v>493</v>
      </c>
      <c r="AO2946">
        <v>2821</v>
      </c>
      <c r="AP2946" s="301">
        <v>43645</v>
      </c>
      <c r="AQ2946">
        <v>510</v>
      </c>
      <c r="AR2946">
        <v>2838</v>
      </c>
      <c r="AS2946" s="301">
        <v>43280</v>
      </c>
      <c r="AT2946">
        <v>587</v>
      </c>
      <c r="AU2946">
        <v>3470</v>
      </c>
    </row>
    <row r="2947" spans="1:47" x14ac:dyDescent="0.2">
      <c r="A2947" s="102">
        <v>2644</v>
      </c>
      <c r="B2947">
        <v>8218</v>
      </c>
      <c r="C2947" t="s">
        <v>1008</v>
      </c>
      <c r="D2947" t="s">
        <v>921</v>
      </c>
      <c r="E2947">
        <v>2667</v>
      </c>
      <c r="F2947">
        <v>2667</v>
      </c>
      <c r="G2947">
        <v>400</v>
      </c>
      <c r="H2947" t="s">
        <v>901</v>
      </c>
      <c r="I2947">
        <v>8919</v>
      </c>
      <c r="J2947" t="s">
        <v>1179</v>
      </c>
      <c r="K2947" t="s">
        <v>917</v>
      </c>
      <c r="L2947">
        <v>2479</v>
      </c>
      <c r="M2947">
        <v>2482</v>
      </c>
      <c r="N2947">
        <v>400</v>
      </c>
      <c r="O2947" t="s">
        <v>898</v>
      </c>
      <c r="P2947">
        <v>0.95871866053840504</v>
      </c>
      <c r="Q2947">
        <v>0.90743365161335598</v>
      </c>
      <c r="R2947" s="15">
        <v>4.0007438876022199E-2</v>
      </c>
      <c r="S2947">
        <v>2.68992863053137E-4</v>
      </c>
      <c r="T2947">
        <v>-0.18023043168928399</v>
      </c>
      <c r="U2947">
        <v>0.18023043168928399</v>
      </c>
      <c r="V2947">
        <v>0.30572994727662101</v>
      </c>
      <c r="W2947">
        <v>-1.57</v>
      </c>
      <c r="X2947">
        <v>6.94</v>
      </c>
      <c r="Y2947">
        <v>-28419</v>
      </c>
      <c r="Z2947">
        <v>-2584</v>
      </c>
      <c r="AA2947">
        <v>-0.13</v>
      </c>
      <c r="AB2947">
        <v>11</v>
      </c>
      <c r="AC2947">
        <v>5</v>
      </c>
      <c r="AD2947">
        <v>6</v>
      </c>
      <c r="AE2947">
        <v>45.45</v>
      </c>
      <c r="AF2947">
        <v>15</v>
      </c>
      <c r="AG2947">
        <v>3</v>
      </c>
      <c r="AH2947">
        <v>4</v>
      </c>
      <c r="AI2947">
        <v>4</v>
      </c>
      <c r="AJ2947" s="301">
        <v>43919</v>
      </c>
      <c r="AK2947">
        <v>1976</v>
      </c>
      <c r="AL2947">
        <v>1638</v>
      </c>
      <c r="AM2947" s="301">
        <v>43828</v>
      </c>
      <c r="AN2947">
        <v>2347</v>
      </c>
      <c r="AO2947">
        <v>2408</v>
      </c>
      <c r="AP2947" s="301">
        <v>43645</v>
      </c>
      <c r="AQ2947">
        <v>2247</v>
      </c>
      <c r="AR2947">
        <v>2063</v>
      </c>
      <c r="AS2947" s="301">
        <v>43280</v>
      </c>
      <c r="AT2947">
        <v>2728</v>
      </c>
      <c r="AU2947">
        <v>1965</v>
      </c>
    </row>
    <row r="2948" spans="1:47" x14ac:dyDescent="0.2">
      <c r="A2948" s="102">
        <v>3976</v>
      </c>
      <c r="B2948">
        <v>4530</v>
      </c>
      <c r="C2948" t="s">
        <v>752</v>
      </c>
      <c r="D2948" t="s">
        <v>918</v>
      </c>
      <c r="E2948">
        <v>5850</v>
      </c>
      <c r="F2948">
        <v>5810</v>
      </c>
      <c r="G2948">
        <v>100</v>
      </c>
      <c r="H2948" t="s">
        <v>898</v>
      </c>
      <c r="I2948">
        <v>5393</v>
      </c>
      <c r="J2948" t="s">
        <v>231</v>
      </c>
      <c r="K2948" t="s">
        <v>897</v>
      </c>
      <c r="L2948">
        <v>2183</v>
      </c>
      <c r="M2948">
        <v>2192</v>
      </c>
      <c r="N2948">
        <v>300</v>
      </c>
      <c r="O2948" t="s">
        <v>901</v>
      </c>
      <c r="P2948">
        <v>0.56590452373232403</v>
      </c>
      <c r="Q2948">
        <v>0.85744598272878902</v>
      </c>
      <c r="R2948">
        <v>0.491765156360223</v>
      </c>
      <c r="S2948">
        <v>2.39589919144046E-2</v>
      </c>
      <c r="T2948">
        <v>1.8551239904418599</v>
      </c>
      <c r="U2948">
        <v>1.8551239904418599</v>
      </c>
      <c r="V2948">
        <v>2.2074949645148898</v>
      </c>
      <c r="W2948">
        <v>10.73</v>
      </c>
      <c r="X2948">
        <v>13.18</v>
      </c>
      <c r="Y2948">
        <v>-28642</v>
      </c>
      <c r="Z2948">
        <v>-3182</v>
      </c>
      <c r="AA2948">
        <v>-0.42</v>
      </c>
      <c r="AB2948">
        <v>9</v>
      </c>
      <c r="AC2948">
        <v>5</v>
      </c>
      <c r="AD2948">
        <v>4</v>
      </c>
      <c r="AE2948">
        <v>55.56</v>
      </c>
      <c r="AF2948">
        <v>20</v>
      </c>
      <c r="AG2948">
        <v>2</v>
      </c>
      <c r="AH2948">
        <v>1</v>
      </c>
      <c r="AI2948">
        <v>6</v>
      </c>
      <c r="AJ2948" s="301">
        <v>43919</v>
      </c>
      <c r="AK2948">
        <v>5370</v>
      </c>
      <c r="AL2948">
        <v>2000</v>
      </c>
      <c r="AM2948" s="301">
        <v>43828</v>
      </c>
      <c r="AN2948">
        <v>5350</v>
      </c>
      <c r="AO2948">
        <v>2785</v>
      </c>
      <c r="AP2948" s="301">
        <v>43645</v>
      </c>
      <c r="AQ2948">
        <v>4455</v>
      </c>
      <c r="AR2948">
        <v>2008</v>
      </c>
      <c r="AS2948" s="301">
        <v>43280</v>
      </c>
      <c r="AT2948">
        <v>9080</v>
      </c>
      <c r="AU2948">
        <v>2690</v>
      </c>
    </row>
    <row r="2949" spans="1:47" x14ac:dyDescent="0.2">
      <c r="A2949" s="102">
        <v>3909</v>
      </c>
      <c r="B2949">
        <v>4912</v>
      </c>
      <c r="C2949" t="s">
        <v>1343</v>
      </c>
      <c r="D2949" t="s">
        <v>920</v>
      </c>
      <c r="E2949">
        <v>2551</v>
      </c>
      <c r="F2949">
        <v>2558</v>
      </c>
      <c r="G2949">
        <v>300</v>
      </c>
      <c r="H2949" t="s">
        <v>901</v>
      </c>
      <c r="I2949">
        <v>7649</v>
      </c>
      <c r="J2949" t="s">
        <v>1061</v>
      </c>
      <c r="K2949" t="s">
        <v>921</v>
      </c>
      <c r="L2949">
        <v>7340</v>
      </c>
      <c r="M2949">
        <v>7440</v>
      </c>
      <c r="N2949">
        <v>100</v>
      </c>
      <c r="O2949" t="s">
        <v>898</v>
      </c>
      <c r="P2949">
        <v>0.85823503048424299</v>
      </c>
      <c r="Q2949">
        <v>0.85994967375187104</v>
      </c>
      <c r="R2949">
        <v>4.3173680298648903E-2</v>
      </c>
      <c r="S2949" s="15">
        <v>2.1783995300838299E-2</v>
      </c>
      <c r="T2949">
        <v>-1.21259862192254</v>
      </c>
      <c r="U2949">
        <v>1.21259862192254</v>
      </c>
      <c r="V2949">
        <v>0.883588002581289</v>
      </c>
      <c r="W2949">
        <v>-7.17</v>
      </c>
      <c r="X2949">
        <v>3.15</v>
      </c>
      <c r="Y2949">
        <v>-28723</v>
      </c>
      <c r="Z2949">
        <v>-2394</v>
      </c>
      <c r="AA2949">
        <v>0.1</v>
      </c>
      <c r="AB2949">
        <v>12</v>
      </c>
      <c r="AC2949">
        <v>6</v>
      </c>
      <c r="AD2949">
        <v>6</v>
      </c>
      <c r="AE2949">
        <v>50</v>
      </c>
      <c r="AF2949">
        <v>20</v>
      </c>
      <c r="AG2949">
        <v>2</v>
      </c>
      <c r="AH2949">
        <v>2</v>
      </c>
      <c r="AI2949">
        <v>8</v>
      </c>
      <c r="AJ2949" s="301">
        <v>43919</v>
      </c>
      <c r="AK2949">
        <v>2337</v>
      </c>
      <c r="AL2949">
        <v>5950</v>
      </c>
      <c r="AM2949" s="301">
        <v>43828</v>
      </c>
      <c r="AN2949">
        <v>2125</v>
      </c>
      <c r="AO2949">
        <v>5760</v>
      </c>
      <c r="AP2949" s="301">
        <v>43645</v>
      </c>
      <c r="AQ2949">
        <v>2057</v>
      </c>
      <c r="AR2949">
        <v>5080</v>
      </c>
      <c r="AS2949" s="301">
        <v>43280</v>
      </c>
      <c r="AT2949">
        <v>1990</v>
      </c>
      <c r="AU2949">
        <v>5830</v>
      </c>
    </row>
    <row r="2950" spans="1:47" x14ac:dyDescent="0.2">
      <c r="A2950" s="102">
        <v>756</v>
      </c>
      <c r="B2950">
        <v>6301</v>
      </c>
      <c r="C2950" t="s">
        <v>52</v>
      </c>
      <c r="D2950" t="s">
        <v>909</v>
      </c>
      <c r="E2950">
        <v>2125</v>
      </c>
      <c r="F2950">
        <v>2153</v>
      </c>
      <c r="G2950">
        <v>500</v>
      </c>
      <c r="H2950" t="s">
        <v>898</v>
      </c>
      <c r="I2950">
        <v>8850</v>
      </c>
      <c r="J2950" t="s">
        <v>1345</v>
      </c>
      <c r="K2950" t="s">
        <v>917</v>
      </c>
      <c r="L2950">
        <v>2237</v>
      </c>
      <c r="M2950">
        <v>2184</v>
      </c>
      <c r="N2950">
        <v>500</v>
      </c>
      <c r="O2950" t="s">
        <v>901</v>
      </c>
      <c r="P2950">
        <v>0.91894062193414605</v>
      </c>
      <c r="Q2950">
        <v>0.95208179695874895</v>
      </c>
      <c r="R2950">
        <v>6.57515446874469E-2</v>
      </c>
      <c r="S2950">
        <v>2.72863811332528E-2</v>
      </c>
      <c r="T2950">
        <v>0.52306111541945899</v>
      </c>
      <c r="U2950">
        <v>0.52306111541945899</v>
      </c>
      <c r="V2950">
        <v>0.32191094526435599</v>
      </c>
      <c r="W2950">
        <v>2.2000000000000002</v>
      </c>
      <c r="X2950">
        <v>1.42</v>
      </c>
      <c r="Y2950">
        <v>-28778</v>
      </c>
      <c r="Z2950">
        <v>-2878</v>
      </c>
      <c r="AA2950">
        <v>-0.17</v>
      </c>
      <c r="AB2950">
        <v>10</v>
      </c>
      <c r="AC2950">
        <v>4</v>
      </c>
      <c r="AD2950">
        <v>6</v>
      </c>
      <c r="AE2950">
        <v>40</v>
      </c>
      <c r="AF2950">
        <v>20</v>
      </c>
      <c r="AG2950">
        <v>2</v>
      </c>
      <c r="AH2950">
        <v>0</v>
      </c>
      <c r="AI2950">
        <v>8</v>
      </c>
      <c r="AJ2950" s="301">
        <v>43919</v>
      </c>
      <c r="AK2950">
        <v>1877.5</v>
      </c>
      <c r="AL2950">
        <v>2067</v>
      </c>
      <c r="AM2950" s="301">
        <v>43828</v>
      </c>
      <c r="AN2950">
        <v>2642</v>
      </c>
      <c r="AO2950">
        <v>2785</v>
      </c>
      <c r="AP2950" s="301">
        <v>43645</v>
      </c>
      <c r="AQ2950">
        <v>2658</v>
      </c>
      <c r="AR2950">
        <v>2621</v>
      </c>
      <c r="AS2950" s="301">
        <v>43280</v>
      </c>
      <c r="AT2950">
        <v>3122</v>
      </c>
      <c r="AU2950">
        <v>2610</v>
      </c>
    </row>
    <row r="2951" spans="1:47" x14ac:dyDescent="0.2">
      <c r="A2951" s="102">
        <v>1997</v>
      </c>
      <c r="B2951">
        <v>6302</v>
      </c>
      <c r="C2951" t="s">
        <v>1085</v>
      </c>
      <c r="D2951" t="s">
        <v>909</v>
      </c>
      <c r="E2951">
        <v>2323</v>
      </c>
      <c r="F2951">
        <v>2311</v>
      </c>
      <c r="G2951">
        <v>300</v>
      </c>
      <c r="H2951" t="s">
        <v>901</v>
      </c>
      <c r="I2951">
        <v>9602</v>
      </c>
      <c r="J2951" t="s">
        <v>1469</v>
      </c>
      <c r="K2951" t="s">
        <v>900</v>
      </c>
      <c r="L2951">
        <v>3800</v>
      </c>
      <c r="M2951">
        <v>3790</v>
      </c>
      <c r="N2951">
        <v>200</v>
      </c>
      <c r="O2951" t="s">
        <v>898</v>
      </c>
      <c r="P2951">
        <v>0.94333357514464999</v>
      </c>
      <c r="Q2951">
        <v>0.92495883097850196</v>
      </c>
      <c r="R2951">
        <v>2.7049429091546999E-2</v>
      </c>
      <c r="S2951" s="15">
        <v>1.5835274972631701E-2</v>
      </c>
      <c r="T2951">
        <v>-0.24599526917982301</v>
      </c>
      <c r="U2951">
        <v>0.24599526917982301</v>
      </c>
      <c r="V2951">
        <v>3.1236145806871899E-2</v>
      </c>
      <c r="W2951">
        <v>-1.2</v>
      </c>
      <c r="X2951">
        <v>8.5399999999999991</v>
      </c>
      <c r="Y2951">
        <v>-29121</v>
      </c>
      <c r="Z2951">
        <v>-5824</v>
      </c>
      <c r="AA2951">
        <v>-0.26</v>
      </c>
      <c r="AB2951">
        <v>5</v>
      </c>
      <c r="AC2951">
        <v>2</v>
      </c>
      <c r="AD2951">
        <v>3</v>
      </c>
      <c r="AE2951">
        <v>40</v>
      </c>
      <c r="AF2951">
        <v>15</v>
      </c>
      <c r="AG2951">
        <v>2</v>
      </c>
      <c r="AH2951">
        <v>1</v>
      </c>
      <c r="AI2951">
        <v>2</v>
      </c>
      <c r="AJ2951" s="301">
        <v>43919</v>
      </c>
      <c r="AK2951">
        <v>2016</v>
      </c>
      <c r="AL2951">
        <v>3285</v>
      </c>
      <c r="AM2951" s="301">
        <v>43828</v>
      </c>
      <c r="AN2951">
        <v>3130</v>
      </c>
      <c r="AO2951">
        <v>4545</v>
      </c>
      <c r="AP2951" s="301">
        <v>43645</v>
      </c>
      <c r="AQ2951">
        <v>3800</v>
      </c>
      <c r="AR2951">
        <v>4680</v>
      </c>
      <c r="AS2951" s="301">
        <v>43280</v>
      </c>
      <c r="AT2951">
        <v>3695</v>
      </c>
      <c r="AU2951">
        <v>3575</v>
      </c>
    </row>
    <row r="2952" spans="1:47" x14ac:dyDescent="0.2">
      <c r="A2952" s="102">
        <v>3096</v>
      </c>
      <c r="B2952">
        <v>6460</v>
      </c>
      <c r="C2952" t="s">
        <v>1101</v>
      </c>
      <c r="D2952" t="s">
        <v>909</v>
      </c>
      <c r="E2952">
        <v>1298</v>
      </c>
      <c r="F2952">
        <v>1287</v>
      </c>
      <c r="G2952">
        <v>800</v>
      </c>
      <c r="H2952" t="s">
        <v>901</v>
      </c>
      <c r="I2952">
        <v>8593</v>
      </c>
      <c r="J2952" t="s">
        <v>220</v>
      </c>
      <c r="K2952" t="s">
        <v>904</v>
      </c>
      <c r="L2952">
        <v>506</v>
      </c>
      <c r="M2952">
        <v>504</v>
      </c>
      <c r="N2952">
        <v>2000</v>
      </c>
      <c r="O2952" t="s">
        <v>898</v>
      </c>
      <c r="P2952">
        <v>0.58204043469641598</v>
      </c>
      <c r="Q2952">
        <v>0.89349724512766604</v>
      </c>
      <c r="R2952">
        <v>0.469498578720076</v>
      </c>
      <c r="S2952">
        <v>4.9000995964746497E-2</v>
      </c>
      <c r="T2952">
        <v>-0.233461098315288</v>
      </c>
      <c r="U2952">
        <v>0.233461098315288</v>
      </c>
      <c r="V2952">
        <v>0.46796003824738902</v>
      </c>
      <c r="W2952">
        <v>-1.0900000000000001</v>
      </c>
      <c r="X2952">
        <v>2.1</v>
      </c>
      <c r="Y2952">
        <v>-29405</v>
      </c>
      <c r="Z2952">
        <v>-1960</v>
      </c>
      <c r="AA2952">
        <v>-0.09</v>
      </c>
      <c r="AB2952">
        <v>15</v>
      </c>
      <c r="AC2952">
        <v>8</v>
      </c>
      <c r="AD2952">
        <v>7</v>
      </c>
      <c r="AE2952">
        <v>53.33</v>
      </c>
      <c r="AF2952">
        <v>19</v>
      </c>
      <c r="AG2952">
        <v>1</v>
      </c>
      <c r="AH2952">
        <v>3</v>
      </c>
      <c r="AI2952">
        <v>11</v>
      </c>
      <c r="AJ2952" s="301">
        <v>43919</v>
      </c>
      <c r="AK2952">
        <v>1333</v>
      </c>
      <c r="AL2952">
        <v>562</v>
      </c>
      <c r="AM2952" s="301">
        <v>43828</v>
      </c>
      <c r="AN2952">
        <v>1583</v>
      </c>
      <c r="AO2952">
        <v>706</v>
      </c>
      <c r="AP2952" s="301">
        <v>43645</v>
      </c>
      <c r="AQ2952">
        <v>1346</v>
      </c>
      <c r="AR2952">
        <v>580</v>
      </c>
      <c r="AS2952" s="301">
        <v>43280</v>
      </c>
      <c r="AT2952">
        <v>1839</v>
      </c>
      <c r="AU2952">
        <v>666</v>
      </c>
    </row>
    <row r="2953" spans="1:47" x14ac:dyDescent="0.2">
      <c r="A2953" s="102">
        <v>1912</v>
      </c>
      <c r="B2953">
        <v>4045</v>
      </c>
      <c r="C2953" t="s">
        <v>1127</v>
      </c>
      <c r="D2953" t="s">
        <v>920</v>
      </c>
      <c r="E2953">
        <v>1030</v>
      </c>
      <c r="F2953">
        <v>1022</v>
      </c>
      <c r="G2953">
        <v>1000</v>
      </c>
      <c r="H2953" t="s">
        <v>898</v>
      </c>
      <c r="I2953">
        <v>9107</v>
      </c>
      <c r="J2953" t="s">
        <v>1070</v>
      </c>
      <c r="K2953" t="s">
        <v>1071</v>
      </c>
      <c r="L2953">
        <v>1020</v>
      </c>
      <c r="M2953">
        <v>1010</v>
      </c>
      <c r="N2953">
        <v>1000</v>
      </c>
      <c r="O2953" t="s">
        <v>901</v>
      </c>
      <c r="P2953">
        <v>0.85357414611138804</v>
      </c>
      <c r="Q2953">
        <v>0.92723028166780497</v>
      </c>
      <c r="R2953">
        <v>0.46449822295968302</v>
      </c>
      <c r="S2953">
        <v>8.8771853293714106E-2</v>
      </c>
      <c r="T2953">
        <v>0.37389083295673903</v>
      </c>
      <c r="U2953">
        <v>0.37389083295673903</v>
      </c>
      <c r="V2953">
        <v>0.30261136774074399</v>
      </c>
      <c r="W2953">
        <v>2.62</v>
      </c>
      <c r="X2953">
        <v>1.17</v>
      </c>
      <c r="Y2953">
        <v>-29565</v>
      </c>
      <c r="Z2953">
        <v>-1848</v>
      </c>
      <c r="AA2953">
        <v>-0.16</v>
      </c>
      <c r="AB2953">
        <v>16</v>
      </c>
      <c r="AC2953">
        <v>8</v>
      </c>
      <c r="AD2953">
        <v>8</v>
      </c>
      <c r="AE2953">
        <v>50</v>
      </c>
      <c r="AF2953">
        <v>18</v>
      </c>
      <c r="AG2953">
        <v>3</v>
      </c>
      <c r="AH2953">
        <v>3</v>
      </c>
      <c r="AI2953">
        <v>10</v>
      </c>
      <c r="AJ2953" s="301">
        <v>43919</v>
      </c>
      <c r="AK2953">
        <v>978</v>
      </c>
      <c r="AL2953">
        <v>844</v>
      </c>
      <c r="AM2953" s="301">
        <v>43828</v>
      </c>
      <c r="AN2953">
        <v>1270</v>
      </c>
      <c r="AO2953">
        <v>1863</v>
      </c>
      <c r="AP2953" s="301">
        <v>43645</v>
      </c>
      <c r="AQ2953">
        <v>1161</v>
      </c>
      <c r="AR2953">
        <v>1372</v>
      </c>
      <c r="AS2953" s="301">
        <v>43280</v>
      </c>
      <c r="AT2953">
        <v>1247</v>
      </c>
      <c r="AU2953">
        <v>2006</v>
      </c>
    </row>
    <row r="2954" spans="1:47" x14ac:dyDescent="0.2">
      <c r="A2954" s="102">
        <v>3528</v>
      </c>
      <c r="B2954">
        <v>5301</v>
      </c>
      <c r="C2954" t="s">
        <v>553</v>
      </c>
      <c r="D2954" t="s">
        <v>897</v>
      </c>
      <c r="E2954">
        <v>1010</v>
      </c>
      <c r="F2954">
        <v>1001</v>
      </c>
      <c r="G2954">
        <v>1000</v>
      </c>
      <c r="H2954" t="s">
        <v>898</v>
      </c>
      <c r="I2954">
        <v>8308</v>
      </c>
      <c r="J2954" t="s">
        <v>48</v>
      </c>
      <c r="K2954" t="s">
        <v>940</v>
      </c>
      <c r="L2954">
        <v>366</v>
      </c>
      <c r="M2954">
        <v>368</v>
      </c>
      <c r="N2954">
        <v>2700</v>
      </c>
      <c r="O2954" t="s">
        <v>901</v>
      </c>
      <c r="P2954">
        <v>0.91107865184117798</v>
      </c>
      <c r="Q2954">
        <v>0.87634278306868996</v>
      </c>
      <c r="R2954">
        <v>0.13734357934900701</v>
      </c>
      <c r="S2954">
        <v>3.2073321070389201E-3</v>
      </c>
      <c r="T2954">
        <v>0.42139970475253502</v>
      </c>
      <c r="U2954">
        <v>0.42139970475253502</v>
      </c>
      <c r="V2954">
        <v>1.1524206055019</v>
      </c>
      <c r="W2954">
        <v>1.82</v>
      </c>
      <c r="X2954">
        <v>0.74</v>
      </c>
      <c r="Y2954">
        <v>-29571</v>
      </c>
      <c r="Z2954">
        <v>-2112</v>
      </c>
      <c r="AA2954">
        <v>0</v>
      </c>
      <c r="AB2954">
        <v>14</v>
      </c>
      <c r="AC2954">
        <v>7</v>
      </c>
      <c r="AD2954">
        <v>7</v>
      </c>
      <c r="AE2954">
        <v>50</v>
      </c>
      <c r="AF2954">
        <v>16</v>
      </c>
      <c r="AG2954">
        <v>5</v>
      </c>
      <c r="AH2954">
        <v>3</v>
      </c>
      <c r="AI2954">
        <v>6</v>
      </c>
      <c r="AJ2954" s="301">
        <v>43919</v>
      </c>
      <c r="AK2954">
        <v>903</v>
      </c>
      <c r="AL2954">
        <v>344</v>
      </c>
      <c r="AM2954" s="301">
        <v>43828</v>
      </c>
      <c r="AN2954">
        <v>1095</v>
      </c>
      <c r="AO2954">
        <v>479</v>
      </c>
      <c r="AP2954" s="301">
        <v>43645</v>
      </c>
      <c r="AQ2954">
        <v>1140</v>
      </c>
      <c r="AR2954">
        <v>453.5</v>
      </c>
      <c r="AS2954" s="301">
        <v>43280</v>
      </c>
      <c r="AT2954">
        <v>1975</v>
      </c>
      <c r="AU2954">
        <v>582.29999999999995</v>
      </c>
    </row>
    <row r="2955" spans="1:47" x14ac:dyDescent="0.2">
      <c r="A2955" s="102">
        <v>631</v>
      </c>
      <c r="B2955">
        <v>3087</v>
      </c>
      <c r="C2955" t="s">
        <v>1094</v>
      </c>
      <c r="D2955" t="s">
        <v>921</v>
      </c>
      <c r="E2955">
        <v>1721</v>
      </c>
      <c r="F2955">
        <v>1719</v>
      </c>
      <c r="G2955">
        <v>600</v>
      </c>
      <c r="H2955" t="s">
        <v>901</v>
      </c>
      <c r="I2955">
        <v>5938</v>
      </c>
      <c r="J2955" t="s">
        <v>1395</v>
      </c>
      <c r="K2955" t="s">
        <v>1032</v>
      </c>
      <c r="L2955">
        <v>1514</v>
      </c>
      <c r="M2955">
        <v>1480</v>
      </c>
      <c r="N2955">
        <v>700</v>
      </c>
      <c r="O2955" t="s">
        <v>898</v>
      </c>
      <c r="P2955">
        <v>0.81350843727852395</v>
      </c>
      <c r="Q2955">
        <v>0.95477336945933899</v>
      </c>
      <c r="R2955">
        <v>0.21888078501211</v>
      </c>
      <c r="S2955">
        <v>5.8441541013044204E-3</v>
      </c>
      <c r="T2955">
        <v>-0.74596767326201097</v>
      </c>
      <c r="U2955">
        <v>0.74596767326201097</v>
      </c>
      <c r="V2955">
        <v>1.1933118708542301</v>
      </c>
      <c r="W2955">
        <v>-6.53</v>
      </c>
      <c r="X2955">
        <v>0.45</v>
      </c>
      <c r="Y2955">
        <v>-29741</v>
      </c>
      <c r="Z2955">
        <v>-2288</v>
      </c>
      <c r="AA2955">
        <v>-0.12</v>
      </c>
      <c r="AB2955">
        <v>13</v>
      </c>
      <c r="AC2955">
        <v>7</v>
      </c>
      <c r="AD2955">
        <v>6</v>
      </c>
      <c r="AE2955">
        <v>53.85</v>
      </c>
      <c r="AF2955">
        <v>17</v>
      </c>
      <c r="AG2955">
        <v>4</v>
      </c>
      <c r="AH2955">
        <v>3</v>
      </c>
      <c r="AI2955">
        <v>6</v>
      </c>
      <c r="AJ2955" s="301">
        <v>43919</v>
      </c>
      <c r="AK2955">
        <v>1657</v>
      </c>
      <c r="AL2955">
        <v>1332</v>
      </c>
      <c r="AM2955" s="301">
        <v>43828</v>
      </c>
      <c r="AN2955">
        <v>2166</v>
      </c>
      <c r="AO2955">
        <v>1889</v>
      </c>
      <c r="AP2955" s="301">
        <v>43645</v>
      </c>
      <c r="AQ2955">
        <v>2077</v>
      </c>
      <c r="AR2955">
        <v>1774</v>
      </c>
      <c r="AS2955" s="301">
        <v>43280</v>
      </c>
      <c r="AT2955">
        <v>2140</v>
      </c>
      <c r="AU2955">
        <v>2190</v>
      </c>
    </row>
    <row r="2956" spans="1:47" x14ac:dyDescent="0.2">
      <c r="A2956" s="102">
        <v>2418</v>
      </c>
      <c r="B2956">
        <v>2327</v>
      </c>
      <c r="C2956" t="s">
        <v>1171</v>
      </c>
      <c r="D2956" t="s">
        <v>900</v>
      </c>
      <c r="E2956">
        <v>2942</v>
      </c>
      <c r="F2956">
        <v>2914</v>
      </c>
      <c r="G2956">
        <v>300</v>
      </c>
      <c r="H2956" t="s">
        <v>898</v>
      </c>
      <c r="I2956">
        <v>3863</v>
      </c>
      <c r="J2956" t="s">
        <v>1050</v>
      </c>
      <c r="K2956" t="s">
        <v>1049</v>
      </c>
      <c r="L2956">
        <v>1536</v>
      </c>
      <c r="M2956">
        <v>1503</v>
      </c>
      <c r="N2956">
        <v>600</v>
      </c>
      <c r="O2956" t="s">
        <v>901</v>
      </c>
      <c r="P2956">
        <v>0.72398955119938702</v>
      </c>
      <c r="Q2956">
        <v>0.91370091657960195</v>
      </c>
      <c r="R2956" s="15">
        <v>0.100723965995899</v>
      </c>
      <c r="S2956">
        <v>8.6012887803783699E-3</v>
      </c>
      <c r="T2956">
        <v>1.73637677592162</v>
      </c>
      <c r="U2956">
        <v>1.73637677592162</v>
      </c>
      <c r="V2956">
        <v>1.4025795248200701</v>
      </c>
      <c r="W2956">
        <v>7.23</v>
      </c>
      <c r="X2956">
        <v>3.16</v>
      </c>
      <c r="Y2956">
        <v>-30037</v>
      </c>
      <c r="Z2956">
        <v>-2002</v>
      </c>
      <c r="AA2956">
        <v>-0.2</v>
      </c>
      <c r="AB2956">
        <v>15</v>
      </c>
      <c r="AC2956">
        <v>6</v>
      </c>
      <c r="AD2956">
        <v>9</v>
      </c>
      <c r="AE2956">
        <v>40</v>
      </c>
      <c r="AF2956">
        <v>19</v>
      </c>
      <c r="AG2956">
        <v>5</v>
      </c>
      <c r="AH2956">
        <v>1</v>
      </c>
      <c r="AI2956">
        <v>9</v>
      </c>
      <c r="AJ2956" s="301">
        <v>43919</v>
      </c>
      <c r="AK2956">
        <v>2686</v>
      </c>
      <c r="AL2956">
        <v>1583</v>
      </c>
      <c r="AM2956" s="301">
        <v>43828</v>
      </c>
      <c r="AN2956">
        <v>3600</v>
      </c>
      <c r="AO2956">
        <v>1848</v>
      </c>
      <c r="AP2956" s="301">
        <v>43645</v>
      </c>
      <c r="AQ2956">
        <v>3515</v>
      </c>
      <c r="AR2956">
        <v>1925</v>
      </c>
      <c r="AS2956" s="301">
        <v>43280</v>
      </c>
      <c r="AT2956">
        <v>2762</v>
      </c>
      <c r="AU2956">
        <v>1732</v>
      </c>
    </row>
    <row r="2957" spans="1:47" x14ac:dyDescent="0.2">
      <c r="A2957" s="102">
        <v>2521</v>
      </c>
      <c r="B2957">
        <v>3863</v>
      </c>
      <c r="C2957" t="s">
        <v>1050</v>
      </c>
      <c r="D2957" t="s">
        <v>1049</v>
      </c>
      <c r="E2957">
        <v>1536</v>
      </c>
      <c r="F2957">
        <v>1503</v>
      </c>
      <c r="G2957">
        <v>600</v>
      </c>
      <c r="H2957" t="s">
        <v>901</v>
      </c>
      <c r="I2957">
        <v>7943</v>
      </c>
      <c r="J2957" t="s">
        <v>1466</v>
      </c>
      <c r="K2957" t="s">
        <v>897</v>
      </c>
      <c r="L2957">
        <v>2317</v>
      </c>
      <c r="M2957">
        <v>2347</v>
      </c>
      <c r="N2957">
        <v>400</v>
      </c>
      <c r="O2957" t="s">
        <v>898</v>
      </c>
      <c r="P2957">
        <v>0.68882149738350096</v>
      </c>
      <c r="Q2957">
        <v>0.91044783159295395</v>
      </c>
      <c r="R2957">
        <v>5.3718605540320701E-2</v>
      </c>
      <c r="S2957">
        <v>2.47692066259859E-2</v>
      </c>
      <c r="T2957">
        <v>-1.7797264653709901</v>
      </c>
      <c r="U2957">
        <v>1.7797264653709901</v>
      </c>
      <c r="V2957">
        <v>1.1077723988095101</v>
      </c>
      <c r="W2957">
        <v>-13.82</v>
      </c>
      <c r="X2957">
        <v>3.94</v>
      </c>
      <c r="Y2957">
        <v>-30101</v>
      </c>
      <c r="Z2957">
        <v>-2736</v>
      </c>
      <c r="AA2957">
        <v>-0.28000000000000003</v>
      </c>
      <c r="AB2957">
        <v>11</v>
      </c>
      <c r="AC2957">
        <v>5</v>
      </c>
      <c r="AD2957">
        <v>6</v>
      </c>
      <c r="AE2957">
        <v>45.45</v>
      </c>
      <c r="AF2957">
        <v>17</v>
      </c>
      <c r="AG2957">
        <v>2</v>
      </c>
      <c r="AH2957">
        <v>2</v>
      </c>
      <c r="AI2957">
        <v>7</v>
      </c>
      <c r="AJ2957" s="301">
        <v>43919</v>
      </c>
      <c r="AK2957">
        <v>1583</v>
      </c>
      <c r="AL2957">
        <v>2134</v>
      </c>
      <c r="AM2957" s="301">
        <v>43828</v>
      </c>
      <c r="AN2957">
        <v>1848</v>
      </c>
      <c r="AO2957">
        <v>2684</v>
      </c>
      <c r="AP2957" s="301">
        <v>43645</v>
      </c>
      <c r="AQ2957">
        <v>1925</v>
      </c>
      <c r="AR2957">
        <v>3045</v>
      </c>
      <c r="AS2957" s="301">
        <v>43280</v>
      </c>
      <c r="AT2957">
        <v>1732</v>
      </c>
      <c r="AU2957">
        <v>4045</v>
      </c>
    </row>
    <row r="2958" spans="1:47" x14ac:dyDescent="0.2">
      <c r="A2958" s="102">
        <v>1402</v>
      </c>
      <c r="B2958">
        <v>5108</v>
      </c>
      <c r="C2958" t="s">
        <v>1467</v>
      </c>
      <c r="D2958" t="s">
        <v>984</v>
      </c>
      <c r="E2958">
        <v>3450</v>
      </c>
      <c r="F2958">
        <v>3455</v>
      </c>
      <c r="G2958">
        <v>300</v>
      </c>
      <c r="H2958" t="s">
        <v>901</v>
      </c>
      <c r="I2958">
        <v>6183</v>
      </c>
      <c r="J2958" t="s">
        <v>1060</v>
      </c>
      <c r="K2958" t="s">
        <v>910</v>
      </c>
      <c r="L2958">
        <v>1372</v>
      </c>
      <c r="M2958">
        <v>1371</v>
      </c>
      <c r="N2958">
        <v>800</v>
      </c>
      <c r="O2958" t="s">
        <v>898</v>
      </c>
      <c r="P2958">
        <v>0.78041829640851501</v>
      </c>
      <c r="Q2958">
        <v>0.93896163677994504</v>
      </c>
      <c r="R2958" s="15">
        <v>0.40237770084555102</v>
      </c>
      <c r="S2958" s="15">
        <v>6.7845750796849805E-2</v>
      </c>
      <c r="T2958">
        <v>-0.980794784992853</v>
      </c>
      <c r="U2958">
        <v>0.980794784992853</v>
      </c>
      <c r="V2958">
        <v>0.92182683560474499</v>
      </c>
      <c r="W2958">
        <v>-9.9600000000000009</v>
      </c>
      <c r="X2958">
        <v>5.82</v>
      </c>
      <c r="Y2958">
        <v>-30455</v>
      </c>
      <c r="Z2958">
        <v>-1903</v>
      </c>
      <c r="AA2958">
        <v>-7.0000000000000007E-2</v>
      </c>
      <c r="AB2958">
        <v>16</v>
      </c>
      <c r="AC2958">
        <v>6</v>
      </c>
      <c r="AD2958">
        <v>10</v>
      </c>
      <c r="AE2958">
        <v>37.5</v>
      </c>
      <c r="AF2958">
        <v>17</v>
      </c>
      <c r="AG2958">
        <v>4</v>
      </c>
      <c r="AH2958">
        <v>4</v>
      </c>
      <c r="AI2958">
        <v>8</v>
      </c>
      <c r="AJ2958" s="301">
        <v>43919</v>
      </c>
      <c r="AK2958">
        <v>3409</v>
      </c>
      <c r="AL2958">
        <v>1152</v>
      </c>
      <c r="AM2958" s="301">
        <v>43828</v>
      </c>
      <c r="AN2958">
        <v>4070</v>
      </c>
      <c r="AO2958">
        <v>1720</v>
      </c>
      <c r="AP2958" s="301">
        <v>43645</v>
      </c>
      <c r="AQ2958">
        <v>4310</v>
      </c>
      <c r="AR2958">
        <v>1520</v>
      </c>
      <c r="AS2958" s="301">
        <v>43280</v>
      </c>
      <c r="AT2958">
        <v>4164</v>
      </c>
      <c r="AU2958">
        <v>1850</v>
      </c>
    </row>
    <row r="2959" spans="1:47" x14ac:dyDescent="0.2">
      <c r="A2959" s="102">
        <v>2346</v>
      </c>
      <c r="B2959">
        <v>3291</v>
      </c>
      <c r="C2959" t="s">
        <v>55</v>
      </c>
      <c r="D2959" t="s">
        <v>917</v>
      </c>
      <c r="E2959">
        <v>1661</v>
      </c>
      <c r="F2959">
        <v>1643</v>
      </c>
      <c r="G2959">
        <v>600</v>
      </c>
      <c r="H2959" t="s">
        <v>898</v>
      </c>
      <c r="I2959">
        <v>6472</v>
      </c>
      <c r="J2959" t="s">
        <v>59</v>
      </c>
      <c r="K2959" t="s">
        <v>909</v>
      </c>
      <c r="L2959">
        <v>213</v>
      </c>
      <c r="M2959">
        <v>211</v>
      </c>
      <c r="N2959">
        <v>4700</v>
      </c>
      <c r="O2959" t="s">
        <v>901</v>
      </c>
      <c r="P2959">
        <v>0.870028456366291</v>
      </c>
      <c r="Q2959">
        <v>0.91555230628331197</v>
      </c>
      <c r="R2959">
        <v>0.44065784861914398</v>
      </c>
      <c r="S2959">
        <v>1.3006167996985301E-2</v>
      </c>
      <c r="T2959">
        <v>1.2718954671882801</v>
      </c>
      <c r="U2959">
        <v>1.2718954671882801</v>
      </c>
      <c r="V2959">
        <v>1.1941798057240101</v>
      </c>
      <c r="W2959">
        <v>6.47</v>
      </c>
      <c r="X2959">
        <v>0.6</v>
      </c>
      <c r="Y2959">
        <v>-30914</v>
      </c>
      <c r="Z2959">
        <v>-1818</v>
      </c>
      <c r="AA2959">
        <v>-0.05</v>
      </c>
      <c r="AB2959">
        <v>17</v>
      </c>
      <c r="AC2959">
        <v>7</v>
      </c>
      <c r="AD2959">
        <v>10</v>
      </c>
      <c r="AE2959">
        <v>41.18</v>
      </c>
      <c r="AF2959">
        <v>19</v>
      </c>
      <c r="AG2959">
        <v>3</v>
      </c>
      <c r="AH2959">
        <v>2</v>
      </c>
      <c r="AI2959">
        <v>12</v>
      </c>
      <c r="AJ2959" s="301">
        <v>43919</v>
      </c>
      <c r="AK2959">
        <v>1545</v>
      </c>
      <c r="AL2959">
        <v>196</v>
      </c>
      <c r="AM2959" s="301">
        <v>43828</v>
      </c>
      <c r="AN2959">
        <v>1919</v>
      </c>
      <c r="AO2959">
        <v>345</v>
      </c>
      <c r="AP2959" s="301">
        <v>43645</v>
      </c>
      <c r="AQ2959">
        <v>1803</v>
      </c>
      <c r="AR2959">
        <v>334</v>
      </c>
      <c r="AS2959" s="301">
        <v>43280</v>
      </c>
      <c r="AT2959">
        <v>2103</v>
      </c>
      <c r="AU2959">
        <v>456</v>
      </c>
    </row>
    <row r="2960" spans="1:47" x14ac:dyDescent="0.2">
      <c r="A2960" s="102">
        <v>3903</v>
      </c>
      <c r="B2960">
        <v>4768</v>
      </c>
      <c r="C2960" t="s">
        <v>1952</v>
      </c>
      <c r="D2960" t="s">
        <v>900</v>
      </c>
      <c r="E2960">
        <v>5770</v>
      </c>
      <c r="F2960">
        <v>5720</v>
      </c>
      <c r="G2960">
        <v>100</v>
      </c>
      <c r="H2960" t="s">
        <v>901</v>
      </c>
      <c r="I2960">
        <v>9974</v>
      </c>
      <c r="J2960" t="s">
        <v>1911</v>
      </c>
      <c r="K2960" t="s">
        <v>921</v>
      </c>
      <c r="L2960">
        <v>7290</v>
      </c>
      <c r="M2960">
        <v>7380</v>
      </c>
      <c r="N2960">
        <v>100</v>
      </c>
      <c r="O2960" t="s">
        <v>898</v>
      </c>
      <c r="P2960">
        <v>0.88685059691838997</v>
      </c>
      <c r="Q2960">
        <v>0.86045965832206806</v>
      </c>
      <c r="R2960">
        <v>0.11937974867788299</v>
      </c>
      <c r="S2960" s="15">
        <v>2.5932598680899002E-2</v>
      </c>
      <c r="T2960">
        <v>-0.80226526464975101</v>
      </c>
      <c r="U2960">
        <v>0.80226526464975101</v>
      </c>
      <c r="V2960">
        <v>0.34779687553876198</v>
      </c>
      <c r="W2960">
        <v>-4.66</v>
      </c>
      <c r="X2960">
        <v>22.49</v>
      </c>
      <c r="Y2960">
        <v>-31253</v>
      </c>
      <c r="Z2960">
        <v>-31253</v>
      </c>
      <c r="AA2960">
        <v>-1.45</v>
      </c>
      <c r="AB2960">
        <v>1</v>
      </c>
      <c r="AC2960">
        <v>0</v>
      </c>
      <c r="AD2960">
        <v>1</v>
      </c>
      <c r="AE2960">
        <v>0</v>
      </c>
      <c r="AF2960">
        <v>21</v>
      </c>
      <c r="AG2960">
        <v>0</v>
      </c>
      <c r="AH2960">
        <v>0</v>
      </c>
      <c r="AI2960">
        <v>1</v>
      </c>
      <c r="AJ2960" s="301">
        <v>43919</v>
      </c>
      <c r="AK2960">
        <v>4575</v>
      </c>
      <c r="AL2960">
        <v>5630</v>
      </c>
      <c r="AM2960" s="301">
        <v>43828</v>
      </c>
      <c r="AN2960">
        <v>4375</v>
      </c>
      <c r="AO2960">
        <v>5560</v>
      </c>
      <c r="AP2960" s="301">
        <v>43645</v>
      </c>
      <c r="AQ2960">
        <v>4440</v>
      </c>
      <c r="AR2960">
        <v>5380</v>
      </c>
      <c r="AS2960" s="301">
        <v>43280</v>
      </c>
      <c r="AT2960">
        <v>4265</v>
      </c>
      <c r="AU2960">
        <v>5660</v>
      </c>
    </row>
    <row r="2961" spans="1:47" x14ac:dyDescent="0.2">
      <c r="A2961" s="102">
        <v>510</v>
      </c>
      <c r="B2961">
        <v>1833</v>
      </c>
      <c r="C2961" t="s">
        <v>1197</v>
      </c>
      <c r="D2961" t="s">
        <v>907</v>
      </c>
      <c r="E2961">
        <v>2457</v>
      </c>
      <c r="F2961">
        <v>2481</v>
      </c>
      <c r="G2961">
        <v>400</v>
      </c>
      <c r="H2961" t="s">
        <v>901</v>
      </c>
      <c r="I2961">
        <v>6504</v>
      </c>
      <c r="J2961" t="s">
        <v>1444</v>
      </c>
      <c r="K2961" t="s">
        <v>903</v>
      </c>
      <c r="L2961">
        <v>2911</v>
      </c>
      <c r="M2961">
        <v>2906</v>
      </c>
      <c r="N2961">
        <v>300</v>
      </c>
      <c r="O2961" t="s">
        <v>898</v>
      </c>
      <c r="P2961">
        <v>0.95210171354887096</v>
      </c>
      <c r="Q2961">
        <v>0.95782365388843105</v>
      </c>
      <c r="R2961">
        <v>5.0376959229838002E-2</v>
      </c>
      <c r="S2961">
        <v>1.76509690069344E-3</v>
      </c>
      <c r="T2961">
        <v>-1.24504521508944</v>
      </c>
      <c r="U2961">
        <v>1.24504521508944</v>
      </c>
      <c r="V2961">
        <v>1.4367135218459699</v>
      </c>
      <c r="W2961">
        <v>-6.74</v>
      </c>
      <c r="X2961">
        <v>13.83</v>
      </c>
      <c r="Y2961">
        <v>-31526</v>
      </c>
      <c r="Z2961">
        <v>-4504</v>
      </c>
      <c r="AA2961">
        <v>-0.73</v>
      </c>
      <c r="AB2961">
        <v>7</v>
      </c>
      <c r="AC2961">
        <v>3</v>
      </c>
      <c r="AD2961">
        <v>4</v>
      </c>
      <c r="AE2961">
        <v>42.86</v>
      </c>
      <c r="AF2961">
        <v>16</v>
      </c>
      <c r="AG2961">
        <v>2</v>
      </c>
      <c r="AH2961">
        <v>3</v>
      </c>
      <c r="AI2961">
        <v>2</v>
      </c>
      <c r="AJ2961" s="301">
        <v>43919</v>
      </c>
      <c r="AK2961">
        <v>2274</v>
      </c>
      <c r="AL2961">
        <v>2429</v>
      </c>
      <c r="AM2961" s="301">
        <v>43828</v>
      </c>
      <c r="AN2961">
        <v>3010</v>
      </c>
      <c r="AO2961">
        <v>3345</v>
      </c>
      <c r="AP2961" s="301">
        <v>43645</v>
      </c>
      <c r="AQ2961">
        <v>3380</v>
      </c>
      <c r="AR2961">
        <v>3865</v>
      </c>
      <c r="AS2961" s="301">
        <v>43280</v>
      </c>
      <c r="AT2961">
        <v>3465</v>
      </c>
      <c r="AU2961">
        <v>4155</v>
      </c>
    </row>
    <row r="2962" spans="1:47" x14ac:dyDescent="0.2">
      <c r="A2962" s="102">
        <v>27</v>
      </c>
      <c r="B2962">
        <v>5711</v>
      </c>
      <c r="C2962" t="s">
        <v>1266</v>
      </c>
      <c r="D2962" t="s">
        <v>911</v>
      </c>
      <c r="E2962">
        <v>2266</v>
      </c>
      <c r="F2962">
        <v>2250</v>
      </c>
      <c r="G2962">
        <v>400</v>
      </c>
      <c r="H2962" t="s">
        <v>898</v>
      </c>
      <c r="I2962">
        <v>7012</v>
      </c>
      <c r="J2962" t="s">
        <v>1054</v>
      </c>
      <c r="K2962" t="s">
        <v>913</v>
      </c>
      <c r="L2962">
        <v>1524</v>
      </c>
      <c r="M2962">
        <v>1487</v>
      </c>
      <c r="N2962">
        <v>600</v>
      </c>
      <c r="O2962" t="s">
        <v>901</v>
      </c>
      <c r="P2962">
        <v>0.90307007079427604</v>
      </c>
      <c r="Q2962">
        <v>0.97978387636831299</v>
      </c>
      <c r="R2962">
        <v>0.27156496712633499</v>
      </c>
      <c r="S2962">
        <v>4.6293431589574897E-3</v>
      </c>
      <c r="T2962">
        <v>1.72738630968442</v>
      </c>
      <c r="U2962">
        <v>1.72738630968442</v>
      </c>
      <c r="V2962">
        <v>1.3010736759710799</v>
      </c>
      <c r="W2962">
        <v>7.56</v>
      </c>
      <c r="X2962">
        <v>0.87</v>
      </c>
      <c r="Y2962">
        <v>-31545</v>
      </c>
      <c r="Z2962">
        <v>-2868</v>
      </c>
      <c r="AA2962">
        <v>-0.21</v>
      </c>
      <c r="AB2962">
        <v>11</v>
      </c>
      <c r="AC2962">
        <v>6</v>
      </c>
      <c r="AD2962">
        <v>5</v>
      </c>
      <c r="AE2962">
        <v>54.55</v>
      </c>
      <c r="AF2962">
        <v>20</v>
      </c>
      <c r="AG2962">
        <v>1</v>
      </c>
      <c r="AH2962">
        <v>1</v>
      </c>
      <c r="AI2962">
        <v>9</v>
      </c>
      <c r="AJ2962" s="301">
        <v>43919</v>
      </c>
      <c r="AK2962">
        <v>2207</v>
      </c>
      <c r="AL2962">
        <v>1613</v>
      </c>
      <c r="AM2962" s="301">
        <v>43828</v>
      </c>
      <c r="AN2962">
        <v>2977</v>
      </c>
      <c r="AO2962">
        <v>2408</v>
      </c>
      <c r="AP2962" s="301">
        <v>43645</v>
      </c>
      <c r="AQ2962">
        <v>3125</v>
      </c>
      <c r="AR2962">
        <v>2584</v>
      </c>
      <c r="AS2962" s="301">
        <v>43280</v>
      </c>
      <c r="AT2962">
        <v>2976</v>
      </c>
      <c r="AU2962">
        <v>3200</v>
      </c>
    </row>
    <row r="2963" spans="1:47" x14ac:dyDescent="0.2">
      <c r="A2963" s="102">
        <v>1169</v>
      </c>
      <c r="B2963">
        <v>4114</v>
      </c>
      <c r="C2963" t="s">
        <v>997</v>
      </c>
      <c r="D2963" t="s">
        <v>920</v>
      </c>
      <c r="E2963">
        <v>5560</v>
      </c>
      <c r="F2963">
        <v>5590</v>
      </c>
      <c r="G2963">
        <v>100</v>
      </c>
      <c r="H2963" t="s">
        <v>901</v>
      </c>
      <c r="I2963">
        <v>5801</v>
      </c>
      <c r="J2963" t="s">
        <v>1105</v>
      </c>
      <c r="K2963" t="s">
        <v>911</v>
      </c>
      <c r="L2963">
        <v>2587</v>
      </c>
      <c r="M2963">
        <v>2592</v>
      </c>
      <c r="N2963">
        <v>200</v>
      </c>
      <c r="O2963" t="s">
        <v>898</v>
      </c>
      <c r="P2963">
        <v>0.93551135288790399</v>
      </c>
      <c r="Q2963">
        <v>0.94424963921696403</v>
      </c>
      <c r="R2963">
        <v>0.118404330901291</v>
      </c>
      <c r="S2963">
        <v>2.1138927916094501E-2</v>
      </c>
      <c r="T2963">
        <v>-1.5911164838585301</v>
      </c>
      <c r="U2963">
        <v>1.5911164838585301</v>
      </c>
      <c r="V2963">
        <v>1.6736913414801999</v>
      </c>
      <c r="W2963">
        <v>-14.34</v>
      </c>
      <c r="X2963">
        <v>7.26</v>
      </c>
      <c r="Y2963">
        <v>-31599</v>
      </c>
      <c r="Z2963">
        <v>-10533</v>
      </c>
      <c r="AA2963">
        <v>-0.67</v>
      </c>
      <c r="AB2963">
        <v>3</v>
      </c>
      <c r="AC2963">
        <v>2</v>
      </c>
      <c r="AD2963">
        <v>1</v>
      </c>
      <c r="AE2963">
        <v>66.67</v>
      </c>
      <c r="AF2963">
        <v>17</v>
      </c>
      <c r="AG2963">
        <v>0</v>
      </c>
      <c r="AH2963">
        <v>1</v>
      </c>
      <c r="AI2963">
        <v>2</v>
      </c>
      <c r="AJ2963" s="301">
        <v>43919</v>
      </c>
      <c r="AK2963">
        <v>5180</v>
      </c>
      <c r="AL2963">
        <v>1979</v>
      </c>
      <c r="AM2963" s="301">
        <v>43828</v>
      </c>
      <c r="AN2963">
        <v>6790</v>
      </c>
      <c r="AO2963">
        <v>2820</v>
      </c>
      <c r="AP2963" s="301">
        <v>43645</v>
      </c>
      <c r="AQ2963">
        <v>7230</v>
      </c>
      <c r="AR2963">
        <v>3245</v>
      </c>
      <c r="AS2963" s="301">
        <v>43280</v>
      </c>
      <c r="AT2963">
        <v>7900</v>
      </c>
      <c r="AU2963">
        <v>3820</v>
      </c>
    </row>
    <row r="2964" spans="1:47" x14ac:dyDescent="0.2">
      <c r="A2964" s="102">
        <v>650</v>
      </c>
      <c r="B2964">
        <v>6592</v>
      </c>
      <c r="C2964" t="s">
        <v>1059</v>
      </c>
      <c r="D2964" t="s">
        <v>903</v>
      </c>
      <c r="E2964">
        <v>3415</v>
      </c>
      <c r="F2964">
        <v>3380</v>
      </c>
      <c r="G2964">
        <v>300</v>
      </c>
      <c r="H2964" t="s">
        <v>901</v>
      </c>
      <c r="I2964">
        <v>7272</v>
      </c>
      <c r="J2964" t="s">
        <v>1039</v>
      </c>
      <c r="K2964" t="s">
        <v>913</v>
      </c>
      <c r="L2964">
        <v>1670</v>
      </c>
      <c r="M2964">
        <v>1639</v>
      </c>
      <c r="N2964">
        <v>600</v>
      </c>
      <c r="O2964" t="s">
        <v>898</v>
      </c>
      <c r="P2964">
        <v>0.89777754034622703</v>
      </c>
      <c r="Q2964">
        <v>0.954366005060168</v>
      </c>
      <c r="R2964" s="15">
        <v>6.8080460393893302E-2</v>
      </c>
      <c r="S2964">
        <v>4.6762532047094803E-3</v>
      </c>
      <c r="T2964">
        <v>-1.62193240915618</v>
      </c>
      <c r="U2964">
        <v>1.62193240915618</v>
      </c>
      <c r="V2964">
        <v>1.7810770326950001</v>
      </c>
      <c r="W2964">
        <v>-12.91</v>
      </c>
      <c r="X2964">
        <v>3.02</v>
      </c>
      <c r="Y2964">
        <v>-31620</v>
      </c>
      <c r="Z2964">
        <v>-3952</v>
      </c>
      <c r="AA2964">
        <v>-0.26</v>
      </c>
      <c r="AB2964">
        <v>8</v>
      </c>
      <c r="AC2964">
        <v>3</v>
      </c>
      <c r="AD2964">
        <v>5</v>
      </c>
      <c r="AE2964">
        <v>37.5</v>
      </c>
      <c r="AF2964">
        <v>21</v>
      </c>
      <c r="AG2964">
        <v>1</v>
      </c>
      <c r="AH2964">
        <v>0</v>
      </c>
      <c r="AI2964">
        <v>7</v>
      </c>
      <c r="AJ2964" s="301">
        <v>43919</v>
      </c>
      <c r="AK2964">
        <v>3360</v>
      </c>
      <c r="AL2964">
        <v>1350</v>
      </c>
      <c r="AM2964" s="301">
        <v>43828</v>
      </c>
      <c r="AN2964">
        <v>4150</v>
      </c>
      <c r="AO2964">
        <v>2203</v>
      </c>
      <c r="AP2964" s="301">
        <v>43645</v>
      </c>
      <c r="AQ2964">
        <v>3850</v>
      </c>
      <c r="AR2964">
        <v>1960</v>
      </c>
      <c r="AS2964" s="301">
        <v>43280</v>
      </c>
      <c r="AT2964">
        <v>5180</v>
      </c>
      <c r="AU2964">
        <v>2795</v>
      </c>
    </row>
    <row r="2965" spans="1:47" x14ac:dyDescent="0.2">
      <c r="A2965" s="102">
        <v>3574</v>
      </c>
      <c r="B2965">
        <v>2296</v>
      </c>
      <c r="C2965" t="s">
        <v>1472</v>
      </c>
      <c r="D2965" t="s">
        <v>923</v>
      </c>
      <c r="E2965">
        <v>646</v>
      </c>
      <c r="F2965">
        <v>643</v>
      </c>
      <c r="G2965">
        <v>1700</v>
      </c>
      <c r="H2965" t="s">
        <v>898</v>
      </c>
      <c r="I2965">
        <v>3099</v>
      </c>
      <c r="J2965" t="s">
        <v>33</v>
      </c>
      <c r="K2965" t="s">
        <v>921</v>
      </c>
      <c r="L2965">
        <v>635</v>
      </c>
      <c r="M2965">
        <v>623</v>
      </c>
      <c r="N2965">
        <v>1800</v>
      </c>
      <c r="O2965" t="s">
        <v>901</v>
      </c>
      <c r="P2965">
        <v>0.84175776065582097</v>
      </c>
      <c r="Q2965">
        <v>0.87455106690982698</v>
      </c>
      <c r="R2965">
        <v>2.4824377479127301E-3</v>
      </c>
      <c r="S2965" s="15">
        <v>6.20135377037319E-2</v>
      </c>
      <c r="T2965">
        <v>1.3412694242751899</v>
      </c>
      <c r="U2965">
        <v>1.3412694242751899</v>
      </c>
      <c r="V2965">
        <v>0.76569511773591903</v>
      </c>
      <c r="W2965">
        <v>6.88</v>
      </c>
      <c r="X2965">
        <v>2.59</v>
      </c>
      <c r="Y2965">
        <v>-31913</v>
      </c>
      <c r="Z2965">
        <v>-1773</v>
      </c>
      <c r="AA2965">
        <v>-0.08</v>
      </c>
      <c r="AB2965">
        <v>18</v>
      </c>
      <c r="AC2965">
        <v>9</v>
      </c>
      <c r="AD2965">
        <v>9</v>
      </c>
      <c r="AE2965">
        <v>50</v>
      </c>
      <c r="AF2965">
        <v>19</v>
      </c>
      <c r="AG2965">
        <v>0</v>
      </c>
      <c r="AH2965">
        <v>3</v>
      </c>
      <c r="AI2965">
        <v>15</v>
      </c>
      <c r="AJ2965" s="301">
        <v>43919</v>
      </c>
      <c r="AK2965">
        <v>655</v>
      </c>
      <c r="AL2965">
        <v>641</v>
      </c>
      <c r="AM2965" s="301">
        <v>43828</v>
      </c>
      <c r="AN2965">
        <v>705</v>
      </c>
      <c r="AO2965">
        <v>984</v>
      </c>
      <c r="AP2965" s="301">
        <v>43645</v>
      </c>
      <c r="AQ2965">
        <v>743</v>
      </c>
      <c r="AR2965">
        <v>899</v>
      </c>
      <c r="AS2965" s="301">
        <v>43280</v>
      </c>
      <c r="AT2965">
        <v>941</v>
      </c>
      <c r="AU2965">
        <v>1344</v>
      </c>
    </row>
    <row r="2966" spans="1:47" x14ac:dyDescent="0.2">
      <c r="A2966" s="102">
        <v>2029</v>
      </c>
      <c r="B2966">
        <v>1332</v>
      </c>
      <c r="C2966" t="s">
        <v>1174</v>
      </c>
      <c r="D2966" t="s">
        <v>974</v>
      </c>
      <c r="E2966">
        <v>468</v>
      </c>
      <c r="F2966">
        <v>456</v>
      </c>
      <c r="G2966">
        <v>2300</v>
      </c>
      <c r="H2966" t="s">
        <v>901</v>
      </c>
      <c r="I2966">
        <v>4676</v>
      </c>
      <c r="J2966" t="s">
        <v>1206</v>
      </c>
      <c r="K2966" t="s">
        <v>900</v>
      </c>
      <c r="L2966">
        <v>1044</v>
      </c>
      <c r="M2966">
        <v>1031</v>
      </c>
      <c r="N2966">
        <v>1000</v>
      </c>
      <c r="O2966" t="s">
        <v>898</v>
      </c>
      <c r="P2966">
        <v>0.77815683539951996</v>
      </c>
      <c r="Q2966">
        <v>0.92381533637292002</v>
      </c>
      <c r="R2966">
        <v>9.0656300110390706E-2</v>
      </c>
      <c r="S2966">
        <v>9.3933614251856201E-2</v>
      </c>
      <c r="T2966">
        <v>-0.26518579530019698</v>
      </c>
      <c r="U2966">
        <v>0.26518579530019698</v>
      </c>
      <c r="V2966">
        <v>9.2695938611335807E-2</v>
      </c>
      <c r="W2966">
        <v>-1.1100000000000001</v>
      </c>
      <c r="X2966">
        <v>1.73</v>
      </c>
      <c r="Y2966">
        <v>-31931</v>
      </c>
      <c r="Z2966">
        <v>-1996</v>
      </c>
      <c r="AA2966">
        <v>-0.1</v>
      </c>
      <c r="AB2966">
        <v>16</v>
      </c>
      <c r="AC2966">
        <v>7</v>
      </c>
      <c r="AD2966">
        <v>9</v>
      </c>
      <c r="AE2966">
        <v>43.75</v>
      </c>
      <c r="AF2966">
        <v>19</v>
      </c>
      <c r="AG2966">
        <v>2</v>
      </c>
      <c r="AH2966">
        <v>2</v>
      </c>
      <c r="AI2966">
        <v>12</v>
      </c>
      <c r="AJ2966" s="301">
        <v>43919</v>
      </c>
      <c r="AK2966">
        <v>517</v>
      </c>
      <c r="AL2966">
        <v>1109</v>
      </c>
      <c r="AM2966" s="301">
        <v>43828</v>
      </c>
      <c r="AN2966">
        <v>652</v>
      </c>
      <c r="AO2966">
        <v>1556</v>
      </c>
      <c r="AP2966" s="301">
        <v>43645</v>
      </c>
      <c r="AQ2966">
        <v>674</v>
      </c>
      <c r="AR2966">
        <v>1537</v>
      </c>
      <c r="AS2966" s="301">
        <v>43280</v>
      </c>
      <c r="AT2966">
        <v>537</v>
      </c>
      <c r="AU2966">
        <v>1857</v>
      </c>
    </row>
    <row r="2967" spans="1:47" x14ac:dyDescent="0.2">
      <c r="A2967" s="102">
        <v>958</v>
      </c>
      <c r="B2967">
        <v>5108</v>
      </c>
      <c r="C2967" t="s">
        <v>1467</v>
      </c>
      <c r="D2967" t="s">
        <v>984</v>
      </c>
      <c r="E2967">
        <v>3450</v>
      </c>
      <c r="F2967">
        <v>3455</v>
      </c>
      <c r="G2967">
        <v>300</v>
      </c>
      <c r="H2967" t="s">
        <v>901</v>
      </c>
      <c r="I2967">
        <v>9474</v>
      </c>
      <c r="J2967" t="s">
        <v>1046</v>
      </c>
      <c r="K2967" t="s">
        <v>900</v>
      </c>
      <c r="L2967">
        <v>1213</v>
      </c>
      <c r="M2967">
        <v>1195</v>
      </c>
      <c r="N2967">
        <v>900</v>
      </c>
      <c r="O2967" t="s">
        <v>898</v>
      </c>
      <c r="P2967">
        <v>0.70708832195659699</v>
      </c>
      <c r="Q2967">
        <v>0.94830609249516296</v>
      </c>
      <c r="R2967">
        <v>0.43485037895262502</v>
      </c>
      <c r="S2967" s="15">
        <v>6.1821051889504597E-2</v>
      </c>
      <c r="T2967">
        <v>-8.6989009798768599E-2</v>
      </c>
      <c r="U2967">
        <v>8.6989009798768599E-2</v>
      </c>
      <c r="V2967">
        <v>0.27698491756695998</v>
      </c>
      <c r="W2967">
        <v>-0.88</v>
      </c>
      <c r="X2967">
        <v>3.76</v>
      </c>
      <c r="Y2967">
        <v>-32316</v>
      </c>
      <c r="Z2967">
        <v>-2938</v>
      </c>
      <c r="AA2967">
        <v>-0.23</v>
      </c>
      <c r="AB2967">
        <v>11</v>
      </c>
      <c r="AC2967">
        <v>7</v>
      </c>
      <c r="AD2967">
        <v>4</v>
      </c>
      <c r="AE2967">
        <v>63.64</v>
      </c>
      <c r="AF2967">
        <v>18</v>
      </c>
      <c r="AG2967">
        <v>1</v>
      </c>
      <c r="AH2967">
        <v>2</v>
      </c>
      <c r="AI2967">
        <v>8</v>
      </c>
      <c r="AJ2967" s="301">
        <v>43919</v>
      </c>
      <c r="AK2967">
        <v>3409</v>
      </c>
      <c r="AL2967">
        <v>1117</v>
      </c>
      <c r="AM2967" s="301">
        <v>43828</v>
      </c>
      <c r="AN2967">
        <v>4070</v>
      </c>
      <c r="AO2967">
        <v>1820</v>
      </c>
      <c r="AP2967" s="301">
        <v>43645</v>
      </c>
      <c r="AQ2967">
        <v>4310</v>
      </c>
      <c r="AR2967">
        <v>1979</v>
      </c>
      <c r="AS2967" s="301">
        <v>43280</v>
      </c>
      <c r="AT2967">
        <v>4164</v>
      </c>
      <c r="AU2967">
        <v>2589</v>
      </c>
    </row>
    <row r="2968" spans="1:47" x14ac:dyDescent="0.2">
      <c r="A2968" s="102">
        <v>4018</v>
      </c>
      <c r="B2968">
        <v>3197</v>
      </c>
      <c r="C2968" t="s">
        <v>508</v>
      </c>
      <c r="D2968" t="s">
        <v>921</v>
      </c>
      <c r="E2968">
        <v>1738</v>
      </c>
      <c r="F2968">
        <v>1715</v>
      </c>
      <c r="G2968">
        <v>600</v>
      </c>
      <c r="H2968" t="s">
        <v>901</v>
      </c>
      <c r="I2968">
        <v>8341</v>
      </c>
      <c r="J2968" t="s">
        <v>643</v>
      </c>
      <c r="K2968" t="s">
        <v>940</v>
      </c>
      <c r="L2968">
        <v>1544</v>
      </c>
      <c r="M2968">
        <v>1594</v>
      </c>
      <c r="N2968">
        <v>600</v>
      </c>
      <c r="O2968" t="s">
        <v>898</v>
      </c>
      <c r="P2968">
        <v>0.89015591780386205</v>
      </c>
      <c r="Q2968">
        <v>0.85501931037438095</v>
      </c>
      <c r="R2968">
        <v>6.8761479799592407E-2</v>
      </c>
      <c r="S2968">
        <v>4.63141473308568E-2</v>
      </c>
      <c r="T2968">
        <v>-1.1063814767070801</v>
      </c>
      <c r="U2968">
        <v>1.1063814767070801</v>
      </c>
      <c r="V2968">
        <v>0.53832117155398396</v>
      </c>
      <c r="W2968">
        <v>-10.35</v>
      </c>
      <c r="X2968">
        <v>7.06</v>
      </c>
      <c r="Y2968">
        <v>-33074</v>
      </c>
      <c r="Z2968">
        <v>-2362</v>
      </c>
      <c r="AA2968">
        <v>-0.28000000000000003</v>
      </c>
      <c r="AB2968">
        <v>14</v>
      </c>
      <c r="AC2968">
        <v>8</v>
      </c>
      <c r="AD2968">
        <v>6</v>
      </c>
      <c r="AE2968">
        <v>57.14</v>
      </c>
      <c r="AF2968">
        <v>16</v>
      </c>
      <c r="AG2968">
        <v>1</v>
      </c>
      <c r="AH2968">
        <v>4</v>
      </c>
      <c r="AI2968">
        <v>9</v>
      </c>
      <c r="AJ2968" s="301">
        <v>43919</v>
      </c>
      <c r="AK2968">
        <v>1614</v>
      </c>
      <c r="AL2968">
        <v>1447</v>
      </c>
      <c r="AM2968" s="301">
        <v>43828</v>
      </c>
      <c r="AN2968">
        <v>2135</v>
      </c>
      <c r="AO2968">
        <v>1832</v>
      </c>
      <c r="AP2968" s="301">
        <v>43645</v>
      </c>
      <c r="AQ2968">
        <v>1873</v>
      </c>
      <c r="AR2968">
        <v>1604</v>
      </c>
      <c r="AS2968" s="301">
        <v>43280</v>
      </c>
      <c r="AT2968">
        <v>1626</v>
      </c>
      <c r="AU2968">
        <v>2361</v>
      </c>
    </row>
    <row r="2969" spans="1:47" x14ac:dyDescent="0.2">
      <c r="A2969" s="102">
        <v>59</v>
      </c>
      <c r="B2969">
        <v>6472</v>
      </c>
      <c r="C2969" t="s">
        <v>59</v>
      </c>
      <c r="D2969" t="s">
        <v>909</v>
      </c>
      <c r="E2969">
        <v>213</v>
      </c>
      <c r="F2969">
        <v>211</v>
      </c>
      <c r="G2969">
        <v>4300</v>
      </c>
      <c r="H2969" t="s">
        <v>901</v>
      </c>
      <c r="I2969">
        <v>8316</v>
      </c>
      <c r="J2969" t="s">
        <v>1051</v>
      </c>
      <c r="K2969" t="s">
        <v>940</v>
      </c>
      <c r="L2969">
        <v>3001</v>
      </c>
      <c r="M2969">
        <v>3011</v>
      </c>
      <c r="N2969">
        <v>300</v>
      </c>
      <c r="O2969" t="s">
        <v>898</v>
      </c>
      <c r="P2969">
        <v>0.94957737734154901</v>
      </c>
      <c r="Q2969">
        <v>0.97540537323890197</v>
      </c>
      <c r="R2969">
        <v>0.15276184355123401</v>
      </c>
      <c r="S2969">
        <v>7.1353207339141397E-2</v>
      </c>
      <c r="T2969">
        <v>-0.32711791604534102</v>
      </c>
      <c r="U2969">
        <v>0.32711791604534102</v>
      </c>
      <c r="V2969">
        <v>0.175235811340931</v>
      </c>
      <c r="W2969">
        <v>-1.54</v>
      </c>
      <c r="X2969">
        <v>0.44</v>
      </c>
      <c r="Y2969">
        <v>-33080</v>
      </c>
      <c r="Z2969">
        <v>-2757</v>
      </c>
      <c r="AA2969">
        <v>-0.17</v>
      </c>
      <c r="AB2969">
        <v>12</v>
      </c>
      <c r="AC2969">
        <v>8</v>
      </c>
      <c r="AD2969">
        <v>4</v>
      </c>
      <c r="AE2969">
        <v>66.67</v>
      </c>
      <c r="AF2969">
        <v>21</v>
      </c>
      <c r="AG2969">
        <v>0</v>
      </c>
      <c r="AH2969">
        <v>1</v>
      </c>
      <c r="AI2969">
        <v>11</v>
      </c>
      <c r="AJ2969" s="301">
        <v>43919</v>
      </c>
      <c r="AK2969">
        <v>196</v>
      </c>
      <c r="AL2969">
        <v>2750.5</v>
      </c>
      <c r="AM2969" s="301">
        <v>43828</v>
      </c>
      <c r="AN2969">
        <v>345</v>
      </c>
      <c r="AO2969">
        <v>4038</v>
      </c>
      <c r="AP2969" s="301">
        <v>43645</v>
      </c>
      <c r="AQ2969">
        <v>334</v>
      </c>
      <c r="AR2969">
        <v>3843</v>
      </c>
      <c r="AS2969" s="301">
        <v>43280</v>
      </c>
      <c r="AT2969">
        <v>456</v>
      </c>
      <c r="AU2969">
        <v>4233</v>
      </c>
    </row>
    <row r="2970" spans="1:47" x14ac:dyDescent="0.2">
      <c r="A2970" s="102">
        <v>3072</v>
      </c>
      <c r="B2970">
        <v>1801</v>
      </c>
      <c r="C2970" t="s">
        <v>1352</v>
      </c>
      <c r="D2970" t="s">
        <v>907</v>
      </c>
      <c r="E2970">
        <v>3845</v>
      </c>
      <c r="F2970">
        <v>3905</v>
      </c>
      <c r="G2970">
        <v>200</v>
      </c>
      <c r="H2970" t="s">
        <v>898</v>
      </c>
      <c r="I2970">
        <v>6503</v>
      </c>
      <c r="J2970" t="s">
        <v>856</v>
      </c>
      <c r="K2970" t="s">
        <v>903</v>
      </c>
      <c r="L2970">
        <v>1372.5</v>
      </c>
      <c r="M2970">
        <v>1368</v>
      </c>
      <c r="N2970">
        <v>600</v>
      </c>
      <c r="O2970" t="s">
        <v>901</v>
      </c>
      <c r="P2970">
        <v>0.88949666609103994</v>
      </c>
      <c r="Q2970">
        <v>0.89451436606245804</v>
      </c>
      <c r="R2970">
        <v>0.15715114444763301</v>
      </c>
      <c r="S2970" s="15">
        <v>8.1436703453700701E-2</v>
      </c>
      <c r="T2970">
        <v>1.81257077541087</v>
      </c>
      <c r="U2970">
        <v>1.81257077541087</v>
      </c>
      <c r="V2970">
        <v>1.5248921501257999</v>
      </c>
      <c r="W2970">
        <v>8.59</v>
      </c>
      <c r="X2970">
        <v>5.0999999999999996</v>
      </c>
      <c r="Y2970">
        <v>-33222</v>
      </c>
      <c r="Z2970">
        <v>-2556</v>
      </c>
      <c r="AA2970">
        <v>-0.13</v>
      </c>
      <c r="AB2970">
        <v>13</v>
      </c>
      <c r="AC2970">
        <v>5</v>
      </c>
      <c r="AD2970">
        <v>8</v>
      </c>
      <c r="AE2970">
        <v>38.46</v>
      </c>
      <c r="AF2970">
        <v>20</v>
      </c>
      <c r="AG2970">
        <v>1</v>
      </c>
      <c r="AH2970">
        <v>0</v>
      </c>
      <c r="AI2970">
        <v>12</v>
      </c>
      <c r="AJ2970" s="301">
        <v>43919</v>
      </c>
      <c r="AK2970">
        <v>3355</v>
      </c>
      <c r="AL2970">
        <v>1354.5</v>
      </c>
      <c r="AM2970" s="301">
        <v>43828</v>
      </c>
      <c r="AN2970">
        <v>4545</v>
      </c>
      <c r="AO2970">
        <v>1498.5</v>
      </c>
      <c r="AP2970" s="301">
        <v>43645</v>
      </c>
      <c r="AQ2970">
        <v>3990</v>
      </c>
      <c r="AR2970">
        <v>1478</v>
      </c>
      <c r="AS2970" s="301">
        <v>43280</v>
      </c>
      <c r="AT2970">
        <v>5980</v>
      </c>
      <c r="AU2970">
        <v>1424.5</v>
      </c>
    </row>
    <row r="2971" spans="1:47" x14ac:dyDescent="0.2">
      <c r="A2971" s="102">
        <v>998</v>
      </c>
      <c r="B2971">
        <v>5108</v>
      </c>
      <c r="C2971" t="s">
        <v>1467</v>
      </c>
      <c r="D2971" t="s">
        <v>984</v>
      </c>
      <c r="E2971">
        <v>3450</v>
      </c>
      <c r="F2971">
        <v>3455</v>
      </c>
      <c r="G2971">
        <v>300</v>
      </c>
      <c r="H2971" t="s">
        <v>901</v>
      </c>
      <c r="I2971">
        <v>9678</v>
      </c>
      <c r="J2971" t="s">
        <v>1453</v>
      </c>
      <c r="K2971" t="s">
        <v>910</v>
      </c>
      <c r="L2971">
        <v>2297</v>
      </c>
      <c r="M2971">
        <v>2316</v>
      </c>
      <c r="N2971">
        <v>400</v>
      </c>
      <c r="O2971" t="s">
        <v>898</v>
      </c>
      <c r="P2971">
        <v>0.87608879962020603</v>
      </c>
      <c r="Q2971">
        <v>0.94746814188997197</v>
      </c>
      <c r="R2971">
        <v>0.171029540971329</v>
      </c>
      <c r="S2971" s="15">
        <v>6.3226866895602807E-2</v>
      </c>
      <c r="T2971">
        <v>-1.2887796182173601</v>
      </c>
      <c r="U2971">
        <v>1.2887796182173601</v>
      </c>
      <c r="V2971">
        <v>0.60226693810032395</v>
      </c>
      <c r="W2971">
        <v>-4.4400000000000004</v>
      </c>
      <c r="X2971">
        <v>10.62</v>
      </c>
      <c r="Y2971">
        <v>-33284</v>
      </c>
      <c r="Z2971">
        <v>-4755</v>
      </c>
      <c r="AA2971">
        <v>-0.28999999999999998</v>
      </c>
      <c r="AB2971">
        <v>7</v>
      </c>
      <c r="AC2971">
        <v>3</v>
      </c>
      <c r="AD2971">
        <v>4</v>
      </c>
      <c r="AE2971">
        <v>42.86</v>
      </c>
      <c r="AF2971">
        <v>21</v>
      </c>
      <c r="AG2971">
        <v>0</v>
      </c>
      <c r="AH2971">
        <v>0</v>
      </c>
      <c r="AI2971">
        <v>7</v>
      </c>
      <c r="AJ2971" s="301">
        <v>43919</v>
      </c>
      <c r="AK2971">
        <v>3409</v>
      </c>
      <c r="AL2971">
        <v>2133</v>
      </c>
      <c r="AM2971" s="301">
        <v>43828</v>
      </c>
      <c r="AN2971">
        <v>4070</v>
      </c>
      <c r="AO2971">
        <v>2821</v>
      </c>
      <c r="AP2971" s="301">
        <v>43645</v>
      </c>
      <c r="AQ2971">
        <v>4310</v>
      </c>
      <c r="AR2971">
        <v>2838</v>
      </c>
      <c r="AS2971" s="301">
        <v>43280</v>
      </c>
      <c r="AT2971">
        <v>4164</v>
      </c>
      <c r="AU2971">
        <v>3470</v>
      </c>
    </row>
    <row r="2972" spans="1:47" x14ac:dyDescent="0.2">
      <c r="A2972" s="102">
        <v>801</v>
      </c>
      <c r="B2972">
        <v>3086</v>
      </c>
      <c r="C2972" t="s">
        <v>503</v>
      </c>
      <c r="D2972" t="s">
        <v>921</v>
      </c>
      <c r="E2972">
        <v>795</v>
      </c>
      <c r="F2972">
        <v>758</v>
      </c>
      <c r="G2972">
        <v>1400</v>
      </c>
      <c r="H2972" t="s">
        <v>901</v>
      </c>
      <c r="I2972">
        <v>8411</v>
      </c>
      <c r="J2972" t="s">
        <v>979</v>
      </c>
      <c r="K2972" t="s">
        <v>940</v>
      </c>
      <c r="L2972">
        <v>131.69999999999999</v>
      </c>
      <c r="M2972">
        <v>131.9</v>
      </c>
      <c r="N2972">
        <v>8000</v>
      </c>
      <c r="O2972" t="s">
        <v>898</v>
      </c>
      <c r="P2972">
        <v>0.61279424788271597</v>
      </c>
      <c r="Q2972">
        <v>0.95116198492811699</v>
      </c>
      <c r="R2972">
        <v>0.12272584675512099</v>
      </c>
      <c r="S2972" s="15">
        <v>4.5569723802866197E-2</v>
      </c>
      <c r="T2972">
        <v>-2.37719596632994</v>
      </c>
      <c r="U2972">
        <v>2.37719596632994</v>
      </c>
      <c r="V2972">
        <v>1.80961803900928</v>
      </c>
      <c r="W2972">
        <v>-19.3</v>
      </c>
      <c r="X2972">
        <v>0.56999999999999995</v>
      </c>
      <c r="Y2972">
        <v>-33356</v>
      </c>
      <c r="Z2972">
        <v>-1853</v>
      </c>
      <c r="AA2972">
        <v>-0.12</v>
      </c>
      <c r="AB2972">
        <v>18</v>
      </c>
      <c r="AC2972">
        <v>8</v>
      </c>
      <c r="AD2972">
        <v>10</v>
      </c>
      <c r="AE2972">
        <v>44.44</v>
      </c>
      <c r="AF2972">
        <v>21</v>
      </c>
      <c r="AG2972">
        <v>1</v>
      </c>
      <c r="AH2972">
        <v>1</v>
      </c>
      <c r="AI2972">
        <v>16</v>
      </c>
      <c r="AJ2972" s="301">
        <v>43919</v>
      </c>
      <c r="AK2972">
        <v>907</v>
      </c>
      <c r="AL2972">
        <v>130</v>
      </c>
      <c r="AM2972" s="301">
        <v>43828</v>
      </c>
      <c r="AN2972">
        <v>1530</v>
      </c>
      <c r="AO2972">
        <v>168.3</v>
      </c>
      <c r="AP2972" s="301">
        <v>43645</v>
      </c>
      <c r="AQ2972">
        <v>1244</v>
      </c>
      <c r="AR2972">
        <v>157.69999999999999</v>
      </c>
      <c r="AS2972" s="301">
        <v>43280</v>
      </c>
      <c r="AT2972">
        <v>1630</v>
      </c>
      <c r="AU2972">
        <v>185.5</v>
      </c>
    </row>
    <row r="2973" spans="1:47" x14ac:dyDescent="0.2">
      <c r="A2973" s="102">
        <v>1993</v>
      </c>
      <c r="B2973">
        <v>4004</v>
      </c>
      <c r="C2973" t="s">
        <v>1027</v>
      </c>
      <c r="D2973" t="s">
        <v>920</v>
      </c>
      <c r="E2973">
        <v>2393</v>
      </c>
      <c r="F2973">
        <v>2398</v>
      </c>
      <c r="G2973">
        <v>200</v>
      </c>
      <c r="H2973" t="s">
        <v>901</v>
      </c>
      <c r="I2973">
        <v>4114</v>
      </c>
      <c r="J2973" t="s">
        <v>997</v>
      </c>
      <c r="K2973" t="s">
        <v>920</v>
      </c>
      <c r="L2973">
        <v>5560</v>
      </c>
      <c r="M2973">
        <v>5590</v>
      </c>
      <c r="N2973">
        <v>100</v>
      </c>
      <c r="O2973" t="s">
        <v>898</v>
      </c>
      <c r="P2973">
        <v>0.87229065032231701</v>
      </c>
      <c r="Q2973">
        <v>0.92505453346135602</v>
      </c>
      <c r="R2973" s="15">
        <v>0.26558088851754602</v>
      </c>
      <c r="S2973" s="15">
        <v>3.1930047632023902E-2</v>
      </c>
      <c r="T2973">
        <v>-0.31144462504923298</v>
      </c>
      <c r="U2973">
        <v>0.31144462504923298</v>
      </c>
      <c r="V2973">
        <v>0.170960072565261</v>
      </c>
      <c r="W2973">
        <v>-1.9</v>
      </c>
      <c r="X2973">
        <v>14.2</v>
      </c>
      <c r="Y2973">
        <v>-33414</v>
      </c>
      <c r="Z2973">
        <v>-3341</v>
      </c>
      <c r="AA2973">
        <v>-0.42</v>
      </c>
      <c r="AB2973">
        <v>10</v>
      </c>
      <c r="AC2973">
        <v>5</v>
      </c>
      <c r="AD2973">
        <v>5</v>
      </c>
      <c r="AE2973">
        <v>50</v>
      </c>
      <c r="AF2973">
        <v>17</v>
      </c>
      <c r="AG2973">
        <v>2</v>
      </c>
      <c r="AH2973">
        <v>3</v>
      </c>
      <c r="AI2973">
        <v>5</v>
      </c>
      <c r="AJ2973" s="301">
        <v>43919</v>
      </c>
      <c r="AK2973">
        <v>2311</v>
      </c>
      <c r="AL2973">
        <v>5180</v>
      </c>
      <c r="AM2973" s="301">
        <v>43828</v>
      </c>
      <c r="AN2973">
        <v>2899</v>
      </c>
      <c r="AO2973">
        <v>6790</v>
      </c>
      <c r="AP2973" s="301">
        <v>43645</v>
      </c>
      <c r="AQ2973">
        <v>3200</v>
      </c>
      <c r="AR2973">
        <v>7230</v>
      </c>
      <c r="AS2973" s="301">
        <v>43280</v>
      </c>
      <c r="AT2973">
        <v>4840</v>
      </c>
      <c r="AU2973">
        <v>7900</v>
      </c>
    </row>
    <row r="2974" spans="1:47" x14ac:dyDescent="0.2">
      <c r="A2974" s="102">
        <v>322</v>
      </c>
      <c r="B2974">
        <v>8078</v>
      </c>
      <c r="C2974" t="s">
        <v>1192</v>
      </c>
      <c r="D2974" t="s">
        <v>905</v>
      </c>
      <c r="E2974">
        <v>1940</v>
      </c>
      <c r="F2974">
        <v>1940</v>
      </c>
      <c r="G2974">
        <v>500</v>
      </c>
      <c r="H2974" t="s">
        <v>898</v>
      </c>
      <c r="I2974">
        <v>9766</v>
      </c>
      <c r="J2974" t="s">
        <v>1449</v>
      </c>
      <c r="K2974" t="s">
        <v>900</v>
      </c>
      <c r="L2974">
        <v>3635</v>
      </c>
      <c r="M2974">
        <v>3510</v>
      </c>
      <c r="N2974">
        <v>300</v>
      </c>
      <c r="O2974" t="s">
        <v>901</v>
      </c>
      <c r="P2974">
        <v>0.93602849789841902</v>
      </c>
      <c r="Q2974">
        <v>0.96261410132521297</v>
      </c>
      <c r="R2974">
        <v>1.0166543779975201E-2</v>
      </c>
      <c r="S2974">
        <v>6.8252775301730004E-3</v>
      </c>
      <c r="T2974">
        <v>1.3682644647300299</v>
      </c>
      <c r="U2974">
        <v>1.3682644647300299</v>
      </c>
      <c r="V2974">
        <v>0.72177058150151996</v>
      </c>
      <c r="W2974">
        <v>6.45</v>
      </c>
      <c r="X2974">
        <v>7.88</v>
      </c>
      <c r="Y2974">
        <v>-33942</v>
      </c>
      <c r="Z2974">
        <v>-4849</v>
      </c>
      <c r="AA2974">
        <v>-0.26</v>
      </c>
      <c r="AB2974">
        <v>7</v>
      </c>
      <c r="AC2974">
        <v>3</v>
      </c>
      <c r="AD2974">
        <v>4</v>
      </c>
      <c r="AE2974">
        <v>42.86</v>
      </c>
      <c r="AF2974">
        <v>18</v>
      </c>
      <c r="AG2974">
        <v>1</v>
      </c>
      <c r="AH2974">
        <v>1</v>
      </c>
      <c r="AI2974">
        <v>5</v>
      </c>
      <c r="AJ2974" s="301">
        <v>43919</v>
      </c>
      <c r="AK2974">
        <v>1737</v>
      </c>
      <c r="AL2974">
        <v>3305</v>
      </c>
      <c r="AM2974" s="301">
        <v>43828</v>
      </c>
      <c r="AN2974">
        <v>2877</v>
      </c>
      <c r="AO2974">
        <v>4485</v>
      </c>
      <c r="AP2974" s="301">
        <v>43645</v>
      </c>
      <c r="AQ2974">
        <v>2987</v>
      </c>
      <c r="AR2974">
        <v>5130</v>
      </c>
      <c r="AS2974" s="301">
        <v>43280</v>
      </c>
      <c r="AT2974">
        <v>4185</v>
      </c>
      <c r="AU2974">
        <v>5400</v>
      </c>
    </row>
    <row r="2975" spans="1:47" x14ac:dyDescent="0.2">
      <c r="A2975" s="102">
        <v>3114</v>
      </c>
      <c r="B2975">
        <v>3087</v>
      </c>
      <c r="C2975" t="s">
        <v>1094</v>
      </c>
      <c r="D2975" t="s">
        <v>921</v>
      </c>
      <c r="E2975">
        <v>1721</v>
      </c>
      <c r="F2975">
        <v>1719</v>
      </c>
      <c r="G2975">
        <v>500</v>
      </c>
      <c r="H2975" t="s">
        <v>901</v>
      </c>
      <c r="I2975">
        <v>5713</v>
      </c>
      <c r="J2975" t="s">
        <v>1099</v>
      </c>
      <c r="K2975" t="s">
        <v>911</v>
      </c>
      <c r="L2975">
        <v>2937</v>
      </c>
      <c r="M2975">
        <v>2957.5</v>
      </c>
      <c r="N2975">
        <v>300</v>
      </c>
      <c r="O2975" t="s">
        <v>898</v>
      </c>
      <c r="P2975">
        <v>0.85672028473467998</v>
      </c>
      <c r="Q2975">
        <v>0.89303984265695202</v>
      </c>
      <c r="R2975">
        <v>0.15006572130597801</v>
      </c>
      <c r="S2975" s="15">
        <v>7.9521681295908794E-2</v>
      </c>
      <c r="T2975">
        <v>-1.0487248967582501</v>
      </c>
      <c r="U2975">
        <v>1.0487248967582501</v>
      </c>
      <c r="V2975">
        <v>1.25481464641756</v>
      </c>
      <c r="W2975">
        <v>-11.69</v>
      </c>
      <c r="X2975">
        <v>3.13</v>
      </c>
      <c r="Y2975">
        <v>-34138</v>
      </c>
      <c r="Z2975">
        <v>-4267</v>
      </c>
      <c r="AA2975">
        <v>-0.15</v>
      </c>
      <c r="AB2975">
        <v>8</v>
      </c>
      <c r="AC2975">
        <v>4</v>
      </c>
      <c r="AD2975">
        <v>4</v>
      </c>
      <c r="AE2975">
        <v>50</v>
      </c>
      <c r="AF2975">
        <v>21</v>
      </c>
      <c r="AG2975">
        <v>0</v>
      </c>
      <c r="AH2975">
        <v>1</v>
      </c>
      <c r="AI2975">
        <v>7</v>
      </c>
      <c r="AJ2975" s="301">
        <v>43919</v>
      </c>
      <c r="AK2975">
        <v>1657</v>
      </c>
      <c r="AL2975">
        <v>2311.5</v>
      </c>
      <c r="AM2975" s="301">
        <v>43828</v>
      </c>
      <c r="AN2975">
        <v>2166</v>
      </c>
      <c r="AO2975">
        <v>3544</v>
      </c>
      <c r="AP2975" s="301">
        <v>43645</v>
      </c>
      <c r="AQ2975">
        <v>2077</v>
      </c>
      <c r="AR2975">
        <v>3244</v>
      </c>
      <c r="AS2975" s="301">
        <v>43280</v>
      </c>
      <c r="AT2975">
        <v>2140</v>
      </c>
      <c r="AU2975">
        <v>4145</v>
      </c>
    </row>
    <row r="2976" spans="1:47" x14ac:dyDescent="0.2">
      <c r="A2976" s="102">
        <v>2918</v>
      </c>
      <c r="B2976">
        <v>4503</v>
      </c>
      <c r="C2976" t="s">
        <v>537</v>
      </c>
      <c r="D2976" t="s">
        <v>918</v>
      </c>
      <c r="E2976">
        <v>1826</v>
      </c>
      <c r="F2976">
        <v>1813.5</v>
      </c>
      <c r="G2976">
        <v>300</v>
      </c>
      <c r="H2976" t="s">
        <v>901</v>
      </c>
      <c r="I2976">
        <v>4530</v>
      </c>
      <c r="J2976" t="s">
        <v>752</v>
      </c>
      <c r="K2976" t="s">
        <v>918</v>
      </c>
      <c r="L2976">
        <v>5850</v>
      </c>
      <c r="M2976">
        <v>5810</v>
      </c>
      <c r="N2976">
        <v>100</v>
      </c>
      <c r="O2976" t="s">
        <v>898</v>
      </c>
      <c r="P2976">
        <v>0.64415950334993299</v>
      </c>
      <c r="Q2976">
        <v>0.90002428175433202</v>
      </c>
      <c r="R2976">
        <v>0.41246485655838899</v>
      </c>
      <c r="S2976" s="15">
        <v>4.5693425653844502E-2</v>
      </c>
      <c r="T2976">
        <v>-1.6921994462463199</v>
      </c>
      <c r="U2976">
        <v>1.6921994462463199</v>
      </c>
      <c r="V2976">
        <v>1.69027682087516</v>
      </c>
      <c r="W2976">
        <v>-9.9700000000000006</v>
      </c>
      <c r="X2976">
        <v>6.36</v>
      </c>
      <c r="Y2976">
        <v>-34289</v>
      </c>
      <c r="Z2976">
        <v>-3117</v>
      </c>
      <c r="AA2976">
        <v>-0.16</v>
      </c>
      <c r="AB2976">
        <v>11</v>
      </c>
      <c r="AC2976">
        <v>4</v>
      </c>
      <c r="AD2976">
        <v>7</v>
      </c>
      <c r="AE2976">
        <v>36.36</v>
      </c>
      <c r="AF2976">
        <v>16</v>
      </c>
      <c r="AG2976">
        <v>3</v>
      </c>
      <c r="AH2976">
        <v>1</v>
      </c>
      <c r="AI2976">
        <v>7</v>
      </c>
      <c r="AJ2976" s="301">
        <v>43919</v>
      </c>
      <c r="AK2976">
        <v>1722</v>
      </c>
      <c r="AL2976">
        <v>5370</v>
      </c>
      <c r="AM2976" s="301">
        <v>43828</v>
      </c>
      <c r="AN2976">
        <v>1870</v>
      </c>
      <c r="AO2976">
        <v>5350</v>
      </c>
      <c r="AP2976" s="301">
        <v>43645</v>
      </c>
      <c r="AQ2976">
        <v>1561.5</v>
      </c>
      <c r="AR2976">
        <v>4455</v>
      </c>
      <c r="AS2976" s="301">
        <v>43280</v>
      </c>
      <c r="AT2976">
        <v>1689</v>
      </c>
      <c r="AU2976">
        <v>9080</v>
      </c>
    </row>
    <row r="2977" spans="1:47" x14ac:dyDescent="0.2">
      <c r="A2977" s="102">
        <v>1157</v>
      </c>
      <c r="B2977">
        <v>6183</v>
      </c>
      <c r="C2977" t="s">
        <v>1060</v>
      </c>
      <c r="D2977" t="s">
        <v>910</v>
      </c>
      <c r="E2977">
        <v>1372</v>
      </c>
      <c r="F2977">
        <v>1371</v>
      </c>
      <c r="G2977">
        <v>800</v>
      </c>
      <c r="H2977" t="s">
        <v>898</v>
      </c>
      <c r="I2977">
        <v>9603</v>
      </c>
      <c r="J2977" t="s">
        <v>1013</v>
      </c>
      <c r="K2977" t="s">
        <v>910</v>
      </c>
      <c r="L2977">
        <v>1569</v>
      </c>
      <c r="M2977">
        <v>1540</v>
      </c>
      <c r="N2977">
        <v>700</v>
      </c>
      <c r="O2977" t="s">
        <v>901</v>
      </c>
      <c r="P2977">
        <v>0.89711346639859901</v>
      </c>
      <c r="Q2977">
        <v>0.94438284661417704</v>
      </c>
      <c r="R2977">
        <v>4.03655755999923E-2</v>
      </c>
      <c r="S2977" s="15">
        <v>1.26929432678358E-2</v>
      </c>
      <c r="T2977">
        <v>1.4045054895716</v>
      </c>
      <c r="U2977">
        <v>1.4045054895716</v>
      </c>
      <c r="V2977">
        <v>0.98126648199244404</v>
      </c>
      <c r="W2977">
        <v>13.4</v>
      </c>
      <c r="X2977">
        <v>1.74</v>
      </c>
      <c r="Y2977">
        <v>-34295</v>
      </c>
      <c r="Z2977">
        <v>-2143</v>
      </c>
      <c r="AA2977">
        <v>-0.37</v>
      </c>
      <c r="AB2977">
        <v>16</v>
      </c>
      <c r="AC2977">
        <v>6</v>
      </c>
      <c r="AD2977">
        <v>10</v>
      </c>
      <c r="AE2977">
        <v>37.5</v>
      </c>
      <c r="AF2977">
        <v>19</v>
      </c>
      <c r="AG2977">
        <v>1</v>
      </c>
      <c r="AH2977">
        <v>3</v>
      </c>
      <c r="AI2977">
        <v>12</v>
      </c>
      <c r="AJ2977" s="301">
        <v>43919</v>
      </c>
      <c r="AK2977">
        <v>1152</v>
      </c>
      <c r="AL2977">
        <v>1419</v>
      </c>
      <c r="AM2977" s="301">
        <v>43828</v>
      </c>
      <c r="AN2977">
        <v>1720</v>
      </c>
      <c r="AO2977">
        <v>3135</v>
      </c>
      <c r="AP2977" s="301">
        <v>43645</v>
      </c>
      <c r="AQ2977">
        <v>1520</v>
      </c>
      <c r="AR2977">
        <v>2719</v>
      </c>
      <c r="AS2977" s="301">
        <v>43280</v>
      </c>
      <c r="AT2977">
        <v>1850</v>
      </c>
      <c r="AU2977">
        <v>3240</v>
      </c>
    </row>
    <row r="2978" spans="1:47" x14ac:dyDescent="0.2">
      <c r="A2978" s="102">
        <v>397</v>
      </c>
      <c r="B2978">
        <v>5110</v>
      </c>
      <c r="C2978" t="s">
        <v>808</v>
      </c>
      <c r="D2978" t="s">
        <v>984</v>
      </c>
      <c r="E2978">
        <v>1053</v>
      </c>
      <c r="F2978">
        <v>1049</v>
      </c>
      <c r="G2978">
        <v>1000</v>
      </c>
      <c r="H2978" t="s">
        <v>901</v>
      </c>
      <c r="I2978">
        <v>5803</v>
      </c>
      <c r="J2978" t="s">
        <v>23</v>
      </c>
      <c r="K2978" t="s">
        <v>911</v>
      </c>
      <c r="L2978">
        <v>312</v>
      </c>
      <c r="M2978">
        <v>308</v>
      </c>
      <c r="N2978">
        <v>3400</v>
      </c>
      <c r="O2978" t="s">
        <v>898</v>
      </c>
      <c r="P2978">
        <v>0.87942917479497396</v>
      </c>
      <c r="Q2978">
        <v>0.96068998798014704</v>
      </c>
      <c r="R2978">
        <v>0.10808076044488001</v>
      </c>
      <c r="S2978">
        <v>1.5620078647449701E-2</v>
      </c>
      <c r="T2978">
        <v>-6.0342483854156203E-3</v>
      </c>
      <c r="U2978">
        <v>6.0342483854156203E-3</v>
      </c>
      <c r="V2978">
        <v>0.57936914071811496</v>
      </c>
      <c r="W2978">
        <v>-0.02</v>
      </c>
      <c r="X2978">
        <v>0.17</v>
      </c>
      <c r="Y2978">
        <v>-34304</v>
      </c>
      <c r="Z2978">
        <v>-2450</v>
      </c>
      <c r="AA2978">
        <v>-0.1</v>
      </c>
      <c r="AB2978">
        <v>14</v>
      </c>
      <c r="AC2978">
        <v>6</v>
      </c>
      <c r="AD2978">
        <v>8</v>
      </c>
      <c r="AE2978">
        <v>42.86</v>
      </c>
      <c r="AF2978">
        <v>19</v>
      </c>
      <c r="AG2978">
        <v>2</v>
      </c>
      <c r="AH2978">
        <v>2</v>
      </c>
      <c r="AI2978">
        <v>10</v>
      </c>
      <c r="AJ2978" s="301">
        <v>43919</v>
      </c>
      <c r="AK2978">
        <v>1069</v>
      </c>
      <c r="AL2978">
        <v>317</v>
      </c>
      <c r="AM2978" s="301">
        <v>43828</v>
      </c>
      <c r="AN2978">
        <v>1337</v>
      </c>
      <c r="AO2978">
        <v>452</v>
      </c>
      <c r="AP2978" s="301">
        <v>43645</v>
      </c>
      <c r="AQ2978">
        <v>1263</v>
      </c>
      <c r="AR2978">
        <v>421</v>
      </c>
      <c r="AS2978" s="301">
        <v>43280</v>
      </c>
      <c r="AT2978">
        <v>1711</v>
      </c>
      <c r="AU2978">
        <v>689</v>
      </c>
    </row>
    <row r="2979" spans="1:47" x14ac:dyDescent="0.2">
      <c r="A2979" s="102">
        <v>2058</v>
      </c>
      <c r="B2979">
        <v>1959</v>
      </c>
      <c r="C2979" t="s">
        <v>1446</v>
      </c>
      <c r="D2979" t="s">
        <v>907</v>
      </c>
      <c r="E2979">
        <v>3135</v>
      </c>
      <c r="F2979">
        <v>3115</v>
      </c>
      <c r="G2979">
        <v>300</v>
      </c>
      <c r="H2979" t="s">
        <v>901</v>
      </c>
      <c r="I2979">
        <v>5631</v>
      </c>
      <c r="J2979" t="s">
        <v>1053</v>
      </c>
      <c r="K2979" t="s">
        <v>909</v>
      </c>
      <c r="L2979">
        <v>1520</v>
      </c>
      <c r="M2979">
        <v>1508</v>
      </c>
      <c r="N2979">
        <v>600</v>
      </c>
      <c r="O2979" t="s">
        <v>898</v>
      </c>
      <c r="P2979">
        <v>0.743671678910101</v>
      </c>
      <c r="Q2979">
        <v>0.92322028654329902</v>
      </c>
      <c r="R2979" s="15">
        <v>9.7559645812331799E-2</v>
      </c>
      <c r="S2979" s="15">
        <v>2.0684229741649698E-2</v>
      </c>
      <c r="T2979">
        <v>-0.24778706014496599</v>
      </c>
      <c r="U2979">
        <v>0.24778706014496599</v>
      </c>
      <c r="V2979">
        <v>0.35926345332006199</v>
      </c>
      <c r="W2979">
        <v>-2.2400000000000002</v>
      </c>
      <c r="X2979">
        <v>3.18</v>
      </c>
      <c r="Y2979">
        <v>-34550</v>
      </c>
      <c r="Z2979">
        <v>-3141</v>
      </c>
      <c r="AA2979">
        <v>-0.31</v>
      </c>
      <c r="AB2979">
        <v>11</v>
      </c>
      <c r="AC2979">
        <v>4</v>
      </c>
      <c r="AD2979">
        <v>7</v>
      </c>
      <c r="AE2979">
        <v>36.36</v>
      </c>
      <c r="AF2979">
        <v>12</v>
      </c>
      <c r="AG2979">
        <v>4</v>
      </c>
      <c r="AH2979">
        <v>5</v>
      </c>
      <c r="AI2979">
        <v>2</v>
      </c>
      <c r="AJ2979" s="301">
        <v>43919</v>
      </c>
      <c r="AK2979">
        <v>3070</v>
      </c>
      <c r="AL2979">
        <v>1267</v>
      </c>
      <c r="AM2979" s="301">
        <v>43828</v>
      </c>
      <c r="AN2979">
        <v>3235</v>
      </c>
      <c r="AO2979">
        <v>2157</v>
      </c>
      <c r="AP2979" s="301">
        <v>43645</v>
      </c>
      <c r="AQ2979">
        <v>3325</v>
      </c>
      <c r="AR2979">
        <v>1903</v>
      </c>
      <c r="AS2979" s="301">
        <v>43280</v>
      </c>
      <c r="AT2979">
        <v>5210</v>
      </c>
      <c r="AU2979">
        <v>2766</v>
      </c>
    </row>
    <row r="2980" spans="1:47" x14ac:dyDescent="0.2">
      <c r="A2980" s="102">
        <v>2871</v>
      </c>
      <c r="B2980">
        <v>3635</v>
      </c>
      <c r="C2980" t="s">
        <v>43</v>
      </c>
      <c r="D2980" t="s">
        <v>900</v>
      </c>
      <c r="E2980">
        <v>3570</v>
      </c>
      <c r="F2980">
        <v>3500</v>
      </c>
      <c r="G2980">
        <v>300</v>
      </c>
      <c r="H2980" t="s">
        <v>898</v>
      </c>
      <c r="I2980">
        <v>4812</v>
      </c>
      <c r="J2980" t="s">
        <v>543</v>
      </c>
      <c r="K2980" t="s">
        <v>900</v>
      </c>
      <c r="L2980">
        <v>5040</v>
      </c>
      <c r="M2980">
        <v>4945</v>
      </c>
      <c r="N2980">
        <v>200</v>
      </c>
      <c r="O2980" t="s">
        <v>901</v>
      </c>
      <c r="P2980">
        <v>0.882188298236805</v>
      </c>
      <c r="Q2980">
        <v>0.90161414583384003</v>
      </c>
      <c r="R2980" s="15">
        <v>5.8942759200257502E-2</v>
      </c>
      <c r="S2980" s="15">
        <v>3.7823060547756297E-2</v>
      </c>
      <c r="T2980">
        <v>0.85523076544925403</v>
      </c>
      <c r="U2980">
        <v>0.85523076544925403</v>
      </c>
      <c r="V2980">
        <v>0.88818732068317396</v>
      </c>
      <c r="W2980">
        <v>5.09</v>
      </c>
      <c r="X2980">
        <v>6.17</v>
      </c>
      <c r="Y2980">
        <v>-35399</v>
      </c>
      <c r="Z2980">
        <v>-3540</v>
      </c>
      <c r="AA2980">
        <v>-0.01</v>
      </c>
      <c r="AB2980">
        <v>10</v>
      </c>
      <c r="AC2980">
        <v>5</v>
      </c>
      <c r="AD2980">
        <v>5</v>
      </c>
      <c r="AE2980">
        <v>50</v>
      </c>
      <c r="AF2980">
        <v>18</v>
      </c>
      <c r="AG2980">
        <v>2</v>
      </c>
      <c r="AH2980">
        <v>1</v>
      </c>
      <c r="AI2980">
        <v>7</v>
      </c>
      <c r="AJ2980" s="301">
        <v>43919</v>
      </c>
      <c r="AK2980">
        <v>2683</v>
      </c>
      <c r="AL2980">
        <v>3915</v>
      </c>
      <c r="AM2980" s="301">
        <v>43828</v>
      </c>
      <c r="AN2980">
        <v>2853</v>
      </c>
      <c r="AO2980">
        <v>4330</v>
      </c>
      <c r="AP2980" s="301">
        <v>43645</v>
      </c>
      <c r="AQ2980">
        <v>2075</v>
      </c>
      <c r="AR2980">
        <v>3505</v>
      </c>
      <c r="AS2980" s="301">
        <v>43280</v>
      </c>
      <c r="AT2980">
        <v>1793</v>
      </c>
      <c r="AU2980">
        <v>3275</v>
      </c>
    </row>
    <row r="2981" spans="1:47" x14ac:dyDescent="0.2">
      <c r="A2981" s="102">
        <v>240</v>
      </c>
      <c r="B2981">
        <v>2914</v>
      </c>
      <c r="C2981" t="s">
        <v>994</v>
      </c>
      <c r="D2981" t="s">
        <v>923</v>
      </c>
      <c r="E2981">
        <v>1998.5</v>
      </c>
      <c r="F2981">
        <v>1997</v>
      </c>
      <c r="G2981">
        <v>500</v>
      </c>
      <c r="H2981" t="s">
        <v>901</v>
      </c>
      <c r="I2981">
        <v>6472</v>
      </c>
      <c r="J2981" t="s">
        <v>59</v>
      </c>
      <c r="K2981" t="s">
        <v>909</v>
      </c>
      <c r="L2981">
        <v>213</v>
      </c>
      <c r="M2981">
        <v>211</v>
      </c>
      <c r="N2981">
        <v>4700</v>
      </c>
      <c r="O2981" t="s">
        <v>898</v>
      </c>
      <c r="P2981">
        <v>0.93227356248071003</v>
      </c>
      <c r="Q2981">
        <v>0.96582998862148794</v>
      </c>
      <c r="R2981" s="15">
        <v>2.88670310148103E-2</v>
      </c>
      <c r="S2981">
        <v>5.8612609261055597E-2</v>
      </c>
      <c r="T2981">
        <v>-0.71167153218102697</v>
      </c>
      <c r="U2981">
        <v>0.71167153218102697</v>
      </c>
      <c r="V2981">
        <v>0.42441852069679198</v>
      </c>
      <c r="W2981">
        <v>-5.56</v>
      </c>
      <c r="X2981">
        <v>0.68</v>
      </c>
      <c r="Y2981">
        <v>-35531</v>
      </c>
      <c r="Z2981">
        <v>-2090</v>
      </c>
      <c r="AA2981">
        <v>-0.1</v>
      </c>
      <c r="AB2981">
        <v>17</v>
      </c>
      <c r="AC2981">
        <v>8</v>
      </c>
      <c r="AD2981">
        <v>9</v>
      </c>
      <c r="AE2981">
        <v>47.06</v>
      </c>
      <c r="AF2981">
        <v>19</v>
      </c>
      <c r="AG2981">
        <v>3</v>
      </c>
      <c r="AH2981">
        <v>3</v>
      </c>
      <c r="AI2981">
        <v>11</v>
      </c>
      <c r="AJ2981" s="301">
        <v>43919</v>
      </c>
      <c r="AK2981">
        <v>2053.5</v>
      </c>
      <c r="AL2981">
        <v>196</v>
      </c>
      <c r="AM2981" s="301">
        <v>43828</v>
      </c>
      <c r="AN2981">
        <v>2432.5</v>
      </c>
      <c r="AO2981">
        <v>345</v>
      </c>
      <c r="AP2981" s="301">
        <v>43645</v>
      </c>
      <c r="AQ2981">
        <v>2401</v>
      </c>
      <c r="AR2981">
        <v>334</v>
      </c>
      <c r="AS2981" s="301">
        <v>43280</v>
      </c>
      <c r="AT2981">
        <v>3013</v>
      </c>
      <c r="AU2981">
        <v>456</v>
      </c>
    </row>
    <row r="2982" spans="1:47" x14ac:dyDescent="0.2">
      <c r="A2982" s="102">
        <v>1039</v>
      </c>
      <c r="B2982">
        <v>7752</v>
      </c>
      <c r="C2982" t="s">
        <v>2641</v>
      </c>
      <c r="D2982" t="s">
        <v>903</v>
      </c>
      <c r="E2982">
        <v>767</v>
      </c>
      <c r="F2982">
        <v>749</v>
      </c>
      <c r="G2982">
        <v>1300</v>
      </c>
      <c r="H2982" t="s">
        <v>901</v>
      </c>
      <c r="I2982">
        <v>8031</v>
      </c>
      <c r="J2982" t="s">
        <v>618</v>
      </c>
      <c r="K2982" t="s">
        <v>905</v>
      </c>
      <c r="L2982">
        <v>1600.5</v>
      </c>
      <c r="M2982">
        <v>1596</v>
      </c>
      <c r="N2982">
        <v>600</v>
      </c>
      <c r="O2982" t="s">
        <v>898</v>
      </c>
      <c r="P2982">
        <v>0.91838045497131804</v>
      </c>
      <c r="Q2982">
        <v>0.94661374465244297</v>
      </c>
      <c r="R2982">
        <v>3.0603676591741399E-2</v>
      </c>
      <c r="S2982" s="15">
        <v>6.6316753401131107E-2</v>
      </c>
      <c r="T2982">
        <v>-0.88903215313085804</v>
      </c>
      <c r="U2982">
        <v>0.88903215313085804</v>
      </c>
      <c r="V2982">
        <v>0.265230712061584</v>
      </c>
      <c r="W2982">
        <v>-5.01</v>
      </c>
      <c r="X2982">
        <v>1.68</v>
      </c>
      <c r="Y2982">
        <v>-35629</v>
      </c>
      <c r="Z2982">
        <v>-1979</v>
      </c>
      <c r="AA2982">
        <v>-0.16</v>
      </c>
      <c r="AB2982">
        <v>18</v>
      </c>
      <c r="AC2982">
        <v>7</v>
      </c>
      <c r="AD2982">
        <v>11</v>
      </c>
      <c r="AE2982">
        <v>38.89</v>
      </c>
      <c r="AF2982">
        <v>19</v>
      </c>
      <c r="AG2982">
        <v>1</v>
      </c>
      <c r="AH2982">
        <v>2</v>
      </c>
      <c r="AI2982">
        <v>15</v>
      </c>
      <c r="AJ2982" s="301">
        <v>43919</v>
      </c>
      <c r="AK2982">
        <v>780</v>
      </c>
      <c r="AL2982">
        <v>1570</v>
      </c>
      <c r="AM2982" s="301">
        <v>43828</v>
      </c>
      <c r="AN2982">
        <v>1192</v>
      </c>
      <c r="AO2982">
        <v>1946</v>
      </c>
      <c r="AP2982" s="301">
        <v>43645</v>
      </c>
      <c r="AQ2982">
        <v>1073</v>
      </c>
      <c r="AR2982">
        <v>1798</v>
      </c>
      <c r="AS2982" s="301">
        <v>43280</v>
      </c>
      <c r="AT2982">
        <v>999</v>
      </c>
      <c r="AU2982">
        <v>1828</v>
      </c>
    </row>
    <row r="2983" spans="1:47" x14ac:dyDescent="0.2">
      <c r="A2983" s="102">
        <v>2963</v>
      </c>
      <c r="B2983">
        <v>2282</v>
      </c>
      <c r="C2983" t="s">
        <v>1429</v>
      </c>
      <c r="D2983" t="s">
        <v>923</v>
      </c>
      <c r="E2983">
        <v>4225</v>
      </c>
      <c r="F2983">
        <v>4200</v>
      </c>
      <c r="G2983">
        <v>200</v>
      </c>
      <c r="H2983" t="s">
        <v>898</v>
      </c>
      <c r="I2983">
        <v>4208</v>
      </c>
      <c r="J2983" t="s">
        <v>1026</v>
      </c>
      <c r="K2983" t="s">
        <v>920</v>
      </c>
      <c r="L2983">
        <v>1810</v>
      </c>
      <c r="M2983">
        <v>1797</v>
      </c>
      <c r="N2983">
        <v>500</v>
      </c>
      <c r="O2983" t="s">
        <v>901</v>
      </c>
      <c r="P2983">
        <v>0.86941872762842398</v>
      </c>
      <c r="Q2983">
        <v>0.89802807150602404</v>
      </c>
      <c r="R2983" s="15">
        <v>0.45159426235785299</v>
      </c>
      <c r="S2983" s="15">
        <v>4.2799159169418399E-2</v>
      </c>
      <c r="T2983">
        <v>2.0493807273317399</v>
      </c>
      <c r="U2983">
        <v>2.0493807273317399</v>
      </c>
      <c r="V2983">
        <v>2.0972542475496998</v>
      </c>
      <c r="W2983">
        <v>7.79</v>
      </c>
      <c r="X2983">
        <v>6.96</v>
      </c>
      <c r="Y2983">
        <v>-35761</v>
      </c>
      <c r="Z2983">
        <v>-4470</v>
      </c>
      <c r="AA2983">
        <v>-0.28000000000000003</v>
      </c>
      <c r="AB2983">
        <v>8</v>
      </c>
      <c r="AC2983">
        <v>3</v>
      </c>
      <c r="AD2983">
        <v>5</v>
      </c>
      <c r="AE2983">
        <v>37.5</v>
      </c>
      <c r="AF2983">
        <v>21</v>
      </c>
      <c r="AG2983">
        <v>0</v>
      </c>
      <c r="AH2983">
        <v>0</v>
      </c>
      <c r="AI2983">
        <v>8</v>
      </c>
      <c r="AJ2983" s="301">
        <v>43919</v>
      </c>
      <c r="AK2983">
        <v>3980</v>
      </c>
      <c r="AL2983">
        <v>1691</v>
      </c>
      <c r="AM2983" s="301">
        <v>43828</v>
      </c>
      <c r="AN2983">
        <v>4510</v>
      </c>
      <c r="AO2983">
        <v>2379</v>
      </c>
      <c r="AP2983" s="301">
        <v>43645</v>
      </c>
      <c r="AQ2983">
        <v>4695</v>
      </c>
      <c r="AR2983">
        <v>2298</v>
      </c>
      <c r="AS2983" s="301">
        <v>43280</v>
      </c>
      <c r="AT2983">
        <v>4325</v>
      </c>
      <c r="AU2983">
        <v>2821</v>
      </c>
    </row>
    <row r="2984" spans="1:47" x14ac:dyDescent="0.2">
      <c r="A2984" s="102">
        <v>2955</v>
      </c>
      <c r="B2984">
        <v>3632</v>
      </c>
      <c r="C2984" t="s">
        <v>1451</v>
      </c>
      <c r="D2984" t="s">
        <v>900</v>
      </c>
      <c r="E2984">
        <v>486</v>
      </c>
      <c r="F2984">
        <v>469</v>
      </c>
      <c r="G2984">
        <v>2300</v>
      </c>
      <c r="H2984" t="s">
        <v>898</v>
      </c>
      <c r="I2984">
        <v>6471</v>
      </c>
      <c r="J2984" t="s">
        <v>805</v>
      </c>
      <c r="K2984" t="s">
        <v>909</v>
      </c>
      <c r="L2984">
        <v>782</v>
      </c>
      <c r="M2984">
        <v>777</v>
      </c>
      <c r="N2984">
        <v>1400</v>
      </c>
      <c r="O2984" t="s">
        <v>901</v>
      </c>
      <c r="P2984">
        <v>0.78953258141452098</v>
      </c>
      <c r="Q2984">
        <v>0.89843540555301804</v>
      </c>
      <c r="R2984">
        <v>0.22543966083636299</v>
      </c>
      <c r="S2984">
        <v>2.31071268140959E-2</v>
      </c>
      <c r="T2984">
        <v>0.61926565303187198</v>
      </c>
      <c r="U2984">
        <v>0.61926565303187198</v>
      </c>
      <c r="V2984">
        <v>1.03634279827357</v>
      </c>
      <c r="W2984">
        <v>3.84</v>
      </c>
      <c r="X2984">
        <v>0.84</v>
      </c>
      <c r="Y2984">
        <v>-35811</v>
      </c>
      <c r="Z2984">
        <v>-2238</v>
      </c>
      <c r="AA2984">
        <v>-0.15</v>
      </c>
      <c r="AB2984">
        <v>16</v>
      </c>
      <c r="AC2984">
        <v>6</v>
      </c>
      <c r="AD2984">
        <v>10</v>
      </c>
      <c r="AE2984">
        <v>37.5</v>
      </c>
      <c r="AF2984">
        <v>18</v>
      </c>
      <c r="AG2984">
        <v>3</v>
      </c>
      <c r="AH2984">
        <v>4</v>
      </c>
      <c r="AI2984">
        <v>9</v>
      </c>
      <c r="AJ2984" s="301">
        <v>43919</v>
      </c>
      <c r="AK2984">
        <v>404</v>
      </c>
      <c r="AL2984">
        <v>711</v>
      </c>
      <c r="AM2984" s="301">
        <v>43828</v>
      </c>
      <c r="AN2984">
        <v>493</v>
      </c>
      <c r="AO2984">
        <v>1041</v>
      </c>
      <c r="AP2984" s="301">
        <v>43645</v>
      </c>
      <c r="AQ2984">
        <v>510</v>
      </c>
      <c r="AR2984">
        <v>996</v>
      </c>
      <c r="AS2984" s="301">
        <v>43280</v>
      </c>
      <c r="AT2984">
        <v>587</v>
      </c>
      <c r="AU2984">
        <v>1135</v>
      </c>
    </row>
    <row r="2985" spans="1:47" x14ac:dyDescent="0.2">
      <c r="A2985" s="102">
        <v>3908</v>
      </c>
      <c r="B2985">
        <v>2282</v>
      </c>
      <c r="C2985" t="s">
        <v>1429</v>
      </c>
      <c r="D2985" t="s">
        <v>923</v>
      </c>
      <c r="E2985">
        <v>4225</v>
      </c>
      <c r="F2985">
        <v>4200</v>
      </c>
      <c r="G2985">
        <v>200</v>
      </c>
      <c r="H2985" t="s">
        <v>898</v>
      </c>
      <c r="I2985">
        <v>3382</v>
      </c>
      <c r="J2985" t="s">
        <v>1468</v>
      </c>
      <c r="K2985" t="s">
        <v>921</v>
      </c>
      <c r="L2985">
        <v>3470</v>
      </c>
      <c r="M2985">
        <v>3479</v>
      </c>
      <c r="N2985">
        <v>200</v>
      </c>
      <c r="O2985" t="s">
        <v>901</v>
      </c>
      <c r="P2985">
        <v>0.53926160461480899</v>
      </c>
      <c r="Q2985">
        <v>0.86003684703067496</v>
      </c>
      <c r="R2985">
        <v>0.28539481257156402</v>
      </c>
      <c r="S2985">
        <v>3.0738311729555601E-2</v>
      </c>
      <c r="T2985">
        <v>1.95424410684618</v>
      </c>
      <c r="U2985">
        <v>1.95424410684618</v>
      </c>
      <c r="V2985">
        <v>2.1481266709874598</v>
      </c>
      <c r="W2985">
        <v>12.46</v>
      </c>
      <c r="X2985">
        <v>17.170000000000002</v>
      </c>
      <c r="Y2985">
        <v>-35840</v>
      </c>
      <c r="Z2985">
        <v>-4480</v>
      </c>
      <c r="AA2985">
        <v>-0.56999999999999995</v>
      </c>
      <c r="AB2985">
        <v>8</v>
      </c>
      <c r="AC2985">
        <v>5</v>
      </c>
      <c r="AD2985">
        <v>3</v>
      </c>
      <c r="AE2985">
        <v>62.5</v>
      </c>
      <c r="AF2985">
        <v>17</v>
      </c>
      <c r="AG2985">
        <v>1</v>
      </c>
      <c r="AH2985">
        <v>2</v>
      </c>
      <c r="AI2985">
        <v>5</v>
      </c>
      <c r="AJ2985" s="301">
        <v>43919</v>
      </c>
      <c r="AK2985">
        <v>3980</v>
      </c>
      <c r="AL2985">
        <v>3647</v>
      </c>
      <c r="AM2985" s="301">
        <v>43828</v>
      </c>
      <c r="AN2985">
        <v>4510</v>
      </c>
      <c r="AO2985">
        <v>4003</v>
      </c>
      <c r="AP2985" s="301">
        <v>43645</v>
      </c>
      <c r="AQ2985">
        <v>4695</v>
      </c>
      <c r="AR2985">
        <v>3707</v>
      </c>
      <c r="AS2985" s="301">
        <v>43280</v>
      </c>
      <c r="AT2985">
        <v>4325</v>
      </c>
      <c r="AU2985">
        <v>4686</v>
      </c>
    </row>
    <row r="2986" spans="1:47" x14ac:dyDescent="0.2">
      <c r="A2986" s="102">
        <v>3003</v>
      </c>
      <c r="B2986">
        <v>4182</v>
      </c>
      <c r="C2986" t="s">
        <v>44</v>
      </c>
      <c r="D2986" t="s">
        <v>920</v>
      </c>
      <c r="E2986">
        <v>1590</v>
      </c>
      <c r="F2986">
        <v>1589</v>
      </c>
      <c r="G2986">
        <v>600</v>
      </c>
      <c r="H2986" t="s">
        <v>901</v>
      </c>
      <c r="I2986">
        <v>6305</v>
      </c>
      <c r="J2986" t="s">
        <v>28</v>
      </c>
      <c r="K2986" t="s">
        <v>909</v>
      </c>
      <c r="L2986">
        <v>2950</v>
      </c>
      <c r="M2986">
        <v>2939</v>
      </c>
      <c r="N2986">
        <v>300</v>
      </c>
      <c r="O2986" t="s">
        <v>898</v>
      </c>
      <c r="P2986">
        <v>0.94902098973805105</v>
      </c>
      <c r="Q2986">
        <v>0.89693793955321799</v>
      </c>
      <c r="R2986">
        <v>0.26335812732753</v>
      </c>
      <c r="S2986" s="15">
        <v>2.0526016511718301E-2</v>
      </c>
      <c r="T2986">
        <v>-0.20150671107586099</v>
      </c>
      <c r="U2986">
        <v>0.20150671107586099</v>
      </c>
      <c r="V2986">
        <v>0.137403164967871</v>
      </c>
      <c r="W2986">
        <v>-0.91</v>
      </c>
      <c r="X2986">
        <v>8.1300000000000008</v>
      </c>
      <c r="Y2986">
        <v>-35973</v>
      </c>
      <c r="Z2986">
        <v>-3270</v>
      </c>
      <c r="AA2986">
        <v>-0.23</v>
      </c>
      <c r="AB2986">
        <v>11</v>
      </c>
      <c r="AC2986">
        <v>6</v>
      </c>
      <c r="AD2986">
        <v>5</v>
      </c>
      <c r="AE2986">
        <v>54.55</v>
      </c>
      <c r="AF2986">
        <v>21</v>
      </c>
      <c r="AG2986">
        <v>0</v>
      </c>
      <c r="AH2986">
        <v>0</v>
      </c>
      <c r="AI2986">
        <v>11</v>
      </c>
      <c r="AJ2986" s="301">
        <v>43919</v>
      </c>
      <c r="AK2986">
        <v>1189</v>
      </c>
      <c r="AL2986">
        <v>2230</v>
      </c>
      <c r="AM2986" s="301">
        <v>43828</v>
      </c>
      <c r="AN2986">
        <v>1674</v>
      </c>
      <c r="AO2986">
        <v>3285</v>
      </c>
      <c r="AP2986" s="301">
        <v>43645</v>
      </c>
      <c r="AQ2986">
        <v>1496</v>
      </c>
      <c r="AR2986">
        <v>2898</v>
      </c>
      <c r="AS2986" s="301">
        <v>43280</v>
      </c>
      <c r="AT2986">
        <v>2458</v>
      </c>
      <c r="AU2986">
        <v>3490</v>
      </c>
    </row>
    <row r="2987" spans="1:47" x14ac:dyDescent="0.2">
      <c r="A2987" s="102">
        <v>1616</v>
      </c>
      <c r="B2987">
        <v>4151</v>
      </c>
      <c r="C2987" t="s">
        <v>845</v>
      </c>
      <c r="D2987" t="s">
        <v>918</v>
      </c>
      <c r="E2987">
        <v>2849</v>
      </c>
      <c r="F2987">
        <v>2809</v>
      </c>
      <c r="G2987">
        <v>400</v>
      </c>
      <c r="H2987" t="s">
        <v>901</v>
      </c>
      <c r="I2987">
        <v>4626</v>
      </c>
      <c r="J2987" t="s">
        <v>1084</v>
      </c>
      <c r="K2987" t="s">
        <v>920</v>
      </c>
      <c r="L2987">
        <v>4960</v>
      </c>
      <c r="M2987">
        <v>4940</v>
      </c>
      <c r="N2987">
        <v>200</v>
      </c>
      <c r="O2987" t="s">
        <v>898</v>
      </c>
      <c r="P2987">
        <v>0.94456419972565497</v>
      </c>
      <c r="Q2987">
        <v>0.934261438777789</v>
      </c>
      <c r="R2987">
        <v>0.14338482803366101</v>
      </c>
      <c r="S2987" s="15">
        <v>9.7104179584579703E-2</v>
      </c>
      <c r="T2987">
        <v>-0.36510874118835301</v>
      </c>
      <c r="U2987">
        <v>0.36510874118835301</v>
      </c>
      <c r="V2987">
        <v>0.117804572852266</v>
      </c>
      <c r="W2987">
        <v>-1.5</v>
      </c>
      <c r="X2987">
        <v>13.72</v>
      </c>
      <c r="Y2987">
        <v>-35991</v>
      </c>
      <c r="Z2987">
        <v>-2769</v>
      </c>
      <c r="AA2987">
        <v>-0.21</v>
      </c>
      <c r="AB2987">
        <v>13</v>
      </c>
      <c r="AC2987">
        <v>5</v>
      </c>
      <c r="AD2987">
        <v>8</v>
      </c>
      <c r="AE2987">
        <v>38.46</v>
      </c>
      <c r="AF2987">
        <v>17</v>
      </c>
      <c r="AG2987">
        <v>4</v>
      </c>
      <c r="AH2987">
        <v>2</v>
      </c>
      <c r="AI2987">
        <v>7</v>
      </c>
      <c r="AJ2987" s="301">
        <v>43919</v>
      </c>
      <c r="AK2987">
        <v>2492</v>
      </c>
      <c r="AL2987">
        <v>4075</v>
      </c>
      <c r="AM2987" s="301">
        <v>43828</v>
      </c>
      <c r="AN2987">
        <v>2573</v>
      </c>
      <c r="AO2987">
        <v>4455</v>
      </c>
      <c r="AP2987" s="301">
        <v>43645</v>
      </c>
      <c r="AQ2987">
        <v>1962</v>
      </c>
      <c r="AR2987">
        <v>3300</v>
      </c>
      <c r="AS2987" s="301">
        <v>43280</v>
      </c>
      <c r="AT2987">
        <v>2166</v>
      </c>
      <c r="AU2987">
        <v>4465</v>
      </c>
    </row>
    <row r="2988" spans="1:47" x14ac:dyDescent="0.2">
      <c r="A2988" s="102">
        <v>1396</v>
      </c>
      <c r="B2988">
        <v>8053</v>
      </c>
      <c r="C2988" t="s">
        <v>1470</v>
      </c>
      <c r="D2988" t="s">
        <v>905</v>
      </c>
      <c r="E2988">
        <v>1233</v>
      </c>
      <c r="F2988">
        <v>1218.5</v>
      </c>
      <c r="G2988">
        <v>800</v>
      </c>
      <c r="H2988" t="s">
        <v>898</v>
      </c>
      <c r="I2988">
        <v>8801</v>
      </c>
      <c r="J2988" t="s">
        <v>1458</v>
      </c>
      <c r="K2988" t="s">
        <v>917</v>
      </c>
      <c r="L2988">
        <v>1870</v>
      </c>
      <c r="M2988">
        <v>1885.5</v>
      </c>
      <c r="N2988">
        <v>500</v>
      </c>
      <c r="O2988" t="s">
        <v>901</v>
      </c>
      <c r="P2988">
        <v>0.83848264726807498</v>
      </c>
      <c r="Q2988">
        <v>0.93910546425960295</v>
      </c>
      <c r="R2988">
        <v>3.45412791275592E-2</v>
      </c>
      <c r="S2988">
        <v>9.1430177206565794E-2</v>
      </c>
      <c r="T2988">
        <v>0.20030165458406701</v>
      </c>
      <c r="U2988">
        <v>0.20030165458406701</v>
      </c>
      <c r="V2988">
        <v>0.31753847001119601</v>
      </c>
      <c r="W2988">
        <v>1.1299999999999999</v>
      </c>
      <c r="X2988">
        <v>3.4</v>
      </c>
      <c r="Y2988">
        <v>-36362</v>
      </c>
      <c r="Z2988">
        <v>-2597</v>
      </c>
      <c r="AA2988">
        <v>-0.03</v>
      </c>
      <c r="AB2988">
        <v>14</v>
      </c>
      <c r="AC2988">
        <v>6</v>
      </c>
      <c r="AD2988">
        <v>8</v>
      </c>
      <c r="AE2988">
        <v>42.86</v>
      </c>
      <c r="AF2988">
        <v>20</v>
      </c>
      <c r="AG2988">
        <v>1</v>
      </c>
      <c r="AH2988">
        <v>1</v>
      </c>
      <c r="AI2988">
        <v>12</v>
      </c>
      <c r="AJ2988" s="301">
        <v>43919</v>
      </c>
      <c r="AK2988">
        <v>1285.5</v>
      </c>
      <c r="AL2988">
        <v>1862.5</v>
      </c>
      <c r="AM2988" s="301">
        <v>43828</v>
      </c>
      <c r="AN2988">
        <v>1624</v>
      </c>
      <c r="AO2988">
        <v>2672</v>
      </c>
      <c r="AP2988" s="301">
        <v>43645</v>
      </c>
      <c r="AQ2988">
        <v>1660</v>
      </c>
      <c r="AR2988">
        <v>2641</v>
      </c>
      <c r="AS2988" s="301">
        <v>43280</v>
      </c>
      <c r="AT2988">
        <v>1795.5</v>
      </c>
      <c r="AU2988">
        <v>2645.5</v>
      </c>
    </row>
    <row r="2989" spans="1:47" x14ac:dyDescent="0.2">
      <c r="A2989" s="102">
        <v>1600</v>
      </c>
      <c r="B2989">
        <v>1417</v>
      </c>
      <c r="C2989" t="s">
        <v>1462</v>
      </c>
      <c r="D2989" t="s">
        <v>907</v>
      </c>
      <c r="E2989">
        <v>1611</v>
      </c>
      <c r="F2989">
        <v>1595</v>
      </c>
      <c r="G2989">
        <v>600</v>
      </c>
      <c r="H2989" t="s">
        <v>898</v>
      </c>
      <c r="I2989">
        <v>9101</v>
      </c>
      <c r="J2989" t="s">
        <v>682</v>
      </c>
      <c r="K2989" t="s">
        <v>1071</v>
      </c>
      <c r="L2989">
        <v>1484</v>
      </c>
      <c r="M2989">
        <v>1493</v>
      </c>
      <c r="N2989">
        <v>600</v>
      </c>
      <c r="O2989" t="s">
        <v>901</v>
      </c>
      <c r="P2989">
        <v>0.87837957458976401</v>
      </c>
      <c r="Q2989">
        <v>0.93450378438644299</v>
      </c>
      <c r="R2989">
        <v>0.132218806915786</v>
      </c>
      <c r="S2989" s="15">
        <v>9.0124513438633405E-4</v>
      </c>
      <c r="T2989">
        <v>1.7312965733626799</v>
      </c>
      <c r="U2989">
        <v>1.7312965733626799</v>
      </c>
      <c r="V2989">
        <v>1.6988028823820001</v>
      </c>
      <c r="W2989">
        <v>6.62</v>
      </c>
      <c r="X2989">
        <v>6.39</v>
      </c>
      <c r="Y2989">
        <v>-36447</v>
      </c>
      <c r="Z2989">
        <v>-2603</v>
      </c>
      <c r="AA2989">
        <v>-0.11</v>
      </c>
      <c r="AB2989">
        <v>14</v>
      </c>
      <c r="AC2989">
        <v>7</v>
      </c>
      <c r="AD2989">
        <v>7</v>
      </c>
      <c r="AE2989">
        <v>50</v>
      </c>
      <c r="AF2989">
        <v>16</v>
      </c>
      <c r="AG2989">
        <v>2</v>
      </c>
      <c r="AH2989">
        <v>3</v>
      </c>
      <c r="AI2989">
        <v>9</v>
      </c>
      <c r="AJ2989" s="301">
        <v>43919</v>
      </c>
      <c r="AK2989">
        <v>1375</v>
      </c>
      <c r="AL2989">
        <v>1336</v>
      </c>
      <c r="AM2989" s="301">
        <v>43828</v>
      </c>
      <c r="AN2989">
        <v>1651</v>
      </c>
      <c r="AO2989">
        <v>1981</v>
      </c>
      <c r="AP2989" s="301">
        <v>43645</v>
      </c>
      <c r="AQ2989">
        <v>1652</v>
      </c>
      <c r="AR2989">
        <v>1776</v>
      </c>
      <c r="AS2989" s="301">
        <v>43280</v>
      </c>
      <c r="AT2989">
        <v>1687</v>
      </c>
      <c r="AU2989">
        <v>2162</v>
      </c>
    </row>
    <row r="2990" spans="1:47" x14ac:dyDescent="0.2">
      <c r="A2990" s="102">
        <v>3375</v>
      </c>
      <c r="B2990">
        <v>3436</v>
      </c>
      <c r="C2990" t="s">
        <v>1081</v>
      </c>
      <c r="D2990" t="s">
        <v>1032</v>
      </c>
      <c r="E2990">
        <v>1583</v>
      </c>
      <c r="F2990">
        <v>1588</v>
      </c>
      <c r="G2990">
        <v>400</v>
      </c>
      <c r="H2990" t="s">
        <v>901</v>
      </c>
      <c r="I2990">
        <v>6981</v>
      </c>
      <c r="J2990" t="s">
        <v>1021</v>
      </c>
      <c r="K2990" t="s">
        <v>903</v>
      </c>
      <c r="L2990">
        <v>6379</v>
      </c>
      <c r="M2990">
        <v>6316</v>
      </c>
      <c r="N2990">
        <v>100</v>
      </c>
      <c r="O2990" t="s">
        <v>898</v>
      </c>
      <c r="P2990">
        <v>0.88127271600460499</v>
      </c>
      <c r="Q2990">
        <v>0.88272900980226399</v>
      </c>
      <c r="R2990">
        <v>0.405062262184399</v>
      </c>
      <c r="S2990">
        <v>5.0360090002151199E-2</v>
      </c>
      <c r="T2990">
        <v>-0.78655187157877604</v>
      </c>
      <c r="U2990">
        <v>0.78655187157877604</v>
      </c>
      <c r="V2990">
        <v>0.75101957270903197</v>
      </c>
      <c r="W2990">
        <v>-3.21</v>
      </c>
      <c r="X2990">
        <v>0.56999999999999995</v>
      </c>
      <c r="Y2990">
        <v>-36465</v>
      </c>
      <c r="Z2990">
        <v>-4052</v>
      </c>
      <c r="AA2990">
        <v>0.14000000000000001</v>
      </c>
      <c r="AB2990">
        <v>9</v>
      </c>
      <c r="AC2990">
        <v>5</v>
      </c>
      <c r="AD2990">
        <v>4</v>
      </c>
      <c r="AE2990">
        <v>55.56</v>
      </c>
      <c r="AF2990">
        <v>14</v>
      </c>
      <c r="AG2990">
        <v>3</v>
      </c>
      <c r="AH2990">
        <v>3</v>
      </c>
      <c r="AI2990">
        <v>3</v>
      </c>
      <c r="AJ2990" s="301">
        <v>43919</v>
      </c>
      <c r="AK2990">
        <v>1383</v>
      </c>
      <c r="AL2990">
        <v>5453</v>
      </c>
      <c r="AM2990" s="301">
        <v>43828</v>
      </c>
      <c r="AN2990">
        <v>1826</v>
      </c>
      <c r="AO2990">
        <v>6746</v>
      </c>
      <c r="AP2990" s="301">
        <v>43645</v>
      </c>
      <c r="AQ2990">
        <v>1323</v>
      </c>
      <c r="AR2990">
        <v>5080</v>
      </c>
      <c r="AS2990" s="301">
        <v>43280</v>
      </c>
      <c r="AT2990">
        <v>2240</v>
      </c>
      <c r="AU2990">
        <v>6215</v>
      </c>
    </row>
    <row r="2991" spans="1:47" x14ac:dyDescent="0.2">
      <c r="A2991" s="102">
        <v>3153</v>
      </c>
      <c r="B2991">
        <v>6724</v>
      </c>
      <c r="C2991" t="s">
        <v>583</v>
      </c>
      <c r="D2991" t="s">
        <v>903</v>
      </c>
      <c r="E2991">
        <v>1197</v>
      </c>
      <c r="F2991">
        <v>1164</v>
      </c>
      <c r="G2991">
        <v>900</v>
      </c>
      <c r="H2991" t="s">
        <v>901</v>
      </c>
      <c r="I2991">
        <v>9616</v>
      </c>
      <c r="J2991" t="s">
        <v>1156</v>
      </c>
      <c r="K2991" t="s">
        <v>910</v>
      </c>
      <c r="L2991">
        <v>3730</v>
      </c>
      <c r="M2991">
        <v>3595</v>
      </c>
      <c r="N2991">
        <v>300</v>
      </c>
      <c r="O2991" t="s">
        <v>898</v>
      </c>
      <c r="P2991">
        <v>0.87669272897484996</v>
      </c>
      <c r="Q2991">
        <v>0.891180260800992</v>
      </c>
      <c r="R2991">
        <v>0.24262027710196199</v>
      </c>
      <c r="S2991" s="15">
        <v>3.4200277426471498E-2</v>
      </c>
      <c r="T2991">
        <v>-1.42946674766778</v>
      </c>
      <c r="U2991">
        <v>1.42946674766778</v>
      </c>
      <c r="V2991">
        <v>1.39353937077045</v>
      </c>
      <c r="W2991">
        <v>-27.32</v>
      </c>
      <c r="X2991">
        <v>2.87</v>
      </c>
      <c r="Y2991">
        <v>-36624</v>
      </c>
      <c r="Z2991">
        <v>-2442</v>
      </c>
      <c r="AA2991">
        <v>-0.04</v>
      </c>
      <c r="AB2991">
        <v>15</v>
      </c>
      <c r="AC2991">
        <v>8</v>
      </c>
      <c r="AD2991">
        <v>7</v>
      </c>
      <c r="AE2991">
        <v>53.33</v>
      </c>
      <c r="AF2991">
        <v>16</v>
      </c>
      <c r="AG2991">
        <v>6</v>
      </c>
      <c r="AH2991">
        <v>3</v>
      </c>
      <c r="AI2991">
        <v>6</v>
      </c>
      <c r="AJ2991" s="301">
        <v>43919</v>
      </c>
      <c r="AK2991">
        <v>1229</v>
      </c>
      <c r="AL2991">
        <v>2291</v>
      </c>
      <c r="AM2991" s="301">
        <v>43828</v>
      </c>
      <c r="AN2991">
        <v>1655</v>
      </c>
      <c r="AO2991">
        <v>5180</v>
      </c>
      <c r="AP2991" s="301">
        <v>43645</v>
      </c>
      <c r="AQ2991">
        <v>1721</v>
      </c>
      <c r="AR2991">
        <v>5240</v>
      </c>
      <c r="AS2991" s="301">
        <v>43280</v>
      </c>
      <c r="AT2991">
        <v>1882</v>
      </c>
      <c r="AU2991">
        <v>5940</v>
      </c>
    </row>
    <row r="2992" spans="1:47" x14ac:dyDescent="0.2">
      <c r="A2992" s="102">
        <v>2806</v>
      </c>
      <c r="B2992">
        <v>8129</v>
      </c>
      <c r="C2992" t="s">
        <v>2643</v>
      </c>
      <c r="D2992" t="s">
        <v>905</v>
      </c>
      <c r="E2992">
        <v>2001</v>
      </c>
      <c r="F2992">
        <v>1995</v>
      </c>
      <c r="G2992">
        <v>500</v>
      </c>
      <c r="H2992" t="s">
        <v>901</v>
      </c>
      <c r="I2992">
        <v>9507</v>
      </c>
      <c r="J2992" t="s">
        <v>982</v>
      </c>
      <c r="K2992" t="s">
        <v>942</v>
      </c>
      <c r="L2992">
        <v>785</v>
      </c>
      <c r="M2992">
        <v>785</v>
      </c>
      <c r="N2992">
        <v>1300</v>
      </c>
      <c r="O2992" t="s">
        <v>898</v>
      </c>
      <c r="P2992">
        <v>0.60454947025899697</v>
      </c>
      <c r="Q2992">
        <v>0.90334331028837</v>
      </c>
      <c r="R2992">
        <v>0.30196519839362201</v>
      </c>
      <c r="S2992" s="15">
        <v>4.4739738484799001E-3</v>
      </c>
      <c r="T2992">
        <v>-1.15359019609743</v>
      </c>
      <c r="U2992">
        <v>1.15359019609743</v>
      </c>
      <c r="V2992">
        <v>0.86382598268663502</v>
      </c>
      <c r="W2992">
        <v>-5.01</v>
      </c>
      <c r="X2992">
        <v>2.31</v>
      </c>
      <c r="Y2992">
        <v>-36682</v>
      </c>
      <c r="Z2992">
        <v>-2038</v>
      </c>
      <c r="AA2992">
        <v>-0.17</v>
      </c>
      <c r="AB2992">
        <v>18</v>
      </c>
      <c r="AC2992">
        <v>11</v>
      </c>
      <c r="AD2992">
        <v>7</v>
      </c>
      <c r="AE2992">
        <v>61.11</v>
      </c>
      <c r="AF2992">
        <v>19</v>
      </c>
      <c r="AG2992">
        <v>2</v>
      </c>
      <c r="AH2992">
        <v>3</v>
      </c>
      <c r="AI2992">
        <v>13</v>
      </c>
      <c r="AJ2992" s="301">
        <v>43919</v>
      </c>
      <c r="AK2992">
        <v>2438</v>
      </c>
      <c r="AL2992">
        <v>888</v>
      </c>
      <c r="AM2992" s="301">
        <v>43828</v>
      </c>
      <c r="AN2992">
        <v>2427</v>
      </c>
      <c r="AO2992">
        <v>1078</v>
      </c>
      <c r="AP2992" s="301">
        <v>43645</v>
      </c>
      <c r="AQ2992">
        <v>2505</v>
      </c>
      <c r="AR2992">
        <v>1012</v>
      </c>
      <c r="AS2992" s="301">
        <v>43280</v>
      </c>
      <c r="AT2992">
        <v>2682</v>
      </c>
      <c r="AU2992">
        <v>1460</v>
      </c>
    </row>
    <row r="2993" spans="1:47" x14ac:dyDescent="0.2">
      <c r="A2993" s="102">
        <v>3404</v>
      </c>
      <c r="B2993">
        <v>6326</v>
      </c>
      <c r="C2993" t="s">
        <v>1450</v>
      </c>
      <c r="D2993" t="s">
        <v>909</v>
      </c>
      <c r="E2993">
        <v>1614.5</v>
      </c>
      <c r="F2993">
        <v>1599</v>
      </c>
      <c r="G2993">
        <v>600</v>
      </c>
      <c r="H2993" t="s">
        <v>898</v>
      </c>
      <c r="I2993">
        <v>7181</v>
      </c>
      <c r="J2993" t="s">
        <v>60</v>
      </c>
      <c r="K2993" t="s">
        <v>1018</v>
      </c>
      <c r="L2993">
        <v>1430</v>
      </c>
      <c r="M2993">
        <v>1395</v>
      </c>
      <c r="N2993">
        <v>700</v>
      </c>
      <c r="O2993" t="s">
        <v>901</v>
      </c>
      <c r="P2993">
        <v>0.78774475570470803</v>
      </c>
      <c r="Q2993">
        <v>0.88138215191186398</v>
      </c>
      <c r="R2993">
        <v>0.23785300300191001</v>
      </c>
      <c r="S2993">
        <v>9.1537487357521902E-2</v>
      </c>
      <c r="T2993">
        <v>1.5331031711748799</v>
      </c>
      <c r="U2993">
        <v>1.5331031711748799</v>
      </c>
      <c r="V2993">
        <v>1.2792988446237299</v>
      </c>
      <c r="W2993">
        <v>9.76</v>
      </c>
      <c r="X2993">
        <v>1.78</v>
      </c>
      <c r="Y2993">
        <v>-37262</v>
      </c>
      <c r="Z2993">
        <v>-2484</v>
      </c>
      <c r="AA2993">
        <v>-0.19</v>
      </c>
      <c r="AB2993">
        <v>15</v>
      </c>
      <c r="AC2993">
        <v>6</v>
      </c>
      <c r="AD2993">
        <v>9</v>
      </c>
      <c r="AE2993">
        <v>40</v>
      </c>
      <c r="AF2993">
        <v>21</v>
      </c>
      <c r="AG2993">
        <v>0</v>
      </c>
      <c r="AH2993">
        <v>0</v>
      </c>
      <c r="AI2993">
        <v>15</v>
      </c>
      <c r="AJ2993" s="301">
        <v>43919</v>
      </c>
      <c r="AK2993">
        <v>1398.5</v>
      </c>
      <c r="AL2993">
        <v>1366</v>
      </c>
      <c r="AM2993" s="301">
        <v>43828</v>
      </c>
      <c r="AN2993">
        <v>1726</v>
      </c>
      <c r="AO2993">
        <v>1862</v>
      </c>
      <c r="AP2993" s="301">
        <v>43645</v>
      </c>
      <c r="AQ2993">
        <v>1813</v>
      </c>
      <c r="AR2993">
        <v>2000</v>
      </c>
      <c r="AS2993" s="301">
        <v>43280</v>
      </c>
      <c r="AT2993">
        <v>1732</v>
      </c>
      <c r="AU2993">
        <v>2253</v>
      </c>
    </row>
    <row r="2994" spans="1:47" x14ac:dyDescent="0.2">
      <c r="A2994" s="102">
        <v>3741</v>
      </c>
      <c r="B2994">
        <v>8088</v>
      </c>
      <c r="C2994" t="s">
        <v>1728</v>
      </c>
      <c r="D2994" t="s">
        <v>905</v>
      </c>
      <c r="E2994">
        <v>3750</v>
      </c>
      <c r="F2994">
        <v>3760</v>
      </c>
      <c r="G2994">
        <v>200</v>
      </c>
      <c r="H2994" t="s">
        <v>901</v>
      </c>
      <c r="I2994">
        <v>8385</v>
      </c>
      <c r="J2994" t="s">
        <v>657</v>
      </c>
      <c r="K2994" t="s">
        <v>940</v>
      </c>
      <c r="L2994">
        <v>654</v>
      </c>
      <c r="M2994">
        <v>658</v>
      </c>
      <c r="N2994">
        <v>1100</v>
      </c>
      <c r="O2994" t="s">
        <v>898</v>
      </c>
      <c r="P2994">
        <v>0.79603866668548695</v>
      </c>
      <c r="Q2994">
        <v>0.86768214070373195</v>
      </c>
      <c r="R2994">
        <v>0.390726558179607</v>
      </c>
      <c r="S2994" s="15">
        <v>7.9850270390332795E-2</v>
      </c>
      <c r="T2994">
        <v>-1.26240730244192</v>
      </c>
      <c r="U2994">
        <v>1.26240730244192</v>
      </c>
      <c r="V2994">
        <v>1.26086359064981</v>
      </c>
      <c r="W2994">
        <v>-13.99</v>
      </c>
      <c r="X2994">
        <v>3.75</v>
      </c>
      <c r="Y2994">
        <v>-37427</v>
      </c>
      <c r="Z2994">
        <v>-2202</v>
      </c>
      <c r="AA2994">
        <v>-0.33</v>
      </c>
      <c r="AB2994">
        <v>17</v>
      </c>
      <c r="AC2994">
        <v>6</v>
      </c>
      <c r="AD2994">
        <v>11</v>
      </c>
      <c r="AE2994">
        <v>35.29</v>
      </c>
      <c r="AF2994">
        <v>20</v>
      </c>
      <c r="AG2994">
        <v>2</v>
      </c>
      <c r="AH2994">
        <v>2</v>
      </c>
      <c r="AI2994">
        <v>13</v>
      </c>
      <c r="AJ2994" s="301">
        <v>43919</v>
      </c>
      <c r="AK2994">
        <v>3625</v>
      </c>
      <c r="AL2994">
        <v>565</v>
      </c>
      <c r="AM2994" s="301">
        <v>43828</v>
      </c>
      <c r="AN2994">
        <v>3715</v>
      </c>
      <c r="AO2994">
        <v>620</v>
      </c>
      <c r="AP2994" s="301">
        <v>43645</v>
      </c>
      <c r="AQ2994">
        <v>3785</v>
      </c>
      <c r="AR2994">
        <v>556</v>
      </c>
      <c r="AS2994" s="301">
        <v>43280</v>
      </c>
      <c r="AT2994">
        <v>3765</v>
      </c>
      <c r="AU2994">
        <v>721</v>
      </c>
    </row>
    <row r="2995" spans="1:47" x14ac:dyDescent="0.2">
      <c r="A2995" s="102">
        <v>198</v>
      </c>
      <c r="B2995">
        <v>6287</v>
      </c>
      <c r="C2995" t="s">
        <v>963</v>
      </c>
      <c r="D2995" t="s">
        <v>909</v>
      </c>
      <c r="E2995">
        <v>2270</v>
      </c>
      <c r="F2995">
        <v>2245</v>
      </c>
      <c r="G2995">
        <v>400</v>
      </c>
      <c r="H2995" t="s">
        <v>901</v>
      </c>
      <c r="I2995">
        <v>6770</v>
      </c>
      <c r="J2995" t="s">
        <v>21</v>
      </c>
      <c r="K2995" t="s">
        <v>903</v>
      </c>
      <c r="L2995">
        <v>1390</v>
      </c>
      <c r="M2995">
        <v>1344</v>
      </c>
      <c r="N2995">
        <v>700</v>
      </c>
      <c r="O2995" t="s">
        <v>898</v>
      </c>
      <c r="P2995">
        <v>0.89225720571872202</v>
      </c>
      <c r="Q2995">
        <v>0.96761260091423695</v>
      </c>
      <c r="R2995">
        <v>0.34392477062495302</v>
      </c>
      <c r="S2995" s="15">
        <v>7.5575287350543405E-2</v>
      </c>
      <c r="T2995">
        <v>-1.3028230105940699</v>
      </c>
      <c r="U2995">
        <v>1.3028230105940699</v>
      </c>
      <c r="V2995">
        <v>1.4983558952311</v>
      </c>
      <c r="W2995">
        <v>-14.15</v>
      </c>
      <c r="X2995">
        <v>4.7699999999999996</v>
      </c>
      <c r="Y2995">
        <v>-37445</v>
      </c>
      <c r="Z2995">
        <v>-3120</v>
      </c>
      <c r="AA2995">
        <v>-0.26</v>
      </c>
      <c r="AB2995">
        <v>12</v>
      </c>
      <c r="AC2995">
        <v>6</v>
      </c>
      <c r="AD2995">
        <v>6</v>
      </c>
      <c r="AE2995">
        <v>50</v>
      </c>
      <c r="AF2995">
        <v>16</v>
      </c>
      <c r="AG2995">
        <v>3</v>
      </c>
      <c r="AH2995">
        <v>2</v>
      </c>
      <c r="AI2995">
        <v>7</v>
      </c>
      <c r="AJ2995" s="301">
        <v>43919</v>
      </c>
      <c r="AK2995">
        <v>2183</v>
      </c>
      <c r="AL2995">
        <v>1055</v>
      </c>
      <c r="AM2995" s="301">
        <v>43828</v>
      </c>
      <c r="AN2995">
        <v>3430</v>
      </c>
      <c r="AO2995">
        <v>2492</v>
      </c>
      <c r="AP2995" s="301">
        <v>43645</v>
      </c>
      <c r="AQ2995">
        <v>2767</v>
      </c>
      <c r="AR2995">
        <v>1869</v>
      </c>
      <c r="AS2995" s="301">
        <v>43280</v>
      </c>
      <c r="AT2995">
        <v>3190</v>
      </c>
      <c r="AU2995">
        <v>2830</v>
      </c>
    </row>
    <row r="2996" spans="1:47" x14ac:dyDescent="0.2">
      <c r="A2996" s="102">
        <v>1329</v>
      </c>
      <c r="B2996">
        <v>1808</v>
      </c>
      <c r="C2996" t="s">
        <v>465</v>
      </c>
      <c r="D2996" t="s">
        <v>907</v>
      </c>
      <c r="E2996">
        <v>1358</v>
      </c>
      <c r="F2996">
        <v>1347</v>
      </c>
      <c r="G2996">
        <v>700</v>
      </c>
      <c r="H2996" t="s">
        <v>898</v>
      </c>
      <c r="I2996">
        <v>1928</v>
      </c>
      <c r="J2996" t="s">
        <v>216</v>
      </c>
      <c r="K2996" t="s">
        <v>907</v>
      </c>
      <c r="L2996">
        <v>2031</v>
      </c>
      <c r="M2996">
        <v>2015</v>
      </c>
      <c r="N2996">
        <v>500</v>
      </c>
      <c r="O2996" t="s">
        <v>901</v>
      </c>
      <c r="P2996">
        <v>0.97500626925645295</v>
      </c>
      <c r="Q2996">
        <v>0.94074626149263496</v>
      </c>
      <c r="R2996">
        <v>1.7871358682522199E-2</v>
      </c>
      <c r="S2996">
        <v>8.7769708812362596E-2</v>
      </c>
      <c r="T2996">
        <v>1.0874088797452599</v>
      </c>
      <c r="U2996">
        <v>1.0874088797452599</v>
      </c>
      <c r="V2996">
        <v>1.4220400048380799</v>
      </c>
      <c r="W2996">
        <v>3.03</v>
      </c>
      <c r="X2996">
        <v>6.41</v>
      </c>
      <c r="Y2996">
        <v>-37648</v>
      </c>
      <c r="Z2996">
        <v>-2689</v>
      </c>
      <c r="AA2996">
        <v>-0.15</v>
      </c>
      <c r="AB2996">
        <v>14</v>
      </c>
      <c r="AC2996">
        <v>6</v>
      </c>
      <c r="AD2996">
        <v>8</v>
      </c>
      <c r="AE2996">
        <v>42.86</v>
      </c>
      <c r="AF2996">
        <v>20</v>
      </c>
      <c r="AG2996">
        <v>0</v>
      </c>
      <c r="AH2996">
        <v>1</v>
      </c>
      <c r="AI2996">
        <v>13</v>
      </c>
      <c r="AJ2996" s="301">
        <v>43919</v>
      </c>
      <c r="AK2996">
        <v>1203</v>
      </c>
      <c r="AL2996">
        <v>1918</v>
      </c>
      <c r="AM2996" s="301">
        <v>43828</v>
      </c>
      <c r="AN2996">
        <v>1471</v>
      </c>
      <c r="AO2996">
        <v>2333.5</v>
      </c>
      <c r="AP2996" s="301">
        <v>43645</v>
      </c>
      <c r="AQ2996">
        <v>1123</v>
      </c>
      <c r="AR2996">
        <v>1814.5</v>
      </c>
      <c r="AS2996" s="301">
        <v>43280</v>
      </c>
      <c r="AT2996">
        <v>1490</v>
      </c>
      <c r="AU2996">
        <v>1930</v>
      </c>
    </row>
    <row r="2997" spans="1:47" x14ac:dyDescent="0.2">
      <c r="A2997" s="102">
        <v>2914</v>
      </c>
      <c r="B2997">
        <v>2282</v>
      </c>
      <c r="C2997" t="s">
        <v>1429</v>
      </c>
      <c r="D2997" t="s">
        <v>923</v>
      </c>
      <c r="E2997">
        <v>4225</v>
      </c>
      <c r="F2997">
        <v>4200</v>
      </c>
      <c r="G2997">
        <v>200</v>
      </c>
      <c r="H2997" t="s">
        <v>898</v>
      </c>
      <c r="I2997">
        <v>6592</v>
      </c>
      <c r="J2997" t="s">
        <v>1059</v>
      </c>
      <c r="K2997" t="s">
        <v>903</v>
      </c>
      <c r="L2997">
        <v>3415</v>
      </c>
      <c r="M2997">
        <v>3380</v>
      </c>
      <c r="N2997">
        <v>200</v>
      </c>
      <c r="O2997" t="s">
        <v>901</v>
      </c>
      <c r="P2997">
        <v>0.85610550888848702</v>
      </c>
      <c r="Q2997">
        <v>0.90024151030911403</v>
      </c>
      <c r="R2997">
        <v>0.17307260293646501</v>
      </c>
      <c r="S2997">
        <v>9.1570476816387997E-2</v>
      </c>
      <c r="T2997">
        <v>1.8335727573215701</v>
      </c>
      <c r="U2997">
        <v>1.8335727573215701</v>
      </c>
      <c r="V2997">
        <v>1.5078275074663201</v>
      </c>
      <c r="W2997">
        <v>7.6</v>
      </c>
      <c r="X2997">
        <v>19.52</v>
      </c>
      <c r="Y2997">
        <v>-37901</v>
      </c>
      <c r="Z2997">
        <v>-12634</v>
      </c>
      <c r="AA2997">
        <v>-0.94</v>
      </c>
      <c r="AB2997">
        <v>3</v>
      </c>
      <c r="AC2997">
        <v>1</v>
      </c>
      <c r="AD2997">
        <v>2</v>
      </c>
      <c r="AE2997">
        <v>33.33</v>
      </c>
      <c r="AF2997">
        <v>21</v>
      </c>
      <c r="AG2997">
        <v>0</v>
      </c>
      <c r="AH2997">
        <v>0</v>
      </c>
      <c r="AI2997">
        <v>3</v>
      </c>
      <c r="AJ2997" s="301">
        <v>43919</v>
      </c>
      <c r="AK2997">
        <v>3980</v>
      </c>
      <c r="AL2997">
        <v>3360</v>
      </c>
      <c r="AM2997" s="301">
        <v>43828</v>
      </c>
      <c r="AN2997">
        <v>4510</v>
      </c>
      <c r="AO2997">
        <v>4150</v>
      </c>
      <c r="AP2997" s="301">
        <v>43645</v>
      </c>
      <c r="AQ2997">
        <v>4695</v>
      </c>
      <c r="AR2997">
        <v>3850</v>
      </c>
      <c r="AS2997" s="301">
        <v>43280</v>
      </c>
      <c r="AT2997">
        <v>4325</v>
      </c>
      <c r="AU2997">
        <v>5180</v>
      </c>
    </row>
    <row r="2998" spans="1:47" x14ac:dyDescent="0.2">
      <c r="A2998" s="102">
        <v>1475</v>
      </c>
      <c r="B2998">
        <v>2914</v>
      </c>
      <c r="C2998" t="s">
        <v>994</v>
      </c>
      <c r="D2998" t="s">
        <v>923</v>
      </c>
      <c r="E2998">
        <v>1998.5</v>
      </c>
      <c r="F2998">
        <v>1997</v>
      </c>
      <c r="G2998">
        <v>500</v>
      </c>
      <c r="H2998" t="s">
        <v>901</v>
      </c>
      <c r="I2998">
        <v>8411</v>
      </c>
      <c r="J2998" t="s">
        <v>979</v>
      </c>
      <c r="K2998" t="s">
        <v>940</v>
      </c>
      <c r="L2998">
        <v>131.69999999999999</v>
      </c>
      <c r="M2998">
        <v>131.9</v>
      </c>
      <c r="N2998">
        <v>7600</v>
      </c>
      <c r="O2998" t="s">
        <v>898</v>
      </c>
      <c r="P2998">
        <v>0.93140581378568899</v>
      </c>
      <c r="Q2998">
        <v>0.937451903878042</v>
      </c>
      <c r="R2998">
        <v>1.8817127659506801E-3</v>
      </c>
      <c r="S2998" s="15">
        <v>9.74994626458877E-2</v>
      </c>
      <c r="T2998" s="15">
        <v>-1.8443586135857299</v>
      </c>
      <c r="U2998" s="15">
        <v>1.8443586135857299</v>
      </c>
      <c r="V2998">
        <v>0.84134876986158003</v>
      </c>
      <c r="W2998">
        <v>-6.46</v>
      </c>
      <c r="X2998">
        <v>0.39</v>
      </c>
      <c r="Y2998">
        <v>-38071</v>
      </c>
      <c r="Z2998">
        <v>-2929</v>
      </c>
      <c r="AA2998">
        <v>-0.15</v>
      </c>
      <c r="AB2998">
        <v>13</v>
      </c>
      <c r="AC2998">
        <v>7</v>
      </c>
      <c r="AD2998">
        <v>6</v>
      </c>
      <c r="AE2998">
        <v>53.85</v>
      </c>
      <c r="AF2998">
        <v>19</v>
      </c>
      <c r="AG2998">
        <v>1</v>
      </c>
      <c r="AH2998">
        <v>1</v>
      </c>
      <c r="AI2998">
        <v>11</v>
      </c>
      <c r="AJ2998" s="301">
        <v>43919</v>
      </c>
      <c r="AK2998">
        <v>2053.5</v>
      </c>
      <c r="AL2998">
        <v>130</v>
      </c>
      <c r="AM2998" s="301">
        <v>43828</v>
      </c>
      <c r="AN2998">
        <v>2432.5</v>
      </c>
      <c r="AO2998">
        <v>168.3</v>
      </c>
      <c r="AP2998" s="301">
        <v>43645</v>
      </c>
      <c r="AQ2998">
        <v>2401</v>
      </c>
      <c r="AR2998">
        <v>157.69999999999999</v>
      </c>
      <c r="AS2998" s="301">
        <v>43280</v>
      </c>
      <c r="AT2998">
        <v>3013</v>
      </c>
      <c r="AU2998">
        <v>185.5</v>
      </c>
    </row>
    <row r="2999" spans="1:47" x14ac:dyDescent="0.2">
      <c r="A2999" s="102">
        <v>3584</v>
      </c>
      <c r="B2999">
        <v>3105</v>
      </c>
      <c r="C2999" t="s">
        <v>46</v>
      </c>
      <c r="D2999" t="s">
        <v>903</v>
      </c>
      <c r="E2999">
        <v>781</v>
      </c>
      <c r="F2999">
        <v>776</v>
      </c>
      <c r="G2999">
        <v>700</v>
      </c>
      <c r="H2999" t="s">
        <v>901</v>
      </c>
      <c r="I2999">
        <v>9062</v>
      </c>
      <c r="J2999" t="s">
        <v>863</v>
      </c>
      <c r="K2999" t="s">
        <v>976</v>
      </c>
      <c r="L2999">
        <v>5560</v>
      </c>
      <c r="M2999">
        <v>5530</v>
      </c>
      <c r="N2999">
        <v>100</v>
      </c>
      <c r="O2999" t="s">
        <v>898</v>
      </c>
      <c r="P2999">
        <v>0.89091758181171399</v>
      </c>
      <c r="Q2999">
        <v>0.87424128815097302</v>
      </c>
      <c r="R2999" s="15">
        <v>0.273888125165549</v>
      </c>
      <c r="S2999">
        <v>9.7556379034429E-2</v>
      </c>
      <c r="T2999">
        <v>-0.163020392937932</v>
      </c>
      <c r="U2999">
        <v>0.163020392937932</v>
      </c>
      <c r="V2999">
        <v>0.238071696920686</v>
      </c>
      <c r="W2999">
        <v>-0.81</v>
      </c>
      <c r="X2999">
        <v>1.77</v>
      </c>
      <c r="Y2999">
        <v>-38482</v>
      </c>
      <c r="Z2999">
        <v>-2749</v>
      </c>
      <c r="AA2999">
        <v>-0.06</v>
      </c>
      <c r="AB2999">
        <v>14</v>
      </c>
      <c r="AC2999">
        <v>6</v>
      </c>
      <c r="AD2999">
        <v>8</v>
      </c>
      <c r="AE2999">
        <v>42.86</v>
      </c>
      <c r="AF2999">
        <v>18</v>
      </c>
      <c r="AG2999">
        <v>2</v>
      </c>
      <c r="AH2999">
        <v>2</v>
      </c>
      <c r="AI2999">
        <v>10</v>
      </c>
      <c r="AJ2999" s="301">
        <v>43919</v>
      </c>
      <c r="AK2999">
        <v>730</v>
      </c>
      <c r="AL2999">
        <v>5300</v>
      </c>
      <c r="AM2999" s="301">
        <v>43828</v>
      </c>
      <c r="AN2999">
        <v>1045</v>
      </c>
      <c r="AO2999">
        <v>6420</v>
      </c>
      <c r="AP2999" s="301">
        <v>43645</v>
      </c>
      <c r="AQ2999">
        <v>844</v>
      </c>
      <c r="AR2999">
        <v>5940</v>
      </c>
      <c r="AS2999" s="301">
        <v>43280</v>
      </c>
      <c r="AT2999">
        <v>1164</v>
      </c>
      <c r="AU2999">
        <v>7800</v>
      </c>
    </row>
    <row r="3000" spans="1:47" x14ac:dyDescent="0.2">
      <c r="A3000" s="102">
        <v>4020</v>
      </c>
      <c r="B3000">
        <v>2811</v>
      </c>
      <c r="C3000" t="s">
        <v>1147</v>
      </c>
      <c r="D3000" t="s">
        <v>923</v>
      </c>
      <c r="E3000">
        <v>3165</v>
      </c>
      <c r="F3000">
        <v>3190</v>
      </c>
      <c r="G3000">
        <v>300</v>
      </c>
      <c r="H3000" t="s">
        <v>898</v>
      </c>
      <c r="I3000">
        <v>3222</v>
      </c>
      <c r="J3000" t="s">
        <v>510</v>
      </c>
      <c r="K3000" t="s">
        <v>921</v>
      </c>
      <c r="L3000">
        <v>1115</v>
      </c>
      <c r="M3000">
        <v>1137</v>
      </c>
      <c r="N3000">
        <v>800</v>
      </c>
      <c r="O3000" t="s">
        <v>901</v>
      </c>
      <c r="P3000">
        <v>0.77828505436309703</v>
      </c>
      <c r="Q3000">
        <v>0.85494000483827404</v>
      </c>
      <c r="R3000">
        <v>0.25084483950289899</v>
      </c>
      <c r="S3000">
        <v>4.45782974030806E-2</v>
      </c>
      <c r="T3000">
        <v>0.60057324958228597</v>
      </c>
      <c r="U3000">
        <v>0.60057324958228597</v>
      </c>
      <c r="V3000">
        <v>0.85342689360075497</v>
      </c>
      <c r="W3000">
        <v>2.48</v>
      </c>
      <c r="X3000">
        <v>4.95</v>
      </c>
      <c r="Y3000">
        <v>-38966</v>
      </c>
      <c r="Z3000">
        <v>-2783</v>
      </c>
      <c r="AA3000">
        <v>-0.36</v>
      </c>
      <c r="AB3000">
        <v>14</v>
      </c>
      <c r="AC3000">
        <v>7</v>
      </c>
      <c r="AD3000">
        <v>7</v>
      </c>
      <c r="AE3000">
        <v>50</v>
      </c>
      <c r="AF3000">
        <v>20</v>
      </c>
      <c r="AG3000">
        <v>1</v>
      </c>
      <c r="AH3000">
        <v>1</v>
      </c>
      <c r="AI3000">
        <v>12</v>
      </c>
      <c r="AJ3000" s="301">
        <v>43919</v>
      </c>
      <c r="AK3000">
        <v>2912</v>
      </c>
      <c r="AL3000">
        <v>998</v>
      </c>
      <c r="AM3000" s="301">
        <v>43828</v>
      </c>
      <c r="AN3000">
        <v>2618</v>
      </c>
      <c r="AO3000">
        <v>961</v>
      </c>
      <c r="AP3000" s="301">
        <v>43645</v>
      </c>
      <c r="AQ3000">
        <v>2524</v>
      </c>
      <c r="AR3000">
        <v>960</v>
      </c>
      <c r="AS3000" s="301">
        <v>43280</v>
      </c>
      <c r="AT3000">
        <v>3575</v>
      </c>
      <c r="AU3000">
        <v>1387</v>
      </c>
    </row>
    <row r="3001" spans="1:47" x14ac:dyDescent="0.2">
      <c r="A3001" s="102">
        <v>1144</v>
      </c>
      <c r="B3001">
        <v>4471</v>
      </c>
      <c r="C3001" t="s">
        <v>1203</v>
      </c>
      <c r="D3001" t="s">
        <v>920</v>
      </c>
      <c r="E3001">
        <v>4665</v>
      </c>
      <c r="F3001">
        <v>4665</v>
      </c>
      <c r="G3001">
        <v>200</v>
      </c>
      <c r="H3001" t="s">
        <v>901</v>
      </c>
      <c r="I3001">
        <v>6301</v>
      </c>
      <c r="J3001" t="s">
        <v>52</v>
      </c>
      <c r="K3001" t="s">
        <v>909</v>
      </c>
      <c r="L3001">
        <v>2125</v>
      </c>
      <c r="M3001">
        <v>2153</v>
      </c>
      <c r="N3001">
        <v>400</v>
      </c>
      <c r="O3001" t="s">
        <v>898</v>
      </c>
      <c r="P3001">
        <v>0.94835863086240002</v>
      </c>
      <c r="Q3001">
        <v>0.944764217558553</v>
      </c>
      <c r="R3001" s="15">
        <v>0.109791389560292</v>
      </c>
      <c r="S3001">
        <v>3.7192797686850902E-2</v>
      </c>
      <c r="T3001">
        <v>-0.12961327028087299</v>
      </c>
      <c r="U3001">
        <v>0.12961327028087299</v>
      </c>
      <c r="V3001">
        <v>4.5431592513410599E-2</v>
      </c>
      <c r="W3001">
        <v>-0.42</v>
      </c>
      <c r="X3001">
        <v>7.7</v>
      </c>
      <c r="Y3001">
        <v>-40113</v>
      </c>
      <c r="Z3001">
        <v>-4011</v>
      </c>
      <c r="AA3001">
        <v>-0.04</v>
      </c>
      <c r="AB3001">
        <v>10</v>
      </c>
      <c r="AC3001">
        <v>4</v>
      </c>
      <c r="AD3001">
        <v>6</v>
      </c>
      <c r="AE3001">
        <v>40</v>
      </c>
      <c r="AF3001">
        <v>19</v>
      </c>
      <c r="AG3001">
        <v>2</v>
      </c>
      <c r="AH3001">
        <v>0</v>
      </c>
      <c r="AI3001">
        <v>8</v>
      </c>
      <c r="AJ3001" s="301">
        <v>43919</v>
      </c>
      <c r="AK3001">
        <v>4110</v>
      </c>
      <c r="AL3001">
        <v>1877.5</v>
      </c>
      <c r="AM3001" s="301">
        <v>43828</v>
      </c>
      <c r="AN3001">
        <v>5420</v>
      </c>
      <c r="AO3001">
        <v>2642</v>
      </c>
      <c r="AP3001" s="301">
        <v>43645</v>
      </c>
      <c r="AQ3001">
        <v>5720</v>
      </c>
      <c r="AR3001">
        <v>2658</v>
      </c>
      <c r="AS3001" s="301">
        <v>43280</v>
      </c>
      <c r="AT3001">
        <v>4760</v>
      </c>
      <c r="AU3001">
        <v>3122</v>
      </c>
    </row>
    <row r="3002" spans="1:47" x14ac:dyDescent="0.2">
      <c r="A3002" s="102">
        <v>1394</v>
      </c>
      <c r="B3002">
        <v>6301</v>
      </c>
      <c r="C3002" t="s">
        <v>52</v>
      </c>
      <c r="D3002" t="s">
        <v>909</v>
      </c>
      <c r="E3002">
        <v>2125</v>
      </c>
      <c r="F3002">
        <v>2153</v>
      </c>
      <c r="G3002">
        <v>500</v>
      </c>
      <c r="H3002" t="s">
        <v>898</v>
      </c>
      <c r="I3002">
        <v>9603</v>
      </c>
      <c r="J3002" t="s">
        <v>1013</v>
      </c>
      <c r="K3002" t="s">
        <v>910</v>
      </c>
      <c r="L3002">
        <v>1569</v>
      </c>
      <c r="M3002">
        <v>1540</v>
      </c>
      <c r="N3002">
        <v>700</v>
      </c>
      <c r="O3002" t="s">
        <v>901</v>
      </c>
      <c r="P3002">
        <v>0.89482608136904296</v>
      </c>
      <c r="Q3002">
        <v>0.93919801709540696</v>
      </c>
      <c r="R3002">
        <v>0.16036919118283899</v>
      </c>
      <c r="S3002">
        <v>1.9679428372558601E-2</v>
      </c>
      <c r="T3002">
        <v>0.90611851014901801</v>
      </c>
      <c r="U3002">
        <v>0.90611851014901801</v>
      </c>
      <c r="V3002">
        <v>0.42298610454809199</v>
      </c>
      <c r="W3002">
        <v>9.6</v>
      </c>
      <c r="X3002">
        <v>0.14000000000000001</v>
      </c>
      <c r="Y3002">
        <v>-40350</v>
      </c>
      <c r="Z3002">
        <v>-3104</v>
      </c>
      <c r="AA3002">
        <v>-0.22</v>
      </c>
      <c r="AB3002">
        <v>13</v>
      </c>
      <c r="AC3002">
        <v>7</v>
      </c>
      <c r="AD3002">
        <v>6</v>
      </c>
      <c r="AE3002">
        <v>53.85</v>
      </c>
      <c r="AF3002">
        <v>17</v>
      </c>
      <c r="AG3002">
        <v>2</v>
      </c>
      <c r="AH3002">
        <v>4</v>
      </c>
      <c r="AI3002">
        <v>7</v>
      </c>
      <c r="AJ3002" s="301">
        <v>43919</v>
      </c>
      <c r="AK3002">
        <v>1877.5</v>
      </c>
      <c r="AL3002">
        <v>1419</v>
      </c>
      <c r="AM3002" s="301">
        <v>43828</v>
      </c>
      <c r="AN3002">
        <v>2642</v>
      </c>
      <c r="AO3002">
        <v>3135</v>
      </c>
      <c r="AP3002" s="301">
        <v>43645</v>
      </c>
      <c r="AQ3002">
        <v>2658</v>
      </c>
      <c r="AR3002">
        <v>2719</v>
      </c>
      <c r="AS3002" s="301">
        <v>43280</v>
      </c>
      <c r="AT3002">
        <v>3122</v>
      </c>
      <c r="AU3002">
        <v>3240</v>
      </c>
    </row>
    <row r="3003" spans="1:47" x14ac:dyDescent="0.2">
      <c r="A3003" s="102">
        <v>1847</v>
      </c>
      <c r="B3003">
        <v>1801</v>
      </c>
      <c r="C3003" t="s">
        <v>1352</v>
      </c>
      <c r="D3003" t="s">
        <v>907</v>
      </c>
      <c r="E3003">
        <v>3845</v>
      </c>
      <c r="F3003">
        <v>3905</v>
      </c>
      <c r="G3003">
        <v>200</v>
      </c>
      <c r="H3003" t="s">
        <v>898</v>
      </c>
      <c r="I3003">
        <v>8031</v>
      </c>
      <c r="J3003" t="s">
        <v>618</v>
      </c>
      <c r="K3003" t="s">
        <v>905</v>
      </c>
      <c r="L3003">
        <v>1600.5</v>
      </c>
      <c r="M3003">
        <v>1596</v>
      </c>
      <c r="N3003">
        <v>500</v>
      </c>
      <c r="O3003" t="s">
        <v>901</v>
      </c>
      <c r="P3003">
        <v>0.94556900905159402</v>
      </c>
      <c r="Q3003">
        <v>0.928645593807362</v>
      </c>
      <c r="R3003" s="15">
        <v>1.51730172462926E-2</v>
      </c>
      <c r="S3003" s="15">
        <v>2.5699589657704799E-2</v>
      </c>
      <c r="T3003">
        <v>1.93004546686023</v>
      </c>
      <c r="U3003">
        <v>1.93004546686023</v>
      </c>
      <c r="V3003">
        <v>1.6266630150920001</v>
      </c>
      <c r="W3003">
        <v>9.36</v>
      </c>
      <c r="X3003">
        <v>2.1800000000000002</v>
      </c>
      <c r="Y3003">
        <v>-40546</v>
      </c>
      <c r="Z3003">
        <v>-2896</v>
      </c>
      <c r="AA3003">
        <v>-0.18</v>
      </c>
      <c r="AB3003">
        <v>14</v>
      </c>
      <c r="AC3003">
        <v>6</v>
      </c>
      <c r="AD3003">
        <v>8</v>
      </c>
      <c r="AE3003">
        <v>42.86</v>
      </c>
      <c r="AF3003">
        <v>21</v>
      </c>
      <c r="AG3003">
        <v>1</v>
      </c>
      <c r="AH3003">
        <v>0</v>
      </c>
      <c r="AI3003">
        <v>13</v>
      </c>
      <c r="AJ3003" s="301">
        <v>43919</v>
      </c>
      <c r="AK3003">
        <v>3355</v>
      </c>
      <c r="AL3003">
        <v>1570</v>
      </c>
      <c r="AM3003" s="301">
        <v>43828</v>
      </c>
      <c r="AN3003">
        <v>4545</v>
      </c>
      <c r="AO3003">
        <v>1946</v>
      </c>
      <c r="AP3003" s="301">
        <v>43645</v>
      </c>
      <c r="AQ3003">
        <v>3990</v>
      </c>
      <c r="AR3003">
        <v>1798</v>
      </c>
      <c r="AS3003" s="301">
        <v>43280</v>
      </c>
      <c r="AT3003">
        <v>5980</v>
      </c>
      <c r="AU3003">
        <v>1828</v>
      </c>
    </row>
    <row r="3004" spans="1:47" x14ac:dyDescent="0.2">
      <c r="A3004" s="102">
        <v>211</v>
      </c>
      <c r="B3004">
        <v>4208</v>
      </c>
      <c r="C3004" t="s">
        <v>1026</v>
      </c>
      <c r="D3004" t="s">
        <v>920</v>
      </c>
      <c r="E3004">
        <v>1810</v>
      </c>
      <c r="F3004">
        <v>1797</v>
      </c>
      <c r="G3004">
        <v>600</v>
      </c>
      <c r="H3004" t="s">
        <v>901</v>
      </c>
      <c r="I3004">
        <v>7202</v>
      </c>
      <c r="J3004" t="s">
        <v>596</v>
      </c>
      <c r="K3004" t="s">
        <v>913</v>
      </c>
      <c r="L3004">
        <v>950.5</v>
      </c>
      <c r="M3004">
        <v>944.8</v>
      </c>
      <c r="N3004">
        <v>1100</v>
      </c>
      <c r="O3004" t="s">
        <v>898</v>
      </c>
      <c r="P3004">
        <v>0.93939010109621102</v>
      </c>
      <c r="Q3004">
        <v>0.96690870130286799</v>
      </c>
      <c r="R3004">
        <v>3.1737581596651999E-2</v>
      </c>
      <c r="S3004" s="15">
        <v>1.9220843328614901E-2</v>
      </c>
      <c r="T3004">
        <v>-1.0876919215576899</v>
      </c>
      <c r="U3004">
        <v>1.0876919215576899</v>
      </c>
      <c r="V3004">
        <v>1.1914925766219899</v>
      </c>
      <c r="W3004">
        <v>-10.63</v>
      </c>
      <c r="X3004">
        <v>3.61</v>
      </c>
      <c r="Y3004">
        <v>-40612</v>
      </c>
      <c r="Z3004">
        <v>-3124</v>
      </c>
      <c r="AA3004">
        <v>-0.18</v>
      </c>
      <c r="AB3004">
        <v>13</v>
      </c>
      <c r="AC3004">
        <v>8</v>
      </c>
      <c r="AD3004">
        <v>5</v>
      </c>
      <c r="AE3004">
        <v>61.54</v>
      </c>
      <c r="AF3004">
        <v>18</v>
      </c>
      <c r="AG3004">
        <v>1</v>
      </c>
      <c r="AH3004">
        <v>2</v>
      </c>
      <c r="AI3004">
        <v>10</v>
      </c>
      <c r="AJ3004" s="301">
        <v>43919</v>
      </c>
      <c r="AK3004">
        <v>1691</v>
      </c>
      <c r="AL3004">
        <v>745.1</v>
      </c>
      <c r="AM3004" s="301">
        <v>43828</v>
      </c>
      <c r="AN3004">
        <v>2379</v>
      </c>
      <c r="AO3004">
        <v>1299</v>
      </c>
      <c r="AP3004" s="301">
        <v>43645</v>
      </c>
      <c r="AQ3004">
        <v>2298</v>
      </c>
      <c r="AR3004">
        <v>1247</v>
      </c>
      <c r="AS3004" s="301">
        <v>43280</v>
      </c>
      <c r="AT3004">
        <v>2821</v>
      </c>
      <c r="AU3004">
        <v>1430.5</v>
      </c>
    </row>
    <row r="3005" spans="1:47" x14ac:dyDescent="0.2">
      <c r="A3005" s="102">
        <v>3738</v>
      </c>
      <c r="B3005">
        <v>5991</v>
      </c>
      <c r="C3005" t="s">
        <v>789</v>
      </c>
      <c r="D3005" t="s">
        <v>1032</v>
      </c>
      <c r="E3005">
        <v>693</v>
      </c>
      <c r="F3005">
        <v>693</v>
      </c>
      <c r="G3005">
        <v>1500</v>
      </c>
      <c r="H3005" t="s">
        <v>898</v>
      </c>
      <c r="I3005">
        <v>9412</v>
      </c>
      <c r="J3005" t="s">
        <v>452</v>
      </c>
      <c r="K3005" t="s">
        <v>900</v>
      </c>
      <c r="L3005">
        <v>402</v>
      </c>
      <c r="M3005">
        <v>391</v>
      </c>
      <c r="N3005">
        <v>2700</v>
      </c>
      <c r="O3005" t="s">
        <v>901</v>
      </c>
      <c r="P3005">
        <v>0.79648364457046295</v>
      </c>
      <c r="Q3005">
        <v>0.86783724257348704</v>
      </c>
      <c r="R3005">
        <v>0.141099055220993</v>
      </c>
      <c r="S3005">
        <v>6.5124527871194798E-2</v>
      </c>
      <c r="T3005">
        <v>0.63007657495477698</v>
      </c>
      <c r="U3005">
        <v>0.63007657495477698</v>
      </c>
      <c r="V3005">
        <v>0.67213695259182604</v>
      </c>
      <c r="W3005">
        <v>2.84</v>
      </c>
      <c r="X3005">
        <v>1.56</v>
      </c>
      <c r="Y3005">
        <v>-40655</v>
      </c>
      <c r="Z3005">
        <v>-3127</v>
      </c>
      <c r="AA3005">
        <v>-0.17</v>
      </c>
      <c r="AB3005">
        <v>13</v>
      </c>
      <c r="AC3005">
        <v>6</v>
      </c>
      <c r="AD3005">
        <v>7</v>
      </c>
      <c r="AE3005">
        <v>46.15</v>
      </c>
      <c r="AF3005">
        <v>21</v>
      </c>
      <c r="AG3005">
        <v>0</v>
      </c>
      <c r="AH3005">
        <v>1</v>
      </c>
      <c r="AI3005">
        <v>12</v>
      </c>
      <c r="AJ3005" s="301">
        <v>43919</v>
      </c>
      <c r="AK3005">
        <v>747</v>
      </c>
      <c r="AL3005">
        <v>393</v>
      </c>
      <c r="AM3005" s="301">
        <v>43828</v>
      </c>
      <c r="AN3005">
        <v>995</v>
      </c>
      <c r="AO3005">
        <v>485</v>
      </c>
      <c r="AP3005" s="301">
        <v>43645</v>
      </c>
      <c r="AQ3005">
        <v>857</v>
      </c>
      <c r="AR3005">
        <v>438</v>
      </c>
      <c r="AS3005" s="301">
        <v>43280</v>
      </c>
      <c r="AT3005">
        <v>1025</v>
      </c>
      <c r="AU3005">
        <v>538</v>
      </c>
    </row>
    <row r="3006" spans="1:47" x14ac:dyDescent="0.2">
      <c r="A3006" s="102">
        <v>3774</v>
      </c>
      <c r="B3006">
        <v>4631</v>
      </c>
      <c r="C3006" t="s">
        <v>1088</v>
      </c>
      <c r="D3006" t="s">
        <v>920</v>
      </c>
      <c r="E3006">
        <v>2685</v>
      </c>
      <c r="F3006">
        <v>2636</v>
      </c>
      <c r="G3006">
        <v>400</v>
      </c>
      <c r="H3006" t="s">
        <v>901</v>
      </c>
      <c r="I3006">
        <v>6770</v>
      </c>
      <c r="J3006" t="s">
        <v>21</v>
      </c>
      <c r="K3006" t="s">
        <v>903</v>
      </c>
      <c r="L3006">
        <v>1390</v>
      </c>
      <c r="M3006">
        <v>1344</v>
      </c>
      <c r="N3006">
        <v>800</v>
      </c>
      <c r="O3006" t="s">
        <v>898</v>
      </c>
      <c r="P3006">
        <v>0.91421758100066197</v>
      </c>
      <c r="Q3006">
        <v>0.86631176364070495</v>
      </c>
      <c r="R3006">
        <v>0.15126644341170101</v>
      </c>
      <c r="S3006">
        <v>7.0086681189493599E-2</v>
      </c>
      <c r="T3006">
        <v>-0.77395486425061499</v>
      </c>
      <c r="U3006">
        <v>0.77395486425061499</v>
      </c>
      <c r="V3006">
        <v>0.84738653658715601</v>
      </c>
      <c r="W3006">
        <v>-8.75</v>
      </c>
      <c r="X3006">
        <v>1.97</v>
      </c>
      <c r="Y3006">
        <v>-41043</v>
      </c>
      <c r="Z3006">
        <v>-3157</v>
      </c>
      <c r="AA3006">
        <v>0.02</v>
      </c>
      <c r="AB3006">
        <v>13</v>
      </c>
      <c r="AC3006">
        <v>6</v>
      </c>
      <c r="AD3006">
        <v>7</v>
      </c>
      <c r="AE3006">
        <v>46.15</v>
      </c>
      <c r="AF3006">
        <v>17</v>
      </c>
      <c r="AG3006">
        <v>3</v>
      </c>
      <c r="AH3006">
        <v>4</v>
      </c>
      <c r="AI3006">
        <v>6</v>
      </c>
      <c r="AJ3006" s="301">
        <v>43919</v>
      </c>
      <c r="AK3006">
        <v>2479</v>
      </c>
      <c r="AL3006">
        <v>1055</v>
      </c>
      <c r="AM3006" s="301">
        <v>43828</v>
      </c>
      <c r="AN3006">
        <v>3035</v>
      </c>
      <c r="AO3006">
        <v>2492</v>
      </c>
      <c r="AP3006" s="301">
        <v>43645</v>
      </c>
      <c r="AQ3006">
        <v>2906</v>
      </c>
      <c r="AR3006">
        <v>1869</v>
      </c>
      <c r="AS3006" s="301">
        <v>43280</v>
      </c>
      <c r="AT3006">
        <v>3450</v>
      </c>
      <c r="AU3006">
        <v>2830</v>
      </c>
    </row>
    <row r="3007" spans="1:47" x14ac:dyDescent="0.2">
      <c r="A3007" s="102">
        <v>3594</v>
      </c>
      <c r="B3007">
        <v>2730</v>
      </c>
      <c r="C3007" t="s">
        <v>489</v>
      </c>
      <c r="D3007" t="s">
        <v>921</v>
      </c>
      <c r="E3007">
        <v>1094</v>
      </c>
      <c r="F3007">
        <v>1074</v>
      </c>
      <c r="G3007">
        <v>1000</v>
      </c>
      <c r="H3007" t="s">
        <v>898</v>
      </c>
      <c r="I3007">
        <v>5803</v>
      </c>
      <c r="J3007" t="s">
        <v>23</v>
      </c>
      <c r="K3007" t="s">
        <v>911</v>
      </c>
      <c r="L3007">
        <v>312</v>
      </c>
      <c r="M3007">
        <v>308</v>
      </c>
      <c r="N3007">
        <v>3500</v>
      </c>
      <c r="O3007" t="s">
        <v>901</v>
      </c>
      <c r="P3007">
        <v>0.70942365946655905</v>
      </c>
      <c r="Q3007">
        <v>0.87366924561819403</v>
      </c>
      <c r="R3007">
        <v>0.19231325465855001</v>
      </c>
      <c r="S3007">
        <v>6.8430355194553899E-2</v>
      </c>
      <c r="T3007">
        <v>2.6901518486730001</v>
      </c>
      <c r="U3007">
        <v>2.6901518486730001</v>
      </c>
      <c r="V3007">
        <v>3.2700720575820501</v>
      </c>
      <c r="W3007">
        <v>11.15</v>
      </c>
      <c r="X3007">
        <v>0.37</v>
      </c>
      <c r="Y3007">
        <v>-41172</v>
      </c>
      <c r="Z3007">
        <v>-2573</v>
      </c>
      <c r="AA3007">
        <v>-0.09</v>
      </c>
      <c r="AB3007">
        <v>16</v>
      </c>
      <c r="AC3007">
        <v>7</v>
      </c>
      <c r="AD3007">
        <v>9</v>
      </c>
      <c r="AE3007">
        <v>43.75</v>
      </c>
      <c r="AF3007">
        <v>17</v>
      </c>
      <c r="AG3007">
        <v>4</v>
      </c>
      <c r="AH3007">
        <v>1</v>
      </c>
      <c r="AI3007">
        <v>11</v>
      </c>
      <c r="AJ3007" s="301">
        <v>43919</v>
      </c>
      <c r="AK3007">
        <v>905</v>
      </c>
      <c r="AL3007">
        <v>317</v>
      </c>
      <c r="AM3007" s="301">
        <v>43828</v>
      </c>
      <c r="AN3007">
        <v>1213</v>
      </c>
      <c r="AO3007">
        <v>452</v>
      </c>
      <c r="AP3007" s="301">
        <v>43645</v>
      </c>
      <c r="AQ3007">
        <v>1021</v>
      </c>
      <c r="AR3007">
        <v>421</v>
      </c>
      <c r="AS3007" s="301">
        <v>43280</v>
      </c>
      <c r="AT3007">
        <v>1075</v>
      </c>
      <c r="AU3007">
        <v>689</v>
      </c>
    </row>
    <row r="3008" spans="1:47" x14ac:dyDescent="0.2">
      <c r="A3008" s="102">
        <v>2008</v>
      </c>
      <c r="B3008">
        <v>3197</v>
      </c>
      <c r="C3008" t="s">
        <v>508</v>
      </c>
      <c r="D3008" t="s">
        <v>921</v>
      </c>
      <c r="E3008">
        <v>1738</v>
      </c>
      <c r="F3008">
        <v>1715</v>
      </c>
      <c r="G3008">
        <v>600</v>
      </c>
      <c r="H3008" t="s">
        <v>901</v>
      </c>
      <c r="I3008">
        <v>4849</v>
      </c>
      <c r="J3008" t="s">
        <v>448</v>
      </c>
      <c r="K3008" t="s">
        <v>910</v>
      </c>
      <c r="L3008">
        <v>2773</v>
      </c>
      <c r="M3008">
        <v>2667</v>
      </c>
      <c r="N3008">
        <v>400</v>
      </c>
      <c r="O3008" t="s">
        <v>898</v>
      </c>
      <c r="P3008">
        <v>0.93946226530966903</v>
      </c>
      <c r="Q3008">
        <v>0.92454305264193604</v>
      </c>
      <c r="R3008">
        <v>0.15047140682707599</v>
      </c>
      <c r="S3008">
        <v>3.28652628258869E-2</v>
      </c>
      <c r="T3008">
        <v>-0.40399542461218801</v>
      </c>
      <c r="U3008">
        <v>0.40399542461218801</v>
      </c>
      <c r="V3008">
        <v>0.52119335732138505</v>
      </c>
      <c r="W3008">
        <v>-6.07</v>
      </c>
      <c r="X3008">
        <v>3.54</v>
      </c>
      <c r="Y3008">
        <v>-41340</v>
      </c>
      <c r="Z3008">
        <v>-2432</v>
      </c>
      <c r="AA3008">
        <v>-0.23</v>
      </c>
      <c r="AB3008">
        <v>17</v>
      </c>
      <c r="AC3008">
        <v>8</v>
      </c>
      <c r="AD3008">
        <v>9</v>
      </c>
      <c r="AE3008">
        <v>47.06</v>
      </c>
      <c r="AF3008">
        <v>15</v>
      </c>
      <c r="AG3008">
        <v>5</v>
      </c>
      <c r="AH3008">
        <v>4</v>
      </c>
      <c r="AI3008">
        <v>8</v>
      </c>
      <c r="AJ3008" s="301">
        <v>43919</v>
      </c>
      <c r="AK3008">
        <v>1614</v>
      </c>
      <c r="AL3008">
        <v>2100</v>
      </c>
      <c r="AM3008" s="301">
        <v>43828</v>
      </c>
      <c r="AN3008">
        <v>2135</v>
      </c>
      <c r="AO3008">
        <v>4775</v>
      </c>
      <c r="AP3008" s="301">
        <v>43645</v>
      </c>
      <c r="AQ3008">
        <v>1873</v>
      </c>
      <c r="AR3008">
        <v>4265</v>
      </c>
      <c r="AS3008" s="301">
        <v>43280</v>
      </c>
      <c r="AT3008">
        <v>1626</v>
      </c>
      <c r="AU3008">
        <v>5350</v>
      </c>
    </row>
    <row r="3009" spans="1:47" x14ac:dyDescent="0.2">
      <c r="A3009" s="102">
        <v>177</v>
      </c>
      <c r="B3009">
        <v>4917</v>
      </c>
      <c r="C3009" t="s">
        <v>1137</v>
      </c>
      <c r="D3009" t="s">
        <v>920</v>
      </c>
      <c r="E3009">
        <v>1980</v>
      </c>
      <c r="F3009">
        <v>1989</v>
      </c>
      <c r="G3009">
        <v>500</v>
      </c>
      <c r="H3009" t="s">
        <v>901</v>
      </c>
      <c r="I3009">
        <v>6371</v>
      </c>
      <c r="J3009" t="s">
        <v>1003</v>
      </c>
      <c r="K3009" t="s">
        <v>909</v>
      </c>
      <c r="L3009">
        <v>2599</v>
      </c>
      <c r="M3009">
        <v>2563</v>
      </c>
      <c r="N3009">
        <v>400</v>
      </c>
      <c r="O3009" t="s">
        <v>898</v>
      </c>
      <c r="P3009">
        <v>0.59221029894647803</v>
      </c>
      <c r="Q3009">
        <v>0.96859335843207295</v>
      </c>
      <c r="R3009">
        <v>0.237024494667676</v>
      </c>
      <c r="S3009" s="15">
        <v>7.0555847311299894E-2</v>
      </c>
      <c r="T3009">
        <v>-0.81423287072675798</v>
      </c>
      <c r="U3009">
        <v>0.81423287072675798</v>
      </c>
      <c r="V3009">
        <v>1.13389612114316</v>
      </c>
      <c r="W3009">
        <v>-5.7</v>
      </c>
      <c r="X3009">
        <v>2.99</v>
      </c>
      <c r="Y3009">
        <v>-41348</v>
      </c>
      <c r="Z3009">
        <v>-6891</v>
      </c>
      <c r="AA3009">
        <v>-0.13</v>
      </c>
      <c r="AB3009">
        <v>6</v>
      </c>
      <c r="AC3009">
        <v>3</v>
      </c>
      <c r="AD3009">
        <v>3</v>
      </c>
      <c r="AE3009">
        <v>50</v>
      </c>
      <c r="AF3009">
        <v>20</v>
      </c>
      <c r="AG3009">
        <v>0</v>
      </c>
      <c r="AH3009">
        <v>1</v>
      </c>
      <c r="AI3009">
        <v>5</v>
      </c>
      <c r="AJ3009" s="301">
        <v>43919</v>
      </c>
      <c r="AK3009">
        <v>2119</v>
      </c>
      <c r="AL3009">
        <v>2608</v>
      </c>
      <c r="AM3009" s="301">
        <v>43828</v>
      </c>
      <c r="AN3009">
        <v>3000</v>
      </c>
      <c r="AO3009">
        <v>3865</v>
      </c>
      <c r="AP3009" s="301">
        <v>43645</v>
      </c>
      <c r="AQ3009">
        <v>2663</v>
      </c>
      <c r="AR3009">
        <v>3630</v>
      </c>
      <c r="AS3009" s="301">
        <v>43280</v>
      </c>
      <c r="AT3009">
        <v>3335</v>
      </c>
      <c r="AU3009">
        <v>4390</v>
      </c>
    </row>
    <row r="3010" spans="1:47" x14ac:dyDescent="0.2">
      <c r="A3010" s="102">
        <v>3188</v>
      </c>
      <c r="B3010">
        <v>5991</v>
      </c>
      <c r="C3010" t="s">
        <v>789</v>
      </c>
      <c r="D3010" t="s">
        <v>1032</v>
      </c>
      <c r="E3010">
        <v>693</v>
      </c>
      <c r="F3010">
        <v>693</v>
      </c>
      <c r="G3010">
        <v>1400</v>
      </c>
      <c r="H3010" t="s">
        <v>901</v>
      </c>
      <c r="I3010">
        <v>7951</v>
      </c>
      <c r="J3010" t="s">
        <v>1131</v>
      </c>
      <c r="K3010" t="s">
        <v>919</v>
      </c>
      <c r="L3010">
        <v>5050</v>
      </c>
      <c r="M3010">
        <v>4975</v>
      </c>
      <c r="N3010">
        <v>200</v>
      </c>
      <c r="O3010" t="s">
        <v>898</v>
      </c>
      <c r="P3010">
        <v>0.82714731521684803</v>
      </c>
      <c r="Q3010">
        <v>0.88989638051650999</v>
      </c>
      <c r="R3010">
        <v>3.26326338722513E-2</v>
      </c>
      <c r="S3010" s="15">
        <v>9.51923016825377E-2</v>
      </c>
      <c r="T3010">
        <v>-1.2010058610988299</v>
      </c>
      <c r="U3010">
        <v>1.2010058610988299</v>
      </c>
      <c r="V3010">
        <v>1.32876171533468</v>
      </c>
      <c r="W3010">
        <v>-10.26</v>
      </c>
      <c r="X3010">
        <v>2.4900000000000002</v>
      </c>
      <c r="Y3010">
        <v>-41507</v>
      </c>
      <c r="Z3010">
        <v>-2594</v>
      </c>
      <c r="AA3010">
        <v>-0.34</v>
      </c>
      <c r="AB3010">
        <v>16</v>
      </c>
      <c r="AC3010">
        <v>8</v>
      </c>
      <c r="AD3010">
        <v>8</v>
      </c>
      <c r="AE3010">
        <v>50</v>
      </c>
      <c r="AF3010">
        <v>19</v>
      </c>
      <c r="AG3010">
        <v>2</v>
      </c>
      <c r="AH3010">
        <v>1</v>
      </c>
      <c r="AI3010">
        <v>13</v>
      </c>
      <c r="AJ3010" s="301">
        <v>43919</v>
      </c>
      <c r="AK3010">
        <v>747</v>
      </c>
      <c r="AL3010">
        <v>4315</v>
      </c>
      <c r="AM3010" s="301">
        <v>43828</v>
      </c>
      <c r="AN3010">
        <v>995</v>
      </c>
      <c r="AO3010">
        <v>6080</v>
      </c>
      <c r="AP3010" s="301">
        <v>43645</v>
      </c>
      <c r="AQ3010">
        <v>857</v>
      </c>
      <c r="AR3010">
        <v>5260</v>
      </c>
      <c r="AS3010" s="301">
        <v>43280</v>
      </c>
      <c r="AT3010">
        <v>1025</v>
      </c>
      <c r="AU3010">
        <v>5570</v>
      </c>
    </row>
    <row r="3011" spans="1:47" x14ac:dyDescent="0.2">
      <c r="A3011" s="102">
        <v>2365</v>
      </c>
      <c r="B3011">
        <v>4091</v>
      </c>
      <c r="C3011" t="s">
        <v>1334</v>
      </c>
      <c r="D3011" t="s">
        <v>920</v>
      </c>
      <c r="E3011">
        <v>1721</v>
      </c>
      <c r="F3011">
        <v>1751</v>
      </c>
      <c r="G3011">
        <v>400</v>
      </c>
      <c r="H3011" t="s">
        <v>901</v>
      </c>
      <c r="I3011">
        <v>6963</v>
      </c>
      <c r="J3011" t="s">
        <v>1347</v>
      </c>
      <c r="K3011" t="s">
        <v>903</v>
      </c>
      <c r="L3011">
        <v>7110</v>
      </c>
      <c r="M3011">
        <v>7010</v>
      </c>
      <c r="N3011">
        <v>100</v>
      </c>
      <c r="O3011" t="s">
        <v>898</v>
      </c>
      <c r="P3011">
        <v>0.90774753999463897</v>
      </c>
      <c r="Q3011">
        <v>0.91506232752125805</v>
      </c>
      <c r="R3011">
        <v>3.5749337147990397E-2</v>
      </c>
      <c r="S3011">
        <v>4.5799392958988001E-2</v>
      </c>
      <c r="T3011">
        <v>-0.27668978897562102</v>
      </c>
      <c r="U3011">
        <v>0.27668978897562102</v>
      </c>
      <c r="V3011">
        <v>0.81127550593347397</v>
      </c>
      <c r="W3011">
        <v>-1.4</v>
      </c>
      <c r="X3011">
        <v>0.09</v>
      </c>
      <c r="Y3011">
        <v>-41743</v>
      </c>
      <c r="Z3011">
        <v>-3479</v>
      </c>
      <c r="AA3011">
        <v>0.06</v>
      </c>
      <c r="AB3011">
        <v>12</v>
      </c>
      <c r="AC3011">
        <v>7</v>
      </c>
      <c r="AD3011">
        <v>5</v>
      </c>
      <c r="AE3011">
        <v>58.33</v>
      </c>
      <c r="AF3011">
        <v>19</v>
      </c>
      <c r="AG3011">
        <v>3</v>
      </c>
      <c r="AH3011">
        <v>2</v>
      </c>
      <c r="AI3011">
        <v>7</v>
      </c>
      <c r="AJ3011" s="301">
        <v>43919</v>
      </c>
      <c r="AK3011">
        <v>1662</v>
      </c>
      <c r="AL3011">
        <v>6200</v>
      </c>
      <c r="AM3011" s="301">
        <v>43828</v>
      </c>
      <c r="AN3011">
        <v>2428</v>
      </c>
      <c r="AO3011">
        <v>8780</v>
      </c>
      <c r="AP3011" s="301">
        <v>43645</v>
      </c>
      <c r="AQ3011">
        <v>2285</v>
      </c>
      <c r="AR3011">
        <v>7600</v>
      </c>
      <c r="AS3011" s="301">
        <v>43280</v>
      </c>
      <c r="AT3011">
        <v>1526</v>
      </c>
      <c r="AU3011">
        <v>9300</v>
      </c>
    </row>
    <row r="3012" spans="1:47" x14ac:dyDescent="0.2">
      <c r="A3012" s="102">
        <v>1806</v>
      </c>
      <c r="B3012">
        <v>8411</v>
      </c>
      <c r="C3012" t="s">
        <v>979</v>
      </c>
      <c r="D3012" t="s">
        <v>940</v>
      </c>
      <c r="E3012">
        <v>131.69999999999999</v>
      </c>
      <c r="F3012">
        <v>131.9</v>
      </c>
      <c r="G3012">
        <v>8200</v>
      </c>
      <c r="H3012" t="s">
        <v>901</v>
      </c>
      <c r="I3012">
        <v>9616</v>
      </c>
      <c r="J3012" t="s">
        <v>1156</v>
      </c>
      <c r="K3012" t="s">
        <v>910</v>
      </c>
      <c r="L3012">
        <v>3730</v>
      </c>
      <c r="M3012">
        <v>3595</v>
      </c>
      <c r="N3012">
        <v>300</v>
      </c>
      <c r="O3012" t="s">
        <v>898</v>
      </c>
      <c r="P3012">
        <v>0.81016768560828401</v>
      </c>
      <c r="Q3012">
        <v>0.929888205464798</v>
      </c>
      <c r="R3012">
        <v>0.45822543084268202</v>
      </c>
      <c r="S3012" s="15">
        <v>9.3487410271417701E-2</v>
      </c>
      <c r="T3012">
        <v>-0.99532347700007995</v>
      </c>
      <c r="U3012">
        <v>0.99532347700007995</v>
      </c>
      <c r="V3012">
        <v>1.10731382375052</v>
      </c>
      <c r="W3012">
        <v>-22.23</v>
      </c>
      <c r="X3012">
        <v>0.28999999999999998</v>
      </c>
      <c r="Y3012">
        <v>-42010</v>
      </c>
      <c r="Z3012">
        <v>-2101</v>
      </c>
      <c r="AA3012">
        <v>-0.12</v>
      </c>
      <c r="AB3012">
        <v>20</v>
      </c>
      <c r="AC3012">
        <v>10</v>
      </c>
      <c r="AD3012">
        <v>10</v>
      </c>
      <c r="AE3012">
        <v>50</v>
      </c>
      <c r="AF3012">
        <v>18</v>
      </c>
      <c r="AG3012">
        <v>2</v>
      </c>
      <c r="AH3012">
        <v>4</v>
      </c>
      <c r="AI3012">
        <v>14</v>
      </c>
      <c r="AJ3012" s="301">
        <v>43919</v>
      </c>
      <c r="AK3012">
        <v>130</v>
      </c>
      <c r="AL3012">
        <v>2291</v>
      </c>
      <c r="AM3012" s="301">
        <v>43828</v>
      </c>
      <c r="AN3012">
        <v>168.3</v>
      </c>
      <c r="AO3012">
        <v>5180</v>
      </c>
      <c r="AP3012" s="301">
        <v>43645</v>
      </c>
      <c r="AQ3012">
        <v>157.69999999999999</v>
      </c>
      <c r="AR3012">
        <v>5240</v>
      </c>
      <c r="AS3012" s="301">
        <v>43280</v>
      </c>
      <c r="AT3012">
        <v>185.5</v>
      </c>
      <c r="AU3012">
        <v>5940</v>
      </c>
    </row>
    <row r="3013" spans="1:47" x14ac:dyDescent="0.2">
      <c r="A3013" s="102">
        <v>778</v>
      </c>
      <c r="B3013">
        <v>4114</v>
      </c>
      <c r="C3013" t="s">
        <v>997</v>
      </c>
      <c r="D3013" t="s">
        <v>920</v>
      </c>
      <c r="E3013">
        <v>5560</v>
      </c>
      <c r="F3013">
        <v>5590</v>
      </c>
      <c r="G3013">
        <v>100</v>
      </c>
      <c r="H3013" t="s">
        <v>901</v>
      </c>
      <c r="I3013">
        <v>7276</v>
      </c>
      <c r="J3013" t="s">
        <v>937</v>
      </c>
      <c r="K3013" t="s">
        <v>903</v>
      </c>
      <c r="L3013">
        <v>4275</v>
      </c>
      <c r="M3013">
        <v>4255</v>
      </c>
      <c r="N3013">
        <v>100</v>
      </c>
      <c r="O3013" t="s">
        <v>898</v>
      </c>
      <c r="P3013">
        <v>0.94077457260782404</v>
      </c>
      <c r="Q3013">
        <v>0.95170675261720505</v>
      </c>
      <c r="R3013">
        <v>8.6976850374958104E-3</v>
      </c>
      <c r="S3013">
        <v>9.5152450586684205E-4</v>
      </c>
      <c r="T3013">
        <v>-0.26978754704032198</v>
      </c>
      <c r="U3013">
        <v>0.26978754704032198</v>
      </c>
      <c r="V3013">
        <v>0.57029929385145495</v>
      </c>
      <c r="W3013">
        <v>-1.63</v>
      </c>
      <c r="X3013">
        <v>23.88</v>
      </c>
      <c r="Y3013">
        <v>-42058</v>
      </c>
      <c r="Z3013">
        <v>-8412</v>
      </c>
      <c r="AA3013">
        <v>-0.03</v>
      </c>
      <c r="AB3013">
        <v>5</v>
      </c>
      <c r="AC3013">
        <v>2</v>
      </c>
      <c r="AD3013">
        <v>3</v>
      </c>
      <c r="AE3013">
        <v>40</v>
      </c>
      <c r="AF3013">
        <v>17</v>
      </c>
      <c r="AG3013">
        <v>1</v>
      </c>
      <c r="AH3013">
        <v>1</v>
      </c>
      <c r="AI3013">
        <v>3</v>
      </c>
      <c r="AJ3013" s="301">
        <v>43919</v>
      </c>
      <c r="AK3013">
        <v>5180</v>
      </c>
      <c r="AL3013">
        <v>3710</v>
      </c>
      <c r="AM3013" s="301">
        <v>43828</v>
      </c>
      <c r="AN3013">
        <v>6790</v>
      </c>
      <c r="AO3013">
        <v>5100</v>
      </c>
      <c r="AP3013" s="301">
        <v>43645</v>
      </c>
      <c r="AQ3013">
        <v>7230</v>
      </c>
      <c r="AR3013">
        <v>5880</v>
      </c>
      <c r="AS3013" s="301">
        <v>43280</v>
      </c>
      <c r="AT3013">
        <v>7900</v>
      </c>
      <c r="AU3013">
        <v>7150</v>
      </c>
    </row>
    <row r="3014" spans="1:47" x14ac:dyDescent="0.2">
      <c r="A3014" s="102">
        <v>2574</v>
      </c>
      <c r="B3014">
        <v>4005</v>
      </c>
      <c r="C3014" t="s">
        <v>1072</v>
      </c>
      <c r="D3014" t="s">
        <v>920</v>
      </c>
      <c r="E3014">
        <v>313</v>
      </c>
      <c r="F3014">
        <v>312</v>
      </c>
      <c r="G3014">
        <v>3300</v>
      </c>
      <c r="H3014" t="s">
        <v>901</v>
      </c>
      <c r="I3014">
        <v>7459</v>
      </c>
      <c r="J3014" t="s">
        <v>604</v>
      </c>
      <c r="K3014" t="s">
        <v>905</v>
      </c>
      <c r="L3014">
        <v>2035</v>
      </c>
      <c r="M3014">
        <v>2036</v>
      </c>
      <c r="N3014">
        <v>500</v>
      </c>
      <c r="O3014" t="s">
        <v>898</v>
      </c>
      <c r="P3014">
        <v>0.61818689636118196</v>
      </c>
      <c r="Q3014">
        <v>0.90920496083512403</v>
      </c>
      <c r="R3014">
        <v>0.48418092555551101</v>
      </c>
      <c r="S3014">
        <v>6.0501571472384101E-2</v>
      </c>
      <c r="T3014">
        <v>-0.51871652668837898</v>
      </c>
      <c r="U3014">
        <v>0.51871652668837898</v>
      </c>
      <c r="V3014">
        <v>0.301709497463863</v>
      </c>
      <c r="W3014">
        <v>-2.42</v>
      </c>
      <c r="X3014">
        <v>1.1399999999999999</v>
      </c>
      <c r="Y3014">
        <v>-42105</v>
      </c>
      <c r="Z3014">
        <v>-2477</v>
      </c>
      <c r="AA3014">
        <v>-7.0000000000000007E-2</v>
      </c>
      <c r="AB3014">
        <v>17</v>
      </c>
      <c r="AC3014">
        <v>11</v>
      </c>
      <c r="AD3014">
        <v>6</v>
      </c>
      <c r="AE3014">
        <v>64.709999999999994</v>
      </c>
      <c r="AF3014">
        <v>18</v>
      </c>
      <c r="AG3014">
        <v>2</v>
      </c>
      <c r="AH3014">
        <v>3</v>
      </c>
      <c r="AI3014">
        <v>12</v>
      </c>
      <c r="AJ3014" s="301">
        <v>43919</v>
      </c>
      <c r="AK3014">
        <v>329</v>
      </c>
      <c r="AL3014">
        <v>2183</v>
      </c>
      <c r="AM3014" s="301">
        <v>43828</v>
      </c>
      <c r="AN3014">
        <v>498</v>
      </c>
      <c r="AO3014">
        <v>2413</v>
      </c>
      <c r="AP3014" s="301">
        <v>43645</v>
      </c>
      <c r="AQ3014">
        <v>515</v>
      </c>
      <c r="AR3014">
        <v>2427</v>
      </c>
      <c r="AS3014" s="301">
        <v>43280</v>
      </c>
      <c r="AT3014">
        <v>623</v>
      </c>
      <c r="AU3014">
        <v>2183</v>
      </c>
    </row>
    <row r="3015" spans="1:47" x14ac:dyDescent="0.2">
      <c r="A3015" s="102">
        <v>1084</v>
      </c>
      <c r="B3015">
        <v>6113</v>
      </c>
      <c r="C3015" t="s">
        <v>1129</v>
      </c>
      <c r="D3015" t="s">
        <v>909</v>
      </c>
      <c r="E3015">
        <v>862</v>
      </c>
      <c r="F3015">
        <v>859</v>
      </c>
      <c r="G3015">
        <v>1200</v>
      </c>
      <c r="H3015" t="s">
        <v>901</v>
      </c>
      <c r="I3015">
        <v>7240</v>
      </c>
      <c r="J3015" t="s">
        <v>599</v>
      </c>
      <c r="K3015" t="s">
        <v>913</v>
      </c>
      <c r="L3015">
        <v>1315</v>
      </c>
      <c r="M3015">
        <v>1294</v>
      </c>
      <c r="N3015">
        <v>800</v>
      </c>
      <c r="O3015" t="s">
        <v>898</v>
      </c>
      <c r="P3015">
        <v>0.71774576044270999</v>
      </c>
      <c r="Q3015">
        <v>0.94582713051594403</v>
      </c>
      <c r="R3015">
        <v>0.39934011956138898</v>
      </c>
      <c r="S3015">
        <v>7.3894530897163399E-2</v>
      </c>
      <c r="T3015">
        <v>-1.39863811952607</v>
      </c>
      <c r="U3015">
        <v>1.39863811952607</v>
      </c>
      <c r="V3015">
        <v>1.52213129062943</v>
      </c>
      <c r="W3015">
        <v>-11.48</v>
      </c>
      <c r="X3015">
        <v>0.43</v>
      </c>
      <c r="Y3015">
        <v>-42700</v>
      </c>
      <c r="Z3015">
        <v>-2372</v>
      </c>
      <c r="AA3015">
        <v>-0.14000000000000001</v>
      </c>
      <c r="AB3015">
        <v>18</v>
      </c>
      <c r="AC3015">
        <v>7</v>
      </c>
      <c r="AD3015">
        <v>11</v>
      </c>
      <c r="AE3015">
        <v>38.89</v>
      </c>
      <c r="AF3015">
        <v>20</v>
      </c>
      <c r="AG3015">
        <v>4</v>
      </c>
      <c r="AH3015">
        <v>1</v>
      </c>
      <c r="AI3015">
        <v>13</v>
      </c>
      <c r="AJ3015" s="301">
        <v>43919</v>
      </c>
      <c r="AK3015">
        <v>872</v>
      </c>
      <c r="AL3015">
        <v>1212</v>
      </c>
      <c r="AM3015" s="301">
        <v>43828</v>
      </c>
      <c r="AN3015">
        <v>1250</v>
      </c>
      <c r="AO3015">
        <v>1641</v>
      </c>
      <c r="AP3015" s="301">
        <v>43645</v>
      </c>
      <c r="AQ3015">
        <v>1246</v>
      </c>
      <c r="AR3015">
        <v>1653</v>
      </c>
      <c r="AS3015" s="301">
        <v>43280</v>
      </c>
      <c r="AT3015">
        <v>1059</v>
      </c>
      <c r="AU3015">
        <v>2099</v>
      </c>
    </row>
    <row r="3016" spans="1:47" x14ac:dyDescent="0.2">
      <c r="A3016" s="102">
        <v>3287</v>
      </c>
      <c r="B3016">
        <v>6326</v>
      </c>
      <c r="C3016" t="s">
        <v>1450</v>
      </c>
      <c r="D3016" t="s">
        <v>909</v>
      </c>
      <c r="E3016">
        <v>1614.5</v>
      </c>
      <c r="F3016">
        <v>1599</v>
      </c>
      <c r="G3016">
        <v>600</v>
      </c>
      <c r="H3016" t="s">
        <v>898</v>
      </c>
      <c r="I3016">
        <v>6473</v>
      </c>
      <c r="J3016" t="s">
        <v>806</v>
      </c>
      <c r="K3016" t="s">
        <v>909</v>
      </c>
      <c r="L3016">
        <v>816</v>
      </c>
      <c r="M3016">
        <v>805</v>
      </c>
      <c r="N3016">
        <v>1200</v>
      </c>
      <c r="O3016" t="s">
        <v>901</v>
      </c>
      <c r="P3016">
        <v>0.86779749924577898</v>
      </c>
      <c r="Q3016">
        <v>0.88623277245825305</v>
      </c>
      <c r="R3016">
        <v>0.18894960269144101</v>
      </c>
      <c r="S3016">
        <v>4.5199227379567899E-2</v>
      </c>
      <c r="T3016">
        <v>1.97026982954145</v>
      </c>
      <c r="U3016">
        <v>1.97026982954145</v>
      </c>
      <c r="V3016">
        <v>1.78215393596511</v>
      </c>
      <c r="W3016">
        <v>10.77</v>
      </c>
      <c r="X3016">
        <v>0.69</v>
      </c>
      <c r="Y3016">
        <v>-42876</v>
      </c>
      <c r="Z3016">
        <v>-2858</v>
      </c>
      <c r="AA3016">
        <v>-0.13</v>
      </c>
      <c r="AB3016">
        <v>15</v>
      </c>
      <c r="AC3016">
        <v>7</v>
      </c>
      <c r="AD3016">
        <v>8</v>
      </c>
      <c r="AE3016">
        <v>46.67</v>
      </c>
      <c r="AF3016">
        <v>18</v>
      </c>
      <c r="AG3016">
        <v>3</v>
      </c>
      <c r="AH3016">
        <v>3</v>
      </c>
      <c r="AI3016">
        <v>9</v>
      </c>
      <c r="AJ3016" s="301">
        <v>43919</v>
      </c>
      <c r="AK3016">
        <v>1398.5</v>
      </c>
      <c r="AL3016">
        <v>755</v>
      </c>
      <c r="AM3016" s="301">
        <v>43828</v>
      </c>
      <c r="AN3016">
        <v>1726</v>
      </c>
      <c r="AO3016">
        <v>1301</v>
      </c>
      <c r="AP3016" s="301">
        <v>43645</v>
      </c>
      <c r="AQ3016">
        <v>1813</v>
      </c>
      <c r="AR3016">
        <v>1355</v>
      </c>
      <c r="AS3016" s="301">
        <v>43280</v>
      </c>
      <c r="AT3016">
        <v>1732</v>
      </c>
      <c r="AU3016">
        <v>1484</v>
      </c>
    </row>
    <row r="3017" spans="1:47" x14ac:dyDescent="0.2">
      <c r="A3017" s="102">
        <v>1071</v>
      </c>
      <c r="B3017">
        <v>2327</v>
      </c>
      <c r="C3017" t="s">
        <v>1171</v>
      </c>
      <c r="D3017" t="s">
        <v>900</v>
      </c>
      <c r="E3017">
        <v>2942</v>
      </c>
      <c r="F3017">
        <v>2914</v>
      </c>
      <c r="G3017">
        <v>300</v>
      </c>
      <c r="H3017" t="s">
        <v>901</v>
      </c>
      <c r="I3017">
        <v>7202</v>
      </c>
      <c r="J3017" t="s">
        <v>596</v>
      </c>
      <c r="K3017" t="s">
        <v>913</v>
      </c>
      <c r="L3017">
        <v>950.5</v>
      </c>
      <c r="M3017">
        <v>944.8</v>
      </c>
      <c r="N3017">
        <v>900</v>
      </c>
      <c r="O3017" t="s">
        <v>898</v>
      </c>
      <c r="P3017">
        <v>0.86068082945703395</v>
      </c>
      <c r="Q3017">
        <v>0.94601263824405901</v>
      </c>
      <c r="R3017">
        <v>0.14190092663697801</v>
      </c>
      <c r="S3017" s="15">
        <v>2.78601274477515E-3</v>
      </c>
      <c r="T3017">
        <v>-0.66032256455937299</v>
      </c>
      <c r="U3017">
        <v>0.66032256455937299</v>
      </c>
      <c r="V3017">
        <v>0.76315714678185398</v>
      </c>
      <c r="W3017">
        <v>-7.3</v>
      </c>
      <c r="X3017">
        <v>2.73</v>
      </c>
      <c r="Y3017">
        <v>-43015</v>
      </c>
      <c r="Z3017">
        <v>-3072</v>
      </c>
      <c r="AA3017">
        <v>-0.27</v>
      </c>
      <c r="AB3017">
        <v>14</v>
      </c>
      <c r="AC3017">
        <v>8</v>
      </c>
      <c r="AD3017">
        <v>6</v>
      </c>
      <c r="AE3017">
        <v>57.14</v>
      </c>
      <c r="AF3017">
        <v>19</v>
      </c>
      <c r="AG3017">
        <v>2</v>
      </c>
      <c r="AH3017">
        <v>2</v>
      </c>
      <c r="AI3017">
        <v>10</v>
      </c>
      <c r="AJ3017" s="301">
        <v>43919</v>
      </c>
      <c r="AK3017">
        <v>2686</v>
      </c>
      <c r="AL3017">
        <v>745.1</v>
      </c>
      <c r="AM3017" s="301">
        <v>43828</v>
      </c>
      <c r="AN3017">
        <v>3600</v>
      </c>
      <c r="AO3017">
        <v>1299</v>
      </c>
      <c r="AP3017" s="301">
        <v>43645</v>
      </c>
      <c r="AQ3017">
        <v>3515</v>
      </c>
      <c r="AR3017">
        <v>1247</v>
      </c>
      <c r="AS3017" s="301">
        <v>43280</v>
      </c>
      <c r="AT3017">
        <v>2762</v>
      </c>
      <c r="AU3017">
        <v>1430.5</v>
      </c>
    </row>
    <row r="3018" spans="1:47" x14ac:dyDescent="0.2">
      <c r="A3018" s="102">
        <v>2807</v>
      </c>
      <c r="B3018">
        <v>2587</v>
      </c>
      <c r="C3018" t="s">
        <v>1233</v>
      </c>
      <c r="D3018" t="s">
        <v>923</v>
      </c>
      <c r="E3018">
        <v>4200</v>
      </c>
      <c r="F3018">
        <v>4180</v>
      </c>
      <c r="G3018">
        <v>200</v>
      </c>
      <c r="H3018" t="s">
        <v>901</v>
      </c>
      <c r="I3018">
        <v>9678</v>
      </c>
      <c r="J3018" t="s">
        <v>1453</v>
      </c>
      <c r="K3018" t="s">
        <v>910</v>
      </c>
      <c r="L3018">
        <v>2297</v>
      </c>
      <c r="M3018">
        <v>2316</v>
      </c>
      <c r="N3018">
        <v>400</v>
      </c>
      <c r="O3018" t="s">
        <v>898</v>
      </c>
      <c r="P3018">
        <v>0.84685226658830404</v>
      </c>
      <c r="Q3018">
        <v>0.90332598452595503</v>
      </c>
      <c r="R3018">
        <v>3.9849184815549197E-3</v>
      </c>
      <c r="S3018">
        <v>2.8900146029530199E-2</v>
      </c>
      <c r="T3018">
        <v>-1.6031971952611901</v>
      </c>
      <c r="U3018">
        <v>1.6031971952611901</v>
      </c>
      <c r="V3018">
        <v>1.00858780421613</v>
      </c>
      <c r="W3018">
        <v>-6.66</v>
      </c>
      <c r="X3018">
        <v>10.81</v>
      </c>
      <c r="Y3018">
        <v>-43271</v>
      </c>
      <c r="Z3018">
        <v>-6182</v>
      </c>
      <c r="AA3018">
        <v>-0.41</v>
      </c>
      <c r="AB3018">
        <v>7</v>
      </c>
      <c r="AC3018">
        <v>3</v>
      </c>
      <c r="AD3018">
        <v>4</v>
      </c>
      <c r="AE3018">
        <v>42.86</v>
      </c>
      <c r="AF3018">
        <v>18</v>
      </c>
      <c r="AG3018">
        <v>2</v>
      </c>
      <c r="AH3018">
        <v>2</v>
      </c>
      <c r="AI3018">
        <v>3</v>
      </c>
      <c r="AJ3018" s="301">
        <v>43919</v>
      </c>
      <c r="AK3018">
        <v>4260</v>
      </c>
      <c r="AL3018">
        <v>2133</v>
      </c>
      <c r="AM3018" s="301">
        <v>43828</v>
      </c>
      <c r="AN3018">
        <v>4545</v>
      </c>
      <c r="AO3018">
        <v>2821</v>
      </c>
      <c r="AP3018" s="301">
        <v>43645</v>
      </c>
      <c r="AQ3018">
        <v>4710</v>
      </c>
      <c r="AR3018">
        <v>2838</v>
      </c>
      <c r="AS3018" s="301">
        <v>43280</v>
      </c>
      <c r="AT3018">
        <v>4670</v>
      </c>
      <c r="AU3018">
        <v>3470</v>
      </c>
    </row>
    <row r="3019" spans="1:47" x14ac:dyDescent="0.2">
      <c r="A3019" s="102">
        <v>184</v>
      </c>
      <c r="B3019">
        <v>5711</v>
      </c>
      <c r="C3019" t="s">
        <v>1266</v>
      </c>
      <c r="D3019" t="s">
        <v>911</v>
      </c>
      <c r="E3019">
        <v>2266</v>
      </c>
      <c r="F3019">
        <v>2250</v>
      </c>
      <c r="G3019">
        <v>400</v>
      </c>
      <c r="H3019" t="s">
        <v>901</v>
      </c>
      <c r="I3019">
        <v>7240</v>
      </c>
      <c r="J3019" t="s">
        <v>599</v>
      </c>
      <c r="K3019" t="s">
        <v>913</v>
      </c>
      <c r="L3019">
        <v>1315</v>
      </c>
      <c r="M3019">
        <v>1294</v>
      </c>
      <c r="N3019">
        <v>700</v>
      </c>
      <c r="O3019" t="s">
        <v>898</v>
      </c>
      <c r="P3019">
        <v>0.96542575348632698</v>
      </c>
      <c r="Q3019">
        <v>0.968211713213599</v>
      </c>
      <c r="R3019">
        <v>1.4385626456236099E-3</v>
      </c>
      <c r="S3019" s="15">
        <v>8.3487379001257106E-2</v>
      </c>
      <c r="T3019">
        <v>-0.87730482584353997</v>
      </c>
      <c r="U3019">
        <v>0.87730482584353997</v>
      </c>
      <c r="V3019">
        <v>1.1035147286209199</v>
      </c>
      <c r="W3019">
        <v>-4.53</v>
      </c>
      <c r="X3019">
        <v>0.64</v>
      </c>
      <c r="Y3019">
        <v>-43578</v>
      </c>
      <c r="Z3019">
        <v>-4358</v>
      </c>
      <c r="AA3019">
        <v>-0.22</v>
      </c>
      <c r="AB3019">
        <v>10</v>
      </c>
      <c r="AC3019">
        <v>5</v>
      </c>
      <c r="AD3019">
        <v>5</v>
      </c>
      <c r="AE3019">
        <v>50</v>
      </c>
      <c r="AF3019">
        <v>20</v>
      </c>
      <c r="AG3019">
        <v>1</v>
      </c>
      <c r="AH3019">
        <v>2</v>
      </c>
      <c r="AI3019">
        <v>7</v>
      </c>
      <c r="AJ3019" s="301">
        <v>43919</v>
      </c>
      <c r="AK3019">
        <v>2207</v>
      </c>
      <c r="AL3019">
        <v>1212</v>
      </c>
      <c r="AM3019" s="301">
        <v>43828</v>
      </c>
      <c r="AN3019">
        <v>2977</v>
      </c>
      <c r="AO3019">
        <v>1641</v>
      </c>
      <c r="AP3019" s="301">
        <v>43645</v>
      </c>
      <c r="AQ3019">
        <v>3125</v>
      </c>
      <c r="AR3019">
        <v>1653</v>
      </c>
      <c r="AS3019" s="301">
        <v>43280</v>
      </c>
      <c r="AT3019">
        <v>2976</v>
      </c>
      <c r="AU3019">
        <v>2099</v>
      </c>
    </row>
    <row r="3020" spans="1:47" x14ac:dyDescent="0.2">
      <c r="A3020" s="102">
        <v>2773</v>
      </c>
      <c r="B3020">
        <v>1801</v>
      </c>
      <c r="C3020" t="s">
        <v>1352</v>
      </c>
      <c r="D3020" t="s">
        <v>907</v>
      </c>
      <c r="E3020">
        <v>3845</v>
      </c>
      <c r="F3020">
        <v>3905</v>
      </c>
      <c r="G3020">
        <v>200</v>
      </c>
      <c r="H3020" t="s">
        <v>901</v>
      </c>
      <c r="I3020">
        <v>6770</v>
      </c>
      <c r="J3020" t="s">
        <v>21</v>
      </c>
      <c r="K3020" t="s">
        <v>903</v>
      </c>
      <c r="L3020">
        <v>1390</v>
      </c>
      <c r="M3020">
        <v>1344</v>
      </c>
      <c r="N3020">
        <v>600</v>
      </c>
      <c r="O3020" t="s">
        <v>898</v>
      </c>
      <c r="P3020">
        <v>0.95971611845868099</v>
      </c>
      <c r="Q3020">
        <v>0.90429199344035305</v>
      </c>
      <c r="R3020">
        <v>1.4520843370090601E-2</v>
      </c>
      <c r="S3020" s="15">
        <v>7.8739908555083699E-2</v>
      </c>
      <c r="T3020">
        <v>-0.29279346365549402</v>
      </c>
      <c r="U3020">
        <v>0.29279346365549402</v>
      </c>
      <c r="V3020">
        <v>0.79104581824744402</v>
      </c>
      <c r="W3020">
        <v>-2.61</v>
      </c>
      <c r="X3020">
        <v>3.25</v>
      </c>
      <c r="Y3020">
        <v>-43647</v>
      </c>
      <c r="Z3020">
        <v>-3968</v>
      </c>
      <c r="AA3020">
        <v>-0.5</v>
      </c>
      <c r="AB3020">
        <v>11</v>
      </c>
      <c r="AC3020">
        <v>6</v>
      </c>
      <c r="AD3020">
        <v>5</v>
      </c>
      <c r="AE3020">
        <v>54.55</v>
      </c>
      <c r="AF3020">
        <v>17</v>
      </c>
      <c r="AG3020">
        <v>3</v>
      </c>
      <c r="AH3020">
        <v>3</v>
      </c>
      <c r="AI3020">
        <v>5</v>
      </c>
      <c r="AJ3020" s="301">
        <v>43919</v>
      </c>
      <c r="AK3020">
        <v>3355</v>
      </c>
      <c r="AL3020">
        <v>1055</v>
      </c>
      <c r="AM3020" s="301">
        <v>43828</v>
      </c>
      <c r="AN3020">
        <v>4545</v>
      </c>
      <c r="AO3020">
        <v>2492</v>
      </c>
      <c r="AP3020" s="301">
        <v>43645</v>
      </c>
      <c r="AQ3020">
        <v>3990</v>
      </c>
      <c r="AR3020">
        <v>1869</v>
      </c>
      <c r="AS3020" s="301">
        <v>43280</v>
      </c>
      <c r="AT3020">
        <v>5980</v>
      </c>
      <c r="AU3020">
        <v>2830</v>
      </c>
    </row>
    <row r="3021" spans="1:47" x14ac:dyDescent="0.2">
      <c r="A3021" s="102">
        <v>727</v>
      </c>
      <c r="B3021">
        <v>1332</v>
      </c>
      <c r="C3021" t="s">
        <v>1174</v>
      </c>
      <c r="D3021" t="s">
        <v>974</v>
      </c>
      <c r="E3021">
        <v>468</v>
      </c>
      <c r="F3021">
        <v>456</v>
      </c>
      <c r="G3021">
        <v>2200</v>
      </c>
      <c r="H3021" t="s">
        <v>901</v>
      </c>
      <c r="I3021">
        <v>2433</v>
      </c>
      <c r="J3021" t="s">
        <v>1202</v>
      </c>
      <c r="K3021" t="s">
        <v>910</v>
      </c>
      <c r="L3021">
        <v>1247</v>
      </c>
      <c r="M3021">
        <v>1239</v>
      </c>
      <c r="N3021">
        <v>800</v>
      </c>
      <c r="O3021" t="s">
        <v>898</v>
      </c>
      <c r="P3021">
        <v>0.79973492769503496</v>
      </c>
      <c r="Q3021">
        <v>0.95287198425743602</v>
      </c>
      <c r="R3021">
        <v>1.25736134524035E-4</v>
      </c>
      <c r="S3021" s="15">
        <v>3.1278208913965398E-3</v>
      </c>
      <c r="T3021">
        <v>-1.3948596233924999</v>
      </c>
      <c r="U3021">
        <v>1.3948596233924999</v>
      </c>
      <c r="V3021">
        <v>1.33815824262009</v>
      </c>
      <c r="W3021">
        <v>-11.06</v>
      </c>
      <c r="X3021">
        <v>1.21</v>
      </c>
      <c r="Y3021">
        <v>-43656</v>
      </c>
      <c r="Z3021">
        <v>-2425</v>
      </c>
      <c r="AA3021">
        <v>-0.21</v>
      </c>
      <c r="AB3021">
        <v>18</v>
      </c>
      <c r="AC3021">
        <v>8</v>
      </c>
      <c r="AD3021">
        <v>10</v>
      </c>
      <c r="AE3021">
        <v>44.44</v>
      </c>
      <c r="AF3021">
        <v>18</v>
      </c>
      <c r="AG3021">
        <v>3</v>
      </c>
      <c r="AH3021">
        <v>3</v>
      </c>
      <c r="AI3021">
        <v>12</v>
      </c>
      <c r="AJ3021" s="301">
        <v>43919</v>
      </c>
      <c r="AK3021">
        <v>517</v>
      </c>
      <c r="AL3021">
        <v>1154</v>
      </c>
      <c r="AM3021" s="301">
        <v>43828</v>
      </c>
      <c r="AN3021">
        <v>652</v>
      </c>
      <c r="AO3021">
        <v>1768</v>
      </c>
      <c r="AP3021" s="301">
        <v>43645</v>
      </c>
      <c r="AQ3021">
        <v>674</v>
      </c>
      <c r="AR3021">
        <v>1849</v>
      </c>
      <c r="AS3021" s="301">
        <v>43280</v>
      </c>
      <c r="AT3021">
        <v>537</v>
      </c>
      <c r="AU3021">
        <v>1730</v>
      </c>
    </row>
    <row r="3022" spans="1:47" x14ac:dyDescent="0.2">
      <c r="A3022" s="102">
        <v>123</v>
      </c>
      <c r="B3022">
        <v>6724</v>
      </c>
      <c r="C3022" t="s">
        <v>583</v>
      </c>
      <c r="D3022" t="s">
        <v>903</v>
      </c>
      <c r="E3022">
        <v>1197</v>
      </c>
      <c r="F3022">
        <v>1164</v>
      </c>
      <c r="G3022">
        <v>800</v>
      </c>
      <c r="H3022" t="s">
        <v>898</v>
      </c>
      <c r="I3022">
        <v>8058</v>
      </c>
      <c r="J3022" t="s">
        <v>1140</v>
      </c>
      <c r="K3022" t="s">
        <v>905</v>
      </c>
      <c r="L3022">
        <v>2250</v>
      </c>
      <c r="M3022">
        <v>2233</v>
      </c>
      <c r="N3022">
        <v>400</v>
      </c>
      <c r="O3022" t="s">
        <v>901</v>
      </c>
      <c r="P3022">
        <v>0.78903190418158697</v>
      </c>
      <c r="Q3022">
        <v>0.97143874697835797</v>
      </c>
      <c r="R3022">
        <v>0.46005477483063301</v>
      </c>
      <c r="S3022" s="15">
        <v>1.4396258089759001E-3</v>
      </c>
      <c r="T3022">
        <v>0.46796013576986401</v>
      </c>
      <c r="U3022">
        <v>0.46796013576986401</v>
      </c>
      <c r="V3022">
        <v>0.93620831560786799</v>
      </c>
      <c r="W3022">
        <v>3.27</v>
      </c>
      <c r="X3022">
        <v>4.25</v>
      </c>
      <c r="Y3022">
        <v>-44066</v>
      </c>
      <c r="Z3022">
        <v>-3148</v>
      </c>
      <c r="AA3022">
        <v>-0.27</v>
      </c>
      <c r="AB3022">
        <v>14</v>
      </c>
      <c r="AC3022">
        <v>7</v>
      </c>
      <c r="AD3022">
        <v>7</v>
      </c>
      <c r="AE3022">
        <v>50</v>
      </c>
      <c r="AF3022">
        <v>19</v>
      </c>
      <c r="AG3022">
        <v>2</v>
      </c>
      <c r="AH3022">
        <v>2</v>
      </c>
      <c r="AI3022">
        <v>10</v>
      </c>
      <c r="AJ3022" s="301">
        <v>43919</v>
      </c>
      <c r="AK3022">
        <v>1229</v>
      </c>
      <c r="AL3022">
        <v>2378.5</v>
      </c>
      <c r="AM3022" s="301">
        <v>43828</v>
      </c>
      <c r="AN3022">
        <v>1655</v>
      </c>
      <c r="AO3022">
        <v>2900</v>
      </c>
      <c r="AP3022" s="301">
        <v>43645</v>
      </c>
      <c r="AQ3022">
        <v>1721</v>
      </c>
      <c r="AR3022">
        <v>2910.5</v>
      </c>
      <c r="AS3022" s="301">
        <v>43280</v>
      </c>
      <c r="AT3022">
        <v>1882</v>
      </c>
      <c r="AU3022">
        <v>3051</v>
      </c>
    </row>
    <row r="3023" spans="1:47" x14ac:dyDescent="0.2">
      <c r="A3023" s="102">
        <v>1212</v>
      </c>
      <c r="B3023">
        <v>2181</v>
      </c>
      <c r="C3023" t="s">
        <v>1392</v>
      </c>
      <c r="D3023" t="s">
        <v>910</v>
      </c>
      <c r="E3023">
        <v>1473</v>
      </c>
      <c r="F3023">
        <v>1459</v>
      </c>
      <c r="G3023">
        <v>600</v>
      </c>
      <c r="H3023" t="s">
        <v>898</v>
      </c>
      <c r="I3023">
        <v>6302</v>
      </c>
      <c r="J3023" t="s">
        <v>1085</v>
      </c>
      <c r="K3023" t="s">
        <v>909</v>
      </c>
      <c r="L3023">
        <v>2323</v>
      </c>
      <c r="M3023">
        <v>2311</v>
      </c>
      <c r="N3023">
        <v>400</v>
      </c>
      <c r="O3023" t="s">
        <v>901</v>
      </c>
      <c r="P3023">
        <v>0.92602964863442605</v>
      </c>
      <c r="Q3023">
        <v>0.94341277893488695</v>
      </c>
      <c r="R3023">
        <v>0.16861531772635099</v>
      </c>
      <c r="S3023" s="15">
        <v>7.2322679545871807E-2</v>
      </c>
      <c r="T3023">
        <v>1.9403039023545701</v>
      </c>
      <c r="U3023">
        <v>1.9403039023545701</v>
      </c>
      <c r="V3023">
        <v>2.0151091714402298</v>
      </c>
      <c r="W3023">
        <v>12.92</v>
      </c>
      <c r="X3023">
        <v>5.3</v>
      </c>
      <c r="Y3023">
        <v>-44231</v>
      </c>
      <c r="Z3023">
        <v>-3159</v>
      </c>
      <c r="AA3023">
        <v>-0.22</v>
      </c>
      <c r="AB3023">
        <v>14</v>
      </c>
      <c r="AC3023">
        <v>7</v>
      </c>
      <c r="AD3023">
        <v>7</v>
      </c>
      <c r="AE3023">
        <v>50</v>
      </c>
      <c r="AF3023">
        <v>17</v>
      </c>
      <c r="AG3023">
        <v>4</v>
      </c>
      <c r="AH3023">
        <v>5</v>
      </c>
      <c r="AI3023">
        <v>5</v>
      </c>
      <c r="AJ3023" s="301">
        <v>43919</v>
      </c>
      <c r="AK3023">
        <v>1100</v>
      </c>
      <c r="AL3023">
        <v>2016</v>
      </c>
      <c r="AM3023" s="301">
        <v>43828</v>
      </c>
      <c r="AN3023">
        <v>2051</v>
      </c>
      <c r="AO3023">
        <v>3130</v>
      </c>
      <c r="AP3023" s="301">
        <v>43645</v>
      </c>
      <c r="AQ3023">
        <v>2583</v>
      </c>
      <c r="AR3023">
        <v>3800</v>
      </c>
      <c r="AS3023" s="301">
        <v>43280</v>
      </c>
      <c r="AT3023">
        <v>2349</v>
      </c>
      <c r="AU3023">
        <v>3695</v>
      </c>
    </row>
    <row r="3024" spans="1:47" x14ac:dyDescent="0.2">
      <c r="A3024" s="102">
        <v>1158</v>
      </c>
      <c r="B3024">
        <v>6506</v>
      </c>
      <c r="C3024" t="s">
        <v>1005</v>
      </c>
      <c r="D3024" t="s">
        <v>903</v>
      </c>
      <c r="E3024">
        <v>3665</v>
      </c>
      <c r="F3024">
        <v>3675</v>
      </c>
      <c r="G3024">
        <v>200</v>
      </c>
      <c r="H3024" t="s">
        <v>898</v>
      </c>
      <c r="I3024">
        <v>7313</v>
      </c>
      <c r="J3024" t="s">
        <v>857</v>
      </c>
      <c r="K3024" t="s">
        <v>913</v>
      </c>
      <c r="L3024">
        <v>2939</v>
      </c>
      <c r="M3024">
        <v>2923</v>
      </c>
      <c r="N3024">
        <v>300</v>
      </c>
      <c r="O3024" t="s">
        <v>901</v>
      </c>
      <c r="P3024">
        <v>0.94909131132182101</v>
      </c>
      <c r="Q3024">
        <v>0.94437804752250798</v>
      </c>
      <c r="R3024" s="15">
        <v>0.188177258995498</v>
      </c>
      <c r="S3024">
        <v>1.06462986884077E-3</v>
      </c>
      <c r="T3024">
        <v>1.0200371594700799</v>
      </c>
      <c r="U3024">
        <v>1.0200371594700799</v>
      </c>
      <c r="V3024">
        <v>0.83436163198128499</v>
      </c>
      <c r="W3024">
        <v>4.87</v>
      </c>
      <c r="X3024">
        <v>19.309999999999999</v>
      </c>
      <c r="Y3024">
        <v>-44284</v>
      </c>
      <c r="Z3024">
        <v>-7381</v>
      </c>
      <c r="AA3024">
        <v>-0.45</v>
      </c>
      <c r="AB3024">
        <v>6</v>
      </c>
      <c r="AC3024">
        <v>2</v>
      </c>
      <c r="AD3024">
        <v>4</v>
      </c>
      <c r="AE3024">
        <v>33.33</v>
      </c>
      <c r="AF3024">
        <v>16</v>
      </c>
      <c r="AG3024">
        <v>1</v>
      </c>
      <c r="AH3024">
        <v>1</v>
      </c>
      <c r="AI3024">
        <v>4</v>
      </c>
      <c r="AJ3024" s="301">
        <v>43919</v>
      </c>
      <c r="AK3024">
        <v>3010</v>
      </c>
      <c r="AL3024">
        <v>2701</v>
      </c>
      <c r="AM3024" s="301">
        <v>43828</v>
      </c>
      <c r="AN3024">
        <v>4170</v>
      </c>
      <c r="AO3024">
        <v>3425</v>
      </c>
      <c r="AP3024" s="301">
        <v>43645</v>
      </c>
      <c r="AQ3024">
        <v>3855</v>
      </c>
      <c r="AR3024">
        <v>3075</v>
      </c>
      <c r="AS3024" s="301">
        <v>43280</v>
      </c>
      <c r="AT3024">
        <v>3920</v>
      </c>
      <c r="AU3024">
        <v>4495</v>
      </c>
    </row>
    <row r="3025" spans="1:47" x14ac:dyDescent="0.2">
      <c r="A3025" s="102">
        <v>1764</v>
      </c>
      <c r="B3025">
        <v>6925</v>
      </c>
      <c r="C3025" t="s">
        <v>1177</v>
      </c>
      <c r="D3025" t="s">
        <v>903</v>
      </c>
      <c r="E3025">
        <v>1339</v>
      </c>
      <c r="F3025">
        <v>1427</v>
      </c>
      <c r="G3025">
        <v>700</v>
      </c>
      <c r="H3025" t="s">
        <v>898</v>
      </c>
      <c r="I3025">
        <v>8031</v>
      </c>
      <c r="J3025" t="s">
        <v>618</v>
      </c>
      <c r="K3025" t="s">
        <v>905</v>
      </c>
      <c r="L3025">
        <v>1600.5</v>
      </c>
      <c r="M3025">
        <v>1596</v>
      </c>
      <c r="N3025">
        <v>600</v>
      </c>
      <c r="O3025" t="s">
        <v>901</v>
      </c>
      <c r="P3025">
        <v>0.90001809353681295</v>
      </c>
      <c r="Q3025">
        <v>0.93106746348254399</v>
      </c>
      <c r="R3025">
        <v>2.0783990115000602E-2</v>
      </c>
      <c r="S3025">
        <v>6.2305442499661398E-2</v>
      </c>
      <c r="T3025">
        <v>2.1114292940909198</v>
      </c>
      <c r="U3025">
        <v>2.1114292940909198</v>
      </c>
      <c r="V3025">
        <v>1.2195466845179399</v>
      </c>
      <c r="W3025">
        <v>15.71</v>
      </c>
      <c r="X3025">
        <v>4.3099999999999996</v>
      </c>
      <c r="Y3025">
        <v>-44285</v>
      </c>
      <c r="Z3025">
        <v>-2768</v>
      </c>
      <c r="AA3025">
        <v>-0.16</v>
      </c>
      <c r="AB3025">
        <v>16</v>
      </c>
      <c r="AC3025">
        <v>8</v>
      </c>
      <c r="AD3025">
        <v>8</v>
      </c>
      <c r="AE3025">
        <v>50</v>
      </c>
      <c r="AF3025">
        <v>21</v>
      </c>
      <c r="AG3025">
        <v>0</v>
      </c>
      <c r="AH3025">
        <v>0</v>
      </c>
      <c r="AI3025">
        <v>16</v>
      </c>
      <c r="AJ3025" s="301">
        <v>43919</v>
      </c>
      <c r="AK3025">
        <v>1060</v>
      </c>
      <c r="AL3025">
        <v>1570</v>
      </c>
      <c r="AM3025" s="301">
        <v>43828</v>
      </c>
      <c r="AN3025">
        <v>1624</v>
      </c>
      <c r="AO3025">
        <v>1946</v>
      </c>
      <c r="AP3025" s="301">
        <v>43645</v>
      </c>
      <c r="AQ3025">
        <v>1435</v>
      </c>
      <c r="AR3025">
        <v>1798</v>
      </c>
      <c r="AS3025" s="301">
        <v>43280</v>
      </c>
      <c r="AT3025">
        <v>1385</v>
      </c>
      <c r="AU3025">
        <v>1828</v>
      </c>
    </row>
    <row r="3026" spans="1:47" x14ac:dyDescent="0.2">
      <c r="A3026" s="102">
        <v>94</v>
      </c>
      <c r="B3026">
        <v>5334</v>
      </c>
      <c r="C3026" t="s">
        <v>1074</v>
      </c>
      <c r="D3026" t="s">
        <v>897</v>
      </c>
      <c r="E3026">
        <v>1533</v>
      </c>
      <c r="F3026">
        <v>1527</v>
      </c>
      <c r="G3026">
        <v>500</v>
      </c>
      <c r="H3026" t="s">
        <v>901</v>
      </c>
      <c r="I3026">
        <v>6902</v>
      </c>
      <c r="J3026" t="s">
        <v>588</v>
      </c>
      <c r="K3026" t="s">
        <v>913</v>
      </c>
      <c r="L3026">
        <v>4170</v>
      </c>
      <c r="M3026">
        <v>4151</v>
      </c>
      <c r="N3026">
        <v>200</v>
      </c>
      <c r="O3026" t="s">
        <v>898</v>
      </c>
      <c r="P3026">
        <v>0.81807341826775604</v>
      </c>
      <c r="Q3026">
        <v>0.97295565658449101</v>
      </c>
      <c r="R3026">
        <v>0.34068469872000701</v>
      </c>
      <c r="S3026">
        <v>2.6234715581224002E-4</v>
      </c>
      <c r="T3026">
        <v>-2.8060594314058802</v>
      </c>
      <c r="U3026">
        <v>2.8060594314058802</v>
      </c>
      <c r="V3026">
        <v>2.9964855475721102</v>
      </c>
      <c r="W3026">
        <v>-12.58</v>
      </c>
      <c r="X3026">
        <v>8.0299999999999994</v>
      </c>
      <c r="Y3026">
        <v>-44521</v>
      </c>
      <c r="Z3026">
        <v>-4947</v>
      </c>
      <c r="AA3026">
        <v>-0.5</v>
      </c>
      <c r="AB3026">
        <v>9</v>
      </c>
      <c r="AC3026">
        <v>5</v>
      </c>
      <c r="AD3026">
        <v>4</v>
      </c>
      <c r="AE3026">
        <v>55.56</v>
      </c>
      <c r="AF3026">
        <v>19</v>
      </c>
      <c r="AG3026">
        <v>0</v>
      </c>
      <c r="AH3026">
        <v>2</v>
      </c>
      <c r="AI3026">
        <v>7</v>
      </c>
      <c r="AJ3026" s="301">
        <v>43919</v>
      </c>
      <c r="AK3026">
        <v>1608</v>
      </c>
      <c r="AL3026">
        <v>3590</v>
      </c>
      <c r="AM3026" s="301">
        <v>43828</v>
      </c>
      <c r="AN3026">
        <v>2134</v>
      </c>
      <c r="AO3026">
        <v>4966</v>
      </c>
      <c r="AP3026" s="301">
        <v>43645</v>
      </c>
      <c r="AQ3026">
        <v>2076</v>
      </c>
      <c r="AR3026">
        <v>4642</v>
      </c>
      <c r="AS3026" s="301">
        <v>43280</v>
      </c>
      <c r="AT3026">
        <v>3025</v>
      </c>
      <c r="AU3026">
        <v>5245</v>
      </c>
    </row>
    <row r="3027" spans="1:47" x14ac:dyDescent="0.2">
      <c r="A3027" s="102">
        <v>3136</v>
      </c>
      <c r="B3027">
        <v>1801</v>
      </c>
      <c r="C3027" t="s">
        <v>1352</v>
      </c>
      <c r="D3027" t="s">
        <v>907</v>
      </c>
      <c r="E3027">
        <v>3845</v>
      </c>
      <c r="F3027">
        <v>3905</v>
      </c>
      <c r="G3027">
        <v>200</v>
      </c>
      <c r="H3027" t="s">
        <v>898</v>
      </c>
      <c r="I3027">
        <v>6457</v>
      </c>
      <c r="J3027" t="s">
        <v>1130</v>
      </c>
      <c r="K3027" t="s">
        <v>909</v>
      </c>
      <c r="L3027">
        <v>2420</v>
      </c>
      <c r="M3027">
        <v>2390</v>
      </c>
      <c r="N3027">
        <v>300</v>
      </c>
      <c r="O3027" t="s">
        <v>901</v>
      </c>
      <c r="P3027">
        <v>0.80601077748792205</v>
      </c>
      <c r="Q3027">
        <v>0.89203474904034297</v>
      </c>
      <c r="R3027">
        <v>0.212425467893815</v>
      </c>
      <c r="S3027">
        <v>4.1948324100571401E-2</v>
      </c>
      <c r="T3027">
        <v>2.0144860520903398</v>
      </c>
      <c r="U3027">
        <v>2.0144860520903398</v>
      </c>
      <c r="V3027">
        <v>1.4048910201835001</v>
      </c>
      <c r="W3027">
        <v>12.29</v>
      </c>
      <c r="X3027">
        <v>8.19</v>
      </c>
      <c r="Y3027">
        <v>-44560</v>
      </c>
      <c r="Z3027">
        <v>-11140</v>
      </c>
      <c r="AA3027">
        <v>-0.91</v>
      </c>
      <c r="AB3027">
        <v>4</v>
      </c>
      <c r="AC3027">
        <v>1</v>
      </c>
      <c r="AD3027">
        <v>3</v>
      </c>
      <c r="AE3027">
        <v>25</v>
      </c>
      <c r="AF3027">
        <v>21</v>
      </c>
      <c r="AG3027">
        <v>0</v>
      </c>
      <c r="AH3027">
        <v>0</v>
      </c>
      <c r="AI3027">
        <v>4</v>
      </c>
      <c r="AJ3027" s="301">
        <v>43919</v>
      </c>
      <c r="AK3027">
        <v>3355</v>
      </c>
      <c r="AL3027">
        <v>2605</v>
      </c>
      <c r="AM3027" s="301">
        <v>43828</v>
      </c>
      <c r="AN3027">
        <v>4545</v>
      </c>
      <c r="AO3027">
        <v>3310</v>
      </c>
      <c r="AP3027" s="301">
        <v>43645</v>
      </c>
      <c r="AQ3027">
        <v>3990</v>
      </c>
      <c r="AR3027">
        <v>2914</v>
      </c>
      <c r="AS3027" s="301">
        <v>43280</v>
      </c>
      <c r="AT3027">
        <v>5980</v>
      </c>
      <c r="AU3027">
        <v>3075</v>
      </c>
    </row>
    <row r="3028" spans="1:47" x14ac:dyDescent="0.2">
      <c r="A3028" s="102">
        <v>2585</v>
      </c>
      <c r="B3028">
        <v>1808</v>
      </c>
      <c r="C3028" t="s">
        <v>465</v>
      </c>
      <c r="D3028" t="s">
        <v>907</v>
      </c>
      <c r="E3028">
        <v>1358</v>
      </c>
      <c r="F3028">
        <v>1347</v>
      </c>
      <c r="G3028">
        <v>800</v>
      </c>
      <c r="H3028" t="s">
        <v>898</v>
      </c>
      <c r="I3028">
        <v>8253</v>
      </c>
      <c r="J3028" t="s">
        <v>429</v>
      </c>
      <c r="K3028" t="s">
        <v>904</v>
      </c>
      <c r="L3028">
        <v>1254</v>
      </c>
      <c r="M3028">
        <v>1231</v>
      </c>
      <c r="N3028">
        <v>900</v>
      </c>
      <c r="O3028" t="s">
        <v>901</v>
      </c>
      <c r="P3028">
        <v>0.89135881941578299</v>
      </c>
      <c r="Q3028">
        <v>0.90893577194923103</v>
      </c>
      <c r="R3028">
        <v>0.315089915020899</v>
      </c>
      <c r="S3028" s="15">
        <v>2.82895743953713E-2</v>
      </c>
      <c r="T3028">
        <v>1.73035375110445</v>
      </c>
      <c r="U3028">
        <v>1.73035375110445</v>
      </c>
      <c r="V3028">
        <v>1.34174611857856</v>
      </c>
      <c r="W3028">
        <v>8.73</v>
      </c>
      <c r="X3028">
        <v>2.81</v>
      </c>
      <c r="Y3028">
        <v>-44575</v>
      </c>
      <c r="Z3028">
        <v>-3184</v>
      </c>
      <c r="AA3028">
        <v>-0.22</v>
      </c>
      <c r="AB3028">
        <v>14</v>
      </c>
      <c r="AC3028">
        <v>7</v>
      </c>
      <c r="AD3028">
        <v>7</v>
      </c>
      <c r="AE3028">
        <v>50</v>
      </c>
      <c r="AF3028">
        <v>18</v>
      </c>
      <c r="AG3028">
        <v>2</v>
      </c>
      <c r="AH3028">
        <v>1</v>
      </c>
      <c r="AI3028">
        <v>11</v>
      </c>
      <c r="AJ3028" s="301">
        <v>43919</v>
      </c>
      <c r="AK3028">
        <v>1203</v>
      </c>
      <c r="AL3028">
        <v>1288</v>
      </c>
      <c r="AM3028" s="301">
        <v>43828</v>
      </c>
      <c r="AN3028">
        <v>1471</v>
      </c>
      <c r="AO3028">
        <v>1901</v>
      </c>
      <c r="AP3028" s="301">
        <v>43645</v>
      </c>
      <c r="AQ3028">
        <v>1123</v>
      </c>
      <c r="AR3028">
        <v>1283</v>
      </c>
      <c r="AS3028" s="301">
        <v>43280</v>
      </c>
      <c r="AT3028">
        <v>1490</v>
      </c>
      <c r="AU3028">
        <v>1698</v>
      </c>
    </row>
    <row r="3029" spans="1:47" x14ac:dyDescent="0.2">
      <c r="A3029" s="102">
        <v>1812</v>
      </c>
      <c r="B3029">
        <v>2914</v>
      </c>
      <c r="C3029" t="s">
        <v>994</v>
      </c>
      <c r="D3029" t="s">
        <v>923</v>
      </c>
      <c r="E3029">
        <v>1998.5</v>
      </c>
      <c r="F3029">
        <v>1997</v>
      </c>
      <c r="G3029">
        <v>600</v>
      </c>
      <c r="H3029" t="s">
        <v>901</v>
      </c>
      <c r="I3029">
        <v>4183</v>
      </c>
      <c r="J3029" t="s">
        <v>1028</v>
      </c>
      <c r="K3029" t="s">
        <v>920</v>
      </c>
      <c r="L3029">
        <v>2221</v>
      </c>
      <c r="M3029">
        <v>2197</v>
      </c>
      <c r="N3029">
        <v>500</v>
      </c>
      <c r="O3029" t="s">
        <v>898</v>
      </c>
      <c r="P3029">
        <v>0.94109257826395998</v>
      </c>
      <c r="Q3029">
        <v>0.92965698982265799</v>
      </c>
      <c r="R3029">
        <v>5.8720163778932795E-4</v>
      </c>
      <c r="S3029">
        <v>2.7535419688635002E-2</v>
      </c>
      <c r="T3029">
        <v>-1.25330365992898</v>
      </c>
      <c r="U3029">
        <v>1.25330365992898</v>
      </c>
      <c r="V3029">
        <v>0.78181782170490999</v>
      </c>
      <c r="W3029">
        <v>-6.73</v>
      </c>
      <c r="X3029">
        <v>9.08</v>
      </c>
      <c r="Y3029">
        <v>-44677</v>
      </c>
      <c r="Z3029">
        <v>-5585</v>
      </c>
      <c r="AA3029">
        <v>-0.24</v>
      </c>
      <c r="AB3029">
        <v>8</v>
      </c>
      <c r="AC3029">
        <v>4</v>
      </c>
      <c r="AD3029">
        <v>4</v>
      </c>
      <c r="AE3029">
        <v>50</v>
      </c>
      <c r="AF3029">
        <v>18</v>
      </c>
      <c r="AG3029">
        <v>2</v>
      </c>
      <c r="AH3029">
        <v>1</v>
      </c>
      <c r="AI3029">
        <v>5</v>
      </c>
      <c r="AJ3029" s="301">
        <v>43919</v>
      </c>
      <c r="AK3029">
        <v>2053.5</v>
      </c>
      <c r="AL3029">
        <v>2105</v>
      </c>
      <c r="AM3029" s="301">
        <v>43828</v>
      </c>
      <c r="AN3029">
        <v>2432.5</v>
      </c>
      <c r="AO3029">
        <v>2680</v>
      </c>
      <c r="AP3029" s="301">
        <v>43645</v>
      </c>
      <c r="AQ3029">
        <v>2401</v>
      </c>
      <c r="AR3029">
        <v>2728</v>
      </c>
      <c r="AS3029" s="301">
        <v>43280</v>
      </c>
      <c r="AT3029">
        <v>3013</v>
      </c>
      <c r="AU3029">
        <v>2913</v>
      </c>
    </row>
    <row r="3030" spans="1:47" x14ac:dyDescent="0.2">
      <c r="A3030" s="102">
        <v>2701</v>
      </c>
      <c r="B3030">
        <v>8802</v>
      </c>
      <c r="C3030" t="s">
        <v>1471</v>
      </c>
      <c r="D3030" t="s">
        <v>917</v>
      </c>
      <c r="E3030">
        <v>1580</v>
      </c>
      <c r="F3030">
        <v>1578</v>
      </c>
      <c r="G3030">
        <v>600</v>
      </c>
      <c r="H3030" t="s">
        <v>901</v>
      </c>
      <c r="I3030">
        <v>9201</v>
      </c>
      <c r="J3030" t="s">
        <v>1086</v>
      </c>
      <c r="K3030" t="s">
        <v>1087</v>
      </c>
      <c r="L3030">
        <v>1900</v>
      </c>
      <c r="M3030">
        <v>1899</v>
      </c>
      <c r="N3030">
        <v>500</v>
      </c>
      <c r="O3030" t="s">
        <v>898</v>
      </c>
      <c r="P3030">
        <v>0.52196602906906198</v>
      </c>
      <c r="Q3030">
        <v>0.90607447007441899</v>
      </c>
      <c r="R3030">
        <v>0.246829596755679</v>
      </c>
      <c r="S3030" s="15">
        <v>7.40307597176382E-2</v>
      </c>
      <c r="T3030">
        <v>-6.6358553263575603E-3</v>
      </c>
      <c r="U3030">
        <v>6.6358553263575603E-3</v>
      </c>
      <c r="V3030">
        <v>9.0156138468525202E-2</v>
      </c>
      <c r="W3030">
        <v>-0.06</v>
      </c>
      <c r="X3030">
        <v>0.28000000000000003</v>
      </c>
      <c r="Y3030">
        <v>-44727</v>
      </c>
      <c r="Z3030">
        <v>-3195</v>
      </c>
      <c r="AA3030">
        <v>-7.0000000000000007E-2</v>
      </c>
      <c r="AB3030">
        <v>14</v>
      </c>
      <c r="AC3030">
        <v>6</v>
      </c>
      <c r="AD3030">
        <v>8</v>
      </c>
      <c r="AE3030">
        <v>42.86</v>
      </c>
      <c r="AF3030">
        <v>18</v>
      </c>
      <c r="AG3030">
        <v>3</v>
      </c>
      <c r="AH3030">
        <v>3</v>
      </c>
      <c r="AI3030">
        <v>8</v>
      </c>
      <c r="AJ3030" s="301">
        <v>43919</v>
      </c>
      <c r="AK3030">
        <v>1628.5</v>
      </c>
      <c r="AL3030">
        <v>2069</v>
      </c>
      <c r="AM3030" s="301">
        <v>43828</v>
      </c>
      <c r="AN3030">
        <v>2089.5</v>
      </c>
      <c r="AO3030">
        <v>3397</v>
      </c>
      <c r="AP3030" s="301">
        <v>43645</v>
      </c>
      <c r="AQ3030">
        <v>2030</v>
      </c>
      <c r="AR3030">
        <v>3507</v>
      </c>
      <c r="AS3030" s="301">
        <v>43280</v>
      </c>
      <c r="AT3030">
        <v>1903.5</v>
      </c>
      <c r="AU3030">
        <v>3837</v>
      </c>
    </row>
    <row r="3031" spans="1:47" x14ac:dyDescent="0.2">
      <c r="A3031" s="102">
        <v>3014</v>
      </c>
      <c r="B3031">
        <v>1911</v>
      </c>
      <c r="C3031" t="s">
        <v>49</v>
      </c>
      <c r="D3031" t="s">
        <v>907</v>
      </c>
      <c r="E3031">
        <v>1322</v>
      </c>
      <c r="F3031">
        <v>1322</v>
      </c>
      <c r="G3031">
        <v>700</v>
      </c>
      <c r="H3031" t="s">
        <v>901</v>
      </c>
      <c r="I3031">
        <v>4613</v>
      </c>
      <c r="J3031" t="s">
        <v>223</v>
      </c>
      <c r="K3031" t="s">
        <v>920</v>
      </c>
      <c r="L3031">
        <v>2240</v>
      </c>
      <c r="M3031">
        <v>2244</v>
      </c>
      <c r="N3031">
        <v>400</v>
      </c>
      <c r="O3031" t="s">
        <v>898</v>
      </c>
      <c r="P3031">
        <v>0.57082827322639695</v>
      </c>
      <c r="Q3031">
        <v>0.89655489070925098</v>
      </c>
      <c r="R3031" s="15">
        <v>5.6690460887781798E-3</v>
      </c>
      <c r="S3031">
        <v>7.9276171188531502E-2</v>
      </c>
      <c r="T3031">
        <v>-0.797158901576552</v>
      </c>
      <c r="U3031">
        <v>0.797158901576552</v>
      </c>
      <c r="V3031">
        <v>0.74952416121961096</v>
      </c>
      <c r="W3031">
        <v>-3.96</v>
      </c>
      <c r="X3031">
        <v>3.1</v>
      </c>
      <c r="Y3031">
        <v>-44872</v>
      </c>
      <c r="Z3031">
        <v>-3452</v>
      </c>
      <c r="AA3031">
        <v>-0.16</v>
      </c>
      <c r="AB3031">
        <v>13</v>
      </c>
      <c r="AC3031">
        <v>6</v>
      </c>
      <c r="AD3031">
        <v>7</v>
      </c>
      <c r="AE3031">
        <v>46.15</v>
      </c>
      <c r="AF3031">
        <v>20</v>
      </c>
      <c r="AG3031">
        <v>2</v>
      </c>
      <c r="AH3031">
        <v>3</v>
      </c>
      <c r="AI3031">
        <v>8</v>
      </c>
      <c r="AJ3031" s="301">
        <v>43919</v>
      </c>
      <c r="AK3031">
        <v>1442</v>
      </c>
      <c r="AL3031">
        <v>2128</v>
      </c>
      <c r="AM3031" s="301">
        <v>43828</v>
      </c>
      <c r="AN3031">
        <v>1615</v>
      </c>
      <c r="AO3031">
        <v>2677</v>
      </c>
      <c r="AP3031" s="301">
        <v>43645</v>
      </c>
      <c r="AQ3031">
        <v>1325</v>
      </c>
      <c r="AR3031">
        <v>2286</v>
      </c>
      <c r="AS3031" s="301">
        <v>43280</v>
      </c>
      <c r="AT3031">
        <v>1620</v>
      </c>
      <c r="AU3031">
        <v>2268</v>
      </c>
    </row>
    <row r="3032" spans="1:47" x14ac:dyDescent="0.2">
      <c r="A3032" s="102">
        <v>3031</v>
      </c>
      <c r="B3032">
        <v>2282</v>
      </c>
      <c r="C3032" t="s">
        <v>1429</v>
      </c>
      <c r="D3032" t="s">
        <v>923</v>
      </c>
      <c r="E3032">
        <v>4225</v>
      </c>
      <c r="F3032">
        <v>4200</v>
      </c>
      <c r="G3032">
        <v>200</v>
      </c>
      <c r="H3032" t="s">
        <v>898</v>
      </c>
      <c r="I3032">
        <v>8750</v>
      </c>
      <c r="J3032" t="s">
        <v>27</v>
      </c>
      <c r="K3032" t="s">
        <v>1018</v>
      </c>
      <c r="L3032">
        <v>1277.5</v>
      </c>
      <c r="M3032">
        <v>1283</v>
      </c>
      <c r="N3032">
        <v>700</v>
      </c>
      <c r="O3032" t="s">
        <v>901</v>
      </c>
      <c r="P3032">
        <v>0.58915717357995501</v>
      </c>
      <c r="Q3032">
        <v>0.896071748343923</v>
      </c>
      <c r="R3032">
        <v>0.40887979846486899</v>
      </c>
      <c r="S3032">
        <v>3.04893798087102E-2</v>
      </c>
      <c r="T3032">
        <v>1.9526051675389</v>
      </c>
      <c r="U3032">
        <v>1.9526051675389</v>
      </c>
      <c r="V3032">
        <v>1.8812933159634999</v>
      </c>
      <c r="W3032">
        <v>11.71</v>
      </c>
      <c r="X3032">
        <v>6.92</v>
      </c>
      <c r="Y3032">
        <v>-44965</v>
      </c>
      <c r="Z3032">
        <v>-3459</v>
      </c>
      <c r="AA3032">
        <v>-0.14000000000000001</v>
      </c>
      <c r="AB3032">
        <v>13</v>
      </c>
      <c r="AC3032">
        <v>6</v>
      </c>
      <c r="AD3032">
        <v>7</v>
      </c>
      <c r="AE3032">
        <v>46.15</v>
      </c>
      <c r="AF3032">
        <v>19</v>
      </c>
      <c r="AG3032">
        <v>2</v>
      </c>
      <c r="AH3032">
        <v>1</v>
      </c>
      <c r="AI3032">
        <v>10</v>
      </c>
      <c r="AJ3032" s="301">
        <v>43919</v>
      </c>
      <c r="AK3032">
        <v>3980</v>
      </c>
      <c r="AL3032">
        <v>1305</v>
      </c>
      <c r="AM3032" s="301">
        <v>43828</v>
      </c>
      <c r="AN3032">
        <v>4510</v>
      </c>
      <c r="AO3032">
        <v>1816.5</v>
      </c>
      <c r="AP3032" s="301">
        <v>43645</v>
      </c>
      <c r="AQ3032">
        <v>4695</v>
      </c>
      <c r="AR3032">
        <v>1656</v>
      </c>
      <c r="AS3032" s="301">
        <v>43280</v>
      </c>
      <c r="AT3032">
        <v>4325</v>
      </c>
      <c r="AU3032">
        <v>1954.5</v>
      </c>
    </row>
    <row r="3033" spans="1:47" x14ac:dyDescent="0.2">
      <c r="A3033" s="102">
        <v>3916</v>
      </c>
      <c r="B3033">
        <v>1941</v>
      </c>
      <c r="C3033" t="s">
        <v>1159</v>
      </c>
      <c r="D3033" t="s">
        <v>907</v>
      </c>
      <c r="E3033">
        <v>2302</v>
      </c>
      <c r="F3033">
        <v>2285</v>
      </c>
      <c r="G3033">
        <v>400</v>
      </c>
      <c r="H3033" t="s">
        <v>898</v>
      </c>
      <c r="I3033">
        <v>3086</v>
      </c>
      <c r="J3033" t="s">
        <v>503</v>
      </c>
      <c r="K3033" t="s">
        <v>921</v>
      </c>
      <c r="L3033">
        <v>795</v>
      </c>
      <c r="M3033">
        <v>758</v>
      </c>
      <c r="N3033">
        <v>1200</v>
      </c>
      <c r="O3033" t="s">
        <v>901</v>
      </c>
      <c r="P3033">
        <v>0.74224429867810104</v>
      </c>
      <c r="Q3033">
        <v>0.85959287937490503</v>
      </c>
      <c r="R3033">
        <v>1.09788824670269E-2</v>
      </c>
      <c r="S3033" s="15">
        <v>2.8485660383342999E-2</v>
      </c>
      <c r="T3033">
        <v>3.0005884086330701</v>
      </c>
      <c r="U3033">
        <v>3.0005884086330701</v>
      </c>
      <c r="V3033">
        <v>2.1886843357028698</v>
      </c>
      <c r="W3033">
        <v>15.78</v>
      </c>
      <c r="X3033">
        <v>0.48</v>
      </c>
      <c r="Y3033">
        <v>-45110</v>
      </c>
      <c r="Z3033">
        <v>-2654</v>
      </c>
      <c r="AA3033">
        <v>-0.13</v>
      </c>
      <c r="AB3033">
        <v>17</v>
      </c>
      <c r="AC3033">
        <v>9</v>
      </c>
      <c r="AD3033">
        <v>8</v>
      </c>
      <c r="AE3033">
        <v>52.94</v>
      </c>
      <c r="AF3033">
        <v>19</v>
      </c>
      <c r="AG3033">
        <v>2</v>
      </c>
      <c r="AH3033">
        <v>3</v>
      </c>
      <c r="AI3033">
        <v>12</v>
      </c>
      <c r="AJ3033" s="301">
        <v>43919</v>
      </c>
      <c r="AK3033">
        <v>2248</v>
      </c>
      <c r="AL3033">
        <v>907</v>
      </c>
      <c r="AM3033" s="301">
        <v>43828</v>
      </c>
      <c r="AN3033">
        <v>2532</v>
      </c>
      <c r="AO3033">
        <v>1530</v>
      </c>
      <c r="AP3033" s="301">
        <v>43645</v>
      </c>
      <c r="AQ3033">
        <v>2296</v>
      </c>
      <c r="AR3033">
        <v>1244</v>
      </c>
      <c r="AS3033" s="301">
        <v>43280</v>
      </c>
      <c r="AT3033">
        <v>2698</v>
      </c>
      <c r="AU3033">
        <v>1630</v>
      </c>
    </row>
    <row r="3034" spans="1:47" x14ac:dyDescent="0.2">
      <c r="A3034" s="102">
        <v>4075</v>
      </c>
      <c r="B3034">
        <v>1941</v>
      </c>
      <c r="C3034" t="s">
        <v>1159</v>
      </c>
      <c r="D3034" t="s">
        <v>907</v>
      </c>
      <c r="E3034">
        <v>2302</v>
      </c>
      <c r="F3034">
        <v>2285</v>
      </c>
      <c r="G3034">
        <v>400</v>
      </c>
      <c r="H3034" t="s">
        <v>898</v>
      </c>
      <c r="I3034">
        <v>7458</v>
      </c>
      <c r="J3034" t="s">
        <v>1193</v>
      </c>
      <c r="K3034" t="s">
        <v>905</v>
      </c>
      <c r="L3034">
        <v>3225</v>
      </c>
      <c r="M3034">
        <v>3135</v>
      </c>
      <c r="N3034">
        <v>300</v>
      </c>
      <c r="O3034" t="s">
        <v>901</v>
      </c>
      <c r="P3034">
        <v>0.79711391403578602</v>
      </c>
      <c r="Q3034">
        <v>0.85166839856926901</v>
      </c>
      <c r="R3034">
        <v>1.91794447980337E-3</v>
      </c>
      <c r="S3034">
        <v>7.3201737792344498E-2</v>
      </c>
      <c r="T3034">
        <v>0.94134843725464201</v>
      </c>
      <c r="U3034">
        <v>0.94134843725464201</v>
      </c>
      <c r="V3034">
        <v>0.560051664435122</v>
      </c>
      <c r="W3034">
        <v>8.48</v>
      </c>
      <c r="X3034">
        <v>2.82</v>
      </c>
      <c r="Y3034">
        <v>-45866</v>
      </c>
      <c r="Z3034">
        <v>-4587</v>
      </c>
      <c r="AA3034">
        <v>-0.28000000000000003</v>
      </c>
      <c r="AB3034">
        <v>10</v>
      </c>
      <c r="AC3034">
        <v>4</v>
      </c>
      <c r="AD3034">
        <v>6</v>
      </c>
      <c r="AE3034">
        <v>40</v>
      </c>
      <c r="AF3034">
        <v>14</v>
      </c>
      <c r="AG3034">
        <v>3</v>
      </c>
      <c r="AH3034">
        <v>3</v>
      </c>
      <c r="AI3034">
        <v>4</v>
      </c>
      <c r="AJ3034" s="301">
        <v>43919</v>
      </c>
      <c r="AK3034">
        <v>2248</v>
      </c>
      <c r="AL3034">
        <v>2991</v>
      </c>
      <c r="AM3034" s="301">
        <v>43828</v>
      </c>
      <c r="AN3034">
        <v>2532</v>
      </c>
      <c r="AO3034">
        <v>5730</v>
      </c>
      <c r="AP3034" s="301">
        <v>43645</v>
      </c>
      <c r="AQ3034">
        <v>2296</v>
      </c>
      <c r="AR3034">
        <v>5030</v>
      </c>
      <c r="AS3034" s="301">
        <v>43280</v>
      </c>
      <c r="AT3034">
        <v>2698</v>
      </c>
      <c r="AU3034">
        <v>5190</v>
      </c>
    </row>
    <row r="3035" spans="1:47" x14ac:dyDescent="0.2">
      <c r="A3035" s="102">
        <v>178</v>
      </c>
      <c r="B3035">
        <v>4208</v>
      </c>
      <c r="C3035" t="s">
        <v>1026</v>
      </c>
      <c r="D3035" t="s">
        <v>920</v>
      </c>
      <c r="E3035">
        <v>1810</v>
      </c>
      <c r="F3035">
        <v>1797</v>
      </c>
      <c r="G3035">
        <v>600</v>
      </c>
      <c r="H3035" t="s">
        <v>901</v>
      </c>
      <c r="I3035">
        <v>6141</v>
      </c>
      <c r="J3035" t="s">
        <v>1069</v>
      </c>
      <c r="K3035" t="s">
        <v>909</v>
      </c>
      <c r="L3035">
        <v>1254</v>
      </c>
      <c r="M3035">
        <v>1256</v>
      </c>
      <c r="N3035">
        <v>900</v>
      </c>
      <c r="O3035" t="s">
        <v>898</v>
      </c>
      <c r="P3035">
        <v>0.93655757853620203</v>
      </c>
      <c r="Q3035">
        <v>0.96853785700741701</v>
      </c>
      <c r="R3035">
        <v>0.11280357519657</v>
      </c>
      <c r="S3035" s="15">
        <v>1.5134668759105199E-2</v>
      </c>
      <c r="T3035">
        <v>-0.98834825384881697</v>
      </c>
      <c r="U3035">
        <v>0.98834825384881697</v>
      </c>
      <c r="V3035">
        <v>1.0642584687735701</v>
      </c>
      <c r="W3035">
        <v>-12.24</v>
      </c>
      <c r="X3035">
        <v>4.84</v>
      </c>
      <c r="Y3035">
        <v>-46018</v>
      </c>
      <c r="Z3035">
        <v>-3540</v>
      </c>
      <c r="AA3035">
        <v>-0.17</v>
      </c>
      <c r="AB3035">
        <v>13</v>
      </c>
      <c r="AC3035">
        <v>7</v>
      </c>
      <c r="AD3035">
        <v>6</v>
      </c>
      <c r="AE3035">
        <v>53.85</v>
      </c>
      <c r="AF3035">
        <v>21</v>
      </c>
      <c r="AG3035">
        <v>0</v>
      </c>
      <c r="AH3035">
        <v>1</v>
      </c>
      <c r="AI3035">
        <v>12</v>
      </c>
      <c r="AJ3035" s="301">
        <v>43919</v>
      </c>
      <c r="AK3035">
        <v>1691</v>
      </c>
      <c r="AL3035">
        <v>906</v>
      </c>
      <c r="AM3035" s="301">
        <v>43828</v>
      </c>
      <c r="AN3035">
        <v>2379</v>
      </c>
      <c r="AO3035">
        <v>1690</v>
      </c>
      <c r="AP3035" s="301">
        <v>43645</v>
      </c>
      <c r="AQ3035">
        <v>2298</v>
      </c>
      <c r="AR3035">
        <v>1836</v>
      </c>
      <c r="AS3035" s="301">
        <v>43280</v>
      </c>
      <c r="AT3035">
        <v>2821</v>
      </c>
      <c r="AU3035">
        <v>1514</v>
      </c>
    </row>
    <row r="3036" spans="1:47" x14ac:dyDescent="0.2">
      <c r="A3036" s="102">
        <v>3704</v>
      </c>
      <c r="B3036">
        <v>4919</v>
      </c>
      <c r="C3036" t="s">
        <v>545</v>
      </c>
      <c r="D3036" t="s">
        <v>920</v>
      </c>
      <c r="E3036">
        <v>5110</v>
      </c>
      <c r="F3036">
        <v>5090</v>
      </c>
      <c r="G3036">
        <v>200</v>
      </c>
      <c r="H3036" t="s">
        <v>901</v>
      </c>
      <c r="I3036">
        <v>9706</v>
      </c>
      <c r="J3036" t="s">
        <v>980</v>
      </c>
      <c r="K3036" t="s">
        <v>917</v>
      </c>
      <c r="L3036">
        <v>4650</v>
      </c>
      <c r="M3036">
        <v>4565</v>
      </c>
      <c r="N3036">
        <v>200</v>
      </c>
      <c r="O3036" t="s">
        <v>898</v>
      </c>
      <c r="P3036">
        <v>0.52526620027328397</v>
      </c>
      <c r="Q3036">
        <v>0.86938418359007397</v>
      </c>
      <c r="R3036">
        <v>0.362592492646373</v>
      </c>
      <c r="S3036" s="15">
        <v>1.5943683739364199E-3</v>
      </c>
      <c r="T3036">
        <v>-0.75142440720709103</v>
      </c>
      <c r="U3036">
        <v>0.75142440720709103</v>
      </c>
      <c r="V3036">
        <v>0.90460722262191595</v>
      </c>
      <c r="W3036">
        <v>-6.2</v>
      </c>
      <c r="X3036">
        <v>10.31</v>
      </c>
      <c r="Y3036">
        <v>-46090</v>
      </c>
      <c r="Z3036">
        <v>-7682</v>
      </c>
      <c r="AA3036">
        <v>-0.43</v>
      </c>
      <c r="AB3036">
        <v>6</v>
      </c>
      <c r="AC3036">
        <v>2</v>
      </c>
      <c r="AD3036">
        <v>4</v>
      </c>
      <c r="AE3036">
        <v>33.33</v>
      </c>
      <c r="AF3036">
        <v>15</v>
      </c>
      <c r="AG3036">
        <v>2</v>
      </c>
      <c r="AH3036">
        <v>1</v>
      </c>
      <c r="AI3036">
        <v>3</v>
      </c>
      <c r="AJ3036" s="301">
        <v>43919</v>
      </c>
      <c r="AK3036">
        <v>5490</v>
      </c>
      <c r="AL3036">
        <v>4580</v>
      </c>
      <c r="AM3036" s="301">
        <v>43828</v>
      </c>
      <c r="AN3036">
        <v>6200</v>
      </c>
      <c r="AO3036">
        <v>6090</v>
      </c>
      <c r="AP3036" s="301">
        <v>43645</v>
      </c>
      <c r="AQ3036">
        <v>5300</v>
      </c>
      <c r="AR3036">
        <v>4760</v>
      </c>
      <c r="AS3036" s="301">
        <v>43280</v>
      </c>
      <c r="AT3036">
        <v>4765</v>
      </c>
      <c r="AU3036">
        <v>5100</v>
      </c>
    </row>
    <row r="3037" spans="1:47" x14ac:dyDescent="0.2">
      <c r="A3037" s="102">
        <v>2691</v>
      </c>
      <c r="B3037">
        <v>6383</v>
      </c>
      <c r="C3037" t="s">
        <v>454</v>
      </c>
      <c r="D3037" t="s">
        <v>909</v>
      </c>
      <c r="E3037">
        <v>9340</v>
      </c>
      <c r="F3037">
        <v>9360</v>
      </c>
      <c r="G3037">
        <v>100</v>
      </c>
      <c r="H3037" t="s">
        <v>898</v>
      </c>
      <c r="I3037">
        <v>9974</v>
      </c>
      <c r="J3037" t="s">
        <v>1911</v>
      </c>
      <c r="K3037" t="s">
        <v>921</v>
      </c>
      <c r="L3037">
        <v>7290</v>
      </c>
      <c r="M3037">
        <v>7380</v>
      </c>
      <c r="N3037">
        <v>100</v>
      </c>
      <c r="O3037" t="s">
        <v>901</v>
      </c>
      <c r="P3037">
        <v>0.89911485249194201</v>
      </c>
      <c r="Q3037">
        <v>0.90630374600538999</v>
      </c>
      <c r="R3037">
        <v>0.28530600368318498</v>
      </c>
      <c r="S3037" s="15">
        <v>5.3601362307845499E-2</v>
      </c>
      <c r="T3037">
        <v>0.34272823068988401</v>
      </c>
      <c r="U3037">
        <v>0.34272823068988401</v>
      </c>
      <c r="V3037">
        <v>0.65616072004119896</v>
      </c>
      <c r="W3037">
        <v>1.79</v>
      </c>
      <c r="X3037">
        <v>21.15</v>
      </c>
      <c r="Y3037">
        <v>-46216</v>
      </c>
      <c r="Z3037">
        <v>-23108</v>
      </c>
      <c r="AA3037">
        <v>-2.12</v>
      </c>
      <c r="AB3037">
        <v>2</v>
      </c>
      <c r="AC3037">
        <v>1</v>
      </c>
      <c r="AD3037">
        <v>1</v>
      </c>
      <c r="AE3037">
        <v>50</v>
      </c>
      <c r="AF3037">
        <v>14</v>
      </c>
      <c r="AG3037">
        <v>0</v>
      </c>
      <c r="AH3037">
        <v>1</v>
      </c>
      <c r="AI3037">
        <v>1</v>
      </c>
      <c r="AJ3037" s="301">
        <v>43919</v>
      </c>
      <c r="AK3037">
        <v>6870</v>
      </c>
      <c r="AL3037">
        <v>5630</v>
      </c>
      <c r="AM3037" s="301">
        <v>43828</v>
      </c>
      <c r="AN3037">
        <v>6660</v>
      </c>
      <c r="AO3037">
        <v>5560</v>
      </c>
      <c r="AP3037" s="301">
        <v>43645</v>
      </c>
      <c r="AQ3037">
        <v>6180</v>
      </c>
      <c r="AR3037">
        <v>5380</v>
      </c>
      <c r="AS3037" s="301">
        <v>43280</v>
      </c>
      <c r="AT3037">
        <v>4780</v>
      </c>
      <c r="AU3037">
        <v>5660</v>
      </c>
    </row>
    <row r="3038" spans="1:47" x14ac:dyDescent="0.2">
      <c r="A3038" s="102">
        <v>2221</v>
      </c>
      <c r="B3038">
        <v>5711</v>
      </c>
      <c r="C3038" t="s">
        <v>1266</v>
      </c>
      <c r="D3038" t="s">
        <v>911</v>
      </c>
      <c r="E3038">
        <v>2266</v>
      </c>
      <c r="F3038">
        <v>2250</v>
      </c>
      <c r="G3038">
        <v>400</v>
      </c>
      <c r="H3038" t="s">
        <v>901</v>
      </c>
      <c r="I3038">
        <v>6183</v>
      </c>
      <c r="J3038" t="s">
        <v>1060</v>
      </c>
      <c r="K3038" t="s">
        <v>910</v>
      </c>
      <c r="L3038">
        <v>1372</v>
      </c>
      <c r="M3038">
        <v>1371</v>
      </c>
      <c r="N3038">
        <v>700</v>
      </c>
      <c r="O3038" t="s">
        <v>898</v>
      </c>
      <c r="P3038">
        <v>0.85304879496035002</v>
      </c>
      <c r="Q3038">
        <v>0.91900992201027998</v>
      </c>
      <c r="R3038">
        <v>7.4503541287168407E-2</v>
      </c>
      <c r="S3038">
        <v>9.7384485121239095E-2</v>
      </c>
      <c r="T3038">
        <v>-1.3356462363942401</v>
      </c>
      <c r="U3038">
        <v>1.3356462363942401</v>
      </c>
      <c r="V3038">
        <v>1.16293948081722</v>
      </c>
      <c r="W3038">
        <v>-11.9</v>
      </c>
      <c r="X3038">
        <v>6.63</v>
      </c>
      <c r="Y3038">
        <v>-46249</v>
      </c>
      <c r="Z3038">
        <v>-3558</v>
      </c>
      <c r="AA3038">
        <v>-0.26</v>
      </c>
      <c r="AB3038">
        <v>13</v>
      </c>
      <c r="AC3038">
        <v>7</v>
      </c>
      <c r="AD3038">
        <v>6</v>
      </c>
      <c r="AE3038">
        <v>53.85</v>
      </c>
      <c r="AF3038">
        <v>15</v>
      </c>
      <c r="AG3038">
        <v>4</v>
      </c>
      <c r="AH3038">
        <v>4</v>
      </c>
      <c r="AI3038">
        <v>5</v>
      </c>
      <c r="AJ3038" s="301">
        <v>43919</v>
      </c>
      <c r="AK3038">
        <v>2207</v>
      </c>
      <c r="AL3038">
        <v>1152</v>
      </c>
      <c r="AM3038" s="301">
        <v>43828</v>
      </c>
      <c r="AN3038">
        <v>2977</v>
      </c>
      <c r="AO3038">
        <v>1720</v>
      </c>
      <c r="AP3038" s="301">
        <v>43645</v>
      </c>
      <c r="AQ3038">
        <v>3125</v>
      </c>
      <c r="AR3038">
        <v>1520</v>
      </c>
      <c r="AS3038" s="301">
        <v>43280</v>
      </c>
      <c r="AT3038">
        <v>2976</v>
      </c>
      <c r="AU3038">
        <v>1850</v>
      </c>
    </row>
    <row r="3039" spans="1:47" x14ac:dyDescent="0.2">
      <c r="A3039" s="102">
        <v>724</v>
      </c>
      <c r="B3039">
        <v>7762</v>
      </c>
      <c r="C3039" t="s">
        <v>1040</v>
      </c>
      <c r="D3039" t="s">
        <v>906</v>
      </c>
      <c r="E3039">
        <v>350</v>
      </c>
      <c r="F3039">
        <v>343</v>
      </c>
      <c r="G3039">
        <v>3100</v>
      </c>
      <c r="H3039" t="s">
        <v>898</v>
      </c>
      <c r="I3039">
        <v>9005</v>
      </c>
      <c r="J3039" t="s">
        <v>1447</v>
      </c>
      <c r="K3039" t="s">
        <v>976</v>
      </c>
      <c r="L3039">
        <v>1539</v>
      </c>
      <c r="M3039">
        <v>1512</v>
      </c>
      <c r="N3039">
        <v>700</v>
      </c>
      <c r="O3039" t="s">
        <v>901</v>
      </c>
      <c r="P3039">
        <v>0.63159013592095203</v>
      </c>
      <c r="Q3039">
        <v>0.95292499278341303</v>
      </c>
      <c r="R3039">
        <v>0.135083408064951</v>
      </c>
      <c r="S3039" s="15">
        <v>9.6902304380953402E-2</v>
      </c>
      <c r="T3039">
        <v>0.23748270146745501</v>
      </c>
      <c r="U3039">
        <v>0.23748270146745501</v>
      </c>
      <c r="V3039">
        <v>0.54255846076065695</v>
      </c>
      <c r="W3039">
        <v>0.91</v>
      </c>
      <c r="X3039">
        <v>0.46</v>
      </c>
      <c r="Y3039">
        <v>-46729</v>
      </c>
      <c r="Z3039">
        <v>-3338</v>
      </c>
      <c r="AA3039">
        <v>-0.2</v>
      </c>
      <c r="AB3039">
        <v>14</v>
      </c>
      <c r="AC3039">
        <v>7</v>
      </c>
      <c r="AD3039">
        <v>7</v>
      </c>
      <c r="AE3039">
        <v>50</v>
      </c>
      <c r="AF3039">
        <v>18</v>
      </c>
      <c r="AG3039">
        <v>3</v>
      </c>
      <c r="AH3039">
        <v>3</v>
      </c>
      <c r="AI3039">
        <v>8</v>
      </c>
      <c r="AJ3039" s="301">
        <v>43919</v>
      </c>
      <c r="AK3039">
        <v>386</v>
      </c>
      <c r="AL3039">
        <v>1734</v>
      </c>
      <c r="AM3039" s="301">
        <v>43828</v>
      </c>
      <c r="AN3039">
        <v>597</v>
      </c>
      <c r="AO3039">
        <v>2019</v>
      </c>
      <c r="AP3039" s="301">
        <v>43645</v>
      </c>
      <c r="AQ3039">
        <v>565</v>
      </c>
      <c r="AR3039">
        <v>1955</v>
      </c>
      <c r="AS3039" s="301">
        <v>43280</v>
      </c>
      <c r="AT3039">
        <v>709</v>
      </c>
      <c r="AU3039">
        <v>1857</v>
      </c>
    </row>
    <row r="3040" spans="1:47" x14ac:dyDescent="0.2">
      <c r="A3040" s="102">
        <v>2785</v>
      </c>
      <c r="B3040">
        <v>3405</v>
      </c>
      <c r="C3040" t="s">
        <v>1265</v>
      </c>
      <c r="D3040" t="s">
        <v>920</v>
      </c>
      <c r="E3040">
        <v>1120</v>
      </c>
      <c r="F3040">
        <v>1104</v>
      </c>
      <c r="G3040">
        <v>800</v>
      </c>
      <c r="H3040" t="s">
        <v>901</v>
      </c>
      <c r="I3040">
        <v>9678</v>
      </c>
      <c r="J3040" t="s">
        <v>1453</v>
      </c>
      <c r="K3040" t="s">
        <v>910</v>
      </c>
      <c r="L3040">
        <v>2297</v>
      </c>
      <c r="M3040">
        <v>2316</v>
      </c>
      <c r="N3040">
        <v>400</v>
      </c>
      <c r="O3040" t="s">
        <v>898</v>
      </c>
      <c r="P3040">
        <v>0.861283725716527</v>
      </c>
      <c r="Q3040">
        <v>0.90388226342244204</v>
      </c>
      <c r="R3040">
        <v>0.27665956160002803</v>
      </c>
      <c r="S3040" s="15">
        <v>7.3675825342176801E-2</v>
      </c>
      <c r="T3040">
        <v>-1.68153417044299</v>
      </c>
      <c r="U3040">
        <v>1.68153417044299</v>
      </c>
      <c r="V3040">
        <v>0.34778773233166699</v>
      </c>
      <c r="W3040">
        <v>-6.98</v>
      </c>
      <c r="X3040">
        <v>4.66</v>
      </c>
      <c r="Y3040">
        <v>-47189</v>
      </c>
      <c r="Z3040">
        <v>-3932</v>
      </c>
      <c r="AA3040">
        <v>-0.17</v>
      </c>
      <c r="AB3040">
        <v>12</v>
      </c>
      <c r="AC3040">
        <v>7</v>
      </c>
      <c r="AD3040">
        <v>5</v>
      </c>
      <c r="AE3040">
        <v>58.33</v>
      </c>
      <c r="AF3040">
        <v>18</v>
      </c>
      <c r="AG3040">
        <v>1</v>
      </c>
      <c r="AH3040">
        <v>2</v>
      </c>
      <c r="AI3040">
        <v>9</v>
      </c>
      <c r="AJ3040" s="301">
        <v>43919</v>
      </c>
      <c r="AK3040">
        <v>1129</v>
      </c>
      <c r="AL3040">
        <v>2133</v>
      </c>
      <c r="AM3040" s="301">
        <v>43828</v>
      </c>
      <c r="AN3040">
        <v>1331</v>
      </c>
      <c r="AO3040">
        <v>2821</v>
      </c>
      <c r="AP3040" s="301">
        <v>43645</v>
      </c>
      <c r="AQ3040">
        <v>1308</v>
      </c>
      <c r="AR3040">
        <v>2838</v>
      </c>
      <c r="AS3040" s="301">
        <v>43280</v>
      </c>
      <c r="AT3040">
        <v>1497</v>
      </c>
      <c r="AU3040">
        <v>3470</v>
      </c>
    </row>
    <row r="3041" spans="1:47" x14ac:dyDescent="0.2">
      <c r="A3041" s="102">
        <v>1418</v>
      </c>
      <c r="B3041">
        <v>4042</v>
      </c>
      <c r="C3041" t="s">
        <v>1108</v>
      </c>
      <c r="D3041" t="s">
        <v>920</v>
      </c>
      <c r="E3041">
        <v>1446</v>
      </c>
      <c r="F3041">
        <v>1431</v>
      </c>
      <c r="G3041">
        <v>700</v>
      </c>
      <c r="H3041" t="s">
        <v>898</v>
      </c>
      <c r="I3041">
        <v>9412</v>
      </c>
      <c r="J3041" t="s">
        <v>452</v>
      </c>
      <c r="K3041" t="s">
        <v>900</v>
      </c>
      <c r="L3041">
        <v>402</v>
      </c>
      <c r="M3041">
        <v>391</v>
      </c>
      <c r="N3041">
        <v>2600</v>
      </c>
      <c r="O3041" t="s">
        <v>901</v>
      </c>
      <c r="P3041">
        <v>0.92381177760091204</v>
      </c>
      <c r="Q3041">
        <v>0.93858970613020498</v>
      </c>
      <c r="R3041">
        <v>7.8873816800935695E-4</v>
      </c>
      <c r="S3041" s="15">
        <v>2.6480057799868899E-4</v>
      </c>
      <c r="T3041">
        <v>2.5193868963984301</v>
      </c>
      <c r="U3041">
        <v>2.5193868963984301</v>
      </c>
      <c r="V3041">
        <v>1.1209476510791101</v>
      </c>
      <c r="W3041">
        <v>10.24</v>
      </c>
      <c r="X3041">
        <v>1.49</v>
      </c>
      <c r="Y3041">
        <v>-47577</v>
      </c>
      <c r="Z3041">
        <v>-3398</v>
      </c>
      <c r="AA3041">
        <v>-0.12</v>
      </c>
      <c r="AB3041">
        <v>14</v>
      </c>
      <c r="AC3041">
        <v>6</v>
      </c>
      <c r="AD3041">
        <v>8</v>
      </c>
      <c r="AE3041">
        <v>42.86</v>
      </c>
      <c r="AF3041">
        <v>21</v>
      </c>
      <c r="AG3041">
        <v>1</v>
      </c>
      <c r="AH3041">
        <v>1</v>
      </c>
      <c r="AI3041">
        <v>12</v>
      </c>
      <c r="AJ3041" s="301">
        <v>43919</v>
      </c>
      <c r="AK3041">
        <v>1244</v>
      </c>
      <c r="AL3041">
        <v>393</v>
      </c>
      <c r="AM3041" s="301">
        <v>43828</v>
      </c>
      <c r="AN3041">
        <v>1695</v>
      </c>
      <c r="AO3041">
        <v>485</v>
      </c>
      <c r="AP3041" s="301">
        <v>43645</v>
      </c>
      <c r="AQ3041">
        <v>1552</v>
      </c>
      <c r="AR3041">
        <v>438</v>
      </c>
      <c r="AS3041" s="301">
        <v>43280</v>
      </c>
      <c r="AT3041">
        <v>1709</v>
      </c>
      <c r="AU3041">
        <v>538</v>
      </c>
    </row>
    <row r="3042" spans="1:47" x14ac:dyDescent="0.2">
      <c r="A3042" s="102">
        <v>2816</v>
      </c>
      <c r="B3042">
        <v>1941</v>
      </c>
      <c r="C3042" t="s">
        <v>1159</v>
      </c>
      <c r="D3042" t="s">
        <v>907</v>
      </c>
      <c r="E3042">
        <v>2302</v>
      </c>
      <c r="F3042">
        <v>2285</v>
      </c>
      <c r="G3042">
        <v>400</v>
      </c>
      <c r="H3042" t="s">
        <v>901</v>
      </c>
      <c r="I3042">
        <v>9706</v>
      </c>
      <c r="J3042" t="s">
        <v>980</v>
      </c>
      <c r="K3042" t="s">
        <v>917</v>
      </c>
      <c r="L3042">
        <v>4650</v>
      </c>
      <c r="M3042">
        <v>4565</v>
      </c>
      <c r="N3042">
        <v>200</v>
      </c>
      <c r="O3042" t="s">
        <v>898</v>
      </c>
      <c r="P3042">
        <v>0.80857021244924798</v>
      </c>
      <c r="Q3042">
        <v>0.90303664497055103</v>
      </c>
      <c r="R3042">
        <v>9.3730071423819908E-3</v>
      </c>
      <c r="S3042" s="15">
        <v>6.7610972017830302E-3</v>
      </c>
      <c r="T3042">
        <v>-0.24631201581537901</v>
      </c>
      <c r="U3042">
        <v>0.24631201581537901</v>
      </c>
      <c r="V3042">
        <v>0.67781041422451005</v>
      </c>
      <c r="W3042">
        <v>-1.6</v>
      </c>
      <c r="X3042">
        <v>0.11</v>
      </c>
      <c r="Y3042">
        <v>-47642</v>
      </c>
      <c r="Z3042">
        <v>-4331</v>
      </c>
      <c r="AA3042">
        <v>-0.3</v>
      </c>
      <c r="AB3042">
        <v>11</v>
      </c>
      <c r="AC3042">
        <v>5</v>
      </c>
      <c r="AD3042">
        <v>6</v>
      </c>
      <c r="AE3042">
        <v>45.45</v>
      </c>
      <c r="AF3042">
        <v>19</v>
      </c>
      <c r="AG3042">
        <v>2</v>
      </c>
      <c r="AH3042">
        <v>2</v>
      </c>
      <c r="AI3042">
        <v>7</v>
      </c>
      <c r="AJ3042" s="301">
        <v>43919</v>
      </c>
      <c r="AK3042">
        <v>2248</v>
      </c>
      <c r="AL3042">
        <v>4580</v>
      </c>
      <c r="AM3042" s="301">
        <v>43828</v>
      </c>
      <c r="AN3042">
        <v>2532</v>
      </c>
      <c r="AO3042">
        <v>6090</v>
      </c>
      <c r="AP3042" s="301">
        <v>43645</v>
      </c>
      <c r="AQ3042">
        <v>2296</v>
      </c>
      <c r="AR3042">
        <v>4760</v>
      </c>
      <c r="AS3042" s="301">
        <v>43280</v>
      </c>
      <c r="AT3042">
        <v>2698</v>
      </c>
      <c r="AU3042">
        <v>5100</v>
      </c>
    </row>
    <row r="3043" spans="1:47" x14ac:dyDescent="0.2">
      <c r="A3043" s="102">
        <v>3982</v>
      </c>
      <c r="B3043">
        <v>3197</v>
      </c>
      <c r="C3043" t="s">
        <v>508</v>
      </c>
      <c r="D3043" t="s">
        <v>921</v>
      </c>
      <c r="E3043">
        <v>1738</v>
      </c>
      <c r="F3043">
        <v>1715</v>
      </c>
      <c r="G3043">
        <v>600</v>
      </c>
      <c r="H3043" t="s">
        <v>898</v>
      </c>
      <c r="I3043">
        <v>6592</v>
      </c>
      <c r="J3043" t="s">
        <v>1059</v>
      </c>
      <c r="K3043" t="s">
        <v>903</v>
      </c>
      <c r="L3043">
        <v>3415</v>
      </c>
      <c r="M3043">
        <v>3380</v>
      </c>
      <c r="N3043">
        <v>300</v>
      </c>
      <c r="O3043" t="s">
        <v>901</v>
      </c>
      <c r="P3043">
        <v>0.80822444299961804</v>
      </c>
      <c r="Q3043">
        <v>0.85699265284536197</v>
      </c>
      <c r="R3043">
        <v>0.32220084974272201</v>
      </c>
      <c r="S3043">
        <v>7.4766478121175003E-3</v>
      </c>
      <c r="T3043">
        <v>2.4551860867353399E-2</v>
      </c>
      <c r="U3043">
        <v>2.4551860867353399E-2</v>
      </c>
      <c r="V3043">
        <v>4.4544011251371397E-2</v>
      </c>
      <c r="W3043">
        <v>0.16</v>
      </c>
      <c r="X3043">
        <v>1.48</v>
      </c>
      <c r="Y3043">
        <v>-47876</v>
      </c>
      <c r="Z3043">
        <v>-4788</v>
      </c>
      <c r="AA3043">
        <v>-0.42</v>
      </c>
      <c r="AB3043">
        <v>10</v>
      </c>
      <c r="AC3043">
        <v>3</v>
      </c>
      <c r="AD3043">
        <v>7</v>
      </c>
      <c r="AE3043">
        <v>30</v>
      </c>
      <c r="AF3043">
        <v>18</v>
      </c>
      <c r="AG3043">
        <v>2</v>
      </c>
      <c r="AH3043">
        <v>0</v>
      </c>
      <c r="AI3043">
        <v>8</v>
      </c>
      <c r="AJ3043" s="301">
        <v>43919</v>
      </c>
      <c r="AK3043">
        <v>1614</v>
      </c>
      <c r="AL3043">
        <v>3360</v>
      </c>
      <c r="AM3043" s="301">
        <v>43828</v>
      </c>
      <c r="AN3043">
        <v>2135</v>
      </c>
      <c r="AO3043">
        <v>4150</v>
      </c>
      <c r="AP3043" s="301">
        <v>43645</v>
      </c>
      <c r="AQ3043">
        <v>1873</v>
      </c>
      <c r="AR3043">
        <v>3850</v>
      </c>
      <c r="AS3043" s="301">
        <v>43280</v>
      </c>
      <c r="AT3043">
        <v>1626</v>
      </c>
      <c r="AU3043">
        <v>5180</v>
      </c>
    </row>
    <row r="3044" spans="1:47" x14ac:dyDescent="0.2">
      <c r="A3044" s="102">
        <v>2498</v>
      </c>
      <c r="B3044">
        <v>1820</v>
      </c>
      <c r="C3044" t="s">
        <v>58</v>
      </c>
      <c r="D3044" t="s">
        <v>907</v>
      </c>
      <c r="E3044">
        <v>2100</v>
      </c>
      <c r="F3044">
        <v>2105</v>
      </c>
      <c r="G3044">
        <v>500</v>
      </c>
      <c r="H3044" t="s">
        <v>898</v>
      </c>
      <c r="I3044">
        <v>8253</v>
      </c>
      <c r="J3044" t="s">
        <v>429</v>
      </c>
      <c r="K3044" t="s">
        <v>904</v>
      </c>
      <c r="L3044">
        <v>1254</v>
      </c>
      <c r="M3044">
        <v>1231</v>
      </c>
      <c r="N3044">
        <v>900</v>
      </c>
      <c r="O3044" t="s">
        <v>901</v>
      </c>
      <c r="P3044">
        <v>0.78982046443966503</v>
      </c>
      <c r="Q3044">
        <v>0.91117528579318696</v>
      </c>
      <c r="R3044">
        <v>0.22456749710012</v>
      </c>
      <c r="S3044" s="15">
        <v>9.61047740570522E-2</v>
      </c>
      <c r="T3044">
        <v>0.217336993661115</v>
      </c>
      <c r="U3044">
        <v>0.217336993661115</v>
      </c>
      <c r="V3044">
        <v>0.33342168919135201</v>
      </c>
      <c r="W3044">
        <v>1.45</v>
      </c>
      <c r="X3044">
        <v>5.26</v>
      </c>
      <c r="Y3044">
        <v>-47963</v>
      </c>
      <c r="Z3044">
        <v>-3997</v>
      </c>
      <c r="AA3044">
        <v>-0.2</v>
      </c>
      <c r="AB3044">
        <v>12</v>
      </c>
      <c r="AC3044">
        <v>6</v>
      </c>
      <c r="AD3044">
        <v>6</v>
      </c>
      <c r="AE3044">
        <v>50</v>
      </c>
      <c r="AF3044">
        <v>21</v>
      </c>
      <c r="AG3044">
        <v>1</v>
      </c>
      <c r="AH3044">
        <v>1</v>
      </c>
      <c r="AI3044">
        <v>10</v>
      </c>
      <c r="AJ3044" s="301">
        <v>43919</v>
      </c>
      <c r="AK3044">
        <v>2080</v>
      </c>
      <c r="AL3044">
        <v>1288</v>
      </c>
      <c r="AM3044" s="301">
        <v>43828</v>
      </c>
      <c r="AN3044">
        <v>2470</v>
      </c>
      <c r="AO3044">
        <v>1901</v>
      </c>
      <c r="AP3044" s="301">
        <v>43645</v>
      </c>
      <c r="AQ3044">
        <v>2141</v>
      </c>
      <c r="AR3044">
        <v>1283</v>
      </c>
      <c r="AS3044" s="301">
        <v>43280</v>
      </c>
      <c r="AT3044">
        <v>3070</v>
      </c>
      <c r="AU3044">
        <v>1698</v>
      </c>
    </row>
    <row r="3045" spans="1:47" x14ac:dyDescent="0.2">
      <c r="A3045" s="102">
        <v>1420</v>
      </c>
      <c r="B3045">
        <v>1942</v>
      </c>
      <c r="C3045" t="s">
        <v>1188</v>
      </c>
      <c r="D3045" t="s">
        <v>907</v>
      </c>
      <c r="E3045">
        <v>909</v>
      </c>
      <c r="F3045">
        <v>903</v>
      </c>
      <c r="G3045">
        <v>600</v>
      </c>
      <c r="H3045" t="s">
        <v>901</v>
      </c>
      <c r="I3045">
        <v>6856</v>
      </c>
      <c r="J3045" t="s">
        <v>230</v>
      </c>
      <c r="K3045" t="s">
        <v>903</v>
      </c>
      <c r="L3045">
        <v>5570</v>
      </c>
      <c r="M3045">
        <v>5590</v>
      </c>
      <c r="N3045">
        <v>100</v>
      </c>
      <c r="O3045" t="s">
        <v>898</v>
      </c>
      <c r="P3045">
        <v>0.76629260436623503</v>
      </c>
      <c r="Q3045">
        <v>0.93852681324991305</v>
      </c>
      <c r="R3045">
        <v>0.35298906193053797</v>
      </c>
      <c r="S3045" s="15">
        <v>3.5575048291067703E-2</v>
      </c>
      <c r="T3045">
        <v>-0.35529029056130401</v>
      </c>
      <c r="U3045">
        <v>0.35529029056130401</v>
      </c>
      <c r="V3045">
        <v>0.30791915134359299</v>
      </c>
      <c r="W3045">
        <v>-1.5</v>
      </c>
      <c r="X3045">
        <v>3.08</v>
      </c>
      <c r="Y3045">
        <v>-48085</v>
      </c>
      <c r="Z3045">
        <v>-4007</v>
      </c>
      <c r="AA3045">
        <v>-0.24</v>
      </c>
      <c r="AB3045">
        <v>12</v>
      </c>
      <c r="AC3045">
        <v>7</v>
      </c>
      <c r="AD3045">
        <v>5</v>
      </c>
      <c r="AE3045">
        <v>58.33</v>
      </c>
      <c r="AF3045">
        <v>18</v>
      </c>
      <c r="AG3045">
        <v>2</v>
      </c>
      <c r="AH3045">
        <v>3</v>
      </c>
      <c r="AI3045">
        <v>7</v>
      </c>
      <c r="AJ3045" s="301">
        <v>43919</v>
      </c>
      <c r="AK3045">
        <v>873</v>
      </c>
      <c r="AL3045">
        <v>5480</v>
      </c>
      <c r="AM3045" s="301">
        <v>43828</v>
      </c>
      <c r="AN3045">
        <v>1049</v>
      </c>
      <c r="AO3045">
        <v>7330</v>
      </c>
      <c r="AP3045" s="301">
        <v>43645</v>
      </c>
      <c r="AQ3045">
        <v>926</v>
      </c>
      <c r="AR3045">
        <v>5780</v>
      </c>
      <c r="AS3045" s="301">
        <v>43280</v>
      </c>
      <c r="AT3045">
        <v>1186</v>
      </c>
      <c r="AU3045">
        <v>7730</v>
      </c>
    </row>
    <row r="3046" spans="1:47" x14ac:dyDescent="0.2">
      <c r="A3046" s="102">
        <v>2917</v>
      </c>
      <c r="B3046">
        <v>5471</v>
      </c>
      <c r="C3046" t="s">
        <v>1052</v>
      </c>
      <c r="D3046" t="s">
        <v>939</v>
      </c>
      <c r="E3046">
        <v>3290</v>
      </c>
      <c r="F3046">
        <v>3280</v>
      </c>
      <c r="G3046">
        <v>300</v>
      </c>
      <c r="H3046" t="s">
        <v>901</v>
      </c>
      <c r="I3046">
        <v>8359</v>
      </c>
      <c r="J3046" t="s">
        <v>453</v>
      </c>
      <c r="K3046" t="s">
        <v>940</v>
      </c>
      <c r="L3046">
        <v>401</v>
      </c>
      <c r="M3046">
        <v>406</v>
      </c>
      <c r="N3046">
        <v>2400</v>
      </c>
      <c r="O3046" t="s">
        <v>898</v>
      </c>
      <c r="P3046">
        <v>0.68348826384549899</v>
      </c>
      <c r="Q3046">
        <v>0.90002621081173995</v>
      </c>
      <c r="R3046" s="106">
        <v>4.1637499196794499E-2</v>
      </c>
      <c r="S3046" s="15">
        <v>5.1118148132897598E-2</v>
      </c>
      <c r="T3046">
        <v>-2.4227651358953701</v>
      </c>
      <c r="U3046">
        <v>2.4227651358953701</v>
      </c>
      <c r="V3046">
        <v>1.8223411595158701</v>
      </c>
      <c r="W3046">
        <v>-13.64</v>
      </c>
      <c r="X3046">
        <v>0.98</v>
      </c>
      <c r="Y3046">
        <v>-48150</v>
      </c>
      <c r="Z3046">
        <v>-2832</v>
      </c>
      <c r="AA3046">
        <v>-0.16</v>
      </c>
      <c r="AB3046">
        <v>17</v>
      </c>
      <c r="AC3046">
        <v>8</v>
      </c>
      <c r="AD3046">
        <v>9</v>
      </c>
      <c r="AE3046">
        <v>47.06</v>
      </c>
      <c r="AF3046">
        <v>21</v>
      </c>
      <c r="AG3046">
        <v>0</v>
      </c>
      <c r="AH3046">
        <v>1</v>
      </c>
      <c r="AI3046">
        <v>16</v>
      </c>
      <c r="AJ3046" s="301">
        <v>43919</v>
      </c>
      <c r="AK3046">
        <v>3655</v>
      </c>
      <c r="AL3046">
        <v>401</v>
      </c>
      <c r="AM3046" s="301">
        <v>43828</v>
      </c>
      <c r="AN3046">
        <v>4805</v>
      </c>
      <c r="AO3046">
        <v>478</v>
      </c>
      <c r="AP3046" s="301">
        <v>43645</v>
      </c>
      <c r="AQ3046">
        <v>4155</v>
      </c>
      <c r="AR3046">
        <v>445</v>
      </c>
      <c r="AS3046" s="301">
        <v>43280</v>
      </c>
      <c r="AT3046">
        <v>4995</v>
      </c>
      <c r="AU3046">
        <v>466</v>
      </c>
    </row>
    <row r="3047" spans="1:47" x14ac:dyDescent="0.2">
      <c r="A3047" s="102">
        <v>899</v>
      </c>
      <c r="B3047">
        <v>3087</v>
      </c>
      <c r="C3047" t="s">
        <v>1094</v>
      </c>
      <c r="D3047" t="s">
        <v>921</v>
      </c>
      <c r="E3047">
        <v>1721</v>
      </c>
      <c r="F3047">
        <v>1719</v>
      </c>
      <c r="G3047">
        <v>600</v>
      </c>
      <c r="H3047" t="s">
        <v>901</v>
      </c>
      <c r="I3047">
        <v>7240</v>
      </c>
      <c r="J3047" t="s">
        <v>599</v>
      </c>
      <c r="K3047" t="s">
        <v>913</v>
      </c>
      <c r="L3047">
        <v>1315</v>
      </c>
      <c r="M3047">
        <v>1294</v>
      </c>
      <c r="N3047">
        <v>800</v>
      </c>
      <c r="O3047" t="s">
        <v>898</v>
      </c>
      <c r="P3047">
        <v>0.85663451996595497</v>
      </c>
      <c r="Q3047">
        <v>0.94933548426604897</v>
      </c>
      <c r="R3047">
        <v>0.125839528354694</v>
      </c>
      <c r="S3047">
        <v>7.8216797135176007E-3</v>
      </c>
      <c r="T3047">
        <v>-0.54471882652500103</v>
      </c>
      <c r="U3047">
        <v>0.54471882652500103</v>
      </c>
      <c r="V3047">
        <v>0.97877286913636197</v>
      </c>
      <c r="W3047">
        <v>-4.5</v>
      </c>
      <c r="X3047">
        <v>0.37</v>
      </c>
      <c r="Y3047">
        <v>-48242</v>
      </c>
      <c r="Z3047">
        <v>-3711</v>
      </c>
      <c r="AA3047">
        <v>-0.21</v>
      </c>
      <c r="AB3047">
        <v>13</v>
      </c>
      <c r="AC3047">
        <v>6</v>
      </c>
      <c r="AD3047">
        <v>7</v>
      </c>
      <c r="AE3047">
        <v>46.15</v>
      </c>
      <c r="AF3047">
        <v>18</v>
      </c>
      <c r="AG3047">
        <v>3</v>
      </c>
      <c r="AH3047">
        <v>3</v>
      </c>
      <c r="AI3047">
        <v>7</v>
      </c>
      <c r="AJ3047" s="301">
        <v>43919</v>
      </c>
      <c r="AK3047">
        <v>1657</v>
      </c>
      <c r="AL3047">
        <v>1212</v>
      </c>
      <c r="AM3047" s="301">
        <v>43828</v>
      </c>
      <c r="AN3047">
        <v>2166</v>
      </c>
      <c r="AO3047">
        <v>1641</v>
      </c>
      <c r="AP3047" s="301">
        <v>43645</v>
      </c>
      <c r="AQ3047">
        <v>2077</v>
      </c>
      <c r="AR3047">
        <v>1653</v>
      </c>
      <c r="AS3047" s="301">
        <v>43280</v>
      </c>
      <c r="AT3047">
        <v>2140</v>
      </c>
      <c r="AU3047">
        <v>2099</v>
      </c>
    </row>
    <row r="3048" spans="1:47" x14ac:dyDescent="0.2">
      <c r="A3048" s="102">
        <v>51</v>
      </c>
      <c r="B3048">
        <v>4324</v>
      </c>
      <c r="C3048" t="s">
        <v>1065</v>
      </c>
      <c r="D3048" t="s">
        <v>910</v>
      </c>
      <c r="E3048">
        <v>2495</v>
      </c>
      <c r="F3048">
        <v>2445</v>
      </c>
      <c r="G3048">
        <v>400</v>
      </c>
      <c r="H3048" t="s">
        <v>901</v>
      </c>
      <c r="I3048">
        <v>5929</v>
      </c>
      <c r="J3048" t="s">
        <v>1207</v>
      </c>
      <c r="K3048" t="s">
        <v>1032</v>
      </c>
      <c r="L3048">
        <v>942</v>
      </c>
      <c r="M3048">
        <v>939</v>
      </c>
      <c r="N3048">
        <v>1000</v>
      </c>
      <c r="O3048" t="s">
        <v>898</v>
      </c>
      <c r="P3048">
        <v>0.939208449454629</v>
      </c>
      <c r="Q3048">
        <v>0.97642263313826205</v>
      </c>
      <c r="R3048">
        <v>0.23062925100203099</v>
      </c>
      <c r="S3048" s="15">
        <v>3.3670194585207701E-4</v>
      </c>
      <c r="T3048">
        <v>-0.53487566152622501</v>
      </c>
      <c r="U3048">
        <v>0.53487566152622501</v>
      </c>
      <c r="V3048">
        <v>0.184129997840392</v>
      </c>
      <c r="W3048">
        <v>-4.41</v>
      </c>
      <c r="X3048">
        <v>3.99</v>
      </c>
      <c r="Y3048">
        <v>-48377</v>
      </c>
      <c r="Z3048">
        <v>-4838</v>
      </c>
      <c r="AA3048">
        <v>-0.28000000000000003</v>
      </c>
      <c r="AB3048">
        <v>10</v>
      </c>
      <c r="AC3048">
        <v>4</v>
      </c>
      <c r="AD3048">
        <v>6</v>
      </c>
      <c r="AE3048">
        <v>40</v>
      </c>
      <c r="AF3048">
        <v>17</v>
      </c>
      <c r="AG3048">
        <v>3</v>
      </c>
      <c r="AH3048">
        <v>1</v>
      </c>
      <c r="AI3048">
        <v>6</v>
      </c>
      <c r="AJ3048" s="301">
        <v>43919</v>
      </c>
      <c r="AK3048">
        <v>2119</v>
      </c>
      <c r="AL3048">
        <v>857</v>
      </c>
      <c r="AM3048" s="301">
        <v>43828</v>
      </c>
      <c r="AN3048">
        <v>3775</v>
      </c>
      <c r="AO3048">
        <v>1229</v>
      </c>
      <c r="AP3048" s="301">
        <v>43645</v>
      </c>
      <c r="AQ3048">
        <v>3810</v>
      </c>
      <c r="AR3048">
        <v>1181</v>
      </c>
      <c r="AS3048" s="301">
        <v>43280</v>
      </c>
      <c r="AT3048">
        <v>5140</v>
      </c>
      <c r="AU3048">
        <v>1159</v>
      </c>
    </row>
    <row r="3049" spans="1:47" x14ac:dyDescent="0.2">
      <c r="A3049" s="102">
        <v>3422</v>
      </c>
      <c r="B3049">
        <v>3291</v>
      </c>
      <c r="C3049" t="s">
        <v>55</v>
      </c>
      <c r="D3049" t="s">
        <v>917</v>
      </c>
      <c r="E3049">
        <v>1661</v>
      </c>
      <c r="F3049">
        <v>1643</v>
      </c>
      <c r="G3049">
        <v>600</v>
      </c>
      <c r="H3049" t="s">
        <v>898</v>
      </c>
      <c r="I3049">
        <v>8306</v>
      </c>
      <c r="J3049" t="s">
        <v>1029</v>
      </c>
      <c r="K3049" t="s">
        <v>940</v>
      </c>
      <c r="L3049">
        <v>422</v>
      </c>
      <c r="M3049">
        <v>422.5</v>
      </c>
      <c r="N3049">
        <v>2300</v>
      </c>
      <c r="O3049" t="s">
        <v>901</v>
      </c>
      <c r="P3049">
        <v>0.82001975215217604</v>
      </c>
      <c r="Q3049">
        <v>0.88067748570032001</v>
      </c>
      <c r="R3049" s="15">
        <v>0.33226448743509202</v>
      </c>
      <c r="S3049">
        <v>1.22279754129318E-2</v>
      </c>
      <c r="T3049">
        <v>1.7588675574578401</v>
      </c>
      <c r="U3049">
        <v>1.7588675574578401</v>
      </c>
      <c r="V3049">
        <v>1.8116134529638801</v>
      </c>
      <c r="W3049">
        <v>9.6300000000000008</v>
      </c>
      <c r="X3049">
        <v>1.43</v>
      </c>
      <c r="Y3049">
        <v>-48534</v>
      </c>
      <c r="Z3049">
        <v>-3236</v>
      </c>
      <c r="AA3049">
        <v>-0.15</v>
      </c>
      <c r="AB3049">
        <v>15</v>
      </c>
      <c r="AC3049">
        <v>8</v>
      </c>
      <c r="AD3049">
        <v>7</v>
      </c>
      <c r="AE3049">
        <v>53.33</v>
      </c>
      <c r="AF3049">
        <v>21</v>
      </c>
      <c r="AG3049">
        <v>0</v>
      </c>
      <c r="AH3049">
        <v>1</v>
      </c>
      <c r="AI3049">
        <v>14</v>
      </c>
      <c r="AJ3049" s="301">
        <v>43919</v>
      </c>
      <c r="AK3049">
        <v>1545</v>
      </c>
      <c r="AL3049">
        <v>426.1</v>
      </c>
      <c r="AM3049" s="301">
        <v>43828</v>
      </c>
      <c r="AN3049">
        <v>1919</v>
      </c>
      <c r="AO3049">
        <v>593.20000000000005</v>
      </c>
      <c r="AP3049" s="301">
        <v>43645</v>
      </c>
      <c r="AQ3049">
        <v>1803</v>
      </c>
      <c r="AR3049">
        <v>524.29999999999995</v>
      </c>
      <c r="AS3049" s="301">
        <v>43280</v>
      </c>
      <c r="AT3049">
        <v>2103</v>
      </c>
      <c r="AU3049">
        <v>621.6</v>
      </c>
    </row>
    <row r="3050" spans="1:47" x14ac:dyDescent="0.2">
      <c r="A3050" s="102">
        <v>271</v>
      </c>
      <c r="B3050">
        <v>6472</v>
      </c>
      <c r="C3050" t="s">
        <v>59</v>
      </c>
      <c r="D3050" t="s">
        <v>909</v>
      </c>
      <c r="E3050">
        <v>213</v>
      </c>
      <c r="F3050">
        <v>211</v>
      </c>
      <c r="G3050">
        <v>5100</v>
      </c>
      <c r="H3050" t="s">
        <v>901</v>
      </c>
      <c r="I3050">
        <v>9072</v>
      </c>
      <c r="J3050" t="s">
        <v>975</v>
      </c>
      <c r="K3050" t="s">
        <v>976</v>
      </c>
      <c r="L3050">
        <v>2118</v>
      </c>
      <c r="M3050">
        <v>2146</v>
      </c>
      <c r="N3050">
        <v>500</v>
      </c>
      <c r="O3050" t="s">
        <v>898</v>
      </c>
      <c r="P3050">
        <v>0.90550304183608898</v>
      </c>
      <c r="Q3050">
        <v>0.96448234686546597</v>
      </c>
      <c r="R3050">
        <v>0.31000176603947899</v>
      </c>
      <c r="S3050">
        <v>6.5544103568688696E-3</v>
      </c>
      <c r="T3050">
        <v>-7.4206596923275206E-2</v>
      </c>
      <c r="U3050">
        <v>7.4206596923275206E-2</v>
      </c>
      <c r="V3050">
        <v>0.33015000640742198</v>
      </c>
      <c r="W3050">
        <v>-0.51</v>
      </c>
      <c r="X3050">
        <v>0.28999999999999998</v>
      </c>
      <c r="Y3050">
        <v>-48544</v>
      </c>
      <c r="Z3050">
        <v>-2856</v>
      </c>
      <c r="AA3050">
        <v>-0.05</v>
      </c>
      <c r="AB3050">
        <v>17</v>
      </c>
      <c r="AC3050">
        <v>9</v>
      </c>
      <c r="AD3050">
        <v>8</v>
      </c>
      <c r="AE3050">
        <v>52.94</v>
      </c>
      <c r="AF3050">
        <v>17</v>
      </c>
      <c r="AG3050">
        <v>4</v>
      </c>
      <c r="AH3050">
        <v>4</v>
      </c>
      <c r="AI3050">
        <v>9</v>
      </c>
      <c r="AJ3050" s="301">
        <v>43919</v>
      </c>
      <c r="AK3050">
        <v>196</v>
      </c>
      <c r="AL3050">
        <v>2172</v>
      </c>
      <c r="AM3050" s="301">
        <v>43828</v>
      </c>
      <c r="AN3050">
        <v>345</v>
      </c>
      <c r="AO3050">
        <v>2746</v>
      </c>
      <c r="AP3050" s="301">
        <v>43645</v>
      </c>
      <c r="AQ3050">
        <v>334</v>
      </c>
      <c r="AR3050">
        <v>2562</v>
      </c>
      <c r="AS3050" s="301">
        <v>43280</v>
      </c>
      <c r="AT3050">
        <v>456</v>
      </c>
      <c r="AU3050">
        <v>2840</v>
      </c>
    </row>
    <row r="3051" spans="1:47" x14ac:dyDescent="0.2">
      <c r="A3051" s="102">
        <v>78</v>
      </c>
      <c r="B3051">
        <v>6908</v>
      </c>
      <c r="C3051" t="s">
        <v>1404</v>
      </c>
      <c r="D3051" t="s">
        <v>903</v>
      </c>
      <c r="E3051">
        <v>3555</v>
      </c>
      <c r="F3051">
        <v>3525</v>
      </c>
      <c r="G3051">
        <v>300</v>
      </c>
      <c r="H3051" t="s">
        <v>898</v>
      </c>
      <c r="I3051">
        <v>9474</v>
      </c>
      <c r="J3051" t="s">
        <v>1046</v>
      </c>
      <c r="K3051" t="s">
        <v>900</v>
      </c>
      <c r="L3051">
        <v>1213</v>
      </c>
      <c r="M3051">
        <v>1195</v>
      </c>
      <c r="N3051">
        <v>900</v>
      </c>
      <c r="O3051" t="s">
        <v>901</v>
      </c>
      <c r="P3051">
        <v>0.85720353499759405</v>
      </c>
      <c r="Q3051">
        <v>0.97387776532161596</v>
      </c>
      <c r="R3051">
        <v>0.22861267406788499</v>
      </c>
      <c r="S3051">
        <v>4.0929945397009003E-3</v>
      </c>
      <c r="T3051">
        <v>0.57086434503188499</v>
      </c>
      <c r="U3051">
        <v>0.57086434503188499</v>
      </c>
      <c r="V3051">
        <v>0.26322867025697799</v>
      </c>
      <c r="W3051">
        <v>5.18</v>
      </c>
      <c r="X3051">
        <v>1.7</v>
      </c>
      <c r="Y3051">
        <v>-48664</v>
      </c>
      <c r="Z3051">
        <v>-4866</v>
      </c>
      <c r="AA3051">
        <v>-0.75</v>
      </c>
      <c r="AB3051">
        <v>10</v>
      </c>
      <c r="AC3051">
        <v>5</v>
      </c>
      <c r="AD3051">
        <v>5</v>
      </c>
      <c r="AE3051">
        <v>50</v>
      </c>
      <c r="AF3051">
        <v>16</v>
      </c>
      <c r="AG3051">
        <v>2</v>
      </c>
      <c r="AH3051">
        <v>4</v>
      </c>
      <c r="AI3051">
        <v>4</v>
      </c>
      <c r="AJ3051" s="301">
        <v>43919</v>
      </c>
      <c r="AK3051">
        <v>3090</v>
      </c>
      <c r="AL3051">
        <v>1117</v>
      </c>
      <c r="AM3051" s="301">
        <v>43828</v>
      </c>
      <c r="AN3051">
        <v>4840</v>
      </c>
      <c r="AO3051">
        <v>1820</v>
      </c>
      <c r="AP3051" s="301">
        <v>43645</v>
      </c>
      <c r="AQ3051">
        <v>5630</v>
      </c>
      <c r="AR3051">
        <v>1979</v>
      </c>
      <c r="AS3051" s="301">
        <v>43280</v>
      </c>
      <c r="AT3051">
        <v>6680</v>
      </c>
      <c r="AU3051">
        <v>2589</v>
      </c>
    </row>
    <row r="3052" spans="1:47" x14ac:dyDescent="0.2">
      <c r="A3052" s="102">
        <v>1449</v>
      </c>
      <c r="B3052">
        <v>4506</v>
      </c>
      <c r="C3052" t="s">
        <v>1187</v>
      </c>
      <c r="D3052" t="s">
        <v>918</v>
      </c>
      <c r="E3052">
        <v>1505</v>
      </c>
      <c r="F3052">
        <v>1453</v>
      </c>
      <c r="G3052">
        <v>700</v>
      </c>
      <c r="H3052" t="s">
        <v>898</v>
      </c>
      <c r="I3052">
        <v>7867</v>
      </c>
      <c r="J3052" t="s">
        <v>1178</v>
      </c>
      <c r="K3052" t="s">
        <v>919</v>
      </c>
      <c r="L3052">
        <v>863</v>
      </c>
      <c r="M3052">
        <v>837</v>
      </c>
      <c r="N3052">
        <v>1200</v>
      </c>
      <c r="O3052" t="s">
        <v>901</v>
      </c>
      <c r="P3052">
        <v>0.65920321235560897</v>
      </c>
      <c r="Q3052">
        <v>0.93794281639736399</v>
      </c>
      <c r="R3052">
        <v>0.11559006806611299</v>
      </c>
      <c r="S3052">
        <v>8.40766907183166E-3</v>
      </c>
      <c r="T3052">
        <v>0.46245154860159898</v>
      </c>
      <c r="U3052">
        <v>0.46245154860159898</v>
      </c>
      <c r="V3052">
        <v>0.71691126767047997</v>
      </c>
      <c r="W3052">
        <v>2.39</v>
      </c>
      <c r="X3052">
        <v>1.25</v>
      </c>
      <c r="Y3052">
        <v>-48965</v>
      </c>
      <c r="Z3052">
        <v>-3498</v>
      </c>
      <c r="AA3052">
        <v>-0.42</v>
      </c>
      <c r="AB3052">
        <v>14</v>
      </c>
      <c r="AC3052">
        <v>7</v>
      </c>
      <c r="AD3052">
        <v>7</v>
      </c>
      <c r="AE3052">
        <v>50</v>
      </c>
      <c r="AF3052">
        <v>16</v>
      </c>
      <c r="AG3052">
        <v>4</v>
      </c>
      <c r="AH3052">
        <v>5</v>
      </c>
      <c r="AI3052">
        <v>5</v>
      </c>
      <c r="AJ3052" s="301">
        <v>43919</v>
      </c>
      <c r="AK3052">
        <v>1442</v>
      </c>
      <c r="AL3052">
        <v>782</v>
      </c>
      <c r="AM3052" s="301">
        <v>43828</v>
      </c>
      <c r="AN3052">
        <v>2130</v>
      </c>
      <c r="AO3052">
        <v>1417</v>
      </c>
      <c r="AP3052" s="301">
        <v>43645</v>
      </c>
      <c r="AQ3052">
        <v>2128</v>
      </c>
      <c r="AR3052">
        <v>1307</v>
      </c>
      <c r="AS3052" s="301">
        <v>43280</v>
      </c>
      <c r="AT3052">
        <v>2276</v>
      </c>
      <c r="AU3052">
        <v>887</v>
      </c>
    </row>
    <row r="3053" spans="1:47" x14ac:dyDescent="0.2">
      <c r="A3053" s="102">
        <v>238</v>
      </c>
      <c r="B3053">
        <v>3402</v>
      </c>
      <c r="C3053" t="s">
        <v>1474</v>
      </c>
      <c r="D3053" t="s">
        <v>1100</v>
      </c>
      <c r="E3053">
        <v>497.3</v>
      </c>
      <c r="F3053">
        <v>494.9</v>
      </c>
      <c r="G3053">
        <v>1700</v>
      </c>
      <c r="H3053" t="s">
        <v>901</v>
      </c>
      <c r="I3053">
        <v>8830</v>
      </c>
      <c r="J3053" t="s">
        <v>967</v>
      </c>
      <c r="K3053" t="s">
        <v>917</v>
      </c>
      <c r="L3053">
        <v>2915</v>
      </c>
      <c r="M3053">
        <v>2881</v>
      </c>
      <c r="N3053">
        <v>300</v>
      </c>
      <c r="O3053" t="s">
        <v>898</v>
      </c>
      <c r="P3053">
        <v>0.94765628279594105</v>
      </c>
      <c r="Q3053">
        <v>0.96590301030178005</v>
      </c>
      <c r="R3053">
        <v>1.00931896244978E-3</v>
      </c>
      <c r="S3053">
        <v>5.0632046462172398E-2</v>
      </c>
      <c r="T3053">
        <v>-0.23021945843823</v>
      </c>
      <c r="U3053">
        <v>0.23021945843823</v>
      </c>
      <c r="V3053">
        <v>0.65645268782015997</v>
      </c>
      <c r="W3053">
        <v>-0.61</v>
      </c>
      <c r="X3053">
        <v>2.66</v>
      </c>
      <c r="Y3053">
        <v>-48968</v>
      </c>
      <c r="Z3053">
        <v>-3498</v>
      </c>
      <c r="AA3053">
        <v>-0.28999999999999998</v>
      </c>
      <c r="AB3053">
        <v>14</v>
      </c>
      <c r="AC3053">
        <v>6</v>
      </c>
      <c r="AD3053">
        <v>8</v>
      </c>
      <c r="AE3053">
        <v>42.86</v>
      </c>
      <c r="AF3053">
        <v>18</v>
      </c>
      <c r="AG3053">
        <v>2</v>
      </c>
      <c r="AH3053">
        <v>2</v>
      </c>
      <c r="AI3053">
        <v>10</v>
      </c>
      <c r="AJ3053" s="301">
        <v>43919</v>
      </c>
      <c r="AK3053">
        <v>480</v>
      </c>
      <c r="AL3053">
        <v>2789</v>
      </c>
      <c r="AM3053" s="301">
        <v>43828</v>
      </c>
      <c r="AN3053">
        <v>741.1</v>
      </c>
      <c r="AO3053">
        <v>3812</v>
      </c>
      <c r="AP3053" s="301">
        <v>43645</v>
      </c>
      <c r="AQ3053">
        <v>817.1</v>
      </c>
      <c r="AR3053">
        <v>3966</v>
      </c>
      <c r="AS3053" s="301">
        <v>43280</v>
      </c>
      <c r="AT3053">
        <v>863</v>
      </c>
      <c r="AU3053">
        <v>4042</v>
      </c>
    </row>
    <row r="3054" spans="1:47" x14ac:dyDescent="0.2">
      <c r="A3054" s="102">
        <v>2980</v>
      </c>
      <c r="B3054">
        <v>1801</v>
      </c>
      <c r="C3054" t="s">
        <v>1352</v>
      </c>
      <c r="D3054" t="s">
        <v>907</v>
      </c>
      <c r="E3054">
        <v>3845</v>
      </c>
      <c r="F3054">
        <v>3905</v>
      </c>
      <c r="G3054">
        <v>200</v>
      </c>
      <c r="H3054" t="s">
        <v>901</v>
      </c>
      <c r="I3054">
        <v>2730</v>
      </c>
      <c r="J3054" t="s">
        <v>489</v>
      </c>
      <c r="K3054" t="s">
        <v>921</v>
      </c>
      <c r="L3054">
        <v>1094</v>
      </c>
      <c r="M3054">
        <v>1074</v>
      </c>
      <c r="N3054">
        <v>700</v>
      </c>
      <c r="O3054" t="s">
        <v>898</v>
      </c>
      <c r="P3054">
        <v>0.86265163265080902</v>
      </c>
      <c r="Q3054">
        <v>0.89747782711822999</v>
      </c>
      <c r="R3054">
        <v>0.48737756841804097</v>
      </c>
      <c r="S3054">
        <v>5.9497117854865299E-2</v>
      </c>
      <c r="T3054">
        <v>-0.24280922005714001</v>
      </c>
      <c r="U3054">
        <v>0.24280922005714001</v>
      </c>
      <c r="V3054">
        <v>0.83166886233829695</v>
      </c>
      <c r="W3054">
        <v>-1.23</v>
      </c>
      <c r="X3054">
        <v>3.74</v>
      </c>
      <c r="Y3054">
        <v>-49009</v>
      </c>
      <c r="Z3054">
        <v>-3063</v>
      </c>
      <c r="AA3054">
        <v>-0.1</v>
      </c>
      <c r="AB3054">
        <v>16</v>
      </c>
      <c r="AC3054">
        <v>9</v>
      </c>
      <c r="AD3054">
        <v>7</v>
      </c>
      <c r="AE3054">
        <v>56.25</v>
      </c>
      <c r="AF3054">
        <v>19</v>
      </c>
      <c r="AG3054">
        <v>3</v>
      </c>
      <c r="AH3054">
        <v>2</v>
      </c>
      <c r="AI3054">
        <v>11</v>
      </c>
      <c r="AJ3054" s="301">
        <v>43919</v>
      </c>
      <c r="AK3054">
        <v>3355</v>
      </c>
      <c r="AL3054">
        <v>905</v>
      </c>
      <c r="AM3054" s="301">
        <v>43828</v>
      </c>
      <c r="AN3054">
        <v>4545</v>
      </c>
      <c r="AO3054">
        <v>1213</v>
      </c>
      <c r="AP3054" s="301">
        <v>43645</v>
      </c>
      <c r="AQ3054">
        <v>3990</v>
      </c>
      <c r="AR3054">
        <v>1021</v>
      </c>
      <c r="AS3054" s="301">
        <v>43280</v>
      </c>
      <c r="AT3054">
        <v>5980</v>
      </c>
      <c r="AU3054">
        <v>1075</v>
      </c>
    </row>
    <row r="3055" spans="1:47" x14ac:dyDescent="0.2">
      <c r="A3055" s="102">
        <v>1371</v>
      </c>
      <c r="B3055">
        <v>6457</v>
      </c>
      <c r="C3055" t="s">
        <v>1130</v>
      </c>
      <c r="D3055" t="s">
        <v>909</v>
      </c>
      <c r="E3055">
        <v>2420</v>
      </c>
      <c r="F3055">
        <v>2390</v>
      </c>
      <c r="G3055">
        <v>300</v>
      </c>
      <c r="H3055" t="s">
        <v>901</v>
      </c>
      <c r="I3055">
        <v>7203</v>
      </c>
      <c r="J3055" t="s">
        <v>1355</v>
      </c>
      <c r="K3055" t="s">
        <v>913</v>
      </c>
      <c r="L3055">
        <v>6780</v>
      </c>
      <c r="M3055">
        <v>6759</v>
      </c>
      <c r="N3055">
        <v>100</v>
      </c>
      <c r="O3055" t="s">
        <v>898</v>
      </c>
      <c r="P3055">
        <v>0.72265324951388699</v>
      </c>
      <c r="Q3055">
        <v>0.93977144379618105</v>
      </c>
      <c r="R3055">
        <v>0.184891836170437</v>
      </c>
      <c r="S3055">
        <v>1.50061314107188E-2</v>
      </c>
      <c r="T3055">
        <v>-1.32605309423523</v>
      </c>
      <c r="U3055">
        <v>1.32605309423523</v>
      </c>
      <c r="V3055">
        <v>0.51188164178712903</v>
      </c>
      <c r="W3055">
        <v>-3.94</v>
      </c>
      <c r="X3055">
        <v>6.08</v>
      </c>
      <c r="Y3055">
        <v>-49131</v>
      </c>
      <c r="Z3055">
        <v>-12283</v>
      </c>
      <c r="AA3055">
        <v>-0.8</v>
      </c>
      <c r="AB3055">
        <v>4</v>
      </c>
      <c r="AC3055">
        <v>2</v>
      </c>
      <c r="AD3055">
        <v>2</v>
      </c>
      <c r="AE3055">
        <v>50</v>
      </c>
      <c r="AF3055">
        <v>17</v>
      </c>
      <c r="AG3055">
        <v>1</v>
      </c>
      <c r="AH3055">
        <v>1</v>
      </c>
      <c r="AI3055">
        <v>2</v>
      </c>
      <c r="AJ3055" s="301">
        <v>43919</v>
      </c>
      <c r="AK3055">
        <v>2605</v>
      </c>
      <c r="AL3055">
        <v>6797</v>
      </c>
      <c r="AM3055" s="301">
        <v>43828</v>
      </c>
      <c r="AN3055">
        <v>3310</v>
      </c>
      <c r="AO3055">
        <v>7714</v>
      </c>
      <c r="AP3055" s="301">
        <v>43645</v>
      </c>
      <c r="AQ3055">
        <v>2914</v>
      </c>
      <c r="AR3055">
        <v>6874</v>
      </c>
      <c r="AS3055" s="301">
        <v>43280</v>
      </c>
      <c r="AT3055">
        <v>3075</v>
      </c>
      <c r="AU3055">
        <v>7068</v>
      </c>
    </row>
    <row r="3056" spans="1:47" x14ac:dyDescent="0.2">
      <c r="A3056" s="102">
        <v>163</v>
      </c>
      <c r="B3056">
        <v>5802</v>
      </c>
      <c r="C3056" t="s">
        <v>1056</v>
      </c>
      <c r="D3056" t="s">
        <v>911</v>
      </c>
      <c r="E3056">
        <v>1238.5</v>
      </c>
      <c r="F3056">
        <v>1214.5</v>
      </c>
      <c r="G3056">
        <v>700</v>
      </c>
      <c r="H3056" t="s">
        <v>898</v>
      </c>
      <c r="I3056">
        <v>6287</v>
      </c>
      <c r="J3056" t="s">
        <v>963</v>
      </c>
      <c r="K3056" t="s">
        <v>909</v>
      </c>
      <c r="L3056">
        <v>2270</v>
      </c>
      <c r="M3056">
        <v>2245</v>
      </c>
      <c r="N3056">
        <v>400</v>
      </c>
      <c r="O3056" t="s">
        <v>901</v>
      </c>
      <c r="P3056">
        <v>0.91512615129668495</v>
      </c>
      <c r="Q3056">
        <v>0.96939822855662505</v>
      </c>
      <c r="R3056">
        <v>0.44461554807525</v>
      </c>
      <c r="S3056">
        <v>5.9890400735543102E-2</v>
      </c>
      <c r="T3056">
        <v>1.16942562534133</v>
      </c>
      <c r="U3056">
        <v>1.16942562534133</v>
      </c>
      <c r="V3056">
        <v>1.40338841931929</v>
      </c>
      <c r="W3056">
        <v>4.43</v>
      </c>
      <c r="X3056">
        <v>5.33</v>
      </c>
      <c r="Y3056">
        <v>-49497</v>
      </c>
      <c r="Z3056">
        <v>-3536</v>
      </c>
      <c r="AA3056">
        <v>-0.2</v>
      </c>
      <c r="AB3056">
        <v>14</v>
      </c>
      <c r="AC3056">
        <v>7</v>
      </c>
      <c r="AD3056">
        <v>7</v>
      </c>
      <c r="AE3056">
        <v>50</v>
      </c>
      <c r="AF3056">
        <v>19</v>
      </c>
      <c r="AG3056">
        <v>1</v>
      </c>
      <c r="AH3056">
        <v>2</v>
      </c>
      <c r="AI3056">
        <v>11</v>
      </c>
      <c r="AJ3056" s="301">
        <v>43919</v>
      </c>
      <c r="AK3056">
        <v>1166.5</v>
      </c>
      <c r="AL3056">
        <v>2183</v>
      </c>
      <c r="AM3056" s="301">
        <v>43828</v>
      </c>
      <c r="AN3056">
        <v>1652</v>
      </c>
      <c r="AO3056">
        <v>3430</v>
      </c>
      <c r="AP3056" s="301">
        <v>43645</v>
      </c>
      <c r="AQ3056">
        <v>1442</v>
      </c>
      <c r="AR3056">
        <v>2767</v>
      </c>
      <c r="AS3056" s="301">
        <v>43280</v>
      </c>
      <c r="AT3056">
        <v>1616.5</v>
      </c>
      <c r="AU3056">
        <v>3190</v>
      </c>
    </row>
    <row r="3057" spans="1:47" x14ac:dyDescent="0.2">
      <c r="A3057" s="102">
        <v>773</v>
      </c>
      <c r="B3057">
        <v>4114</v>
      </c>
      <c r="C3057" t="s">
        <v>997</v>
      </c>
      <c r="D3057" t="s">
        <v>920</v>
      </c>
      <c r="E3057">
        <v>5560</v>
      </c>
      <c r="F3057">
        <v>5590</v>
      </c>
      <c r="G3057">
        <v>100</v>
      </c>
      <c r="H3057" t="s">
        <v>901</v>
      </c>
      <c r="I3057">
        <v>5233</v>
      </c>
      <c r="J3057" t="s">
        <v>1033</v>
      </c>
      <c r="K3057" t="s">
        <v>897</v>
      </c>
      <c r="L3057">
        <v>2425</v>
      </c>
      <c r="M3057">
        <v>2448</v>
      </c>
      <c r="N3057">
        <v>200</v>
      </c>
      <c r="O3057" t="s">
        <v>898</v>
      </c>
      <c r="P3057">
        <v>0.95630031796859105</v>
      </c>
      <c r="Q3057">
        <v>0.95181143347882102</v>
      </c>
      <c r="R3057" s="15">
        <v>1.7271703448405999E-2</v>
      </c>
      <c r="S3057" s="15">
        <v>1.45339734851151E-3</v>
      </c>
      <c r="T3057">
        <v>-1.1125420248338</v>
      </c>
      <c r="U3057">
        <v>1.1125420248338</v>
      </c>
      <c r="V3057">
        <v>1.0116964490411899</v>
      </c>
      <c r="W3057">
        <v>-6.06</v>
      </c>
      <c r="X3057">
        <v>12.42</v>
      </c>
      <c r="Y3057">
        <v>-49841</v>
      </c>
      <c r="Z3057">
        <v>-5538</v>
      </c>
      <c r="AA3057">
        <v>-0.28000000000000003</v>
      </c>
      <c r="AB3057">
        <v>9</v>
      </c>
      <c r="AC3057">
        <v>5</v>
      </c>
      <c r="AD3057">
        <v>4</v>
      </c>
      <c r="AE3057">
        <v>55.56</v>
      </c>
      <c r="AF3057">
        <v>18</v>
      </c>
      <c r="AG3057">
        <v>1</v>
      </c>
      <c r="AH3057">
        <v>2</v>
      </c>
      <c r="AI3057">
        <v>6</v>
      </c>
      <c r="AJ3057" s="301">
        <v>43919</v>
      </c>
      <c r="AK3057">
        <v>5180</v>
      </c>
      <c r="AL3057">
        <v>1935</v>
      </c>
      <c r="AM3057" s="301">
        <v>43828</v>
      </c>
      <c r="AN3057">
        <v>6790</v>
      </c>
      <c r="AO3057">
        <v>3215</v>
      </c>
      <c r="AP3057" s="301">
        <v>43645</v>
      </c>
      <c r="AQ3057">
        <v>7230</v>
      </c>
      <c r="AR3057">
        <v>3290</v>
      </c>
      <c r="AS3057" s="301">
        <v>43280</v>
      </c>
      <c r="AT3057">
        <v>7900</v>
      </c>
      <c r="AU3057">
        <v>3625</v>
      </c>
    </row>
    <row r="3058" spans="1:47" x14ac:dyDescent="0.2">
      <c r="A3058" s="102">
        <v>1165</v>
      </c>
      <c r="B3058">
        <v>1812</v>
      </c>
      <c r="C3058" t="s">
        <v>961</v>
      </c>
      <c r="D3058" t="s">
        <v>907</v>
      </c>
      <c r="E3058">
        <v>1231</v>
      </c>
      <c r="F3058">
        <v>1252</v>
      </c>
      <c r="G3058">
        <v>800</v>
      </c>
      <c r="H3058" t="s">
        <v>898</v>
      </c>
      <c r="I3058">
        <v>2914</v>
      </c>
      <c r="J3058" t="s">
        <v>994</v>
      </c>
      <c r="K3058" t="s">
        <v>923</v>
      </c>
      <c r="L3058">
        <v>1998.5</v>
      </c>
      <c r="M3058">
        <v>1997</v>
      </c>
      <c r="N3058">
        <v>500</v>
      </c>
      <c r="O3058" t="s">
        <v>901</v>
      </c>
      <c r="P3058">
        <v>0.90769823288531404</v>
      </c>
      <c r="Q3058">
        <v>0.94431056009983605</v>
      </c>
      <c r="R3058">
        <v>4.3267017021308502E-4</v>
      </c>
      <c r="S3058">
        <v>9.2472544823308592E-3</v>
      </c>
      <c r="T3058">
        <v>2.2856954547479398</v>
      </c>
      <c r="U3058">
        <v>2.2856954547479398</v>
      </c>
      <c r="V3058">
        <v>1.3331657772684999</v>
      </c>
      <c r="W3058">
        <v>10.78</v>
      </c>
      <c r="X3058">
        <v>0.31</v>
      </c>
      <c r="Y3058">
        <v>-49940</v>
      </c>
      <c r="Z3058">
        <v>-4540</v>
      </c>
      <c r="AA3058">
        <v>-0.11</v>
      </c>
      <c r="AB3058">
        <v>11</v>
      </c>
      <c r="AC3058">
        <v>5</v>
      </c>
      <c r="AD3058">
        <v>6</v>
      </c>
      <c r="AE3058">
        <v>45.45</v>
      </c>
      <c r="AF3058">
        <v>20</v>
      </c>
      <c r="AG3058">
        <v>1</v>
      </c>
      <c r="AH3058">
        <v>0</v>
      </c>
      <c r="AI3058">
        <v>10</v>
      </c>
      <c r="AJ3058" s="301">
        <v>43919</v>
      </c>
      <c r="AK3058">
        <v>1155</v>
      </c>
      <c r="AL3058">
        <v>2053.5</v>
      </c>
      <c r="AM3058" s="301">
        <v>43828</v>
      </c>
      <c r="AN3058">
        <v>1458</v>
      </c>
      <c r="AO3058">
        <v>2432.5</v>
      </c>
      <c r="AP3058" s="301">
        <v>43645</v>
      </c>
      <c r="AQ3058">
        <v>1510</v>
      </c>
      <c r="AR3058">
        <v>2401</v>
      </c>
      <c r="AS3058" s="301">
        <v>43280</v>
      </c>
      <c r="AT3058">
        <v>1646</v>
      </c>
      <c r="AU3058">
        <v>3013</v>
      </c>
    </row>
    <row r="3059" spans="1:47" x14ac:dyDescent="0.2">
      <c r="A3059" s="102">
        <v>578</v>
      </c>
      <c r="B3059">
        <v>6902</v>
      </c>
      <c r="C3059" t="s">
        <v>588</v>
      </c>
      <c r="D3059" t="s">
        <v>913</v>
      </c>
      <c r="E3059">
        <v>4170</v>
      </c>
      <c r="F3059">
        <v>4151</v>
      </c>
      <c r="G3059">
        <v>200</v>
      </c>
      <c r="H3059" t="s">
        <v>898</v>
      </c>
      <c r="I3059">
        <v>8316</v>
      </c>
      <c r="J3059" t="s">
        <v>1051</v>
      </c>
      <c r="K3059" t="s">
        <v>940</v>
      </c>
      <c r="L3059">
        <v>3001</v>
      </c>
      <c r="M3059">
        <v>3011</v>
      </c>
      <c r="N3059">
        <v>300</v>
      </c>
      <c r="O3059" t="s">
        <v>901</v>
      </c>
      <c r="P3059">
        <v>0.93348382355769799</v>
      </c>
      <c r="Q3059">
        <v>0.95604022313641601</v>
      </c>
      <c r="R3059">
        <v>6.6992012818717195E-2</v>
      </c>
      <c r="S3059" s="15">
        <v>7.5336127082660506E-2</v>
      </c>
      <c r="T3059">
        <v>1.2683319858100099</v>
      </c>
      <c r="U3059">
        <v>1.2683319858100099</v>
      </c>
      <c r="V3059">
        <v>1.5653236319951001</v>
      </c>
      <c r="W3059">
        <v>4.91</v>
      </c>
      <c r="X3059">
        <v>8.81</v>
      </c>
      <c r="Y3059">
        <v>-50031</v>
      </c>
      <c r="Z3059">
        <v>-25016</v>
      </c>
      <c r="AA3059">
        <v>-1.1599999999999999</v>
      </c>
      <c r="AB3059">
        <v>2</v>
      </c>
      <c r="AC3059">
        <v>1</v>
      </c>
      <c r="AD3059">
        <v>1</v>
      </c>
      <c r="AE3059">
        <v>50</v>
      </c>
      <c r="AF3059">
        <v>21</v>
      </c>
      <c r="AG3059">
        <v>0</v>
      </c>
      <c r="AH3059">
        <v>0</v>
      </c>
      <c r="AI3059">
        <v>2</v>
      </c>
      <c r="AJ3059" s="301">
        <v>43919</v>
      </c>
      <c r="AK3059">
        <v>3590</v>
      </c>
      <c r="AL3059">
        <v>2750.5</v>
      </c>
      <c r="AM3059" s="301">
        <v>43828</v>
      </c>
      <c r="AN3059">
        <v>4966</v>
      </c>
      <c r="AO3059">
        <v>4038</v>
      </c>
      <c r="AP3059" s="301">
        <v>43645</v>
      </c>
      <c r="AQ3059">
        <v>4642</v>
      </c>
      <c r="AR3059">
        <v>3843</v>
      </c>
      <c r="AS3059" s="301">
        <v>43280</v>
      </c>
      <c r="AT3059">
        <v>5245</v>
      </c>
      <c r="AU3059">
        <v>4233</v>
      </c>
    </row>
    <row r="3060" spans="1:47" x14ac:dyDescent="0.2">
      <c r="A3060" s="102">
        <v>350</v>
      </c>
      <c r="B3060">
        <v>6301</v>
      </c>
      <c r="C3060" t="s">
        <v>52</v>
      </c>
      <c r="D3060" t="s">
        <v>909</v>
      </c>
      <c r="E3060">
        <v>2125</v>
      </c>
      <c r="F3060">
        <v>2153</v>
      </c>
      <c r="G3060">
        <v>500</v>
      </c>
      <c r="H3060" t="s">
        <v>898</v>
      </c>
      <c r="I3060">
        <v>6472</v>
      </c>
      <c r="J3060" t="s">
        <v>59</v>
      </c>
      <c r="K3060" t="s">
        <v>909</v>
      </c>
      <c r="L3060">
        <v>213</v>
      </c>
      <c r="M3060">
        <v>211</v>
      </c>
      <c r="N3060">
        <v>5100</v>
      </c>
      <c r="O3060" t="s">
        <v>901</v>
      </c>
      <c r="P3060">
        <v>0.94978758039373001</v>
      </c>
      <c r="Q3060">
        <v>0.96183196714257502</v>
      </c>
      <c r="R3060">
        <v>0.18774643181707201</v>
      </c>
      <c r="S3060" s="15">
        <v>8.13420292226332E-2</v>
      </c>
      <c r="T3060">
        <v>0.99391271950500604</v>
      </c>
      <c r="U3060">
        <v>0.99391271950500604</v>
      </c>
      <c r="V3060">
        <v>0.40599422121732498</v>
      </c>
      <c r="W3060">
        <v>4.6900000000000004</v>
      </c>
      <c r="X3060">
        <v>0.04</v>
      </c>
      <c r="Y3060">
        <v>-50297</v>
      </c>
      <c r="Z3060">
        <v>-3593</v>
      </c>
      <c r="AA3060">
        <v>-0.18</v>
      </c>
      <c r="AB3060">
        <v>14</v>
      </c>
      <c r="AC3060">
        <v>7</v>
      </c>
      <c r="AD3060">
        <v>7</v>
      </c>
      <c r="AE3060">
        <v>50</v>
      </c>
      <c r="AF3060">
        <v>21</v>
      </c>
      <c r="AG3060">
        <v>1</v>
      </c>
      <c r="AH3060">
        <v>2</v>
      </c>
      <c r="AI3060">
        <v>11</v>
      </c>
      <c r="AJ3060" s="301">
        <v>43919</v>
      </c>
      <c r="AK3060">
        <v>1877.5</v>
      </c>
      <c r="AL3060">
        <v>196</v>
      </c>
      <c r="AM3060" s="301">
        <v>43828</v>
      </c>
      <c r="AN3060">
        <v>2642</v>
      </c>
      <c r="AO3060">
        <v>345</v>
      </c>
      <c r="AP3060" s="301">
        <v>43645</v>
      </c>
      <c r="AQ3060">
        <v>2658</v>
      </c>
      <c r="AR3060">
        <v>334</v>
      </c>
      <c r="AS3060" s="301">
        <v>43280</v>
      </c>
      <c r="AT3060">
        <v>3122</v>
      </c>
      <c r="AU3060">
        <v>456</v>
      </c>
    </row>
    <row r="3061" spans="1:47" x14ac:dyDescent="0.2">
      <c r="A3061" s="102">
        <v>393</v>
      </c>
      <c r="B3061">
        <v>3863</v>
      </c>
      <c r="C3061" t="s">
        <v>1050</v>
      </c>
      <c r="D3061" t="s">
        <v>1049</v>
      </c>
      <c r="E3061">
        <v>1536</v>
      </c>
      <c r="F3061">
        <v>1503</v>
      </c>
      <c r="G3061">
        <v>600</v>
      </c>
      <c r="H3061" t="s">
        <v>901</v>
      </c>
      <c r="I3061">
        <v>5711</v>
      </c>
      <c r="J3061" t="s">
        <v>1266</v>
      </c>
      <c r="K3061" t="s">
        <v>911</v>
      </c>
      <c r="L3061">
        <v>2266</v>
      </c>
      <c r="M3061">
        <v>2250</v>
      </c>
      <c r="N3061">
        <v>400</v>
      </c>
      <c r="O3061" t="s">
        <v>898</v>
      </c>
      <c r="P3061">
        <v>0.81632411928466697</v>
      </c>
      <c r="Q3061">
        <v>0.96076698850907605</v>
      </c>
      <c r="R3061">
        <v>1.8193020108272399E-2</v>
      </c>
      <c r="S3061" s="15">
        <v>7.4030136903744201E-2</v>
      </c>
      <c r="T3061">
        <v>-0.75841130192793804</v>
      </c>
      <c r="U3061">
        <v>0.75841130192793804</v>
      </c>
      <c r="V3061">
        <v>0.59556985785827998</v>
      </c>
      <c r="W3061">
        <v>-3.35</v>
      </c>
      <c r="X3061">
        <v>0.2</v>
      </c>
      <c r="Y3061">
        <v>-50316</v>
      </c>
      <c r="Z3061">
        <v>-5032</v>
      </c>
      <c r="AA3061">
        <v>-0.22</v>
      </c>
      <c r="AB3061">
        <v>10</v>
      </c>
      <c r="AC3061">
        <v>4</v>
      </c>
      <c r="AD3061">
        <v>6</v>
      </c>
      <c r="AE3061">
        <v>40</v>
      </c>
      <c r="AF3061">
        <v>20</v>
      </c>
      <c r="AG3061">
        <v>1</v>
      </c>
      <c r="AH3061">
        <v>1</v>
      </c>
      <c r="AI3061">
        <v>8</v>
      </c>
      <c r="AJ3061" s="301">
        <v>43919</v>
      </c>
      <c r="AK3061">
        <v>1583</v>
      </c>
      <c r="AL3061">
        <v>2207</v>
      </c>
      <c r="AM3061" s="301">
        <v>43828</v>
      </c>
      <c r="AN3061">
        <v>1848</v>
      </c>
      <c r="AO3061">
        <v>2977</v>
      </c>
      <c r="AP3061" s="301">
        <v>43645</v>
      </c>
      <c r="AQ3061">
        <v>1925</v>
      </c>
      <c r="AR3061">
        <v>3125</v>
      </c>
      <c r="AS3061" s="301">
        <v>43280</v>
      </c>
      <c r="AT3061">
        <v>1732</v>
      </c>
      <c r="AU3061">
        <v>2976</v>
      </c>
    </row>
    <row r="3062" spans="1:47" x14ac:dyDescent="0.2">
      <c r="A3062" s="102">
        <v>1610</v>
      </c>
      <c r="B3062">
        <v>1662</v>
      </c>
      <c r="C3062" t="s">
        <v>463</v>
      </c>
      <c r="D3062" t="s">
        <v>1045</v>
      </c>
      <c r="E3062">
        <v>1807</v>
      </c>
      <c r="F3062">
        <v>1788</v>
      </c>
      <c r="G3062">
        <v>500</v>
      </c>
      <c r="H3062" t="s">
        <v>898</v>
      </c>
      <c r="I3062">
        <v>2222</v>
      </c>
      <c r="J3062" t="s">
        <v>474</v>
      </c>
      <c r="K3062" t="s">
        <v>923</v>
      </c>
      <c r="L3062">
        <v>4510</v>
      </c>
      <c r="M3062">
        <v>4385</v>
      </c>
      <c r="N3062">
        <v>200</v>
      </c>
      <c r="O3062" t="s">
        <v>901</v>
      </c>
      <c r="P3062">
        <v>0.709403590254017</v>
      </c>
      <c r="Q3062">
        <v>0.934350394467515</v>
      </c>
      <c r="R3062">
        <v>3.2062753471558299E-2</v>
      </c>
      <c r="S3062">
        <v>4.2834900928913497E-2</v>
      </c>
      <c r="T3062">
        <v>0.244083843711872</v>
      </c>
      <c r="U3062">
        <v>0.244083843711872</v>
      </c>
      <c r="V3062">
        <v>0.563904813120361</v>
      </c>
      <c r="W3062">
        <v>1.33</v>
      </c>
      <c r="X3062">
        <v>1.94</v>
      </c>
      <c r="Y3062">
        <v>-50401</v>
      </c>
      <c r="Z3062">
        <v>-12600</v>
      </c>
      <c r="AA3062">
        <v>-7.0000000000000007E-2</v>
      </c>
      <c r="AB3062">
        <v>4</v>
      </c>
      <c r="AC3062">
        <v>2</v>
      </c>
      <c r="AD3062">
        <v>2</v>
      </c>
      <c r="AE3062">
        <v>50</v>
      </c>
      <c r="AF3062">
        <v>14</v>
      </c>
      <c r="AG3062">
        <v>1</v>
      </c>
      <c r="AH3062">
        <v>1</v>
      </c>
      <c r="AI3062">
        <v>2</v>
      </c>
      <c r="AJ3062" s="301">
        <v>43919</v>
      </c>
      <c r="AK3062">
        <v>1789</v>
      </c>
      <c r="AL3062">
        <v>4865</v>
      </c>
      <c r="AM3062" s="301">
        <v>43828</v>
      </c>
      <c r="AN3062">
        <v>2955</v>
      </c>
      <c r="AO3062">
        <v>8050</v>
      </c>
      <c r="AP3062" s="301">
        <v>43645</v>
      </c>
      <c r="AQ3062">
        <v>2554</v>
      </c>
      <c r="AR3062">
        <v>5240</v>
      </c>
      <c r="AS3062" s="301">
        <v>43280</v>
      </c>
      <c r="AT3062">
        <v>2896</v>
      </c>
      <c r="AU3062">
        <v>5370</v>
      </c>
    </row>
    <row r="3063" spans="1:47" x14ac:dyDescent="0.2">
      <c r="A3063" s="102">
        <v>1999</v>
      </c>
      <c r="B3063">
        <v>3632</v>
      </c>
      <c r="C3063" t="s">
        <v>1451</v>
      </c>
      <c r="D3063" t="s">
        <v>900</v>
      </c>
      <c r="E3063">
        <v>486</v>
      </c>
      <c r="F3063">
        <v>469</v>
      </c>
      <c r="G3063">
        <v>2000</v>
      </c>
      <c r="H3063" t="s">
        <v>898</v>
      </c>
      <c r="I3063">
        <v>4004</v>
      </c>
      <c r="J3063" t="s">
        <v>1027</v>
      </c>
      <c r="K3063" t="s">
        <v>920</v>
      </c>
      <c r="L3063">
        <v>2393</v>
      </c>
      <c r="M3063">
        <v>2398</v>
      </c>
      <c r="N3063">
        <v>400</v>
      </c>
      <c r="O3063" t="s">
        <v>901</v>
      </c>
      <c r="P3063">
        <v>0.65784924527941202</v>
      </c>
      <c r="Q3063">
        <v>0.92492841825410399</v>
      </c>
      <c r="R3063">
        <v>0.32988729123424398</v>
      </c>
      <c r="S3063">
        <v>2.2054263148295E-4</v>
      </c>
      <c r="T3063">
        <v>0.92080315210171304</v>
      </c>
      <c r="U3063">
        <v>0.92080315210171304</v>
      </c>
      <c r="V3063">
        <v>1.1269374996138</v>
      </c>
      <c r="W3063">
        <v>6.28</v>
      </c>
      <c r="X3063">
        <v>2.21</v>
      </c>
      <c r="Y3063">
        <v>-50525</v>
      </c>
      <c r="Z3063">
        <v>-4210</v>
      </c>
      <c r="AA3063">
        <v>-0.42</v>
      </c>
      <c r="AB3063">
        <v>12</v>
      </c>
      <c r="AC3063">
        <v>5</v>
      </c>
      <c r="AD3063">
        <v>7</v>
      </c>
      <c r="AE3063">
        <v>41.67</v>
      </c>
      <c r="AF3063">
        <v>16</v>
      </c>
      <c r="AG3063">
        <v>3</v>
      </c>
      <c r="AH3063">
        <v>3</v>
      </c>
      <c r="AI3063">
        <v>6</v>
      </c>
      <c r="AJ3063" s="301">
        <v>43919</v>
      </c>
      <c r="AK3063">
        <v>404</v>
      </c>
      <c r="AL3063">
        <v>2311</v>
      </c>
      <c r="AM3063" s="301">
        <v>43828</v>
      </c>
      <c r="AN3063">
        <v>493</v>
      </c>
      <c r="AO3063">
        <v>2899</v>
      </c>
      <c r="AP3063" s="301">
        <v>43645</v>
      </c>
      <c r="AQ3063">
        <v>510</v>
      </c>
      <c r="AR3063">
        <v>3200</v>
      </c>
      <c r="AS3063" s="301">
        <v>43280</v>
      </c>
      <c r="AT3063">
        <v>587</v>
      </c>
      <c r="AU3063">
        <v>4840</v>
      </c>
    </row>
    <row r="3064" spans="1:47" x14ac:dyDescent="0.2">
      <c r="A3064" s="102">
        <v>3716</v>
      </c>
      <c r="B3064">
        <v>8303</v>
      </c>
      <c r="C3064" t="s">
        <v>1460</v>
      </c>
      <c r="D3064" t="s">
        <v>940</v>
      </c>
      <c r="E3064">
        <v>1287</v>
      </c>
      <c r="F3064">
        <v>1296</v>
      </c>
      <c r="G3064">
        <v>800</v>
      </c>
      <c r="H3064" t="s">
        <v>901</v>
      </c>
      <c r="I3064">
        <v>9810</v>
      </c>
      <c r="J3064" t="s">
        <v>865</v>
      </c>
      <c r="K3064" t="s">
        <v>905</v>
      </c>
      <c r="L3064">
        <v>3400</v>
      </c>
      <c r="M3064">
        <v>3370</v>
      </c>
      <c r="N3064">
        <v>300</v>
      </c>
      <c r="O3064" t="s">
        <v>898</v>
      </c>
      <c r="P3064">
        <v>0.67936925478433496</v>
      </c>
      <c r="Q3064">
        <v>0.86890868175664404</v>
      </c>
      <c r="R3064">
        <v>0.1586554778514</v>
      </c>
      <c r="S3064">
        <v>7.5916094093830003E-2</v>
      </c>
      <c r="T3064">
        <v>-0.38424965068929501</v>
      </c>
      <c r="U3064">
        <v>0.38424965068929501</v>
      </c>
      <c r="V3064">
        <v>0.58244949504137999</v>
      </c>
      <c r="W3064">
        <v>-2.46</v>
      </c>
      <c r="X3064">
        <v>2.5499999999999998</v>
      </c>
      <c r="Y3064">
        <v>-50560</v>
      </c>
      <c r="Z3064">
        <v>-5056</v>
      </c>
      <c r="AA3064">
        <v>-0.12</v>
      </c>
      <c r="AB3064">
        <v>10</v>
      </c>
      <c r="AC3064">
        <v>5</v>
      </c>
      <c r="AD3064">
        <v>5</v>
      </c>
      <c r="AE3064">
        <v>50</v>
      </c>
      <c r="AF3064">
        <v>19</v>
      </c>
      <c r="AG3064">
        <v>2</v>
      </c>
      <c r="AH3064">
        <v>0</v>
      </c>
      <c r="AI3064">
        <v>8</v>
      </c>
      <c r="AJ3064" s="301">
        <v>43919</v>
      </c>
      <c r="AK3064">
        <v>1461</v>
      </c>
      <c r="AL3064">
        <v>3685</v>
      </c>
      <c r="AM3064" s="301">
        <v>43828</v>
      </c>
      <c r="AN3064">
        <v>1675</v>
      </c>
      <c r="AO3064">
        <v>5290</v>
      </c>
      <c r="AP3064" s="301">
        <v>43645</v>
      </c>
      <c r="AQ3064">
        <v>1691</v>
      </c>
      <c r="AR3064">
        <v>4565</v>
      </c>
      <c r="AS3064" s="301">
        <v>43280</v>
      </c>
      <c r="AT3064">
        <v>1672</v>
      </c>
      <c r="AU3064">
        <v>5480</v>
      </c>
    </row>
    <row r="3065" spans="1:47" x14ac:dyDescent="0.2">
      <c r="A3065" s="102">
        <v>137</v>
      </c>
      <c r="B3065">
        <v>6141</v>
      </c>
      <c r="C3065" t="s">
        <v>1069</v>
      </c>
      <c r="D3065" t="s">
        <v>909</v>
      </c>
      <c r="E3065">
        <v>1254</v>
      </c>
      <c r="F3065">
        <v>1256</v>
      </c>
      <c r="G3065">
        <v>900</v>
      </c>
      <c r="H3065" t="s">
        <v>901</v>
      </c>
      <c r="I3065">
        <v>9616</v>
      </c>
      <c r="J3065" t="s">
        <v>1156</v>
      </c>
      <c r="K3065" t="s">
        <v>910</v>
      </c>
      <c r="L3065">
        <v>3730</v>
      </c>
      <c r="M3065">
        <v>3595</v>
      </c>
      <c r="N3065">
        <v>300</v>
      </c>
      <c r="O3065" t="s">
        <v>898</v>
      </c>
      <c r="P3065">
        <v>0.97358370156381902</v>
      </c>
      <c r="Q3065">
        <v>0.97090789514161202</v>
      </c>
      <c r="R3065">
        <v>5.8509247415997299E-2</v>
      </c>
      <c r="S3065">
        <v>2.2027440178532601E-3</v>
      </c>
      <c r="T3065">
        <v>-1.48924565543113</v>
      </c>
      <c r="U3065">
        <v>1.48924565543113</v>
      </c>
      <c r="V3065">
        <v>1.6561219986295901</v>
      </c>
      <c r="W3065">
        <v>-9.8000000000000007</v>
      </c>
      <c r="X3065">
        <v>4.8099999999999996</v>
      </c>
      <c r="Y3065">
        <v>-52076</v>
      </c>
      <c r="Z3065">
        <v>-2893</v>
      </c>
      <c r="AA3065">
        <v>0.15</v>
      </c>
      <c r="AB3065">
        <v>18</v>
      </c>
      <c r="AC3065">
        <v>7</v>
      </c>
      <c r="AD3065">
        <v>11</v>
      </c>
      <c r="AE3065">
        <v>38.89</v>
      </c>
      <c r="AF3065">
        <v>15</v>
      </c>
      <c r="AG3065">
        <v>6</v>
      </c>
      <c r="AH3065">
        <v>5</v>
      </c>
      <c r="AI3065">
        <v>7</v>
      </c>
      <c r="AJ3065" s="301">
        <v>43919</v>
      </c>
      <c r="AK3065">
        <v>906</v>
      </c>
      <c r="AL3065">
        <v>2291</v>
      </c>
      <c r="AM3065" s="301">
        <v>43828</v>
      </c>
      <c r="AN3065">
        <v>1690</v>
      </c>
      <c r="AO3065">
        <v>5180</v>
      </c>
      <c r="AP3065" s="301">
        <v>43645</v>
      </c>
      <c r="AQ3065">
        <v>1836</v>
      </c>
      <c r="AR3065">
        <v>5240</v>
      </c>
      <c r="AS3065" s="301">
        <v>43280</v>
      </c>
      <c r="AT3065">
        <v>1514</v>
      </c>
      <c r="AU3065">
        <v>5940</v>
      </c>
    </row>
    <row r="3066" spans="1:47" x14ac:dyDescent="0.2">
      <c r="A3066" s="102">
        <v>1194</v>
      </c>
      <c r="B3066">
        <v>4118</v>
      </c>
      <c r="C3066" t="s">
        <v>1075</v>
      </c>
      <c r="D3066" t="s">
        <v>920</v>
      </c>
      <c r="E3066">
        <v>2750</v>
      </c>
      <c r="F3066">
        <v>2716</v>
      </c>
      <c r="G3066">
        <v>400</v>
      </c>
      <c r="H3066" t="s">
        <v>901</v>
      </c>
      <c r="I3066">
        <v>8136</v>
      </c>
      <c r="J3066" t="s">
        <v>965</v>
      </c>
      <c r="K3066" t="s">
        <v>905</v>
      </c>
      <c r="L3066">
        <v>1682</v>
      </c>
      <c r="M3066">
        <v>1655</v>
      </c>
      <c r="N3066">
        <v>700</v>
      </c>
      <c r="O3066" t="s">
        <v>898</v>
      </c>
      <c r="P3066">
        <v>0.886271484951904</v>
      </c>
      <c r="Q3066">
        <v>0.94369088962151204</v>
      </c>
      <c r="R3066">
        <v>9.6447011743477206E-3</v>
      </c>
      <c r="S3066" s="15">
        <v>3.77044716040663E-2</v>
      </c>
      <c r="T3066">
        <v>-0.67389184778704503</v>
      </c>
      <c r="U3066">
        <v>0.67389184778704503</v>
      </c>
      <c r="V3066">
        <v>0.95215657261244202</v>
      </c>
      <c r="W3066">
        <v>-3.99</v>
      </c>
      <c r="X3066">
        <v>6.64</v>
      </c>
      <c r="Y3066">
        <v>-52594</v>
      </c>
      <c r="Z3066">
        <v>-5259</v>
      </c>
      <c r="AA3066">
        <v>-0.01</v>
      </c>
      <c r="AB3066">
        <v>10</v>
      </c>
      <c r="AC3066">
        <v>4</v>
      </c>
      <c r="AD3066">
        <v>6</v>
      </c>
      <c r="AE3066">
        <v>40</v>
      </c>
      <c r="AF3066">
        <v>18</v>
      </c>
      <c r="AG3066">
        <v>3</v>
      </c>
      <c r="AH3066">
        <v>2</v>
      </c>
      <c r="AI3066">
        <v>5</v>
      </c>
      <c r="AJ3066" s="301">
        <v>43919</v>
      </c>
      <c r="AK3066">
        <v>2663</v>
      </c>
      <c r="AL3066">
        <v>1476</v>
      </c>
      <c r="AM3066" s="301">
        <v>43828</v>
      </c>
      <c r="AN3066">
        <v>3520</v>
      </c>
      <c r="AO3066">
        <v>2149</v>
      </c>
      <c r="AP3066" s="301">
        <v>43645</v>
      </c>
      <c r="AQ3066">
        <v>4155</v>
      </c>
      <c r="AR3066">
        <v>2424</v>
      </c>
      <c r="AS3066" s="301">
        <v>43280</v>
      </c>
      <c r="AT3066">
        <v>4860</v>
      </c>
      <c r="AU3066">
        <v>2070</v>
      </c>
    </row>
    <row r="3067" spans="1:47" x14ac:dyDescent="0.2">
      <c r="A3067" s="102">
        <v>893</v>
      </c>
      <c r="B3067">
        <v>4091</v>
      </c>
      <c r="C3067" t="s">
        <v>1334</v>
      </c>
      <c r="D3067" t="s">
        <v>920</v>
      </c>
      <c r="E3067">
        <v>1721</v>
      </c>
      <c r="F3067">
        <v>1751</v>
      </c>
      <c r="G3067">
        <v>500</v>
      </c>
      <c r="H3067" t="s">
        <v>898</v>
      </c>
      <c r="I3067">
        <v>7458</v>
      </c>
      <c r="J3067" t="s">
        <v>1193</v>
      </c>
      <c r="K3067" t="s">
        <v>905</v>
      </c>
      <c r="L3067">
        <v>3225</v>
      </c>
      <c r="M3067">
        <v>3135</v>
      </c>
      <c r="N3067">
        <v>300</v>
      </c>
      <c r="O3067" t="s">
        <v>901</v>
      </c>
      <c r="P3067">
        <v>0.879050146389736</v>
      </c>
      <c r="Q3067">
        <v>0.94941000595168301</v>
      </c>
      <c r="R3067">
        <v>8.6969811220702797E-2</v>
      </c>
      <c r="S3067" s="15">
        <v>2.1564864775266899E-2</v>
      </c>
      <c r="T3067">
        <v>1.14130815650287</v>
      </c>
      <c r="U3067">
        <v>1.14130815650287</v>
      </c>
      <c r="V3067">
        <v>0.42391927588128497</v>
      </c>
      <c r="W3067">
        <v>7.66</v>
      </c>
      <c r="X3067">
        <v>6.91</v>
      </c>
      <c r="Y3067">
        <v>-52623</v>
      </c>
      <c r="Z3067">
        <v>-3508</v>
      </c>
      <c r="AA3067">
        <v>-0.2</v>
      </c>
      <c r="AB3067">
        <v>15</v>
      </c>
      <c r="AC3067">
        <v>8</v>
      </c>
      <c r="AD3067">
        <v>7</v>
      </c>
      <c r="AE3067">
        <v>53.33</v>
      </c>
      <c r="AF3067">
        <v>19</v>
      </c>
      <c r="AG3067">
        <v>3</v>
      </c>
      <c r="AH3067">
        <v>2</v>
      </c>
      <c r="AI3067">
        <v>10</v>
      </c>
      <c r="AJ3067" s="301">
        <v>43919</v>
      </c>
      <c r="AK3067">
        <v>1662</v>
      </c>
      <c r="AL3067">
        <v>2991</v>
      </c>
      <c r="AM3067" s="301">
        <v>43828</v>
      </c>
      <c r="AN3067">
        <v>2428</v>
      </c>
      <c r="AO3067">
        <v>5730</v>
      </c>
      <c r="AP3067" s="301">
        <v>43645</v>
      </c>
      <c r="AQ3067">
        <v>2285</v>
      </c>
      <c r="AR3067">
        <v>5030</v>
      </c>
      <c r="AS3067" s="301">
        <v>43280</v>
      </c>
      <c r="AT3067">
        <v>1526</v>
      </c>
      <c r="AU3067">
        <v>5190</v>
      </c>
    </row>
    <row r="3068" spans="1:47" x14ac:dyDescent="0.2">
      <c r="A3068" s="102">
        <v>2309</v>
      </c>
      <c r="B3068">
        <v>3863</v>
      </c>
      <c r="C3068" t="s">
        <v>1050</v>
      </c>
      <c r="D3068" t="s">
        <v>1049</v>
      </c>
      <c r="E3068">
        <v>1536</v>
      </c>
      <c r="F3068">
        <v>1503</v>
      </c>
      <c r="G3068">
        <v>700</v>
      </c>
      <c r="H3068" t="s">
        <v>901</v>
      </c>
      <c r="I3068">
        <v>6908</v>
      </c>
      <c r="J3068" t="s">
        <v>1404</v>
      </c>
      <c r="K3068" t="s">
        <v>903</v>
      </c>
      <c r="L3068">
        <v>3555</v>
      </c>
      <c r="M3068">
        <v>3525</v>
      </c>
      <c r="N3068">
        <v>300</v>
      </c>
      <c r="O3068" t="s">
        <v>898</v>
      </c>
      <c r="P3068">
        <v>0.74164118845773297</v>
      </c>
      <c r="Q3068">
        <v>0.91660308758655895</v>
      </c>
      <c r="R3068">
        <v>8.2012690013536105E-3</v>
      </c>
      <c r="S3068">
        <v>2.6874107220592101E-2</v>
      </c>
      <c r="T3068">
        <v>-1.2506010161218499</v>
      </c>
      <c r="U3068">
        <v>1.2506010161218499</v>
      </c>
      <c r="V3068">
        <v>0.99076727519003105</v>
      </c>
      <c r="W3068">
        <v>-12.26</v>
      </c>
      <c r="X3068">
        <v>0.51</v>
      </c>
      <c r="Y3068">
        <v>-53381</v>
      </c>
      <c r="Z3068">
        <v>-4448</v>
      </c>
      <c r="AA3068">
        <v>-0.47</v>
      </c>
      <c r="AB3068">
        <v>12</v>
      </c>
      <c r="AC3068">
        <v>3</v>
      </c>
      <c r="AD3068">
        <v>9</v>
      </c>
      <c r="AE3068">
        <v>25</v>
      </c>
      <c r="AF3068">
        <v>18</v>
      </c>
      <c r="AG3068">
        <v>2</v>
      </c>
      <c r="AH3068">
        <v>2</v>
      </c>
      <c r="AI3068">
        <v>8</v>
      </c>
      <c r="AJ3068" s="301">
        <v>43919</v>
      </c>
      <c r="AK3068">
        <v>1583</v>
      </c>
      <c r="AL3068">
        <v>3090</v>
      </c>
      <c r="AM3068" s="301">
        <v>43828</v>
      </c>
      <c r="AN3068">
        <v>1848</v>
      </c>
      <c r="AO3068">
        <v>4840</v>
      </c>
      <c r="AP3068" s="301">
        <v>43645</v>
      </c>
      <c r="AQ3068">
        <v>1925</v>
      </c>
      <c r="AR3068">
        <v>5630</v>
      </c>
      <c r="AS3068" s="301">
        <v>43280</v>
      </c>
      <c r="AT3068">
        <v>1732</v>
      </c>
      <c r="AU3068">
        <v>6680</v>
      </c>
    </row>
    <row r="3069" spans="1:47" x14ac:dyDescent="0.2">
      <c r="A3069" s="102">
        <v>4045</v>
      </c>
      <c r="B3069">
        <v>2607</v>
      </c>
      <c r="C3069" t="s">
        <v>924</v>
      </c>
      <c r="D3069" t="s">
        <v>923</v>
      </c>
      <c r="E3069">
        <v>2794</v>
      </c>
      <c r="F3069">
        <v>2778</v>
      </c>
      <c r="G3069">
        <v>300</v>
      </c>
      <c r="H3069" t="s">
        <v>901</v>
      </c>
      <c r="I3069">
        <v>9602</v>
      </c>
      <c r="J3069" t="s">
        <v>1469</v>
      </c>
      <c r="K3069" t="s">
        <v>900</v>
      </c>
      <c r="L3069">
        <v>3800</v>
      </c>
      <c r="M3069">
        <v>3790</v>
      </c>
      <c r="N3069">
        <v>200</v>
      </c>
      <c r="O3069" t="s">
        <v>898</v>
      </c>
      <c r="P3069">
        <v>0.87919352593116296</v>
      </c>
      <c r="Q3069">
        <v>0.85326896590254897</v>
      </c>
      <c r="R3069">
        <v>0.30582746774299802</v>
      </c>
      <c r="S3069" s="15">
        <v>8.59575201925592E-2</v>
      </c>
      <c r="T3069">
        <v>-4.6403126584517201E-2</v>
      </c>
      <c r="U3069">
        <v>4.6403126584517201E-2</v>
      </c>
      <c r="V3069">
        <v>0.13764071748804399</v>
      </c>
      <c r="W3069">
        <v>-0.2</v>
      </c>
      <c r="X3069">
        <v>9.9499999999999993</v>
      </c>
      <c r="Y3069">
        <v>-53404</v>
      </c>
      <c r="Z3069">
        <v>-7629</v>
      </c>
      <c r="AA3069">
        <v>-0.6</v>
      </c>
      <c r="AB3069">
        <v>7</v>
      </c>
      <c r="AC3069">
        <v>3</v>
      </c>
      <c r="AD3069">
        <v>4</v>
      </c>
      <c r="AE3069">
        <v>42.86</v>
      </c>
      <c r="AF3069">
        <v>20</v>
      </c>
      <c r="AG3069">
        <v>1</v>
      </c>
      <c r="AH3069">
        <v>2</v>
      </c>
      <c r="AI3069">
        <v>4</v>
      </c>
      <c r="AJ3069" s="301">
        <v>43919</v>
      </c>
      <c r="AK3069">
        <v>2692</v>
      </c>
      <c r="AL3069">
        <v>3285</v>
      </c>
      <c r="AM3069" s="301">
        <v>43828</v>
      </c>
      <c r="AN3069">
        <v>2936</v>
      </c>
      <c r="AO3069">
        <v>4545</v>
      </c>
      <c r="AP3069" s="301">
        <v>43645</v>
      </c>
      <c r="AQ3069">
        <v>3245</v>
      </c>
      <c r="AR3069">
        <v>4680</v>
      </c>
      <c r="AS3069" s="301">
        <v>43280</v>
      </c>
      <c r="AT3069">
        <v>3850</v>
      </c>
      <c r="AU3069">
        <v>3575</v>
      </c>
    </row>
    <row r="3070" spans="1:47" x14ac:dyDescent="0.2">
      <c r="A3070" s="102">
        <v>289</v>
      </c>
      <c r="B3070">
        <v>6457</v>
      </c>
      <c r="C3070" t="s">
        <v>1130</v>
      </c>
      <c r="D3070" t="s">
        <v>909</v>
      </c>
      <c r="E3070">
        <v>2420</v>
      </c>
      <c r="F3070">
        <v>2390</v>
      </c>
      <c r="G3070">
        <v>400</v>
      </c>
      <c r="H3070" t="s">
        <v>898</v>
      </c>
      <c r="I3070">
        <v>9810</v>
      </c>
      <c r="J3070" t="s">
        <v>865</v>
      </c>
      <c r="K3070" t="s">
        <v>905</v>
      </c>
      <c r="L3070">
        <v>3400</v>
      </c>
      <c r="M3070">
        <v>3370</v>
      </c>
      <c r="N3070">
        <v>300</v>
      </c>
      <c r="O3070" t="s">
        <v>901</v>
      </c>
      <c r="P3070">
        <v>0.85354539243294902</v>
      </c>
      <c r="Q3070">
        <v>0.96384494300366097</v>
      </c>
      <c r="R3070">
        <v>2.1585927689740499E-2</v>
      </c>
      <c r="S3070" s="15">
        <v>5.2199634288573799E-2</v>
      </c>
      <c r="T3070">
        <v>0.183890407834022</v>
      </c>
      <c r="U3070">
        <v>0.183890407834022</v>
      </c>
      <c r="V3070">
        <v>0.50417119523670895</v>
      </c>
      <c r="W3070">
        <v>0.71</v>
      </c>
      <c r="X3070">
        <v>5.44</v>
      </c>
      <c r="Y3070">
        <v>-53508</v>
      </c>
      <c r="Z3070">
        <v>-5351</v>
      </c>
      <c r="AA3070">
        <v>-0.11</v>
      </c>
      <c r="AB3070">
        <v>10</v>
      </c>
      <c r="AC3070">
        <v>3</v>
      </c>
      <c r="AD3070">
        <v>7</v>
      </c>
      <c r="AE3070">
        <v>30</v>
      </c>
      <c r="AF3070">
        <v>20</v>
      </c>
      <c r="AG3070">
        <v>1</v>
      </c>
      <c r="AH3070">
        <v>0</v>
      </c>
      <c r="AI3070">
        <v>9</v>
      </c>
      <c r="AJ3070" s="301">
        <v>43919</v>
      </c>
      <c r="AK3070">
        <v>2605</v>
      </c>
      <c r="AL3070">
        <v>3685</v>
      </c>
      <c r="AM3070" s="301">
        <v>43828</v>
      </c>
      <c r="AN3070">
        <v>3310</v>
      </c>
      <c r="AO3070">
        <v>5290</v>
      </c>
      <c r="AP3070" s="301">
        <v>43645</v>
      </c>
      <c r="AQ3070">
        <v>2914</v>
      </c>
      <c r="AR3070">
        <v>4565</v>
      </c>
      <c r="AS3070" s="301">
        <v>43280</v>
      </c>
      <c r="AT3070">
        <v>3075</v>
      </c>
      <c r="AU3070">
        <v>5480</v>
      </c>
    </row>
    <row r="3071" spans="1:47" x14ac:dyDescent="0.2">
      <c r="A3071" s="102">
        <v>74</v>
      </c>
      <c r="B3071">
        <v>4208</v>
      </c>
      <c r="C3071" t="s">
        <v>1026</v>
      </c>
      <c r="D3071" t="s">
        <v>920</v>
      </c>
      <c r="E3071">
        <v>1810</v>
      </c>
      <c r="F3071">
        <v>1797</v>
      </c>
      <c r="G3071">
        <v>500</v>
      </c>
      <c r="H3071" t="s">
        <v>901</v>
      </c>
      <c r="I3071">
        <v>5233</v>
      </c>
      <c r="J3071" t="s">
        <v>1033</v>
      </c>
      <c r="K3071" t="s">
        <v>897</v>
      </c>
      <c r="L3071">
        <v>2425</v>
      </c>
      <c r="M3071">
        <v>2448</v>
      </c>
      <c r="N3071">
        <v>400</v>
      </c>
      <c r="O3071" t="s">
        <v>898</v>
      </c>
      <c r="P3071">
        <v>0.92537220373607298</v>
      </c>
      <c r="Q3071">
        <v>0.97419098462896303</v>
      </c>
      <c r="R3071">
        <v>0.166880667432734</v>
      </c>
      <c r="S3071">
        <v>3.17635641043961E-4</v>
      </c>
      <c r="T3071">
        <v>-1.2639687685202601</v>
      </c>
      <c r="U3071">
        <v>1.2639687685202601</v>
      </c>
      <c r="V3071">
        <v>0.94887355003901597</v>
      </c>
      <c r="W3071">
        <v>-8.7799999999999994</v>
      </c>
      <c r="X3071">
        <v>8.24</v>
      </c>
      <c r="Y3071">
        <v>-53558</v>
      </c>
      <c r="Z3071">
        <v>-4869</v>
      </c>
      <c r="AA3071">
        <v>-0.27</v>
      </c>
      <c r="AB3071">
        <v>11</v>
      </c>
      <c r="AC3071">
        <v>3</v>
      </c>
      <c r="AD3071">
        <v>8</v>
      </c>
      <c r="AE3071">
        <v>27.27</v>
      </c>
      <c r="AF3071">
        <v>19</v>
      </c>
      <c r="AG3071">
        <v>1</v>
      </c>
      <c r="AH3071">
        <v>2</v>
      </c>
      <c r="AI3071">
        <v>8</v>
      </c>
      <c r="AJ3071" s="301">
        <v>43919</v>
      </c>
      <c r="AK3071">
        <v>1691</v>
      </c>
      <c r="AL3071">
        <v>1935</v>
      </c>
      <c r="AM3071" s="301">
        <v>43828</v>
      </c>
      <c r="AN3071">
        <v>2379</v>
      </c>
      <c r="AO3071">
        <v>3215</v>
      </c>
      <c r="AP3071" s="301">
        <v>43645</v>
      </c>
      <c r="AQ3071">
        <v>2298</v>
      </c>
      <c r="AR3071">
        <v>3290</v>
      </c>
      <c r="AS3071" s="301">
        <v>43280</v>
      </c>
      <c r="AT3071">
        <v>2821</v>
      </c>
      <c r="AU3071">
        <v>3625</v>
      </c>
    </row>
    <row r="3072" spans="1:47" x14ac:dyDescent="0.2">
      <c r="A3072" s="102">
        <v>2270</v>
      </c>
      <c r="B3072">
        <v>2685</v>
      </c>
      <c r="C3072" t="s">
        <v>1479</v>
      </c>
      <c r="D3072" t="s">
        <v>921</v>
      </c>
      <c r="E3072">
        <v>1733</v>
      </c>
      <c r="F3072">
        <v>1726</v>
      </c>
      <c r="G3072">
        <v>600</v>
      </c>
      <c r="H3072" t="s">
        <v>898</v>
      </c>
      <c r="I3072">
        <v>9303</v>
      </c>
      <c r="J3072" t="s">
        <v>1166</v>
      </c>
      <c r="K3072" t="s">
        <v>1184</v>
      </c>
      <c r="L3072">
        <v>1276</v>
      </c>
      <c r="M3072">
        <v>1286</v>
      </c>
      <c r="N3072">
        <v>800</v>
      </c>
      <c r="O3072" t="s">
        <v>901</v>
      </c>
      <c r="P3072">
        <v>0.89855165899047296</v>
      </c>
      <c r="Q3072">
        <v>0.91762467720867102</v>
      </c>
      <c r="R3072" s="15">
        <v>0.39149426221869998</v>
      </c>
      <c r="S3072">
        <v>3.4351490509688998E-2</v>
      </c>
      <c r="T3072">
        <v>1.27353304082116</v>
      </c>
      <c r="U3072">
        <v>1.27353304082116</v>
      </c>
      <c r="V3072">
        <v>1.7374055861611399</v>
      </c>
      <c r="W3072">
        <v>9.09</v>
      </c>
      <c r="X3072">
        <v>0.66</v>
      </c>
      <c r="Y3072">
        <v>-53736</v>
      </c>
      <c r="Z3072">
        <v>-3358</v>
      </c>
      <c r="AA3072">
        <v>-0.03</v>
      </c>
      <c r="AB3072">
        <v>16</v>
      </c>
      <c r="AC3072">
        <v>7</v>
      </c>
      <c r="AD3072">
        <v>9</v>
      </c>
      <c r="AE3072">
        <v>43.75</v>
      </c>
      <c r="AF3072">
        <v>16</v>
      </c>
      <c r="AG3072">
        <v>5</v>
      </c>
      <c r="AH3072">
        <v>4</v>
      </c>
      <c r="AI3072">
        <v>7</v>
      </c>
      <c r="AJ3072" s="301">
        <v>43919</v>
      </c>
      <c r="AK3072">
        <v>1291</v>
      </c>
      <c r="AL3072">
        <v>1217</v>
      </c>
      <c r="AM3072" s="301">
        <v>43828</v>
      </c>
      <c r="AN3072">
        <v>2489</v>
      </c>
      <c r="AO3072">
        <v>1471</v>
      </c>
      <c r="AP3072" s="301">
        <v>43645</v>
      </c>
      <c r="AQ3072">
        <v>2320</v>
      </c>
      <c r="AR3072">
        <v>1417</v>
      </c>
      <c r="AS3072" s="301">
        <v>43280</v>
      </c>
      <c r="AT3072">
        <v>1209</v>
      </c>
      <c r="AU3072">
        <v>1330</v>
      </c>
    </row>
    <row r="3073" spans="1:47" x14ac:dyDescent="0.2">
      <c r="A3073" s="102">
        <v>1358</v>
      </c>
      <c r="B3073">
        <v>4091</v>
      </c>
      <c r="C3073" t="s">
        <v>1334</v>
      </c>
      <c r="D3073" t="s">
        <v>920</v>
      </c>
      <c r="E3073">
        <v>1721</v>
      </c>
      <c r="F3073">
        <v>1751</v>
      </c>
      <c r="G3073">
        <v>600</v>
      </c>
      <c r="H3073" t="s">
        <v>901</v>
      </c>
      <c r="I3073">
        <v>6472</v>
      </c>
      <c r="J3073" t="s">
        <v>59</v>
      </c>
      <c r="K3073" t="s">
        <v>909</v>
      </c>
      <c r="L3073">
        <v>213</v>
      </c>
      <c r="M3073">
        <v>211</v>
      </c>
      <c r="N3073">
        <v>5000</v>
      </c>
      <c r="O3073" t="s">
        <v>898</v>
      </c>
      <c r="P3073">
        <v>0.91937786858144999</v>
      </c>
      <c r="Q3073">
        <v>0.94020794894873305</v>
      </c>
      <c r="R3073">
        <v>1.8264063338996401E-2</v>
      </c>
      <c r="S3073">
        <v>1.4288747406119599E-3</v>
      </c>
      <c r="T3073">
        <v>-4.8703722908010998E-2</v>
      </c>
      <c r="U3073">
        <v>4.8703722908010998E-2</v>
      </c>
      <c r="V3073">
        <v>0.49052127351896602</v>
      </c>
      <c r="W3073">
        <v>-0.33</v>
      </c>
      <c r="X3073">
        <v>0.42</v>
      </c>
      <c r="Y3073">
        <v>-54386</v>
      </c>
      <c r="Z3073">
        <v>-3399</v>
      </c>
      <c r="AA3073">
        <v>-0.16</v>
      </c>
      <c r="AB3073">
        <v>16</v>
      </c>
      <c r="AC3073">
        <v>8</v>
      </c>
      <c r="AD3073">
        <v>8</v>
      </c>
      <c r="AE3073">
        <v>50</v>
      </c>
      <c r="AF3073">
        <v>16</v>
      </c>
      <c r="AG3073">
        <v>6</v>
      </c>
      <c r="AH3073">
        <v>4</v>
      </c>
      <c r="AI3073">
        <v>6</v>
      </c>
      <c r="AJ3073" s="301">
        <v>43919</v>
      </c>
      <c r="AK3073">
        <v>1662</v>
      </c>
      <c r="AL3073">
        <v>196</v>
      </c>
      <c r="AM3073" s="301">
        <v>43828</v>
      </c>
      <c r="AN3073">
        <v>2428</v>
      </c>
      <c r="AO3073">
        <v>345</v>
      </c>
      <c r="AP3073" s="301">
        <v>43645</v>
      </c>
      <c r="AQ3073">
        <v>2285</v>
      </c>
      <c r="AR3073">
        <v>334</v>
      </c>
      <c r="AS3073" s="301">
        <v>43280</v>
      </c>
      <c r="AT3073">
        <v>1526</v>
      </c>
      <c r="AU3073">
        <v>456</v>
      </c>
    </row>
    <row r="3074" spans="1:47" x14ac:dyDescent="0.2">
      <c r="A3074" s="102">
        <v>2441</v>
      </c>
      <c r="B3074">
        <v>2607</v>
      </c>
      <c r="C3074" t="s">
        <v>924</v>
      </c>
      <c r="D3074" t="s">
        <v>923</v>
      </c>
      <c r="E3074">
        <v>2794</v>
      </c>
      <c r="F3074">
        <v>2778</v>
      </c>
      <c r="G3074">
        <v>300</v>
      </c>
      <c r="H3074" t="s">
        <v>901</v>
      </c>
      <c r="I3074">
        <v>7943</v>
      </c>
      <c r="J3074" t="s">
        <v>1466</v>
      </c>
      <c r="K3074" t="s">
        <v>897</v>
      </c>
      <c r="L3074">
        <v>2317</v>
      </c>
      <c r="M3074">
        <v>2347</v>
      </c>
      <c r="N3074">
        <v>400</v>
      </c>
      <c r="O3074" t="s">
        <v>898</v>
      </c>
      <c r="P3074">
        <v>0.853749416935914</v>
      </c>
      <c r="Q3074">
        <v>0.91286272453516804</v>
      </c>
      <c r="R3074" s="15">
        <v>0.174493487008402</v>
      </c>
      <c r="S3074">
        <v>1.85271936092903E-2</v>
      </c>
      <c r="T3074">
        <v>-1.07347170897908</v>
      </c>
      <c r="U3074">
        <v>1.07347170897908</v>
      </c>
      <c r="V3074">
        <v>0.38023209686725301</v>
      </c>
      <c r="W3074">
        <v>-6.13</v>
      </c>
      <c r="X3074">
        <v>12.65</v>
      </c>
      <c r="Y3074">
        <v>-54477</v>
      </c>
      <c r="Z3074">
        <v>-6810</v>
      </c>
      <c r="AA3074">
        <v>-0.35</v>
      </c>
      <c r="AB3074">
        <v>8</v>
      </c>
      <c r="AC3074">
        <v>3</v>
      </c>
      <c r="AD3074">
        <v>5</v>
      </c>
      <c r="AE3074">
        <v>37.5</v>
      </c>
      <c r="AF3074">
        <v>17</v>
      </c>
      <c r="AG3074">
        <v>2</v>
      </c>
      <c r="AH3074">
        <v>2</v>
      </c>
      <c r="AI3074">
        <v>4</v>
      </c>
      <c r="AJ3074" s="301">
        <v>43919</v>
      </c>
      <c r="AK3074">
        <v>2692</v>
      </c>
      <c r="AL3074">
        <v>2134</v>
      </c>
      <c r="AM3074" s="301">
        <v>43828</v>
      </c>
      <c r="AN3074">
        <v>2936</v>
      </c>
      <c r="AO3074">
        <v>2684</v>
      </c>
      <c r="AP3074" s="301">
        <v>43645</v>
      </c>
      <c r="AQ3074">
        <v>3245</v>
      </c>
      <c r="AR3074">
        <v>3045</v>
      </c>
      <c r="AS3074" s="301">
        <v>43280</v>
      </c>
      <c r="AT3074">
        <v>3850</v>
      </c>
      <c r="AU3074">
        <v>4045</v>
      </c>
    </row>
    <row r="3075" spans="1:47" x14ac:dyDescent="0.2">
      <c r="A3075" s="102">
        <v>3302</v>
      </c>
      <c r="B3075">
        <v>2810</v>
      </c>
      <c r="C3075" t="s">
        <v>1092</v>
      </c>
      <c r="D3075" t="s">
        <v>923</v>
      </c>
      <c r="E3075">
        <v>3475</v>
      </c>
      <c r="F3075">
        <v>3455</v>
      </c>
      <c r="G3075">
        <v>300</v>
      </c>
      <c r="H3075" t="s">
        <v>901</v>
      </c>
      <c r="I3075">
        <v>6908</v>
      </c>
      <c r="J3075" t="s">
        <v>1404</v>
      </c>
      <c r="K3075" t="s">
        <v>903</v>
      </c>
      <c r="L3075">
        <v>3555</v>
      </c>
      <c r="M3075">
        <v>3525</v>
      </c>
      <c r="N3075">
        <v>300</v>
      </c>
      <c r="O3075" t="s">
        <v>898</v>
      </c>
      <c r="P3075">
        <v>0.72401884205397804</v>
      </c>
      <c r="Q3075">
        <v>0.88595793563633496</v>
      </c>
      <c r="R3075" s="15">
        <v>0.10304399266629501</v>
      </c>
      <c r="S3075">
        <v>5.13267157233772E-2</v>
      </c>
      <c r="T3075">
        <v>-1.02582191643022</v>
      </c>
      <c r="U3075">
        <v>1.02582191643022</v>
      </c>
      <c r="V3075">
        <v>0.92993421349671002</v>
      </c>
      <c r="W3075">
        <v>-9.4600000000000009</v>
      </c>
      <c r="X3075">
        <v>1.99</v>
      </c>
      <c r="Y3075">
        <v>-54732</v>
      </c>
      <c r="Z3075">
        <v>-6081</v>
      </c>
      <c r="AA3075">
        <v>-0.26</v>
      </c>
      <c r="AB3075">
        <v>9</v>
      </c>
      <c r="AC3075">
        <v>4</v>
      </c>
      <c r="AD3075">
        <v>5</v>
      </c>
      <c r="AE3075">
        <v>44.44</v>
      </c>
      <c r="AF3075">
        <v>13</v>
      </c>
      <c r="AG3075">
        <v>3</v>
      </c>
      <c r="AH3075">
        <v>3</v>
      </c>
      <c r="AI3075">
        <v>3</v>
      </c>
      <c r="AJ3075" s="301">
        <v>43919</v>
      </c>
      <c r="AK3075">
        <v>3665</v>
      </c>
      <c r="AL3075">
        <v>3090</v>
      </c>
      <c r="AM3075" s="301">
        <v>43828</v>
      </c>
      <c r="AN3075">
        <v>3730</v>
      </c>
      <c r="AO3075">
        <v>4840</v>
      </c>
      <c r="AP3075" s="301">
        <v>43645</v>
      </c>
      <c r="AQ3075">
        <v>4145</v>
      </c>
      <c r="AR3075">
        <v>5630</v>
      </c>
      <c r="AS3075" s="301">
        <v>43280</v>
      </c>
      <c r="AT3075">
        <v>3780</v>
      </c>
      <c r="AU3075">
        <v>6680</v>
      </c>
    </row>
    <row r="3076" spans="1:47" x14ac:dyDescent="0.2">
      <c r="A3076" s="102">
        <v>2480</v>
      </c>
      <c r="B3076">
        <v>7267</v>
      </c>
      <c r="C3076" t="s">
        <v>57</v>
      </c>
      <c r="D3076" t="s">
        <v>913</v>
      </c>
      <c r="E3076">
        <v>2745</v>
      </c>
      <c r="F3076">
        <v>2708.5</v>
      </c>
      <c r="G3076">
        <v>400</v>
      </c>
      <c r="H3076" t="s">
        <v>898</v>
      </c>
      <c r="I3076">
        <v>8031</v>
      </c>
      <c r="J3076" t="s">
        <v>618</v>
      </c>
      <c r="K3076" t="s">
        <v>905</v>
      </c>
      <c r="L3076">
        <v>1600.5</v>
      </c>
      <c r="M3076">
        <v>1596</v>
      </c>
      <c r="N3076">
        <v>700</v>
      </c>
      <c r="O3076" t="s">
        <v>901</v>
      </c>
      <c r="P3076">
        <v>0.94010627252858403</v>
      </c>
      <c r="Q3076">
        <v>0.91180413922044401</v>
      </c>
      <c r="R3076">
        <v>0.13268951700017301</v>
      </c>
      <c r="S3076">
        <v>8.1856909997937197E-2</v>
      </c>
      <c r="T3076">
        <v>0.90720695006045304</v>
      </c>
      <c r="U3076">
        <v>0.90720695006045304</v>
      </c>
      <c r="V3076">
        <v>1.12262853755839</v>
      </c>
      <c r="W3076">
        <v>3.72</v>
      </c>
      <c r="X3076">
        <v>3.12</v>
      </c>
      <c r="Y3076">
        <v>-54988</v>
      </c>
      <c r="Z3076">
        <v>-4999</v>
      </c>
      <c r="AA3076">
        <v>-0.34</v>
      </c>
      <c r="AB3076">
        <v>11</v>
      </c>
      <c r="AC3076">
        <v>4</v>
      </c>
      <c r="AD3076">
        <v>7</v>
      </c>
      <c r="AE3076">
        <v>36.36</v>
      </c>
      <c r="AF3076">
        <v>21</v>
      </c>
      <c r="AG3076">
        <v>0</v>
      </c>
      <c r="AH3076">
        <v>0</v>
      </c>
      <c r="AI3076">
        <v>11</v>
      </c>
      <c r="AJ3076" s="301">
        <v>43919</v>
      </c>
      <c r="AK3076">
        <v>2541</v>
      </c>
      <c r="AL3076">
        <v>1570</v>
      </c>
      <c r="AM3076" s="301">
        <v>43828</v>
      </c>
      <c r="AN3076">
        <v>3099</v>
      </c>
      <c r="AO3076">
        <v>1946</v>
      </c>
      <c r="AP3076" s="301">
        <v>43645</v>
      </c>
      <c r="AQ3076">
        <v>2845</v>
      </c>
      <c r="AR3076">
        <v>1798</v>
      </c>
      <c r="AS3076" s="301">
        <v>43280</v>
      </c>
      <c r="AT3076">
        <v>3194</v>
      </c>
      <c r="AU3076">
        <v>1828</v>
      </c>
    </row>
    <row r="3077" spans="1:47" x14ac:dyDescent="0.2">
      <c r="A3077" s="102">
        <v>2632</v>
      </c>
      <c r="B3077">
        <v>5471</v>
      </c>
      <c r="C3077" t="s">
        <v>1052</v>
      </c>
      <c r="D3077" t="s">
        <v>939</v>
      </c>
      <c r="E3077">
        <v>3290</v>
      </c>
      <c r="F3077">
        <v>3280</v>
      </c>
      <c r="G3077">
        <v>300</v>
      </c>
      <c r="H3077" t="s">
        <v>901</v>
      </c>
      <c r="I3077">
        <v>6902</v>
      </c>
      <c r="J3077" t="s">
        <v>588</v>
      </c>
      <c r="K3077" t="s">
        <v>913</v>
      </c>
      <c r="L3077">
        <v>4170</v>
      </c>
      <c r="M3077">
        <v>4151</v>
      </c>
      <c r="N3077">
        <v>200</v>
      </c>
      <c r="O3077" t="s">
        <v>898</v>
      </c>
      <c r="P3077">
        <v>0.66870210392268303</v>
      </c>
      <c r="Q3077">
        <v>0.90758384741113096</v>
      </c>
      <c r="R3077">
        <v>0.14388186137384501</v>
      </c>
      <c r="S3077" s="15">
        <v>9.9835797220280395E-2</v>
      </c>
      <c r="T3077">
        <v>-2.2109214966439401</v>
      </c>
      <c r="U3077">
        <v>2.2109214966439401</v>
      </c>
      <c r="V3077">
        <v>2.1743690094630899</v>
      </c>
      <c r="W3077">
        <v>-15.82</v>
      </c>
      <c r="X3077">
        <v>18.53</v>
      </c>
      <c r="Y3077">
        <v>-54997</v>
      </c>
      <c r="Z3077">
        <v>-6111</v>
      </c>
      <c r="AA3077">
        <v>-0.33</v>
      </c>
      <c r="AB3077">
        <v>9</v>
      </c>
      <c r="AC3077">
        <v>3</v>
      </c>
      <c r="AD3077">
        <v>6</v>
      </c>
      <c r="AE3077">
        <v>33.33</v>
      </c>
      <c r="AF3077">
        <v>21</v>
      </c>
      <c r="AG3077">
        <v>1</v>
      </c>
      <c r="AH3077">
        <v>0</v>
      </c>
      <c r="AI3077">
        <v>8</v>
      </c>
      <c r="AJ3077" s="301">
        <v>43919</v>
      </c>
      <c r="AK3077">
        <v>3655</v>
      </c>
      <c r="AL3077">
        <v>3590</v>
      </c>
      <c r="AM3077" s="301">
        <v>43828</v>
      </c>
      <c r="AN3077">
        <v>4805</v>
      </c>
      <c r="AO3077">
        <v>4966</v>
      </c>
      <c r="AP3077" s="301">
        <v>43645</v>
      </c>
      <c r="AQ3077">
        <v>4155</v>
      </c>
      <c r="AR3077">
        <v>4642</v>
      </c>
      <c r="AS3077" s="301">
        <v>43280</v>
      </c>
      <c r="AT3077">
        <v>4995</v>
      </c>
      <c r="AU3077">
        <v>5245</v>
      </c>
    </row>
    <row r="3078" spans="1:47" x14ac:dyDescent="0.2">
      <c r="A3078" s="102">
        <v>2380</v>
      </c>
      <c r="B3078">
        <v>1417</v>
      </c>
      <c r="C3078" t="s">
        <v>1462</v>
      </c>
      <c r="D3078" t="s">
        <v>907</v>
      </c>
      <c r="E3078">
        <v>1611</v>
      </c>
      <c r="F3078">
        <v>1595</v>
      </c>
      <c r="G3078">
        <v>600</v>
      </c>
      <c r="H3078" t="s">
        <v>898</v>
      </c>
      <c r="I3078">
        <v>5233</v>
      </c>
      <c r="J3078" t="s">
        <v>1033</v>
      </c>
      <c r="K3078" t="s">
        <v>897</v>
      </c>
      <c r="L3078">
        <v>2425</v>
      </c>
      <c r="M3078">
        <v>2448</v>
      </c>
      <c r="N3078">
        <v>400</v>
      </c>
      <c r="O3078" t="s">
        <v>901</v>
      </c>
      <c r="P3078">
        <v>0.88652651777050795</v>
      </c>
      <c r="Q3078">
        <v>0.91472218587173604</v>
      </c>
      <c r="R3078">
        <v>0.26990508147556502</v>
      </c>
      <c r="S3078" s="15">
        <v>9.3201255983993703E-3</v>
      </c>
      <c r="T3078">
        <v>0.24150859786715001</v>
      </c>
      <c r="U3078">
        <v>0.24150859786715001</v>
      </c>
      <c r="V3078">
        <v>0.52010656390070698</v>
      </c>
      <c r="W3078">
        <v>1.61</v>
      </c>
      <c r="X3078">
        <v>2.27</v>
      </c>
      <c r="Y3078">
        <v>-55102</v>
      </c>
      <c r="Z3078">
        <v>-3444</v>
      </c>
      <c r="AA3078">
        <v>-0.27</v>
      </c>
      <c r="AB3078">
        <v>16</v>
      </c>
      <c r="AC3078">
        <v>8</v>
      </c>
      <c r="AD3078">
        <v>8</v>
      </c>
      <c r="AE3078">
        <v>50</v>
      </c>
      <c r="AF3078">
        <v>19</v>
      </c>
      <c r="AG3078">
        <v>2</v>
      </c>
      <c r="AH3078">
        <v>2</v>
      </c>
      <c r="AI3078">
        <v>12</v>
      </c>
      <c r="AJ3078" s="301">
        <v>43919</v>
      </c>
      <c r="AK3078">
        <v>1375</v>
      </c>
      <c r="AL3078">
        <v>1935</v>
      </c>
      <c r="AM3078" s="301">
        <v>43828</v>
      </c>
      <c r="AN3078">
        <v>1651</v>
      </c>
      <c r="AO3078">
        <v>3215</v>
      </c>
      <c r="AP3078" s="301">
        <v>43645</v>
      </c>
      <c r="AQ3078">
        <v>1652</v>
      </c>
      <c r="AR3078">
        <v>3290</v>
      </c>
      <c r="AS3078" s="301">
        <v>43280</v>
      </c>
      <c r="AT3078">
        <v>1687</v>
      </c>
      <c r="AU3078">
        <v>3625</v>
      </c>
    </row>
    <row r="3079" spans="1:47" x14ac:dyDescent="0.2">
      <c r="A3079" s="102">
        <v>2530</v>
      </c>
      <c r="B3079">
        <v>4114</v>
      </c>
      <c r="C3079" t="s">
        <v>997</v>
      </c>
      <c r="D3079" t="s">
        <v>920</v>
      </c>
      <c r="E3079">
        <v>5560</v>
      </c>
      <c r="F3079">
        <v>5590</v>
      </c>
      <c r="G3079">
        <v>100</v>
      </c>
      <c r="H3079" t="s">
        <v>898</v>
      </c>
      <c r="I3079">
        <v>5411</v>
      </c>
      <c r="J3079" t="s">
        <v>1180</v>
      </c>
      <c r="K3079" t="s">
        <v>939</v>
      </c>
      <c r="L3079">
        <v>762</v>
      </c>
      <c r="M3079">
        <v>748</v>
      </c>
      <c r="N3079">
        <v>700</v>
      </c>
      <c r="O3079" t="s">
        <v>901</v>
      </c>
      <c r="P3079">
        <v>0.84333276800801105</v>
      </c>
      <c r="Q3079">
        <v>0.91025625840981605</v>
      </c>
      <c r="R3079">
        <v>0.43053775211770701</v>
      </c>
      <c r="S3079" s="15">
        <v>8.1739504433335303E-2</v>
      </c>
      <c r="T3079">
        <v>0.67690422130636496</v>
      </c>
      <c r="U3079">
        <v>0.67690422130636496</v>
      </c>
      <c r="V3079">
        <v>5.6483108252778899E-2</v>
      </c>
      <c r="W3079">
        <v>4.49</v>
      </c>
      <c r="X3079">
        <v>6.33</v>
      </c>
      <c r="Y3079">
        <v>-55128</v>
      </c>
      <c r="Z3079">
        <v>-4241</v>
      </c>
      <c r="AA3079">
        <v>-0.03</v>
      </c>
      <c r="AB3079">
        <v>13</v>
      </c>
      <c r="AC3079">
        <v>6</v>
      </c>
      <c r="AD3079">
        <v>7</v>
      </c>
      <c r="AE3079">
        <v>46.15</v>
      </c>
      <c r="AF3079">
        <v>19</v>
      </c>
      <c r="AG3079">
        <v>3</v>
      </c>
      <c r="AH3079">
        <v>2</v>
      </c>
      <c r="AI3079">
        <v>8</v>
      </c>
      <c r="AJ3079" s="301">
        <v>43919</v>
      </c>
      <c r="AK3079">
        <v>5180</v>
      </c>
      <c r="AL3079">
        <v>767</v>
      </c>
      <c r="AM3079" s="301">
        <v>43828</v>
      </c>
      <c r="AN3079">
        <v>6790</v>
      </c>
      <c r="AO3079">
        <v>1411</v>
      </c>
      <c r="AP3079" s="301">
        <v>43645</v>
      </c>
      <c r="AQ3079">
        <v>7230</v>
      </c>
      <c r="AR3079">
        <v>1604</v>
      </c>
      <c r="AS3079" s="301">
        <v>43280</v>
      </c>
      <c r="AT3079">
        <v>7900</v>
      </c>
      <c r="AU3079">
        <v>2055</v>
      </c>
    </row>
    <row r="3080" spans="1:47" x14ac:dyDescent="0.2">
      <c r="A3080" s="102">
        <v>925</v>
      </c>
      <c r="B3080">
        <v>6472</v>
      </c>
      <c r="C3080" t="s">
        <v>59</v>
      </c>
      <c r="D3080" t="s">
        <v>909</v>
      </c>
      <c r="E3080">
        <v>213</v>
      </c>
      <c r="F3080">
        <v>211</v>
      </c>
      <c r="G3080">
        <v>5100</v>
      </c>
      <c r="H3080" t="s">
        <v>901</v>
      </c>
      <c r="I3080">
        <v>9616</v>
      </c>
      <c r="J3080" t="s">
        <v>1156</v>
      </c>
      <c r="K3080" t="s">
        <v>910</v>
      </c>
      <c r="L3080">
        <v>3730</v>
      </c>
      <c r="M3080">
        <v>3595</v>
      </c>
      <c r="N3080">
        <v>300</v>
      </c>
      <c r="O3080" t="s">
        <v>898</v>
      </c>
      <c r="P3080">
        <v>0.91950405965432602</v>
      </c>
      <c r="Q3080">
        <v>0.94898484125080595</v>
      </c>
      <c r="R3080">
        <v>1.84882680116886E-2</v>
      </c>
      <c r="S3080">
        <v>2.77628831234666E-2</v>
      </c>
      <c r="T3080">
        <v>-1.4478183767836601</v>
      </c>
      <c r="U3080">
        <v>1.4478183767836601</v>
      </c>
      <c r="V3080">
        <v>1.5461768657506101</v>
      </c>
      <c r="W3080">
        <v>-22.51</v>
      </c>
      <c r="X3080">
        <v>0.22</v>
      </c>
      <c r="Y3080">
        <v>-55801</v>
      </c>
      <c r="Z3080">
        <v>-3720</v>
      </c>
      <c r="AA3080">
        <v>-0.27</v>
      </c>
      <c r="AB3080">
        <v>15</v>
      </c>
      <c r="AC3080">
        <v>6</v>
      </c>
      <c r="AD3080">
        <v>9</v>
      </c>
      <c r="AE3080">
        <v>40</v>
      </c>
      <c r="AF3080">
        <v>16</v>
      </c>
      <c r="AG3080">
        <v>5</v>
      </c>
      <c r="AH3080">
        <v>3</v>
      </c>
      <c r="AI3080">
        <v>7</v>
      </c>
      <c r="AJ3080" s="301">
        <v>43919</v>
      </c>
      <c r="AK3080">
        <v>196</v>
      </c>
      <c r="AL3080">
        <v>2291</v>
      </c>
      <c r="AM3080" s="301">
        <v>43828</v>
      </c>
      <c r="AN3080">
        <v>345</v>
      </c>
      <c r="AO3080">
        <v>5180</v>
      </c>
      <c r="AP3080" s="301">
        <v>43645</v>
      </c>
      <c r="AQ3080">
        <v>334</v>
      </c>
      <c r="AR3080">
        <v>5240</v>
      </c>
      <c r="AS3080" s="301">
        <v>43280</v>
      </c>
      <c r="AT3080">
        <v>456</v>
      </c>
      <c r="AU3080">
        <v>5940</v>
      </c>
    </row>
    <row r="3081" spans="1:47" x14ac:dyDescent="0.2">
      <c r="A3081" s="102">
        <v>2582</v>
      </c>
      <c r="B3081">
        <v>4061</v>
      </c>
      <c r="C3081" t="s">
        <v>1067</v>
      </c>
      <c r="D3081" t="s">
        <v>920</v>
      </c>
      <c r="E3081">
        <v>2593</v>
      </c>
      <c r="F3081">
        <v>2591</v>
      </c>
      <c r="G3081">
        <v>200</v>
      </c>
      <c r="H3081" t="s">
        <v>901</v>
      </c>
      <c r="I3081">
        <v>4114</v>
      </c>
      <c r="J3081" t="s">
        <v>997</v>
      </c>
      <c r="K3081" t="s">
        <v>920</v>
      </c>
      <c r="L3081">
        <v>5560</v>
      </c>
      <c r="M3081">
        <v>5590</v>
      </c>
      <c r="N3081">
        <v>100</v>
      </c>
      <c r="O3081" t="s">
        <v>898</v>
      </c>
      <c r="P3081">
        <v>0.50793549764805301</v>
      </c>
      <c r="Q3081">
        <v>0.90903336061001805</v>
      </c>
      <c r="R3081">
        <v>6.2608457074255202E-4</v>
      </c>
      <c r="S3081">
        <v>2.3180480382032999E-2</v>
      </c>
      <c r="T3081">
        <v>-0.39507199786483199</v>
      </c>
      <c r="U3081">
        <v>0.39507199786483199</v>
      </c>
      <c r="V3081">
        <v>0.22104790970285801</v>
      </c>
      <c r="W3081">
        <v>-3.17</v>
      </c>
      <c r="X3081">
        <v>7.3</v>
      </c>
      <c r="Y3081">
        <v>-55855</v>
      </c>
      <c r="Z3081">
        <v>-7979</v>
      </c>
      <c r="AA3081">
        <v>-0.31</v>
      </c>
      <c r="AB3081">
        <v>7</v>
      </c>
      <c r="AC3081">
        <v>3</v>
      </c>
      <c r="AD3081">
        <v>4</v>
      </c>
      <c r="AE3081">
        <v>42.86</v>
      </c>
      <c r="AF3081">
        <v>21</v>
      </c>
      <c r="AG3081">
        <v>0</v>
      </c>
      <c r="AH3081">
        <v>0</v>
      </c>
      <c r="AI3081">
        <v>7</v>
      </c>
      <c r="AJ3081" s="301">
        <v>43919</v>
      </c>
      <c r="AK3081">
        <v>2346</v>
      </c>
      <c r="AL3081">
        <v>5180</v>
      </c>
      <c r="AM3081" s="301">
        <v>43828</v>
      </c>
      <c r="AN3081">
        <v>3270</v>
      </c>
      <c r="AO3081">
        <v>6790</v>
      </c>
      <c r="AP3081" s="301">
        <v>43645</v>
      </c>
      <c r="AQ3081">
        <v>3320</v>
      </c>
      <c r="AR3081">
        <v>7230</v>
      </c>
      <c r="AS3081" s="301">
        <v>43280</v>
      </c>
      <c r="AT3081">
        <v>3615</v>
      </c>
      <c r="AU3081">
        <v>7900</v>
      </c>
    </row>
    <row r="3082" spans="1:47" x14ac:dyDescent="0.2">
      <c r="A3082" s="102">
        <v>3805</v>
      </c>
      <c r="B3082">
        <v>2296</v>
      </c>
      <c r="C3082" t="s">
        <v>1472</v>
      </c>
      <c r="D3082" t="s">
        <v>923</v>
      </c>
      <c r="E3082">
        <v>646</v>
      </c>
      <c r="F3082">
        <v>643</v>
      </c>
      <c r="G3082">
        <v>1500</v>
      </c>
      <c r="H3082" t="s">
        <v>901</v>
      </c>
      <c r="I3082">
        <v>4004</v>
      </c>
      <c r="J3082" t="s">
        <v>1027</v>
      </c>
      <c r="K3082" t="s">
        <v>920</v>
      </c>
      <c r="L3082">
        <v>2393</v>
      </c>
      <c r="M3082">
        <v>2398</v>
      </c>
      <c r="N3082">
        <v>400</v>
      </c>
      <c r="O3082" t="s">
        <v>898</v>
      </c>
      <c r="P3082">
        <v>0.80294586588069194</v>
      </c>
      <c r="Q3082">
        <v>0.86492362197720096</v>
      </c>
      <c r="R3082">
        <v>1.26453406240976E-2</v>
      </c>
      <c r="S3082">
        <v>6.22642645292781E-2</v>
      </c>
      <c r="T3082">
        <v>-0.16665819991580699</v>
      </c>
      <c r="U3082">
        <v>0.16665819991580699</v>
      </c>
      <c r="V3082">
        <v>0.38916055102677</v>
      </c>
      <c r="W3082">
        <v>-1.1299999999999999</v>
      </c>
      <c r="X3082">
        <v>0.55000000000000004</v>
      </c>
      <c r="Y3082">
        <v>-55947</v>
      </c>
      <c r="Z3082">
        <v>-4304</v>
      </c>
      <c r="AA3082">
        <v>-0.5</v>
      </c>
      <c r="AB3082">
        <v>13</v>
      </c>
      <c r="AC3082">
        <v>5</v>
      </c>
      <c r="AD3082">
        <v>8</v>
      </c>
      <c r="AE3082">
        <v>38.46</v>
      </c>
      <c r="AF3082">
        <v>19</v>
      </c>
      <c r="AG3082">
        <v>4</v>
      </c>
      <c r="AH3082">
        <v>1</v>
      </c>
      <c r="AI3082">
        <v>8</v>
      </c>
      <c r="AJ3082" s="301">
        <v>43919</v>
      </c>
      <c r="AK3082">
        <v>655</v>
      </c>
      <c r="AL3082">
        <v>2311</v>
      </c>
      <c r="AM3082" s="301">
        <v>43828</v>
      </c>
      <c r="AN3082">
        <v>705</v>
      </c>
      <c r="AO3082">
        <v>2899</v>
      </c>
      <c r="AP3082" s="301">
        <v>43645</v>
      </c>
      <c r="AQ3082">
        <v>743</v>
      </c>
      <c r="AR3082">
        <v>3200</v>
      </c>
      <c r="AS3082" s="301">
        <v>43280</v>
      </c>
      <c r="AT3082">
        <v>941</v>
      </c>
      <c r="AU3082">
        <v>4840</v>
      </c>
    </row>
    <row r="3083" spans="1:47" x14ac:dyDescent="0.2">
      <c r="A3083" s="102">
        <v>1390</v>
      </c>
      <c r="B3083">
        <v>5929</v>
      </c>
      <c r="C3083" t="s">
        <v>1207</v>
      </c>
      <c r="D3083" t="s">
        <v>1032</v>
      </c>
      <c r="E3083">
        <v>942</v>
      </c>
      <c r="F3083">
        <v>939</v>
      </c>
      <c r="G3083">
        <v>900</v>
      </c>
      <c r="H3083" t="s">
        <v>898</v>
      </c>
      <c r="I3083">
        <v>7270</v>
      </c>
      <c r="J3083" t="s">
        <v>1455</v>
      </c>
      <c r="K3083" t="s">
        <v>913</v>
      </c>
      <c r="L3083">
        <v>2231</v>
      </c>
      <c r="M3083">
        <v>2210</v>
      </c>
      <c r="N3083">
        <v>400</v>
      </c>
      <c r="O3083" t="s">
        <v>901</v>
      </c>
      <c r="P3083">
        <v>0.89793971106999204</v>
      </c>
      <c r="Q3083">
        <v>0.93929610449099799</v>
      </c>
      <c r="R3083">
        <v>0.27553901957207999</v>
      </c>
      <c r="S3083">
        <v>1.0474323147343E-2</v>
      </c>
      <c r="T3083">
        <v>1.42605424317819</v>
      </c>
      <c r="U3083">
        <v>1.42605424317819</v>
      </c>
      <c r="V3083">
        <v>1.4929243423490799</v>
      </c>
      <c r="W3083">
        <v>7.11</v>
      </c>
      <c r="X3083">
        <v>4.4000000000000004</v>
      </c>
      <c r="Y3083">
        <v>-56072</v>
      </c>
      <c r="Z3083">
        <v>-4673</v>
      </c>
      <c r="AA3083">
        <v>-0.47</v>
      </c>
      <c r="AB3083">
        <v>12</v>
      </c>
      <c r="AC3083">
        <v>4</v>
      </c>
      <c r="AD3083">
        <v>8</v>
      </c>
      <c r="AE3083">
        <v>33.33</v>
      </c>
      <c r="AF3083">
        <v>18</v>
      </c>
      <c r="AG3083">
        <v>2</v>
      </c>
      <c r="AH3083">
        <v>2</v>
      </c>
      <c r="AI3083">
        <v>8</v>
      </c>
      <c r="AJ3083" s="301">
        <v>43919</v>
      </c>
      <c r="AK3083">
        <v>857</v>
      </c>
      <c r="AL3083">
        <v>2180</v>
      </c>
      <c r="AM3083" s="301">
        <v>43828</v>
      </c>
      <c r="AN3083">
        <v>1229</v>
      </c>
      <c r="AO3083">
        <v>2713.5</v>
      </c>
      <c r="AP3083" s="301">
        <v>43645</v>
      </c>
      <c r="AQ3083">
        <v>1181</v>
      </c>
      <c r="AR3083">
        <v>2733.5</v>
      </c>
      <c r="AS3083" s="301">
        <v>43280</v>
      </c>
      <c r="AT3083">
        <v>1159</v>
      </c>
      <c r="AU3083">
        <v>3169</v>
      </c>
    </row>
    <row r="3084" spans="1:47" x14ac:dyDescent="0.2">
      <c r="A3084" s="102">
        <v>201</v>
      </c>
      <c r="B3084">
        <v>2914</v>
      </c>
      <c r="C3084" t="s">
        <v>994</v>
      </c>
      <c r="D3084" t="s">
        <v>923</v>
      </c>
      <c r="E3084">
        <v>1998.5</v>
      </c>
      <c r="F3084">
        <v>1997</v>
      </c>
      <c r="G3084">
        <v>500</v>
      </c>
      <c r="H3084" t="s">
        <v>901</v>
      </c>
      <c r="I3084">
        <v>4849</v>
      </c>
      <c r="J3084" t="s">
        <v>448</v>
      </c>
      <c r="K3084" t="s">
        <v>910</v>
      </c>
      <c r="L3084">
        <v>2773</v>
      </c>
      <c r="M3084">
        <v>2667</v>
      </c>
      <c r="N3084">
        <v>400</v>
      </c>
      <c r="O3084" t="s">
        <v>898</v>
      </c>
      <c r="P3084">
        <v>0.85966483594448795</v>
      </c>
      <c r="Q3084">
        <v>0.96740954590083095</v>
      </c>
      <c r="R3084" s="15">
        <v>0.38409534562933001</v>
      </c>
      <c r="S3084">
        <v>5.5186443988801805E-4</v>
      </c>
      <c r="T3084">
        <v>-0.71838845148609498</v>
      </c>
      <c r="U3084">
        <v>0.71838845148609498</v>
      </c>
      <c r="V3084">
        <v>0.75158468334948603</v>
      </c>
      <c r="W3084">
        <v>-11.69</v>
      </c>
      <c r="X3084">
        <v>6.4</v>
      </c>
      <c r="Y3084">
        <v>-56287</v>
      </c>
      <c r="Z3084">
        <v>-4691</v>
      </c>
      <c r="AA3084">
        <v>-0.34</v>
      </c>
      <c r="AB3084">
        <v>12</v>
      </c>
      <c r="AC3084">
        <v>5</v>
      </c>
      <c r="AD3084">
        <v>7</v>
      </c>
      <c r="AE3084">
        <v>41.67</v>
      </c>
      <c r="AF3084">
        <v>11</v>
      </c>
      <c r="AG3084">
        <v>4</v>
      </c>
      <c r="AH3084">
        <v>5</v>
      </c>
      <c r="AI3084">
        <v>3</v>
      </c>
      <c r="AJ3084" s="301">
        <v>43919</v>
      </c>
      <c r="AK3084">
        <v>2053.5</v>
      </c>
      <c r="AL3084">
        <v>2100</v>
      </c>
      <c r="AM3084" s="301">
        <v>43828</v>
      </c>
      <c r="AN3084">
        <v>2432.5</v>
      </c>
      <c r="AO3084">
        <v>4775</v>
      </c>
      <c r="AP3084" s="301">
        <v>43645</v>
      </c>
      <c r="AQ3084">
        <v>2401</v>
      </c>
      <c r="AR3084">
        <v>4265</v>
      </c>
      <c r="AS3084" s="301">
        <v>43280</v>
      </c>
      <c r="AT3084">
        <v>3013</v>
      </c>
      <c r="AU3084">
        <v>5350</v>
      </c>
    </row>
    <row r="3085" spans="1:47" x14ac:dyDescent="0.2">
      <c r="A3085" s="102">
        <v>2045</v>
      </c>
      <c r="B3085">
        <v>4004</v>
      </c>
      <c r="C3085" t="s">
        <v>1027</v>
      </c>
      <c r="D3085" t="s">
        <v>920</v>
      </c>
      <c r="E3085">
        <v>2393</v>
      </c>
      <c r="F3085">
        <v>2398</v>
      </c>
      <c r="G3085">
        <v>400</v>
      </c>
      <c r="H3085" t="s">
        <v>901</v>
      </c>
      <c r="I3085">
        <v>7943</v>
      </c>
      <c r="J3085" t="s">
        <v>1466</v>
      </c>
      <c r="K3085" t="s">
        <v>897</v>
      </c>
      <c r="L3085">
        <v>2317</v>
      </c>
      <c r="M3085">
        <v>2347</v>
      </c>
      <c r="N3085">
        <v>400</v>
      </c>
      <c r="O3085" t="s">
        <v>898</v>
      </c>
      <c r="P3085">
        <v>0.78871571491941705</v>
      </c>
      <c r="Q3085">
        <v>0.92351646469316795</v>
      </c>
      <c r="R3085" s="15">
        <v>0.40539776177043002</v>
      </c>
      <c r="S3085">
        <v>1.7956339707810201E-2</v>
      </c>
      <c r="T3085">
        <v>-1.0727437447638299</v>
      </c>
      <c r="U3085">
        <v>1.0727437447638299</v>
      </c>
      <c r="V3085">
        <v>0.35266950644007</v>
      </c>
      <c r="W3085">
        <v>-8.1199999999999992</v>
      </c>
      <c r="X3085">
        <v>2.13</v>
      </c>
      <c r="Y3085">
        <v>-56313</v>
      </c>
      <c r="Z3085">
        <v>-5631</v>
      </c>
      <c r="AA3085">
        <v>-0.37</v>
      </c>
      <c r="AB3085">
        <v>10</v>
      </c>
      <c r="AC3085">
        <v>3</v>
      </c>
      <c r="AD3085">
        <v>7</v>
      </c>
      <c r="AE3085">
        <v>30</v>
      </c>
      <c r="AF3085">
        <v>19</v>
      </c>
      <c r="AG3085">
        <v>2</v>
      </c>
      <c r="AH3085">
        <v>0</v>
      </c>
      <c r="AI3085">
        <v>8</v>
      </c>
      <c r="AJ3085" s="301">
        <v>43919</v>
      </c>
      <c r="AK3085">
        <v>2311</v>
      </c>
      <c r="AL3085">
        <v>2134</v>
      </c>
      <c r="AM3085" s="301">
        <v>43828</v>
      </c>
      <c r="AN3085">
        <v>2899</v>
      </c>
      <c r="AO3085">
        <v>2684</v>
      </c>
      <c r="AP3085" s="301">
        <v>43645</v>
      </c>
      <c r="AQ3085">
        <v>3200</v>
      </c>
      <c r="AR3085">
        <v>3045</v>
      </c>
      <c r="AS3085" s="301">
        <v>43280</v>
      </c>
      <c r="AT3085">
        <v>4840</v>
      </c>
      <c r="AU3085">
        <v>4045</v>
      </c>
    </row>
    <row r="3086" spans="1:47" x14ac:dyDescent="0.2">
      <c r="A3086" s="102">
        <v>459</v>
      </c>
      <c r="B3086">
        <v>8233</v>
      </c>
      <c r="C3086" t="s">
        <v>930</v>
      </c>
      <c r="D3086" t="s">
        <v>921</v>
      </c>
      <c r="E3086">
        <v>920</v>
      </c>
      <c r="F3086">
        <v>907</v>
      </c>
      <c r="G3086">
        <v>1200</v>
      </c>
      <c r="H3086" t="s">
        <v>901</v>
      </c>
      <c r="I3086">
        <v>9716</v>
      </c>
      <c r="J3086" t="s">
        <v>1034</v>
      </c>
      <c r="K3086" t="s">
        <v>910</v>
      </c>
      <c r="L3086">
        <v>907</v>
      </c>
      <c r="M3086">
        <v>891</v>
      </c>
      <c r="N3086">
        <v>1200</v>
      </c>
      <c r="O3086" t="s">
        <v>898</v>
      </c>
      <c r="P3086">
        <v>0.81821084551814904</v>
      </c>
      <c r="Q3086">
        <v>0.95932792051501303</v>
      </c>
      <c r="R3086">
        <v>2.9346478326912499E-2</v>
      </c>
      <c r="S3086">
        <v>1.33790733442576E-3</v>
      </c>
      <c r="T3086">
        <v>-1.24858402803059</v>
      </c>
      <c r="U3086">
        <v>1.24858402803059</v>
      </c>
      <c r="V3086">
        <v>1.21110637743635</v>
      </c>
      <c r="W3086">
        <v>-11.6</v>
      </c>
      <c r="X3086">
        <v>1.76</v>
      </c>
      <c r="Y3086">
        <v>-56935</v>
      </c>
      <c r="Z3086">
        <v>-3558</v>
      </c>
      <c r="AA3086">
        <v>-0.19</v>
      </c>
      <c r="AB3086">
        <v>16</v>
      </c>
      <c r="AC3086">
        <v>10</v>
      </c>
      <c r="AD3086">
        <v>6</v>
      </c>
      <c r="AE3086">
        <v>62.5</v>
      </c>
      <c r="AF3086">
        <v>16</v>
      </c>
      <c r="AG3086">
        <v>3</v>
      </c>
      <c r="AH3086">
        <v>4</v>
      </c>
      <c r="AI3086">
        <v>9</v>
      </c>
      <c r="AJ3086" s="301">
        <v>43919</v>
      </c>
      <c r="AK3086">
        <v>1003</v>
      </c>
      <c r="AL3086">
        <v>839</v>
      </c>
      <c r="AM3086" s="301">
        <v>43828</v>
      </c>
      <c r="AN3086">
        <v>1228</v>
      </c>
      <c r="AO3086">
        <v>1455</v>
      </c>
      <c r="AP3086" s="301">
        <v>43645</v>
      </c>
      <c r="AQ3086">
        <v>1210</v>
      </c>
      <c r="AR3086">
        <v>1376</v>
      </c>
      <c r="AS3086" s="301">
        <v>43280</v>
      </c>
      <c r="AT3086">
        <v>1834</v>
      </c>
      <c r="AU3086">
        <v>1186</v>
      </c>
    </row>
    <row r="3087" spans="1:47" x14ac:dyDescent="0.2">
      <c r="A3087" s="102">
        <v>1199</v>
      </c>
      <c r="B3087">
        <v>3197</v>
      </c>
      <c r="C3087" t="s">
        <v>508</v>
      </c>
      <c r="D3087" t="s">
        <v>921</v>
      </c>
      <c r="E3087">
        <v>1738</v>
      </c>
      <c r="F3087">
        <v>1715</v>
      </c>
      <c r="G3087">
        <v>500</v>
      </c>
      <c r="H3087" t="s">
        <v>898</v>
      </c>
      <c r="I3087">
        <v>6287</v>
      </c>
      <c r="J3087" t="s">
        <v>963</v>
      </c>
      <c r="K3087" t="s">
        <v>909</v>
      </c>
      <c r="L3087">
        <v>2270</v>
      </c>
      <c r="M3087">
        <v>2245</v>
      </c>
      <c r="N3087">
        <v>400</v>
      </c>
      <c r="O3087" t="s">
        <v>901</v>
      </c>
      <c r="P3087">
        <v>0.89451480888355706</v>
      </c>
      <c r="Q3087">
        <v>0.94362434344673696</v>
      </c>
      <c r="R3087">
        <v>0.153651162509158</v>
      </c>
      <c r="S3087">
        <v>1.9674484006619798E-3</v>
      </c>
      <c r="T3087">
        <v>0.246028643404028</v>
      </c>
      <c r="U3087">
        <v>0.246028643404028</v>
      </c>
      <c r="V3087">
        <v>0.42588694862050303</v>
      </c>
      <c r="W3087">
        <v>1.67</v>
      </c>
      <c r="X3087">
        <v>4.51</v>
      </c>
      <c r="Y3087">
        <v>-57114</v>
      </c>
      <c r="Z3087">
        <v>-4080</v>
      </c>
      <c r="AA3087">
        <v>-0.16</v>
      </c>
      <c r="AB3087">
        <v>14</v>
      </c>
      <c r="AC3087">
        <v>8</v>
      </c>
      <c r="AD3087">
        <v>6</v>
      </c>
      <c r="AE3087">
        <v>57.14</v>
      </c>
      <c r="AF3087">
        <v>15</v>
      </c>
      <c r="AG3087">
        <v>3</v>
      </c>
      <c r="AH3087">
        <v>3</v>
      </c>
      <c r="AI3087">
        <v>8</v>
      </c>
      <c r="AJ3087" s="301">
        <v>43919</v>
      </c>
      <c r="AK3087">
        <v>1614</v>
      </c>
      <c r="AL3087">
        <v>2183</v>
      </c>
      <c r="AM3087" s="301">
        <v>43828</v>
      </c>
      <c r="AN3087">
        <v>2135</v>
      </c>
      <c r="AO3087">
        <v>3430</v>
      </c>
      <c r="AP3087" s="301">
        <v>43645</v>
      </c>
      <c r="AQ3087">
        <v>1873</v>
      </c>
      <c r="AR3087">
        <v>2767</v>
      </c>
      <c r="AS3087" s="301">
        <v>43280</v>
      </c>
      <c r="AT3087">
        <v>1626</v>
      </c>
      <c r="AU3087">
        <v>3190</v>
      </c>
    </row>
    <row r="3088" spans="1:47" x14ac:dyDescent="0.2">
      <c r="A3088" s="102">
        <v>2861</v>
      </c>
      <c r="B3088">
        <v>2327</v>
      </c>
      <c r="C3088" t="s">
        <v>1171</v>
      </c>
      <c r="D3088" t="s">
        <v>900</v>
      </c>
      <c r="E3088">
        <v>2942</v>
      </c>
      <c r="F3088">
        <v>2914</v>
      </c>
      <c r="G3088">
        <v>300</v>
      </c>
      <c r="H3088" t="s">
        <v>898</v>
      </c>
      <c r="I3088">
        <v>9602</v>
      </c>
      <c r="J3088" t="s">
        <v>1469</v>
      </c>
      <c r="K3088" t="s">
        <v>900</v>
      </c>
      <c r="L3088">
        <v>3800</v>
      </c>
      <c r="M3088">
        <v>3790</v>
      </c>
      <c r="N3088">
        <v>200</v>
      </c>
      <c r="O3088" t="s">
        <v>901</v>
      </c>
      <c r="P3088">
        <v>0.85434930036114898</v>
      </c>
      <c r="Q3088">
        <v>0.90189056875432205</v>
      </c>
      <c r="R3088">
        <v>9.0766515471727593E-2</v>
      </c>
      <c r="S3088">
        <v>6.7998914506427893E-2</v>
      </c>
      <c r="T3088">
        <v>0.10488766773911801</v>
      </c>
      <c r="U3088">
        <v>0.10488766773911801</v>
      </c>
      <c r="V3088">
        <v>0.25345248591159902</v>
      </c>
      <c r="W3088">
        <v>0.47</v>
      </c>
      <c r="X3088">
        <v>15.33</v>
      </c>
      <c r="Y3088">
        <v>-57350</v>
      </c>
      <c r="Z3088">
        <v>-11470</v>
      </c>
      <c r="AA3088">
        <v>-0.85</v>
      </c>
      <c r="AB3088">
        <v>5</v>
      </c>
      <c r="AC3088">
        <v>2</v>
      </c>
      <c r="AD3088">
        <v>3</v>
      </c>
      <c r="AE3088">
        <v>40</v>
      </c>
      <c r="AF3088">
        <v>18</v>
      </c>
      <c r="AG3088">
        <v>1</v>
      </c>
      <c r="AH3088">
        <v>0</v>
      </c>
      <c r="AI3088">
        <v>4</v>
      </c>
      <c r="AJ3088" s="301">
        <v>43919</v>
      </c>
      <c r="AK3088">
        <v>2686</v>
      </c>
      <c r="AL3088">
        <v>3285</v>
      </c>
      <c r="AM3088" s="301">
        <v>43828</v>
      </c>
      <c r="AN3088">
        <v>3600</v>
      </c>
      <c r="AO3088">
        <v>4545</v>
      </c>
      <c r="AP3088" s="301">
        <v>43645</v>
      </c>
      <c r="AQ3088">
        <v>3515</v>
      </c>
      <c r="AR3088">
        <v>4680</v>
      </c>
      <c r="AS3088" s="301">
        <v>43280</v>
      </c>
      <c r="AT3088">
        <v>2762</v>
      </c>
      <c r="AU3088">
        <v>3575</v>
      </c>
    </row>
    <row r="3089" spans="1:47" x14ac:dyDescent="0.2">
      <c r="A3089" s="102">
        <v>2962</v>
      </c>
      <c r="B3089">
        <v>3048</v>
      </c>
      <c r="C3089" t="s">
        <v>1125</v>
      </c>
      <c r="D3089" t="s">
        <v>921</v>
      </c>
      <c r="E3089">
        <v>1155</v>
      </c>
      <c r="F3089">
        <v>1132</v>
      </c>
      <c r="G3089">
        <v>900</v>
      </c>
      <c r="H3089" t="s">
        <v>898</v>
      </c>
      <c r="I3089">
        <v>6995</v>
      </c>
      <c r="J3089" t="s">
        <v>47</v>
      </c>
      <c r="K3089" t="s">
        <v>913</v>
      </c>
      <c r="L3089">
        <v>1553</v>
      </c>
      <c r="M3089">
        <v>1535</v>
      </c>
      <c r="N3089">
        <v>700</v>
      </c>
      <c r="O3089" t="s">
        <v>901</v>
      </c>
      <c r="P3089">
        <v>0.91786413810782796</v>
      </c>
      <c r="Q3089">
        <v>0.89815312617627296</v>
      </c>
      <c r="R3089">
        <v>0.37998158207442201</v>
      </c>
      <c r="S3089" s="15">
        <v>8.1155120486660098E-2</v>
      </c>
      <c r="T3089">
        <v>1.1522826344436401</v>
      </c>
      <c r="U3089">
        <v>1.1522826344436401</v>
      </c>
      <c r="V3089">
        <v>1.2014874405115099</v>
      </c>
      <c r="W3089">
        <v>6.2</v>
      </c>
      <c r="X3089">
        <v>5.18</v>
      </c>
      <c r="Y3089">
        <v>-57372</v>
      </c>
      <c r="Z3089">
        <v>-4098</v>
      </c>
      <c r="AA3089">
        <v>-0.24</v>
      </c>
      <c r="AB3089">
        <v>14</v>
      </c>
      <c r="AC3089">
        <v>9</v>
      </c>
      <c r="AD3089">
        <v>5</v>
      </c>
      <c r="AE3089">
        <v>64.290000000000006</v>
      </c>
      <c r="AF3089">
        <v>19</v>
      </c>
      <c r="AG3089">
        <v>1</v>
      </c>
      <c r="AH3089">
        <v>3</v>
      </c>
      <c r="AI3089">
        <v>10</v>
      </c>
      <c r="AJ3089" s="301">
        <v>43919</v>
      </c>
      <c r="AK3089">
        <v>901</v>
      </c>
      <c r="AL3089">
        <v>1369</v>
      </c>
      <c r="AM3089" s="301">
        <v>43828</v>
      </c>
      <c r="AN3089">
        <v>1246</v>
      </c>
      <c r="AO3089">
        <v>2147</v>
      </c>
      <c r="AP3089" s="301">
        <v>43645</v>
      </c>
      <c r="AQ3089">
        <v>1091</v>
      </c>
      <c r="AR3089">
        <v>1839</v>
      </c>
      <c r="AS3089" s="301">
        <v>43280</v>
      </c>
      <c r="AT3089">
        <v>1656</v>
      </c>
      <c r="AU3089">
        <v>2026</v>
      </c>
    </row>
    <row r="3090" spans="1:47" x14ac:dyDescent="0.2">
      <c r="A3090" s="102">
        <v>2894</v>
      </c>
      <c r="B3090">
        <v>6361</v>
      </c>
      <c r="C3090" t="s">
        <v>576</v>
      </c>
      <c r="D3090" t="s">
        <v>909</v>
      </c>
      <c r="E3090">
        <v>2492</v>
      </c>
      <c r="F3090">
        <v>2484</v>
      </c>
      <c r="G3090">
        <v>400</v>
      </c>
      <c r="H3090" t="s">
        <v>898</v>
      </c>
      <c r="I3090">
        <v>9613</v>
      </c>
      <c r="J3090" t="s">
        <v>1183</v>
      </c>
      <c r="K3090" t="s">
        <v>900</v>
      </c>
      <c r="L3090">
        <v>1203</v>
      </c>
      <c r="M3090">
        <v>1177</v>
      </c>
      <c r="N3090">
        <v>800</v>
      </c>
      <c r="O3090" t="s">
        <v>901</v>
      </c>
      <c r="P3090">
        <v>0.95703489937787101</v>
      </c>
      <c r="Q3090">
        <v>0.90080022364069201</v>
      </c>
      <c r="R3090">
        <v>0.13845608027197701</v>
      </c>
      <c r="S3090">
        <v>7.9437484741817901E-2</v>
      </c>
      <c r="T3090">
        <v>0.85198119473855705</v>
      </c>
      <c r="U3090">
        <v>0.85198119473855705</v>
      </c>
      <c r="V3090">
        <v>0.93392049444173897</v>
      </c>
      <c r="W3090">
        <v>3.43</v>
      </c>
      <c r="X3090">
        <v>5.23</v>
      </c>
      <c r="Y3090">
        <v>-57497</v>
      </c>
      <c r="Z3090">
        <v>-5227</v>
      </c>
      <c r="AA3090">
        <v>-0.33</v>
      </c>
      <c r="AB3090">
        <v>11</v>
      </c>
      <c r="AC3090">
        <v>4</v>
      </c>
      <c r="AD3090">
        <v>7</v>
      </c>
      <c r="AE3090">
        <v>36.36</v>
      </c>
      <c r="AF3090">
        <v>19</v>
      </c>
      <c r="AG3090">
        <v>1</v>
      </c>
      <c r="AH3090">
        <v>2</v>
      </c>
      <c r="AI3090">
        <v>8</v>
      </c>
      <c r="AJ3090" s="301">
        <v>43919</v>
      </c>
      <c r="AK3090">
        <v>2060</v>
      </c>
      <c r="AL3090">
        <v>1043</v>
      </c>
      <c r="AM3090" s="301">
        <v>43828</v>
      </c>
      <c r="AN3090">
        <v>3325</v>
      </c>
      <c r="AO3090">
        <v>1467</v>
      </c>
      <c r="AP3090" s="301">
        <v>43645</v>
      </c>
      <c r="AQ3090">
        <v>3015</v>
      </c>
      <c r="AR3090">
        <v>1461</v>
      </c>
      <c r="AS3090" s="301">
        <v>43280</v>
      </c>
      <c r="AT3090">
        <v>3385</v>
      </c>
      <c r="AU3090">
        <v>1251</v>
      </c>
    </row>
    <row r="3091" spans="1:47" x14ac:dyDescent="0.2">
      <c r="A3091" s="102">
        <v>3286</v>
      </c>
      <c r="B3091">
        <v>3405</v>
      </c>
      <c r="C3091" t="s">
        <v>1265</v>
      </c>
      <c r="D3091" t="s">
        <v>920</v>
      </c>
      <c r="E3091">
        <v>1120</v>
      </c>
      <c r="F3091">
        <v>1104</v>
      </c>
      <c r="G3091">
        <v>900</v>
      </c>
      <c r="H3091" t="s">
        <v>901</v>
      </c>
      <c r="I3091">
        <v>9716</v>
      </c>
      <c r="J3091" t="s">
        <v>1034</v>
      </c>
      <c r="K3091" t="s">
        <v>910</v>
      </c>
      <c r="L3091">
        <v>907</v>
      </c>
      <c r="M3091">
        <v>891</v>
      </c>
      <c r="N3091">
        <v>1100</v>
      </c>
      <c r="O3091" t="s">
        <v>898</v>
      </c>
      <c r="P3091">
        <v>0.85062122463299195</v>
      </c>
      <c r="Q3091">
        <v>0.88625373985028</v>
      </c>
      <c r="R3091">
        <v>0.444734491857325</v>
      </c>
      <c r="S3091" s="15">
        <v>3.4229856346168402E-2</v>
      </c>
      <c r="T3091">
        <v>-0.58851044914485895</v>
      </c>
      <c r="U3091">
        <v>0.58851044914485895</v>
      </c>
      <c r="V3091">
        <v>0.27035011372478901</v>
      </c>
      <c r="W3091">
        <v>-4.1100000000000003</v>
      </c>
      <c r="X3091">
        <v>1.36</v>
      </c>
      <c r="Y3091">
        <v>-57506</v>
      </c>
      <c r="Z3091">
        <v>-4424</v>
      </c>
      <c r="AA3091">
        <v>-0.15</v>
      </c>
      <c r="AB3091">
        <v>13</v>
      </c>
      <c r="AC3091">
        <v>6</v>
      </c>
      <c r="AD3091">
        <v>7</v>
      </c>
      <c r="AE3091">
        <v>46.15</v>
      </c>
      <c r="AF3091">
        <v>17</v>
      </c>
      <c r="AG3091">
        <v>4</v>
      </c>
      <c r="AH3091">
        <v>3</v>
      </c>
      <c r="AI3091">
        <v>6</v>
      </c>
      <c r="AJ3091" s="301">
        <v>43919</v>
      </c>
      <c r="AK3091">
        <v>1129</v>
      </c>
      <c r="AL3091">
        <v>839</v>
      </c>
      <c r="AM3091" s="301">
        <v>43828</v>
      </c>
      <c r="AN3091">
        <v>1331</v>
      </c>
      <c r="AO3091">
        <v>1455</v>
      </c>
      <c r="AP3091" s="301">
        <v>43645</v>
      </c>
      <c r="AQ3091">
        <v>1308</v>
      </c>
      <c r="AR3091">
        <v>1376</v>
      </c>
      <c r="AS3091" s="301">
        <v>43280</v>
      </c>
      <c r="AT3091">
        <v>1497</v>
      </c>
      <c r="AU3091">
        <v>1186</v>
      </c>
    </row>
    <row r="3092" spans="1:47" x14ac:dyDescent="0.2">
      <c r="A3092" s="102">
        <v>1131</v>
      </c>
      <c r="B3092">
        <v>4205</v>
      </c>
      <c r="C3092" t="s">
        <v>998</v>
      </c>
      <c r="D3092" t="s">
        <v>920</v>
      </c>
      <c r="E3092">
        <v>988</v>
      </c>
      <c r="F3092">
        <v>968</v>
      </c>
      <c r="G3092">
        <v>1100</v>
      </c>
      <c r="H3092" t="s">
        <v>898</v>
      </c>
      <c r="I3092">
        <v>8850</v>
      </c>
      <c r="J3092" t="s">
        <v>1345</v>
      </c>
      <c r="K3092" t="s">
        <v>917</v>
      </c>
      <c r="L3092">
        <v>2237</v>
      </c>
      <c r="M3092">
        <v>2184</v>
      </c>
      <c r="N3092">
        <v>500</v>
      </c>
      <c r="O3092" t="s">
        <v>901</v>
      </c>
      <c r="P3092">
        <v>0.874399993509137</v>
      </c>
      <c r="Q3092">
        <v>0.94501102490956701</v>
      </c>
      <c r="R3092" s="15">
        <v>0.29708014840614</v>
      </c>
      <c r="S3092">
        <v>6.7339910169525896E-2</v>
      </c>
      <c r="T3092">
        <v>0.124969766175935</v>
      </c>
      <c r="U3092">
        <v>0.124969766175935</v>
      </c>
      <c r="V3092">
        <v>0.28804589175870099</v>
      </c>
      <c r="W3092">
        <v>0.75</v>
      </c>
      <c r="X3092">
        <v>2.4900000000000002</v>
      </c>
      <c r="Y3092">
        <v>-58041</v>
      </c>
      <c r="Z3092">
        <v>-4837</v>
      </c>
      <c r="AA3092">
        <v>-0.21</v>
      </c>
      <c r="AB3092">
        <v>12</v>
      </c>
      <c r="AC3092">
        <v>4</v>
      </c>
      <c r="AD3092">
        <v>8</v>
      </c>
      <c r="AE3092">
        <v>33.33</v>
      </c>
      <c r="AF3092">
        <v>19</v>
      </c>
      <c r="AG3092">
        <v>2</v>
      </c>
      <c r="AH3092">
        <v>2</v>
      </c>
      <c r="AI3092">
        <v>8</v>
      </c>
      <c r="AJ3092" s="301">
        <v>43919</v>
      </c>
      <c r="AK3092">
        <v>851</v>
      </c>
      <c r="AL3092">
        <v>2067</v>
      </c>
      <c r="AM3092" s="301">
        <v>43828</v>
      </c>
      <c r="AN3092">
        <v>1366</v>
      </c>
      <c r="AO3092">
        <v>2785</v>
      </c>
      <c r="AP3092" s="301">
        <v>43645</v>
      </c>
      <c r="AQ3092">
        <v>1217</v>
      </c>
      <c r="AR3092">
        <v>2621</v>
      </c>
      <c r="AS3092" s="301">
        <v>43280</v>
      </c>
      <c r="AT3092">
        <v>1272</v>
      </c>
      <c r="AU3092">
        <v>2610</v>
      </c>
    </row>
    <row r="3093" spans="1:47" x14ac:dyDescent="0.2">
      <c r="A3093" s="102">
        <v>3719</v>
      </c>
      <c r="B3093">
        <v>2296</v>
      </c>
      <c r="C3093" t="s">
        <v>1472</v>
      </c>
      <c r="D3093" t="s">
        <v>923</v>
      </c>
      <c r="E3093">
        <v>646</v>
      </c>
      <c r="F3093">
        <v>643</v>
      </c>
      <c r="G3093">
        <v>1500</v>
      </c>
      <c r="H3093" t="s">
        <v>901</v>
      </c>
      <c r="I3093">
        <v>5233</v>
      </c>
      <c r="J3093" t="s">
        <v>1033</v>
      </c>
      <c r="K3093" t="s">
        <v>897</v>
      </c>
      <c r="L3093">
        <v>2425</v>
      </c>
      <c r="M3093">
        <v>2448</v>
      </c>
      <c r="N3093">
        <v>400</v>
      </c>
      <c r="O3093" t="s">
        <v>898</v>
      </c>
      <c r="P3093">
        <v>0.81600989158536197</v>
      </c>
      <c r="Q3093">
        <v>0.86885094636424798</v>
      </c>
      <c r="R3093">
        <v>2.28882516239618E-4</v>
      </c>
      <c r="S3093" s="15">
        <v>3.9240994363523601E-2</v>
      </c>
      <c r="T3093">
        <v>-0.77188414096900304</v>
      </c>
      <c r="U3093">
        <v>0.77188414096900304</v>
      </c>
      <c r="V3093">
        <v>0.60339516377287505</v>
      </c>
      <c r="W3093">
        <v>-9.36</v>
      </c>
      <c r="X3093">
        <v>1.5</v>
      </c>
      <c r="Y3093">
        <v>-58085</v>
      </c>
      <c r="Z3093">
        <v>-3057</v>
      </c>
      <c r="AA3093">
        <v>-0.22</v>
      </c>
      <c r="AB3093">
        <v>19</v>
      </c>
      <c r="AC3093">
        <v>10</v>
      </c>
      <c r="AD3093">
        <v>9</v>
      </c>
      <c r="AE3093">
        <v>52.63</v>
      </c>
      <c r="AF3093">
        <v>19</v>
      </c>
      <c r="AG3093">
        <v>2</v>
      </c>
      <c r="AH3093">
        <v>2</v>
      </c>
      <c r="AI3093">
        <v>15</v>
      </c>
      <c r="AJ3093" s="301">
        <v>43919</v>
      </c>
      <c r="AK3093">
        <v>655</v>
      </c>
      <c r="AL3093">
        <v>1935</v>
      </c>
      <c r="AM3093" s="301">
        <v>43828</v>
      </c>
      <c r="AN3093">
        <v>705</v>
      </c>
      <c r="AO3093">
        <v>3215</v>
      </c>
      <c r="AP3093" s="301">
        <v>43645</v>
      </c>
      <c r="AQ3093">
        <v>743</v>
      </c>
      <c r="AR3093">
        <v>3290</v>
      </c>
      <c r="AS3093" s="301">
        <v>43280</v>
      </c>
      <c r="AT3093">
        <v>941</v>
      </c>
      <c r="AU3093">
        <v>3625</v>
      </c>
    </row>
    <row r="3094" spans="1:47" x14ac:dyDescent="0.2">
      <c r="A3094" s="102">
        <v>3006</v>
      </c>
      <c r="B3094">
        <v>3632</v>
      </c>
      <c r="C3094" t="s">
        <v>1451</v>
      </c>
      <c r="D3094" t="s">
        <v>900</v>
      </c>
      <c r="E3094">
        <v>486</v>
      </c>
      <c r="F3094">
        <v>469</v>
      </c>
      <c r="G3094">
        <v>2200</v>
      </c>
      <c r="H3094" t="s">
        <v>898</v>
      </c>
      <c r="I3094">
        <v>5101</v>
      </c>
      <c r="J3094" t="s">
        <v>1263</v>
      </c>
      <c r="K3094" t="s">
        <v>984</v>
      </c>
      <c r="L3094">
        <v>1514</v>
      </c>
      <c r="M3094">
        <v>1495</v>
      </c>
      <c r="N3094">
        <v>700</v>
      </c>
      <c r="O3094" t="s">
        <v>901</v>
      </c>
      <c r="P3094">
        <v>0.74037365504577801</v>
      </c>
      <c r="Q3094">
        <v>0.89690531887249902</v>
      </c>
      <c r="R3094">
        <v>0.37768646151102803</v>
      </c>
      <c r="S3094">
        <v>1.7385900467818301E-2</v>
      </c>
      <c r="T3094">
        <v>0.89145689832762998</v>
      </c>
      <c r="U3094">
        <v>0.89145689832762998</v>
      </c>
      <c r="V3094">
        <v>1.04916923999708</v>
      </c>
      <c r="W3094">
        <v>5.54</v>
      </c>
      <c r="X3094">
        <v>1.4</v>
      </c>
      <c r="Y3094">
        <v>-58509</v>
      </c>
      <c r="Z3094">
        <v>-3901</v>
      </c>
      <c r="AA3094">
        <v>-0.17</v>
      </c>
      <c r="AB3094">
        <v>15</v>
      </c>
      <c r="AC3094">
        <v>7</v>
      </c>
      <c r="AD3094">
        <v>8</v>
      </c>
      <c r="AE3094">
        <v>46.67</v>
      </c>
      <c r="AF3094">
        <v>18</v>
      </c>
      <c r="AG3094">
        <v>3</v>
      </c>
      <c r="AH3094">
        <v>2</v>
      </c>
      <c r="AI3094">
        <v>10</v>
      </c>
      <c r="AJ3094" s="301">
        <v>43919</v>
      </c>
      <c r="AK3094">
        <v>404</v>
      </c>
      <c r="AL3094">
        <v>1457</v>
      </c>
      <c r="AM3094" s="301">
        <v>43828</v>
      </c>
      <c r="AN3094">
        <v>493</v>
      </c>
      <c r="AO3094">
        <v>2131</v>
      </c>
      <c r="AP3094" s="301">
        <v>43645</v>
      </c>
      <c r="AQ3094">
        <v>510</v>
      </c>
      <c r="AR3094">
        <v>2041</v>
      </c>
      <c r="AS3094" s="301">
        <v>43280</v>
      </c>
      <c r="AT3094">
        <v>587</v>
      </c>
      <c r="AU3094">
        <v>2246</v>
      </c>
    </row>
    <row r="3095" spans="1:47" x14ac:dyDescent="0.2">
      <c r="A3095" s="102">
        <v>1404</v>
      </c>
      <c r="B3095">
        <v>6183</v>
      </c>
      <c r="C3095" t="s">
        <v>1060</v>
      </c>
      <c r="D3095" t="s">
        <v>910</v>
      </c>
      <c r="E3095">
        <v>1372</v>
      </c>
      <c r="F3095">
        <v>1371</v>
      </c>
      <c r="G3095">
        <v>800</v>
      </c>
      <c r="H3095" t="s">
        <v>898</v>
      </c>
      <c r="I3095">
        <v>9303</v>
      </c>
      <c r="J3095" t="s">
        <v>1166</v>
      </c>
      <c r="K3095" t="s">
        <v>1184</v>
      </c>
      <c r="L3095">
        <v>1276</v>
      </c>
      <c r="M3095">
        <v>1286</v>
      </c>
      <c r="N3095">
        <v>900</v>
      </c>
      <c r="O3095" t="s">
        <v>901</v>
      </c>
      <c r="P3095">
        <v>0.88866574353257299</v>
      </c>
      <c r="Q3095">
        <v>0.938901798981849</v>
      </c>
      <c r="R3095">
        <v>0.17788859700019799</v>
      </c>
      <c r="S3095" s="15">
        <v>1.0222692360431E-2</v>
      </c>
      <c r="T3095">
        <v>1.23079805084343</v>
      </c>
      <c r="U3095">
        <v>1.23079805084343</v>
      </c>
      <c r="V3095">
        <v>1.10326501429277</v>
      </c>
      <c r="W3095">
        <v>7.87</v>
      </c>
      <c r="X3095">
        <v>5.53</v>
      </c>
      <c r="Y3095">
        <v>-59015</v>
      </c>
      <c r="Z3095">
        <v>-3279</v>
      </c>
      <c r="AA3095">
        <v>-0.13</v>
      </c>
      <c r="AB3095">
        <v>18</v>
      </c>
      <c r="AC3095">
        <v>8</v>
      </c>
      <c r="AD3095">
        <v>10</v>
      </c>
      <c r="AE3095">
        <v>44.44</v>
      </c>
      <c r="AF3095">
        <v>18</v>
      </c>
      <c r="AG3095">
        <v>2</v>
      </c>
      <c r="AH3095">
        <v>3</v>
      </c>
      <c r="AI3095">
        <v>13</v>
      </c>
      <c r="AJ3095" s="301">
        <v>43919</v>
      </c>
      <c r="AK3095">
        <v>1152</v>
      </c>
      <c r="AL3095">
        <v>1217</v>
      </c>
      <c r="AM3095" s="301">
        <v>43828</v>
      </c>
      <c r="AN3095">
        <v>1720</v>
      </c>
      <c r="AO3095">
        <v>1471</v>
      </c>
      <c r="AP3095" s="301">
        <v>43645</v>
      </c>
      <c r="AQ3095">
        <v>1520</v>
      </c>
      <c r="AR3095">
        <v>1417</v>
      </c>
      <c r="AS3095" s="301">
        <v>43280</v>
      </c>
      <c r="AT3095">
        <v>1850</v>
      </c>
      <c r="AU3095">
        <v>1330</v>
      </c>
    </row>
    <row r="3096" spans="1:47" x14ac:dyDescent="0.2">
      <c r="A3096" s="102">
        <v>1317</v>
      </c>
      <c r="B3096">
        <v>2327</v>
      </c>
      <c r="C3096" t="s">
        <v>1171</v>
      </c>
      <c r="D3096" t="s">
        <v>900</v>
      </c>
      <c r="E3096">
        <v>2942</v>
      </c>
      <c r="F3096">
        <v>2914</v>
      </c>
      <c r="G3096">
        <v>300</v>
      </c>
      <c r="H3096" t="s">
        <v>901</v>
      </c>
      <c r="I3096">
        <v>8078</v>
      </c>
      <c r="J3096" t="s">
        <v>1192</v>
      </c>
      <c r="K3096" t="s">
        <v>905</v>
      </c>
      <c r="L3096">
        <v>1940</v>
      </c>
      <c r="M3096">
        <v>1940</v>
      </c>
      <c r="N3096">
        <v>500</v>
      </c>
      <c r="O3096" t="s">
        <v>898</v>
      </c>
      <c r="P3096">
        <v>0.858671928342431</v>
      </c>
      <c r="Q3096">
        <v>0.94125730185077505</v>
      </c>
      <c r="R3096">
        <v>0.107757716558378</v>
      </c>
      <c r="S3096">
        <v>8.7786875458823795E-3</v>
      </c>
      <c r="T3096">
        <v>-0.73568391888152695</v>
      </c>
      <c r="U3096">
        <v>0.73568391888152695</v>
      </c>
      <c r="V3096">
        <v>0.59256907103650003</v>
      </c>
      <c r="W3096">
        <v>-4.2300000000000004</v>
      </c>
      <c r="X3096">
        <v>10.96</v>
      </c>
      <c r="Y3096">
        <v>-59235</v>
      </c>
      <c r="Z3096">
        <v>-6582</v>
      </c>
      <c r="AA3096">
        <v>-0.16</v>
      </c>
      <c r="AB3096">
        <v>9</v>
      </c>
      <c r="AC3096">
        <v>4</v>
      </c>
      <c r="AD3096">
        <v>5</v>
      </c>
      <c r="AE3096">
        <v>44.44</v>
      </c>
      <c r="AF3096">
        <v>18</v>
      </c>
      <c r="AG3096">
        <v>3</v>
      </c>
      <c r="AH3096">
        <v>2</v>
      </c>
      <c r="AI3096">
        <v>4</v>
      </c>
      <c r="AJ3096" s="301">
        <v>43919</v>
      </c>
      <c r="AK3096">
        <v>2686</v>
      </c>
      <c r="AL3096">
        <v>1737</v>
      </c>
      <c r="AM3096" s="301">
        <v>43828</v>
      </c>
      <c r="AN3096">
        <v>3600</v>
      </c>
      <c r="AO3096">
        <v>2877</v>
      </c>
      <c r="AP3096" s="301">
        <v>43645</v>
      </c>
      <c r="AQ3096">
        <v>3515</v>
      </c>
      <c r="AR3096">
        <v>2987</v>
      </c>
      <c r="AS3096" s="301">
        <v>43280</v>
      </c>
      <c r="AT3096">
        <v>2762</v>
      </c>
      <c r="AU3096">
        <v>4185</v>
      </c>
    </row>
    <row r="3097" spans="1:47" x14ac:dyDescent="0.2">
      <c r="A3097" s="102">
        <v>3789</v>
      </c>
      <c r="B3097">
        <v>1969</v>
      </c>
      <c r="C3097" t="s">
        <v>1146</v>
      </c>
      <c r="D3097" t="s">
        <v>907</v>
      </c>
      <c r="E3097">
        <v>1570</v>
      </c>
      <c r="F3097">
        <v>1559</v>
      </c>
      <c r="G3097">
        <v>700</v>
      </c>
      <c r="H3097" t="s">
        <v>901</v>
      </c>
      <c r="I3097">
        <v>4042</v>
      </c>
      <c r="J3097" t="s">
        <v>1108</v>
      </c>
      <c r="K3097" t="s">
        <v>920</v>
      </c>
      <c r="L3097">
        <v>1446</v>
      </c>
      <c r="M3097">
        <v>1431</v>
      </c>
      <c r="N3097">
        <v>800</v>
      </c>
      <c r="O3097" t="s">
        <v>898</v>
      </c>
      <c r="P3097">
        <v>0.70995200494519295</v>
      </c>
      <c r="Q3097">
        <v>0.86580511948930805</v>
      </c>
      <c r="R3097" s="15">
        <v>4.1347858627476801E-2</v>
      </c>
      <c r="S3097">
        <v>2.3244284665451101E-2</v>
      </c>
      <c r="T3097">
        <v>-1.7902274833018701</v>
      </c>
      <c r="U3097">
        <v>1.7902274833018701</v>
      </c>
      <c r="V3097">
        <v>1.6739214227505399</v>
      </c>
      <c r="W3097">
        <v>-14.77</v>
      </c>
      <c r="X3097">
        <v>4.9000000000000004</v>
      </c>
      <c r="Y3097">
        <v>-59922</v>
      </c>
      <c r="Z3097">
        <v>-3995</v>
      </c>
      <c r="AA3097">
        <v>-0.23</v>
      </c>
      <c r="AB3097">
        <v>15</v>
      </c>
      <c r="AC3097">
        <v>4</v>
      </c>
      <c r="AD3097">
        <v>11</v>
      </c>
      <c r="AE3097">
        <v>26.67</v>
      </c>
      <c r="AF3097">
        <v>18</v>
      </c>
      <c r="AG3097">
        <v>3</v>
      </c>
      <c r="AH3097">
        <v>2</v>
      </c>
      <c r="AI3097">
        <v>10</v>
      </c>
      <c r="AJ3097" s="301">
        <v>43919</v>
      </c>
      <c r="AK3097">
        <v>1711</v>
      </c>
      <c r="AL3097">
        <v>1244</v>
      </c>
      <c r="AM3097" s="301">
        <v>43828</v>
      </c>
      <c r="AN3097">
        <v>1960</v>
      </c>
      <c r="AO3097">
        <v>1695</v>
      </c>
      <c r="AP3097" s="301">
        <v>43645</v>
      </c>
      <c r="AQ3097">
        <v>1826</v>
      </c>
      <c r="AR3097">
        <v>1552</v>
      </c>
      <c r="AS3097" s="301">
        <v>43280</v>
      </c>
      <c r="AT3097">
        <v>1993</v>
      </c>
      <c r="AU3097">
        <v>1709</v>
      </c>
    </row>
    <row r="3098" spans="1:47" x14ac:dyDescent="0.2">
      <c r="A3098" s="102">
        <v>3100</v>
      </c>
      <c r="B3098">
        <v>2607</v>
      </c>
      <c r="C3098" t="s">
        <v>924</v>
      </c>
      <c r="D3098" t="s">
        <v>923</v>
      </c>
      <c r="E3098">
        <v>2794</v>
      </c>
      <c r="F3098">
        <v>2778</v>
      </c>
      <c r="G3098">
        <v>300</v>
      </c>
      <c r="H3098" t="s">
        <v>901</v>
      </c>
      <c r="I3098">
        <v>7167</v>
      </c>
      <c r="J3098" t="s">
        <v>957</v>
      </c>
      <c r="K3098" t="s">
        <v>940</v>
      </c>
      <c r="L3098">
        <v>250</v>
      </c>
      <c r="M3098">
        <v>252</v>
      </c>
      <c r="N3098">
        <v>3300</v>
      </c>
      <c r="O3098" t="s">
        <v>898</v>
      </c>
      <c r="P3098">
        <v>0.81279131528049398</v>
      </c>
      <c r="Q3098">
        <v>0.89343118768590701</v>
      </c>
      <c r="R3098">
        <v>0.20660247293134801</v>
      </c>
      <c r="S3098" s="15">
        <v>2.6643105813325001E-2</v>
      </c>
      <c r="T3098">
        <v>-1.2433749019140901</v>
      </c>
      <c r="U3098">
        <v>1.2433749019140901</v>
      </c>
      <c r="V3098">
        <v>1.04797644624648</v>
      </c>
      <c r="W3098">
        <v>-6.24</v>
      </c>
      <c r="X3098">
        <v>0.22</v>
      </c>
      <c r="Y3098">
        <v>-59954</v>
      </c>
      <c r="Z3098">
        <v>-4996</v>
      </c>
      <c r="AA3098">
        <v>-0.36</v>
      </c>
      <c r="AB3098">
        <v>12</v>
      </c>
      <c r="AC3098">
        <v>6</v>
      </c>
      <c r="AD3098">
        <v>6</v>
      </c>
      <c r="AE3098">
        <v>50</v>
      </c>
      <c r="AF3098">
        <v>21</v>
      </c>
      <c r="AG3098">
        <v>2</v>
      </c>
      <c r="AH3098">
        <v>2</v>
      </c>
      <c r="AI3098">
        <v>8</v>
      </c>
      <c r="AJ3098" s="301">
        <v>43919</v>
      </c>
      <c r="AK3098">
        <v>2692</v>
      </c>
      <c r="AL3098">
        <v>230</v>
      </c>
      <c r="AM3098" s="301">
        <v>43828</v>
      </c>
      <c r="AN3098">
        <v>2936</v>
      </c>
      <c r="AO3098">
        <v>280</v>
      </c>
      <c r="AP3098" s="301">
        <v>43645</v>
      </c>
      <c r="AQ3098">
        <v>3245</v>
      </c>
      <c r="AR3098">
        <v>290</v>
      </c>
      <c r="AS3098" s="301">
        <v>43280</v>
      </c>
      <c r="AT3098">
        <v>3850</v>
      </c>
      <c r="AU3098">
        <v>366</v>
      </c>
    </row>
    <row r="3099" spans="1:47" x14ac:dyDescent="0.2">
      <c r="A3099" s="102">
        <v>918</v>
      </c>
      <c r="B3099">
        <v>3405</v>
      </c>
      <c r="C3099" t="s">
        <v>1265</v>
      </c>
      <c r="D3099" t="s">
        <v>920</v>
      </c>
      <c r="E3099">
        <v>1120</v>
      </c>
      <c r="F3099">
        <v>1104</v>
      </c>
      <c r="G3099">
        <v>900</v>
      </c>
      <c r="H3099" t="s">
        <v>901</v>
      </c>
      <c r="I3099">
        <v>6472</v>
      </c>
      <c r="J3099" t="s">
        <v>59</v>
      </c>
      <c r="K3099" t="s">
        <v>909</v>
      </c>
      <c r="L3099">
        <v>213</v>
      </c>
      <c r="M3099">
        <v>211</v>
      </c>
      <c r="N3099">
        <v>4700</v>
      </c>
      <c r="O3099" t="s">
        <v>898</v>
      </c>
      <c r="P3099">
        <v>0.92986987904393603</v>
      </c>
      <c r="Q3099">
        <v>0.94906106429362702</v>
      </c>
      <c r="R3099">
        <v>0.43114921128146499</v>
      </c>
      <c r="S3099">
        <v>2.1422873017284301E-3</v>
      </c>
      <c r="T3099">
        <v>-0.41147188470776902</v>
      </c>
      <c r="U3099">
        <v>0.41147188470776902</v>
      </c>
      <c r="V3099">
        <v>9.3490381841834003E-2</v>
      </c>
      <c r="W3099">
        <v>-2.5499999999999998</v>
      </c>
      <c r="X3099">
        <v>0.19</v>
      </c>
      <c r="Y3099">
        <v>-60235</v>
      </c>
      <c r="Z3099">
        <v>-4633</v>
      </c>
      <c r="AA3099">
        <v>-0.21</v>
      </c>
      <c r="AB3099">
        <v>13</v>
      </c>
      <c r="AC3099">
        <v>9</v>
      </c>
      <c r="AD3099">
        <v>4</v>
      </c>
      <c r="AE3099">
        <v>69.23</v>
      </c>
      <c r="AF3099">
        <v>18</v>
      </c>
      <c r="AG3099">
        <v>1</v>
      </c>
      <c r="AH3099">
        <v>2</v>
      </c>
      <c r="AI3099">
        <v>10</v>
      </c>
      <c r="AJ3099" s="301">
        <v>43919</v>
      </c>
      <c r="AK3099">
        <v>1129</v>
      </c>
      <c r="AL3099">
        <v>196</v>
      </c>
      <c r="AM3099" s="301">
        <v>43828</v>
      </c>
      <c r="AN3099">
        <v>1331</v>
      </c>
      <c r="AO3099">
        <v>345</v>
      </c>
      <c r="AP3099" s="301">
        <v>43645</v>
      </c>
      <c r="AQ3099">
        <v>1308</v>
      </c>
      <c r="AR3099">
        <v>334</v>
      </c>
      <c r="AS3099" s="301">
        <v>43280</v>
      </c>
      <c r="AT3099">
        <v>1497</v>
      </c>
      <c r="AU3099">
        <v>456</v>
      </c>
    </row>
    <row r="3100" spans="1:47" x14ac:dyDescent="0.2">
      <c r="A3100" s="102">
        <v>2158</v>
      </c>
      <c r="B3100">
        <v>1942</v>
      </c>
      <c r="C3100" t="s">
        <v>1188</v>
      </c>
      <c r="D3100" t="s">
        <v>907</v>
      </c>
      <c r="E3100">
        <v>909</v>
      </c>
      <c r="F3100">
        <v>903</v>
      </c>
      <c r="G3100">
        <v>1000</v>
      </c>
      <c r="H3100" t="s">
        <v>901</v>
      </c>
      <c r="I3100">
        <v>7282</v>
      </c>
      <c r="J3100" t="s">
        <v>1079</v>
      </c>
      <c r="K3100" t="s">
        <v>913</v>
      </c>
      <c r="L3100">
        <v>2248</v>
      </c>
      <c r="M3100">
        <v>2231</v>
      </c>
      <c r="N3100">
        <v>400</v>
      </c>
      <c r="O3100" t="s">
        <v>898</v>
      </c>
      <c r="P3100">
        <v>0.95410269856034802</v>
      </c>
      <c r="Q3100">
        <v>0.92071355824008705</v>
      </c>
      <c r="R3100">
        <v>1.9858385745993998E-2</v>
      </c>
      <c r="S3100">
        <v>9.0762823153741998E-2</v>
      </c>
      <c r="T3100">
        <v>-1.4150523139261499</v>
      </c>
      <c r="U3100">
        <v>1.4150523139261499</v>
      </c>
      <c r="V3100">
        <v>1.4424315247605499</v>
      </c>
      <c r="W3100">
        <v>-8.74</v>
      </c>
      <c r="X3100">
        <v>1.19</v>
      </c>
      <c r="Y3100">
        <v>-60280</v>
      </c>
      <c r="Z3100">
        <v>-4637</v>
      </c>
      <c r="AA3100">
        <v>-0.31</v>
      </c>
      <c r="AB3100">
        <v>13</v>
      </c>
      <c r="AC3100">
        <v>5</v>
      </c>
      <c r="AD3100">
        <v>8</v>
      </c>
      <c r="AE3100">
        <v>38.46</v>
      </c>
      <c r="AF3100">
        <v>20</v>
      </c>
      <c r="AG3100">
        <v>3</v>
      </c>
      <c r="AH3100">
        <v>3</v>
      </c>
      <c r="AI3100">
        <v>7</v>
      </c>
      <c r="AJ3100" s="301">
        <v>43919</v>
      </c>
      <c r="AK3100">
        <v>873</v>
      </c>
      <c r="AL3100">
        <v>1934</v>
      </c>
      <c r="AM3100" s="301">
        <v>43828</v>
      </c>
      <c r="AN3100">
        <v>1049</v>
      </c>
      <c r="AO3100">
        <v>2745</v>
      </c>
      <c r="AP3100" s="301">
        <v>43645</v>
      </c>
      <c r="AQ3100">
        <v>926</v>
      </c>
      <c r="AR3100">
        <v>2157</v>
      </c>
      <c r="AS3100" s="301">
        <v>43280</v>
      </c>
      <c r="AT3100">
        <v>1186</v>
      </c>
      <c r="AU3100">
        <v>2716</v>
      </c>
    </row>
    <row r="3101" spans="1:47" x14ac:dyDescent="0.2">
      <c r="A3101" s="102">
        <v>3558</v>
      </c>
      <c r="B3101">
        <v>3046</v>
      </c>
      <c r="C3101" t="s">
        <v>500</v>
      </c>
      <c r="D3101" t="s">
        <v>921</v>
      </c>
      <c r="E3101">
        <v>6700</v>
      </c>
      <c r="F3101">
        <v>6590</v>
      </c>
      <c r="G3101">
        <v>100</v>
      </c>
      <c r="H3101" t="s">
        <v>901</v>
      </c>
      <c r="I3101">
        <v>6028</v>
      </c>
      <c r="J3101" t="s">
        <v>451</v>
      </c>
      <c r="K3101" t="s">
        <v>910</v>
      </c>
      <c r="L3101">
        <v>6200</v>
      </c>
      <c r="M3101">
        <v>6050</v>
      </c>
      <c r="N3101">
        <v>100</v>
      </c>
      <c r="O3101" t="s">
        <v>898</v>
      </c>
      <c r="P3101">
        <v>0.93196714169521599</v>
      </c>
      <c r="Q3101">
        <v>0.875002887614313</v>
      </c>
      <c r="R3101" s="15">
        <v>0.329299876817369</v>
      </c>
      <c r="S3101">
        <v>9.83850163633984E-2</v>
      </c>
      <c r="T3101">
        <v>-9.6343534823508298E-2</v>
      </c>
      <c r="U3101">
        <v>9.6343534823508298E-2</v>
      </c>
      <c r="V3101">
        <v>0.63532318549318201</v>
      </c>
      <c r="W3101">
        <v>-0.76</v>
      </c>
      <c r="X3101">
        <v>8.19</v>
      </c>
      <c r="Y3101">
        <v>-60545</v>
      </c>
      <c r="Z3101">
        <v>-12109</v>
      </c>
      <c r="AA3101">
        <v>-1.1000000000000001</v>
      </c>
      <c r="AB3101">
        <v>5</v>
      </c>
      <c r="AC3101">
        <v>2</v>
      </c>
      <c r="AD3101">
        <v>3</v>
      </c>
      <c r="AE3101">
        <v>40</v>
      </c>
      <c r="AF3101">
        <v>20</v>
      </c>
      <c r="AG3101">
        <v>0</v>
      </c>
      <c r="AH3101">
        <v>2</v>
      </c>
      <c r="AI3101">
        <v>3</v>
      </c>
      <c r="AJ3101" s="301">
        <v>43919</v>
      </c>
      <c r="AK3101">
        <v>6090</v>
      </c>
      <c r="AL3101">
        <v>5090</v>
      </c>
      <c r="AM3101" s="301">
        <v>43828</v>
      </c>
      <c r="AN3101">
        <v>7380</v>
      </c>
      <c r="AO3101">
        <v>7650</v>
      </c>
      <c r="AP3101" s="301">
        <v>43645</v>
      </c>
      <c r="AQ3101">
        <v>6050</v>
      </c>
      <c r="AR3101">
        <v>5960</v>
      </c>
      <c r="AS3101" s="301">
        <v>43280</v>
      </c>
      <c r="AT3101">
        <v>6070</v>
      </c>
      <c r="AU3101">
        <v>6500</v>
      </c>
    </row>
    <row r="3102" spans="1:47" x14ac:dyDescent="0.2">
      <c r="A3102" s="102">
        <v>1742</v>
      </c>
      <c r="B3102">
        <v>4091</v>
      </c>
      <c r="C3102" t="s">
        <v>1334</v>
      </c>
      <c r="D3102" t="s">
        <v>920</v>
      </c>
      <c r="E3102">
        <v>1721</v>
      </c>
      <c r="F3102">
        <v>1751</v>
      </c>
      <c r="G3102">
        <v>600</v>
      </c>
      <c r="H3102" t="s">
        <v>901</v>
      </c>
      <c r="I3102">
        <v>6141</v>
      </c>
      <c r="J3102" t="s">
        <v>1069</v>
      </c>
      <c r="K3102" t="s">
        <v>909</v>
      </c>
      <c r="L3102">
        <v>1254</v>
      </c>
      <c r="M3102">
        <v>1256</v>
      </c>
      <c r="N3102">
        <v>800</v>
      </c>
      <c r="O3102" t="s">
        <v>898</v>
      </c>
      <c r="P3102">
        <v>0.89490552266990298</v>
      </c>
      <c r="Q3102">
        <v>0.93159983729110996</v>
      </c>
      <c r="R3102">
        <v>7.7387120646724098E-3</v>
      </c>
      <c r="S3102">
        <v>9.6770891386873895E-3</v>
      </c>
      <c r="T3102">
        <v>-0.95142325815944995</v>
      </c>
      <c r="U3102">
        <v>0.95142325815944995</v>
      </c>
      <c r="V3102">
        <v>1.2161062212540501</v>
      </c>
      <c r="W3102">
        <v>-11.65</v>
      </c>
      <c r="X3102">
        <v>4.3600000000000003</v>
      </c>
      <c r="Y3102">
        <v>-61242</v>
      </c>
      <c r="Z3102">
        <v>-4083</v>
      </c>
      <c r="AA3102">
        <v>-0.14000000000000001</v>
      </c>
      <c r="AB3102">
        <v>15</v>
      </c>
      <c r="AC3102">
        <v>6</v>
      </c>
      <c r="AD3102">
        <v>9</v>
      </c>
      <c r="AE3102">
        <v>40</v>
      </c>
      <c r="AF3102">
        <v>16</v>
      </c>
      <c r="AG3102">
        <v>4</v>
      </c>
      <c r="AH3102">
        <v>3</v>
      </c>
      <c r="AI3102">
        <v>8</v>
      </c>
      <c r="AJ3102" s="301">
        <v>43919</v>
      </c>
      <c r="AK3102">
        <v>1662</v>
      </c>
      <c r="AL3102">
        <v>906</v>
      </c>
      <c r="AM3102" s="301">
        <v>43828</v>
      </c>
      <c r="AN3102">
        <v>2428</v>
      </c>
      <c r="AO3102">
        <v>1690</v>
      </c>
      <c r="AP3102" s="301">
        <v>43645</v>
      </c>
      <c r="AQ3102">
        <v>2285</v>
      </c>
      <c r="AR3102">
        <v>1836</v>
      </c>
      <c r="AS3102" s="301">
        <v>43280</v>
      </c>
      <c r="AT3102">
        <v>1526</v>
      </c>
      <c r="AU3102">
        <v>1514</v>
      </c>
    </row>
    <row r="3103" spans="1:47" x14ac:dyDescent="0.2">
      <c r="A3103" s="102">
        <v>1675</v>
      </c>
      <c r="B3103">
        <v>2502</v>
      </c>
      <c r="C3103" t="s">
        <v>1457</v>
      </c>
      <c r="D3103" t="s">
        <v>923</v>
      </c>
      <c r="E3103">
        <v>3706</v>
      </c>
      <c r="F3103">
        <v>3701</v>
      </c>
      <c r="G3103">
        <v>200</v>
      </c>
      <c r="H3103" t="s">
        <v>901</v>
      </c>
      <c r="I3103">
        <v>3405</v>
      </c>
      <c r="J3103" t="s">
        <v>1265</v>
      </c>
      <c r="K3103" t="s">
        <v>920</v>
      </c>
      <c r="L3103">
        <v>1120</v>
      </c>
      <c r="M3103">
        <v>1104</v>
      </c>
      <c r="N3103">
        <v>700</v>
      </c>
      <c r="O3103" t="s">
        <v>898</v>
      </c>
      <c r="P3103">
        <v>0.93597771819781195</v>
      </c>
      <c r="Q3103">
        <v>0.93288131048203504</v>
      </c>
      <c r="R3103">
        <v>0.13490841334185399</v>
      </c>
      <c r="S3103" s="15">
        <v>3.4751254938649801E-3</v>
      </c>
      <c r="T3103">
        <v>-0.392896021659632</v>
      </c>
      <c r="U3103">
        <v>0.392896021659632</v>
      </c>
      <c r="V3103">
        <v>0.74314810051299696</v>
      </c>
      <c r="W3103">
        <v>-1.5</v>
      </c>
      <c r="X3103">
        <v>4.4000000000000004</v>
      </c>
      <c r="Y3103">
        <v>-61725</v>
      </c>
      <c r="Z3103">
        <v>-4748</v>
      </c>
      <c r="AA3103">
        <v>-0.31</v>
      </c>
      <c r="AB3103">
        <v>13</v>
      </c>
      <c r="AC3103">
        <v>6</v>
      </c>
      <c r="AD3103">
        <v>7</v>
      </c>
      <c r="AE3103">
        <v>46.15</v>
      </c>
      <c r="AF3103">
        <v>19</v>
      </c>
      <c r="AG3103">
        <v>1</v>
      </c>
      <c r="AH3103">
        <v>1</v>
      </c>
      <c r="AI3103">
        <v>11</v>
      </c>
      <c r="AJ3103" s="301">
        <v>43919</v>
      </c>
      <c r="AK3103">
        <v>3661</v>
      </c>
      <c r="AL3103">
        <v>1129</v>
      </c>
      <c r="AM3103" s="301">
        <v>43828</v>
      </c>
      <c r="AN3103">
        <v>4983</v>
      </c>
      <c r="AO3103">
        <v>1331</v>
      </c>
      <c r="AP3103" s="301">
        <v>43645</v>
      </c>
      <c r="AQ3103">
        <v>4869</v>
      </c>
      <c r="AR3103">
        <v>1308</v>
      </c>
      <c r="AS3103" s="301">
        <v>43280</v>
      </c>
      <c r="AT3103">
        <v>5466</v>
      </c>
      <c r="AU3103">
        <v>1497</v>
      </c>
    </row>
    <row r="3104" spans="1:47" x14ac:dyDescent="0.2">
      <c r="A3104" s="102">
        <v>2139</v>
      </c>
      <c r="B3104">
        <v>5201</v>
      </c>
      <c r="C3104" t="s">
        <v>1161</v>
      </c>
      <c r="D3104" t="s">
        <v>897</v>
      </c>
      <c r="E3104">
        <v>3070</v>
      </c>
      <c r="F3104">
        <v>3020</v>
      </c>
      <c r="G3104">
        <v>300</v>
      </c>
      <c r="H3104" t="s">
        <v>898</v>
      </c>
      <c r="I3104">
        <v>5463</v>
      </c>
      <c r="J3104" t="s">
        <v>63</v>
      </c>
      <c r="K3104" t="s">
        <v>939</v>
      </c>
      <c r="L3104">
        <v>2643</v>
      </c>
      <c r="M3104">
        <v>2662</v>
      </c>
      <c r="N3104">
        <v>300</v>
      </c>
      <c r="O3104" t="s">
        <v>901</v>
      </c>
      <c r="P3104">
        <v>0.89277390611101204</v>
      </c>
      <c r="Q3104">
        <v>0.92132348965744504</v>
      </c>
      <c r="R3104">
        <v>0.193680409114487</v>
      </c>
      <c r="S3104" s="15">
        <v>1.4284548829195001E-3</v>
      </c>
      <c r="T3104">
        <v>0.488674039202869</v>
      </c>
      <c r="U3104">
        <v>0.488674039202869</v>
      </c>
      <c r="V3104">
        <v>0.82847181470513298</v>
      </c>
      <c r="W3104">
        <v>3.71</v>
      </c>
      <c r="X3104">
        <v>11.85</v>
      </c>
      <c r="Y3104">
        <v>-62262</v>
      </c>
      <c r="Z3104">
        <v>-15566</v>
      </c>
      <c r="AA3104">
        <v>-0.79</v>
      </c>
      <c r="AB3104">
        <v>4</v>
      </c>
      <c r="AC3104">
        <v>2</v>
      </c>
      <c r="AD3104">
        <v>2</v>
      </c>
      <c r="AE3104">
        <v>50</v>
      </c>
      <c r="AF3104">
        <v>22</v>
      </c>
      <c r="AG3104">
        <v>0</v>
      </c>
      <c r="AH3104">
        <v>0</v>
      </c>
      <c r="AI3104">
        <v>4</v>
      </c>
      <c r="AJ3104" s="301">
        <v>43919</v>
      </c>
      <c r="AK3104">
        <v>2774</v>
      </c>
      <c r="AL3104">
        <v>2771</v>
      </c>
      <c r="AM3104" s="301">
        <v>43828</v>
      </c>
      <c r="AN3104">
        <v>3930</v>
      </c>
      <c r="AO3104">
        <v>3080</v>
      </c>
      <c r="AP3104" s="301">
        <v>43645</v>
      </c>
      <c r="AQ3104">
        <v>3785</v>
      </c>
      <c r="AR3104">
        <v>3030</v>
      </c>
      <c r="AS3104" s="301">
        <v>43280</v>
      </c>
      <c r="AT3104">
        <v>4225</v>
      </c>
      <c r="AU3104">
        <v>3660</v>
      </c>
    </row>
    <row r="3105" spans="1:47" x14ac:dyDescent="0.2">
      <c r="A3105" s="102">
        <v>1904</v>
      </c>
      <c r="B3105">
        <v>6770</v>
      </c>
      <c r="C3105" t="s">
        <v>21</v>
      </c>
      <c r="D3105" t="s">
        <v>903</v>
      </c>
      <c r="E3105">
        <v>1390</v>
      </c>
      <c r="F3105">
        <v>1344</v>
      </c>
      <c r="G3105">
        <v>800</v>
      </c>
      <c r="H3105" t="s">
        <v>898</v>
      </c>
      <c r="I3105">
        <v>8750</v>
      </c>
      <c r="J3105" t="s">
        <v>27</v>
      </c>
      <c r="K3105" t="s">
        <v>1018</v>
      </c>
      <c r="L3105">
        <v>1277.5</v>
      </c>
      <c r="M3105">
        <v>1283</v>
      </c>
      <c r="N3105">
        <v>800</v>
      </c>
      <c r="O3105" t="s">
        <v>901</v>
      </c>
      <c r="P3105">
        <v>0.674711215220551</v>
      </c>
      <c r="Q3105">
        <v>0.92733100334409302</v>
      </c>
      <c r="R3105">
        <v>0.49632315720852899</v>
      </c>
      <c r="S3105" s="15">
        <v>6.2546860591278203E-2</v>
      </c>
      <c r="T3105">
        <v>1.1864038855134</v>
      </c>
      <c r="U3105">
        <v>1.1864038855134</v>
      </c>
      <c r="V3105">
        <v>1.3598282129860699</v>
      </c>
      <c r="W3105">
        <v>13.9</v>
      </c>
      <c r="X3105">
        <v>4.54</v>
      </c>
      <c r="Y3105">
        <v>-62386</v>
      </c>
      <c r="Z3105">
        <v>-5199</v>
      </c>
      <c r="AA3105">
        <v>-0.44</v>
      </c>
      <c r="AB3105">
        <v>12</v>
      </c>
      <c r="AC3105">
        <v>4</v>
      </c>
      <c r="AD3105">
        <v>8</v>
      </c>
      <c r="AE3105">
        <v>33.33</v>
      </c>
      <c r="AF3105">
        <v>17</v>
      </c>
      <c r="AG3105">
        <v>2</v>
      </c>
      <c r="AH3105">
        <v>2</v>
      </c>
      <c r="AI3105">
        <v>8</v>
      </c>
      <c r="AJ3105" s="301">
        <v>43919</v>
      </c>
      <c r="AK3105">
        <v>1055</v>
      </c>
      <c r="AL3105">
        <v>1305</v>
      </c>
      <c r="AM3105" s="301">
        <v>43828</v>
      </c>
      <c r="AN3105">
        <v>2492</v>
      </c>
      <c r="AO3105">
        <v>1816.5</v>
      </c>
      <c r="AP3105" s="301">
        <v>43645</v>
      </c>
      <c r="AQ3105">
        <v>1869</v>
      </c>
      <c r="AR3105">
        <v>1656</v>
      </c>
      <c r="AS3105" s="301">
        <v>43280</v>
      </c>
      <c r="AT3105">
        <v>2830</v>
      </c>
      <c r="AU3105">
        <v>1954.5</v>
      </c>
    </row>
    <row r="3106" spans="1:47" x14ac:dyDescent="0.2">
      <c r="A3106" s="102">
        <v>1491</v>
      </c>
      <c r="B3106">
        <v>6592</v>
      </c>
      <c r="C3106" t="s">
        <v>1059</v>
      </c>
      <c r="D3106" t="s">
        <v>903</v>
      </c>
      <c r="E3106">
        <v>3415</v>
      </c>
      <c r="F3106">
        <v>3380</v>
      </c>
      <c r="G3106">
        <v>300</v>
      </c>
      <c r="H3106" t="s">
        <v>898</v>
      </c>
      <c r="I3106">
        <v>8750</v>
      </c>
      <c r="J3106" t="s">
        <v>27</v>
      </c>
      <c r="K3106" t="s">
        <v>1018</v>
      </c>
      <c r="L3106">
        <v>1277.5</v>
      </c>
      <c r="M3106">
        <v>1283</v>
      </c>
      <c r="N3106">
        <v>800</v>
      </c>
      <c r="O3106" t="s">
        <v>901</v>
      </c>
      <c r="P3106">
        <v>0.76815942721730701</v>
      </c>
      <c r="Q3106">
        <v>0.93701296526405198</v>
      </c>
      <c r="R3106" s="15">
        <v>0.31275191411352099</v>
      </c>
      <c r="S3106">
        <v>3.2241956080562E-3</v>
      </c>
      <c r="T3106">
        <v>0.90571154937843901</v>
      </c>
      <c r="U3106">
        <v>0.90571154937843901</v>
      </c>
      <c r="V3106">
        <v>1.05320207221774</v>
      </c>
      <c r="W3106">
        <v>4.45</v>
      </c>
      <c r="X3106">
        <v>1.22</v>
      </c>
      <c r="Y3106">
        <v>-62495</v>
      </c>
      <c r="Z3106">
        <v>-7812</v>
      </c>
      <c r="AA3106">
        <v>-0.62</v>
      </c>
      <c r="AB3106">
        <v>8</v>
      </c>
      <c r="AC3106">
        <v>4</v>
      </c>
      <c r="AD3106">
        <v>4</v>
      </c>
      <c r="AE3106">
        <v>50</v>
      </c>
      <c r="AF3106">
        <v>19</v>
      </c>
      <c r="AG3106">
        <v>0</v>
      </c>
      <c r="AH3106">
        <v>2</v>
      </c>
      <c r="AI3106">
        <v>6</v>
      </c>
      <c r="AJ3106" s="301">
        <v>43919</v>
      </c>
      <c r="AK3106">
        <v>3360</v>
      </c>
      <c r="AL3106">
        <v>1305</v>
      </c>
      <c r="AM3106" s="301">
        <v>43828</v>
      </c>
      <c r="AN3106">
        <v>4150</v>
      </c>
      <c r="AO3106">
        <v>1816.5</v>
      </c>
      <c r="AP3106" s="301">
        <v>43645</v>
      </c>
      <c r="AQ3106">
        <v>3850</v>
      </c>
      <c r="AR3106">
        <v>1656</v>
      </c>
      <c r="AS3106" s="301">
        <v>43280</v>
      </c>
      <c r="AT3106">
        <v>5180</v>
      </c>
      <c r="AU3106">
        <v>1954.5</v>
      </c>
    </row>
    <row r="3107" spans="1:47" x14ac:dyDescent="0.2">
      <c r="A3107" s="102">
        <v>1230</v>
      </c>
      <c r="B3107">
        <v>3116</v>
      </c>
      <c r="C3107" t="s">
        <v>1023</v>
      </c>
      <c r="D3107" t="s">
        <v>913</v>
      </c>
      <c r="E3107">
        <v>1433</v>
      </c>
      <c r="F3107">
        <v>1455</v>
      </c>
      <c r="G3107">
        <v>700</v>
      </c>
      <c r="H3107" t="s">
        <v>898</v>
      </c>
      <c r="I3107">
        <v>7205</v>
      </c>
      <c r="J3107" t="s">
        <v>56</v>
      </c>
      <c r="K3107" t="s">
        <v>913</v>
      </c>
      <c r="L3107">
        <v>710</v>
      </c>
      <c r="M3107">
        <v>693</v>
      </c>
      <c r="N3107">
        <v>1500</v>
      </c>
      <c r="O3107" t="s">
        <v>901</v>
      </c>
      <c r="P3107">
        <v>0.95214198287428498</v>
      </c>
      <c r="Q3107">
        <v>0.94301889362268598</v>
      </c>
      <c r="R3107">
        <v>1.76016098735205E-2</v>
      </c>
      <c r="S3107">
        <v>2.4751402083690501E-2</v>
      </c>
      <c r="T3107">
        <v>0.32995751325248301</v>
      </c>
      <c r="U3107">
        <v>0.32995751325248301</v>
      </c>
      <c r="V3107">
        <v>1.37460771663514E-2</v>
      </c>
      <c r="W3107">
        <v>2.11</v>
      </c>
      <c r="X3107">
        <v>2.06</v>
      </c>
      <c r="Y3107">
        <v>-62766</v>
      </c>
      <c r="Z3107">
        <v>-4483</v>
      </c>
      <c r="AA3107">
        <v>-0.18</v>
      </c>
      <c r="AB3107">
        <v>14</v>
      </c>
      <c r="AC3107">
        <v>8</v>
      </c>
      <c r="AD3107">
        <v>6</v>
      </c>
      <c r="AE3107">
        <v>57.14</v>
      </c>
      <c r="AF3107">
        <v>21</v>
      </c>
      <c r="AG3107">
        <v>0</v>
      </c>
      <c r="AH3107">
        <v>1</v>
      </c>
      <c r="AI3107">
        <v>13</v>
      </c>
      <c r="AJ3107" s="301">
        <v>43919</v>
      </c>
      <c r="AK3107">
        <v>1315</v>
      </c>
      <c r="AL3107">
        <v>588</v>
      </c>
      <c r="AM3107" s="301">
        <v>43828</v>
      </c>
      <c r="AN3107">
        <v>1765</v>
      </c>
      <c r="AO3107">
        <v>1162</v>
      </c>
      <c r="AP3107" s="301">
        <v>43645</v>
      </c>
      <c r="AQ3107">
        <v>1448</v>
      </c>
      <c r="AR3107">
        <v>912</v>
      </c>
      <c r="AS3107" s="301">
        <v>43280</v>
      </c>
      <c r="AT3107">
        <v>2005</v>
      </c>
      <c r="AU3107">
        <v>1171</v>
      </c>
    </row>
    <row r="3108" spans="1:47" x14ac:dyDescent="0.2">
      <c r="A3108" s="102">
        <v>1760</v>
      </c>
      <c r="B3108">
        <v>7012</v>
      </c>
      <c r="C3108" t="s">
        <v>1054</v>
      </c>
      <c r="D3108" t="s">
        <v>913</v>
      </c>
      <c r="E3108">
        <v>1524</v>
      </c>
      <c r="F3108">
        <v>1487</v>
      </c>
      <c r="G3108">
        <v>700</v>
      </c>
      <c r="H3108" t="s">
        <v>901</v>
      </c>
      <c r="I3108">
        <v>9616</v>
      </c>
      <c r="J3108" t="s">
        <v>1156</v>
      </c>
      <c r="K3108" t="s">
        <v>910</v>
      </c>
      <c r="L3108">
        <v>3730</v>
      </c>
      <c r="M3108">
        <v>3595</v>
      </c>
      <c r="N3108">
        <v>300</v>
      </c>
      <c r="O3108" t="s">
        <v>898</v>
      </c>
      <c r="P3108">
        <v>0.832951120433438</v>
      </c>
      <c r="Q3108">
        <v>0.93118482632741295</v>
      </c>
      <c r="R3108" s="15">
        <v>5.4700379078388102E-2</v>
      </c>
      <c r="S3108" s="15">
        <v>1.3705800500297301E-2</v>
      </c>
      <c r="T3108">
        <v>-1.68514095053041</v>
      </c>
      <c r="U3108">
        <v>1.68514095053041</v>
      </c>
      <c r="V3108">
        <v>1.69775727212623</v>
      </c>
      <c r="W3108">
        <v>-35.67</v>
      </c>
      <c r="X3108">
        <v>3.49</v>
      </c>
      <c r="Y3108">
        <v>-63307</v>
      </c>
      <c r="Z3108">
        <v>-7913</v>
      </c>
      <c r="AA3108">
        <v>-0.39</v>
      </c>
      <c r="AB3108">
        <v>8</v>
      </c>
      <c r="AC3108">
        <v>4</v>
      </c>
      <c r="AD3108">
        <v>4</v>
      </c>
      <c r="AE3108">
        <v>50</v>
      </c>
      <c r="AF3108">
        <v>19</v>
      </c>
      <c r="AG3108">
        <v>1</v>
      </c>
      <c r="AH3108">
        <v>1</v>
      </c>
      <c r="AI3108">
        <v>6</v>
      </c>
      <c r="AJ3108" s="301">
        <v>43919</v>
      </c>
      <c r="AK3108">
        <v>1613</v>
      </c>
      <c r="AL3108">
        <v>2291</v>
      </c>
      <c r="AM3108" s="301">
        <v>43828</v>
      </c>
      <c r="AN3108">
        <v>2408</v>
      </c>
      <c r="AO3108">
        <v>5180</v>
      </c>
      <c r="AP3108" s="301">
        <v>43645</v>
      </c>
      <c r="AQ3108">
        <v>2584</v>
      </c>
      <c r="AR3108">
        <v>5240</v>
      </c>
      <c r="AS3108" s="301">
        <v>43280</v>
      </c>
      <c r="AT3108">
        <v>3200</v>
      </c>
      <c r="AU3108">
        <v>5940</v>
      </c>
    </row>
    <row r="3109" spans="1:47" x14ac:dyDescent="0.2">
      <c r="A3109" s="102">
        <v>3455</v>
      </c>
      <c r="B3109">
        <v>2296</v>
      </c>
      <c r="C3109" t="s">
        <v>1472</v>
      </c>
      <c r="D3109" t="s">
        <v>923</v>
      </c>
      <c r="E3109">
        <v>646</v>
      </c>
      <c r="F3109">
        <v>643</v>
      </c>
      <c r="G3109">
        <v>1700</v>
      </c>
      <c r="H3109" t="s">
        <v>898</v>
      </c>
      <c r="I3109">
        <v>4118</v>
      </c>
      <c r="J3109" t="s">
        <v>1075</v>
      </c>
      <c r="K3109" t="s">
        <v>920</v>
      </c>
      <c r="L3109">
        <v>2750</v>
      </c>
      <c r="M3109">
        <v>2716</v>
      </c>
      <c r="N3109">
        <v>400</v>
      </c>
      <c r="O3109" t="s">
        <v>901</v>
      </c>
      <c r="P3109">
        <v>0.80346531005100397</v>
      </c>
      <c r="Q3109">
        <v>0.87905346324030198</v>
      </c>
      <c r="R3109">
        <v>2.6564066914281401E-2</v>
      </c>
      <c r="S3109">
        <v>8.4764445521061493E-2</v>
      </c>
      <c r="T3109">
        <v>0.391350784258295</v>
      </c>
      <c r="U3109">
        <v>0.391350784258295</v>
      </c>
      <c r="V3109">
        <v>0.31698873052118398</v>
      </c>
      <c r="W3109">
        <v>1.83</v>
      </c>
      <c r="X3109">
        <v>0.62</v>
      </c>
      <c r="Y3109">
        <v>-63701</v>
      </c>
      <c r="Z3109">
        <v>-3747</v>
      </c>
      <c r="AA3109">
        <v>-0.35</v>
      </c>
      <c r="AB3109">
        <v>17</v>
      </c>
      <c r="AC3109">
        <v>7</v>
      </c>
      <c r="AD3109">
        <v>10</v>
      </c>
      <c r="AE3109">
        <v>41.18</v>
      </c>
      <c r="AF3109">
        <v>20</v>
      </c>
      <c r="AG3109">
        <v>2</v>
      </c>
      <c r="AH3109">
        <v>1</v>
      </c>
      <c r="AI3109">
        <v>14</v>
      </c>
      <c r="AJ3109" s="301">
        <v>43919</v>
      </c>
      <c r="AK3109">
        <v>655</v>
      </c>
      <c r="AL3109">
        <v>2663</v>
      </c>
      <c r="AM3109" s="301">
        <v>43828</v>
      </c>
      <c r="AN3109">
        <v>705</v>
      </c>
      <c r="AO3109">
        <v>3520</v>
      </c>
      <c r="AP3109" s="301">
        <v>43645</v>
      </c>
      <c r="AQ3109">
        <v>743</v>
      </c>
      <c r="AR3109">
        <v>4155</v>
      </c>
      <c r="AS3109" s="301">
        <v>43280</v>
      </c>
      <c r="AT3109">
        <v>941</v>
      </c>
      <c r="AU3109">
        <v>4860</v>
      </c>
    </row>
    <row r="3110" spans="1:47" x14ac:dyDescent="0.2">
      <c r="A3110" s="102">
        <v>556</v>
      </c>
      <c r="B3110">
        <v>2327</v>
      </c>
      <c r="C3110" t="s">
        <v>1171</v>
      </c>
      <c r="D3110" t="s">
        <v>900</v>
      </c>
      <c r="E3110">
        <v>2942</v>
      </c>
      <c r="F3110">
        <v>2914</v>
      </c>
      <c r="G3110">
        <v>300</v>
      </c>
      <c r="H3110" t="s">
        <v>898</v>
      </c>
      <c r="I3110">
        <v>4005</v>
      </c>
      <c r="J3110" t="s">
        <v>1072</v>
      </c>
      <c r="K3110" t="s">
        <v>920</v>
      </c>
      <c r="L3110">
        <v>313</v>
      </c>
      <c r="M3110">
        <v>312</v>
      </c>
      <c r="N3110">
        <v>2800</v>
      </c>
      <c r="O3110" t="s">
        <v>901</v>
      </c>
      <c r="P3110">
        <v>0.74677876818187905</v>
      </c>
      <c r="Q3110">
        <v>0.95657501503355102</v>
      </c>
      <c r="R3110">
        <v>8.0382783646031394E-2</v>
      </c>
      <c r="S3110">
        <v>4.5005987702669101E-4</v>
      </c>
      <c r="T3110">
        <v>2.3345619908017401</v>
      </c>
      <c r="U3110">
        <v>2.3345619908017401</v>
      </c>
      <c r="V3110">
        <v>2.31171211089252</v>
      </c>
      <c r="W3110">
        <v>8.25</v>
      </c>
      <c r="X3110">
        <v>7.0000000000000007E-2</v>
      </c>
      <c r="Y3110">
        <v>-64124</v>
      </c>
      <c r="Z3110">
        <v>-4275</v>
      </c>
      <c r="AA3110">
        <v>-0.18</v>
      </c>
      <c r="AB3110">
        <v>15</v>
      </c>
      <c r="AC3110">
        <v>6</v>
      </c>
      <c r="AD3110">
        <v>9</v>
      </c>
      <c r="AE3110">
        <v>40</v>
      </c>
      <c r="AF3110">
        <v>19</v>
      </c>
      <c r="AG3110">
        <v>3</v>
      </c>
      <c r="AH3110">
        <v>2</v>
      </c>
      <c r="AI3110">
        <v>10</v>
      </c>
      <c r="AJ3110" s="301">
        <v>43919</v>
      </c>
      <c r="AK3110">
        <v>2686</v>
      </c>
      <c r="AL3110">
        <v>329</v>
      </c>
      <c r="AM3110" s="301">
        <v>43828</v>
      </c>
      <c r="AN3110">
        <v>3600</v>
      </c>
      <c r="AO3110">
        <v>498</v>
      </c>
      <c r="AP3110" s="301">
        <v>43645</v>
      </c>
      <c r="AQ3110">
        <v>3515</v>
      </c>
      <c r="AR3110">
        <v>515</v>
      </c>
      <c r="AS3110" s="301">
        <v>43280</v>
      </c>
      <c r="AT3110">
        <v>2762</v>
      </c>
      <c r="AU3110">
        <v>623</v>
      </c>
    </row>
    <row r="3111" spans="1:47" x14ac:dyDescent="0.2">
      <c r="A3111" s="102">
        <v>3617</v>
      </c>
      <c r="B3111">
        <v>1941</v>
      </c>
      <c r="C3111" t="s">
        <v>1159</v>
      </c>
      <c r="D3111" t="s">
        <v>907</v>
      </c>
      <c r="E3111">
        <v>2302</v>
      </c>
      <c r="F3111">
        <v>2285</v>
      </c>
      <c r="G3111">
        <v>400</v>
      </c>
      <c r="H3111" t="s">
        <v>898</v>
      </c>
      <c r="I3111">
        <v>8585</v>
      </c>
      <c r="J3111" t="s">
        <v>1199</v>
      </c>
      <c r="K3111" t="s">
        <v>904</v>
      </c>
      <c r="L3111">
        <v>121</v>
      </c>
      <c r="M3111">
        <v>118</v>
      </c>
      <c r="N3111">
        <v>7700</v>
      </c>
      <c r="O3111" t="s">
        <v>901</v>
      </c>
      <c r="P3111">
        <v>0.81368325725808199</v>
      </c>
      <c r="Q3111">
        <v>0.87281610355085104</v>
      </c>
      <c r="R3111" s="15">
        <v>3.7964150347558998E-2</v>
      </c>
      <c r="S3111" s="15">
        <v>3.1883852924054601E-2</v>
      </c>
      <c r="T3111">
        <v>2.0430271122846899</v>
      </c>
      <c r="U3111">
        <v>2.0430271122846899</v>
      </c>
      <c r="V3111">
        <v>1.1579353228490901</v>
      </c>
      <c r="W3111">
        <v>6.21</v>
      </c>
      <c r="X3111">
        <v>0.59</v>
      </c>
      <c r="Y3111">
        <v>-64130</v>
      </c>
      <c r="Z3111">
        <v>-3054</v>
      </c>
      <c r="AA3111">
        <v>-7.0000000000000007E-2</v>
      </c>
      <c r="AB3111">
        <v>21</v>
      </c>
      <c r="AC3111">
        <v>11</v>
      </c>
      <c r="AD3111">
        <v>10</v>
      </c>
      <c r="AE3111">
        <v>52.38</v>
      </c>
      <c r="AF3111">
        <v>21</v>
      </c>
      <c r="AG3111">
        <v>1</v>
      </c>
      <c r="AH3111">
        <v>2</v>
      </c>
      <c r="AI3111">
        <v>18</v>
      </c>
      <c r="AJ3111" s="301">
        <v>43919</v>
      </c>
      <c r="AK3111">
        <v>2248</v>
      </c>
      <c r="AL3111">
        <v>123</v>
      </c>
      <c r="AM3111" s="301">
        <v>43828</v>
      </c>
      <c r="AN3111">
        <v>2532</v>
      </c>
      <c r="AO3111">
        <v>165</v>
      </c>
      <c r="AP3111" s="301">
        <v>43645</v>
      </c>
      <c r="AQ3111">
        <v>2296</v>
      </c>
      <c r="AR3111">
        <v>119</v>
      </c>
      <c r="AS3111" s="301">
        <v>43280</v>
      </c>
      <c r="AT3111">
        <v>2698</v>
      </c>
      <c r="AU3111">
        <v>147</v>
      </c>
    </row>
    <row r="3112" spans="1:47" x14ac:dyDescent="0.2">
      <c r="A3112" s="102">
        <v>1877</v>
      </c>
      <c r="B3112">
        <v>4005</v>
      </c>
      <c r="C3112" t="s">
        <v>1072</v>
      </c>
      <c r="D3112" t="s">
        <v>920</v>
      </c>
      <c r="E3112">
        <v>313</v>
      </c>
      <c r="F3112">
        <v>312</v>
      </c>
      <c r="G3112">
        <v>3500</v>
      </c>
      <c r="H3112" t="s">
        <v>901</v>
      </c>
      <c r="I3112">
        <v>9616</v>
      </c>
      <c r="J3112" t="s">
        <v>1156</v>
      </c>
      <c r="K3112" t="s">
        <v>910</v>
      </c>
      <c r="L3112">
        <v>3730</v>
      </c>
      <c r="M3112">
        <v>3595</v>
      </c>
      <c r="N3112">
        <v>300</v>
      </c>
      <c r="O3112" t="s">
        <v>898</v>
      </c>
      <c r="P3112">
        <v>0.77205231630775295</v>
      </c>
      <c r="Q3112">
        <v>0.928022729975156</v>
      </c>
      <c r="R3112">
        <v>1.16482692396087E-2</v>
      </c>
      <c r="S3112">
        <v>8.8343848318199095E-2</v>
      </c>
      <c r="T3112">
        <v>-1.37054392513361</v>
      </c>
      <c r="U3112">
        <v>1.37054392513361</v>
      </c>
      <c r="V3112">
        <v>1.47180917146493</v>
      </c>
      <c r="W3112">
        <v>-31.16</v>
      </c>
      <c r="X3112">
        <v>1.25</v>
      </c>
      <c r="Y3112">
        <v>-64215</v>
      </c>
      <c r="Z3112">
        <v>-3380</v>
      </c>
      <c r="AA3112">
        <v>-0.12</v>
      </c>
      <c r="AB3112">
        <v>19</v>
      </c>
      <c r="AC3112">
        <v>10</v>
      </c>
      <c r="AD3112">
        <v>9</v>
      </c>
      <c r="AE3112">
        <v>52.63</v>
      </c>
      <c r="AF3112">
        <v>16</v>
      </c>
      <c r="AG3112">
        <v>5</v>
      </c>
      <c r="AH3112">
        <v>3</v>
      </c>
      <c r="AI3112">
        <v>11</v>
      </c>
      <c r="AJ3112" s="301">
        <v>43919</v>
      </c>
      <c r="AK3112">
        <v>329</v>
      </c>
      <c r="AL3112">
        <v>2291</v>
      </c>
      <c r="AM3112" s="301">
        <v>43828</v>
      </c>
      <c r="AN3112">
        <v>498</v>
      </c>
      <c r="AO3112">
        <v>5180</v>
      </c>
      <c r="AP3112" s="301">
        <v>43645</v>
      </c>
      <c r="AQ3112">
        <v>515</v>
      </c>
      <c r="AR3112">
        <v>5240</v>
      </c>
      <c r="AS3112" s="301">
        <v>43280</v>
      </c>
      <c r="AT3112">
        <v>623</v>
      </c>
      <c r="AU3112">
        <v>5940</v>
      </c>
    </row>
    <row r="3113" spans="1:47" x14ac:dyDescent="0.2">
      <c r="A3113" s="102">
        <v>3026</v>
      </c>
      <c r="B3113">
        <v>3048</v>
      </c>
      <c r="C3113" t="s">
        <v>1125</v>
      </c>
      <c r="D3113" t="s">
        <v>921</v>
      </c>
      <c r="E3113">
        <v>1155</v>
      </c>
      <c r="F3113">
        <v>1132</v>
      </c>
      <c r="G3113">
        <v>800</v>
      </c>
      <c r="H3113" t="s">
        <v>898</v>
      </c>
      <c r="I3113">
        <v>7313</v>
      </c>
      <c r="J3113" t="s">
        <v>857</v>
      </c>
      <c r="K3113" t="s">
        <v>913</v>
      </c>
      <c r="L3113">
        <v>2939</v>
      </c>
      <c r="M3113">
        <v>2923</v>
      </c>
      <c r="N3113">
        <v>300</v>
      </c>
      <c r="O3113" t="s">
        <v>901</v>
      </c>
      <c r="P3113">
        <v>0.886334658262664</v>
      </c>
      <c r="Q3113">
        <v>0.89619202811487797</v>
      </c>
      <c r="R3113">
        <v>0.377783492468102</v>
      </c>
      <c r="S3113">
        <v>6.1763916391295103E-2</v>
      </c>
      <c r="T3113">
        <v>1.51558489502932</v>
      </c>
      <c r="U3113">
        <v>1.51558489502932</v>
      </c>
      <c r="V3113">
        <v>1.79240332768334</v>
      </c>
      <c r="W3113">
        <v>8.81</v>
      </c>
      <c r="X3113">
        <v>3.27</v>
      </c>
      <c r="Y3113">
        <v>-64226</v>
      </c>
      <c r="Z3113">
        <v>-6423</v>
      </c>
      <c r="AA3113">
        <v>-0.52</v>
      </c>
      <c r="AB3113">
        <v>10</v>
      </c>
      <c r="AC3113">
        <v>4</v>
      </c>
      <c r="AD3113">
        <v>6</v>
      </c>
      <c r="AE3113">
        <v>40</v>
      </c>
      <c r="AF3113">
        <v>20</v>
      </c>
      <c r="AG3113">
        <v>1</v>
      </c>
      <c r="AH3113">
        <v>1</v>
      </c>
      <c r="AI3113">
        <v>8</v>
      </c>
      <c r="AJ3113" s="301">
        <v>43919</v>
      </c>
      <c r="AK3113">
        <v>901</v>
      </c>
      <c r="AL3113">
        <v>2701</v>
      </c>
      <c r="AM3113" s="301">
        <v>43828</v>
      </c>
      <c r="AN3113">
        <v>1246</v>
      </c>
      <c r="AO3113">
        <v>3425</v>
      </c>
      <c r="AP3113" s="301">
        <v>43645</v>
      </c>
      <c r="AQ3113">
        <v>1091</v>
      </c>
      <c r="AR3113">
        <v>3075</v>
      </c>
      <c r="AS3113" s="301">
        <v>43280</v>
      </c>
      <c r="AT3113">
        <v>1656</v>
      </c>
      <c r="AU3113">
        <v>4495</v>
      </c>
    </row>
    <row r="3114" spans="1:47" x14ac:dyDescent="0.2">
      <c r="A3114" s="102">
        <v>1785</v>
      </c>
      <c r="B3114">
        <v>4091</v>
      </c>
      <c r="C3114" t="s">
        <v>1334</v>
      </c>
      <c r="D3114" t="s">
        <v>920</v>
      </c>
      <c r="E3114">
        <v>1721</v>
      </c>
      <c r="F3114">
        <v>1751</v>
      </c>
      <c r="G3114">
        <v>600</v>
      </c>
      <c r="H3114" t="s">
        <v>901</v>
      </c>
      <c r="I3114">
        <v>9616</v>
      </c>
      <c r="J3114" t="s">
        <v>1156</v>
      </c>
      <c r="K3114" t="s">
        <v>910</v>
      </c>
      <c r="L3114">
        <v>3730</v>
      </c>
      <c r="M3114">
        <v>3595</v>
      </c>
      <c r="N3114">
        <v>300</v>
      </c>
      <c r="O3114" t="s">
        <v>898</v>
      </c>
      <c r="P3114">
        <v>0.85966337368100898</v>
      </c>
      <c r="Q3114">
        <v>0.93062968153639003</v>
      </c>
      <c r="R3114">
        <v>6.8910603905089898E-3</v>
      </c>
      <c r="S3114">
        <v>5.82142605569664E-2</v>
      </c>
      <c r="T3114">
        <v>-1.29079533663923</v>
      </c>
      <c r="U3114">
        <v>1.29079533663923</v>
      </c>
      <c r="V3114">
        <v>1.5408137589950599</v>
      </c>
      <c r="W3114">
        <v>-22.94</v>
      </c>
      <c r="X3114">
        <v>2.59</v>
      </c>
      <c r="Y3114">
        <v>-64333</v>
      </c>
      <c r="Z3114">
        <v>-3574</v>
      </c>
      <c r="AA3114">
        <v>-0.01</v>
      </c>
      <c r="AB3114">
        <v>18</v>
      </c>
      <c r="AC3114">
        <v>8</v>
      </c>
      <c r="AD3114">
        <v>10</v>
      </c>
      <c r="AE3114">
        <v>44.44</v>
      </c>
      <c r="AF3114">
        <v>16</v>
      </c>
      <c r="AG3114">
        <v>4</v>
      </c>
      <c r="AH3114">
        <v>3</v>
      </c>
      <c r="AI3114">
        <v>11</v>
      </c>
      <c r="AJ3114" s="301">
        <v>43919</v>
      </c>
      <c r="AK3114">
        <v>1662</v>
      </c>
      <c r="AL3114">
        <v>2291</v>
      </c>
      <c r="AM3114" s="301">
        <v>43828</v>
      </c>
      <c r="AN3114">
        <v>2428</v>
      </c>
      <c r="AO3114">
        <v>5180</v>
      </c>
      <c r="AP3114" s="301">
        <v>43645</v>
      </c>
      <c r="AQ3114">
        <v>2285</v>
      </c>
      <c r="AR3114">
        <v>5240</v>
      </c>
      <c r="AS3114" s="301">
        <v>43280</v>
      </c>
      <c r="AT3114">
        <v>1526</v>
      </c>
      <c r="AU3114">
        <v>5940</v>
      </c>
    </row>
    <row r="3115" spans="1:47" x14ac:dyDescent="0.2">
      <c r="A3115" s="102">
        <v>2634</v>
      </c>
      <c r="B3115">
        <v>4613</v>
      </c>
      <c r="C3115" t="s">
        <v>223</v>
      </c>
      <c r="D3115" t="s">
        <v>920</v>
      </c>
      <c r="E3115">
        <v>2240</v>
      </c>
      <c r="F3115">
        <v>2244</v>
      </c>
      <c r="G3115">
        <v>400</v>
      </c>
      <c r="H3115" t="s">
        <v>898</v>
      </c>
      <c r="I3115">
        <v>9706</v>
      </c>
      <c r="J3115" t="s">
        <v>980</v>
      </c>
      <c r="K3115" t="s">
        <v>917</v>
      </c>
      <c r="L3115">
        <v>4650</v>
      </c>
      <c r="M3115">
        <v>4565</v>
      </c>
      <c r="N3115">
        <v>200</v>
      </c>
      <c r="O3115" t="s">
        <v>901</v>
      </c>
      <c r="P3115">
        <v>0.93794257315653096</v>
      </c>
      <c r="Q3115">
        <v>0.90755039578902397</v>
      </c>
      <c r="R3115">
        <v>2.31978863900573E-3</v>
      </c>
      <c r="S3115">
        <v>7.0952350585744103E-2</v>
      </c>
      <c r="T3115">
        <v>5.7826678202765897E-3</v>
      </c>
      <c r="U3115">
        <v>5.7826678202765897E-3</v>
      </c>
      <c r="V3115">
        <v>0.51604657911095697</v>
      </c>
      <c r="W3115">
        <v>0.03</v>
      </c>
      <c r="X3115">
        <v>1.69</v>
      </c>
      <c r="Y3115">
        <v>-64718</v>
      </c>
      <c r="Z3115">
        <v>-8090</v>
      </c>
      <c r="AA3115">
        <v>-0.61</v>
      </c>
      <c r="AB3115">
        <v>8</v>
      </c>
      <c r="AC3115">
        <v>4</v>
      </c>
      <c r="AD3115">
        <v>4</v>
      </c>
      <c r="AE3115">
        <v>50</v>
      </c>
      <c r="AF3115">
        <v>16</v>
      </c>
      <c r="AG3115">
        <v>2</v>
      </c>
      <c r="AH3115">
        <v>3</v>
      </c>
      <c r="AI3115">
        <v>3</v>
      </c>
      <c r="AJ3115" s="301">
        <v>43919</v>
      </c>
      <c r="AK3115">
        <v>2128</v>
      </c>
      <c r="AL3115">
        <v>4580</v>
      </c>
      <c r="AM3115" s="301">
        <v>43828</v>
      </c>
      <c r="AN3115">
        <v>2677</v>
      </c>
      <c r="AO3115">
        <v>6090</v>
      </c>
      <c r="AP3115" s="301">
        <v>43645</v>
      </c>
      <c r="AQ3115">
        <v>2286</v>
      </c>
      <c r="AR3115">
        <v>4760</v>
      </c>
      <c r="AS3115" s="301">
        <v>43280</v>
      </c>
      <c r="AT3115">
        <v>2268</v>
      </c>
      <c r="AU3115">
        <v>5100</v>
      </c>
    </row>
    <row r="3116" spans="1:47" x14ac:dyDescent="0.2">
      <c r="A3116" s="102">
        <v>3679</v>
      </c>
      <c r="B3116">
        <v>6762</v>
      </c>
      <c r="C3116" t="s">
        <v>1396</v>
      </c>
      <c r="D3116" t="s">
        <v>903</v>
      </c>
      <c r="E3116">
        <v>10650</v>
      </c>
      <c r="F3116">
        <v>10500</v>
      </c>
      <c r="G3116">
        <v>100</v>
      </c>
      <c r="H3116" t="s">
        <v>898</v>
      </c>
      <c r="I3116">
        <v>9412</v>
      </c>
      <c r="J3116" t="s">
        <v>452</v>
      </c>
      <c r="K3116" t="s">
        <v>900</v>
      </c>
      <c r="L3116">
        <v>402</v>
      </c>
      <c r="M3116">
        <v>391</v>
      </c>
      <c r="N3116">
        <v>2700</v>
      </c>
      <c r="O3116" t="s">
        <v>901</v>
      </c>
      <c r="P3116">
        <v>0.90733704461902898</v>
      </c>
      <c r="Q3116">
        <v>0.87022965042924705</v>
      </c>
      <c r="R3116" s="15">
        <v>2.7501917640732599E-5</v>
      </c>
      <c r="S3116" s="15">
        <v>5.4509712822432103E-3</v>
      </c>
      <c r="T3116">
        <v>3.2902826760248902</v>
      </c>
      <c r="U3116">
        <v>3.2902826760248902</v>
      </c>
      <c r="V3116">
        <v>2.3754011947000899</v>
      </c>
      <c r="W3116">
        <v>16</v>
      </c>
      <c r="X3116">
        <v>0.54</v>
      </c>
      <c r="Y3116">
        <v>-65020</v>
      </c>
      <c r="Z3116">
        <v>-4644</v>
      </c>
      <c r="AA3116">
        <v>-0.18</v>
      </c>
      <c r="AB3116">
        <v>14</v>
      </c>
      <c r="AC3116">
        <v>7</v>
      </c>
      <c r="AD3116">
        <v>7</v>
      </c>
      <c r="AE3116">
        <v>50</v>
      </c>
      <c r="AF3116">
        <v>20</v>
      </c>
      <c r="AG3116">
        <v>1</v>
      </c>
      <c r="AH3116">
        <v>1</v>
      </c>
      <c r="AI3116">
        <v>12</v>
      </c>
      <c r="AJ3116" s="301">
        <v>43919</v>
      </c>
      <c r="AK3116">
        <v>8420</v>
      </c>
      <c r="AL3116">
        <v>393</v>
      </c>
      <c r="AM3116" s="301">
        <v>43828</v>
      </c>
      <c r="AN3116">
        <v>12390</v>
      </c>
      <c r="AO3116">
        <v>485</v>
      </c>
      <c r="AP3116" s="301">
        <v>43645</v>
      </c>
      <c r="AQ3116">
        <v>8920</v>
      </c>
      <c r="AR3116">
        <v>438</v>
      </c>
      <c r="AS3116" s="301">
        <v>43280</v>
      </c>
      <c r="AT3116">
        <v>11310</v>
      </c>
      <c r="AU3116">
        <v>538</v>
      </c>
    </row>
    <row r="3117" spans="1:47" x14ac:dyDescent="0.2">
      <c r="A3117" s="102">
        <v>213</v>
      </c>
      <c r="B3117">
        <v>3076</v>
      </c>
      <c r="C3117" t="s">
        <v>1126</v>
      </c>
      <c r="D3117" t="s">
        <v>905</v>
      </c>
      <c r="E3117">
        <v>1560</v>
      </c>
      <c r="F3117">
        <v>1532</v>
      </c>
      <c r="G3117">
        <v>700</v>
      </c>
      <c r="H3117" t="s">
        <v>901</v>
      </c>
      <c r="I3117">
        <v>6770</v>
      </c>
      <c r="J3117" t="s">
        <v>21</v>
      </c>
      <c r="K3117" t="s">
        <v>903</v>
      </c>
      <c r="L3117">
        <v>1390</v>
      </c>
      <c r="M3117">
        <v>1344</v>
      </c>
      <c r="N3117">
        <v>800</v>
      </c>
      <c r="O3117" t="s">
        <v>898</v>
      </c>
      <c r="P3117">
        <v>0.92142550482573005</v>
      </c>
      <c r="Q3117">
        <v>0.96681597241630002</v>
      </c>
      <c r="R3117">
        <v>0.117750214310822</v>
      </c>
      <c r="S3117">
        <v>2.4296226872977E-2</v>
      </c>
      <c r="T3117">
        <v>-0.32289954213023803</v>
      </c>
      <c r="U3117">
        <v>0.32289954213023803</v>
      </c>
      <c r="V3117">
        <v>0.35005192583358702</v>
      </c>
      <c r="W3117">
        <v>-3.35</v>
      </c>
      <c r="X3117">
        <v>0.26</v>
      </c>
      <c r="Y3117">
        <v>-65543</v>
      </c>
      <c r="Z3117">
        <v>-4682</v>
      </c>
      <c r="AA3117">
        <v>-0.14000000000000001</v>
      </c>
      <c r="AB3117">
        <v>14</v>
      </c>
      <c r="AC3117">
        <v>8</v>
      </c>
      <c r="AD3117">
        <v>6</v>
      </c>
      <c r="AE3117">
        <v>57.14</v>
      </c>
      <c r="AF3117">
        <v>17</v>
      </c>
      <c r="AG3117">
        <v>4</v>
      </c>
      <c r="AH3117">
        <v>5</v>
      </c>
      <c r="AI3117">
        <v>5</v>
      </c>
      <c r="AJ3117" s="301">
        <v>43919</v>
      </c>
      <c r="AK3117">
        <v>1344</v>
      </c>
      <c r="AL3117">
        <v>1055</v>
      </c>
      <c r="AM3117" s="301">
        <v>43828</v>
      </c>
      <c r="AN3117">
        <v>1947</v>
      </c>
      <c r="AO3117">
        <v>2492</v>
      </c>
      <c r="AP3117" s="301">
        <v>43645</v>
      </c>
      <c r="AQ3117">
        <v>1791</v>
      </c>
      <c r="AR3117">
        <v>1869</v>
      </c>
      <c r="AS3117" s="301">
        <v>43280</v>
      </c>
      <c r="AT3117">
        <v>2309</v>
      </c>
      <c r="AU3117">
        <v>2830</v>
      </c>
    </row>
    <row r="3118" spans="1:47" x14ac:dyDescent="0.2">
      <c r="A3118" s="102">
        <v>3447</v>
      </c>
      <c r="B3118">
        <v>2492</v>
      </c>
      <c r="C3118" t="s">
        <v>479</v>
      </c>
      <c r="D3118" t="s">
        <v>910</v>
      </c>
      <c r="E3118">
        <v>790</v>
      </c>
      <c r="F3118">
        <v>773</v>
      </c>
      <c r="G3118">
        <v>1300</v>
      </c>
      <c r="H3118" t="s">
        <v>901</v>
      </c>
      <c r="I3118">
        <v>3048</v>
      </c>
      <c r="J3118" t="s">
        <v>1125</v>
      </c>
      <c r="K3118" t="s">
        <v>921</v>
      </c>
      <c r="L3118">
        <v>1155</v>
      </c>
      <c r="M3118">
        <v>1132</v>
      </c>
      <c r="N3118">
        <v>900</v>
      </c>
      <c r="O3118" t="s">
        <v>898</v>
      </c>
      <c r="P3118">
        <v>0.88309414062660196</v>
      </c>
      <c r="Q3118">
        <v>0.87955224477678595</v>
      </c>
      <c r="R3118">
        <v>0.18436476190920401</v>
      </c>
      <c r="S3118" s="15">
        <v>3.9004591413202901E-2</v>
      </c>
      <c r="T3118">
        <v>-1.61768232415891</v>
      </c>
      <c r="U3118">
        <v>1.61768232415891</v>
      </c>
      <c r="V3118">
        <v>1.5013490976958599</v>
      </c>
      <c r="W3118">
        <v>-12.55</v>
      </c>
      <c r="X3118">
        <v>1.36</v>
      </c>
      <c r="Y3118">
        <v>-65576</v>
      </c>
      <c r="Z3118">
        <v>-3643</v>
      </c>
      <c r="AA3118">
        <v>-0.24</v>
      </c>
      <c r="AB3118">
        <v>18</v>
      </c>
      <c r="AC3118">
        <v>10</v>
      </c>
      <c r="AD3118">
        <v>8</v>
      </c>
      <c r="AE3118">
        <v>55.56</v>
      </c>
      <c r="AF3118">
        <v>18</v>
      </c>
      <c r="AG3118">
        <v>3</v>
      </c>
      <c r="AH3118">
        <v>4</v>
      </c>
      <c r="AI3118">
        <v>11</v>
      </c>
      <c r="AJ3118" s="301">
        <v>43919</v>
      </c>
      <c r="AK3118">
        <v>680</v>
      </c>
      <c r="AL3118">
        <v>901</v>
      </c>
      <c r="AM3118" s="301">
        <v>43828</v>
      </c>
      <c r="AN3118">
        <v>985</v>
      </c>
      <c r="AO3118">
        <v>1246</v>
      </c>
      <c r="AP3118" s="301">
        <v>43645</v>
      </c>
      <c r="AQ3118">
        <v>869</v>
      </c>
      <c r="AR3118">
        <v>1091</v>
      </c>
      <c r="AS3118" s="301">
        <v>43280</v>
      </c>
      <c r="AT3118">
        <v>709</v>
      </c>
      <c r="AU3118">
        <v>1656</v>
      </c>
    </row>
    <row r="3119" spans="1:47" x14ac:dyDescent="0.2">
      <c r="A3119" s="102">
        <v>710</v>
      </c>
      <c r="B3119">
        <v>7012</v>
      </c>
      <c r="C3119" t="s">
        <v>1054</v>
      </c>
      <c r="D3119" t="s">
        <v>913</v>
      </c>
      <c r="E3119">
        <v>1524</v>
      </c>
      <c r="F3119">
        <v>1487</v>
      </c>
      <c r="G3119">
        <v>700</v>
      </c>
      <c r="H3119" t="s">
        <v>901</v>
      </c>
      <c r="I3119">
        <v>8012</v>
      </c>
      <c r="J3119" t="s">
        <v>1055</v>
      </c>
      <c r="K3119" t="s">
        <v>905</v>
      </c>
      <c r="L3119">
        <v>1330</v>
      </c>
      <c r="M3119">
        <v>1330</v>
      </c>
      <c r="N3119">
        <v>800</v>
      </c>
      <c r="O3119" t="s">
        <v>898</v>
      </c>
      <c r="P3119">
        <v>0.82006415659815002</v>
      </c>
      <c r="Q3119">
        <v>0.95311846723025795</v>
      </c>
      <c r="R3119">
        <v>3.0666953669295002E-2</v>
      </c>
      <c r="S3119">
        <v>4.1692123217553397E-3</v>
      </c>
      <c r="T3119">
        <v>-1.6028766064089499</v>
      </c>
      <c r="U3119">
        <v>1.6028766064089499</v>
      </c>
      <c r="V3119">
        <v>1.07945076738802</v>
      </c>
      <c r="W3119">
        <v>-11.12</v>
      </c>
      <c r="X3119">
        <v>2.2200000000000002</v>
      </c>
      <c r="Y3119">
        <v>-65643</v>
      </c>
      <c r="Z3119">
        <v>-5049</v>
      </c>
      <c r="AA3119">
        <v>-0.27</v>
      </c>
      <c r="AB3119">
        <v>13</v>
      </c>
      <c r="AC3119">
        <v>6</v>
      </c>
      <c r="AD3119">
        <v>7</v>
      </c>
      <c r="AE3119">
        <v>46.15</v>
      </c>
      <c r="AF3119">
        <v>20</v>
      </c>
      <c r="AG3119">
        <v>1</v>
      </c>
      <c r="AH3119">
        <v>2</v>
      </c>
      <c r="AI3119">
        <v>10</v>
      </c>
      <c r="AJ3119" s="301">
        <v>43919</v>
      </c>
      <c r="AK3119">
        <v>1613</v>
      </c>
      <c r="AL3119">
        <v>1347</v>
      </c>
      <c r="AM3119" s="301">
        <v>43828</v>
      </c>
      <c r="AN3119">
        <v>2408</v>
      </c>
      <c r="AO3119">
        <v>1630</v>
      </c>
      <c r="AP3119" s="301">
        <v>43645</v>
      </c>
      <c r="AQ3119">
        <v>2584</v>
      </c>
      <c r="AR3119">
        <v>1650</v>
      </c>
      <c r="AS3119" s="301">
        <v>43280</v>
      </c>
      <c r="AT3119">
        <v>3200</v>
      </c>
      <c r="AU3119">
        <v>1691</v>
      </c>
    </row>
    <row r="3120" spans="1:47" x14ac:dyDescent="0.2">
      <c r="A3120" s="102">
        <v>3993</v>
      </c>
      <c r="B3120">
        <v>2875</v>
      </c>
      <c r="C3120" t="s">
        <v>491</v>
      </c>
      <c r="D3120" t="s">
        <v>923</v>
      </c>
      <c r="E3120">
        <v>5940</v>
      </c>
      <c r="F3120">
        <v>6110</v>
      </c>
      <c r="G3120">
        <v>100</v>
      </c>
      <c r="H3120" t="s">
        <v>901</v>
      </c>
      <c r="I3120">
        <v>3064</v>
      </c>
      <c r="J3120" t="s">
        <v>1091</v>
      </c>
      <c r="K3120" t="s">
        <v>921</v>
      </c>
      <c r="L3120">
        <v>4295</v>
      </c>
      <c r="M3120">
        <v>4365</v>
      </c>
      <c r="N3120">
        <v>100</v>
      </c>
      <c r="O3120" t="s">
        <v>898</v>
      </c>
      <c r="P3120">
        <v>0.73427618569224995</v>
      </c>
      <c r="Q3120">
        <v>0.85634100684222103</v>
      </c>
      <c r="R3120">
        <v>0.200573163209494</v>
      </c>
      <c r="S3120">
        <v>5.53774200291689E-2</v>
      </c>
      <c r="T3120">
        <v>-0.74627603946360299</v>
      </c>
      <c r="U3120">
        <v>0.74627603946360299</v>
      </c>
      <c r="V3120">
        <v>0.886955326739294</v>
      </c>
      <c r="W3120">
        <v>-10.08</v>
      </c>
      <c r="X3120">
        <v>28.56</v>
      </c>
      <c r="Y3120">
        <v>-65779</v>
      </c>
      <c r="Z3120">
        <v>-5980</v>
      </c>
      <c r="AA3120">
        <v>-0.1</v>
      </c>
      <c r="AB3120">
        <v>11</v>
      </c>
      <c r="AC3120">
        <v>5</v>
      </c>
      <c r="AD3120">
        <v>6</v>
      </c>
      <c r="AE3120">
        <v>45.45</v>
      </c>
      <c r="AF3120">
        <v>20</v>
      </c>
      <c r="AG3120">
        <v>1</v>
      </c>
      <c r="AH3120">
        <v>1</v>
      </c>
      <c r="AI3120">
        <v>9</v>
      </c>
      <c r="AJ3120" s="301">
        <v>43919</v>
      </c>
      <c r="AK3120">
        <v>5700</v>
      </c>
      <c r="AL3120">
        <v>2838</v>
      </c>
      <c r="AM3120" s="301">
        <v>43828</v>
      </c>
      <c r="AN3120">
        <v>4630</v>
      </c>
      <c r="AO3120">
        <v>2923</v>
      </c>
      <c r="AP3120" s="301">
        <v>43645</v>
      </c>
      <c r="AQ3120">
        <v>4460</v>
      </c>
      <c r="AR3120">
        <v>2697</v>
      </c>
      <c r="AS3120" s="301">
        <v>43280</v>
      </c>
      <c r="AT3120">
        <v>3830</v>
      </c>
      <c r="AU3120">
        <v>2363</v>
      </c>
    </row>
    <row r="3121" spans="1:47" x14ac:dyDescent="0.2">
      <c r="A3121" s="102">
        <v>1184</v>
      </c>
      <c r="B3121">
        <v>6201</v>
      </c>
      <c r="C3121" t="s">
        <v>1150</v>
      </c>
      <c r="D3121" t="s">
        <v>913</v>
      </c>
      <c r="E3121">
        <v>5750</v>
      </c>
      <c r="F3121">
        <v>5650</v>
      </c>
      <c r="G3121">
        <v>100</v>
      </c>
      <c r="H3121" t="s">
        <v>901</v>
      </c>
      <c r="I3121">
        <v>7272</v>
      </c>
      <c r="J3121" t="s">
        <v>1039</v>
      </c>
      <c r="K3121" t="s">
        <v>913</v>
      </c>
      <c r="L3121">
        <v>1670</v>
      </c>
      <c r="M3121">
        <v>1639</v>
      </c>
      <c r="N3121">
        <v>300</v>
      </c>
      <c r="O3121" t="s">
        <v>898</v>
      </c>
      <c r="P3121">
        <v>0.93486611694307098</v>
      </c>
      <c r="Q3121">
        <v>0.943915235267069</v>
      </c>
      <c r="R3121">
        <v>7.7732029367873906E-2</v>
      </c>
      <c r="S3121">
        <v>1.2865377166777599E-2</v>
      </c>
      <c r="T3121">
        <v>-1.20181136709215</v>
      </c>
      <c r="U3121">
        <v>1.20181136709215</v>
      </c>
      <c r="V3121">
        <v>1.45980343276226</v>
      </c>
      <c r="W3121">
        <v>-9.11</v>
      </c>
      <c r="X3121">
        <v>12.97</v>
      </c>
      <c r="Y3121">
        <v>-65944</v>
      </c>
      <c r="Z3121">
        <v>-5495</v>
      </c>
      <c r="AA3121">
        <v>0</v>
      </c>
      <c r="AB3121">
        <v>12</v>
      </c>
      <c r="AC3121">
        <v>6</v>
      </c>
      <c r="AD3121">
        <v>6</v>
      </c>
      <c r="AE3121">
        <v>50</v>
      </c>
      <c r="AF3121">
        <v>20</v>
      </c>
      <c r="AG3121">
        <v>1</v>
      </c>
      <c r="AH3121">
        <v>1</v>
      </c>
      <c r="AI3121">
        <v>10</v>
      </c>
      <c r="AJ3121" s="301">
        <v>43919</v>
      </c>
      <c r="AK3121">
        <v>5370</v>
      </c>
      <c r="AL3121">
        <v>1350</v>
      </c>
      <c r="AM3121" s="301">
        <v>43828</v>
      </c>
      <c r="AN3121">
        <v>6330</v>
      </c>
      <c r="AO3121">
        <v>2203</v>
      </c>
      <c r="AP3121" s="301">
        <v>43645</v>
      </c>
      <c r="AQ3121">
        <v>6040</v>
      </c>
      <c r="AR3121">
        <v>1960</v>
      </c>
      <c r="AS3121" s="301">
        <v>43280</v>
      </c>
      <c r="AT3121">
        <v>6010</v>
      </c>
      <c r="AU3121">
        <v>2795</v>
      </c>
    </row>
    <row r="3122" spans="1:47" x14ac:dyDescent="0.2">
      <c r="A3122" s="102">
        <v>2349</v>
      </c>
      <c r="B3122">
        <v>7459</v>
      </c>
      <c r="C3122" t="s">
        <v>604</v>
      </c>
      <c r="D3122" t="s">
        <v>905</v>
      </c>
      <c r="E3122">
        <v>2035</v>
      </c>
      <c r="F3122">
        <v>2036</v>
      </c>
      <c r="G3122">
        <v>500</v>
      </c>
      <c r="H3122" t="s">
        <v>898</v>
      </c>
      <c r="I3122">
        <v>8233</v>
      </c>
      <c r="J3122" t="s">
        <v>930</v>
      </c>
      <c r="K3122" t="s">
        <v>921</v>
      </c>
      <c r="L3122">
        <v>920</v>
      </c>
      <c r="M3122">
        <v>907</v>
      </c>
      <c r="N3122">
        <v>1100</v>
      </c>
      <c r="O3122" t="s">
        <v>901</v>
      </c>
      <c r="P3122">
        <v>0.59046992533249998</v>
      </c>
      <c r="Q3122">
        <v>0.91550487124263003</v>
      </c>
      <c r="R3122">
        <v>0.22528955148287999</v>
      </c>
      <c r="S3122" s="15">
        <v>1.0004244014466901E-2</v>
      </c>
      <c r="T3122">
        <v>1.0068447267870599</v>
      </c>
      <c r="U3122">
        <v>1.0068447267870599</v>
      </c>
      <c r="V3122">
        <v>0.66518078634281097</v>
      </c>
      <c r="W3122">
        <v>5.09</v>
      </c>
      <c r="X3122">
        <v>1.99</v>
      </c>
      <c r="Y3122">
        <v>-66145</v>
      </c>
      <c r="Z3122">
        <v>-4134</v>
      </c>
      <c r="AA3122">
        <v>-0.09</v>
      </c>
      <c r="AB3122">
        <v>16</v>
      </c>
      <c r="AC3122">
        <v>7</v>
      </c>
      <c r="AD3122">
        <v>9</v>
      </c>
      <c r="AE3122">
        <v>43.75</v>
      </c>
      <c r="AF3122">
        <v>20</v>
      </c>
      <c r="AG3122">
        <v>3</v>
      </c>
      <c r="AH3122">
        <v>1</v>
      </c>
      <c r="AI3122">
        <v>12</v>
      </c>
      <c r="AJ3122" s="301">
        <v>43919</v>
      </c>
      <c r="AK3122">
        <v>2183</v>
      </c>
      <c r="AL3122">
        <v>1003</v>
      </c>
      <c r="AM3122" s="301">
        <v>43828</v>
      </c>
      <c r="AN3122">
        <v>2413</v>
      </c>
      <c r="AO3122">
        <v>1228</v>
      </c>
      <c r="AP3122" s="301">
        <v>43645</v>
      </c>
      <c r="AQ3122">
        <v>2427</v>
      </c>
      <c r="AR3122">
        <v>1210</v>
      </c>
      <c r="AS3122" s="301">
        <v>43280</v>
      </c>
      <c r="AT3122">
        <v>2183</v>
      </c>
      <c r="AU3122">
        <v>1834</v>
      </c>
    </row>
    <row r="3123" spans="1:47" x14ac:dyDescent="0.2">
      <c r="A3123" s="102">
        <v>2708</v>
      </c>
      <c r="B3123">
        <v>2587</v>
      </c>
      <c r="C3123" t="s">
        <v>1233</v>
      </c>
      <c r="D3123" t="s">
        <v>923</v>
      </c>
      <c r="E3123">
        <v>4200</v>
      </c>
      <c r="F3123">
        <v>4180</v>
      </c>
      <c r="G3123">
        <v>200</v>
      </c>
      <c r="H3123" t="s">
        <v>898</v>
      </c>
      <c r="I3123">
        <v>9024</v>
      </c>
      <c r="J3123" t="s">
        <v>1463</v>
      </c>
      <c r="K3123" t="s">
        <v>976</v>
      </c>
      <c r="L3123">
        <v>1199</v>
      </c>
      <c r="M3123">
        <v>1180</v>
      </c>
      <c r="N3123">
        <v>700</v>
      </c>
      <c r="O3123" t="s">
        <v>901</v>
      </c>
      <c r="P3123">
        <v>0.66694277991870599</v>
      </c>
      <c r="Q3123">
        <v>0.90589302114146597</v>
      </c>
      <c r="R3123">
        <v>0.31190211304621901</v>
      </c>
      <c r="S3123">
        <v>2.4070094715174901E-4</v>
      </c>
      <c r="T3123">
        <v>2.06786286353999</v>
      </c>
      <c r="U3123">
        <v>2.06786286353999</v>
      </c>
      <c r="V3123">
        <v>1.64868894861583</v>
      </c>
      <c r="W3123">
        <v>9.2100000000000009</v>
      </c>
      <c r="X3123">
        <v>1.2</v>
      </c>
      <c r="Y3123">
        <v>-66190</v>
      </c>
      <c r="Z3123">
        <v>-5516</v>
      </c>
      <c r="AA3123">
        <v>-0.36</v>
      </c>
      <c r="AB3123">
        <v>12</v>
      </c>
      <c r="AC3123">
        <v>8</v>
      </c>
      <c r="AD3123">
        <v>4</v>
      </c>
      <c r="AE3123">
        <v>66.67</v>
      </c>
      <c r="AF3123">
        <v>20</v>
      </c>
      <c r="AG3123">
        <v>0</v>
      </c>
      <c r="AH3123">
        <v>2</v>
      </c>
      <c r="AI3123">
        <v>10</v>
      </c>
      <c r="AJ3123" s="301">
        <v>43919</v>
      </c>
      <c r="AK3123">
        <v>4260</v>
      </c>
      <c r="AL3123">
        <v>1249</v>
      </c>
      <c r="AM3123" s="301">
        <v>43828</v>
      </c>
      <c r="AN3123">
        <v>4545</v>
      </c>
      <c r="AO3123">
        <v>1795</v>
      </c>
      <c r="AP3123" s="301">
        <v>43645</v>
      </c>
      <c r="AQ3123">
        <v>4710</v>
      </c>
      <c r="AR3123">
        <v>1826</v>
      </c>
      <c r="AS3123" s="301">
        <v>43280</v>
      </c>
      <c r="AT3123">
        <v>4670</v>
      </c>
      <c r="AU3123">
        <v>1837</v>
      </c>
    </row>
    <row r="3124" spans="1:47" x14ac:dyDescent="0.2">
      <c r="A3124" s="102">
        <v>110</v>
      </c>
      <c r="B3124">
        <v>2768</v>
      </c>
      <c r="C3124" t="s">
        <v>1353</v>
      </c>
      <c r="D3124" t="s">
        <v>905</v>
      </c>
      <c r="E3124">
        <v>235</v>
      </c>
      <c r="F3124">
        <v>233</v>
      </c>
      <c r="G3124">
        <v>4500</v>
      </c>
      <c r="H3124" t="s">
        <v>901</v>
      </c>
      <c r="I3124">
        <v>8570</v>
      </c>
      <c r="J3124" t="s">
        <v>1198</v>
      </c>
      <c r="K3124" t="s">
        <v>904</v>
      </c>
      <c r="L3124">
        <v>1168</v>
      </c>
      <c r="M3124">
        <v>1162</v>
      </c>
      <c r="N3124">
        <v>900</v>
      </c>
      <c r="O3124" t="s">
        <v>898</v>
      </c>
      <c r="P3124">
        <v>0.507440987124267</v>
      </c>
      <c r="Q3124">
        <v>0.97185649247150396</v>
      </c>
      <c r="R3124" s="15">
        <v>0.33615139654519299</v>
      </c>
      <c r="S3124">
        <v>4.2298239362447303E-2</v>
      </c>
      <c r="T3124">
        <v>-1.08173840461669</v>
      </c>
      <c r="U3124">
        <v>1.08173840461669</v>
      </c>
      <c r="V3124">
        <v>1.23389115585645</v>
      </c>
      <c r="W3124">
        <v>-8.48</v>
      </c>
      <c r="X3124">
        <v>0.26</v>
      </c>
      <c r="Y3124">
        <v>-66638</v>
      </c>
      <c r="Z3124">
        <v>-3029</v>
      </c>
      <c r="AA3124">
        <v>-0.11</v>
      </c>
      <c r="AB3124">
        <v>22</v>
      </c>
      <c r="AC3124">
        <v>12</v>
      </c>
      <c r="AD3124">
        <v>10</v>
      </c>
      <c r="AE3124">
        <v>54.55</v>
      </c>
      <c r="AF3124">
        <v>20</v>
      </c>
      <c r="AG3124">
        <v>1</v>
      </c>
      <c r="AH3124">
        <v>1</v>
      </c>
      <c r="AI3124">
        <v>20</v>
      </c>
      <c r="AJ3124" s="301">
        <v>43919</v>
      </c>
      <c r="AK3124">
        <v>263</v>
      </c>
      <c r="AL3124">
        <v>1196</v>
      </c>
      <c r="AM3124" s="301">
        <v>43828</v>
      </c>
      <c r="AN3124">
        <v>352</v>
      </c>
      <c r="AO3124">
        <v>1727</v>
      </c>
      <c r="AP3124" s="301">
        <v>43645</v>
      </c>
      <c r="AQ3124">
        <v>360</v>
      </c>
      <c r="AR3124">
        <v>1761</v>
      </c>
      <c r="AS3124" s="301">
        <v>43280</v>
      </c>
      <c r="AT3124">
        <v>397</v>
      </c>
      <c r="AU3124">
        <v>2291</v>
      </c>
    </row>
    <row r="3125" spans="1:47" x14ac:dyDescent="0.2">
      <c r="A3125" s="102">
        <v>3238</v>
      </c>
      <c r="B3125">
        <v>3105</v>
      </c>
      <c r="C3125" t="s">
        <v>46</v>
      </c>
      <c r="D3125" t="s">
        <v>903</v>
      </c>
      <c r="E3125">
        <v>781</v>
      </c>
      <c r="F3125">
        <v>776</v>
      </c>
      <c r="G3125">
        <v>1300</v>
      </c>
      <c r="H3125" t="s">
        <v>901</v>
      </c>
      <c r="I3125">
        <v>8020</v>
      </c>
      <c r="J3125" t="s">
        <v>972</v>
      </c>
      <c r="K3125" t="s">
        <v>905</v>
      </c>
      <c r="L3125">
        <v>1265</v>
      </c>
      <c r="M3125">
        <v>1283</v>
      </c>
      <c r="N3125">
        <v>800</v>
      </c>
      <c r="O3125" t="s">
        <v>898</v>
      </c>
      <c r="P3125">
        <v>0.87035826415181605</v>
      </c>
      <c r="Q3125">
        <v>0.88809997374497096</v>
      </c>
      <c r="R3125">
        <v>0.30520830906844398</v>
      </c>
      <c r="S3125" s="15">
        <v>2.82274016330579E-2</v>
      </c>
      <c r="T3125">
        <v>-0.88931267432337802</v>
      </c>
      <c r="U3125">
        <v>0.88931267432337802</v>
      </c>
      <c r="V3125">
        <v>0.25673261127272101</v>
      </c>
      <c r="W3125">
        <v>-5.16</v>
      </c>
      <c r="X3125">
        <v>1.71</v>
      </c>
      <c r="Y3125">
        <v>-67161</v>
      </c>
      <c r="Z3125">
        <v>-4477</v>
      </c>
      <c r="AA3125">
        <v>-0.23</v>
      </c>
      <c r="AB3125">
        <v>15</v>
      </c>
      <c r="AC3125">
        <v>5</v>
      </c>
      <c r="AD3125">
        <v>10</v>
      </c>
      <c r="AE3125">
        <v>33.33</v>
      </c>
      <c r="AF3125">
        <v>18</v>
      </c>
      <c r="AG3125">
        <v>3</v>
      </c>
      <c r="AH3125">
        <v>3</v>
      </c>
      <c r="AI3125">
        <v>9</v>
      </c>
      <c r="AJ3125" s="301">
        <v>43919</v>
      </c>
      <c r="AK3125">
        <v>730</v>
      </c>
      <c r="AL3125">
        <v>1129</v>
      </c>
      <c r="AM3125" s="301">
        <v>43828</v>
      </c>
      <c r="AN3125">
        <v>1045</v>
      </c>
      <c r="AO3125">
        <v>1473</v>
      </c>
      <c r="AP3125" s="301">
        <v>43645</v>
      </c>
      <c r="AQ3125">
        <v>844</v>
      </c>
      <c r="AR3125">
        <v>1252</v>
      </c>
      <c r="AS3125" s="301">
        <v>43280</v>
      </c>
      <c r="AT3125">
        <v>1164</v>
      </c>
      <c r="AU3125">
        <v>1555</v>
      </c>
    </row>
    <row r="3126" spans="1:47" x14ac:dyDescent="0.2">
      <c r="A3126" s="102">
        <v>1302</v>
      </c>
      <c r="B3126">
        <v>5711</v>
      </c>
      <c r="C3126" t="s">
        <v>1266</v>
      </c>
      <c r="D3126" t="s">
        <v>911</v>
      </c>
      <c r="E3126">
        <v>2266</v>
      </c>
      <c r="F3126">
        <v>2250</v>
      </c>
      <c r="G3126">
        <v>400</v>
      </c>
      <c r="H3126" t="s">
        <v>901</v>
      </c>
      <c r="I3126">
        <v>7943</v>
      </c>
      <c r="J3126" t="s">
        <v>1466</v>
      </c>
      <c r="K3126" t="s">
        <v>897</v>
      </c>
      <c r="L3126">
        <v>2317</v>
      </c>
      <c r="M3126">
        <v>2347</v>
      </c>
      <c r="N3126">
        <v>400</v>
      </c>
      <c r="O3126" t="s">
        <v>898</v>
      </c>
      <c r="P3126">
        <v>0.91203030991482603</v>
      </c>
      <c r="Q3126">
        <v>0.94158720608028301</v>
      </c>
      <c r="R3126" s="15">
        <v>1.2895753407261301E-3</v>
      </c>
      <c r="S3126" s="15">
        <v>6.0366562888895199E-2</v>
      </c>
      <c r="T3126">
        <v>-2.1837402287407901</v>
      </c>
      <c r="U3126">
        <v>2.1837402287407901</v>
      </c>
      <c r="V3126">
        <v>1.2112238933916999</v>
      </c>
      <c r="W3126">
        <v>-10.08</v>
      </c>
      <c r="X3126">
        <v>4.13</v>
      </c>
      <c r="Y3126">
        <v>-67175</v>
      </c>
      <c r="Z3126">
        <v>-9596</v>
      </c>
      <c r="AA3126">
        <v>-0.49</v>
      </c>
      <c r="AB3126">
        <v>7</v>
      </c>
      <c r="AC3126">
        <v>3</v>
      </c>
      <c r="AD3126">
        <v>4</v>
      </c>
      <c r="AE3126">
        <v>42.86</v>
      </c>
      <c r="AF3126">
        <v>17</v>
      </c>
      <c r="AG3126">
        <v>2</v>
      </c>
      <c r="AH3126">
        <v>2</v>
      </c>
      <c r="AI3126">
        <v>3</v>
      </c>
      <c r="AJ3126" s="301">
        <v>43919</v>
      </c>
      <c r="AK3126">
        <v>2207</v>
      </c>
      <c r="AL3126">
        <v>2134</v>
      </c>
      <c r="AM3126" s="301">
        <v>43828</v>
      </c>
      <c r="AN3126">
        <v>2977</v>
      </c>
      <c r="AO3126">
        <v>2684</v>
      </c>
      <c r="AP3126" s="301">
        <v>43645</v>
      </c>
      <c r="AQ3126">
        <v>3125</v>
      </c>
      <c r="AR3126">
        <v>3045</v>
      </c>
      <c r="AS3126" s="301">
        <v>43280</v>
      </c>
      <c r="AT3126">
        <v>2976</v>
      </c>
      <c r="AU3126">
        <v>4045</v>
      </c>
    </row>
    <row r="3127" spans="1:47" x14ac:dyDescent="0.2">
      <c r="A3127" s="102">
        <v>3744</v>
      </c>
      <c r="B3127">
        <v>2587</v>
      </c>
      <c r="C3127" t="s">
        <v>1233</v>
      </c>
      <c r="D3127" t="s">
        <v>923</v>
      </c>
      <c r="E3127">
        <v>4200</v>
      </c>
      <c r="F3127">
        <v>4180</v>
      </c>
      <c r="G3127">
        <v>200</v>
      </c>
      <c r="H3127" t="s">
        <v>901</v>
      </c>
      <c r="I3127">
        <v>9602</v>
      </c>
      <c r="J3127" t="s">
        <v>1469</v>
      </c>
      <c r="K3127" t="s">
        <v>900</v>
      </c>
      <c r="L3127">
        <v>3800</v>
      </c>
      <c r="M3127">
        <v>3790</v>
      </c>
      <c r="N3127">
        <v>200</v>
      </c>
      <c r="O3127" t="s">
        <v>898</v>
      </c>
      <c r="P3127">
        <v>0.76875721937775499</v>
      </c>
      <c r="Q3127">
        <v>0.867546795963964</v>
      </c>
      <c r="R3127" s="15">
        <v>8.7975891841510001E-2</v>
      </c>
      <c r="S3127" s="15">
        <v>9.6543124776019094E-3</v>
      </c>
      <c r="T3127">
        <v>-0.775676489086918</v>
      </c>
      <c r="U3127">
        <v>0.775676489086918</v>
      </c>
      <c r="V3127">
        <v>0.66166987249085996</v>
      </c>
      <c r="W3127">
        <v>-4.28</v>
      </c>
      <c r="X3127">
        <v>9.33</v>
      </c>
      <c r="Y3127">
        <v>-67453</v>
      </c>
      <c r="Z3127">
        <v>-11242</v>
      </c>
      <c r="AA3127">
        <v>-0.5</v>
      </c>
      <c r="AB3127">
        <v>6</v>
      </c>
      <c r="AC3127">
        <v>3</v>
      </c>
      <c r="AD3127">
        <v>3</v>
      </c>
      <c r="AE3127">
        <v>50</v>
      </c>
      <c r="AF3127">
        <v>21</v>
      </c>
      <c r="AG3127">
        <v>0</v>
      </c>
      <c r="AH3127">
        <v>0</v>
      </c>
      <c r="AI3127">
        <v>6</v>
      </c>
      <c r="AJ3127" s="301">
        <v>43919</v>
      </c>
      <c r="AK3127">
        <v>4260</v>
      </c>
      <c r="AL3127">
        <v>3285</v>
      </c>
      <c r="AM3127" s="301">
        <v>43828</v>
      </c>
      <c r="AN3127">
        <v>4545</v>
      </c>
      <c r="AO3127">
        <v>4545</v>
      </c>
      <c r="AP3127" s="301">
        <v>43645</v>
      </c>
      <c r="AQ3127">
        <v>4710</v>
      </c>
      <c r="AR3127">
        <v>4680</v>
      </c>
      <c r="AS3127" s="301">
        <v>43280</v>
      </c>
      <c r="AT3127">
        <v>4670</v>
      </c>
      <c r="AU3127">
        <v>3575</v>
      </c>
    </row>
    <row r="3128" spans="1:47" x14ac:dyDescent="0.2">
      <c r="A3128" s="102">
        <v>3312</v>
      </c>
      <c r="B3128">
        <v>6287</v>
      </c>
      <c r="C3128" t="s">
        <v>963</v>
      </c>
      <c r="D3128" t="s">
        <v>909</v>
      </c>
      <c r="E3128">
        <v>2270</v>
      </c>
      <c r="F3128">
        <v>2245</v>
      </c>
      <c r="G3128">
        <v>500</v>
      </c>
      <c r="H3128" t="s">
        <v>901</v>
      </c>
      <c r="I3128">
        <v>7267</v>
      </c>
      <c r="J3128" t="s">
        <v>57</v>
      </c>
      <c r="K3128" t="s">
        <v>913</v>
      </c>
      <c r="L3128">
        <v>2745</v>
      </c>
      <c r="M3128">
        <v>2708.5</v>
      </c>
      <c r="N3128">
        <v>400</v>
      </c>
      <c r="O3128" t="s">
        <v>898</v>
      </c>
      <c r="P3128">
        <v>0.93036722271640404</v>
      </c>
      <c r="Q3128">
        <v>0.88540732446563597</v>
      </c>
      <c r="R3128">
        <v>0.40843040936746799</v>
      </c>
      <c r="S3128">
        <v>8.2369428714118703E-2</v>
      </c>
      <c r="T3128">
        <v>-1.32166689942861</v>
      </c>
      <c r="U3128">
        <v>1.32166689942861</v>
      </c>
      <c r="V3128">
        <v>1.3530350972288401</v>
      </c>
      <c r="W3128">
        <v>-4.6399999999999997</v>
      </c>
      <c r="X3128">
        <v>3.61</v>
      </c>
      <c r="Y3128">
        <v>-67581</v>
      </c>
      <c r="Z3128">
        <v>-8448</v>
      </c>
      <c r="AA3128">
        <v>-0.56000000000000005</v>
      </c>
      <c r="AB3128">
        <v>8</v>
      </c>
      <c r="AC3128">
        <v>3</v>
      </c>
      <c r="AD3128">
        <v>5</v>
      </c>
      <c r="AE3128">
        <v>37.5</v>
      </c>
      <c r="AF3128">
        <v>18</v>
      </c>
      <c r="AG3128">
        <v>1</v>
      </c>
      <c r="AH3128">
        <v>1</v>
      </c>
      <c r="AI3128">
        <v>6</v>
      </c>
      <c r="AJ3128" s="301">
        <v>43919</v>
      </c>
      <c r="AK3128">
        <v>2183</v>
      </c>
      <c r="AL3128">
        <v>2541</v>
      </c>
      <c r="AM3128" s="301">
        <v>43828</v>
      </c>
      <c r="AN3128">
        <v>3430</v>
      </c>
      <c r="AO3128">
        <v>3099</v>
      </c>
      <c r="AP3128" s="301">
        <v>43645</v>
      </c>
      <c r="AQ3128">
        <v>2767</v>
      </c>
      <c r="AR3128">
        <v>2845</v>
      </c>
      <c r="AS3128" s="301">
        <v>43280</v>
      </c>
      <c r="AT3128">
        <v>3190</v>
      </c>
      <c r="AU3128">
        <v>3194</v>
      </c>
    </row>
    <row r="3129" spans="1:47" x14ac:dyDescent="0.2">
      <c r="A3129" s="102">
        <v>3801</v>
      </c>
      <c r="B3129">
        <v>2327</v>
      </c>
      <c r="C3129" t="s">
        <v>1171</v>
      </c>
      <c r="D3129" t="s">
        <v>900</v>
      </c>
      <c r="E3129">
        <v>2942</v>
      </c>
      <c r="F3129">
        <v>2914</v>
      </c>
      <c r="G3129">
        <v>300</v>
      </c>
      <c r="H3129" t="s">
        <v>901</v>
      </c>
      <c r="I3129">
        <v>3291</v>
      </c>
      <c r="J3129" t="s">
        <v>55</v>
      </c>
      <c r="K3129" t="s">
        <v>917</v>
      </c>
      <c r="L3129">
        <v>1661</v>
      </c>
      <c r="M3129">
        <v>1643</v>
      </c>
      <c r="N3129">
        <v>500</v>
      </c>
      <c r="O3129" t="s">
        <v>898</v>
      </c>
      <c r="P3129">
        <v>0.80846845983615101</v>
      </c>
      <c r="Q3129">
        <v>0.86513069394971398</v>
      </c>
      <c r="R3129" s="15">
        <v>0.44989995666745303</v>
      </c>
      <c r="S3129">
        <v>5.8007317763199097E-2</v>
      </c>
      <c r="T3129">
        <v>-0.76526244675384003</v>
      </c>
      <c r="U3129">
        <v>0.76526244675384003</v>
      </c>
      <c r="V3129">
        <v>0.85789990865612398</v>
      </c>
      <c r="W3129">
        <v>-4.51</v>
      </c>
      <c r="X3129">
        <v>6.03</v>
      </c>
      <c r="Y3129">
        <v>-67768</v>
      </c>
      <c r="Z3129">
        <v>-5213</v>
      </c>
      <c r="AA3129">
        <v>-0.27</v>
      </c>
      <c r="AB3129">
        <v>13</v>
      </c>
      <c r="AC3129">
        <v>7</v>
      </c>
      <c r="AD3129">
        <v>6</v>
      </c>
      <c r="AE3129">
        <v>53.85</v>
      </c>
      <c r="AF3129">
        <v>21</v>
      </c>
      <c r="AG3129">
        <v>0</v>
      </c>
      <c r="AH3129">
        <v>0</v>
      </c>
      <c r="AI3129">
        <v>13</v>
      </c>
      <c r="AJ3129" s="301">
        <v>43919</v>
      </c>
      <c r="AK3129">
        <v>2686</v>
      </c>
      <c r="AL3129">
        <v>1545</v>
      </c>
      <c r="AM3129" s="301">
        <v>43828</v>
      </c>
      <c r="AN3129">
        <v>3600</v>
      </c>
      <c r="AO3129">
        <v>1919</v>
      </c>
      <c r="AP3129" s="301">
        <v>43645</v>
      </c>
      <c r="AQ3129">
        <v>3515</v>
      </c>
      <c r="AR3129">
        <v>1803</v>
      </c>
      <c r="AS3129" s="301">
        <v>43280</v>
      </c>
      <c r="AT3129">
        <v>2762</v>
      </c>
      <c r="AU3129">
        <v>2103</v>
      </c>
    </row>
    <row r="3130" spans="1:47" x14ac:dyDescent="0.2">
      <c r="A3130" s="102">
        <v>3638</v>
      </c>
      <c r="B3130">
        <v>4587</v>
      </c>
      <c r="C3130" t="s">
        <v>1456</v>
      </c>
      <c r="D3130" t="s">
        <v>918</v>
      </c>
      <c r="E3130">
        <v>4960</v>
      </c>
      <c r="F3130">
        <v>4880</v>
      </c>
      <c r="G3130">
        <v>200</v>
      </c>
      <c r="H3130" t="s">
        <v>898</v>
      </c>
      <c r="I3130">
        <v>6841</v>
      </c>
      <c r="J3130" t="s">
        <v>1162</v>
      </c>
      <c r="K3130" t="s">
        <v>903</v>
      </c>
      <c r="L3130">
        <v>1630</v>
      </c>
      <c r="M3130">
        <v>1601</v>
      </c>
      <c r="N3130">
        <v>600</v>
      </c>
      <c r="O3130" t="s">
        <v>901</v>
      </c>
      <c r="P3130">
        <v>0.88241741700725596</v>
      </c>
      <c r="Q3130">
        <v>0.87194086255981995</v>
      </c>
      <c r="R3130" s="15">
        <v>0.268432943035116</v>
      </c>
      <c r="S3130" s="15">
        <v>6.7321153235581598E-3</v>
      </c>
      <c r="T3130">
        <v>0.15160624869907399</v>
      </c>
      <c r="U3130">
        <v>0.15160624869907399</v>
      </c>
      <c r="V3130">
        <v>0.13097274071440901</v>
      </c>
      <c r="W3130">
        <v>1.69</v>
      </c>
      <c r="X3130">
        <v>1.58</v>
      </c>
      <c r="Y3130">
        <v>-68140</v>
      </c>
      <c r="Z3130">
        <v>-5678</v>
      </c>
      <c r="AA3130">
        <v>-0.28999999999999998</v>
      </c>
      <c r="AB3130">
        <v>12</v>
      </c>
      <c r="AC3130">
        <v>5</v>
      </c>
      <c r="AD3130">
        <v>7</v>
      </c>
      <c r="AE3130">
        <v>41.67</v>
      </c>
      <c r="AF3130">
        <v>14</v>
      </c>
      <c r="AG3130">
        <v>3</v>
      </c>
      <c r="AH3130">
        <v>4</v>
      </c>
      <c r="AI3130">
        <v>5</v>
      </c>
      <c r="AJ3130" s="301">
        <v>43919</v>
      </c>
      <c r="AK3130">
        <v>3640</v>
      </c>
      <c r="AL3130">
        <v>1322</v>
      </c>
      <c r="AM3130" s="301">
        <v>43828</v>
      </c>
      <c r="AN3130">
        <v>5600</v>
      </c>
      <c r="AO3130">
        <v>1929</v>
      </c>
      <c r="AP3130" s="301">
        <v>43645</v>
      </c>
      <c r="AQ3130">
        <v>5700</v>
      </c>
      <c r="AR3130">
        <v>2173</v>
      </c>
      <c r="AS3130" s="301">
        <v>43280</v>
      </c>
      <c r="AT3130">
        <v>4180</v>
      </c>
      <c r="AU3130">
        <v>1917</v>
      </c>
    </row>
    <row r="3131" spans="1:47" x14ac:dyDescent="0.2">
      <c r="A3131" s="102">
        <v>3592</v>
      </c>
      <c r="B3131">
        <v>3197</v>
      </c>
      <c r="C3131" t="s">
        <v>508</v>
      </c>
      <c r="D3131" t="s">
        <v>921</v>
      </c>
      <c r="E3131">
        <v>1738</v>
      </c>
      <c r="F3131">
        <v>1715</v>
      </c>
      <c r="G3131">
        <v>500</v>
      </c>
      <c r="H3131" t="s">
        <v>901</v>
      </c>
      <c r="I3131">
        <v>6902</v>
      </c>
      <c r="J3131" t="s">
        <v>588</v>
      </c>
      <c r="K3131" t="s">
        <v>913</v>
      </c>
      <c r="L3131">
        <v>4170</v>
      </c>
      <c r="M3131">
        <v>4151</v>
      </c>
      <c r="N3131">
        <v>200</v>
      </c>
      <c r="O3131" t="s">
        <v>898</v>
      </c>
      <c r="P3131">
        <v>0.84301731009751202</v>
      </c>
      <c r="Q3131">
        <v>0.87380109152800201</v>
      </c>
      <c r="R3131">
        <v>0.230442717315162</v>
      </c>
      <c r="S3131">
        <v>2.5656349935278499E-2</v>
      </c>
      <c r="T3131">
        <v>-0.82980828592410505</v>
      </c>
      <c r="U3131">
        <v>0.82980828592410505</v>
      </c>
      <c r="V3131">
        <v>0.770615659635566</v>
      </c>
      <c r="W3131">
        <v>-7.13</v>
      </c>
      <c r="X3131">
        <v>3.29</v>
      </c>
      <c r="Y3131">
        <v>-68156</v>
      </c>
      <c r="Z3131">
        <v>-6196</v>
      </c>
      <c r="AA3131">
        <v>-0.28000000000000003</v>
      </c>
      <c r="AB3131">
        <v>11</v>
      </c>
      <c r="AC3131">
        <v>5</v>
      </c>
      <c r="AD3131">
        <v>6</v>
      </c>
      <c r="AE3131">
        <v>45.45</v>
      </c>
      <c r="AF3131">
        <v>18</v>
      </c>
      <c r="AG3131">
        <v>2</v>
      </c>
      <c r="AH3131">
        <v>1</v>
      </c>
      <c r="AI3131">
        <v>8</v>
      </c>
      <c r="AJ3131" s="301">
        <v>43919</v>
      </c>
      <c r="AK3131">
        <v>1614</v>
      </c>
      <c r="AL3131">
        <v>3590</v>
      </c>
      <c r="AM3131" s="301">
        <v>43828</v>
      </c>
      <c r="AN3131">
        <v>2135</v>
      </c>
      <c r="AO3131">
        <v>4966</v>
      </c>
      <c r="AP3131" s="301">
        <v>43645</v>
      </c>
      <c r="AQ3131">
        <v>1873</v>
      </c>
      <c r="AR3131">
        <v>4642</v>
      </c>
      <c r="AS3131" s="301">
        <v>43280</v>
      </c>
      <c r="AT3131">
        <v>1626</v>
      </c>
      <c r="AU3131">
        <v>5245</v>
      </c>
    </row>
    <row r="3132" spans="1:47" x14ac:dyDescent="0.2">
      <c r="A3132" s="102">
        <v>229</v>
      </c>
      <c r="B3132">
        <v>1833</v>
      </c>
      <c r="C3132" t="s">
        <v>1197</v>
      </c>
      <c r="D3132" t="s">
        <v>907</v>
      </c>
      <c r="E3132">
        <v>2457</v>
      </c>
      <c r="F3132">
        <v>2481</v>
      </c>
      <c r="G3132">
        <v>400</v>
      </c>
      <c r="H3132" t="s">
        <v>901</v>
      </c>
      <c r="I3132">
        <v>5214</v>
      </c>
      <c r="J3132" t="s">
        <v>1103</v>
      </c>
      <c r="K3132" t="s">
        <v>897</v>
      </c>
      <c r="L3132">
        <v>1704</v>
      </c>
      <c r="M3132">
        <v>1665</v>
      </c>
      <c r="N3132">
        <v>600</v>
      </c>
      <c r="O3132" t="s">
        <v>898</v>
      </c>
      <c r="P3132">
        <v>0.88860259873776704</v>
      </c>
      <c r="Q3132">
        <v>0.966287305943486</v>
      </c>
      <c r="R3132">
        <v>0.46180674831027502</v>
      </c>
      <c r="S3132">
        <v>3.1717065180581101E-2</v>
      </c>
      <c r="T3132">
        <v>-0.38152069936209598</v>
      </c>
      <c r="U3132">
        <v>0.38152069936209598</v>
      </c>
      <c r="V3132">
        <v>1.4820279225058901</v>
      </c>
      <c r="W3132">
        <v>-2.1</v>
      </c>
      <c r="X3132">
        <v>0.67</v>
      </c>
      <c r="Y3132">
        <v>-68689</v>
      </c>
      <c r="Z3132">
        <v>-7632</v>
      </c>
      <c r="AA3132">
        <v>-0.28000000000000003</v>
      </c>
      <c r="AB3132">
        <v>9</v>
      </c>
      <c r="AC3132">
        <v>4</v>
      </c>
      <c r="AD3132">
        <v>5</v>
      </c>
      <c r="AE3132">
        <v>44.44</v>
      </c>
      <c r="AF3132">
        <v>21</v>
      </c>
      <c r="AG3132">
        <v>1</v>
      </c>
      <c r="AH3132">
        <v>1</v>
      </c>
      <c r="AI3132">
        <v>7</v>
      </c>
      <c r="AJ3132" s="301">
        <v>43919</v>
      </c>
      <c r="AK3132">
        <v>2274</v>
      </c>
      <c r="AL3132">
        <v>1498</v>
      </c>
      <c r="AM3132" s="301">
        <v>43828</v>
      </c>
      <c r="AN3132">
        <v>3010</v>
      </c>
      <c r="AO3132">
        <v>2441</v>
      </c>
      <c r="AP3132" s="301">
        <v>43645</v>
      </c>
      <c r="AQ3132">
        <v>3380</v>
      </c>
      <c r="AR3132">
        <v>2786</v>
      </c>
      <c r="AS3132" s="301">
        <v>43280</v>
      </c>
      <c r="AT3132">
        <v>3465</v>
      </c>
      <c r="AU3132">
        <v>2998</v>
      </c>
    </row>
    <row r="3133" spans="1:47" x14ac:dyDescent="0.2">
      <c r="A3133" s="102">
        <v>1995</v>
      </c>
      <c r="B3133">
        <v>1662</v>
      </c>
      <c r="C3133" t="s">
        <v>463</v>
      </c>
      <c r="D3133" t="s">
        <v>1045</v>
      </c>
      <c r="E3133">
        <v>1807</v>
      </c>
      <c r="F3133">
        <v>1788</v>
      </c>
      <c r="G3133">
        <v>600</v>
      </c>
      <c r="H3133" t="s">
        <v>901</v>
      </c>
      <c r="I3133">
        <v>8905</v>
      </c>
      <c r="J3133" t="s">
        <v>1095</v>
      </c>
      <c r="K3133" t="s">
        <v>917</v>
      </c>
      <c r="L3133">
        <v>1389</v>
      </c>
      <c r="M3133">
        <v>1390</v>
      </c>
      <c r="N3133">
        <v>800</v>
      </c>
      <c r="O3133" t="s">
        <v>898</v>
      </c>
      <c r="P3133">
        <v>0.70809299247724</v>
      </c>
      <c r="Q3133">
        <v>0.92500975165626298</v>
      </c>
      <c r="R3133">
        <v>0.22154351526584701</v>
      </c>
      <c r="S3133">
        <v>3.4303767760914997E-2</v>
      </c>
      <c r="T3133">
        <v>-0.75842342980608402</v>
      </c>
      <c r="U3133">
        <v>0.75842342980608402</v>
      </c>
      <c r="V3133">
        <v>0.74240704477678798</v>
      </c>
      <c r="W3133">
        <v>-5.52</v>
      </c>
      <c r="X3133">
        <v>3.65</v>
      </c>
      <c r="Y3133">
        <v>-68739</v>
      </c>
      <c r="Z3133">
        <v>-4910</v>
      </c>
      <c r="AA3133">
        <v>-0.24</v>
      </c>
      <c r="AB3133">
        <v>14</v>
      </c>
      <c r="AC3133">
        <v>7</v>
      </c>
      <c r="AD3133">
        <v>7</v>
      </c>
      <c r="AE3133">
        <v>50</v>
      </c>
      <c r="AF3133">
        <v>19</v>
      </c>
      <c r="AG3133">
        <v>2</v>
      </c>
      <c r="AH3133">
        <v>2</v>
      </c>
      <c r="AI3133">
        <v>10</v>
      </c>
      <c r="AJ3133" s="301">
        <v>43919</v>
      </c>
      <c r="AK3133">
        <v>1789</v>
      </c>
      <c r="AL3133">
        <v>1404</v>
      </c>
      <c r="AM3133" s="301">
        <v>43828</v>
      </c>
      <c r="AN3133">
        <v>2955</v>
      </c>
      <c r="AO3133">
        <v>1938</v>
      </c>
      <c r="AP3133" s="301">
        <v>43645</v>
      </c>
      <c r="AQ3133">
        <v>2554</v>
      </c>
      <c r="AR3133">
        <v>1653</v>
      </c>
      <c r="AS3133" s="301">
        <v>43280</v>
      </c>
      <c r="AT3133">
        <v>2896</v>
      </c>
      <c r="AU3133">
        <v>1950</v>
      </c>
    </row>
    <row r="3134" spans="1:47" x14ac:dyDescent="0.2">
      <c r="A3134" s="102">
        <v>2915</v>
      </c>
      <c r="B3134">
        <v>6753</v>
      </c>
      <c r="C3134" t="s">
        <v>1348</v>
      </c>
      <c r="D3134" t="s">
        <v>903</v>
      </c>
      <c r="E3134">
        <v>1151</v>
      </c>
      <c r="F3134">
        <v>1114</v>
      </c>
      <c r="G3134">
        <v>500</v>
      </c>
      <c r="H3134" t="s">
        <v>901</v>
      </c>
      <c r="I3134">
        <v>9062</v>
      </c>
      <c r="J3134" t="s">
        <v>863</v>
      </c>
      <c r="K3134" t="s">
        <v>976</v>
      </c>
      <c r="L3134">
        <v>5560</v>
      </c>
      <c r="M3134">
        <v>5530</v>
      </c>
      <c r="N3134">
        <v>100</v>
      </c>
      <c r="O3134" t="s">
        <v>898</v>
      </c>
      <c r="P3134">
        <v>0.74060937707715802</v>
      </c>
      <c r="Q3134">
        <v>0.90021573314658299</v>
      </c>
      <c r="R3134">
        <v>2.0664659601824201E-3</v>
      </c>
      <c r="S3134">
        <v>9.3377102801036005E-2</v>
      </c>
      <c r="T3134">
        <v>-1.7488211697971301</v>
      </c>
      <c r="U3134">
        <v>1.7488211697971301</v>
      </c>
      <c r="V3134">
        <v>1.2057616501402399</v>
      </c>
      <c r="W3134">
        <v>-8.6199999999999992</v>
      </c>
      <c r="X3134">
        <v>0.72</v>
      </c>
      <c r="Y3134">
        <v>-68788</v>
      </c>
      <c r="Z3134">
        <v>-8598</v>
      </c>
      <c r="AA3134">
        <v>-0.77</v>
      </c>
      <c r="AB3134">
        <v>8</v>
      </c>
      <c r="AC3134">
        <v>3</v>
      </c>
      <c r="AD3134">
        <v>5</v>
      </c>
      <c r="AE3134">
        <v>37.5</v>
      </c>
      <c r="AF3134">
        <v>17</v>
      </c>
      <c r="AG3134">
        <v>1</v>
      </c>
      <c r="AH3134">
        <v>2</v>
      </c>
      <c r="AI3134">
        <v>5</v>
      </c>
      <c r="AJ3134" s="301">
        <v>43919</v>
      </c>
      <c r="AK3134">
        <v>1170</v>
      </c>
      <c r="AL3134">
        <v>5300</v>
      </c>
      <c r="AM3134" s="301">
        <v>43828</v>
      </c>
      <c r="AN3134">
        <v>1685</v>
      </c>
      <c r="AO3134">
        <v>6420</v>
      </c>
      <c r="AP3134" s="301">
        <v>43645</v>
      </c>
      <c r="AQ3134">
        <v>1221</v>
      </c>
      <c r="AR3134">
        <v>5940</v>
      </c>
      <c r="AS3134" s="301">
        <v>43280</v>
      </c>
      <c r="AT3134">
        <v>2490</v>
      </c>
      <c r="AU3134">
        <v>7800</v>
      </c>
    </row>
    <row r="3135" spans="1:47" x14ac:dyDescent="0.2">
      <c r="A3135" s="102">
        <v>367</v>
      </c>
      <c r="B3135">
        <v>1605</v>
      </c>
      <c r="C3135" t="s">
        <v>1062</v>
      </c>
      <c r="D3135" t="s">
        <v>1045</v>
      </c>
      <c r="E3135">
        <v>672.9</v>
      </c>
      <c r="F3135">
        <v>659.6</v>
      </c>
      <c r="G3135">
        <v>1500</v>
      </c>
      <c r="H3135" t="s">
        <v>901</v>
      </c>
      <c r="I3135">
        <v>6501</v>
      </c>
      <c r="J3135" t="s">
        <v>1022</v>
      </c>
      <c r="K3135" t="s">
        <v>903</v>
      </c>
      <c r="L3135">
        <v>3390</v>
      </c>
      <c r="M3135">
        <v>3395</v>
      </c>
      <c r="N3135">
        <v>300</v>
      </c>
      <c r="O3135" t="s">
        <v>898</v>
      </c>
      <c r="P3135">
        <v>0.82748825249573899</v>
      </c>
      <c r="Q3135">
        <v>0.96140161144750202</v>
      </c>
      <c r="R3135">
        <v>0.455473299188353</v>
      </c>
      <c r="S3135" s="15">
        <v>5.9864095479605197E-3</v>
      </c>
      <c r="T3135">
        <v>-1.5190913311785601</v>
      </c>
      <c r="U3135">
        <v>1.5190913311785601</v>
      </c>
      <c r="V3135">
        <v>1.12709062442782</v>
      </c>
      <c r="W3135">
        <v>-8.0299999999999994</v>
      </c>
      <c r="X3135">
        <v>2.86</v>
      </c>
      <c r="Y3135">
        <v>-69092</v>
      </c>
      <c r="Z3135">
        <v>-4318</v>
      </c>
      <c r="AA3135">
        <v>-0.16</v>
      </c>
      <c r="AB3135">
        <v>16</v>
      </c>
      <c r="AC3135">
        <v>7</v>
      </c>
      <c r="AD3135">
        <v>9</v>
      </c>
      <c r="AE3135">
        <v>43.75</v>
      </c>
      <c r="AF3135">
        <v>20</v>
      </c>
      <c r="AG3135">
        <v>3</v>
      </c>
      <c r="AH3135">
        <v>2</v>
      </c>
      <c r="AI3135">
        <v>11</v>
      </c>
      <c r="AJ3135" s="301">
        <v>43919</v>
      </c>
      <c r="AK3135">
        <v>599.20000000000005</v>
      </c>
      <c r="AL3135">
        <v>3109</v>
      </c>
      <c r="AM3135" s="301">
        <v>43828</v>
      </c>
      <c r="AN3135">
        <v>1136.5</v>
      </c>
      <c r="AO3135">
        <v>4626</v>
      </c>
      <c r="AP3135" s="301">
        <v>43645</v>
      </c>
      <c r="AQ3135">
        <v>992.9</v>
      </c>
      <c r="AR3135">
        <v>4045</v>
      </c>
      <c r="AS3135" s="301">
        <v>43280</v>
      </c>
      <c r="AT3135">
        <v>1132.5</v>
      </c>
      <c r="AU3135">
        <v>3840.5</v>
      </c>
    </row>
    <row r="3136" spans="1:47" x14ac:dyDescent="0.2">
      <c r="A3136" s="102">
        <v>2503</v>
      </c>
      <c r="B3136">
        <v>5463</v>
      </c>
      <c r="C3136" t="s">
        <v>63</v>
      </c>
      <c r="D3136" t="s">
        <v>939</v>
      </c>
      <c r="E3136">
        <v>2643</v>
      </c>
      <c r="F3136">
        <v>2662</v>
      </c>
      <c r="G3136">
        <v>400</v>
      </c>
      <c r="H3136" t="s">
        <v>901</v>
      </c>
      <c r="I3136">
        <v>6361</v>
      </c>
      <c r="J3136" t="s">
        <v>576</v>
      </c>
      <c r="K3136" t="s">
        <v>909</v>
      </c>
      <c r="L3136">
        <v>2492</v>
      </c>
      <c r="M3136">
        <v>2484</v>
      </c>
      <c r="N3136">
        <v>400</v>
      </c>
      <c r="O3136" t="s">
        <v>898</v>
      </c>
      <c r="P3136">
        <v>0.81041360902267101</v>
      </c>
      <c r="Q3136">
        <v>0.91106684255778503</v>
      </c>
      <c r="R3136">
        <v>0.34952547549229401</v>
      </c>
      <c r="S3136" s="15">
        <v>2.58538863193335E-5</v>
      </c>
      <c r="T3136">
        <v>-0.57859975047406897</v>
      </c>
      <c r="U3136">
        <v>0.57859975047406897</v>
      </c>
      <c r="V3136">
        <v>0.68566605330974295</v>
      </c>
      <c r="W3136">
        <v>-5.3</v>
      </c>
      <c r="X3136">
        <v>6.69</v>
      </c>
      <c r="Y3136">
        <v>-69158</v>
      </c>
      <c r="Z3136">
        <v>-6916</v>
      </c>
      <c r="AA3136">
        <v>-0.48</v>
      </c>
      <c r="AB3136">
        <v>10</v>
      </c>
      <c r="AC3136">
        <v>5</v>
      </c>
      <c r="AD3136">
        <v>5</v>
      </c>
      <c r="AE3136">
        <v>50</v>
      </c>
      <c r="AF3136">
        <v>13</v>
      </c>
      <c r="AG3136">
        <v>3</v>
      </c>
      <c r="AH3136">
        <v>4</v>
      </c>
      <c r="AI3136">
        <v>3</v>
      </c>
      <c r="AJ3136" s="301">
        <v>43919</v>
      </c>
      <c r="AK3136">
        <v>2771</v>
      </c>
      <c r="AL3136">
        <v>2060</v>
      </c>
      <c r="AM3136" s="301">
        <v>43828</v>
      </c>
      <c r="AN3136">
        <v>3080</v>
      </c>
      <c r="AO3136">
        <v>3325</v>
      </c>
      <c r="AP3136" s="301">
        <v>43645</v>
      </c>
      <c r="AQ3136">
        <v>3030</v>
      </c>
      <c r="AR3136">
        <v>3015</v>
      </c>
      <c r="AS3136" s="301">
        <v>43280</v>
      </c>
      <c r="AT3136">
        <v>3660</v>
      </c>
      <c r="AU3136">
        <v>3385</v>
      </c>
    </row>
    <row r="3137" spans="1:47" x14ac:dyDescent="0.2">
      <c r="A3137" s="102">
        <v>1409</v>
      </c>
      <c r="B3137">
        <v>1417</v>
      </c>
      <c r="C3137" t="s">
        <v>1462</v>
      </c>
      <c r="D3137" t="s">
        <v>907</v>
      </c>
      <c r="E3137">
        <v>1611</v>
      </c>
      <c r="F3137">
        <v>1595</v>
      </c>
      <c r="G3137">
        <v>700</v>
      </c>
      <c r="H3137" t="s">
        <v>898</v>
      </c>
      <c r="I3137">
        <v>4631</v>
      </c>
      <c r="J3137" t="s">
        <v>1088</v>
      </c>
      <c r="K3137" t="s">
        <v>920</v>
      </c>
      <c r="L3137">
        <v>2685</v>
      </c>
      <c r="M3137">
        <v>2636</v>
      </c>
      <c r="N3137">
        <v>400</v>
      </c>
      <c r="O3137" t="s">
        <v>901</v>
      </c>
      <c r="P3137">
        <v>0.91638533481349005</v>
      </c>
      <c r="Q3137">
        <v>0.93874329287187197</v>
      </c>
      <c r="R3137">
        <v>8.6246483488116199E-2</v>
      </c>
      <c r="S3137">
        <v>1.1115704427207499E-3</v>
      </c>
      <c r="T3137">
        <v>1.3760094833724099</v>
      </c>
      <c r="U3137">
        <v>1.3760094833724099</v>
      </c>
      <c r="V3137">
        <v>0.92779313939448205</v>
      </c>
      <c r="W3137">
        <v>6.17</v>
      </c>
      <c r="X3137">
        <v>5.89</v>
      </c>
      <c r="Y3137">
        <v>-69541</v>
      </c>
      <c r="Z3137">
        <v>-4346</v>
      </c>
      <c r="AA3137">
        <v>-0.28000000000000003</v>
      </c>
      <c r="AB3137">
        <v>16</v>
      </c>
      <c r="AC3137">
        <v>8</v>
      </c>
      <c r="AD3137">
        <v>8</v>
      </c>
      <c r="AE3137">
        <v>50</v>
      </c>
      <c r="AF3137">
        <v>18</v>
      </c>
      <c r="AG3137">
        <v>2</v>
      </c>
      <c r="AH3137">
        <v>4</v>
      </c>
      <c r="AI3137">
        <v>10</v>
      </c>
      <c r="AJ3137" s="301">
        <v>43919</v>
      </c>
      <c r="AK3137">
        <v>1375</v>
      </c>
      <c r="AL3137">
        <v>2479</v>
      </c>
      <c r="AM3137" s="301">
        <v>43828</v>
      </c>
      <c r="AN3137">
        <v>1651</v>
      </c>
      <c r="AO3137">
        <v>3035</v>
      </c>
      <c r="AP3137" s="301">
        <v>43645</v>
      </c>
      <c r="AQ3137">
        <v>1652</v>
      </c>
      <c r="AR3137">
        <v>2906</v>
      </c>
      <c r="AS3137" s="301">
        <v>43280</v>
      </c>
      <c r="AT3137">
        <v>1687</v>
      </c>
      <c r="AU3137">
        <v>3450</v>
      </c>
    </row>
    <row r="3138" spans="1:47" x14ac:dyDescent="0.2">
      <c r="A3138" s="102">
        <v>2285</v>
      </c>
      <c r="B3138">
        <v>8601</v>
      </c>
      <c r="C3138" t="s">
        <v>22</v>
      </c>
      <c r="D3138" t="s">
        <v>1025</v>
      </c>
      <c r="E3138">
        <v>454.2</v>
      </c>
      <c r="F3138">
        <v>454</v>
      </c>
      <c r="G3138">
        <v>2400</v>
      </c>
      <c r="H3138" t="s">
        <v>898</v>
      </c>
      <c r="I3138">
        <v>8804</v>
      </c>
      <c r="J3138" t="s">
        <v>670</v>
      </c>
      <c r="K3138" t="s">
        <v>917</v>
      </c>
      <c r="L3138">
        <v>1236</v>
      </c>
      <c r="M3138">
        <v>1208</v>
      </c>
      <c r="N3138">
        <v>900</v>
      </c>
      <c r="O3138" t="s">
        <v>901</v>
      </c>
      <c r="P3138">
        <v>0.76159635226097799</v>
      </c>
      <c r="Q3138">
        <v>0.91723357214260404</v>
      </c>
      <c r="R3138">
        <v>0.39707161809882702</v>
      </c>
      <c r="S3138" s="15">
        <v>7.9744154710527093E-2</v>
      </c>
      <c r="T3138">
        <v>0.50335489704422998</v>
      </c>
      <c r="U3138">
        <v>0.50335489704422998</v>
      </c>
      <c r="V3138">
        <v>5.7063156665304003E-2</v>
      </c>
      <c r="W3138">
        <v>4.18</v>
      </c>
      <c r="X3138">
        <v>0.22</v>
      </c>
      <c r="Y3138">
        <v>-69551</v>
      </c>
      <c r="Z3138">
        <v>-3864</v>
      </c>
      <c r="AA3138">
        <v>-0.24</v>
      </c>
      <c r="AB3138">
        <v>18</v>
      </c>
      <c r="AC3138">
        <v>10</v>
      </c>
      <c r="AD3138">
        <v>8</v>
      </c>
      <c r="AE3138">
        <v>55.56</v>
      </c>
      <c r="AF3138">
        <v>18</v>
      </c>
      <c r="AG3138">
        <v>2</v>
      </c>
      <c r="AH3138">
        <v>2</v>
      </c>
      <c r="AI3138">
        <v>14</v>
      </c>
      <c r="AJ3138" s="301">
        <v>43919</v>
      </c>
      <c r="AK3138">
        <v>434.4</v>
      </c>
      <c r="AL3138">
        <v>1115</v>
      </c>
      <c r="AM3138" s="301">
        <v>43828</v>
      </c>
      <c r="AN3138">
        <v>553</v>
      </c>
      <c r="AO3138">
        <v>1709</v>
      </c>
      <c r="AP3138" s="301">
        <v>43645</v>
      </c>
      <c r="AQ3138">
        <v>490.5</v>
      </c>
      <c r="AR3138">
        <v>1225</v>
      </c>
      <c r="AS3138" s="301">
        <v>43280</v>
      </c>
      <c r="AT3138">
        <v>633.4</v>
      </c>
      <c r="AU3138">
        <v>1489</v>
      </c>
    </row>
    <row r="3139" spans="1:47" x14ac:dyDescent="0.2">
      <c r="A3139" s="102">
        <v>2775</v>
      </c>
      <c r="B3139">
        <v>4631</v>
      </c>
      <c r="C3139" t="s">
        <v>1088</v>
      </c>
      <c r="D3139" t="s">
        <v>920</v>
      </c>
      <c r="E3139">
        <v>2685</v>
      </c>
      <c r="F3139">
        <v>2636</v>
      </c>
      <c r="G3139">
        <v>400</v>
      </c>
      <c r="H3139" t="s">
        <v>898</v>
      </c>
      <c r="I3139">
        <v>6481</v>
      </c>
      <c r="J3139" t="s">
        <v>1175</v>
      </c>
      <c r="K3139" t="s">
        <v>909</v>
      </c>
      <c r="L3139">
        <v>2610</v>
      </c>
      <c r="M3139">
        <v>2607</v>
      </c>
      <c r="N3139">
        <v>400</v>
      </c>
      <c r="O3139" t="s">
        <v>901</v>
      </c>
      <c r="P3139">
        <v>0.93736776066339</v>
      </c>
      <c r="Q3139">
        <v>0.90422212655984502</v>
      </c>
      <c r="R3139">
        <v>5.8542538253200001E-2</v>
      </c>
      <c r="S3139">
        <v>4.9998482968078697E-2</v>
      </c>
      <c r="T3139">
        <v>0.120599110701732</v>
      </c>
      <c r="U3139">
        <v>0.120599110701732</v>
      </c>
      <c r="V3139">
        <v>0.24023726778284299</v>
      </c>
      <c r="W3139">
        <v>0.59</v>
      </c>
      <c r="X3139">
        <v>1.1000000000000001</v>
      </c>
      <c r="Y3139">
        <v>-69896</v>
      </c>
      <c r="Z3139">
        <v>-7766</v>
      </c>
      <c r="AA3139">
        <v>-0.35</v>
      </c>
      <c r="AB3139">
        <v>9</v>
      </c>
      <c r="AC3139">
        <v>3</v>
      </c>
      <c r="AD3139">
        <v>6</v>
      </c>
      <c r="AE3139">
        <v>33.33</v>
      </c>
      <c r="AF3139">
        <v>21</v>
      </c>
      <c r="AG3139">
        <v>0</v>
      </c>
      <c r="AH3139">
        <v>0</v>
      </c>
      <c r="AI3139">
        <v>9</v>
      </c>
      <c r="AJ3139" s="301">
        <v>43919</v>
      </c>
      <c r="AK3139">
        <v>2479</v>
      </c>
      <c r="AL3139">
        <v>2227</v>
      </c>
      <c r="AM3139" s="301">
        <v>43828</v>
      </c>
      <c r="AN3139">
        <v>3035</v>
      </c>
      <c r="AO3139">
        <v>2968</v>
      </c>
      <c r="AP3139" s="301">
        <v>43645</v>
      </c>
      <c r="AQ3139">
        <v>2906</v>
      </c>
      <c r="AR3139">
        <v>2710</v>
      </c>
      <c r="AS3139" s="301">
        <v>43280</v>
      </c>
      <c r="AT3139">
        <v>3450</v>
      </c>
      <c r="AU3139">
        <v>3180</v>
      </c>
    </row>
    <row r="3140" spans="1:47" x14ac:dyDescent="0.2">
      <c r="A3140" s="102">
        <v>4036</v>
      </c>
      <c r="B3140">
        <v>2587</v>
      </c>
      <c r="C3140" t="s">
        <v>1233</v>
      </c>
      <c r="D3140" t="s">
        <v>923</v>
      </c>
      <c r="E3140">
        <v>4200</v>
      </c>
      <c r="F3140">
        <v>4180</v>
      </c>
      <c r="G3140">
        <v>200</v>
      </c>
      <c r="H3140" t="s">
        <v>901</v>
      </c>
      <c r="I3140">
        <v>6326</v>
      </c>
      <c r="J3140" t="s">
        <v>1450</v>
      </c>
      <c r="K3140" t="s">
        <v>909</v>
      </c>
      <c r="L3140">
        <v>1614.5</v>
      </c>
      <c r="M3140">
        <v>1599</v>
      </c>
      <c r="N3140">
        <v>500</v>
      </c>
      <c r="O3140" t="s">
        <v>898</v>
      </c>
      <c r="P3140">
        <v>0.78736823522864396</v>
      </c>
      <c r="Q3140">
        <v>0.85397416483051802</v>
      </c>
      <c r="R3140" s="15">
        <v>8.3089872928120197E-3</v>
      </c>
      <c r="S3140">
        <v>2.7347398592964798E-3</v>
      </c>
      <c r="T3140">
        <v>-1.8585773978500899</v>
      </c>
      <c r="U3140">
        <v>1.8585773978500899</v>
      </c>
      <c r="V3140">
        <v>1.93808737494339</v>
      </c>
      <c r="W3140">
        <v>-14.07</v>
      </c>
      <c r="X3140">
        <v>4.37</v>
      </c>
      <c r="Y3140">
        <v>-69960</v>
      </c>
      <c r="Z3140">
        <v>-4997</v>
      </c>
      <c r="AA3140">
        <v>-0.24</v>
      </c>
      <c r="AB3140">
        <v>14</v>
      </c>
      <c r="AC3140">
        <v>6</v>
      </c>
      <c r="AD3140">
        <v>8</v>
      </c>
      <c r="AE3140">
        <v>42.86</v>
      </c>
      <c r="AF3140">
        <v>19</v>
      </c>
      <c r="AG3140">
        <v>2</v>
      </c>
      <c r="AH3140">
        <v>1</v>
      </c>
      <c r="AI3140">
        <v>11</v>
      </c>
      <c r="AJ3140" s="301">
        <v>43919</v>
      </c>
      <c r="AK3140">
        <v>4260</v>
      </c>
      <c r="AL3140">
        <v>1398.5</v>
      </c>
      <c r="AM3140" s="301">
        <v>43828</v>
      </c>
      <c r="AN3140">
        <v>4545</v>
      </c>
      <c r="AO3140">
        <v>1726</v>
      </c>
      <c r="AP3140" s="301">
        <v>43645</v>
      </c>
      <c r="AQ3140">
        <v>4710</v>
      </c>
      <c r="AR3140">
        <v>1813</v>
      </c>
      <c r="AS3140" s="301">
        <v>43280</v>
      </c>
      <c r="AT3140">
        <v>4670</v>
      </c>
      <c r="AU3140">
        <v>1732</v>
      </c>
    </row>
    <row r="3141" spans="1:47" x14ac:dyDescent="0.2">
      <c r="A3141" s="102">
        <v>923</v>
      </c>
      <c r="B3141">
        <v>6473</v>
      </c>
      <c r="C3141" t="s">
        <v>806</v>
      </c>
      <c r="D3141" t="s">
        <v>909</v>
      </c>
      <c r="E3141">
        <v>816</v>
      </c>
      <c r="F3141">
        <v>805</v>
      </c>
      <c r="G3141">
        <v>1300</v>
      </c>
      <c r="H3141" t="s">
        <v>901</v>
      </c>
      <c r="I3141">
        <v>9072</v>
      </c>
      <c r="J3141" t="s">
        <v>975</v>
      </c>
      <c r="K3141" t="s">
        <v>976</v>
      </c>
      <c r="L3141">
        <v>2118</v>
      </c>
      <c r="M3141">
        <v>2146</v>
      </c>
      <c r="N3141">
        <v>500</v>
      </c>
      <c r="O3141" t="s">
        <v>898</v>
      </c>
      <c r="P3141">
        <v>0.92806098832597095</v>
      </c>
      <c r="Q3141">
        <v>0.94899501501019901</v>
      </c>
      <c r="R3141">
        <v>0.211363486282624</v>
      </c>
      <c r="S3141">
        <v>9.7436965554781804E-2</v>
      </c>
      <c r="T3141">
        <v>-0.16841865430716199</v>
      </c>
      <c r="U3141">
        <v>0.16841865430716199</v>
      </c>
      <c r="V3141">
        <v>0.23054625532611001</v>
      </c>
      <c r="W3141">
        <v>-1.22</v>
      </c>
      <c r="X3141">
        <v>2.4700000000000002</v>
      </c>
      <c r="Y3141">
        <v>-70213</v>
      </c>
      <c r="Z3141">
        <v>-4681</v>
      </c>
      <c r="AA3141">
        <v>-0.23</v>
      </c>
      <c r="AB3141">
        <v>15</v>
      </c>
      <c r="AC3141">
        <v>6</v>
      </c>
      <c r="AD3141">
        <v>9</v>
      </c>
      <c r="AE3141">
        <v>40</v>
      </c>
      <c r="AF3141">
        <v>18</v>
      </c>
      <c r="AG3141">
        <v>1</v>
      </c>
      <c r="AH3141">
        <v>2</v>
      </c>
      <c r="AI3141">
        <v>12</v>
      </c>
      <c r="AJ3141" s="301">
        <v>43919</v>
      </c>
      <c r="AK3141">
        <v>755</v>
      </c>
      <c r="AL3141">
        <v>2172</v>
      </c>
      <c r="AM3141" s="301">
        <v>43828</v>
      </c>
      <c r="AN3141">
        <v>1301</v>
      </c>
      <c r="AO3141">
        <v>2746</v>
      </c>
      <c r="AP3141" s="301">
        <v>43645</v>
      </c>
      <c r="AQ3141">
        <v>1355</v>
      </c>
      <c r="AR3141">
        <v>2562</v>
      </c>
      <c r="AS3141" s="301">
        <v>43280</v>
      </c>
      <c r="AT3141">
        <v>1484</v>
      </c>
      <c r="AU3141">
        <v>2840</v>
      </c>
    </row>
    <row r="3142" spans="1:47" x14ac:dyDescent="0.2">
      <c r="A3142" s="102">
        <v>1971</v>
      </c>
      <c r="B3142">
        <v>3405</v>
      </c>
      <c r="C3142" t="s">
        <v>1265</v>
      </c>
      <c r="D3142" t="s">
        <v>920</v>
      </c>
      <c r="E3142">
        <v>1120</v>
      </c>
      <c r="F3142">
        <v>1104</v>
      </c>
      <c r="G3142">
        <v>900</v>
      </c>
      <c r="H3142" t="s">
        <v>901</v>
      </c>
      <c r="I3142">
        <v>6473</v>
      </c>
      <c r="J3142" t="s">
        <v>806</v>
      </c>
      <c r="K3142" t="s">
        <v>909</v>
      </c>
      <c r="L3142">
        <v>816</v>
      </c>
      <c r="M3142">
        <v>805</v>
      </c>
      <c r="N3142">
        <v>1200</v>
      </c>
      <c r="O3142" t="s">
        <v>898</v>
      </c>
      <c r="P3142">
        <v>0.93909043064669095</v>
      </c>
      <c r="Q3142">
        <v>0.92580048182299102</v>
      </c>
      <c r="R3142">
        <v>0.26519936078973</v>
      </c>
      <c r="S3142">
        <v>1.53890219603307E-2</v>
      </c>
      <c r="T3142">
        <v>-0.28362966508038701</v>
      </c>
      <c r="U3142">
        <v>0.28362966508038701</v>
      </c>
      <c r="V3142">
        <v>9.9449747609590099E-3</v>
      </c>
      <c r="W3142">
        <v>-1.89</v>
      </c>
      <c r="X3142">
        <v>2.78</v>
      </c>
      <c r="Y3142">
        <v>-70243</v>
      </c>
      <c r="Z3142">
        <v>-4683</v>
      </c>
      <c r="AA3142">
        <v>-0.23</v>
      </c>
      <c r="AB3142">
        <v>15</v>
      </c>
      <c r="AC3142">
        <v>7</v>
      </c>
      <c r="AD3142">
        <v>8</v>
      </c>
      <c r="AE3142">
        <v>46.67</v>
      </c>
      <c r="AF3142">
        <v>19</v>
      </c>
      <c r="AG3142">
        <v>1</v>
      </c>
      <c r="AH3142">
        <v>2</v>
      </c>
      <c r="AI3142">
        <v>12</v>
      </c>
      <c r="AJ3142" s="301">
        <v>43919</v>
      </c>
      <c r="AK3142">
        <v>1129</v>
      </c>
      <c r="AL3142">
        <v>755</v>
      </c>
      <c r="AM3142" s="301">
        <v>43828</v>
      </c>
      <c r="AN3142">
        <v>1331</v>
      </c>
      <c r="AO3142">
        <v>1301</v>
      </c>
      <c r="AP3142" s="301">
        <v>43645</v>
      </c>
      <c r="AQ3142">
        <v>1308</v>
      </c>
      <c r="AR3142">
        <v>1355</v>
      </c>
      <c r="AS3142" s="301">
        <v>43280</v>
      </c>
      <c r="AT3142">
        <v>1497</v>
      </c>
      <c r="AU3142">
        <v>1484</v>
      </c>
    </row>
    <row r="3143" spans="1:47" x14ac:dyDescent="0.2">
      <c r="A3143" s="102">
        <v>3184</v>
      </c>
      <c r="B3143">
        <v>4091</v>
      </c>
      <c r="C3143" t="s">
        <v>1334</v>
      </c>
      <c r="D3143" t="s">
        <v>920</v>
      </c>
      <c r="E3143">
        <v>1721</v>
      </c>
      <c r="F3143">
        <v>1751</v>
      </c>
      <c r="G3143">
        <v>600</v>
      </c>
      <c r="H3143" t="s">
        <v>898</v>
      </c>
      <c r="I3143">
        <v>8233</v>
      </c>
      <c r="J3143" t="s">
        <v>930</v>
      </c>
      <c r="K3143" t="s">
        <v>921</v>
      </c>
      <c r="L3143">
        <v>920</v>
      </c>
      <c r="M3143">
        <v>907</v>
      </c>
      <c r="N3143">
        <v>1200</v>
      </c>
      <c r="O3143" t="s">
        <v>901</v>
      </c>
      <c r="P3143">
        <v>0.71838567116876495</v>
      </c>
      <c r="Q3143">
        <v>0.89007242317593005</v>
      </c>
      <c r="R3143">
        <v>0.46028585981537001</v>
      </c>
      <c r="S3143" s="15">
        <v>2.3710207103176201E-2</v>
      </c>
      <c r="T3143">
        <v>1.06174203032753</v>
      </c>
      <c r="U3143">
        <v>1.06174203032753</v>
      </c>
      <c r="V3143">
        <v>0.66151132834513404</v>
      </c>
      <c r="W3143">
        <v>8.32</v>
      </c>
      <c r="X3143">
        <v>3.6</v>
      </c>
      <c r="Y3143">
        <v>-70417</v>
      </c>
      <c r="Z3143">
        <v>-4142</v>
      </c>
      <c r="AA3143">
        <v>-0.18</v>
      </c>
      <c r="AB3143">
        <v>17</v>
      </c>
      <c r="AC3143">
        <v>7</v>
      </c>
      <c r="AD3143">
        <v>10</v>
      </c>
      <c r="AE3143">
        <v>41.18</v>
      </c>
      <c r="AF3143">
        <v>17</v>
      </c>
      <c r="AG3143">
        <v>3</v>
      </c>
      <c r="AH3143">
        <v>3</v>
      </c>
      <c r="AI3143">
        <v>11</v>
      </c>
      <c r="AJ3143" s="301">
        <v>43919</v>
      </c>
      <c r="AK3143">
        <v>1662</v>
      </c>
      <c r="AL3143">
        <v>1003</v>
      </c>
      <c r="AM3143" s="301">
        <v>43828</v>
      </c>
      <c r="AN3143">
        <v>2428</v>
      </c>
      <c r="AO3143">
        <v>1228</v>
      </c>
      <c r="AP3143" s="301">
        <v>43645</v>
      </c>
      <c r="AQ3143">
        <v>2285</v>
      </c>
      <c r="AR3143">
        <v>1210</v>
      </c>
      <c r="AS3143" s="301">
        <v>43280</v>
      </c>
      <c r="AT3143">
        <v>1526</v>
      </c>
      <c r="AU3143">
        <v>1834</v>
      </c>
    </row>
    <row r="3144" spans="1:47" x14ac:dyDescent="0.2">
      <c r="A3144" s="102">
        <v>3167</v>
      </c>
      <c r="B3144">
        <v>6326</v>
      </c>
      <c r="C3144" t="s">
        <v>1450</v>
      </c>
      <c r="D3144" t="s">
        <v>909</v>
      </c>
      <c r="E3144">
        <v>1614.5</v>
      </c>
      <c r="F3144">
        <v>1599</v>
      </c>
      <c r="G3144">
        <v>600</v>
      </c>
      <c r="H3144" t="s">
        <v>898</v>
      </c>
      <c r="I3144">
        <v>7013</v>
      </c>
      <c r="J3144" t="s">
        <v>1477</v>
      </c>
      <c r="K3144" t="s">
        <v>909</v>
      </c>
      <c r="L3144">
        <v>1500</v>
      </c>
      <c r="M3144">
        <v>1480</v>
      </c>
      <c r="N3144">
        <v>600</v>
      </c>
      <c r="O3144" t="s">
        <v>901</v>
      </c>
      <c r="P3144">
        <v>0.90253999877691005</v>
      </c>
      <c r="Q3144">
        <v>0.89062846654189698</v>
      </c>
      <c r="R3144">
        <v>0.193745901761366</v>
      </c>
      <c r="S3144" s="15">
        <v>8.8481751948368798E-2</v>
      </c>
      <c r="T3144">
        <v>0.94693125615906404</v>
      </c>
      <c r="U3144">
        <v>0.94693125615906404</v>
      </c>
      <c r="V3144">
        <v>0.71456828621035295</v>
      </c>
      <c r="W3144">
        <v>7.4</v>
      </c>
      <c r="X3144">
        <v>7.44</v>
      </c>
      <c r="Y3144">
        <v>-70531</v>
      </c>
      <c r="Z3144">
        <v>-3527</v>
      </c>
      <c r="AA3144">
        <v>-0.2</v>
      </c>
      <c r="AB3144">
        <v>20</v>
      </c>
      <c r="AC3144">
        <v>9</v>
      </c>
      <c r="AD3144">
        <v>11</v>
      </c>
      <c r="AE3144">
        <v>45</v>
      </c>
      <c r="AF3144">
        <v>16</v>
      </c>
      <c r="AG3144">
        <v>2</v>
      </c>
      <c r="AH3144">
        <v>5</v>
      </c>
      <c r="AI3144">
        <v>13</v>
      </c>
      <c r="AJ3144" s="301">
        <v>43919</v>
      </c>
      <c r="AK3144">
        <v>1398.5</v>
      </c>
      <c r="AL3144">
        <v>1316</v>
      </c>
      <c r="AM3144" s="301">
        <v>43828</v>
      </c>
      <c r="AN3144">
        <v>1726</v>
      </c>
      <c r="AO3144">
        <v>2574</v>
      </c>
      <c r="AP3144" s="301">
        <v>43645</v>
      </c>
      <c r="AQ3144">
        <v>1813</v>
      </c>
      <c r="AR3144">
        <v>2600</v>
      </c>
      <c r="AS3144" s="301">
        <v>43280</v>
      </c>
      <c r="AT3144">
        <v>1732</v>
      </c>
      <c r="AU3144">
        <v>3790</v>
      </c>
    </row>
    <row r="3145" spans="1:47" x14ac:dyDescent="0.2">
      <c r="A3145" s="102">
        <v>199</v>
      </c>
      <c r="B3145">
        <v>2502</v>
      </c>
      <c r="C3145" t="s">
        <v>1457</v>
      </c>
      <c r="D3145" t="s">
        <v>923</v>
      </c>
      <c r="E3145">
        <v>3706</v>
      </c>
      <c r="F3145">
        <v>3701</v>
      </c>
      <c r="G3145">
        <v>200</v>
      </c>
      <c r="H3145" t="s">
        <v>901</v>
      </c>
      <c r="I3145">
        <v>4203</v>
      </c>
      <c r="J3145" t="s">
        <v>533</v>
      </c>
      <c r="K3145" t="s">
        <v>920</v>
      </c>
      <c r="L3145">
        <v>2945</v>
      </c>
      <c r="M3145">
        <v>2890</v>
      </c>
      <c r="N3145">
        <v>300</v>
      </c>
      <c r="O3145" t="s">
        <v>898</v>
      </c>
      <c r="P3145">
        <v>0.91006761516330203</v>
      </c>
      <c r="Q3145">
        <v>0.96751922313987204</v>
      </c>
      <c r="R3145">
        <v>0.222951507394969</v>
      </c>
      <c r="S3145">
        <v>1.5588041749706101E-3</v>
      </c>
      <c r="T3145">
        <v>-1.0507499475528199</v>
      </c>
      <c r="U3145">
        <v>1.0507499475528199</v>
      </c>
      <c r="V3145">
        <v>1.1829410524370501</v>
      </c>
      <c r="W3145">
        <v>-7.7</v>
      </c>
      <c r="X3145">
        <v>17.13</v>
      </c>
      <c r="Y3145">
        <v>-70690</v>
      </c>
      <c r="Z3145">
        <v>-14138</v>
      </c>
      <c r="AA3145">
        <v>-0.56999999999999995</v>
      </c>
      <c r="AB3145">
        <v>5</v>
      </c>
      <c r="AC3145">
        <v>3</v>
      </c>
      <c r="AD3145">
        <v>2</v>
      </c>
      <c r="AE3145">
        <v>60</v>
      </c>
      <c r="AF3145">
        <v>14</v>
      </c>
      <c r="AG3145">
        <v>2</v>
      </c>
      <c r="AH3145">
        <v>1</v>
      </c>
      <c r="AI3145">
        <v>2</v>
      </c>
      <c r="AJ3145" s="301">
        <v>43919</v>
      </c>
      <c r="AK3145">
        <v>3661</v>
      </c>
      <c r="AL3145">
        <v>2277</v>
      </c>
      <c r="AM3145" s="301">
        <v>43828</v>
      </c>
      <c r="AN3145">
        <v>4983</v>
      </c>
      <c r="AO3145">
        <v>4115</v>
      </c>
      <c r="AP3145" s="301">
        <v>43645</v>
      </c>
      <c r="AQ3145">
        <v>4869</v>
      </c>
      <c r="AR3145">
        <v>3905</v>
      </c>
      <c r="AS3145" s="301">
        <v>43280</v>
      </c>
      <c r="AT3145">
        <v>5466</v>
      </c>
      <c r="AU3145">
        <v>5305</v>
      </c>
    </row>
    <row r="3146" spans="1:47" x14ac:dyDescent="0.2">
      <c r="A3146" s="102">
        <v>1304</v>
      </c>
      <c r="B3146">
        <v>3863</v>
      </c>
      <c r="C3146" t="s">
        <v>1050</v>
      </c>
      <c r="D3146" t="s">
        <v>1049</v>
      </c>
      <c r="E3146">
        <v>1536</v>
      </c>
      <c r="F3146">
        <v>1503</v>
      </c>
      <c r="G3146">
        <v>700</v>
      </c>
      <c r="H3146" t="s">
        <v>901</v>
      </c>
      <c r="I3146">
        <v>7867</v>
      </c>
      <c r="J3146" t="s">
        <v>1178</v>
      </c>
      <c r="K3146" t="s">
        <v>919</v>
      </c>
      <c r="L3146">
        <v>863</v>
      </c>
      <c r="M3146">
        <v>837</v>
      </c>
      <c r="N3146">
        <v>1300</v>
      </c>
      <c r="O3146" t="s">
        <v>898</v>
      </c>
      <c r="P3146">
        <v>0.61059312471137295</v>
      </c>
      <c r="Q3146">
        <v>0.94155917784252996</v>
      </c>
      <c r="R3146">
        <v>0.205272300543338</v>
      </c>
      <c r="S3146">
        <v>1.02806886997766E-3</v>
      </c>
      <c r="T3146">
        <v>-0.22634163776918401</v>
      </c>
      <c r="U3146">
        <v>0.22634163776918401</v>
      </c>
      <c r="V3146">
        <v>0.17635529597369601</v>
      </c>
      <c r="W3146">
        <v>-1.27</v>
      </c>
      <c r="X3146">
        <v>3.42</v>
      </c>
      <c r="Y3146">
        <v>-70844</v>
      </c>
      <c r="Z3146">
        <v>-5060</v>
      </c>
      <c r="AA3146">
        <v>-0.27</v>
      </c>
      <c r="AB3146">
        <v>14</v>
      </c>
      <c r="AC3146">
        <v>5</v>
      </c>
      <c r="AD3146">
        <v>9</v>
      </c>
      <c r="AE3146">
        <v>35.71</v>
      </c>
      <c r="AF3146">
        <v>18</v>
      </c>
      <c r="AG3146">
        <v>3</v>
      </c>
      <c r="AH3146">
        <v>3</v>
      </c>
      <c r="AI3146">
        <v>8</v>
      </c>
      <c r="AJ3146" s="301">
        <v>43919</v>
      </c>
      <c r="AK3146">
        <v>1583</v>
      </c>
      <c r="AL3146">
        <v>782</v>
      </c>
      <c r="AM3146" s="301">
        <v>43828</v>
      </c>
      <c r="AN3146">
        <v>1848</v>
      </c>
      <c r="AO3146">
        <v>1417</v>
      </c>
      <c r="AP3146" s="301">
        <v>43645</v>
      </c>
      <c r="AQ3146">
        <v>1925</v>
      </c>
      <c r="AR3146">
        <v>1307</v>
      </c>
      <c r="AS3146" s="301">
        <v>43280</v>
      </c>
      <c r="AT3146">
        <v>1732</v>
      </c>
      <c r="AU3146">
        <v>887</v>
      </c>
    </row>
    <row r="3147" spans="1:47" x14ac:dyDescent="0.2">
      <c r="A3147" s="102">
        <v>1056</v>
      </c>
      <c r="B3147">
        <v>2685</v>
      </c>
      <c r="C3147" t="s">
        <v>1479</v>
      </c>
      <c r="D3147" t="s">
        <v>921</v>
      </c>
      <c r="E3147">
        <v>1733</v>
      </c>
      <c r="F3147">
        <v>1726</v>
      </c>
      <c r="G3147">
        <v>600</v>
      </c>
      <c r="H3147" t="s">
        <v>898</v>
      </c>
      <c r="I3147">
        <v>7240</v>
      </c>
      <c r="J3147" t="s">
        <v>599</v>
      </c>
      <c r="K3147" t="s">
        <v>913</v>
      </c>
      <c r="L3147">
        <v>1315</v>
      </c>
      <c r="M3147">
        <v>1294</v>
      </c>
      <c r="N3147">
        <v>800</v>
      </c>
      <c r="O3147" t="s">
        <v>901</v>
      </c>
      <c r="P3147">
        <v>0.90281339550739304</v>
      </c>
      <c r="Q3147">
        <v>0.94628340893874896</v>
      </c>
      <c r="R3147">
        <v>0.32963869116337902</v>
      </c>
      <c r="S3147">
        <v>1.1027613302024401E-2</v>
      </c>
      <c r="T3147">
        <v>1.5661734691778999</v>
      </c>
      <c r="U3147">
        <v>1.5661734691778999</v>
      </c>
      <c r="V3147">
        <v>1.8456935044709</v>
      </c>
      <c r="W3147">
        <v>7.59</v>
      </c>
      <c r="X3147">
        <v>0.04</v>
      </c>
      <c r="Y3147">
        <v>-70873</v>
      </c>
      <c r="Z3147">
        <v>-4430</v>
      </c>
      <c r="AA3147">
        <v>-0.26</v>
      </c>
      <c r="AB3147">
        <v>16</v>
      </c>
      <c r="AC3147">
        <v>5</v>
      </c>
      <c r="AD3147">
        <v>11</v>
      </c>
      <c r="AE3147">
        <v>31.25</v>
      </c>
      <c r="AF3147">
        <v>17</v>
      </c>
      <c r="AG3147">
        <v>5</v>
      </c>
      <c r="AH3147">
        <v>5</v>
      </c>
      <c r="AI3147">
        <v>6</v>
      </c>
      <c r="AJ3147" s="301">
        <v>43919</v>
      </c>
      <c r="AK3147">
        <v>1291</v>
      </c>
      <c r="AL3147">
        <v>1212</v>
      </c>
      <c r="AM3147" s="301">
        <v>43828</v>
      </c>
      <c r="AN3147">
        <v>2489</v>
      </c>
      <c r="AO3147">
        <v>1641</v>
      </c>
      <c r="AP3147" s="301">
        <v>43645</v>
      </c>
      <c r="AQ3147">
        <v>2320</v>
      </c>
      <c r="AR3147">
        <v>1653</v>
      </c>
      <c r="AS3147" s="301">
        <v>43280</v>
      </c>
      <c r="AT3147">
        <v>1209</v>
      </c>
      <c r="AU3147">
        <v>2099</v>
      </c>
    </row>
    <row r="3148" spans="1:47" x14ac:dyDescent="0.2">
      <c r="A3148" s="102">
        <v>1647</v>
      </c>
      <c r="B3148">
        <v>7976</v>
      </c>
      <c r="C3148" t="s">
        <v>936</v>
      </c>
      <c r="D3148" t="s">
        <v>919</v>
      </c>
      <c r="E3148">
        <v>1351</v>
      </c>
      <c r="F3148">
        <v>1370</v>
      </c>
      <c r="G3148">
        <v>800</v>
      </c>
      <c r="H3148" t="s">
        <v>898</v>
      </c>
      <c r="I3148">
        <v>8233</v>
      </c>
      <c r="J3148" t="s">
        <v>930</v>
      </c>
      <c r="K3148" t="s">
        <v>921</v>
      </c>
      <c r="L3148">
        <v>920</v>
      </c>
      <c r="M3148">
        <v>907</v>
      </c>
      <c r="N3148">
        <v>1200</v>
      </c>
      <c r="O3148" t="s">
        <v>901</v>
      </c>
      <c r="P3148">
        <v>0.83141603876385595</v>
      </c>
      <c r="Q3148">
        <v>0.93347280483642803</v>
      </c>
      <c r="R3148">
        <v>1.04601712686439E-2</v>
      </c>
      <c r="S3148">
        <v>1.10945046005293E-2</v>
      </c>
      <c r="T3148">
        <v>1.2293756314317901</v>
      </c>
      <c r="U3148">
        <v>1.2293756314317901</v>
      </c>
      <c r="V3148">
        <v>0.43178099668021103</v>
      </c>
      <c r="W3148">
        <v>6.41</v>
      </c>
      <c r="X3148">
        <v>0.69</v>
      </c>
      <c r="Y3148">
        <v>-70901</v>
      </c>
      <c r="Z3148">
        <v>-4727</v>
      </c>
      <c r="AA3148">
        <v>-0.08</v>
      </c>
      <c r="AB3148">
        <v>15</v>
      </c>
      <c r="AC3148">
        <v>7</v>
      </c>
      <c r="AD3148">
        <v>8</v>
      </c>
      <c r="AE3148">
        <v>46.67</v>
      </c>
      <c r="AF3148">
        <v>19</v>
      </c>
      <c r="AG3148">
        <v>4</v>
      </c>
      <c r="AH3148">
        <v>3</v>
      </c>
      <c r="AI3148">
        <v>8</v>
      </c>
      <c r="AJ3148" s="301">
        <v>43919</v>
      </c>
      <c r="AK3148">
        <v>1547</v>
      </c>
      <c r="AL3148">
        <v>1003</v>
      </c>
      <c r="AM3148" s="301">
        <v>43828</v>
      </c>
      <c r="AN3148">
        <v>1638</v>
      </c>
      <c r="AO3148">
        <v>1228</v>
      </c>
      <c r="AP3148" s="301">
        <v>43645</v>
      </c>
      <c r="AQ3148">
        <v>1770</v>
      </c>
      <c r="AR3148">
        <v>1210</v>
      </c>
      <c r="AS3148" s="301">
        <v>43280</v>
      </c>
      <c r="AT3148">
        <v>2244</v>
      </c>
      <c r="AU3148">
        <v>1834</v>
      </c>
    </row>
    <row r="3149" spans="1:47" x14ac:dyDescent="0.2">
      <c r="A3149" s="102">
        <v>3692</v>
      </c>
      <c r="B3149">
        <v>8060</v>
      </c>
      <c r="C3149" t="s">
        <v>776</v>
      </c>
      <c r="D3149" t="s">
        <v>905</v>
      </c>
      <c r="E3149">
        <v>2200</v>
      </c>
      <c r="F3149">
        <v>2140</v>
      </c>
      <c r="G3149">
        <v>500</v>
      </c>
      <c r="H3149" t="s">
        <v>898</v>
      </c>
      <c r="I3149">
        <v>9412</v>
      </c>
      <c r="J3149" t="s">
        <v>452</v>
      </c>
      <c r="K3149" t="s">
        <v>900</v>
      </c>
      <c r="L3149">
        <v>402</v>
      </c>
      <c r="M3149">
        <v>391</v>
      </c>
      <c r="N3149">
        <v>2700</v>
      </c>
      <c r="O3149" t="s">
        <v>901</v>
      </c>
      <c r="P3149">
        <v>0.79412979836564601</v>
      </c>
      <c r="Q3149">
        <v>0.86986342536491001</v>
      </c>
      <c r="R3149" s="15">
        <v>0.249324368208204</v>
      </c>
      <c r="S3149" s="15">
        <v>4.7887263840986398E-2</v>
      </c>
      <c r="T3149">
        <v>1.3635231983699601</v>
      </c>
      <c r="U3149">
        <v>1.3635231983699601</v>
      </c>
      <c r="V3149">
        <v>0.63826850420824899</v>
      </c>
      <c r="W3149">
        <v>5.28</v>
      </c>
      <c r="X3149">
        <v>1.34</v>
      </c>
      <c r="Y3149">
        <v>-71055</v>
      </c>
      <c r="Z3149">
        <v>-4737</v>
      </c>
      <c r="AA3149">
        <v>-0.28000000000000003</v>
      </c>
      <c r="AB3149">
        <v>15</v>
      </c>
      <c r="AC3149">
        <v>7</v>
      </c>
      <c r="AD3149">
        <v>8</v>
      </c>
      <c r="AE3149">
        <v>46.67</v>
      </c>
      <c r="AF3149">
        <v>20</v>
      </c>
      <c r="AG3149">
        <v>1</v>
      </c>
      <c r="AH3149">
        <v>0</v>
      </c>
      <c r="AI3149">
        <v>14</v>
      </c>
      <c r="AJ3149" s="301">
        <v>43919</v>
      </c>
      <c r="AK3149">
        <v>2199</v>
      </c>
      <c r="AL3149">
        <v>393</v>
      </c>
      <c r="AM3149" s="301">
        <v>43828</v>
      </c>
      <c r="AN3149">
        <v>2540</v>
      </c>
      <c r="AO3149">
        <v>485</v>
      </c>
      <c r="AP3149" s="301">
        <v>43645</v>
      </c>
      <c r="AQ3149">
        <v>2372</v>
      </c>
      <c r="AR3149">
        <v>438</v>
      </c>
      <c r="AS3149" s="301">
        <v>43280</v>
      </c>
      <c r="AT3149">
        <v>2278</v>
      </c>
      <c r="AU3149">
        <v>538</v>
      </c>
    </row>
    <row r="3150" spans="1:47" x14ac:dyDescent="0.2">
      <c r="A3150" s="102">
        <v>3478</v>
      </c>
      <c r="B3150">
        <v>1417</v>
      </c>
      <c r="C3150" t="s">
        <v>1462</v>
      </c>
      <c r="D3150" t="s">
        <v>907</v>
      </c>
      <c r="E3150">
        <v>1611</v>
      </c>
      <c r="F3150">
        <v>1595</v>
      </c>
      <c r="G3150">
        <v>600</v>
      </c>
      <c r="H3150" t="s">
        <v>898</v>
      </c>
      <c r="I3150">
        <v>7012</v>
      </c>
      <c r="J3150" t="s">
        <v>1054</v>
      </c>
      <c r="K3150" t="s">
        <v>913</v>
      </c>
      <c r="L3150">
        <v>1524</v>
      </c>
      <c r="M3150">
        <v>1487</v>
      </c>
      <c r="N3150">
        <v>600</v>
      </c>
      <c r="O3150" t="s">
        <v>901</v>
      </c>
      <c r="P3150">
        <v>0.73233701931438999</v>
      </c>
      <c r="Q3150">
        <v>0.87816061331033102</v>
      </c>
      <c r="R3150">
        <v>0.128564541055636</v>
      </c>
      <c r="S3150" s="15">
        <v>1.31780755854915E-2</v>
      </c>
      <c r="T3150">
        <v>3.2549539063772599</v>
      </c>
      <c r="U3150">
        <v>3.2549539063772599</v>
      </c>
      <c r="V3150">
        <v>2.90914871802357</v>
      </c>
      <c r="W3150">
        <v>17.329999999999998</v>
      </c>
      <c r="X3150">
        <v>6.77</v>
      </c>
      <c r="Y3150">
        <v>-71541</v>
      </c>
      <c r="Z3150">
        <v>-5503</v>
      </c>
      <c r="AA3150">
        <v>-0.25</v>
      </c>
      <c r="AB3150">
        <v>13</v>
      </c>
      <c r="AC3150">
        <v>6</v>
      </c>
      <c r="AD3150">
        <v>7</v>
      </c>
      <c r="AE3150">
        <v>46.15</v>
      </c>
      <c r="AF3150">
        <v>19</v>
      </c>
      <c r="AG3150">
        <v>3</v>
      </c>
      <c r="AH3150">
        <v>1</v>
      </c>
      <c r="AI3150">
        <v>9</v>
      </c>
      <c r="AJ3150" s="301">
        <v>43919</v>
      </c>
      <c r="AK3150">
        <v>1375</v>
      </c>
      <c r="AL3150">
        <v>1613</v>
      </c>
      <c r="AM3150" s="301">
        <v>43828</v>
      </c>
      <c r="AN3150">
        <v>1651</v>
      </c>
      <c r="AO3150">
        <v>2408</v>
      </c>
      <c r="AP3150" s="301">
        <v>43645</v>
      </c>
      <c r="AQ3150">
        <v>1652</v>
      </c>
      <c r="AR3150">
        <v>2584</v>
      </c>
      <c r="AS3150" s="301">
        <v>43280</v>
      </c>
      <c r="AT3150">
        <v>1687</v>
      </c>
      <c r="AU3150">
        <v>3200</v>
      </c>
    </row>
    <row r="3151" spans="1:47" x14ac:dyDescent="0.2">
      <c r="A3151" s="102">
        <v>2725</v>
      </c>
      <c r="B3151">
        <v>1959</v>
      </c>
      <c r="C3151" t="s">
        <v>1446</v>
      </c>
      <c r="D3151" t="s">
        <v>907</v>
      </c>
      <c r="E3151">
        <v>3135</v>
      </c>
      <c r="F3151">
        <v>3115</v>
      </c>
      <c r="G3151">
        <v>300</v>
      </c>
      <c r="H3151" t="s">
        <v>898</v>
      </c>
      <c r="I3151">
        <v>7012</v>
      </c>
      <c r="J3151" t="s">
        <v>1054</v>
      </c>
      <c r="K3151" t="s">
        <v>913</v>
      </c>
      <c r="L3151">
        <v>1524</v>
      </c>
      <c r="M3151">
        <v>1487</v>
      </c>
      <c r="N3151">
        <v>600</v>
      </c>
      <c r="O3151" t="s">
        <v>901</v>
      </c>
      <c r="P3151">
        <v>0.69511726080926495</v>
      </c>
      <c r="Q3151">
        <v>0.90534654073484899</v>
      </c>
      <c r="R3151">
        <v>4.3620134407347598E-2</v>
      </c>
      <c r="S3151">
        <v>2.9711041272200801E-2</v>
      </c>
      <c r="T3151">
        <v>2.58779762342779</v>
      </c>
      <c r="U3151">
        <v>2.58779762342779</v>
      </c>
      <c r="V3151">
        <v>2.05782241632288</v>
      </c>
      <c r="W3151">
        <v>14.17</v>
      </c>
      <c r="X3151">
        <v>4.53</v>
      </c>
      <c r="Y3151">
        <v>-71833</v>
      </c>
      <c r="Z3151">
        <v>-10262</v>
      </c>
      <c r="AA3151">
        <v>-0.54</v>
      </c>
      <c r="AB3151">
        <v>7</v>
      </c>
      <c r="AC3151">
        <v>4</v>
      </c>
      <c r="AD3151">
        <v>3</v>
      </c>
      <c r="AE3151">
        <v>57.14</v>
      </c>
      <c r="AF3151">
        <v>18</v>
      </c>
      <c r="AG3151">
        <v>1</v>
      </c>
      <c r="AH3151">
        <v>2</v>
      </c>
      <c r="AI3151">
        <v>4</v>
      </c>
      <c r="AJ3151" s="301">
        <v>43919</v>
      </c>
      <c r="AK3151">
        <v>3070</v>
      </c>
      <c r="AL3151">
        <v>1613</v>
      </c>
      <c r="AM3151" s="301">
        <v>43828</v>
      </c>
      <c r="AN3151">
        <v>3235</v>
      </c>
      <c r="AO3151">
        <v>2408</v>
      </c>
      <c r="AP3151" s="301">
        <v>43645</v>
      </c>
      <c r="AQ3151">
        <v>3325</v>
      </c>
      <c r="AR3151">
        <v>2584</v>
      </c>
      <c r="AS3151" s="301">
        <v>43280</v>
      </c>
      <c r="AT3151">
        <v>5210</v>
      </c>
      <c r="AU3151">
        <v>3200</v>
      </c>
    </row>
    <row r="3152" spans="1:47" x14ac:dyDescent="0.2">
      <c r="A3152" s="102">
        <v>427</v>
      </c>
      <c r="B3152">
        <v>4208</v>
      </c>
      <c r="C3152" t="s">
        <v>1026</v>
      </c>
      <c r="D3152" t="s">
        <v>920</v>
      </c>
      <c r="E3152">
        <v>1810</v>
      </c>
      <c r="F3152">
        <v>1797</v>
      </c>
      <c r="G3152">
        <v>600</v>
      </c>
      <c r="H3152" t="s">
        <v>901</v>
      </c>
      <c r="I3152">
        <v>9303</v>
      </c>
      <c r="J3152" t="s">
        <v>1166</v>
      </c>
      <c r="K3152" t="s">
        <v>1184</v>
      </c>
      <c r="L3152">
        <v>1276</v>
      </c>
      <c r="M3152">
        <v>1286</v>
      </c>
      <c r="N3152">
        <v>800</v>
      </c>
      <c r="O3152" t="s">
        <v>898</v>
      </c>
      <c r="P3152">
        <v>0.94124012565542503</v>
      </c>
      <c r="Q3152">
        <v>0.95992344257998197</v>
      </c>
      <c r="R3152" s="15">
        <v>3.7494033183833E-2</v>
      </c>
      <c r="S3152">
        <v>2.0197675726329602E-3</v>
      </c>
      <c r="T3152">
        <v>-0.46108039788618899</v>
      </c>
      <c r="U3152">
        <v>0.46108039788618899</v>
      </c>
      <c r="V3152">
        <v>0.40834203730475299</v>
      </c>
      <c r="W3152">
        <v>-1.35</v>
      </c>
      <c r="X3152">
        <v>4.58</v>
      </c>
      <c r="Y3152">
        <v>-72196</v>
      </c>
      <c r="Z3152">
        <v>-6563</v>
      </c>
      <c r="AA3152">
        <v>-0.21</v>
      </c>
      <c r="AB3152">
        <v>11</v>
      </c>
      <c r="AC3152">
        <v>6</v>
      </c>
      <c r="AD3152">
        <v>5</v>
      </c>
      <c r="AE3152">
        <v>54.55</v>
      </c>
      <c r="AF3152">
        <v>20</v>
      </c>
      <c r="AG3152">
        <v>1</v>
      </c>
      <c r="AH3152">
        <v>1</v>
      </c>
      <c r="AI3152">
        <v>9</v>
      </c>
      <c r="AJ3152" s="301">
        <v>43919</v>
      </c>
      <c r="AK3152">
        <v>1691</v>
      </c>
      <c r="AL3152">
        <v>1217</v>
      </c>
      <c r="AM3152" s="301">
        <v>43828</v>
      </c>
      <c r="AN3152">
        <v>2379</v>
      </c>
      <c r="AO3152">
        <v>1471</v>
      </c>
      <c r="AP3152" s="301">
        <v>43645</v>
      </c>
      <c r="AQ3152">
        <v>2298</v>
      </c>
      <c r="AR3152">
        <v>1417</v>
      </c>
      <c r="AS3152" s="301">
        <v>43280</v>
      </c>
      <c r="AT3152">
        <v>2821</v>
      </c>
      <c r="AU3152">
        <v>1330</v>
      </c>
    </row>
    <row r="3153" spans="1:47" x14ac:dyDescent="0.2">
      <c r="A3153" s="102">
        <v>836</v>
      </c>
      <c r="B3153">
        <v>3086</v>
      </c>
      <c r="C3153" t="s">
        <v>503</v>
      </c>
      <c r="D3153" t="s">
        <v>921</v>
      </c>
      <c r="E3153">
        <v>795</v>
      </c>
      <c r="F3153">
        <v>758</v>
      </c>
      <c r="G3153">
        <v>1400</v>
      </c>
      <c r="H3153" t="s">
        <v>901</v>
      </c>
      <c r="I3153">
        <v>3087</v>
      </c>
      <c r="J3153" t="s">
        <v>1094</v>
      </c>
      <c r="K3153" t="s">
        <v>921</v>
      </c>
      <c r="L3153">
        <v>1721</v>
      </c>
      <c r="M3153">
        <v>1719</v>
      </c>
      <c r="N3153">
        <v>600</v>
      </c>
      <c r="O3153" t="s">
        <v>898</v>
      </c>
      <c r="P3153">
        <v>0.74117047623004795</v>
      </c>
      <c r="Q3153">
        <v>0.95050705617282105</v>
      </c>
      <c r="R3153">
        <v>8.8298061989672799E-2</v>
      </c>
      <c r="S3153">
        <v>8.8009485374139607E-2</v>
      </c>
      <c r="T3153">
        <v>-2.2116841554745199</v>
      </c>
      <c r="U3153">
        <v>2.2116841554745199</v>
      </c>
      <c r="V3153">
        <v>1.4084223693076099</v>
      </c>
      <c r="W3153">
        <v>-16.12</v>
      </c>
      <c r="X3153">
        <v>2.89</v>
      </c>
      <c r="Y3153">
        <v>-72241</v>
      </c>
      <c r="Z3153">
        <v>-5160</v>
      </c>
      <c r="AA3153">
        <v>-0.32</v>
      </c>
      <c r="AB3153">
        <v>14</v>
      </c>
      <c r="AC3153">
        <v>6</v>
      </c>
      <c r="AD3153">
        <v>8</v>
      </c>
      <c r="AE3153">
        <v>42.86</v>
      </c>
      <c r="AF3153">
        <v>18</v>
      </c>
      <c r="AG3153">
        <v>2</v>
      </c>
      <c r="AH3153">
        <v>2</v>
      </c>
      <c r="AI3153">
        <v>10</v>
      </c>
      <c r="AJ3153" s="301">
        <v>43919</v>
      </c>
      <c r="AK3153">
        <v>907</v>
      </c>
      <c r="AL3153">
        <v>1657</v>
      </c>
      <c r="AM3153" s="301">
        <v>43828</v>
      </c>
      <c r="AN3153">
        <v>1530</v>
      </c>
      <c r="AO3153">
        <v>2166</v>
      </c>
      <c r="AP3153" s="301">
        <v>43645</v>
      </c>
      <c r="AQ3153">
        <v>1244</v>
      </c>
      <c r="AR3153">
        <v>2077</v>
      </c>
      <c r="AS3153" s="301">
        <v>43280</v>
      </c>
      <c r="AT3153">
        <v>1630</v>
      </c>
      <c r="AU3153">
        <v>2140</v>
      </c>
    </row>
    <row r="3154" spans="1:47" x14ac:dyDescent="0.2">
      <c r="A3154" s="102">
        <v>609</v>
      </c>
      <c r="B3154">
        <v>6471</v>
      </c>
      <c r="C3154" t="s">
        <v>805</v>
      </c>
      <c r="D3154" t="s">
        <v>909</v>
      </c>
      <c r="E3154">
        <v>782</v>
      </c>
      <c r="F3154">
        <v>777</v>
      </c>
      <c r="G3154">
        <v>1300</v>
      </c>
      <c r="H3154" t="s">
        <v>901</v>
      </c>
      <c r="I3154">
        <v>7453</v>
      </c>
      <c r="J3154" t="s">
        <v>50</v>
      </c>
      <c r="K3154" t="s">
        <v>921</v>
      </c>
      <c r="L3154">
        <v>1533</v>
      </c>
      <c r="M3154">
        <v>1495</v>
      </c>
      <c r="N3154">
        <v>700</v>
      </c>
      <c r="O3154" t="s">
        <v>898</v>
      </c>
      <c r="P3154">
        <v>0.91188240070082704</v>
      </c>
      <c r="Q3154">
        <v>0.95541511002199697</v>
      </c>
      <c r="R3154" s="15">
        <v>0.13137534967044401</v>
      </c>
      <c r="S3154">
        <v>4.3213000562123396E-3</v>
      </c>
      <c r="T3154">
        <v>-0.84707816181768802</v>
      </c>
      <c r="U3154">
        <v>0.84707816181768802</v>
      </c>
      <c r="V3154">
        <v>1.13058737033143</v>
      </c>
      <c r="W3154">
        <v>-6.65</v>
      </c>
      <c r="X3154">
        <v>3.48</v>
      </c>
      <c r="Y3154">
        <v>-72853</v>
      </c>
      <c r="Z3154">
        <v>-5204</v>
      </c>
      <c r="AA3154">
        <v>-0.43</v>
      </c>
      <c r="AB3154">
        <v>14</v>
      </c>
      <c r="AC3154">
        <v>7</v>
      </c>
      <c r="AD3154">
        <v>7</v>
      </c>
      <c r="AE3154">
        <v>50</v>
      </c>
      <c r="AF3154">
        <v>18</v>
      </c>
      <c r="AG3154">
        <v>3</v>
      </c>
      <c r="AH3154">
        <v>2</v>
      </c>
      <c r="AI3154">
        <v>9</v>
      </c>
      <c r="AJ3154" s="301">
        <v>43919</v>
      </c>
      <c r="AK3154">
        <v>711</v>
      </c>
      <c r="AL3154">
        <v>1204</v>
      </c>
      <c r="AM3154" s="301">
        <v>43828</v>
      </c>
      <c r="AN3154">
        <v>1041</v>
      </c>
      <c r="AO3154">
        <v>2556</v>
      </c>
      <c r="AP3154" s="301">
        <v>43645</v>
      </c>
      <c r="AQ3154">
        <v>996</v>
      </c>
      <c r="AR3154">
        <v>1959</v>
      </c>
      <c r="AS3154" s="301">
        <v>43280</v>
      </c>
      <c r="AT3154">
        <v>1135</v>
      </c>
      <c r="AU3154">
        <v>3775</v>
      </c>
    </row>
    <row r="3155" spans="1:47" x14ac:dyDescent="0.2">
      <c r="A3155" s="102">
        <v>3093</v>
      </c>
      <c r="B3155">
        <v>3197</v>
      </c>
      <c r="C3155" t="s">
        <v>508</v>
      </c>
      <c r="D3155" t="s">
        <v>921</v>
      </c>
      <c r="E3155">
        <v>1738</v>
      </c>
      <c r="F3155">
        <v>1715</v>
      </c>
      <c r="G3155">
        <v>600</v>
      </c>
      <c r="H3155" t="s">
        <v>901</v>
      </c>
      <c r="I3155">
        <v>6472</v>
      </c>
      <c r="J3155" t="s">
        <v>59</v>
      </c>
      <c r="K3155" t="s">
        <v>909</v>
      </c>
      <c r="L3155">
        <v>213</v>
      </c>
      <c r="M3155">
        <v>211</v>
      </c>
      <c r="N3155">
        <v>4900</v>
      </c>
      <c r="O3155" t="s">
        <v>898</v>
      </c>
      <c r="P3155">
        <v>0.90419673833214897</v>
      </c>
      <c r="Q3155">
        <v>0.89371507855243704</v>
      </c>
      <c r="R3155">
        <v>9.1020987746442406E-2</v>
      </c>
      <c r="S3155" s="15">
        <v>6.1080275031815998E-2</v>
      </c>
      <c r="T3155">
        <v>-4.2541774592810798E-2</v>
      </c>
      <c r="U3155">
        <v>4.2541774592810798E-2</v>
      </c>
      <c r="V3155">
        <v>8.7196526020891493E-2</v>
      </c>
      <c r="W3155">
        <v>-0.3</v>
      </c>
      <c r="X3155">
        <v>0.48</v>
      </c>
      <c r="Y3155">
        <v>-73089</v>
      </c>
      <c r="Z3155">
        <v>-4873</v>
      </c>
      <c r="AA3155">
        <v>-0.26</v>
      </c>
      <c r="AB3155">
        <v>15</v>
      </c>
      <c r="AC3155">
        <v>8</v>
      </c>
      <c r="AD3155">
        <v>7</v>
      </c>
      <c r="AE3155">
        <v>53.33</v>
      </c>
      <c r="AF3155">
        <v>16</v>
      </c>
      <c r="AG3155">
        <v>2</v>
      </c>
      <c r="AH3155">
        <v>5</v>
      </c>
      <c r="AI3155">
        <v>8</v>
      </c>
      <c r="AJ3155" s="301">
        <v>43919</v>
      </c>
      <c r="AK3155">
        <v>1614</v>
      </c>
      <c r="AL3155">
        <v>196</v>
      </c>
      <c r="AM3155" s="301">
        <v>43828</v>
      </c>
      <c r="AN3155">
        <v>2135</v>
      </c>
      <c r="AO3155">
        <v>345</v>
      </c>
      <c r="AP3155" s="301">
        <v>43645</v>
      </c>
      <c r="AQ3155">
        <v>1873</v>
      </c>
      <c r="AR3155">
        <v>334</v>
      </c>
      <c r="AS3155" s="301">
        <v>43280</v>
      </c>
      <c r="AT3155">
        <v>1626</v>
      </c>
      <c r="AU3155">
        <v>456</v>
      </c>
    </row>
    <row r="3156" spans="1:47" x14ac:dyDescent="0.2">
      <c r="A3156" s="102">
        <v>1054</v>
      </c>
      <c r="B3156">
        <v>3087</v>
      </c>
      <c r="C3156" t="s">
        <v>1094</v>
      </c>
      <c r="D3156" t="s">
        <v>921</v>
      </c>
      <c r="E3156">
        <v>1721</v>
      </c>
      <c r="F3156">
        <v>1719</v>
      </c>
      <c r="G3156">
        <v>600</v>
      </c>
      <c r="H3156" t="s">
        <v>901</v>
      </c>
      <c r="I3156">
        <v>7272</v>
      </c>
      <c r="J3156" t="s">
        <v>1039</v>
      </c>
      <c r="K3156" t="s">
        <v>913</v>
      </c>
      <c r="L3156">
        <v>1670</v>
      </c>
      <c r="M3156">
        <v>1639</v>
      </c>
      <c r="N3156">
        <v>600</v>
      </c>
      <c r="O3156" t="s">
        <v>898</v>
      </c>
      <c r="P3156">
        <v>0.77301137275864196</v>
      </c>
      <c r="Q3156">
        <v>0.94638265032406199</v>
      </c>
      <c r="R3156">
        <v>0.329910734870834</v>
      </c>
      <c r="S3156" s="15">
        <v>3.3259776192128498E-2</v>
      </c>
      <c r="T3156">
        <v>-1.43887158505201</v>
      </c>
      <c r="U3156">
        <v>1.43887158505201</v>
      </c>
      <c r="V3156">
        <v>1.8902559545629001</v>
      </c>
      <c r="W3156">
        <v>-14.4</v>
      </c>
      <c r="X3156">
        <v>4.6500000000000004</v>
      </c>
      <c r="Y3156">
        <v>-73198</v>
      </c>
      <c r="Z3156">
        <v>-7320</v>
      </c>
      <c r="AA3156">
        <v>-0.36</v>
      </c>
      <c r="AB3156">
        <v>10</v>
      </c>
      <c r="AC3156">
        <v>4</v>
      </c>
      <c r="AD3156">
        <v>6</v>
      </c>
      <c r="AE3156">
        <v>40</v>
      </c>
      <c r="AF3156">
        <v>18</v>
      </c>
      <c r="AG3156">
        <v>2</v>
      </c>
      <c r="AH3156">
        <v>2</v>
      </c>
      <c r="AI3156">
        <v>6</v>
      </c>
      <c r="AJ3156" s="301">
        <v>43919</v>
      </c>
      <c r="AK3156">
        <v>1657</v>
      </c>
      <c r="AL3156">
        <v>1350</v>
      </c>
      <c r="AM3156" s="301">
        <v>43828</v>
      </c>
      <c r="AN3156">
        <v>2166</v>
      </c>
      <c r="AO3156">
        <v>2203</v>
      </c>
      <c r="AP3156" s="301">
        <v>43645</v>
      </c>
      <c r="AQ3156">
        <v>2077</v>
      </c>
      <c r="AR3156">
        <v>1960</v>
      </c>
      <c r="AS3156" s="301">
        <v>43280</v>
      </c>
      <c r="AT3156">
        <v>2140</v>
      </c>
      <c r="AU3156">
        <v>2795</v>
      </c>
    </row>
    <row r="3157" spans="1:47" x14ac:dyDescent="0.2">
      <c r="A3157" s="102">
        <v>1520</v>
      </c>
      <c r="B3157">
        <v>3087</v>
      </c>
      <c r="C3157" t="s">
        <v>1094</v>
      </c>
      <c r="D3157" t="s">
        <v>921</v>
      </c>
      <c r="E3157">
        <v>1721</v>
      </c>
      <c r="F3157">
        <v>1719</v>
      </c>
      <c r="G3157">
        <v>600</v>
      </c>
      <c r="H3157" t="s">
        <v>901</v>
      </c>
      <c r="I3157">
        <v>9613</v>
      </c>
      <c r="J3157" t="s">
        <v>1183</v>
      </c>
      <c r="K3157" t="s">
        <v>900</v>
      </c>
      <c r="L3157">
        <v>1203</v>
      </c>
      <c r="M3157">
        <v>1177</v>
      </c>
      <c r="N3157">
        <v>900</v>
      </c>
      <c r="O3157" t="s">
        <v>898</v>
      </c>
      <c r="P3157">
        <v>0.91955996231029102</v>
      </c>
      <c r="Q3157">
        <v>0.93624397495735801</v>
      </c>
      <c r="R3157" s="15">
        <v>2.36117732504195E-2</v>
      </c>
      <c r="S3157">
        <v>4.7221928288820297E-2</v>
      </c>
      <c r="T3157">
        <v>-0.49162336156354203</v>
      </c>
      <c r="U3157">
        <v>0.49162336156354203</v>
      </c>
      <c r="V3157">
        <v>0.910503875493059</v>
      </c>
      <c r="W3157">
        <v>-3.11</v>
      </c>
      <c r="X3157">
        <v>2.71</v>
      </c>
      <c r="Y3157">
        <v>-73343</v>
      </c>
      <c r="Z3157">
        <v>-4890</v>
      </c>
      <c r="AA3157">
        <v>-0.23</v>
      </c>
      <c r="AB3157">
        <v>15</v>
      </c>
      <c r="AC3157">
        <v>7</v>
      </c>
      <c r="AD3157">
        <v>8</v>
      </c>
      <c r="AE3157">
        <v>46.67</v>
      </c>
      <c r="AF3157">
        <v>20</v>
      </c>
      <c r="AG3157">
        <v>0</v>
      </c>
      <c r="AH3157">
        <v>2</v>
      </c>
      <c r="AI3157">
        <v>13</v>
      </c>
      <c r="AJ3157" s="301">
        <v>43919</v>
      </c>
      <c r="AK3157">
        <v>1657</v>
      </c>
      <c r="AL3157">
        <v>1043</v>
      </c>
      <c r="AM3157" s="301">
        <v>43828</v>
      </c>
      <c r="AN3157">
        <v>2166</v>
      </c>
      <c r="AO3157">
        <v>1467</v>
      </c>
      <c r="AP3157" s="301">
        <v>43645</v>
      </c>
      <c r="AQ3157">
        <v>2077</v>
      </c>
      <c r="AR3157">
        <v>1461</v>
      </c>
      <c r="AS3157" s="301">
        <v>43280</v>
      </c>
      <c r="AT3157">
        <v>2140</v>
      </c>
      <c r="AU3157">
        <v>1251</v>
      </c>
    </row>
    <row r="3158" spans="1:47" x14ac:dyDescent="0.2">
      <c r="A3158" s="102">
        <v>1141</v>
      </c>
      <c r="B3158">
        <v>4183</v>
      </c>
      <c r="C3158" t="s">
        <v>1028</v>
      </c>
      <c r="D3158" t="s">
        <v>920</v>
      </c>
      <c r="E3158">
        <v>2221</v>
      </c>
      <c r="F3158">
        <v>2197</v>
      </c>
      <c r="G3158">
        <v>400</v>
      </c>
      <c r="H3158" t="s">
        <v>901</v>
      </c>
      <c r="I3158">
        <v>5201</v>
      </c>
      <c r="J3158" t="s">
        <v>1161</v>
      </c>
      <c r="K3158" t="s">
        <v>897</v>
      </c>
      <c r="L3158">
        <v>3070</v>
      </c>
      <c r="M3158">
        <v>3020</v>
      </c>
      <c r="N3158">
        <v>300</v>
      </c>
      <c r="O3158" t="s">
        <v>898</v>
      </c>
      <c r="P3158">
        <v>0.92666026437864502</v>
      </c>
      <c r="Q3158">
        <v>0.94482773153302502</v>
      </c>
      <c r="R3158">
        <v>0.20304821926611399</v>
      </c>
      <c r="S3158">
        <v>1.2901040417715301E-2</v>
      </c>
      <c r="T3158">
        <v>-0.47203812984423499</v>
      </c>
      <c r="U3158">
        <v>0.47203812984423499</v>
      </c>
      <c r="V3158">
        <v>0.83023945632442098</v>
      </c>
      <c r="W3158">
        <v>-3.14</v>
      </c>
      <c r="X3158">
        <v>3</v>
      </c>
      <c r="Y3158">
        <v>-73434</v>
      </c>
      <c r="Z3158">
        <v>-5649</v>
      </c>
      <c r="AA3158">
        <v>-0.36</v>
      </c>
      <c r="AB3158">
        <v>13</v>
      </c>
      <c r="AC3158">
        <v>7</v>
      </c>
      <c r="AD3158">
        <v>6</v>
      </c>
      <c r="AE3158">
        <v>53.85</v>
      </c>
      <c r="AF3158">
        <v>18</v>
      </c>
      <c r="AG3158">
        <v>1</v>
      </c>
      <c r="AH3158">
        <v>2</v>
      </c>
      <c r="AI3158">
        <v>10</v>
      </c>
      <c r="AJ3158" s="301">
        <v>43919</v>
      </c>
      <c r="AK3158">
        <v>2105</v>
      </c>
      <c r="AL3158">
        <v>2774</v>
      </c>
      <c r="AM3158" s="301">
        <v>43828</v>
      </c>
      <c r="AN3158">
        <v>2680</v>
      </c>
      <c r="AO3158">
        <v>3930</v>
      </c>
      <c r="AP3158" s="301">
        <v>43645</v>
      </c>
      <c r="AQ3158">
        <v>2728</v>
      </c>
      <c r="AR3158">
        <v>3785</v>
      </c>
      <c r="AS3158" s="301">
        <v>43280</v>
      </c>
      <c r="AT3158">
        <v>2913</v>
      </c>
      <c r="AU3158">
        <v>4225</v>
      </c>
    </row>
    <row r="3159" spans="1:47" x14ac:dyDescent="0.2">
      <c r="A3159" s="102">
        <v>2097</v>
      </c>
      <c r="B3159">
        <v>4205</v>
      </c>
      <c r="C3159" t="s">
        <v>998</v>
      </c>
      <c r="D3159" t="s">
        <v>920</v>
      </c>
      <c r="E3159">
        <v>988</v>
      </c>
      <c r="F3159">
        <v>968</v>
      </c>
      <c r="G3159">
        <v>1100</v>
      </c>
      <c r="H3159" t="s">
        <v>898</v>
      </c>
      <c r="I3159">
        <v>4631</v>
      </c>
      <c r="J3159" t="s">
        <v>1088</v>
      </c>
      <c r="K3159" t="s">
        <v>920</v>
      </c>
      <c r="L3159">
        <v>2685</v>
      </c>
      <c r="M3159">
        <v>2636</v>
      </c>
      <c r="N3159">
        <v>400</v>
      </c>
      <c r="O3159" t="s">
        <v>901</v>
      </c>
      <c r="P3159">
        <v>0.95019945036192499</v>
      </c>
      <c r="Q3159">
        <v>0.92227929029929001</v>
      </c>
      <c r="R3159">
        <v>0.133865176213008</v>
      </c>
      <c r="S3159" s="15">
        <v>6.0694999389817601E-2</v>
      </c>
      <c r="T3159">
        <v>0.124934452498876</v>
      </c>
      <c r="U3159">
        <v>0.124934452498876</v>
      </c>
      <c r="V3159">
        <v>0.552287194935697</v>
      </c>
      <c r="W3159">
        <v>0.49</v>
      </c>
      <c r="X3159">
        <v>0.99</v>
      </c>
      <c r="Y3159">
        <v>-73498</v>
      </c>
      <c r="Z3159">
        <v>-5250</v>
      </c>
      <c r="AA3159">
        <v>-0.28000000000000003</v>
      </c>
      <c r="AB3159">
        <v>14</v>
      </c>
      <c r="AC3159">
        <v>6</v>
      </c>
      <c r="AD3159">
        <v>8</v>
      </c>
      <c r="AE3159">
        <v>42.86</v>
      </c>
      <c r="AF3159">
        <v>21</v>
      </c>
      <c r="AG3159">
        <v>1</v>
      </c>
      <c r="AH3159">
        <v>0</v>
      </c>
      <c r="AI3159">
        <v>13</v>
      </c>
      <c r="AJ3159" s="301">
        <v>43919</v>
      </c>
      <c r="AK3159">
        <v>851</v>
      </c>
      <c r="AL3159">
        <v>2479</v>
      </c>
      <c r="AM3159" s="301">
        <v>43828</v>
      </c>
      <c r="AN3159">
        <v>1366</v>
      </c>
      <c r="AO3159">
        <v>3035</v>
      </c>
      <c r="AP3159" s="301">
        <v>43645</v>
      </c>
      <c r="AQ3159">
        <v>1217</v>
      </c>
      <c r="AR3159">
        <v>2906</v>
      </c>
      <c r="AS3159" s="301">
        <v>43280</v>
      </c>
      <c r="AT3159">
        <v>1272</v>
      </c>
      <c r="AU3159">
        <v>3450</v>
      </c>
    </row>
    <row r="3160" spans="1:47" x14ac:dyDescent="0.2">
      <c r="A3160" s="102">
        <v>2662</v>
      </c>
      <c r="B3160">
        <v>6436</v>
      </c>
      <c r="C3160" t="s">
        <v>1170</v>
      </c>
      <c r="D3160" t="s">
        <v>909</v>
      </c>
      <c r="E3160">
        <v>2306</v>
      </c>
      <c r="F3160">
        <v>2253</v>
      </c>
      <c r="G3160">
        <v>400</v>
      </c>
      <c r="H3160" t="s">
        <v>901</v>
      </c>
      <c r="I3160">
        <v>6902</v>
      </c>
      <c r="J3160" t="s">
        <v>588</v>
      </c>
      <c r="K3160" t="s">
        <v>913</v>
      </c>
      <c r="L3160">
        <v>4170</v>
      </c>
      <c r="M3160">
        <v>4151</v>
      </c>
      <c r="N3160">
        <v>200</v>
      </c>
      <c r="O3160" t="s">
        <v>898</v>
      </c>
      <c r="P3160">
        <v>0.53499309162585296</v>
      </c>
      <c r="Q3160">
        <v>0.906992288920347</v>
      </c>
      <c r="R3160">
        <v>0.21400189145154799</v>
      </c>
      <c r="S3160">
        <v>8.9478714046825905E-2</v>
      </c>
      <c r="T3160">
        <v>-1.5510385635370201</v>
      </c>
      <c r="U3160">
        <v>1.5510385635370201</v>
      </c>
      <c r="V3160">
        <v>1.55669053200247</v>
      </c>
      <c r="W3160">
        <v>-13.03</v>
      </c>
      <c r="X3160">
        <v>8.5500000000000007</v>
      </c>
      <c r="Y3160">
        <v>-74141</v>
      </c>
      <c r="Z3160">
        <v>-6740</v>
      </c>
      <c r="AA3160">
        <v>-0.27</v>
      </c>
      <c r="AB3160">
        <v>11</v>
      </c>
      <c r="AC3160">
        <v>6</v>
      </c>
      <c r="AD3160">
        <v>5</v>
      </c>
      <c r="AE3160">
        <v>54.55</v>
      </c>
      <c r="AF3160">
        <v>21</v>
      </c>
      <c r="AG3160">
        <v>1</v>
      </c>
      <c r="AH3160">
        <v>2</v>
      </c>
      <c r="AI3160">
        <v>8</v>
      </c>
      <c r="AJ3160" s="301">
        <v>43919</v>
      </c>
      <c r="AK3160">
        <v>2409</v>
      </c>
      <c r="AL3160">
        <v>3590</v>
      </c>
      <c r="AM3160" s="301">
        <v>43828</v>
      </c>
      <c r="AN3160">
        <v>3335</v>
      </c>
      <c r="AO3160">
        <v>4966</v>
      </c>
      <c r="AP3160" s="301">
        <v>43645</v>
      </c>
      <c r="AQ3160">
        <v>3055</v>
      </c>
      <c r="AR3160">
        <v>4642</v>
      </c>
      <c r="AS3160" s="301">
        <v>43280</v>
      </c>
      <c r="AT3160">
        <v>2547</v>
      </c>
      <c r="AU3160">
        <v>5245</v>
      </c>
    </row>
    <row r="3161" spans="1:47" x14ac:dyDescent="0.2">
      <c r="A3161" s="102">
        <v>2384</v>
      </c>
      <c r="B3161">
        <v>2587</v>
      </c>
      <c r="C3161" t="s">
        <v>1233</v>
      </c>
      <c r="D3161" t="s">
        <v>923</v>
      </c>
      <c r="E3161">
        <v>4200</v>
      </c>
      <c r="F3161">
        <v>4180</v>
      </c>
      <c r="G3161">
        <v>200</v>
      </c>
      <c r="H3161" t="s">
        <v>901</v>
      </c>
      <c r="I3161">
        <v>4203</v>
      </c>
      <c r="J3161" t="s">
        <v>533</v>
      </c>
      <c r="K3161" t="s">
        <v>920</v>
      </c>
      <c r="L3161">
        <v>2945</v>
      </c>
      <c r="M3161">
        <v>2890</v>
      </c>
      <c r="N3161">
        <v>300</v>
      </c>
      <c r="O3161" t="s">
        <v>898</v>
      </c>
      <c r="P3161">
        <v>0.76738710941166799</v>
      </c>
      <c r="Q3161">
        <v>0.91458625799133197</v>
      </c>
      <c r="R3161">
        <v>5.1709412617872902E-2</v>
      </c>
      <c r="S3161">
        <v>1.76093028841447E-3</v>
      </c>
      <c r="T3161">
        <v>-0.53963687911278202</v>
      </c>
      <c r="U3161">
        <v>0.53963687911278202</v>
      </c>
      <c r="V3161">
        <v>0.74916096379889296</v>
      </c>
      <c r="W3161">
        <v>-6.22</v>
      </c>
      <c r="X3161">
        <v>3.71</v>
      </c>
      <c r="Y3161">
        <v>-74545</v>
      </c>
      <c r="Z3161">
        <v>-6777</v>
      </c>
      <c r="AA3161">
        <v>0.16</v>
      </c>
      <c r="AB3161">
        <v>11</v>
      </c>
      <c r="AC3161">
        <v>5</v>
      </c>
      <c r="AD3161">
        <v>6</v>
      </c>
      <c r="AE3161">
        <v>45.45</v>
      </c>
      <c r="AF3161">
        <v>12</v>
      </c>
      <c r="AG3161">
        <v>3</v>
      </c>
      <c r="AH3161">
        <v>4</v>
      </c>
      <c r="AI3161">
        <v>4</v>
      </c>
      <c r="AJ3161" s="301">
        <v>43919</v>
      </c>
      <c r="AK3161">
        <v>4260</v>
      </c>
      <c r="AL3161">
        <v>2277</v>
      </c>
      <c r="AM3161" s="301">
        <v>43828</v>
      </c>
      <c r="AN3161">
        <v>4545</v>
      </c>
      <c r="AO3161">
        <v>4115</v>
      </c>
      <c r="AP3161" s="301">
        <v>43645</v>
      </c>
      <c r="AQ3161">
        <v>4710</v>
      </c>
      <c r="AR3161">
        <v>3905</v>
      </c>
      <c r="AS3161" s="301">
        <v>43280</v>
      </c>
      <c r="AT3161">
        <v>4670</v>
      </c>
      <c r="AU3161">
        <v>5305</v>
      </c>
    </row>
    <row r="3162" spans="1:47" x14ac:dyDescent="0.2">
      <c r="A3162" s="102">
        <v>1528</v>
      </c>
      <c r="B3162">
        <v>3087</v>
      </c>
      <c r="C3162" t="s">
        <v>1094</v>
      </c>
      <c r="D3162" t="s">
        <v>921</v>
      </c>
      <c r="E3162">
        <v>1721</v>
      </c>
      <c r="F3162">
        <v>1719</v>
      </c>
      <c r="G3162">
        <v>600</v>
      </c>
      <c r="H3162" t="s">
        <v>898</v>
      </c>
      <c r="I3162">
        <v>7278</v>
      </c>
      <c r="J3162" t="s">
        <v>42</v>
      </c>
      <c r="K3162" t="s">
        <v>913</v>
      </c>
      <c r="L3162">
        <v>1620</v>
      </c>
      <c r="M3162">
        <v>1574</v>
      </c>
      <c r="N3162">
        <v>700</v>
      </c>
      <c r="O3162" t="s">
        <v>901</v>
      </c>
      <c r="P3162">
        <v>0.81781491518622396</v>
      </c>
      <c r="Q3162">
        <v>0.93609255092811405</v>
      </c>
      <c r="R3162">
        <v>7.0273292768048903E-2</v>
      </c>
      <c r="S3162">
        <v>6.7543979654194897E-2</v>
      </c>
      <c r="T3162">
        <v>1.04112605654525</v>
      </c>
      <c r="U3162">
        <v>1.04112605654525</v>
      </c>
      <c r="V3162">
        <v>0.22650651992604401</v>
      </c>
      <c r="W3162">
        <v>4.8499999999999996</v>
      </c>
      <c r="X3162">
        <v>6.83</v>
      </c>
      <c r="Y3162">
        <v>-74874</v>
      </c>
      <c r="Z3162">
        <v>-5348</v>
      </c>
      <c r="AA3162">
        <v>-0.21</v>
      </c>
      <c r="AB3162">
        <v>14</v>
      </c>
      <c r="AC3162">
        <v>5</v>
      </c>
      <c r="AD3162">
        <v>9</v>
      </c>
      <c r="AE3162">
        <v>35.71</v>
      </c>
      <c r="AF3162">
        <v>18</v>
      </c>
      <c r="AG3162">
        <v>3</v>
      </c>
      <c r="AH3162">
        <v>1</v>
      </c>
      <c r="AI3162">
        <v>10</v>
      </c>
      <c r="AJ3162" s="301">
        <v>43919</v>
      </c>
      <c r="AK3162">
        <v>1657</v>
      </c>
      <c r="AL3162">
        <v>1672</v>
      </c>
      <c r="AM3162" s="301">
        <v>43828</v>
      </c>
      <c r="AN3162">
        <v>2166</v>
      </c>
      <c r="AO3162">
        <v>2485</v>
      </c>
      <c r="AP3162" s="301">
        <v>43645</v>
      </c>
      <c r="AQ3162">
        <v>2077</v>
      </c>
      <c r="AR3162">
        <v>2323</v>
      </c>
      <c r="AS3162" s="301">
        <v>43280</v>
      </c>
      <c r="AT3162">
        <v>2140</v>
      </c>
      <c r="AU3162">
        <v>3370</v>
      </c>
    </row>
    <row r="3163" spans="1:47" x14ac:dyDescent="0.2">
      <c r="A3163" s="102">
        <v>3905</v>
      </c>
      <c r="B3163">
        <v>1808</v>
      </c>
      <c r="C3163" t="s">
        <v>465</v>
      </c>
      <c r="D3163" t="s">
        <v>907</v>
      </c>
      <c r="E3163">
        <v>1358</v>
      </c>
      <c r="F3163">
        <v>1347</v>
      </c>
      <c r="G3163">
        <v>800</v>
      </c>
      <c r="H3163" t="s">
        <v>898</v>
      </c>
      <c r="I3163">
        <v>8585</v>
      </c>
      <c r="J3163" t="s">
        <v>1199</v>
      </c>
      <c r="K3163" t="s">
        <v>904</v>
      </c>
      <c r="L3163">
        <v>121</v>
      </c>
      <c r="M3163">
        <v>118</v>
      </c>
      <c r="N3163">
        <v>9100</v>
      </c>
      <c r="O3163" t="s">
        <v>901</v>
      </c>
      <c r="P3163">
        <v>0.82158563780014005</v>
      </c>
      <c r="Q3163">
        <v>0.86018270907192895</v>
      </c>
      <c r="R3163">
        <v>6.0469446647424097E-2</v>
      </c>
      <c r="S3163">
        <v>3.7839085103869498E-2</v>
      </c>
      <c r="T3163">
        <v>2.5276738356567998</v>
      </c>
      <c r="U3163">
        <v>2.5276738356567998</v>
      </c>
      <c r="V3163">
        <v>2.3700588469414798</v>
      </c>
      <c r="W3163">
        <v>11.45</v>
      </c>
      <c r="X3163">
        <v>0.35</v>
      </c>
      <c r="Y3163">
        <v>-74930</v>
      </c>
      <c r="Z3163">
        <v>-4995</v>
      </c>
      <c r="AA3163">
        <v>-0.23</v>
      </c>
      <c r="AB3163">
        <v>15</v>
      </c>
      <c r="AC3163">
        <v>7</v>
      </c>
      <c r="AD3163">
        <v>8</v>
      </c>
      <c r="AE3163">
        <v>46.67</v>
      </c>
      <c r="AF3163">
        <v>20</v>
      </c>
      <c r="AG3163">
        <v>1</v>
      </c>
      <c r="AH3163">
        <v>2</v>
      </c>
      <c r="AI3163">
        <v>12</v>
      </c>
      <c r="AJ3163" s="301">
        <v>43919</v>
      </c>
      <c r="AK3163">
        <v>1203</v>
      </c>
      <c r="AL3163">
        <v>123</v>
      </c>
      <c r="AM3163" s="301">
        <v>43828</v>
      </c>
      <c r="AN3163">
        <v>1471</v>
      </c>
      <c r="AO3163">
        <v>165</v>
      </c>
      <c r="AP3163" s="301">
        <v>43645</v>
      </c>
      <c r="AQ3163">
        <v>1123</v>
      </c>
      <c r="AR3163">
        <v>119</v>
      </c>
      <c r="AS3163" s="301">
        <v>43280</v>
      </c>
      <c r="AT3163">
        <v>1490</v>
      </c>
      <c r="AU3163">
        <v>147</v>
      </c>
    </row>
    <row r="3164" spans="1:47" x14ac:dyDescent="0.2">
      <c r="A3164" s="102">
        <v>1657</v>
      </c>
      <c r="B3164">
        <v>6183</v>
      </c>
      <c r="C3164" t="s">
        <v>1060</v>
      </c>
      <c r="D3164" t="s">
        <v>910</v>
      </c>
      <c r="E3164">
        <v>1372</v>
      </c>
      <c r="F3164">
        <v>1371</v>
      </c>
      <c r="G3164">
        <v>800</v>
      </c>
      <c r="H3164" t="s">
        <v>898</v>
      </c>
      <c r="I3164">
        <v>9024</v>
      </c>
      <c r="J3164" t="s">
        <v>1463</v>
      </c>
      <c r="K3164" t="s">
        <v>976</v>
      </c>
      <c r="L3164">
        <v>1199</v>
      </c>
      <c r="M3164">
        <v>1180</v>
      </c>
      <c r="N3164">
        <v>900</v>
      </c>
      <c r="O3164" t="s">
        <v>901</v>
      </c>
      <c r="P3164">
        <v>0.63567308876792805</v>
      </c>
      <c r="Q3164">
        <v>0.93326906485469896</v>
      </c>
      <c r="R3164">
        <v>0.35381854861534401</v>
      </c>
      <c r="S3164">
        <v>1.5015896631385601E-2</v>
      </c>
      <c r="T3164">
        <v>2.2684721780243202</v>
      </c>
      <c r="U3164">
        <v>2.2684721780243202</v>
      </c>
      <c r="V3164">
        <v>1.99664784560703</v>
      </c>
      <c r="W3164">
        <v>18.489999999999998</v>
      </c>
      <c r="X3164">
        <v>3.17</v>
      </c>
      <c r="Y3164">
        <v>-74963</v>
      </c>
      <c r="Z3164">
        <v>-4685</v>
      </c>
      <c r="AA3164">
        <v>-0.18</v>
      </c>
      <c r="AB3164">
        <v>16</v>
      </c>
      <c r="AC3164">
        <v>7</v>
      </c>
      <c r="AD3164">
        <v>9</v>
      </c>
      <c r="AE3164">
        <v>43.75</v>
      </c>
      <c r="AF3164">
        <v>18</v>
      </c>
      <c r="AG3164">
        <v>3</v>
      </c>
      <c r="AH3164">
        <v>3</v>
      </c>
      <c r="AI3164">
        <v>10</v>
      </c>
      <c r="AJ3164" s="301">
        <v>43919</v>
      </c>
      <c r="AK3164">
        <v>1152</v>
      </c>
      <c r="AL3164">
        <v>1249</v>
      </c>
      <c r="AM3164" s="301">
        <v>43828</v>
      </c>
      <c r="AN3164">
        <v>1720</v>
      </c>
      <c r="AO3164">
        <v>1795</v>
      </c>
      <c r="AP3164" s="301">
        <v>43645</v>
      </c>
      <c r="AQ3164">
        <v>1520</v>
      </c>
      <c r="AR3164">
        <v>1826</v>
      </c>
      <c r="AS3164" s="301">
        <v>43280</v>
      </c>
      <c r="AT3164">
        <v>1850</v>
      </c>
      <c r="AU3164">
        <v>1837</v>
      </c>
    </row>
    <row r="3165" spans="1:47" x14ac:dyDescent="0.2">
      <c r="A3165" s="102">
        <v>1827</v>
      </c>
      <c r="B3165">
        <v>2914</v>
      </c>
      <c r="C3165" t="s">
        <v>994</v>
      </c>
      <c r="D3165" t="s">
        <v>923</v>
      </c>
      <c r="E3165">
        <v>1998.5</v>
      </c>
      <c r="F3165">
        <v>1997</v>
      </c>
      <c r="G3165">
        <v>500</v>
      </c>
      <c r="H3165" t="s">
        <v>901</v>
      </c>
      <c r="I3165">
        <v>6183</v>
      </c>
      <c r="J3165" t="s">
        <v>1060</v>
      </c>
      <c r="K3165" t="s">
        <v>910</v>
      </c>
      <c r="L3165">
        <v>1372</v>
      </c>
      <c r="M3165">
        <v>1371</v>
      </c>
      <c r="N3165">
        <v>700</v>
      </c>
      <c r="O3165" t="s">
        <v>898</v>
      </c>
      <c r="P3165">
        <v>0.83415828184797802</v>
      </c>
      <c r="Q3165">
        <v>0.92908730623762603</v>
      </c>
      <c r="R3165">
        <v>9.1839699592201798E-2</v>
      </c>
      <c r="S3165">
        <v>1.29595320204717E-2</v>
      </c>
      <c r="T3165">
        <v>-1.3687405915520101</v>
      </c>
      <c r="U3165">
        <v>1.3687405915520101</v>
      </c>
      <c r="V3165">
        <v>1.03253721980524</v>
      </c>
      <c r="W3165">
        <v>-15.88</v>
      </c>
      <c r="X3165">
        <v>3.89</v>
      </c>
      <c r="Y3165">
        <v>-75495</v>
      </c>
      <c r="Z3165">
        <v>-4194</v>
      </c>
      <c r="AA3165">
        <v>-0.34</v>
      </c>
      <c r="AB3165">
        <v>18</v>
      </c>
      <c r="AC3165">
        <v>9</v>
      </c>
      <c r="AD3165">
        <v>9</v>
      </c>
      <c r="AE3165">
        <v>50</v>
      </c>
      <c r="AF3165">
        <v>16</v>
      </c>
      <c r="AG3165">
        <v>2</v>
      </c>
      <c r="AH3165">
        <v>5</v>
      </c>
      <c r="AI3165">
        <v>11</v>
      </c>
      <c r="AJ3165" s="301">
        <v>43919</v>
      </c>
      <c r="AK3165">
        <v>2053.5</v>
      </c>
      <c r="AL3165">
        <v>1152</v>
      </c>
      <c r="AM3165" s="301">
        <v>43828</v>
      </c>
      <c r="AN3165">
        <v>2432.5</v>
      </c>
      <c r="AO3165">
        <v>1720</v>
      </c>
      <c r="AP3165" s="301">
        <v>43645</v>
      </c>
      <c r="AQ3165">
        <v>2401</v>
      </c>
      <c r="AR3165">
        <v>1520</v>
      </c>
      <c r="AS3165" s="301">
        <v>43280</v>
      </c>
      <c r="AT3165">
        <v>3013</v>
      </c>
      <c r="AU3165">
        <v>1850</v>
      </c>
    </row>
    <row r="3166" spans="1:47" x14ac:dyDescent="0.2">
      <c r="A3166" s="102">
        <v>2794</v>
      </c>
      <c r="B3166">
        <v>3405</v>
      </c>
      <c r="C3166" t="s">
        <v>1265</v>
      </c>
      <c r="D3166" t="s">
        <v>920</v>
      </c>
      <c r="E3166">
        <v>1120</v>
      </c>
      <c r="F3166">
        <v>1104</v>
      </c>
      <c r="G3166">
        <v>900</v>
      </c>
      <c r="H3166" t="s">
        <v>901</v>
      </c>
      <c r="I3166">
        <v>8078</v>
      </c>
      <c r="J3166" t="s">
        <v>1192</v>
      </c>
      <c r="K3166" t="s">
        <v>905</v>
      </c>
      <c r="L3166">
        <v>1940</v>
      </c>
      <c r="M3166">
        <v>1940</v>
      </c>
      <c r="N3166">
        <v>500</v>
      </c>
      <c r="O3166" t="s">
        <v>898</v>
      </c>
      <c r="P3166">
        <v>0.91885353027489602</v>
      </c>
      <c r="Q3166">
        <v>0.903735354646651</v>
      </c>
      <c r="R3166">
        <v>7.6881099716267803E-2</v>
      </c>
      <c r="S3166" s="15">
        <v>1.7595647220363698E-2</v>
      </c>
      <c r="T3166">
        <v>-1.60014577709534</v>
      </c>
      <c r="U3166">
        <v>1.60014577709534</v>
      </c>
      <c r="V3166">
        <v>0.96726105490061698</v>
      </c>
      <c r="W3166">
        <v>-9.5</v>
      </c>
      <c r="X3166">
        <v>2.4300000000000002</v>
      </c>
      <c r="Y3166">
        <v>-75850</v>
      </c>
      <c r="Z3166">
        <v>-5418</v>
      </c>
      <c r="AA3166">
        <v>-0.33</v>
      </c>
      <c r="AB3166">
        <v>14</v>
      </c>
      <c r="AC3166">
        <v>6</v>
      </c>
      <c r="AD3166">
        <v>8</v>
      </c>
      <c r="AE3166">
        <v>42.86</v>
      </c>
      <c r="AF3166">
        <v>17</v>
      </c>
      <c r="AG3166">
        <v>3</v>
      </c>
      <c r="AH3166">
        <v>2</v>
      </c>
      <c r="AI3166">
        <v>9</v>
      </c>
      <c r="AJ3166" s="301">
        <v>43919</v>
      </c>
      <c r="AK3166">
        <v>1129</v>
      </c>
      <c r="AL3166">
        <v>1737</v>
      </c>
      <c r="AM3166" s="301">
        <v>43828</v>
      </c>
      <c r="AN3166">
        <v>1331</v>
      </c>
      <c r="AO3166">
        <v>2877</v>
      </c>
      <c r="AP3166" s="301">
        <v>43645</v>
      </c>
      <c r="AQ3166">
        <v>1308</v>
      </c>
      <c r="AR3166">
        <v>2987</v>
      </c>
      <c r="AS3166" s="301">
        <v>43280</v>
      </c>
      <c r="AT3166">
        <v>1497</v>
      </c>
      <c r="AU3166">
        <v>4185</v>
      </c>
    </row>
    <row r="3167" spans="1:47" x14ac:dyDescent="0.2">
      <c r="A3167" s="102">
        <v>2196</v>
      </c>
      <c r="B3167">
        <v>7867</v>
      </c>
      <c r="C3167" t="s">
        <v>1178</v>
      </c>
      <c r="D3167" t="s">
        <v>919</v>
      </c>
      <c r="E3167">
        <v>863</v>
      </c>
      <c r="F3167">
        <v>837</v>
      </c>
      <c r="G3167">
        <v>1300</v>
      </c>
      <c r="H3167" t="s">
        <v>901</v>
      </c>
      <c r="I3167">
        <v>9474</v>
      </c>
      <c r="J3167" t="s">
        <v>1046</v>
      </c>
      <c r="K3167" t="s">
        <v>900</v>
      </c>
      <c r="L3167">
        <v>1213</v>
      </c>
      <c r="M3167">
        <v>1195</v>
      </c>
      <c r="N3167">
        <v>900</v>
      </c>
      <c r="O3167" t="s">
        <v>898</v>
      </c>
      <c r="P3167">
        <v>0.93309721163604398</v>
      </c>
      <c r="Q3167">
        <v>0.91997448419790195</v>
      </c>
      <c r="R3167">
        <v>0.31238567293527397</v>
      </c>
      <c r="S3167">
        <v>8.95571953941494E-2</v>
      </c>
      <c r="T3167">
        <v>-0.61449045923736001</v>
      </c>
      <c r="U3167">
        <v>0.61449045923736001</v>
      </c>
      <c r="V3167">
        <v>0.68668346826295901</v>
      </c>
      <c r="W3167">
        <v>-4.6900000000000004</v>
      </c>
      <c r="X3167">
        <v>1.17</v>
      </c>
      <c r="Y3167">
        <v>-75972</v>
      </c>
      <c r="Z3167">
        <v>-5065</v>
      </c>
      <c r="AA3167">
        <v>-0.28999999999999998</v>
      </c>
      <c r="AB3167">
        <v>15</v>
      </c>
      <c r="AC3167">
        <v>7</v>
      </c>
      <c r="AD3167">
        <v>8</v>
      </c>
      <c r="AE3167">
        <v>46.67</v>
      </c>
      <c r="AF3167">
        <v>16</v>
      </c>
      <c r="AG3167">
        <v>3</v>
      </c>
      <c r="AH3167">
        <v>4</v>
      </c>
      <c r="AI3167">
        <v>8</v>
      </c>
      <c r="AJ3167" s="301">
        <v>43919</v>
      </c>
      <c r="AK3167">
        <v>782</v>
      </c>
      <c r="AL3167">
        <v>1117</v>
      </c>
      <c r="AM3167" s="301">
        <v>43828</v>
      </c>
      <c r="AN3167">
        <v>1417</v>
      </c>
      <c r="AO3167">
        <v>1820</v>
      </c>
      <c r="AP3167" s="301">
        <v>43645</v>
      </c>
      <c r="AQ3167">
        <v>1307</v>
      </c>
      <c r="AR3167">
        <v>1979</v>
      </c>
      <c r="AS3167" s="301">
        <v>43280</v>
      </c>
      <c r="AT3167">
        <v>887</v>
      </c>
      <c r="AU3167">
        <v>2589</v>
      </c>
    </row>
    <row r="3168" spans="1:47" x14ac:dyDescent="0.2">
      <c r="A3168" s="102">
        <v>2489</v>
      </c>
      <c r="B3168">
        <v>1417</v>
      </c>
      <c r="C3168" t="s">
        <v>1462</v>
      </c>
      <c r="D3168" t="s">
        <v>907</v>
      </c>
      <c r="E3168">
        <v>1611</v>
      </c>
      <c r="F3168">
        <v>1595</v>
      </c>
      <c r="G3168">
        <v>600</v>
      </c>
      <c r="H3168" t="s">
        <v>898</v>
      </c>
      <c r="I3168">
        <v>5711</v>
      </c>
      <c r="J3168" t="s">
        <v>1266</v>
      </c>
      <c r="K3168" t="s">
        <v>911</v>
      </c>
      <c r="L3168">
        <v>2266</v>
      </c>
      <c r="M3168">
        <v>2250</v>
      </c>
      <c r="N3168">
        <v>400</v>
      </c>
      <c r="O3168" t="s">
        <v>901</v>
      </c>
      <c r="P3168">
        <v>0.81618342484999895</v>
      </c>
      <c r="Q3168">
        <v>0.91146726330283501</v>
      </c>
      <c r="R3168">
        <v>0.18331330650070601</v>
      </c>
      <c r="S3168">
        <v>3.2752887847019199E-2</v>
      </c>
      <c r="T3168">
        <v>2.6085588530208499</v>
      </c>
      <c r="U3168">
        <v>2.6085588530208499</v>
      </c>
      <c r="V3168">
        <v>2.5040007702857099</v>
      </c>
      <c r="W3168">
        <v>10.56</v>
      </c>
      <c r="X3168">
        <v>6.33</v>
      </c>
      <c r="Y3168">
        <v>-76711</v>
      </c>
      <c r="Z3168">
        <v>-4794</v>
      </c>
      <c r="AA3168">
        <v>-0.33</v>
      </c>
      <c r="AB3168">
        <v>16</v>
      </c>
      <c r="AC3168">
        <v>7</v>
      </c>
      <c r="AD3168">
        <v>9</v>
      </c>
      <c r="AE3168">
        <v>43.75</v>
      </c>
      <c r="AF3168">
        <v>20</v>
      </c>
      <c r="AG3168">
        <v>2</v>
      </c>
      <c r="AH3168">
        <v>4</v>
      </c>
      <c r="AI3168">
        <v>10</v>
      </c>
      <c r="AJ3168" s="301">
        <v>43919</v>
      </c>
      <c r="AK3168">
        <v>1375</v>
      </c>
      <c r="AL3168">
        <v>2207</v>
      </c>
      <c r="AM3168" s="301">
        <v>43828</v>
      </c>
      <c r="AN3168">
        <v>1651</v>
      </c>
      <c r="AO3168">
        <v>2977</v>
      </c>
      <c r="AP3168" s="301">
        <v>43645</v>
      </c>
      <c r="AQ3168">
        <v>1652</v>
      </c>
      <c r="AR3168">
        <v>3125</v>
      </c>
      <c r="AS3168" s="301">
        <v>43280</v>
      </c>
      <c r="AT3168">
        <v>1687</v>
      </c>
      <c r="AU3168">
        <v>2976</v>
      </c>
    </row>
    <row r="3169" spans="1:47" x14ac:dyDescent="0.2">
      <c r="A3169" s="102">
        <v>2256</v>
      </c>
      <c r="B3169">
        <v>2914</v>
      </c>
      <c r="C3169" t="s">
        <v>994</v>
      </c>
      <c r="D3169" t="s">
        <v>923</v>
      </c>
      <c r="E3169">
        <v>1998.5</v>
      </c>
      <c r="F3169">
        <v>1997</v>
      </c>
      <c r="G3169">
        <v>500</v>
      </c>
      <c r="H3169" t="s">
        <v>901</v>
      </c>
      <c r="I3169">
        <v>9613</v>
      </c>
      <c r="J3169" t="s">
        <v>1183</v>
      </c>
      <c r="K3169" t="s">
        <v>900</v>
      </c>
      <c r="L3169">
        <v>1203</v>
      </c>
      <c r="M3169">
        <v>1177</v>
      </c>
      <c r="N3169">
        <v>800</v>
      </c>
      <c r="O3169" t="s">
        <v>898</v>
      </c>
      <c r="P3169">
        <v>0.89344041965187004</v>
      </c>
      <c r="Q3169">
        <v>0.91809987727636599</v>
      </c>
      <c r="R3169">
        <v>0.21524846350729099</v>
      </c>
      <c r="S3169">
        <v>7.3981639372855207E-2</v>
      </c>
      <c r="T3169">
        <v>-1.01159664995026</v>
      </c>
      <c r="U3169">
        <v>1.01159664995026</v>
      </c>
      <c r="V3169">
        <v>0.69310194330405706</v>
      </c>
      <c r="W3169">
        <v>-6.83</v>
      </c>
      <c r="X3169">
        <v>5.7</v>
      </c>
      <c r="Y3169">
        <v>-76950</v>
      </c>
      <c r="Z3169">
        <v>-4050</v>
      </c>
      <c r="AA3169">
        <v>-0.24</v>
      </c>
      <c r="AB3169">
        <v>19</v>
      </c>
      <c r="AC3169">
        <v>9</v>
      </c>
      <c r="AD3169">
        <v>10</v>
      </c>
      <c r="AE3169">
        <v>47.37</v>
      </c>
      <c r="AF3169">
        <v>19</v>
      </c>
      <c r="AG3169">
        <v>1</v>
      </c>
      <c r="AH3169">
        <v>1</v>
      </c>
      <c r="AI3169">
        <v>17</v>
      </c>
      <c r="AJ3169" s="301">
        <v>43919</v>
      </c>
      <c r="AK3169">
        <v>2053.5</v>
      </c>
      <c r="AL3169">
        <v>1043</v>
      </c>
      <c r="AM3169" s="301">
        <v>43828</v>
      </c>
      <c r="AN3169">
        <v>2432.5</v>
      </c>
      <c r="AO3169">
        <v>1467</v>
      </c>
      <c r="AP3169" s="301">
        <v>43645</v>
      </c>
      <c r="AQ3169">
        <v>2401</v>
      </c>
      <c r="AR3169">
        <v>1461</v>
      </c>
      <c r="AS3169" s="301">
        <v>43280</v>
      </c>
      <c r="AT3169">
        <v>3013</v>
      </c>
      <c r="AU3169">
        <v>1251</v>
      </c>
    </row>
    <row r="3170" spans="1:47" x14ac:dyDescent="0.2">
      <c r="A3170" s="102">
        <v>1525</v>
      </c>
      <c r="B3170">
        <v>1662</v>
      </c>
      <c r="C3170" t="s">
        <v>463</v>
      </c>
      <c r="D3170" t="s">
        <v>1045</v>
      </c>
      <c r="E3170">
        <v>1807</v>
      </c>
      <c r="F3170">
        <v>1788</v>
      </c>
      <c r="G3170">
        <v>600</v>
      </c>
      <c r="H3170" t="s">
        <v>901</v>
      </c>
      <c r="I3170">
        <v>2501</v>
      </c>
      <c r="J3170" t="s">
        <v>480</v>
      </c>
      <c r="K3170" t="s">
        <v>923</v>
      </c>
      <c r="L3170">
        <v>2009</v>
      </c>
      <c r="M3170">
        <v>2003</v>
      </c>
      <c r="N3170">
        <v>500</v>
      </c>
      <c r="O3170" t="s">
        <v>898</v>
      </c>
      <c r="P3170">
        <v>0.76522320599103499</v>
      </c>
      <c r="Q3170">
        <v>0.93617757032211102</v>
      </c>
      <c r="R3170">
        <v>0.240622978157123</v>
      </c>
      <c r="S3170" s="15">
        <v>1.88444388291511E-2</v>
      </c>
      <c r="T3170">
        <v>-1.4401511347998699</v>
      </c>
      <c r="U3170">
        <v>1.4401511347998699</v>
      </c>
      <c r="V3170">
        <v>1.3673143757722199</v>
      </c>
      <c r="W3170">
        <v>-5.79</v>
      </c>
      <c r="X3170">
        <v>7.12</v>
      </c>
      <c r="Y3170">
        <v>-77375</v>
      </c>
      <c r="Z3170">
        <v>-11054</v>
      </c>
      <c r="AA3170">
        <v>-0.52</v>
      </c>
      <c r="AB3170">
        <v>7</v>
      </c>
      <c r="AC3170">
        <v>3</v>
      </c>
      <c r="AD3170">
        <v>4</v>
      </c>
      <c r="AE3170">
        <v>42.86</v>
      </c>
      <c r="AF3170">
        <v>19</v>
      </c>
      <c r="AG3170">
        <v>1</v>
      </c>
      <c r="AH3170">
        <v>1</v>
      </c>
      <c r="AI3170">
        <v>5</v>
      </c>
      <c r="AJ3170" s="301">
        <v>43919</v>
      </c>
      <c r="AK3170">
        <v>1789</v>
      </c>
      <c r="AL3170">
        <v>2052</v>
      </c>
      <c r="AM3170" s="301">
        <v>43828</v>
      </c>
      <c r="AN3170">
        <v>2955</v>
      </c>
      <c r="AO3170">
        <v>2579</v>
      </c>
      <c r="AP3170" s="301">
        <v>43645</v>
      </c>
      <c r="AQ3170">
        <v>2554</v>
      </c>
      <c r="AR3170">
        <v>2327</v>
      </c>
      <c r="AS3170" s="301">
        <v>43280</v>
      </c>
      <c r="AT3170">
        <v>2896</v>
      </c>
      <c r="AU3170">
        <v>2696</v>
      </c>
    </row>
    <row r="3171" spans="1:47" x14ac:dyDescent="0.2">
      <c r="A3171" s="102">
        <v>1467</v>
      </c>
      <c r="B3171">
        <v>1959</v>
      </c>
      <c r="C3171" t="s">
        <v>1446</v>
      </c>
      <c r="D3171" t="s">
        <v>907</v>
      </c>
      <c r="E3171">
        <v>3135</v>
      </c>
      <c r="F3171">
        <v>3115</v>
      </c>
      <c r="G3171">
        <v>300</v>
      </c>
      <c r="H3171" t="s">
        <v>901</v>
      </c>
      <c r="I3171">
        <v>7943</v>
      </c>
      <c r="J3171" t="s">
        <v>1466</v>
      </c>
      <c r="K3171" t="s">
        <v>897</v>
      </c>
      <c r="L3171">
        <v>2317</v>
      </c>
      <c r="M3171">
        <v>2347</v>
      </c>
      <c r="N3171">
        <v>400</v>
      </c>
      <c r="O3171" t="s">
        <v>898</v>
      </c>
      <c r="P3171">
        <v>0.83074841898970597</v>
      </c>
      <c r="Q3171">
        <v>0.93759903463619099</v>
      </c>
      <c r="R3171">
        <v>0.245953870803057</v>
      </c>
      <c r="S3171">
        <v>2.5097760321708799E-2</v>
      </c>
      <c r="T3171">
        <v>-0.41404771822818098</v>
      </c>
      <c r="U3171">
        <v>0.41404771822818098</v>
      </c>
      <c r="V3171">
        <v>0.175475523846647</v>
      </c>
      <c r="W3171">
        <v>-2.16</v>
      </c>
      <c r="X3171">
        <v>0.46</v>
      </c>
      <c r="Y3171">
        <v>-77400</v>
      </c>
      <c r="Z3171">
        <v>-11057</v>
      </c>
      <c r="AA3171">
        <v>-0.75</v>
      </c>
      <c r="AB3171">
        <v>7</v>
      </c>
      <c r="AC3171">
        <v>3</v>
      </c>
      <c r="AD3171">
        <v>4</v>
      </c>
      <c r="AE3171">
        <v>42.86</v>
      </c>
      <c r="AF3171">
        <v>20</v>
      </c>
      <c r="AG3171">
        <v>0</v>
      </c>
      <c r="AH3171">
        <v>1</v>
      </c>
      <c r="AI3171">
        <v>6</v>
      </c>
      <c r="AJ3171" s="301">
        <v>43919</v>
      </c>
      <c r="AK3171">
        <v>3070</v>
      </c>
      <c r="AL3171">
        <v>2134</v>
      </c>
      <c r="AM3171" s="301">
        <v>43828</v>
      </c>
      <c r="AN3171">
        <v>3235</v>
      </c>
      <c r="AO3171">
        <v>2684</v>
      </c>
      <c r="AP3171" s="301">
        <v>43645</v>
      </c>
      <c r="AQ3171">
        <v>3325</v>
      </c>
      <c r="AR3171">
        <v>3045</v>
      </c>
      <c r="AS3171" s="301">
        <v>43280</v>
      </c>
      <c r="AT3171">
        <v>5210</v>
      </c>
      <c r="AU3171">
        <v>4045</v>
      </c>
    </row>
    <row r="3172" spans="1:47" x14ac:dyDescent="0.2">
      <c r="A3172" s="102">
        <v>3775</v>
      </c>
      <c r="B3172">
        <v>1941</v>
      </c>
      <c r="C3172" t="s">
        <v>1159</v>
      </c>
      <c r="D3172" t="s">
        <v>907</v>
      </c>
      <c r="E3172">
        <v>2302</v>
      </c>
      <c r="F3172">
        <v>2285</v>
      </c>
      <c r="G3172">
        <v>400</v>
      </c>
      <c r="H3172" t="s">
        <v>901</v>
      </c>
      <c r="I3172">
        <v>7951</v>
      </c>
      <c r="J3172" t="s">
        <v>1131</v>
      </c>
      <c r="K3172" t="s">
        <v>919</v>
      </c>
      <c r="L3172">
        <v>5050</v>
      </c>
      <c r="M3172">
        <v>4975</v>
      </c>
      <c r="N3172">
        <v>200</v>
      </c>
      <c r="O3172" t="s">
        <v>898</v>
      </c>
      <c r="P3172">
        <v>0.85962679043997403</v>
      </c>
      <c r="Q3172">
        <v>0.86630229887126997</v>
      </c>
      <c r="R3172">
        <v>2.0990305421760302E-3</v>
      </c>
      <c r="S3172">
        <v>5.7932785345956701E-2</v>
      </c>
      <c r="T3172">
        <v>-0.432415469983296</v>
      </c>
      <c r="U3172">
        <v>0.432415469983296</v>
      </c>
      <c r="V3172">
        <v>0.60137899401269901</v>
      </c>
      <c r="W3172">
        <v>-4.0599999999999996</v>
      </c>
      <c r="X3172">
        <v>8.14</v>
      </c>
      <c r="Y3172">
        <v>-77527</v>
      </c>
      <c r="Z3172">
        <v>-9691</v>
      </c>
      <c r="AA3172">
        <v>-0.84</v>
      </c>
      <c r="AB3172">
        <v>8</v>
      </c>
      <c r="AC3172">
        <v>2</v>
      </c>
      <c r="AD3172">
        <v>6</v>
      </c>
      <c r="AE3172">
        <v>25</v>
      </c>
      <c r="AF3172">
        <v>18</v>
      </c>
      <c r="AG3172">
        <v>1</v>
      </c>
      <c r="AH3172">
        <v>1</v>
      </c>
      <c r="AI3172">
        <v>6</v>
      </c>
      <c r="AJ3172" s="301">
        <v>43919</v>
      </c>
      <c r="AK3172">
        <v>2248</v>
      </c>
      <c r="AL3172">
        <v>4315</v>
      </c>
      <c r="AM3172" s="301">
        <v>43828</v>
      </c>
      <c r="AN3172">
        <v>2532</v>
      </c>
      <c r="AO3172">
        <v>6080</v>
      </c>
      <c r="AP3172" s="301">
        <v>43645</v>
      </c>
      <c r="AQ3172">
        <v>2296</v>
      </c>
      <c r="AR3172">
        <v>5260</v>
      </c>
      <c r="AS3172" s="301">
        <v>43280</v>
      </c>
      <c r="AT3172">
        <v>2698</v>
      </c>
      <c r="AU3172">
        <v>5570</v>
      </c>
    </row>
    <row r="3173" spans="1:47" x14ac:dyDescent="0.2">
      <c r="A3173" s="102">
        <v>2537</v>
      </c>
      <c r="B3173">
        <v>6592</v>
      </c>
      <c r="C3173" t="s">
        <v>1059</v>
      </c>
      <c r="D3173" t="s">
        <v>903</v>
      </c>
      <c r="E3173">
        <v>3415</v>
      </c>
      <c r="F3173">
        <v>3380</v>
      </c>
      <c r="G3173">
        <v>300</v>
      </c>
      <c r="H3173" t="s">
        <v>901</v>
      </c>
      <c r="I3173">
        <v>7453</v>
      </c>
      <c r="J3173" t="s">
        <v>50</v>
      </c>
      <c r="K3173" t="s">
        <v>921</v>
      </c>
      <c r="L3173">
        <v>1533</v>
      </c>
      <c r="M3173">
        <v>1495</v>
      </c>
      <c r="N3173">
        <v>700</v>
      </c>
      <c r="O3173" t="s">
        <v>898</v>
      </c>
      <c r="P3173">
        <v>0.78672813427254795</v>
      </c>
      <c r="Q3173">
        <v>0.91015799463017599</v>
      </c>
      <c r="R3173" s="15">
        <v>0.37557267932335803</v>
      </c>
      <c r="S3173">
        <v>4.5191584777555902E-2</v>
      </c>
      <c r="T3173">
        <v>-0.83068807337257999</v>
      </c>
      <c r="U3173">
        <v>0.83068807337257999</v>
      </c>
      <c r="V3173">
        <v>0.91622593374643702</v>
      </c>
      <c r="W3173">
        <v>-10.51</v>
      </c>
      <c r="X3173">
        <v>3.21</v>
      </c>
      <c r="Y3173">
        <v>-77896</v>
      </c>
      <c r="Z3173">
        <v>-8655</v>
      </c>
      <c r="AA3173">
        <v>-0.22</v>
      </c>
      <c r="AB3173">
        <v>9</v>
      </c>
      <c r="AC3173">
        <v>6</v>
      </c>
      <c r="AD3173">
        <v>3</v>
      </c>
      <c r="AE3173">
        <v>66.67</v>
      </c>
      <c r="AF3173">
        <v>20</v>
      </c>
      <c r="AG3173">
        <v>1</v>
      </c>
      <c r="AH3173">
        <v>2</v>
      </c>
      <c r="AI3173">
        <v>6</v>
      </c>
      <c r="AJ3173" s="301">
        <v>43919</v>
      </c>
      <c r="AK3173">
        <v>3360</v>
      </c>
      <c r="AL3173">
        <v>1204</v>
      </c>
      <c r="AM3173" s="301">
        <v>43828</v>
      </c>
      <c r="AN3173">
        <v>4150</v>
      </c>
      <c r="AO3173">
        <v>2556</v>
      </c>
      <c r="AP3173" s="301">
        <v>43645</v>
      </c>
      <c r="AQ3173">
        <v>3850</v>
      </c>
      <c r="AR3173">
        <v>1959</v>
      </c>
      <c r="AS3173" s="301">
        <v>43280</v>
      </c>
      <c r="AT3173">
        <v>5180</v>
      </c>
      <c r="AU3173">
        <v>3775</v>
      </c>
    </row>
    <row r="3174" spans="1:47" x14ac:dyDescent="0.2">
      <c r="A3174" s="102">
        <v>3510</v>
      </c>
      <c r="B3174">
        <v>5423</v>
      </c>
      <c r="C3174" t="s">
        <v>1398</v>
      </c>
      <c r="D3174" t="s">
        <v>939</v>
      </c>
      <c r="E3174">
        <v>636</v>
      </c>
      <c r="F3174">
        <v>622</v>
      </c>
      <c r="G3174">
        <v>1700</v>
      </c>
      <c r="H3174" t="s">
        <v>901</v>
      </c>
      <c r="I3174">
        <v>6113</v>
      </c>
      <c r="J3174" t="s">
        <v>1129</v>
      </c>
      <c r="K3174" t="s">
        <v>909</v>
      </c>
      <c r="L3174">
        <v>862</v>
      </c>
      <c r="M3174">
        <v>859</v>
      </c>
      <c r="N3174">
        <v>1200</v>
      </c>
      <c r="O3174" t="s">
        <v>898</v>
      </c>
      <c r="P3174">
        <v>0.59810468749287105</v>
      </c>
      <c r="Q3174">
        <v>0.877131781053482</v>
      </c>
      <c r="R3174">
        <v>0.442527942069185</v>
      </c>
      <c r="S3174">
        <v>6.97432485073987E-2</v>
      </c>
      <c r="T3174">
        <v>-0.49890460096762601</v>
      </c>
      <c r="U3174">
        <v>0.49890460096762601</v>
      </c>
      <c r="V3174">
        <v>0.55055714645187603</v>
      </c>
      <c r="W3174">
        <v>-2.93</v>
      </c>
      <c r="X3174">
        <v>2.58</v>
      </c>
      <c r="Y3174">
        <v>-78104</v>
      </c>
      <c r="Z3174">
        <v>-4339</v>
      </c>
      <c r="AA3174">
        <v>-0.19</v>
      </c>
      <c r="AB3174">
        <v>18</v>
      </c>
      <c r="AC3174">
        <v>9</v>
      </c>
      <c r="AD3174">
        <v>9</v>
      </c>
      <c r="AE3174">
        <v>50</v>
      </c>
      <c r="AF3174">
        <v>18</v>
      </c>
      <c r="AG3174">
        <v>4</v>
      </c>
      <c r="AH3174">
        <v>3</v>
      </c>
      <c r="AI3174">
        <v>11</v>
      </c>
      <c r="AJ3174" s="301">
        <v>43919</v>
      </c>
      <c r="AK3174">
        <v>699</v>
      </c>
      <c r="AL3174">
        <v>872</v>
      </c>
      <c r="AM3174" s="301">
        <v>43828</v>
      </c>
      <c r="AN3174">
        <v>790</v>
      </c>
      <c r="AO3174">
        <v>1250</v>
      </c>
      <c r="AP3174" s="301">
        <v>43645</v>
      </c>
      <c r="AQ3174">
        <v>829</v>
      </c>
      <c r="AR3174">
        <v>1246</v>
      </c>
      <c r="AS3174" s="301">
        <v>43280</v>
      </c>
      <c r="AT3174">
        <v>975</v>
      </c>
      <c r="AU3174">
        <v>1059</v>
      </c>
    </row>
    <row r="3175" spans="1:47" x14ac:dyDescent="0.2">
      <c r="A3175" s="102">
        <v>2076</v>
      </c>
      <c r="B3175">
        <v>1605</v>
      </c>
      <c r="C3175" t="s">
        <v>1062</v>
      </c>
      <c r="D3175" t="s">
        <v>1045</v>
      </c>
      <c r="E3175">
        <v>672.9</v>
      </c>
      <c r="F3175">
        <v>659.6</v>
      </c>
      <c r="G3175">
        <v>1500</v>
      </c>
      <c r="H3175" t="s">
        <v>901</v>
      </c>
      <c r="I3175">
        <v>4045</v>
      </c>
      <c r="J3175" t="s">
        <v>1127</v>
      </c>
      <c r="K3175" t="s">
        <v>920</v>
      </c>
      <c r="L3175">
        <v>1030</v>
      </c>
      <c r="M3175">
        <v>1022</v>
      </c>
      <c r="N3175">
        <v>1000</v>
      </c>
      <c r="O3175" t="s">
        <v>898</v>
      </c>
      <c r="P3175">
        <v>0.76545777314099905</v>
      </c>
      <c r="Q3175">
        <v>0.92276976406578903</v>
      </c>
      <c r="R3175">
        <v>0.35846871431974098</v>
      </c>
      <c r="S3175">
        <v>4.4469404244524197E-2</v>
      </c>
      <c r="T3175">
        <v>-1.26595480209031</v>
      </c>
      <c r="U3175">
        <v>1.26595480209031</v>
      </c>
      <c r="V3175">
        <v>1.3228608807828599</v>
      </c>
      <c r="W3175">
        <v>-7.46</v>
      </c>
      <c r="X3175">
        <v>3.19</v>
      </c>
      <c r="Y3175">
        <v>-78169</v>
      </c>
      <c r="Z3175">
        <v>-4598</v>
      </c>
      <c r="AA3175">
        <v>-0.19</v>
      </c>
      <c r="AB3175">
        <v>17</v>
      </c>
      <c r="AC3175">
        <v>10</v>
      </c>
      <c r="AD3175">
        <v>7</v>
      </c>
      <c r="AE3175">
        <v>58.82</v>
      </c>
      <c r="AF3175">
        <v>13</v>
      </c>
      <c r="AG3175">
        <v>5</v>
      </c>
      <c r="AH3175">
        <v>6</v>
      </c>
      <c r="AI3175">
        <v>6</v>
      </c>
      <c r="AJ3175" s="301">
        <v>43919</v>
      </c>
      <c r="AK3175">
        <v>599.20000000000005</v>
      </c>
      <c r="AL3175">
        <v>978</v>
      </c>
      <c r="AM3175" s="301">
        <v>43828</v>
      </c>
      <c r="AN3175">
        <v>1136.5</v>
      </c>
      <c r="AO3175">
        <v>1270</v>
      </c>
      <c r="AP3175" s="301">
        <v>43645</v>
      </c>
      <c r="AQ3175">
        <v>992.9</v>
      </c>
      <c r="AR3175">
        <v>1161</v>
      </c>
      <c r="AS3175" s="301">
        <v>43280</v>
      </c>
      <c r="AT3175">
        <v>1132.5</v>
      </c>
      <c r="AU3175">
        <v>1247</v>
      </c>
    </row>
    <row r="3176" spans="1:47" x14ac:dyDescent="0.2">
      <c r="A3176" s="102">
        <v>245</v>
      </c>
      <c r="B3176">
        <v>5110</v>
      </c>
      <c r="C3176" t="s">
        <v>808</v>
      </c>
      <c r="D3176" t="s">
        <v>984</v>
      </c>
      <c r="E3176">
        <v>1053</v>
      </c>
      <c r="F3176">
        <v>1049</v>
      </c>
      <c r="G3176">
        <v>1000</v>
      </c>
      <c r="H3176" t="s">
        <v>901</v>
      </c>
      <c r="I3176">
        <v>6471</v>
      </c>
      <c r="J3176" t="s">
        <v>805</v>
      </c>
      <c r="K3176" t="s">
        <v>909</v>
      </c>
      <c r="L3176">
        <v>782</v>
      </c>
      <c r="M3176">
        <v>777</v>
      </c>
      <c r="N3176">
        <v>1400</v>
      </c>
      <c r="O3176" t="s">
        <v>898</v>
      </c>
      <c r="P3176">
        <v>0.95632905693799797</v>
      </c>
      <c r="Q3176">
        <v>0.96562303751057099</v>
      </c>
      <c r="R3176" s="15">
        <v>0.14252597132876099</v>
      </c>
      <c r="S3176" s="15">
        <v>3.6097245458046698E-2</v>
      </c>
      <c r="T3176">
        <v>-1.0100149097695601</v>
      </c>
      <c r="U3176">
        <v>1.0100149097695601</v>
      </c>
      <c r="V3176">
        <v>0.81593029609495404</v>
      </c>
      <c r="W3176">
        <v>-5.18</v>
      </c>
      <c r="X3176">
        <v>3.7</v>
      </c>
      <c r="Y3176">
        <v>-78246</v>
      </c>
      <c r="Z3176">
        <v>-5216</v>
      </c>
      <c r="AA3176">
        <v>-0.28000000000000003</v>
      </c>
      <c r="AB3176">
        <v>15</v>
      </c>
      <c r="AC3176">
        <v>7</v>
      </c>
      <c r="AD3176">
        <v>8</v>
      </c>
      <c r="AE3176">
        <v>46.67</v>
      </c>
      <c r="AF3176">
        <v>19</v>
      </c>
      <c r="AG3176">
        <v>2</v>
      </c>
      <c r="AH3176">
        <v>2</v>
      </c>
      <c r="AI3176">
        <v>11</v>
      </c>
      <c r="AJ3176" s="301">
        <v>43919</v>
      </c>
      <c r="AK3176">
        <v>1069</v>
      </c>
      <c r="AL3176">
        <v>711</v>
      </c>
      <c r="AM3176" s="301">
        <v>43828</v>
      </c>
      <c r="AN3176">
        <v>1337</v>
      </c>
      <c r="AO3176">
        <v>1041</v>
      </c>
      <c r="AP3176" s="301">
        <v>43645</v>
      </c>
      <c r="AQ3176">
        <v>1263</v>
      </c>
      <c r="AR3176">
        <v>996</v>
      </c>
      <c r="AS3176" s="301">
        <v>43280</v>
      </c>
      <c r="AT3176">
        <v>1711</v>
      </c>
      <c r="AU3176">
        <v>1135</v>
      </c>
    </row>
    <row r="3177" spans="1:47" x14ac:dyDescent="0.2">
      <c r="A3177" s="102">
        <v>307</v>
      </c>
      <c r="B3177">
        <v>3087</v>
      </c>
      <c r="C3177" t="s">
        <v>1094</v>
      </c>
      <c r="D3177" t="s">
        <v>921</v>
      </c>
      <c r="E3177">
        <v>1721</v>
      </c>
      <c r="F3177">
        <v>1719</v>
      </c>
      <c r="G3177">
        <v>600</v>
      </c>
      <c r="H3177" t="s">
        <v>898</v>
      </c>
      <c r="I3177">
        <v>6371</v>
      </c>
      <c r="J3177" t="s">
        <v>1003</v>
      </c>
      <c r="K3177" t="s">
        <v>909</v>
      </c>
      <c r="L3177">
        <v>2599</v>
      </c>
      <c r="M3177">
        <v>2563</v>
      </c>
      <c r="N3177">
        <v>400</v>
      </c>
      <c r="O3177" t="s">
        <v>901</v>
      </c>
      <c r="P3177">
        <v>0.88709402650407798</v>
      </c>
      <c r="Q3177">
        <v>0.96347876142716005</v>
      </c>
      <c r="R3177">
        <v>0.192461801517048</v>
      </c>
      <c r="S3177">
        <v>1.37093491930431E-2</v>
      </c>
      <c r="T3177">
        <v>9.8932252201874196E-2</v>
      </c>
      <c r="U3177">
        <v>9.8932252201874196E-2</v>
      </c>
      <c r="V3177">
        <v>0.46867337860262398</v>
      </c>
      <c r="W3177">
        <v>0.44</v>
      </c>
      <c r="X3177">
        <v>0.6</v>
      </c>
      <c r="Y3177">
        <v>-78387</v>
      </c>
      <c r="Z3177">
        <v>-7126</v>
      </c>
      <c r="AA3177">
        <v>-0.48</v>
      </c>
      <c r="AB3177">
        <v>11</v>
      </c>
      <c r="AC3177">
        <v>5</v>
      </c>
      <c r="AD3177">
        <v>6</v>
      </c>
      <c r="AE3177">
        <v>45.45</v>
      </c>
      <c r="AF3177">
        <v>21</v>
      </c>
      <c r="AG3177">
        <v>0</v>
      </c>
      <c r="AH3177">
        <v>1</v>
      </c>
      <c r="AI3177">
        <v>10</v>
      </c>
      <c r="AJ3177" s="301">
        <v>43919</v>
      </c>
      <c r="AK3177">
        <v>1657</v>
      </c>
      <c r="AL3177">
        <v>2608</v>
      </c>
      <c r="AM3177" s="301">
        <v>43828</v>
      </c>
      <c r="AN3177">
        <v>2166</v>
      </c>
      <c r="AO3177">
        <v>3865</v>
      </c>
      <c r="AP3177" s="301">
        <v>43645</v>
      </c>
      <c r="AQ3177">
        <v>2077</v>
      </c>
      <c r="AR3177">
        <v>3630</v>
      </c>
      <c r="AS3177" s="301">
        <v>43280</v>
      </c>
      <c r="AT3177">
        <v>2140</v>
      </c>
      <c r="AU3177">
        <v>4390</v>
      </c>
    </row>
    <row r="3178" spans="1:47" x14ac:dyDescent="0.2">
      <c r="A3178" s="102">
        <v>1537</v>
      </c>
      <c r="B3178">
        <v>7202</v>
      </c>
      <c r="C3178" t="s">
        <v>596</v>
      </c>
      <c r="D3178" t="s">
        <v>913</v>
      </c>
      <c r="E3178">
        <v>950.5</v>
      </c>
      <c r="F3178">
        <v>944.8</v>
      </c>
      <c r="G3178">
        <v>1100</v>
      </c>
      <c r="H3178" t="s">
        <v>898</v>
      </c>
      <c r="I3178">
        <v>9613</v>
      </c>
      <c r="J3178" t="s">
        <v>1183</v>
      </c>
      <c r="K3178" t="s">
        <v>900</v>
      </c>
      <c r="L3178">
        <v>1203</v>
      </c>
      <c r="M3178">
        <v>1177</v>
      </c>
      <c r="N3178">
        <v>900</v>
      </c>
      <c r="O3178" t="s">
        <v>901</v>
      </c>
      <c r="P3178">
        <v>0.97891570898772995</v>
      </c>
      <c r="Q3178">
        <v>0.93581555702976105</v>
      </c>
      <c r="R3178">
        <v>1.30513054301782E-4</v>
      </c>
      <c r="S3178">
        <v>6.7866678644177197E-2</v>
      </c>
      <c r="T3178">
        <v>1.27997794540501</v>
      </c>
      <c r="U3178">
        <v>1.27997794540501</v>
      </c>
      <c r="V3178">
        <v>1.3079487263652601</v>
      </c>
      <c r="W3178">
        <v>7.35</v>
      </c>
      <c r="X3178">
        <v>1.89</v>
      </c>
      <c r="Y3178">
        <v>-78648</v>
      </c>
      <c r="Z3178">
        <v>-5243</v>
      </c>
      <c r="AA3178">
        <v>-0.25</v>
      </c>
      <c r="AB3178">
        <v>15</v>
      </c>
      <c r="AC3178">
        <v>6</v>
      </c>
      <c r="AD3178">
        <v>9</v>
      </c>
      <c r="AE3178">
        <v>40</v>
      </c>
      <c r="AF3178">
        <v>20</v>
      </c>
      <c r="AG3178">
        <v>0</v>
      </c>
      <c r="AH3178">
        <v>2</v>
      </c>
      <c r="AI3178">
        <v>13</v>
      </c>
      <c r="AJ3178" s="301">
        <v>43919</v>
      </c>
      <c r="AK3178">
        <v>745.1</v>
      </c>
      <c r="AL3178">
        <v>1043</v>
      </c>
      <c r="AM3178" s="301">
        <v>43828</v>
      </c>
      <c r="AN3178">
        <v>1299</v>
      </c>
      <c r="AO3178">
        <v>1467</v>
      </c>
      <c r="AP3178" s="301">
        <v>43645</v>
      </c>
      <c r="AQ3178">
        <v>1247</v>
      </c>
      <c r="AR3178">
        <v>1461</v>
      </c>
      <c r="AS3178" s="301">
        <v>43280</v>
      </c>
      <c r="AT3178">
        <v>1430.5</v>
      </c>
      <c r="AU3178">
        <v>1251</v>
      </c>
    </row>
    <row r="3179" spans="1:47" x14ac:dyDescent="0.2">
      <c r="A3179" s="102">
        <v>592</v>
      </c>
      <c r="B3179">
        <v>5991</v>
      </c>
      <c r="C3179" t="s">
        <v>789</v>
      </c>
      <c r="D3179" t="s">
        <v>1032</v>
      </c>
      <c r="E3179">
        <v>693</v>
      </c>
      <c r="F3179">
        <v>693</v>
      </c>
      <c r="G3179">
        <v>1500</v>
      </c>
      <c r="H3179" t="s">
        <v>901</v>
      </c>
      <c r="I3179">
        <v>7205</v>
      </c>
      <c r="J3179" t="s">
        <v>56</v>
      </c>
      <c r="K3179" t="s">
        <v>913</v>
      </c>
      <c r="L3179">
        <v>710</v>
      </c>
      <c r="M3179">
        <v>693</v>
      </c>
      <c r="N3179">
        <v>1500</v>
      </c>
      <c r="O3179" t="s">
        <v>898</v>
      </c>
      <c r="P3179">
        <v>0.86647983067147305</v>
      </c>
      <c r="Q3179">
        <v>0.95578688646882204</v>
      </c>
      <c r="R3179">
        <v>1.61444049979266E-2</v>
      </c>
      <c r="S3179">
        <v>1.41733138477842E-2</v>
      </c>
      <c r="T3179">
        <v>-0.88456401275462804</v>
      </c>
      <c r="U3179">
        <v>0.88456401275462804</v>
      </c>
      <c r="V3179">
        <v>1.01956461712122</v>
      </c>
      <c r="W3179">
        <v>-8.81</v>
      </c>
      <c r="X3179">
        <v>0</v>
      </c>
      <c r="Y3179">
        <v>-78655</v>
      </c>
      <c r="Z3179">
        <v>-6050</v>
      </c>
      <c r="AA3179">
        <v>-0.28999999999999998</v>
      </c>
      <c r="AB3179">
        <v>13</v>
      </c>
      <c r="AC3179">
        <v>6</v>
      </c>
      <c r="AD3179">
        <v>7</v>
      </c>
      <c r="AE3179">
        <v>46.15</v>
      </c>
      <c r="AF3179">
        <v>19</v>
      </c>
      <c r="AG3179">
        <v>1</v>
      </c>
      <c r="AH3179">
        <v>3</v>
      </c>
      <c r="AI3179">
        <v>9</v>
      </c>
      <c r="AJ3179" s="301">
        <v>43919</v>
      </c>
      <c r="AK3179">
        <v>747</v>
      </c>
      <c r="AL3179">
        <v>588</v>
      </c>
      <c r="AM3179" s="301">
        <v>43828</v>
      </c>
      <c r="AN3179">
        <v>995</v>
      </c>
      <c r="AO3179">
        <v>1162</v>
      </c>
      <c r="AP3179" s="301">
        <v>43645</v>
      </c>
      <c r="AQ3179">
        <v>857</v>
      </c>
      <c r="AR3179">
        <v>912</v>
      </c>
      <c r="AS3179" s="301">
        <v>43280</v>
      </c>
      <c r="AT3179">
        <v>1025</v>
      </c>
      <c r="AU3179">
        <v>1171</v>
      </c>
    </row>
    <row r="3180" spans="1:47" x14ac:dyDescent="0.2">
      <c r="A3180" s="102">
        <v>1463</v>
      </c>
      <c r="B3180">
        <v>2327</v>
      </c>
      <c r="C3180" t="s">
        <v>1171</v>
      </c>
      <c r="D3180" t="s">
        <v>900</v>
      </c>
      <c r="E3180">
        <v>2942</v>
      </c>
      <c r="F3180">
        <v>2914</v>
      </c>
      <c r="G3180">
        <v>400</v>
      </c>
      <c r="H3180" t="s">
        <v>898</v>
      </c>
      <c r="I3180">
        <v>5108</v>
      </c>
      <c r="J3180" t="s">
        <v>1467</v>
      </c>
      <c r="K3180" t="s">
        <v>984</v>
      </c>
      <c r="L3180">
        <v>3450</v>
      </c>
      <c r="M3180">
        <v>3455</v>
      </c>
      <c r="N3180">
        <v>300</v>
      </c>
      <c r="O3180" t="s">
        <v>901</v>
      </c>
      <c r="P3180">
        <v>0.844859241743672</v>
      </c>
      <c r="Q3180">
        <v>0.93769828480310502</v>
      </c>
      <c r="R3180">
        <v>0.169460751626478</v>
      </c>
      <c r="S3180">
        <v>8.5519638571682505E-3</v>
      </c>
      <c r="T3180">
        <v>0.78915213816977103</v>
      </c>
      <c r="U3180">
        <v>0.78915213816977103</v>
      </c>
      <c r="V3180">
        <v>0.84702625858036396</v>
      </c>
      <c r="W3180">
        <v>2.46</v>
      </c>
      <c r="X3180">
        <v>12.46</v>
      </c>
      <c r="Y3180">
        <v>-78736</v>
      </c>
      <c r="Z3180">
        <v>-13123</v>
      </c>
      <c r="AA3180">
        <v>-0.69</v>
      </c>
      <c r="AB3180">
        <v>6</v>
      </c>
      <c r="AC3180">
        <v>3</v>
      </c>
      <c r="AD3180">
        <v>3</v>
      </c>
      <c r="AE3180">
        <v>50</v>
      </c>
      <c r="AF3180">
        <v>17</v>
      </c>
      <c r="AG3180">
        <v>2</v>
      </c>
      <c r="AH3180">
        <v>2</v>
      </c>
      <c r="AI3180">
        <v>2</v>
      </c>
      <c r="AJ3180" s="301">
        <v>43919</v>
      </c>
      <c r="AK3180">
        <v>2686</v>
      </c>
      <c r="AL3180">
        <v>3409</v>
      </c>
      <c r="AM3180" s="301">
        <v>43828</v>
      </c>
      <c r="AN3180">
        <v>3600</v>
      </c>
      <c r="AO3180">
        <v>4070</v>
      </c>
      <c r="AP3180" s="301">
        <v>43645</v>
      </c>
      <c r="AQ3180">
        <v>3515</v>
      </c>
      <c r="AR3180">
        <v>4310</v>
      </c>
      <c r="AS3180" s="301">
        <v>43280</v>
      </c>
      <c r="AT3180">
        <v>2762</v>
      </c>
      <c r="AU3180">
        <v>4164</v>
      </c>
    </row>
    <row r="3181" spans="1:47" x14ac:dyDescent="0.2">
      <c r="A3181" s="102">
        <v>3310</v>
      </c>
      <c r="B3181">
        <v>1824</v>
      </c>
      <c r="C3181" t="s">
        <v>221</v>
      </c>
      <c r="D3181" t="s">
        <v>907</v>
      </c>
      <c r="E3181">
        <v>803</v>
      </c>
      <c r="F3181">
        <v>799</v>
      </c>
      <c r="G3181">
        <v>1300</v>
      </c>
      <c r="H3181" t="s">
        <v>898</v>
      </c>
      <c r="I3181">
        <v>6460</v>
      </c>
      <c r="J3181" t="s">
        <v>1101</v>
      </c>
      <c r="K3181" t="s">
        <v>909</v>
      </c>
      <c r="L3181">
        <v>1298</v>
      </c>
      <c r="M3181">
        <v>1287</v>
      </c>
      <c r="N3181">
        <v>800</v>
      </c>
      <c r="O3181" t="s">
        <v>901</v>
      </c>
      <c r="P3181">
        <v>0.54239215420793696</v>
      </c>
      <c r="Q3181">
        <v>0.88566295801995099</v>
      </c>
      <c r="R3181">
        <v>7.6354271393153206E-2</v>
      </c>
      <c r="S3181">
        <v>1.8578625592835699E-2</v>
      </c>
      <c r="T3181">
        <v>1.5540533808904199E-2</v>
      </c>
      <c r="U3181">
        <v>1.5540533808904199E-2</v>
      </c>
      <c r="V3181">
        <v>0.43726686363485001</v>
      </c>
      <c r="W3181">
        <v>0.06</v>
      </c>
      <c r="X3181">
        <v>0.88</v>
      </c>
      <c r="Y3181">
        <v>-78753</v>
      </c>
      <c r="Z3181">
        <v>-6058</v>
      </c>
      <c r="AA3181">
        <v>-0.22</v>
      </c>
      <c r="AB3181">
        <v>13</v>
      </c>
      <c r="AC3181">
        <v>6</v>
      </c>
      <c r="AD3181">
        <v>7</v>
      </c>
      <c r="AE3181">
        <v>46.15</v>
      </c>
      <c r="AF3181">
        <v>18</v>
      </c>
      <c r="AG3181">
        <v>3</v>
      </c>
      <c r="AH3181">
        <v>4</v>
      </c>
      <c r="AI3181">
        <v>6</v>
      </c>
      <c r="AJ3181" s="301">
        <v>43919</v>
      </c>
      <c r="AK3181">
        <v>779</v>
      </c>
      <c r="AL3181">
        <v>1333</v>
      </c>
      <c r="AM3181" s="301">
        <v>43828</v>
      </c>
      <c r="AN3181">
        <v>1069</v>
      </c>
      <c r="AO3181">
        <v>1583</v>
      </c>
      <c r="AP3181" s="301">
        <v>43645</v>
      </c>
      <c r="AQ3181">
        <v>904</v>
      </c>
      <c r="AR3181">
        <v>1346</v>
      </c>
      <c r="AS3181" s="301">
        <v>43280</v>
      </c>
      <c r="AT3181">
        <v>1235</v>
      </c>
      <c r="AU3181">
        <v>1839</v>
      </c>
    </row>
    <row r="3182" spans="1:47" x14ac:dyDescent="0.2">
      <c r="A3182" s="102">
        <v>3482</v>
      </c>
      <c r="B3182">
        <v>2587</v>
      </c>
      <c r="C3182" t="s">
        <v>1233</v>
      </c>
      <c r="D3182" t="s">
        <v>923</v>
      </c>
      <c r="E3182">
        <v>4200</v>
      </c>
      <c r="F3182">
        <v>4180</v>
      </c>
      <c r="G3182">
        <v>200</v>
      </c>
      <c r="H3182" t="s">
        <v>901</v>
      </c>
      <c r="I3182">
        <v>3407</v>
      </c>
      <c r="J3182" t="s">
        <v>983</v>
      </c>
      <c r="K3182" t="s">
        <v>920</v>
      </c>
      <c r="L3182">
        <v>846.6</v>
      </c>
      <c r="M3182">
        <v>855.5</v>
      </c>
      <c r="N3182">
        <v>1000</v>
      </c>
      <c r="O3182" t="s">
        <v>898</v>
      </c>
      <c r="P3182">
        <v>0.86140331124910596</v>
      </c>
      <c r="Q3182">
        <v>0.87808652333032899</v>
      </c>
      <c r="R3182">
        <v>8.3683123629804603E-4</v>
      </c>
      <c r="S3182">
        <v>3.2896986691302102E-3</v>
      </c>
      <c r="T3182">
        <v>-1.186965368161</v>
      </c>
      <c r="U3182">
        <v>1.186965368161</v>
      </c>
      <c r="V3182">
        <v>1.1948026940399601</v>
      </c>
      <c r="W3182">
        <v>-8.98</v>
      </c>
      <c r="X3182">
        <v>2.33</v>
      </c>
      <c r="Y3182">
        <v>-78873</v>
      </c>
      <c r="Z3182">
        <v>-4930</v>
      </c>
      <c r="AA3182">
        <v>-0.33</v>
      </c>
      <c r="AB3182">
        <v>16</v>
      </c>
      <c r="AC3182">
        <v>8</v>
      </c>
      <c r="AD3182">
        <v>8</v>
      </c>
      <c r="AE3182">
        <v>50</v>
      </c>
      <c r="AF3182">
        <v>16</v>
      </c>
      <c r="AG3182">
        <v>3</v>
      </c>
      <c r="AH3182">
        <v>4</v>
      </c>
      <c r="AI3182">
        <v>9</v>
      </c>
      <c r="AJ3182" s="301">
        <v>43919</v>
      </c>
      <c r="AK3182">
        <v>4260</v>
      </c>
      <c r="AL3182">
        <v>822.3</v>
      </c>
      <c r="AM3182" s="301">
        <v>43828</v>
      </c>
      <c r="AN3182">
        <v>4545</v>
      </c>
      <c r="AO3182">
        <v>1234</v>
      </c>
      <c r="AP3182" s="301">
        <v>43645</v>
      </c>
      <c r="AQ3182">
        <v>4710</v>
      </c>
      <c r="AR3182">
        <v>1194.5</v>
      </c>
      <c r="AS3182" s="301">
        <v>43280</v>
      </c>
      <c r="AT3182">
        <v>4670</v>
      </c>
      <c r="AU3182">
        <v>1398</v>
      </c>
    </row>
    <row r="3183" spans="1:47" x14ac:dyDescent="0.2">
      <c r="A3183" s="102">
        <v>457</v>
      </c>
      <c r="B3183">
        <v>5232</v>
      </c>
      <c r="C3183" t="s">
        <v>1433</v>
      </c>
      <c r="D3183" t="s">
        <v>897</v>
      </c>
      <c r="E3183">
        <v>3765</v>
      </c>
      <c r="F3183">
        <v>3805</v>
      </c>
      <c r="G3183">
        <v>200</v>
      </c>
      <c r="H3183" t="s">
        <v>898</v>
      </c>
      <c r="I3183">
        <v>6135</v>
      </c>
      <c r="J3183" t="s">
        <v>1452</v>
      </c>
      <c r="K3183" t="s">
        <v>909</v>
      </c>
      <c r="L3183">
        <v>3260</v>
      </c>
      <c r="M3183">
        <v>3240</v>
      </c>
      <c r="N3183">
        <v>200</v>
      </c>
      <c r="O3183" t="s">
        <v>901</v>
      </c>
      <c r="P3183">
        <v>0.897828469316725</v>
      </c>
      <c r="Q3183">
        <v>0.95935423842612499</v>
      </c>
      <c r="R3183" s="15">
        <v>1.38041617680323E-2</v>
      </c>
      <c r="S3183">
        <v>1.08850044881509E-2</v>
      </c>
      <c r="T3183">
        <v>0.36183542717643202</v>
      </c>
      <c r="U3183">
        <v>0.36183542717643202</v>
      </c>
      <c r="V3183">
        <v>0.22321010421737</v>
      </c>
      <c r="W3183">
        <v>1.85</v>
      </c>
      <c r="X3183">
        <v>14.85</v>
      </c>
      <c r="Y3183">
        <v>-78909</v>
      </c>
      <c r="Z3183">
        <v>-11273</v>
      </c>
      <c r="AA3183">
        <v>-0.56000000000000005</v>
      </c>
      <c r="AB3183">
        <v>7</v>
      </c>
      <c r="AC3183">
        <v>4</v>
      </c>
      <c r="AD3183">
        <v>3</v>
      </c>
      <c r="AE3183">
        <v>57.14</v>
      </c>
      <c r="AF3183">
        <v>18</v>
      </c>
      <c r="AG3183">
        <v>1</v>
      </c>
      <c r="AH3183">
        <v>2</v>
      </c>
      <c r="AI3183">
        <v>4</v>
      </c>
      <c r="AJ3183" s="301">
        <v>43919</v>
      </c>
      <c r="AK3183">
        <v>3370</v>
      </c>
      <c r="AL3183">
        <v>2794</v>
      </c>
      <c r="AM3183" s="301">
        <v>43828</v>
      </c>
      <c r="AN3183">
        <v>4775</v>
      </c>
      <c r="AO3183">
        <v>5020</v>
      </c>
      <c r="AP3183" s="301">
        <v>43645</v>
      </c>
      <c r="AQ3183">
        <v>4390</v>
      </c>
      <c r="AR3183">
        <v>4630</v>
      </c>
      <c r="AS3183" s="301">
        <v>43280</v>
      </c>
      <c r="AT3183">
        <v>5150</v>
      </c>
      <c r="AU3183">
        <v>4185</v>
      </c>
    </row>
    <row r="3184" spans="1:47" x14ac:dyDescent="0.2">
      <c r="A3184" s="102">
        <v>2680</v>
      </c>
      <c r="B3184">
        <v>2531</v>
      </c>
      <c r="C3184" t="s">
        <v>922</v>
      </c>
      <c r="D3184" t="s">
        <v>923</v>
      </c>
      <c r="E3184">
        <v>952</v>
      </c>
      <c r="F3184">
        <v>951</v>
      </c>
      <c r="G3184">
        <v>1000</v>
      </c>
      <c r="H3184" t="s">
        <v>898</v>
      </c>
      <c r="I3184">
        <v>8078</v>
      </c>
      <c r="J3184" t="s">
        <v>1192</v>
      </c>
      <c r="K3184" t="s">
        <v>905</v>
      </c>
      <c r="L3184">
        <v>1940</v>
      </c>
      <c r="M3184">
        <v>1940</v>
      </c>
      <c r="N3184">
        <v>500</v>
      </c>
      <c r="O3184" t="s">
        <v>901</v>
      </c>
      <c r="P3184">
        <v>0.90667444767473804</v>
      </c>
      <c r="Q3184">
        <v>0.90647865874085298</v>
      </c>
      <c r="R3184">
        <v>0.110907558841689</v>
      </c>
      <c r="S3184" s="15">
        <v>7.8825003339005398E-2</v>
      </c>
      <c r="T3184">
        <v>0.93528230745584995</v>
      </c>
      <c r="U3184">
        <v>0.93528230745584995</v>
      </c>
      <c r="V3184">
        <v>1.2036317844771101</v>
      </c>
      <c r="W3184">
        <v>5.22</v>
      </c>
      <c r="X3184">
        <v>1.96</v>
      </c>
      <c r="Y3184">
        <v>-79129</v>
      </c>
      <c r="Z3184">
        <v>-6087</v>
      </c>
      <c r="AA3184">
        <v>-0.1</v>
      </c>
      <c r="AB3184">
        <v>13</v>
      </c>
      <c r="AC3184">
        <v>7</v>
      </c>
      <c r="AD3184">
        <v>6</v>
      </c>
      <c r="AE3184">
        <v>53.85</v>
      </c>
      <c r="AF3184">
        <v>17</v>
      </c>
      <c r="AG3184">
        <v>3</v>
      </c>
      <c r="AH3184">
        <v>3</v>
      </c>
      <c r="AI3184">
        <v>7</v>
      </c>
      <c r="AJ3184" s="301">
        <v>43919</v>
      </c>
      <c r="AK3184">
        <v>819</v>
      </c>
      <c r="AL3184">
        <v>1737</v>
      </c>
      <c r="AM3184" s="301">
        <v>43828</v>
      </c>
      <c r="AN3184">
        <v>1005</v>
      </c>
      <c r="AO3184">
        <v>2877</v>
      </c>
      <c r="AP3184" s="301">
        <v>43645</v>
      </c>
      <c r="AQ3184">
        <v>1134</v>
      </c>
      <c r="AR3184">
        <v>2987</v>
      </c>
      <c r="AS3184" s="301">
        <v>43280</v>
      </c>
      <c r="AT3184">
        <v>1400</v>
      </c>
      <c r="AU3184">
        <v>4185</v>
      </c>
    </row>
    <row r="3185" spans="1:47" x14ac:dyDescent="0.2">
      <c r="A3185" s="102">
        <v>757</v>
      </c>
      <c r="B3185">
        <v>8078</v>
      </c>
      <c r="C3185" t="s">
        <v>1192</v>
      </c>
      <c r="D3185" t="s">
        <v>905</v>
      </c>
      <c r="E3185">
        <v>1940</v>
      </c>
      <c r="F3185">
        <v>1940</v>
      </c>
      <c r="G3185">
        <v>500</v>
      </c>
      <c r="H3185" t="s">
        <v>898</v>
      </c>
      <c r="I3185">
        <v>8233</v>
      </c>
      <c r="J3185" t="s">
        <v>930</v>
      </c>
      <c r="K3185" t="s">
        <v>921</v>
      </c>
      <c r="L3185">
        <v>920</v>
      </c>
      <c r="M3185">
        <v>907</v>
      </c>
      <c r="N3185">
        <v>1100</v>
      </c>
      <c r="O3185" t="s">
        <v>901</v>
      </c>
      <c r="P3185">
        <v>0.738267517075893</v>
      </c>
      <c r="Q3185">
        <v>0.95207574007253803</v>
      </c>
      <c r="R3185">
        <v>0.45173451519603702</v>
      </c>
      <c r="S3185">
        <v>3.9284522166464601E-2</v>
      </c>
      <c r="T3185">
        <v>2.3279208219891498</v>
      </c>
      <c r="U3185">
        <v>2.3279208219891498</v>
      </c>
      <c r="V3185">
        <v>2.0661606544214801</v>
      </c>
      <c r="W3185">
        <v>14.37</v>
      </c>
      <c r="X3185">
        <v>2.86</v>
      </c>
      <c r="Y3185">
        <v>-79377</v>
      </c>
      <c r="Z3185">
        <v>-5670</v>
      </c>
      <c r="AA3185">
        <v>-0.22</v>
      </c>
      <c r="AB3185">
        <v>14</v>
      </c>
      <c r="AC3185">
        <v>8</v>
      </c>
      <c r="AD3185">
        <v>6</v>
      </c>
      <c r="AE3185">
        <v>57.14</v>
      </c>
      <c r="AF3185">
        <v>18</v>
      </c>
      <c r="AG3185">
        <v>0</v>
      </c>
      <c r="AH3185">
        <v>4</v>
      </c>
      <c r="AI3185">
        <v>10</v>
      </c>
      <c r="AJ3185" s="301">
        <v>43919</v>
      </c>
      <c r="AK3185">
        <v>1737</v>
      </c>
      <c r="AL3185">
        <v>1003</v>
      </c>
      <c r="AM3185" s="301">
        <v>43828</v>
      </c>
      <c r="AN3185">
        <v>2877</v>
      </c>
      <c r="AO3185">
        <v>1228</v>
      </c>
      <c r="AP3185" s="301">
        <v>43645</v>
      </c>
      <c r="AQ3185">
        <v>2987</v>
      </c>
      <c r="AR3185">
        <v>1210</v>
      </c>
      <c r="AS3185" s="301">
        <v>43280</v>
      </c>
      <c r="AT3185">
        <v>4185</v>
      </c>
      <c r="AU3185">
        <v>1834</v>
      </c>
    </row>
    <row r="3186" spans="1:47" x14ac:dyDescent="0.2">
      <c r="A3186" s="102">
        <v>2974</v>
      </c>
      <c r="B3186">
        <v>1963</v>
      </c>
      <c r="C3186" t="s">
        <v>1077</v>
      </c>
      <c r="D3186" t="s">
        <v>907</v>
      </c>
      <c r="E3186">
        <v>1107</v>
      </c>
      <c r="F3186">
        <v>1093</v>
      </c>
      <c r="G3186">
        <v>900</v>
      </c>
      <c r="H3186" t="s">
        <v>898</v>
      </c>
      <c r="I3186">
        <v>3197</v>
      </c>
      <c r="J3186" t="s">
        <v>508</v>
      </c>
      <c r="K3186" t="s">
        <v>921</v>
      </c>
      <c r="L3186">
        <v>1738</v>
      </c>
      <c r="M3186">
        <v>1715</v>
      </c>
      <c r="N3186">
        <v>600</v>
      </c>
      <c r="O3186" t="s">
        <v>901</v>
      </c>
      <c r="P3186">
        <v>0.86651168252113897</v>
      </c>
      <c r="Q3186">
        <v>0.89767152580542198</v>
      </c>
      <c r="R3186">
        <v>0.34034777247195702</v>
      </c>
      <c r="S3186">
        <v>9.84731212493083E-3</v>
      </c>
      <c r="T3186">
        <v>0.29137946713074703</v>
      </c>
      <c r="U3186">
        <v>0.29137946713074703</v>
      </c>
      <c r="V3186">
        <v>0.29814874165021599</v>
      </c>
      <c r="W3186">
        <v>2.75</v>
      </c>
      <c r="X3186">
        <v>4.4000000000000004</v>
      </c>
      <c r="Y3186">
        <v>-79389</v>
      </c>
      <c r="Z3186">
        <v>-4178</v>
      </c>
      <c r="AA3186">
        <v>-0.27</v>
      </c>
      <c r="AB3186">
        <v>19</v>
      </c>
      <c r="AC3186">
        <v>10</v>
      </c>
      <c r="AD3186">
        <v>9</v>
      </c>
      <c r="AE3186">
        <v>52.63</v>
      </c>
      <c r="AF3186">
        <v>16</v>
      </c>
      <c r="AG3186">
        <v>5</v>
      </c>
      <c r="AH3186">
        <v>5</v>
      </c>
      <c r="AI3186">
        <v>9</v>
      </c>
      <c r="AJ3186" s="301">
        <v>43919</v>
      </c>
      <c r="AK3186">
        <v>872</v>
      </c>
      <c r="AL3186">
        <v>1614</v>
      </c>
      <c r="AM3186" s="301">
        <v>43828</v>
      </c>
      <c r="AN3186">
        <v>1755</v>
      </c>
      <c r="AO3186">
        <v>2135</v>
      </c>
      <c r="AP3186" s="301">
        <v>43645</v>
      </c>
      <c r="AQ3186">
        <v>1497</v>
      </c>
      <c r="AR3186">
        <v>1873</v>
      </c>
      <c r="AS3186" s="301">
        <v>43280</v>
      </c>
      <c r="AT3186">
        <v>2136</v>
      </c>
      <c r="AU3186">
        <v>1626</v>
      </c>
    </row>
    <row r="3187" spans="1:47" x14ac:dyDescent="0.2">
      <c r="A3187" s="102">
        <v>3595</v>
      </c>
      <c r="B3187">
        <v>2587</v>
      </c>
      <c r="C3187" t="s">
        <v>1233</v>
      </c>
      <c r="D3187" t="s">
        <v>923</v>
      </c>
      <c r="E3187">
        <v>4200</v>
      </c>
      <c r="F3187">
        <v>4180</v>
      </c>
      <c r="G3187">
        <v>200</v>
      </c>
      <c r="H3187" t="s">
        <v>898</v>
      </c>
      <c r="I3187">
        <v>6703</v>
      </c>
      <c r="J3187" t="s">
        <v>1080</v>
      </c>
      <c r="K3187" t="s">
        <v>903</v>
      </c>
      <c r="L3187">
        <v>1028</v>
      </c>
      <c r="M3187">
        <v>1023</v>
      </c>
      <c r="N3187">
        <v>800</v>
      </c>
      <c r="O3187" t="s">
        <v>901</v>
      </c>
      <c r="P3187">
        <v>0.73185216159455402</v>
      </c>
      <c r="Q3187">
        <v>0.87365714666504601</v>
      </c>
      <c r="R3187">
        <v>0.11447297680179799</v>
      </c>
      <c r="S3187" s="15">
        <v>2.4819162380316402E-3</v>
      </c>
      <c r="T3187">
        <v>0.36157785013948701</v>
      </c>
      <c r="U3187">
        <v>0.36157785013948701</v>
      </c>
      <c r="V3187">
        <v>0.13027145780257801</v>
      </c>
      <c r="W3187">
        <v>1.51</v>
      </c>
      <c r="X3187">
        <v>2.11</v>
      </c>
      <c r="Y3187">
        <v>-80268</v>
      </c>
      <c r="Z3187">
        <v>-4459</v>
      </c>
      <c r="AA3187">
        <v>-0.31</v>
      </c>
      <c r="AB3187">
        <v>18</v>
      </c>
      <c r="AC3187">
        <v>8</v>
      </c>
      <c r="AD3187">
        <v>10</v>
      </c>
      <c r="AE3187">
        <v>44.44</v>
      </c>
      <c r="AF3187">
        <v>19</v>
      </c>
      <c r="AG3187">
        <v>2</v>
      </c>
      <c r="AH3187">
        <v>3</v>
      </c>
      <c r="AI3187">
        <v>13</v>
      </c>
      <c r="AJ3187" s="301">
        <v>43919</v>
      </c>
      <c r="AK3187">
        <v>4260</v>
      </c>
      <c r="AL3187">
        <v>1024</v>
      </c>
      <c r="AM3187" s="301">
        <v>43828</v>
      </c>
      <c r="AN3187">
        <v>4545</v>
      </c>
      <c r="AO3187">
        <v>1519</v>
      </c>
      <c r="AP3187" s="301">
        <v>43645</v>
      </c>
      <c r="AQ3187">
        <v>4710</v>
      </c>
      <c r="AR3187">
        <v>1357</v>
      </c>
      <c r="AS3187" s="301">
        <v>43280</v>
      </c>
      <c r="AT3187">
        <v>4670</v>
      </c>
      <c r="AU3187">
        <v>1231</v>
      </c>
    </row>
    <row r="3188" spans="1:47" x14ac:dyDescent="0.2">
      <c r="A3188" s="102">
        <v>1250</v>
      </c>
      <c r="B3188">
        <v>6902</v>
      </c>
      <c r="C3188" t="s">
        <v>588</v>
      </c>
      <c r="D3188" t="s">
        <v>913</v>
      </c>
      <c r="E3188">
        <v>4170</v>
      </c>
      <c r="F3188">
        <v>4151</v>
      </c>
      <c r="G3188">
        <v>200</v>
      </c>
      <c r="H3188" t="s">
        <v>898</v>
      </c>
      <c r="I3188">
        <v>7012</v>
      </c>
      <c r="J3188" t="s">
        <v>1054</v>
      </c>
      <c r="K3188" t="s">
        <v>913</v>
      </c>
      <c r="L3188">
        <v>1524</v>
      </c>
      <c r="M3188">
        <v>1487</v>
      </c>
      <c r="N3188">
        <v>600</v>
      </c>
      <c r="O3188" t="s">
        <v>901</v>
      </c>
      <c r="P3188">
        <v>0.81923874350733406</v>
      </c>
      <c r="Q3188">
        <v>0.94252217462607202</v>
      </c>
      <c r="R3188">
        <v>3.4748921087340998E-2</v>
      </c>
      <c r="S3188" s="15">
        <v>7.0734177738977902E-2</v>
      </c>
      <c r="T3188">
        <v>2.9346295084691101</v>
      </c>
      <c r="U3188">
        <v>2.9346295084691101</v>
      </c>
      <c r="V3188">
        <v>2.82825114522096</v>
      </c>
      <c r="W3188">
        <v>14.91</v>
      </c>
      <c r="X3188">
        <v>7.47</v>
      </c>
      <c r="Y3188">
        <v>-80631</v>
      </c>
      <c r="Z3188">
        <v>-10079</v>
      </c>
      <c r="AA3188">
        <v>-0.28999999999999998</v>
      </c>
      <c r="AB3188">
        <v>8</v>
      </c>
      <c r="AC3188">
        <v>4</v>
      </c>
      <c r="AD3188">
        <v>4</v>
      </c>
      <c r="AE3188">
        <v>50</v>
      </c>
      <c r="AF3188">
        <v>20</v>
      </c>
      <c r="AG3188">
        <v>1</v>
      </c>
      <c r="AH3188">
        <v>1</v>
      </c>
      <c r="AI3188">
        <v>6</v>
      </c>
      <c r="AJ3188" s="301">
        <v>43919</v>
      </c>
      <c r="AK3188">
        <v>3590</v>
      </c>
      <c r="AL3188">
        <v>1613</v>
      </c>
      <c r="AM3188" s="301">
        <v>43828</v>
      </c>
      <c r="AN3188">
        <v>4966</v>
      </c>
      <c r="AO3188">
        <v>2408</v>
      </c>
      <c r="AP3188" s="301">
        <v>43645</v>
      </c>
      <c r="AQ3188">
        <v>4642</v>
      </c>
      <c r="AR3188">
        <v>2584</v>
      </c>
      <c r="AS3188" s="301">
        <v>43280</v>
      </c>
      <c r="AT3188">
        <v>5245</v>
      </c>
      <c r="AU3188">
        <v>3200</v>
      </c>
    </row>
    <row r="3189" spans="1:47" x14ac:dyDescent="0.2">
      <c r="A3189" s="102">
        <v>1123</v>
      </c>
      <c r="B3189">
        <v>1801</v>
      </c>
      <c r="C3189" t="s">
        <v>1352</v>
      </c>
      <c r="D3189" t="s">
        <v>907</v>
      </c>
      <c r="E3189">
        <v>3845</v>
      </c>
      <c r="F3189">
        <v>3905</v>
      </c>
      <c r="G3189">
        <v>200</v>
      </c>
      <c r="H3189" t="s">
        <v>898</v>
      </c>
      <c r="I3189">
        <v>6287</v>
      </c>
      <c r="J3189" t="s">
        <v>963</v>
      </c>
      <c r="K3189" t="s">
        <v>909</v>
      </c>
      <c r="L3189">
        <v>2270</v>
      </c>
      <c r="M3189">
        <v>2245</v>
      </c>
      <c r="N3189">
        <v>300</v>
      </c>
      <c r="O3189" t="s">
        <v>901</v>
      </c>
      <c r="P3189">
        <v>0.90031820574462995</v>
      </c>
      <c r="Q3189">
        <v>0.94509836572654804</v>
      </c>
      <c r="R3189">
        <v>0.15626165048186699</v>
      </c>
      <c r="S3189" s="15">
        <v>1.41588622271608E-2</v>
      </c>
      <c r="T3189">
        <v>2.92911901766692</v>
      </c>
      <c r="U3189">
        <v>2.92911901766692</v>
      </c>
      <c r="V3189">
        <v>2.3609162475987699</v>
      </c>
      <c r="W3189">
        <v>9.9700000000000006</v>
      </c>
      <c r="X3189">
        <v>13.76</v>
      </c>
      <c r="Y3189">
        <v>-80981</v>
      </c>
      <c r="Z3189">
        <v>-6748</v>
      </c>
      <c r="AA3189">
        <v>-0.73</v>
      </c>
      <c r="AB3189">
        <v>12</v>
      </c>
      <c r="AC3189">
        <v>5</v>
      </c>
      <c r="AD3189">
        <v>7</v>
      </c>
      <c r="AE3189">
        <v>41.67</v>
      </c>
      <c r="AF3189">
        <v>21</v>
      </c>
      <c r="AG3189">
        <v>1</v>
      </c>
      <c r="AH3189">
        <v>1</v>
      </c>
      <c r="AI3189">
        <v>10</v>
      </c>
      <c r="AJ3189" s="301">
        <v>43919</v>
      </c>
      <c r="AK3189">
        <v>3355</v>
      </c>
      <c r="AL3189">
        <v>2183</v>
      </c>
      <c r="AM3189" s="301">
        <v>43828</v>
      </c>
      <c r="AN3189">
        <v>4545</v>
      </c>
      <c r="AO3189">
        <v>3430</v>
      </c>
      <c r="AP3189" s="301">
        <v>43645</v>
      </c>
      <c r="AQ3189">
        <v>3990</v>
      </c>
      <c r="AR3189">
        <v>2767</v>
      </c>
      <c r="AS3189" s="301">
        <v>43280</v>
      </c>
      <c r="AT3189">
        <v>5980</v>
      </c>
      <c r="AU3189">
        <v>3190</v>
      </c>
    </row>
    <row r="3190" spans="1:47" x14ac:dyDescent="0.2">
      <c r="A3190" s="102">
        <v>3326</v>
      </c>
      <c r="B3190">
        <v>6753</v>
      </c>
      <c r="C3190" t="s">
        <v>1348</v>
      </c>
      <c r="D3190" t="s">
        <v>903</v>
      </c>
      <c r="E3190">
        <v>1151</v>
      </c>
      <c r="F3190">
        <v>1114</v>
      </c>
      <c r="G3190">
        <v>900</v>
      </c>
      <c r="H3190" t="s">
        <v>901</v>
      </c>
      <c r="I3190">
        <v>9934</v>
      </c>
      <c r="J3190" t="s">
        <v>1031</v>
      </c>
      <c r="K3190" t="s">
        <v>905</v>
      </c>
      <c r="L3190">
        <v>2421</v>
      </c>
      <c r="M3190">
        <v>2379</v>
      </c>
      <c r="N3190">
        <v>400</v>
      </c>
      <c r="O3190" t="s">
        <v>898</v>
      </c>
      <c r="P3190">
        <v>0.67422224410197296</v>
      </c>
      <c r="Q3190">
        <v>0.88485595979730902</v>
      </c>
      <c r="R3190">
        <v>8.1107059164312295E-2</v>
      </c>
      <c r="S3190">
        <v>2.2453465020499899E-2</v>
      </c>
      <c r="T3190">
        <v>-1.1763922344231901</v>
      </c>
      <c r="U3190">
        <v>1.1763922344231901</v>
      </c>
      <c r="V3190">
        <v>1.0022569834059301</v>
      </c>
      <c r="W3190">
        <v>-5.35</v>
      </c>
      <c r="X3190">
        <v>5.36</v>
      </c>
      <c r="Y3190">
        <v>-81158</v>
      </c>
      <c r="Z3190">
        <v>-6763</v>
      </c>
      <c r="AA3190">
        <v>-0.41</v>
      </c>
      <c r="AB3190">
        <v>12</v>
      </c>
      <c r="AC3190">
        <v>5</v>
      </c>
      <c r="AD3190">
        <v>7</v>
      </c>
      <c r="AE3190">
        <v>41.67</v>
      </c>
      <c r="AF3190">
        <v>18</v>
      </c>
      <c r="AG3190">
        <v>3</v>
      </c>
      <c r="AH3190">
        <v>3</v>
      </c>
      <c r="AI3190">
        <v>6</v>
      </c>
      <c r="AJ3190" s="301">
        <v>43919</v>
      </c>
      <c r="AK3190">
        <v>1170</v>
      </c>
      <c r="AL3190">
        <v>2423</v>
      </c>
      <c r="AM3190" s="301">
        <v>43828</v>
      </c>
      <c r="AN3190">
        <v>1685</v>
      </c>
      <c r="AO3190">
        <v>2780</v>
      </c>
      <c r="AP3190" s="301">
        <v>43645</v>
      </c>
      <c r="AQ3190">
        <v>1221</v>
      </c>
      <c r="AR3190">
        <v>2338</v>
      </c>
      <c r="AS3190" s="301">
        <v>43280</v>
      </c>
      <c r="AT3190">
        <v>2490</v>
      </c>
      <c r="AU3190">
        <v>2223</v>
      </c>
    </row>
    <row r="3191" spans="1:47" x14ac:dyDescent="0.2">
      <c r="A3191" s="102">
        <v>2581</v>
      </c>
      <c r="B3191">
        <v>6201</v>
      </c>
      <c r="C3191" t="s">
        <v>1150</v>
      </c>
      <c r="D3191" t="s">
        <v>913</v>
      </c>
      <c r="E3191">
        <v>5750</v>
      </c>
      <c r="F3191">
        <v>5650</v>
      </c>
      <c r="G3191">
        <v>100</v>
      </c>
      <c r="H3191" t="s">
        <v>901</v>
      </c>
      <c r="I3191">
        <v>8425</v>
      </c>
      <c r="J3191" t="s">
        <v>1016</v>
      </c>
      <c r="K3191" t="s">
        <v>904</v>
      </c>
      <c r="L3191">
        <v>2378</v>
      </c>
      <c r="M3191">
        <v>2356</v>
      </c>
      <c r="N3191">
        <v>200</v>
      </c>
      <c r="O3191" t="s">
        <v>898</v>
      </c>
      <c r="P3191">
        <v>0.91835388324477896</v>
      </c>
      <c r="Q3191">
        <v>0.90907208859687305</v>
      </c>
      <c r="R3191" s="15">
        <v>0.21639135647344501</v>
      </c>
      <c r="S3191">
        <v>8.3190833058696095E-2</v>
      </c>
      <c r="T3191">
        <v>-0.35707878810350202</v>
      </c>
      <c r="U3191">
        <v>0.35707878810350202</v>
      </c>
      <c r="V3191">
        <v>4.8267028957195299E-2</v>
      </c>
      <c r="W3191">
        <v>-1.7</v>
      </c>
      <c r="X3191">
        <v>16.600000000000001</v>
      </c>
      <c r="Y3191">
        <v>-81298</v>
      </c>
      <c r="Z3191">
        <v>-9033</v>
      </c>
      <c r="AA3191">
        <v>-0.87</v>
      </c>
      <c r="AB3191">
        <v>9</v>
      </c>
      <c r="AC3191">
        <v>4</v>
      </c>
      <c r="AD3191">
        <v>5</v>
      </c>
      <c r="AE3191">
        <v>44.44</v>
      </c>
      <c r="AF3191">
        <v>21</v>
      </c>
      <c r="AG3191">
        <v>1</v>
      </c>
      <c r="AH3191">
        <v>1</v>
      </c>
      <c r="AI3191">
        <v>7</v>
      </c>
      <c r="AJ3191" s="301">
        <v>43919</v>
      </c>
      <c r="AK3191">
        <v>5370</v>
      </c>
      <c r="AL3191">
        <v>2183</v>
      </c>
      <c r="AM3191" s="301">
        <v>43828</v>
      </c>
      <c r="AN3191">
        <v>6330</v>
      </c>
      <c r="AO3191">
        <v>3425</v>
      </c>
      <c r="AP3191" s="301">
        <v>43645</v>
      </c>
      <c r="AQ3191">
        <v>6040</v>
      </c>
      <c r="AR3191">
        <v>2692</v>
      </c>
      <c r="AS3191" s="301">
        <v>43280</v>
      </c>
      <c r="AT3191">
        <v>6010</v>
      </c>
      <c r="AU3191">
        <v>2815</v>
      </c>
    </row>
    <row r="3192" spans="1:47" x14ac:dyDescent="0.2">
      <c r="A3192" s="102">
        <v>2994</v>
      </c>
      <c r="B3192">
        <v>3863</v>
      </c>
      <c r="C3192" t="s">
        <v>1050</v>
      </c>
      <c r="D3192" t="s">
        <v>1049</v>
      </c>
      <c r="E3192">
        <v>1536</v>
      </c>
      <c r="F3192">
        <v>1503</v>
      </c>
      <c r="G3192">
        <v>700</v>
      </c>
      <c r="H3192" t="s">
        <v>901</v>
      </c>
      <c r="I3192">
        <v>9766</v>
      </c>
      <c r="J3192" t="s">
        <v>1449</v>
      </c>
      <c r="K3192" t="s">
        <v>900</v>
      </c>
      <c r="L3192">
        <v>3635</v>
      </c>
      <c r="M3192">
        <v>3510</v>
      </c>
      <c r="N3192">
        <v>300</v>
      </c>
      <c r="O3192" t="s">
        <v>898</v>
      </c>
      <c r="P3192">
        <v>0.78168656592601504</v>
      </c>
      <c r="Q3192">
        <v>0.89723051549649202</v>
      </c>
      <c r="R3192">
        <v>1.6729851218268098E-2</v>
      </c>
      <c r="S3192" s="15">
        <v>5.2669014268348302E-2</v>
      </c>
      <c r="T3192">
        <v>-0.77773678167549998</v>
      </c>
      <c r="U3192">
        <v>0.77773678167549998</v>
      </c>
      <c r="V3192">
        <v>0.90041500270976305</v>
      </c>
      <c r="W3192">
        <v>-5.12</v>
      </c>
      <c r="X3192">
        <v>0.09</v>
      </c>
      <c r="Y3192">
        <v>-82078</v>
      </c>
      <c r="Z3192">
        <v>-5472</v>
      </c>
      <c r="AA3192">
        <v>-0.43</v>
      </c>
      <c r="AB3192">
        <v>15</v>
      </c>
      <c r="AC3192">
        <v>5</v>
      </c>
      <c r="AD3192">
        <v>10</v>
      </c>
      <c r="AE3192">
        <v>33.33</v>
      </c>
      <c r="AF3192">
        <v>17</v>
      </c>
      <c r="AG3192">
        <v>3</v>
      </c>
      <c r="AH3192">
        <v>3</v>
      </c>
      <c r="AI3192">
        <v>9</v>
      </c>
      <c r="AJ3192" s="301">
        <v>43919</v>
      </c>
      <c r="AK3192">
        <v>1583</v>
      </c>
      <c r="AL3192">
        <v>3305</v>
      </c>
      <c r="AM3192" s="301">
        <v>43828</v>
      </c>
      <c r="AN3192">
        <v>1848</v>
      </c>
      <c r="AO3192">
        <v>4485</v>
      </c>
      <c r="AP3192" s="301">
        <v>43645</v>
      </c>
      <c r="AQ3192">
        <v>1925</v>
      </c>
      <c r="AR3192">
        <v>5130</v>
      </c>
      <c r="AS3192" s="301">
        <v>43280</v>
      </c>
      <c r="AT3192">
        <v>1732</v>
      </c>
      <c r="AU3192">
        <v>5400</v>
      </c>
    </row>
    <row r="3193" spans="1:47" x14ac:dyDescent="0.2">
      <c r="A3193" s="102">
        <v>3144</v>
      </c>
      <c r="B3193">
        <v>6465</v>
      </c>
      <c r="C3193" t="s">
        <v>360</v>
      </c>
      <c r="D3193" t="s">
        <v>909</v>
      </c>
      <c r="E3193">
        <v>9250</v>
      </c>
      <c r="F3193">
        <v>9100</v>
      </c>
      <c r="G3193">
        <v>100</v>
      </c>
      <c r="H3193" t="s">
        <v>898</v>
      </c>
      <c r="I3193">
        <v>8253</v>
      </c>
      <c r="J3193" t="s">
        <v>429</v>
      </c>
      <c r="K3193" t="s">
        <v>904</v>
      </c>
      <c r="L3193">
        <v>1254</v>
      </c>
      <c r="M3193">
        <v>1231</v>
      </c>
      <c r="N3193">
        <v>700</v>
      </c>
      <c r="O3193" t="s">
        <v>901</v>
      </c>
      <c r="P3193">
        <v>0.89385123728641103</v>
      </c>
      <c r="Q3193">
        <v>0.89163849534053896</v>
      </c>
      <c r="R3193" s="15">
        <v>7.01725447459908E-2</v>
      </c>
      <c r="S3193">
        <v>6.5130919106852994E-2</v>
      </c>
      <c r="T3193">
        <v>1.4514092848673901</v>
      </c>
      <c r="U3193">
        <v>1.4514092848673901</v>
      </c>
      <c r="V3193">
        <v>1.0399567165577901</v>
      </c>
      <c r="W3193">
        <v>7.26</v>
      </c>
      <c r="X3193">
        <v>5.31</v>
      </c>
      <c r="Y3193">
        <v>-82145</v>
      </c>
      <c r="Z3193">
        <v>-6845</v>
      </c>
      <c r="AA3193">
        <v>-0.19</v>
      </c>
      <c r="AB3193">
        <v>12</v>
      </c>
      <c r="AC3193">
        <v>7</v>
      </c>
      <c r="AD3193">
        <v>5</v>
      </c>
      <c r="AE3193">
        <v>58.33</v>
      </c>
      <c r="AF3193">
        <v>17</v>
      </c>
      <c r="AG3193">
        <v>2</v>
      </c>
      <c r="AH3193">
        <v>3</v>
      </c>
      <c r="AI3193">
        <v>7</v>
      </c>
      <c r="AJ3193" s="301">
        <v>43919</v>
      </c>
      <c r="AK3193">
        <v>8530</v>
      </c>
      <c r="AL3193">
        <v>1288</v>
      </c>
      <c r="AM3193" s="301">
        <v>43828</v>
      </c>
      <c r="AN3193">
        <v>9740</v>
      </c>
      <c r="AO3193">
        <v>1901</v>
      </c>
      <c r="AP3193" s="301">
        <v>43645</v>
      </c>
      <c r="AQ3193">
        <v>8150</v>
      </c>
      <c r="AR3193">
        <v>1283</v>
      </c>
      <c r="AS3193" s="301">
        <v>43280</v>
      </c>
      <c r="AT3193">
        <v>10800</v>
      </c>
      <c r="AU3193">
        <v>1698</v>
      </c>
    </row>
    <row r="3194" spans="1:47" x14ac:dyDescent="0.2">
      <c r="A3194" s="102">
        <v>3961</v>
      </c>
      <c r="B3194">
        <v>2587</v>
      </c>
      <c r="C3194" t="s">
        <v>1233</v>
      </c>
      <c r="D3194" t="s">
        <v>923</v>
      </c>
      <c r="E3194">
        <v>4200</v>
      </c>
      <c r="F3194">
        <v>4180</v>
      </c>
      <c r="G3194">
        <v>200</v>
      </c>
      <c r="H3194" t="s">
        <v>901</v>
      </c>
      <c r="I3194">
        <v>4666</v>
      </c>
      <c r="J3194" t="s">
        <v>1342</v>
      </c>
      <c r="K3194" t="s">
        <v>917</v>
      </c>
      <c r="L3194">
        <v>1805</v>
      </c>
      <c r="M3194">
        <v>1797</v>
      </c>
      <c r="N3194">
        <v>500</v>
      </c>
      <c r="O3194" t="s">
        <v>898</v>
      </c>
      <c r="P3194">
        <v>0.71528143136705702</v>
      </c>
      <c r="Q3194">
        <v>0.85806301800704998</v>
      </c>
      <c r="R3194">
        <v>5.4446608128079298E-2</v>
      </c>
      <c r="S3194">
        <v>2.83686707903784E-2</v>
      </c>
      <c r="T3194">
        <v>-0.15229375042028101</v>
      </c>
      <c r="U3194">
        <v>0.15229375042028101</v>
      </c>
      <c r="V3194">
        <v>6.0775961281045503E-2</v>
      </c>
      <c r="W3194">
        <v>-1.91</v>
      </c>
      <c r="X3194">
        <v>7.48</v>
      </c>
      <c r="Y3194">
        <v>-82386</v>
      </c>
      <c r="Z3194">
        <v>-7490</v>
      </c>
      <c r="AA3194">
        <v>-0.47</v>
      </c>
      <c r="AB3194">
        <v>11</v>
      </c>
      <c r="AC3194">
        <v>6</v>
      </c>
      <c r="AD3194">
        <v>5</v>
      </c>
      <c r="AE3194">
        <v>54.55</v>
      </c>
      <c r="AF3194">
        <v>16</v>
      </c>
      <c r="AG3194">
        <v>3</v>
      </c>
      <c r="AH3194">
        <v>3</v>
      </c>
      <c r="AI3194">
        <v>5</v>
      </c>
      <c r="AJ3194" s="301">
        <v>43919</v>
      </c>
      <c r="AK3194">
        <v>4260</v>
      </c>
      <c r="AL3194">
        <v>1620</v>
      </c>
      <c r="AM3194" s="301">
        <v>43828</v>
      </c>
      <c r="AN3194">
        <v>4545</v>
      </c>
      <c r="AO3194">
        <v>2669</v>
      </c>
      <c r="AP3194" s="301">
        <v>43645</v>
      </c>
      <c r="AQ3194">
        <v>4710</v>
      </c>
      <c r="AR3194">
        <v>2515</v>
      </c>
      <c r="AS3194" s="301">
        <v>43280</v>
      </c>
      <c r="AT3194">
        <v>4670</v>
      </c>
      <c r="AU3194">
        <v>2910</v>
      </c>
    </row>
    <row r="3195" spans="1:47" x14ac:dyDescent="0.2">
      <c r="A3195" s="102">
        <v>2897</v>
      </c>
      <c r="B3195">
        <v>2282</v>
      </c>
      <c r="C3195" t="s">
        <v>1429</v>
      </c>
      <c r="D3195" t="s">
        <v>923</v>
      </c>
      <c r="E3195">
        <v>4225</v>
      </c>
      <c r="F3195">
        <v>4200</v>
      </c>
      <c r="G3195">
        <v>200</v>
      </c>
      <c r="H3195" t="s">
        <v>898</v>
      </c>
      <c r="I3195">
        <v>6471</v>
      </c>
      <c r="J3195" t="s">
        <v>805</v>
      </c>
      <c r="K3195" t="s">
        <v>909</v>
      </c>
      <c r="L3195">
        <v>782</v>
      </c>
      <c r="M3195">
        <v>777</v>
      </c>
      <c r="N3195">
        <v>1100</v>
      </c>
      <c r="O3195" t="s">
        <v>901</v>
      </c>
      <c r="P3195">
        <v>0.91764382332842498</v>
      </c>
      <c r="Q3195">
        <v>0.90073752441633703</v>
      </c>
      <c r="R3195">
        <v>0.33570986732960301</v>
      </c>
      <c r="S3195">
        <v>6.0589247575257299E-2</v>
      </c>
      <c r="T3195">
        <v>1.07631394067324</v>
      </c>
      <c r="U3195">
        <v>1.07631394067324</v>
      </c>
      <c r="V3195">
        <v>0.997885735185288</v>
      </c>
      <c r="W3195">
        <v>4.62</v>
      </c>
      <c r="X3195">
        <v>1.75</v>
      </c>
      <c r="Y3195">
        <v>-82757</v>
      </c>
      <c r="Z3195">
        <v>-6366</v>
      </c>
      <c r="AA3195">
        <v>-0.25</v>
      </c>
      <c r="AB3195">
        <v>13</v>
      </c>
      <c r="AC3195">
        <v>7</v>
      </c>
      <c r="AD3195">
        <v>6</v>
      </c>
      <c r="AE3195">
        <v>53.85</v>
      </c>
      <c r="AF3195">
        <v>20</v>
      </c>
      <c r="AG3195">
        <v>1</v>
      </c>
      <c r="AH3195">
        <v>0</v>
      </c>
      <c r="AI3195">
        <v>12</v>
      </c>
      <c r="AJ3195" s="301">
        <v>43919</v>
      </c>
      <c r="AK3195">
        <v>3980</v>
      </c>
      <c r="AL3195">
        <v>711</v>
      </c>
      <c r="AM3195" s="301">
        <v>43828</v>
      </c>
      <c r="AN3195">
        <v>4510</v>
      </c>
      <c r="AO3195">
        <v>1041</v>
      </c>
      <c r="AP3195" s="301">
        <v>43645</v>
      </c>
      <c r="AQ3195">
        <v>4695</v>
      </c>
      <c r="AR3195">
        <v>996</v>
      </c>
      <c r="AS3195" s="301">
        <v>43280</v>
      </c>
      <c r="AT3195">
        <v>4325</v>
      </c>
      <c r="AU3195">
        <v>1135</v>
      </c>
    </row>
    <row r="3196" spans="1:47" x14ac:dyDescent="0.2">
      <c r="A3196" s="102">
        <v>753</v>
      </c>
      <c r="B3196">
        <v>3402</v>
      </c>
      <c r="C3196" t="s">
        <v>1474</v>
      </c>
      <c r="D3196" t="s">
        <v>1100</v>
      </c>
      <c r="E3196">
        <v>497.3</v>
      </c>
      <c r="F3196">
        <v>494.9</v>
      </c>
      <c r="G3196">
        <v>2000</v>
      </c>
      <c r="H3196" t="s">
        <v>898</v>
      </c>
      <c r="I3196">
        <v>6269</v>
      </c>
      <c r="J3196" t="s">
        <v>1176</v>
      </c>
      <c r="K3196" t="s">
        <v>909</v>
      </c>
      <c r="L3196">
        <v>1470</v>
      </c>
      <c r="M3196">
        <v>1434</v>
      </c>
      <c r="N3196">
        <v>700</v>
      </c>
      <c r="O3196" t="s">
        <v>901</v>
      </c>
      <c r="P3196">
        <v>0.85287902283161798</v>
      </c>
      <c r="Q3196">
        <v>0.95218074935077801</v>
      </c>
      <c r="R3196">
        <v>1.7545821878202399E-2</v>
      </c>
      <c r="S3196">
        <v>3.4546913545891497E-2</v>
      </c>
      <c r="T3196">
        <v>0.346716931020566</v>
      </c>
      <c r="U3196">
        <v>0.346716931020566</v>
      </c>
      <c r="V3196">
        <v>0.33878494719088897</v>
      </c>
      <c r="W3196">
        <v>2.14</v>
      </c>
      <c r="X3196">
        <v>1.39</v>
      </c>
      <c r="Y3196">
        <v>-83002</v>
      </c>
      <c r="Z3196">
        <v>-6917</v>
      </c>
      <c r="AA3196">
        <v>-0.44</v>
      </c>
      <c r="AB3196">
        <v>12</v>
      </c>
      <c r="AC3196">
        <v>5</v>
      </c>
      <c r="AD3196">
        <v>7</v>
      </c>
      <c r="AE3196">
        <v>41.67</v>
      </c>
      <c r="AF3196">
        <v>19</v>
      </c>
      <c r="AG3196">
        <v>1</v>
      </c>
      <c r="AH3196">
        <v>2</v>
      </c>
      <c r="AI3196">
        <v>9</v>
      </c>
      <c r="AJ3196" s="301">
        <v>43919</v>
      </c>
      <c r="AK3196">
        <v>480</v>
      </c>
      <c r="AL3196">
        <v>1331</v>
      </c>
      <c r="AM3196" s="301">
        <v>43828</v>
      </c>
      <c r="AN3196">
        <v>741.1</v>
      </c>
      <c r="AO3196">
        <v>2665</v>
      </c>
      <c r="AP3196" s="301">
        <v>43645</v>
      </c>
      <c r="AQ3196">
        <v>817.1</v>
      </c>
      <c r="AR3196">
        <v>3090</v>
      </c>
      <c r="AS3196" s="301">
        <v>43280</v>
      </c>
      <c r="AT3196">
        <v>863</v>
      </c>
      <c r="AU3196">
        <v>3045</v>
      </c>
    </row>
    <row r="3197" spans="1:47" x14ac:dyDescent="0.2">
      <c r="A3197" s="102">
        <v>2768</v>
      </c>
      <c r="B3197">
        <v>5463</v>
      </c>
      <c r="C3197" t="s">
        <v>63</v>
      </c>
      <c r="D3197" t="s">
        <v>939</v>
      </c>
      <c r="E3197">
        <v>2643</v>
      </c>
      <c r="F3197">
        <v>2662</v>
      </c>
      <c r="G3197">
        <v>400</v>
      </c>
      <c r="H3197" t="s">
        <v>901</v>
      </c>
      <c r="I3197">
        <v>6471</v>
      </c>
      <c r="J3197" t="s">
        <v>805</v>
      </c>
      <c r="K3197" t="s">
        <v>909</v>
      </c>
      <c r="L3197">
        <v>782</v>
      </c>
      <c r="M3197">
        <v>777</v>
      </c>
      <c r="N3197">
        <v>1400</v>
      </c>
      <c r="O3197" t="s">
        <v>898</v>
      </c>
      <c r="P3197">
        <v>0.87776148082170202</v>
      </c>
      <c r="Q3197">
        <v>0.90442028111908201</v>
      </c>
      <c r="R3197" s="15">
        <v>0.452667955136141</v>
      </c>
      <c r="S3197">
        <v>7.3241310906966596E-3</v>
      </c>
      <c r="T3197">
        <v>-0.44112964246457098</v>
      </c>
      <c r="U3197">
        <v>0.44112964246457098</v>
      </c>
      <c r="V3197">
        <v>0.46580296845369701</v>
      </c>
      <c r="W3197">
        <v>-2.96</v>
      </c>
      <c r="X3197">
        <v>2.16</v>
      </c>
      <c r="Y3197">
        <v>-83346</v>
      </c>
      <c r="Z3197">
        <v>-5556</v>
      </c>
      <c r="AA3197">
        <v>-0.39</v>
      </c>
      <c r="AB3197">
        <v>15</v>
      </c>
      <c r="AC3197">
        <v>5</v>
      </c>
      <c r="AD3197">
        <v>10</v>
      </c>
      <c r="AE3197">
        <v>33.33</v>
      </c>
      <c r="AF3197">
        <v>20</v>
      </c>
      <c r="AG3197">
        <v>3</v>
      </c>
      <c r="AH3197">
        <v>2</v>
      </c>
      <c r="AI3197">
        <v>10</v>
      </c>
      <c r="AJ3197" s="301">
        <v>43919</v>
      </c>
      <c r="AK3197">
        <v>2771</v>
      </c>
      <c r="AL3197">
        <v>711</v>
      </c>
      <c r="AM3197" s="301">
        <v>43828</v>
      </c>
      <c r="AN3197">
        <v>3080</v>
      </c>
      <c r="AO3197">
        <v>1041</v>
      </c>
      <c r="AP3197" s="301">
        <v>43645</v>
      </c>
      <c r="AQ3197">
        <v>3030</v>
      </c>
      <c r="AR3197">
        <v>996</v>
      </c>
      <c r="AS3197" s="301">
        <v>43280</v>
      </c>
      <c r="AT3197">
        <v>3660</v>
      </c>
      <c r="AU3197">
        <v>1135</v>
      </c>
    </row>
    <row r="3198" spans="1:47" x14ac:dyDescent="0.2">
      <c r="A3198" s="102">
        <v>2628</v>
      </c>
      <c r="B3198">
        <v>4183</v>
      </c>
      <c r="C3198" t="s">
        <v>1028</v>
      </c>
      <c r="D3198" t="s">
        <v>920</v>
      </c>
      <c r="E3198">
        <v>2221</v>
      </c>
      <c r="F3198">
        <v>2197</v>
      </c>
      <c r="G3198">
        <v>500</v>
      </c>
      <c r="H3198" t="s">
        <v>898</v>
      </c>
      <c r="I3198">
        <v>5803</v>
      </c>
      <c r="J3198" t="s">
        <v>23</v>
      </c>
      <c r="K3198" t="s">
        <v>911</v>
      </c>
      <c r="L3198">
        <v>312</v>
      </c>
      <c r="M3198">
        <v>308</v>
      </c>
      <c r="N3198">
        <v>3600</v>
      </c>
      <c r="O3198" t="s">
        <v>901</v>
      </c>
      <c r="P3198">
        <v>0.83672966249313996</v>
      </c>
      <c r="Q3198">
        <v>0.90763295265563104</v>
      </c>
      <c r="R3198" s="15">
        <v>0.19660202673906399</v>
      </c>
      <c r="S3198">
        <v>5.4098563487207901E-2</v>
      </c>
      <c r="T3198">
        <v>0.54724231944960999</v>
      </c>
      <c r="U3198">
        <v>0.54724231944960999</v>
      </c>
      <c r="V3198">
        <v>0.71339334288465395</v>
      </c>
      <c r="W3198">
        <v>3.24</v>
      </c>
      <c r="X3198">
        <v>0.94</v>
      </c>
      <c r="Y3198">
        <v>-83810</v>
      </c>
      <c r="Z3198">
        <v>-5587</v>
      </c>
      <c r="AA3198">
        <v>-0.26</v>
      </c>
      <c r="AB3198">
        <v>15</v>
      </c>
      <c r="AC3198">
        <v>6</v>
      </c>
      <c r="AD3198">
        <v>9</v>
      </c>
      <c r="AE3198">
        <v>40</v>
      </c>
      <c r="AF3198">
        <v>19</v>
      </c>
      <c r="AG3198">
        <v>2</v>
      </c>
      <c r="AH3198">
        <v>2</v>
      </c>
      <c r="AI3198">
        <v>11</v>
      </c>
      <c r="AJ3198" s="301">
        <v>43919</v>
      </c>
      <c r="AK3198">
        <v>2105</v>
      </c>
      <c r="AL3198">
        <v>317</v>
      </c>
      <c r="AM3198" s="301">
        <v>43828</v>
      </c>
      <c r="AN3198">
        <v>2680</v>
      </c>
      <c r="AO3198">
        <v>452</v>
      </c>
      <c r="AP3198" s="301">
        <v>43645</v>
      </c>
      <c r="AQ3198">
        <v>2728</v>
      </c>
      <c r="AR3198">
        <v>421</v>
      </c>
      <c r="AS3198" s="301">
        <v>43280</v>
      </c>
      <c r="AT3198">
        <v>2913</v>
      </c>
      <c r="AU3198">
        <v>689</v>
      </c>
    </row>
    <row r="3199" spans="1:47" x14ac:dyDescent="0.2">
      <c r="A3199" s="102">
        <v>2016</v>
      </c>
      <c r="B3199">
        <v>4205</v>
      </c>
      <c r="C3199" t="s">
        <v>998</v>
      </c>
      <c r="D3199" t="s">
        <v>920</v>
      </c>
      <c r="E3199">
        <v>988</v>
      </c>
      <c r="F3199">
        <v>968</v>
      </c>
      <c r="G3199">
        <v>1100</v>
      </c>
      <c r="H3199" t="s">
        <v>898</v>
      </c>
      <c r="I3199">
        <v>9613</v>
      </c>
      <c r="J3199" t="s">
        <v>1183</v>
      </c>
      <c r="K3199" t="s">
        <v>900</v>
      </c>
      <c r="L3199">
        <v>1203</v>
      </c>
      <c r="M3199">
        <v>1177</v>
      </c>
      <c r="N3199">
        <v>900</v>
      </c>
      <c r="O3199" t="s">
        <v>901</v>
      </c>
      <c r="P3199">
        <v>0.963922459982965</v>
      </c>
      <c r="Q3199">
        <v>0.92415246605030499</v>
      </c>
      <c r="R3199">
        <v>1.0471653154034E-2</v>
      </c>
      <c r="S3199">
        <v>9.3742288316604194E-2</v>
      </c>
      <c r="T3199">
        <v>0.55436661399203202</v>
      </c>
      <c r="U3199">
        <v>0.55436661399203202</v>
      </c>
      <c r="V3199">
        <v>9.4316684633494699E-2</v>
      </c>
      <c r="W3199">
        <v>2.16</v>
      </c>
      <c r="X3199">
        <v>0.52</v>
      </c>
      <c r="Y3199">
        <v>-83837</v>
      </c>
      <c r="Z3199">
        <v>-5589</v>
      </c>
      <c r="AA3199">
        <v>-0.27</v>
      </c>
      <c r="AB3199">
        <v>15</v>
      </c>
      <c r="AC3199">
        <v>7</v>
      </c>
      <c r="AD3199">
        <v>8</v>
      </c>
      <c r="AE3199">
        <v>46.67</v>
      </c>
      <c r="AF3199">
        <v>20</v>
      </c>
      <c r="AG3199">
        <v>1</v>
      </c>
      <c r="AH3199">
        <v>1</v>
      </c>
      <c r="AI3199">
        <v>13</v>
      </c>
      <c r="AJ3199" s="301">
        <v>43919</v>
      </c>
      <c r="AK3199">
        <v>851</v>
      </c>
      <c r="AL3199">
        <v>1043</v>
      </c>
      <c r="AM3199" s="301">
        <v>43828</v>
      </c>
      <c r="AN3199">
        <v>1366</v>
      </c>
      <c r="AO3199">
        <v>1467</v>
      </c>
      <c r="AP3199" s="301">
        <v>43645</v>
      </c>
      <c r="AQ3199">
        <v>1217</v>
      </c>
      <c r="AR3199">
        <v>1461</v>
      </c>
      <c r="AS3199" s="301">
        <v>43280</v>
      </c>
      <c r="AT3199">
        <v>1272</v>
      </c>
      <c r="AU3199">
        <v>1251</v>
      </c>
    </row>
    <row r="3200" spans="1:47" x14ac:dyDescent="0.2">
      <c r="A3200" s="102">
        <v>3505</v>
      </c>
      <c r="B3200">
        <v>6762</v>
      </c>
      <c r="C3200" t="s">
        <v>1396</v>
      </c>
      <c r="D3200" t="s">
        <v>903</v>
      </c>
      <c r="E3200">
        <v>10650</v>
      </c>
      <c r="F3200">
        <v>10500</v>
      </c>
      <c r="G3200">
        <v>100</v>
      </c>
      <c r="H3200" t="s">
        <v>898</v>
      </c>
      <c r="I3200">
        <v>8585</v>
      </c>
      <c r="J3200" t="s">
        <v>1199</v>
      </c>
      <c r="K3200" t="s">
        <v>904</v>
      </c>
      <c r="L3200">
        <v>121</v>
      </c>
      <c r="M3200">
        <v>118</v>
      </c>
      <c r="N3200">
        <v>8900</v>
      </c>
      <c r="O3200" t="s">
        <v>901</v>
      </c>
      <c r="P3200">
        <v>0.84462573534440399</v>
      </c>
      <c r="Q3200">
        <v>0.87726631210582295</v>
      </c>
      <c r="R3200">
        <v>0.252789657804249</v>
      </c>
      <c r="S3200" s="15">
        <v>4.6100139776398798E-2</v>
      </c>
      <c r="T3200">
        <v>2.0575712487428102</v>
      </c>
      <c r="U3200">
        <v>2.0575712487428102</v>
      </c>
      <c r="V3200">
        <v>1.86732788928752</v>
      </c>
      <c r="W3200">
        <v>13.81</v>
      </c>
      <c r="X3200">
        <v>0.02</v>
      </c>
      <c r="Y3200">
        <v>-83923</v>
      </c>
      <c r="Z3200">
        <v>-5245</v>
      </c>
      <c r="AA3200">
        <v>-0.26</v>
      </c>
      <c r="AB3200">
        <v>16</v>
      </c>
      <c r="AC3200">
        <v>8</v>
      </c>
      <c r="AD3200">
        <v>8</v>
      </c>
      <c r="AE3200">
        <v>50</v>
      </c>
      <c r="AF3200">
        <v>16</v>
      </c>
      <c r="AG3200">
        <v>5</v>
      </c>
      <c r="AH3200">
        <v>4</v>
      </c>
      <c r="AI3200">
        <v>7</v>
      </c>
      <c r="AJ3200" s="301">
        <v>43919</v>
      </c>
      <c r="AK3200">
        <v>8420</v>
      </c>
      <c r="AL3200">
        <v>123</v>
      </c>
      <c r="AM3200" s="301">
        <v>43828</v>
      </c>
      <c r="AN3200">
        <v>12390</v>
      </c>
      <c r="AO3200">
        <v>165</v>
      </c>
      <c r="AP3200" s="301">
        <v>43645</v>
      </c>
      <c r="AQ3200">
        <v>8920</v>
      </c>
      <c r="AR3200">
        <v>119</v>
      </c>
      <c r="AS3200" s="301">
        <v>43280</v>
      </c>
      <c r="AT3200">
        <v>11310</v>
      </c>
      <c r="AU3200">
        <v>147</v>
      </c>
    </row>
    <row r="3201" spans="1:47" x14ac:dyDescent="0.2">
      <c r="A3201" s="102">
        <v>2069</v>
      </c>
      <c r="B3201">
        <v>3407</v>
      </c>
      <c r="C3201" t="s">
        <v>983</v>
      </c>
      <c r="D3201" t="s">
        <v>920</v>
      </c>
      <c r="E3201">
        <v>846.6</v>
      </c>
      <c r="F3201">
        <v>855.5</v>
      </c>
      <c r="G3201">
        <v>1100</v>
      </c>
      <c r="H3201" t="s">
        <v>901</v>
      </c>
      <c r="I3201">
        <v>6326</v>
      </c>
      <c r="J3201" t="s">
        <v>1450</v>
      </c>
      <c r="K3201" t="s">
        <v>909</v>
      </c>
      <c r="L3201">
        <v>1614.5</v>
      </c>
      <c r="M3201">
        <v>1599</v>
      </c>
      <c r="N3201">
        <v>600</v>
      </c>
      <c r="O3201" t="s">
        <v>898</v>
      </c>
      <c r="P3201">
        <v>0.946969123641345</v>
      </c>
      <c r="Q3201">
        <v>0.92304092084531897</v>
      </c>
      <c r="R3201">
        <v>1.1108223834250801E-2</v>
      </c>
      <c r="S3201">
        <v>6.8995632908082999E-2</v>
      </c>
      <c r="T3201">
        <v>-1.18058805743948</v>
      </c>
      <c r="U3201">
        <v>1.18058805743948</v>
      </c>
      <c r="V3201">
        <v>1.21002330675986</v>
      </c>
      <c r="W3201">
        <v>-4.76</v>
      </c>
      <c r="X3201">
        <v>1.91</v>
      </c>
      <c r="Y3201">
        <v>-84032</v>
      </c>
      <c r="Z3201">
        <v>-6002</v>
      </c>
      <c r="AA3201">
        <v>-0.25</v>
      </c>
      <c r="AB3201">
        <v>14</v>
      </c>
      <c r="AC3201">
        <v>7</v>
      </c>
      <c r="AD3201">
        <v>7</v>
      </c>
      <c r="AE3201">
        <v>50</v>
      </c>
      <c r="AF3201">
        <v>18</v>
      </c>
      <c r="AG3201">
        <v>2</v>
      </c>
      <c r="AH3201">
        <v>3</v>
      </c>
      <c r="AI3201">
        <v>9</v>
      </c>
      <c r="AJ3201" s="301">
        <v>43919</v>
      </c>
      <c r="AK3201">
        <v>822.3</v>
      </c>
      <c r="AL3201">
        <v>1398.5</v>
      </c>
      <c r="AM3201" s="301">
        <v>43828</v>
      </c>
      <c r="AN3201">
        <v>1234</v>
      </c>
      <c r="AO3201">
        <v>1726</v>
      </c>
      <c r="AP3201" s="301">
        <v>43645</v>
      </c>
      <c r="AQ3201">
        <v>1194.5</v>
      </c>
      <c r="AR3201">
        <v>1813</v>
      </c>
      <c r="AS3201" s="301">
        <v>43280</v>
      </c>
      <c r="AT3201">
        <v>1398</v>
      </c>
      <c r="AU3201">
        <v>1732</v>
      </c>
    </row>
    <row r="3202" spans="1:47" x14ac:dyDescent="0.2">
      <c r="A3202" s="102">
        <v>1821</v>
      </c>
      <c r="B3202">
        <v>6269</v>
      </c>
      <c r="C3202" t="s">
        <v>1176</v>
      </c>
      <c r="D3202" t="s">
        <v>909</v>
      </c>
      <c r="E3202">
        <v>1470</v>
      </c>
      <c r="F3202">
        <v>1434</v>
      </c>
      <c r="G3202">
        <v>700</v>
      </c>
      <c r="H3202" t="s">
        <v>901</v>
      </c>
      <c r="I3202">
        <v>9766</v>
      </c>
      <c r="J3202" t="s">
        <v>1449</v>
      </c>
      <c r="K3202" t="s">
        <v>900</v>
      </c>
      <c r="L3202">
        <v>3635</v>
      </c>
      <c r="M3202">
        <v>3510</v>
      </c>
      <c r="N3202">
        <v>300</v>
      </c>
      <c r="O3202" t="s">
        <v>898</v>
      </c>
      <c r="P3202">
        <v>0.84136724640078497</v>
      </c>
      <c r="Q3202">
        <v>0.92933348394203097</v>
      </c>
      <c r="R3202">
        <v>8.1598062622502396E-2</v>
      </c>
      <c r="S3202" s="15">
        <v>8.3899384273775704E-2</v>
      </c>
      <c r="T3202">
        <v>-0.80810275524629305</v>
      </c>
      <c r="U3202">
        <v>0.80810275524629305</v>
      </c>
      <c r="V3202">
        <v>0.41878530997341401</v>
      </c>
      <c r="W3202">
        <v>-4.2300000000000004</v>
      </c>
      <c r="X3202">
        <v>4.67</v>
      </c>
      <c r="Y3202">
        <v>-84090</v>
      </c>
      <c r="Z3202">
        <v>-10511</v>
      </c>
      <c r="AA3202">
        <v>-0.31</v>
      </c>
      <c r="AB3202">
        <v>8</v>
      </c>
      <c r="AC3202">
        <v>4</v>
      </c>
      <c r="AD3202">
        <v>4</v>
      </c>
      <c r="AE3202">
        <v>50</v>
      </c>
      <c r="AF3202">
        <v>20</v>
      </c>
      <c r="AG3202">
        <v>1</v>
      </c>
      <c r="AH3202">
        <v>1</v>
      </c>
      <c r="AI3202">
        <v>6</v>
      </c>
      <c r="AJ3202" s="301">
        <v>43919</v>
      </c>
      <c r="AK3202">
        <v>1331</v>
      </c>
      <c r="AL3202">
        <v>3305</v>
      </c>
      <c r="AM3202" s="301">
        <v>43828</v>
      </c>
      <c r="AN3202">
        <v>2665</v>
      </c>
      <c r="AO3202">
        <v>4485</v>
      </c>
      <c r="AP3202" s="301">
        <v>43645</v>
      </c>
      <c r="AQ3202">
        <v>3090</v>
      </c>
      <c r="AR3202">
        <v>5130</v>
      </c>
      <c r="AS3202" s="301">
        <v>43280</v>
      </c>
      <c r="AT3202">
        <v>3045</v>
      </c>
      <c r="AU3202">
        <v>5400</v>
      </c>
    </row>
    <row r="3203" spans="1:47" x14ac:dyDescent="0.2">
      <c r="A3203" s="102">
        <v>3426</v>
      </c>
      <c r="B3203">
        <v>3863</v>
      </c>
      <c r="C3203" t="s">
        <v>1050</v>
      </c>
      <c r="D3203" t="s">
        <v>1049</v>
      </c>
      <c r="E3203">
        <v>1536</v>
      </c>
      <c r="F3203">
        <v>1503</v>
      </c>
      <c r="G3203">
        <v>600</v>
      </c>
      <c r="H3203" t="s">
        <v>901</v>
      </c>
      <c r="I3203">
        <v>6326</v>
      </c>
      <c r="J3203" t="s">
        <v>1450</v>
      </c>
      <c r="K3203" t="s">
        <v>909</v>
      </c>
      <c r="L3203">
        <v>1614.5</v>
      </c>
      <c r="M3203">
        <v>1599</v>
      </c>
      <c r="N3203">
        <v>600</v>
      </c>
      <c r="O3203" t="s">
        <v>898</v>
      </c>
      <c r="P3203">
        <v>0.670613471082246</v>
      </c>
      <c r="Q3203">
        <v>0.88052703577961799</v>
      </c>
      <c r="R3203" s="15">
        <v>1.8715999574663399E-4</v>
      </c>
      <c r="S3203" s="15">
        <v>1.5838602490631799E-2</v>
      </c>
      <c r="T3203">
        <v>-2.0193949561551698</v>
      </c>
      <c r="U3203">
        <v>2.0193949561551698</v>
      </c>
      <c r="V3203">
        <v>1.9247723552114</v>
      </c>
      <c r="W3203">
        <v>-17.579999999999998</v>
      </c>
      <c r="X3203">
        <v>6</v>
      </c>
      <c r="Y3203">
        <v>-84228</v>
      </c>
      <c r="Z3203">
        <v>-6016</v>
      </c>
      <c r="AA3203">
        <v>-0.28000000000000003</v>
      </c>
      <c r="AB3203">
        <v>14</v>
      </c>
      <c r="AC3203">
        <v>6</v>
      </c>
      <c r="AD3203">
        <v>8</v>
      </c>
      <c r="AE3203">
        <v>42.86</v>
      </c>
      <c r="AF3203">
        <v>20</v>
      </c>
      <c r="AG3203">
        <v>1</v>
      </c>
      <c r="AH3203">
        <v>0</v>
      </c>
      <c r="AI3203">
        <v>13</v>
      </c>
      <c r="AJ3203" s="301">
        <v>43919</v>
      </c>
      <c r="AK3203">
        <v>1583</v>
      </c>
      <c r="AL3203">
        <v>1398.5</v>
      </c>
      <c r="AM3203" s="301">
        <v>43828</v>
      </c>
      <c r="AN3203">
        <v>1848</v>
      </c>
      <c r="AO3203">
        <v>1726</v>
      </c>
      <c r="AP3203" s="301">
        <v>43645</v>
      </c>
      <c r="AQ3203">
        <v>1925</v>
      </c>
      <c r="AR3203">
        <v>1813</v>
      </c>
      <c r="AS3203" s="301">
        <v>43280</v>
      </c>
      <c r="AT3203">
        <v>1732</v>
      </c>
      <c r="AU3203">
        <v>1732</v>
      </c>
    </row>
    <row r="3204" spans="1:47" x14ac:dyDescent="0.2">
      <c r="A3204" s="102">
        <v>3641</v>
      </c>
      <c r="B3204">
        <v>3086</v>
      </c>
      <c r="C3204" t="s">
        <v>503</v>
      </c>
      <c r="D3204" t="s">
        <v>921</v>
      </c>
      <c r="E3204">
        <v>795</v>
      </c>
      <c r="F3204">
        <v>758</v>
      </c>
      <c r="G3204">
        <v>1300</v>
      </c>
      <c r="H3204" t="s">
        <v>901</v>
      </c>
      <c r="I3204">
        <v>3291</v>
      </c>
      <c r="J3204" t="s">
        <v>55</v>
      </c>
      <c r="K3204" t="s">
        <v>917</v>
      </c>
      <c r="L3204">
        <v>1661</v>
      </c>
      <c r="M3204">
        <v>1643</v>
      </c>
      <c r="N3204">
        <v>600</v>
      </c>
      <c r="O3204" t="s">
        <v>898</v>
      </c>
      <c r="P3204">
        <v>0.58737360311821696</v>
      </c>
      <c r="Q3204">
        <v>0.87190251381025996</v>
      </c>
      <c r="R3204">
        <v>0.479659812903727</v>
      </c>
      <c r="S3204" s="15">
        <v>3.3352112393796797E-2</v>
      </c>
      <c r="T3204">
        <v>-2.4418685984618</v>
      </c>
      <c r="U3204">
        <v>2.4418685984618</v>
      </c>
      <c r="V3204">
        <v>2.1633745796536998</v>
      </c>
      <c r="W3204">
        <v>-26.56</v>
      </c>
      <c r="X3204">
        <v>0.04</v>
      </c>
      <c r="Y3204">
        <v>-84237</v>
      </c>
      <c r="Z3204">
        <v>-5265</v>
      </c>
      <c r="AA3204">
        <v>-0.25</v>
      </c>
      <c r="AB3204">
        <v>16</v>
      </c>
      <c r="AC3204">
        <v>8</v>
      </c>
      <c r="AD3204">
        <v>8</v>
      </c>
      <c r="AE3204">
        <v>50</v>
      </c>
      <c r="AF3204">
        <v>19</v>
      </c>
      <c r="AG3204">
        <v>4</v>
      </c>
      <c r="AH3204">
        <v>2</v>
      </c>
      <c r="AI3204">
        <v>10</v>
      </c>
      <c r="AJ3204" s="301">
        <v>43919</v>
      </c>
      <c r="AK3204">
        <v>907</v>
      </c>
      <c r="AL3204">
        <v>1545</v>
      </c>
      <c r="AM3204" s="301">
        <v>43828</v>
      </c>
      <c r="AN3204">
        <v>1530</v>
      </c>
      <c r="AO3204">
        <v>1919</v>
      </c>
      <c r="AP3204" s="301">
        <v>43645</v>
      </c>
      <c r="AQ3204">
        <v>1244</v>
      </c>
      <c r="AR3204">
        <v>1803</v>
      </c>
      <c r="AS3204" s="301">
        <v>43280</v>
      </c>
      <c r="AT3204">
        <v>1630</v>
      </c>
      <c r="AU3204">
        <v>2103</v>
      </c>
    </row>
    <row r="3205" spans="1:47" x14ac:dyDescent="0.2">
      <c r="A3205" s="102">
        <v>2111</v>
      </c>
      <c r="B3205">
        <v>2809</v>
      </c>
      <c r="C3205" t="s">
        <v>1354</v>
      </c>
      <c r="D3205" t="s">
        <v>923</v>
      </c>
      <c r="E3205">
        <v>2057</v>
      </c>
      <c r="F3205">
        <v>2031</v>
      </c>
      <c r="G3205">
        <v>500</v>
      </c>
      <c r="H3205" t="s">
        <v>898</v>
      </c>
      <c r="I3205">
        <v>3865</v>
      </c>
      <c r="J3205" t="s">
        <v>855</v>
      </c>
      <c r="K3205" t="s">
        <v>1049</v>
      </c>
      <c r="L3205">
        <v>391</v>
      </c>
      <c r="M3205">
        <v>381</v>
      </c>
      <c r="N3205">
        <v>2700</v>
      </c>
      <c r="O3205" t="s">
        <v>901</v>
      </c>
      <c r="P3205">
        <v>0.54677665927305197</v>
      </c>
      <c r="Q3205">
        <v>0.921905433442478</v>
      </c>
      <c r="R3205">
        <v>1.25368705923213E-2</v>
      </c>
      <c r="S3205">
        <v>2.8157836667290902E-2</v>
      </c>
      <c r="T3205">
        <v>0.26037610626199797</v>
      </c>
      <c r="U3205">
        <v>0.26037610626199797</v>
      </c>
      <c r="V3205">
        <v>0.158557611777391</v>
      </c>
      <c r="W3205">
        <v>0.96</v>
      </c>
      <c r="X3205">
        <v>1.3</v>
      </c>
      <c r="Y3205">
        <v>-84409</v>
      </c>
      <c r="Z3205">
        <v>-6493</v>
      </c>
      <c r="AA3205">
        <v>-0.31</v>
      </c>
      <c r="AB3205">
        <v>13</v>
      </c>
      <c r="AC3205">
        <v>5</v>
      </c>
      <c r="AD3205">
        <v>8</v>
      </c>
      <c r="AE3205">
        <v>38.46</v>
      </c>
      <c r="AF3205">
        <v>17</v>
      </c>
      <c r="AG3205">
        <v>2</v>
      </c>
      <c r="AH3205">
        <v>2</v>
      </c>
      <c r="AI3205">
        <v>9</v>
      </c>
      <c r="AJ3205" s="301">
        <v>43919</v>
      </c>
      <c r="AK3205">
        <v>2301</v>
      </c>
      <c r="AL3205">
        <v>416</v>
      </c>
      <c r="AM3205" s="301">
        <v>43828</v>
      </c>
      <c r="AN3205">
        <v>2453</v>
      </c>
      <c r="AO3205">
        <v>565</v>
      </c>
      <c r="AP3205" s="301">
        <v>43645</v>
      </c>
      <c r="AQ3205">
        <v>2410</v>
      </c>
      <c r="AR3205">
        <v>586</v>
      </c>
      <c r="AS3205" s="301">
        <v>43280</v>
      </c>
      <c r="AT3205">
        <v>2708</v>
      </c>
      <c r="AU3205">
        <v>567</v>
      </c>
    </row>
    <row r="3206" spans="1:47" x14ac:dyDescent="0.2">
      <c r="A3206" s="102">
        <v>2601</v>
      </c>
      <c r="B3206">
        <v>6923</v>
      </c>
      <c r="C3206" t="s">
        <v>54</v>
      </c>
      <c r="D3206" t="s">
        <v>903</v>
      </c>
      <c r="E3206">
        <v>2563</v>
      </c>
      <c r="F3206">
        <v>2534</v>
      </c>
      <c r="G3206">
        <v>400</v>
      </c>
      <c r="H3206" t="s">
        <v>898</v>
      </c>
      <c r="I3206">
        <v>9412</v>
      </c>
      <c r="J3206" t="s">
        <v>452</v>
      </c>
      <c r="K3206" t="s">
        <v>900</v>
      </c>
      <c r="L3206">
        <v>402</v>
      </c>
      <c r="M3206">
        <v>391</v>
      </c>
      <c r="N3206">
        <v>2600</v>
      </c>
      <c r="O3206" t="s">
        <v>901</v>
      </c>
      <c r="P3206">
        <v>0.89314764935268398</v>
      </c>
      <c r="Q3206">
        <v>0.90868935030432696</v>
      </c>
      <c r="R3206" s="15">
        <v>2.5337282842307001E-2</v>
      </c>
      <c r="S3206">
        <v>1.5519751965603399E-2</v>
      </c>
      <c r="T3206">
        <v>2.1006727438872601</v>
      </c>
      <c r="U3206">
        <v>2.1006727438872601</v>
      </c>
      <c r="V3206">
        <v>0.88419246608695301</v>
      </c>
      <c r="W3206">
        <v>9.9700000000000006</v>
      </c>
      <c r="X3206">
        <v>0.3</v>
      </c>
      <c r="Y3206">
        <v>-85014</v>
      </c>
      <c r="Z3206">
        <v>-5668</v>
      </c>
      <c r="AA3206">
        <v>-0.4</v>
      </c>
      <c r="AB3206">
        <v>15</v>
      </c>
      <c r="AC3206">
        <v>8</v>
      </c>
      <c r="AD3206">
        <v>7</v>
      </c>
      <c r="AE3206">
        <v>53.33</v>
      </c>
      <c r="AF3206">
        <v>20</v>
      </c>
      <c r="AG3206">
        <v>2</v>
      </c>
      <c r="AH3206">
        <v>3</v>
      </c>
      <c r="AI3206">
        <v>10</v>
      </c>
      <c r="AJ3206" s="301">
        <v>43919</v>
      </c>
      <c r="AK3206">
        <v>2175</v>
      </c>
      <c r="AL3206">
        <v>393</v>
      </c>
      <c r="AM3206" s="301">
        <v>43828</v>
      </c>
      <c r="AN3206">
        <v>3180</v>
      </c>
      <c r="AO3206">
        <v>485</v>
      </c>
      <c r="AP3206" s="301">
        <v>43645</v>
      </c>
      <c r="AQ3206">
        <v>2743</v>
      </c>
      <c r="AR3206">
        <v>438</v>
      </c>
      <c r="AS3206" s="301">
        <v>43280</v>
      </c>
      <c r="AT3206">
        <v>3700</v>
      </c>
      <c r="AU3206">
        <v>538</v>
      </c>
    </row>
    <row r="3207" spans="1:47" x14ac:dyDescent="0.2">
      <c r="A3207" s="102">
        <v>4053</v>
      </c>
      <c r="B3207">
        <v>4739</v>
      </c>
      <c r="C3207" t="s">
        <v>938</v>
      </c>
      <c r="D3207" t="s">
        <v>900</v>
      </c>
      <c r="E3207">
        <v>4060</v>
      </c>
      <c r="F3207">
        <v>4035</v>
      </c>
      <c r="G3207">
        <v>300</v>
      </c>
      <c r="H3207" t="s">
        <v>898</v>
      </c>
      <c r="I3207">
        <v>6750</v>
      </c>
      <c r="J3207" t="s">
        <v>2917</v>
      </c>
      <c r="K3207" t="s">
        <v>903</v>
      </c>
      <c r="L3207">
        <v>5340</v>
      </c>
      <c r="M3207">
        <v>5270</v>
      </c>
      <c r="N3207">
        <v>200</v>
      </c>
      <c r="O3207" t="s">
        <v>901</v>
      </c>
      <c r="P3207">
        <v>0.93534987357499499</v>
      </c>
      <c r="Q3207">
        <v>0.85275885981170796</v>
      </c>
      <c r="R3207">
        <v>0.202102957657253</v>
      </c>
      <c r="S3207" s="15">
        <v>7.2069173070869894E-2</v>
      </c>
      <c r="T3207">
        <v>0.147778253142342</v>
      </c>
      <c r="U3207">
        <v>0.147778253142342</v>
      </c>
      <c r="V3207">
        <v>0.40628200956520699</v>
      </c>
      <c r="W3207">
        <v>0.62</v>
      </c>
      <c r="X3207">
        <v>14.85</v>
      </c>
      <c r="Y3207">
        <v>-85101</v>
      </c>
      <c r="Z3207">
        <v>-8510</v>
      </c>
      <c r="AA3207">
        <v>-0.36</v>
      </c>
      <c r="AB3207">
        <v>10</v>
      </c>
      <c r="AC3207">
        <v>7</v>
      </c>
      <c r="AD3207">
        <v>3</v>
      </c>
      <c r="AE3207">
        <v>70</v>
      </c>
      <c r="AF3207">
        <v>17</v>
      </c>
      <c r="AG3207">
        <v>1</v>
      </c>
      <c r="AH3207">
        <v>2</v>
      </c>
      <c r="AI3207">
        <v>7</v>
      </c>
      <c r="AJ3207" s="301">
        <v>43919</v>
      </c>
      <c r="AK3207">
        <v>3150</v>
      </c>
      <c r="AL3207">
        <v>3685</v>
      </c>
      <c r="AM3207" s="301">
        <v>43828</v>
      </c>
      <c r="AN3207">
        <v>3075</v>
      </c>
      <c r="AO3207">
        <v>4420</v>
      </c>
      <c r="AP3207" s="301">
        <v>43645</v>
      </c>
      <c r="AQ3207">
        <v>2826</v>
      </c>
      <c r="AR3207">
        <v>3710</v>
      </c>
      <c r="AS3207" s="301">
        <v>43280</v>
      </c>
      <c r="AT3207">
        <v>1889</v>
      </c>
      <c r="AU3207">
        <v>2509</v>
      </c>
    </row>
    <row r="3208" spans="1:47" x14ac:dyDescent="0.2">
      <c r="A3208" s="102">
        <v>3742</v>
      </c>
      <c r="B3208">
        <v>6326</v>
      </c>
      <c r="C3208" t="s">
        <v>1450</v>
      </c>
      <c r="D3208" t="s">
        <v>909</v>
      </c>
      <c r="E3208">
        <v>1614.5</v>
      </c>
      <c r="F3208">
        <v>1599</v>
      </c>
      <c r="G3208">
        <v>600</v>
      </c>
      <c r="H3208" t="s">
        <v>898</v>
      </c>
      <c r="I3208">
        <v>7278</v>
      </c>
      <c r="J3208" t="s">
        <v>42</v>
      </c>
      <c r="K3208" t="s">
        <v>913</v>
      </c>
      <c r="L3208">
        <v>1620</v>
      </c>
      <c r="M3208">
        <v>1574</v>
      </c>
      <c r="N3208">
        <v>600</v>
      </c>
      <c r="O3208" t="s">
        <v>901</v>
      </c>
      <c r="P3208">
        <v>0.63888060033215399</v>
      </c>
      <c r="Q3208">
        <v>0.86764782560299503</v>
      </c>
      <c r="R3208">
        <v>0.39743284442701199</v>
      </c>
      <c r="S3208">
        <v>7.7129153486578006E-2</v>
      </c>
      <c r="T3208">
        <v>2.2221464244964899</v>
      </c>
      <c r="U3208">
        <v>2.2221464244964899</v>
      </c>
      <c r="V3208">
        <v>1.9835061097704501</v>
      </c>
      <c r="W3208">
        <v>15.84</v>
      </c>
      <c r="X3208">
        <v>1.56</v>
      </c>
      <c r="Y3208">
        <v>-85324</v>
      </c>
      <c r="Z3208">
        <v>-6095</v>
      </c>
      <c r="AA3208">
        <v>-0.38</v>
      </c>
      <c r="AB3208">
        <v>14</v>
      </c>
      <c r="AC3208">
        <v>7</v>
      </c>
      <c r="AD3208">
        <v>7</v>
      </c>
      <c r="AE3208">
        <v>50</v>
      </c>
      <c r="AF3208">
        <v>20</v>
      </c>
      <c r="AG3208">
        <v>2</v>
      </c>
      <c r="AH3208">
        <v>2</v>
      </c>
      <c r="AI3208">
        <v>10</v>
      </c>
      <c r="AJ3208" s="301">
        <v>43919</v>
      </c>
      <c r="AK3208">
        <v>1398.5</v>
      </c>
      <c r="AL3208">
        <v>1672</v>
      </c>
      <c r="AM3208" s="301">
        <v>43828</v>
      </c>
      <c r="AN3208">
        <v>1726</v>
      </c>
      <c r="AO3208">
        <v>2485</v>
      </c>
      <c r="AP3208" s="301">
        <v>43645</v>
      </c>
      <c r="AQ3208">
        <v>1813</v>
      </c>
      <c r="AR3208">
        <v>2323</v>
      </c>
      <c r="AS3208" s="301">
        <v>43280</v>
      </c>
      <c r="AT3208">
        <v>1732</v>
      </c>
      <c r="AU3208">
        <v>3370</v>
      </c>
    </row>
    <row r="3209" spans="1:47" x14ac:dyDescent="0.2">
      <c r="A3209" s="102">
        <v>3893</v>
      </c>
      <c r="B3209">
        <v>2607</v>
      </c>
      <c r="C3209" t="s">
        <v>924</v>
      </c>
      <c r="D3209" t="s">
        <v>923</v>
      </c>
      <c r="E3209">
        <v>2794</v>
      </c>
      <c r="F3209">
        <v>2778</v>
      </c>
      <c r="G3209">
        <v>300</v>
      </c>
      <c r="H3209" t="s">
        <v>901</v>
      </c>
      <c r="I3209">
        <v>5801</v>
      </c>
      <c r="J3209" t="s">
        <v>1105</v>
      </c>
      <c r="K3209" t="s">
        <v>911</v>
      </c>
      <c r="L3209">
        <v>2587</v>
      </c>
      <c r="M3209">
        <v>2592</v>
      </c>
      <c r="N3209">
        <v>300</v>
      </c>
      <c r="O3209" t="s">
        <v>898</v>
      </c>
      <c r="P3209">
        <v>0.85035101839454896</v>
      </c>
      <c r="Q3209">
        <v>0.86116370475598703</v>
      </c>
      <c r="R3209">
        <v>5.6218655341802202E-3</v>
      </c>
      <c r="S3209" s="15">
        <v>6.17880965335941E-2</v>
      </c>
      <c r="T3209">
        <v>-1.1774378454341301</v>
      </c>
      <c r="U3209">
        <v>1.1774378454341301</v>
      </c>
      <c r="V3209">
        <v>1.1026566815788299</v>
      </c>
      <c r="W3209">
        <v>-14.6</v>
      </c>
      <c r="X3209">
        <v>6.7</v>
      </c>
      <c r="Y3209">
        <v>-85380</v>
      </c>
      <c r="Z3209">
        <v>-8538</v>
      </c>
      <c r="AA3209">
        <v>-0.34</v>
      </c>
      <c r="AB3209">
        <v>10</v>
      </c>
      <c r="AC3209">
        <v>5</v>
      </c>
      <c r="AD3209">
        <v>5</v>
      </c>
      <c r="AE3209">
        <v>50</v>
      </c>
      <c r="AF3209">
        <v>17</v>
      </c>
      <c r="AG3209">
        <v>2</v>
      </c>
      <c r="AH3209">
        <v>3</v>
      </c>
      <c r="AI3209">
        <v>5</v>
      </c>
      <c r="AJ3209" s="301">
        <v>43919</v>
      </c>
      <c r="AK3209">
        <v>2692</v>
      </c>
      <c r="AL3209">
        <v>1979</v>
      </c>
      <c r="AM3209" s="301">
        <v>43828</v>
      </c>
      <c r="AN3209">
        <v>2936</v>
      </c>
      <c r="AO3209">
        <v>2820</v>
      </c>
      <c r="AP3209" s="301">
        <v>43645</v>
      </c>
      <c r="AQ3209">
        <v>3245</v>
      </c>
      <c r="AR3209">
        <v>3245</v>
      </c>
      <c r="AS3209" s="301">
        <v>43280</v>
      </c>
      <c r="AT3209">
        <v>3850</v>
      </c>
      <c r="AU3209">
        <v>3820</v>
      </c>
    </row>
    <row r="3210" spans="1:47" x14ac:dyDescent="0.2">
      <c r="A3210" s="102">
        <v>1081</v>
      </c>
      <c r="B3210">
        <v>4324</v>
      </c>
      <c r="C3210" t="s">
        <v>1065</v>
      </c>
      <c r="D3210" t="s">
        <v>910</v>
      </c>
      <c r="E3210">
        <v>2495</v>
      </c>
      <c r="F3210">
        <v>2445</v>
      </c>
      <c r="G3210">
        <v>300</v>
      </c>
      <c r="H3210" t="s">
        <v>901</v>
      </c>
      <c r="I3210">
        <v>6902</v>
      </c>
      <c r="J3210" t="s">
        <v>588</v>
      </c>
      <c r="K3210" t="s">
        <v>913</v>
      </c>
      <c r="L3210">
        <v>4170</v>
      </c>
      <c r="M3210">
        <v>4151</v>
      </c>
      <c r="N3210">
        <v>200</v>
      </c>
      <c r="O3210" t="s">
        <v>898</v>
      </c>
      <c r="P3210">
        <v>0.89726648120616403</v>
      </c>
      <c r="Q3210">
        <v>0.945871911674809</v>
      </c>
      <c r="R3210">
        <v>0.12962404812961201</v>
      </c>
      <c r="S3210">
        <v>1.18595050753153E-2</v>
      </c>
      <c r="T3210">
        <v>-0.53893928998034901</v>
      </c>
      <c r="U3210">
        <v>0.53893928998034901</v>
      </c>
      <c r="V3210">
        <v>0.272670615633748</v>
      </c>
      <c r="W3210">
        <v>-5.45</v>
      </c>
      <c r="X3210">
        <v>11.65</v>
      </c>
      <c r="Y3210">
        <v>-85614</v>
      </c>
      <c r="Z3210">
        <v>-10702</v>
      </c>
      <c r="AA3210">
        <v>-0.61</v>
      </c>
      <c r="AB3210">
        <v>8</v>
      </c>
      <c r="AC3210">
        <v>3</v>
      </c>
      <c r="AD3210">
        <v>5</v>
      </c>
      <c r="AE3210">
        <v>37.5</v>
      </c>
      <c r="AF3210">
        <v>14</v>
      </c>
      <c r="AG3210">
        <v>2</v>
      </c>
      <c r="AH3210">
        <v>3</v>
      </c>
      <c r="AI3210">
        <v>3</v>
      </c>
      <c r="AJ3210" s="301">
        <v>43919</v>
      </c>
      <c r="AK3210">
        <v>2119</v>
      </c>
      <c r="AL3210">
        <v>3590</v>
      </c>
      <c r="AM3210" s="301">
        <v>43828</v>
      </c>
      <c r="AN3210">
        <v>3775</v>
      </c>
      <c r="AO3210">
        <v>4966</v>
      </c>
      <c r="AP3210" s="301">
        <v>43645</v>
      </c>
      <c r="AQ3210">
        <v>3810</v>
      </c>
      <c r="AR3210">
        <v>4642</v>
      </c>
      <c r="AS3210" s="301">
        <v>43280</v>
      </c>
      <c r="AT3210">
        <v>5140</v>
      </c>
      <c r="AU3210">
        <v>5245</v>
      </c>
    </row>
    <row r="3211" spans="1:47" x14ac:dyDescent="0.2">
      <c r="A3211" s="102">
        <v>230</v>
      </c>
      <c r="B3211">
        <v>2914</v>
      </c>
      <c r="C3211" t="s">
        <v>994</v>
      </c>
      <c r="D3211" t="s">
        <v>923</v>
      </c>
      <c r="E3211">
        <v>1998.5</v>
      </c>
      <c r="F3211">
        <v>1997</v>
      </c>
      <c r="G3211">
        <v>500</v>
      </c>
      <c r="H3211" t="s">
        <v>901</v>
      </c>
      <c r="I3211">
        <v>7202</v>
      </c>
      <c r="J3211" t="s">
        <v>596</v>
      </c>
      <c r="K3211" t="s">
        <v>913</v>
      </c>
      <c r="L3211">
        <v>950.5</v>
      </c>
      <c r="M3211">
        <v>944.8</v>
      </c>
      <c r="N3211">
        <v>1100</v>
      </c>
      <c r="O3211" t="s">
        <v>898</v>
      </c>
      <c r="P3211">
        <v>0.91625668034396102</v>
      </c>
      <c r="Q3211">
        <v>0.966237632455754</v>
      </c>
      <c r="R3211" s="15">
        <v>3.80328018012017E-2</v>
      </c>
      <c r="S3211" s="15">
        <v>5.7871664770919103E-2</v>
      </c>
      <c r="T3211">
        <v>-1.17952135184586</v>
      </c>
      <c r="U3211">
        <v>1.17952135184586</v>
      </c>
      <c r="V3211">
        <v>1.03962419360012</v>
      </c>
      <c r="W3211">
        <v>-16.09</v>
      </c>
      <c r="X3211">
        <v>4.08</v>
      </c>
      <c r="Y3211">
        <v>-85773</v>
      </c>
      <c r="Z3211">
        <v>-6598</v>
      </c>
      <c r="AA3211">
        <v>-0.25</v>
      </c>
      <c r="AB3211">
        <v>13</v>
      </c>
      <c r="AC3211">
        <v>8</v>
      </c>
      <c r="AD3211">
        <v>5</v>
      </c>
      <c r="AE3211">
        <v>61.54</v>
      </c>
      <c r="AF3211">
        <v>19</v>
      </c>
      <c r="AG3211">
        <v>0</v>
      </c>
      <c r="AH3211">
        <v>2</v>
      </c>
      <c r="AI3211">
        <v>11</v>
      </c>
      <c r="AJ3211" s="301">
        <v>43919</v>
      </c>
      <c r="AK3211">
        <v>2053.5</v>
      </c>
      <c r="AL3211">
        <v>745.1</v>
      </c>
      <c r="AM3211" s="301">
        <v>43828</v>
      </c>
      <c r="AN3211">
        <v>2432.5</v>
      </c>
      <c r="AO3211">
        <v>1299</v>
      </c>
      <c r="AP3211" s="301">
        <v>43645</v>
      </c>
      <c r="AQ3211">
        <v>2401</v>
      </c>
      <c r="AR3211">
        <v>1247</v>
      </c>
      <c r="AS3211" s="301">
        <v>43280</v>
      </c>
      <c r="AT3211">
        <v>3013</v>
      </c>
      <c r="AU3211">
        <v>1430.5</v>
      </c>
    </row>
    <row r="3212" spans="1:47" x14ac:dyDescent="0.2">
      <c r="A3212" s="102">
        <v>2906</v>
      </c>
      <c r="B3212">
        <v>3086</v>
      </c>
      <c r="C3212" t="s">
        <v>503</v>
      </c>
      <c r="D3212" t="s">
        <v>921</v>
      </c>
      <c r="E3212">
        <v>795</v>
      </c>
      <c r="F3212">
        <v>758</v>
      </c>
      <c r="G3212">
        <v>1400</v>
      </c>
      <c r="H3212" t="s">
        <v>901</v>
      </c>
      <c r="I3212">
        <v>3197</v>
      </c>
      <c r="J3212" t="s">
        <v>508</v>
      </c>
      <c r="K3212" t="s">
        <v>921</v>
      </c>
      <c r="L3212">
        <v>1738</v>
      </c>
      <c r="M3212">
        <v>1715</v>
      </c>
      <c r="N3212">
        <v>600</v>
      </c>
      <c r="O3212" t="s">
        <v>898</v>
      </c>
      <c r="P3212">
        <v>0.71748686285302099</v>
      </c>
      <c r="Q3212">
        <v>0.90042031885879503</v>
      </c>
      <c r="R3212">
        <v>8.7861382402770999E-2</v>
      </c>
      <c r="S3212">
        <v>1.09454119035467E-2</v>
      </c>
      <c r="T3212">
        <v>-2.32198552270486</v>
      </c>
      <c r="U3212">
        <v>2.32198552270486</v>
      </c>
      <c r="V3212">
        <v>1.9897307675270399</v>
      </c>
      <c r="W3212">
        <v>-17.940000000000001</v>
      </c>
      <c r="X3212">
        <v>3.13</v>
      </c>
      <c r="Y3212">
        <v>-85829</v>
      </c>
      <c r="Z3212">
        <v>-5049</v>
      </c>
      <c r="AA3212">
        <v>-0.28000000000000003</v>
      </c>
      <c r="AB3212">
        <v>17</v>
      </c>
      <c r="AC3212">
        <v>6</v>
      </c>
      <c r="AD3212">
        <v>11</v>
      </c>
      <c r="AE3212">
        <v>35.29</v>
      </c>
      <c r="AF3212">
        <v>19</v>
      </c>
      <c r="AG3212">
        <v>2</v>
      </c>
      <c r="AH3212">
        <v>3</v>
      </c>
      <c r="AI3212">
        <v>12</v>
      </c>
      <c r="AJ3212" s="301">
        <v>43919</v>
      </c>
      <c r="AK3212">
        <v>907</v>
      </c>
      <c r="AL3212">
        <v>1614</v>
      </c>
      <c r="AM3212" s="301">
        <v>43828</v>
      </c>
      <c r="AN3212">
        <v>1530</v>
      </c>
      <c r="AO3212">
        <v>2135</v>
      </c>
      <c r="AP3212" s="301">
        <v>43645</v>
      </c>
      <c r="AQ3212">
        <v>1244</v>
      </c>
      <c r="AR3212">
        <v>1873</v>
      </c>
      <c r="AS3212" s="301">
        <v>43280</v>
      </c>
      <c r="AT3212">
        <v>1630</v>
      </c>
      <c r="AU3212">
        <v>1626</v>
      </c>
    </row>
    <row r="3213" spans="1:47" x14ac:dyDescent="0.2">
      <c r="A3213" s="102">
        <v>1728</v>
      </c>
      <c r="B3213">
        <v>1801</v>
      </c>
      <c r="C3213" t="s">
        <v>1352</v>
      </c>
      <c r="D3213" t="s">
        <v>907</v>
      </c>
      <c r="E3213">
        <v>3845</v>
      </c>
      <c r="F3213">
        <v>3905</v>
      </c>
      <c r="G3213">
        <v>100</v>
      </c>
      <c r="H3213" t="s">
        <v>898</v>
      </c>
      <c r="I3213">
        <v>6201</v>
      </c>
      <c r="J3213" t="s">
        <v>1150</v>
      </c>
      <c r="K3213" t="s">
        <v>913</v>
      </c>
      <c r="L3213">
        <v>5750</v>
      </c>
      <c r="M3213">
        <v>5650</v>
      </c>
      <c r="N3213">
        <v>100</v>
      </c>
      <c r="O3213" t="s">
        <v>901</v>
      </c>
      <c r="P3213">
        <v>0.88338251444234706</v>
      </c>
      <c r="Q3213">
        <v>0.931817535154988</v>
      </c>
      <c r="R3213">
        <v>0.343824463647254</v>
      </c>
      <c r="S3213" s="15">
        <v>9.0869701810388104E-3</v>
      </c>
      <c r="T3213">
        <v>1.2601201248116001</v>
      </c>
      <c r="U3213">
        <v>1.2601201248116001</v>
      </c>
      <c r="V3213">
        <v>0.68909328553332105</v>
      </c>
      <c r="W3213">
        <v>5.38</v>
      </c>
      <c r="X3213">
        <v>30.88</v>
      </c>
      <c r="Y3213">
        <v>-85856</v>
      </c>
      <c r="Z3213">
        <v>-21464</v>
      </c>
      <c r="AA3213">
        <v>-1.29</v>
      </c>
      <c r="AB3213">
        <v>4</v>
      </c>
      <c r="AC3213">
        <v>0</v>
      </c>
      <c r="AD3213">
        <v>4</v>
      </c>
      <c r="AE3213">
        <v>0</v>
      </c>
      <c r="AF3213">
        <v>21</v>
      </c>
      <c r="AG3213">
        <v>0</v>
      </c>
      <c r="AH3213">
        <v>0</v>
      </c>
      <c r="AI3213">
        <v>4</v>
      </c>
      <c r="AJ3213" s="301">
        <v>43919</v>
      </c>
      <c r="AK3213">
        <v>3355</v>
      </c>
      <c r="AL3213">
        <v>5370</v>
      </c>
      <c r="AM3213" s="301">
        <v>43828</v>
      </c>
      <c r="AN3213">
        <v>4545</v>
      </c>
      <c r="AO3213">
        <v>6330</v>
      </c>
      <c r="AP3213" s="301">
        <v>43645</v>
      </c>
      <c r="AQ3213">
        <v>3990</v>
      </c>
      <c r="AR3213">
        <v>6040</v>
      </c>
      <c r="AS3213" s="301">
        <v>43280</v>
      </c>
      <c r="AT3213">
        <v>5980</v>
      </c>
      <c r="AU3213">
        <v>6010</v>
      </c>
    </row>
    <row r="3214" spans="1:47" x14ac:dyDescent="0.2">
      <c r="A3214" s="102">
        <v>2472</v>
      </c>
      <c r="B3214">
        <v>1941</v>
      </c>
      <c r="C3214" t="s">
        <v>1159</v>
      </c>
      <c r="D3214" t="s">
        <v>907</v>
      </c>
      <c r="E3214">
        <v>2302</v>
      </c>
      <c r="F3214">
        <v>2285</v>
      </c>
      <c r="G3214">
        <v>400</v>
      </c>
      <c r="H3214" t="s">
        <v>901</v>
      </c>
      <c r="I3214">
        <v>7205</v>
      </c>
      <c r="J3214" t="s">
        <v>56</v>
      </c>
      <c r="K3214" t="s">
        <v>913</v>
      </c>
      <c r="L3214">
        <v>710</v>
      </c>
      <c r="M3214">
        <v>693</v>
      </c>
      <c r="N3214">
        <v>1300</v>
      </c>
      <c r="O3214" t="s">
        <v>898</v>
      </c>
      <c r="P3214">
        <v>0.85520769066419999</v>
      </c>
      <c r="Q3214">
        <v>0.91207197117581096</v>
      </c>
      <c r="R3214">
        <v>5.03918036640568E-3</v>
      </c>
      <c r="S3214">
        <v>4.2357944886893296E-3</v>
      </c>
      <c r="T3214">
        <v>-0.254830012940712</v>
      </c>
      <c r="U3214">
        <v>0.254830012940712</v>
      </c>
      <c r="V3214">
        <v>0.441841449952254</v>
      </c>
      <c r="W3214">
        <v>-2.7</v>
      </c>
      <c r="X3214">
        <v>1.43</v>
      </c>
      <c r="Y3214">
        <v>-85920</v>
      </c>
      <c r="Z3214">
        <v>-4773</v>
      </c>
      <c r="AA3214">
        <v>-0.24</v>
      </c>
      <c r="AB3214">
        <v>18</v>
      </c>
      <c r="AC3214">
        <v>8</v>
      </c>
      <c r="AD3214">
        <v>10</v>
      </c>
      <c r="AE3214">
        <v>44.44</v>
      </c>
      <c r="AF3214">
        <v>17</v>
      </c>
      <c r="AG3214">
        <v>3</v>
      </c>
      <c r="AH3214">
        <v>3</v>
      </c>
      <c r="AI3214">
        <v>12</v>
      </c>
      <c r="AJ3214" s="301">
        <v>43919</v>
      </c>
      <c r="AK3214">
        <v>2248</v>
      </c>
      <c r="AL3214">
        <v>588</v>
      </c>
      <c r="AM3214" s="301">
        <v>43828</v>
      </c>
      <c r="AN3214">
        <v>2532</v>
      </c>
      <c r="AO3214">
        <v>1162</v>
      </c>
      <c r="AP3214" s="301">
        <v>43645</v>
      </c>
      <c r="AQ3214">
        <v>2296</v>
      </c>
      <c r="AR3214">
        <v>912</v>
      </c>
      <c r="AS3214" s="301">
        <v>43280</v>
      </c>
      <c r="AT3214">
        <v>2698</v>
      </c>
      <c r="AU3214">
        <v>1171</v>
      </c>
    </row>
    <row r="3215" spans="1:47" x14ac:dyDescent="0.2">
      <c r="A3215" s="102">
        <v>1768</v>
      </c>
      <c r="B3215">
        <v>3863</v>
      </c>
      <c r="C3215" t="s">
        <v>1050</v>
      </c>
      <c r="D3215" t="s">
        <v>1049</v>
      </c>
      <c r="E3215">
        <v>1536</v>
      </c>
      <c r="F3215">
        <v>1503</v>
      </c>
      <c r="G3215">
        <v>600</v>
      </c>
      <c r="H3215" t="s">
        <v>901</v>
      </c>
      <c r="I3215">
        <v>9678</v>
      </c>
      <c r="J3215" t="s">
        <v>1453</v>
      </c>
      <c r="K3215" t="s">
        <v>910</v>
      </c>
      <c r="L3215">
        <v>2297</v>
      </c>
      <c r="M3215">
        <v>2316</v>
      </c>
      <c r="N3215">
        <v>400</v>
      </c>
      <c r="O3215" t="s">
        <v>898</v>
      </c>
      <c r="P3215">
        <v>0.79659522207199496</v>
      </c>
      <c r="Q3215">
        <v>0.93094009928519506</v>
      </c>
      <c r="R3215">
        <v>8.8484812180760798E-3</v>
      </c>
      <c r="S3215">
        <v>1.9255493293953901E-2</v>
      </c>
      <c r="T3215">
        <v>-2.1356170279697602</v>
      </c>
      <c r="U3215">
        <v>2.1356170279697602</v>
      </c>
      <c r="V3215">
        <v>1.2735027888627199</v>
      </c>
      <c r="W3215">
        <v>-9.89</v>
      </c>
      <c r="X3215">
        <v>2.66</v>
      </c>
      <c r="Y3215">
        <v>-86496</v>
      </c>
      <c r="Z3215">
        <v>-7863</v>
      </c>
      <c r="AA3215">
        <v>-0.41</v>
      </c>
      <c r="AB3215">
        <v>11</v>
      </c>
      <c r="AC3215">
        <v>3</v>
      </c>
      <c r="AD3215">
        <v>8</v>
      </c>
      <c r="AE3215">
        <v>27.27</v>
      </c>
      <c r="AF3215">
        <v>20</v>
      </c>
      <c r="AG3215">
        <v>1</v>
      </c>
      <c r="AH3215">
        <v>1</v>
      </c>
      <c r="AI3215">
        <v>9</v>
      </c>
      <c r="AJ3215" s="301">
        <v>43919</v>
      </c>
      <c r="AK3215">
        <v>1583</v>
      </c>
      <c r="AL3215">
        <v>2133</v>
      </c>
      <c r="AM3215" s="301">
        <v>43828</v>
      </c>
      <c r="AN3215">
        <v>1848</v>
      </c>
      <c r="AO3215">
        <v>2821</v>
      </c>
      <c r="AP3215" s="301">
        <v>43645</v>
      </c>
      <c r="AQ3215">
        <v>1925</v>
      </c>
      <c r="AR3215">
        <v>2838</v>
      </c>
      <c r="AS3215" s="301">
        <v>43280</v>
      </c>
      <c r="AT3215">
        <v>1732</v>
      </c>
      <c r="AU3215">
        <v>3470</v>
      </c>
    </row>
    <row r="3216" spans="1:47" x14ac:dyDescent="0.2">
      <c r="A3216" s="102">
        <v>2525</v>
      </c>
      <c r="B3216">
        <v>1881</v>
      </c>
      <c r="C3216" t="s">
        <v>466</v>
      </c>
      <c r="D3216" t="s">
        <v>907</v>
      </c>
      <c r="E3216">
        <v>2668</v>
      </c>
      <c r="F3216">
        <v>2678</v>
      </c>
      <c r="G3216">
        <v>400</v>
      </c>
      <c r="H3216" t="s">
        <v>901</v>
      </c>
      <c r="I3216">
        <v>6967</v>
      </c>
      <c r="J3216" t="s">
        <v>591</v>
      </c>
      <c r="K3216" t="s">
        <v>903</v>
      </c>
      <c r="L3216">
        <v>1457</v>
      </c>
      <c r="M3216">
        <v>1446</v>
      </c>
      <c r="N3216">
        <v>700</v>
      </c>
      <c r="O3216" t="s">
        <v>898</v>
      </c>
      <c r="P3216">
        <v>0.85967774660896201</v>
      </c>
      <c r="Q3216">
        <v>0.910344462026493</v>
      </c>
      <c r="R3216">
        <v>0.18019751540781201</v>
      </c>
      <c r="S3216" s="15">
        <v>1.26051053162657E-2</v>
      </c>
      <c r="T3216">
        <v>-0.62404289477883601</v>
      </c>
      <c r="U3216">
        <v>0.62404289477883601</v>
      </c>
      <c r="V3216">
        <v>0.732692631603589</v>
      </c>
      <c r="W3216">
        <v>-8.82</v>
      </c>
      <c r="X3216">
        <v>5.51</v>
      </c>
      <c r="Y3216">
        <v>-86653</v>
      </c>
      <c r="Z3216">
        <v>-5777</v>
      </c>
      <c r="AA3216">
        <v>-0.43</v>
      </c>
      <c r="AB3216">
        <v>15</v>
      </c>
      <c r="AC3216">
        <v>7</v>
      </c>
      <c r="AD3216">
        <v>8</v>
      </c>
      <c r="AE3216">
        <v>46.67</v>
      </c>
      <c r="AF3216">
        <v>17</v>
      </c>
      <c r="AG3216">
        <v>3</v>
      </c>
      <c r="AH3216">
        <v>3</v>
      </c>
      <c r="AI3216">
        <v>9</v>
      </c>
      <c r="AJ3216" s="301">
        <v>43919</v>
      </c>
      <c r="AK3216">
        <v>2351</v>
      </c>
      <c r="AL3216">
        <v>1011</v>
      </c>
      <c r="AM3216" s="301">
        <v>43828</v>
      </c>
      <c r="AN3216">
        <v>2354</v>
      </c>
      <c r="AO3216">
        <v>1290</v>
      </c>
      <c r="AP3216" s="301">
        <v>43645</v>
      </c>
      <c r="AQ3216">
        <v>2150</v>
      </c>
      <c r="AR3216">
        <v>947</v>
      </c>
      <c r="AS3216" s="301">
        <v>43280</v>
      </c>
      <c r="AT3216">
        <v>1968</v>
      </c>
      <c r="AU3216">
        <v>987</v>
      </c>
    </row>
    <row r="3217" spans="1:47" x14ac:dyDescent="0.2">
      <c r="A3217" s="102">
        <v>3799</v>
      </c>
      <c r="B3217">
        <v>5301</v>
      </c>
      <c r="C3217" t="s">
        <v>553</v>
      </c>
      <c r="D3217" t="s">
        <v>897</v>
      </c>
      <c r="E3217">
        <v>1010</v>
      </c>
      <c r="F3217">
        <v>1001</v>
      </c>
      <c r="G3217">
        <v>1000</v>
      </c>
      <c r="H3217" t="s">
        <v>901</v>
      </c>
      <c r="I3217">
        <v>6326</v>
      </c>
      <c r="J3217" t="s">
        <v>1450</v>
      </c>
      <c r="K3217" t="s">
        <v>909</v>
      </c>
      <c r="L3217">
        <v>1614.5</v>
      </c>
      <c r="M3217">
        <v>1599</v>
      </c>
      <c r="N3217">
        <v>600</v>
      </c>
      <c r="O3217" t="s">
        <v>898</v>
      </c>
      <c r="P3217">
        <v>0.89517532856870297</v>
      </c>
      <c r="Q3217">
        <v>0.86528033766585799</v>
      </c>
      <c r="R3217">
        <v>3.8530909212547197E-2</v>
      </c>
      <c r="S3217">
        <v>8.63788831687347E-3</v>
      </c>
      <c r="T3217">
        <v>-1.1398222490498799</v>
      </c>
      <c r="U3217">
        <v>1.1398222490498799</v>
      </c>
      <c r="V3217">
        <v>0.68001141356818395</v>
      </c>
      <c r="W3217">
        <v>-6.09</v>
      </c>
      <c r="X3217">
        <v>4.34</v>
      </c>
      <c r="Y3217">
        <v>-86808</v>
      </c>
      <c r="Z3217">
        <v>-5106</v>
      </c>
      <c r="AA3217">
        <v>-0.2</v>
      </c>
      <c r="AB3217">
        <v>17</v>
      </c>
      <c r="AC3217">
        <v>9</v>
      </c>
      <c r="AD3217">
        <v>8</v>
      </c>
      <c r="AE3217">
        <v>52.94</v>
      </c>
      <c r="AF3217">
        <v>14</v>
      </c>
      <c r="AG3217">
        <v>6</v>
      </c>
      <c r="AH3217">
        <v>6</v>
      </c>
      <c r="AI3217">
        <v>5</v>
      </c>
      <c r="AJ3217" s="301">
        <v>43919</v>
      </c>
      <c r="AK3217">
        <v>903</v>
      </c>
      <c r="AL3217">
        <v>1398.5</v>
      </c>
      <c r="AM3217" s="301">
        <v>43828</v>
      </c>
      <c r="AN3217">
        <v>1095</v>
      </c>
      <c r="AO3217">
        <v>1726</v>
      </c>
      <c r="AP3217" s="301">
        <v>43645</v>
      </c>
      <c r="AQ3217">
        <v>1140</v>
      </c>
      <c r="AR3217">
        <v>1813</v>
      </c>
      <c r="AS3217" s="301">
        <v>43280</v>
      </c>
      <c r="AT3217">
        <v>1975</v>
      </c>
      <c r="AU3217">
        <v>1732</v>
      </c>
    </row>
    <row r="3218" spans="1:47" x14ac:dyDescent="0.2">
      <c r="A3218" s="102">
        <v>2839</v>
      </c>
      <c r="B3218">
        <v>2327</v>
      </c>
      <c r="C3218" t="s">
        <v>1171</v>
      </c>
      <c r="D3218" t="s">
        <v>900</v>
      </c>
      <c r="E3218">
        <v>2942</v>
      </c>
      <c r="F3218">
        <v>2914</v>
      </c>
      <c r="G3218">
        <v>300</v>
      </c>
      <c r="H3218" t="s">
        <v>901</v>
      </c>
      <c r="I3218">
        <v>7272</v>
      </c>
      <c r="J3218" t="s">
        <v>1039</v>
      </c>
      <c r="K3218" t="s">
        <v>913</v>
      </c>
      <c r="L3218">
        <v>1670</v>
      </c>
      <c r="M3218">
        <v>1639</v>
      </c>
      <c r="N3218">
        <v>500</v>
      </c>
      <c r="O3218" t="s">
        <v>898</v>
      </c>
      <c r="P3218">
        <v>0.82050282731669699</v>
      </c>
      <c r="Q3218">
        <v>0.90238340195913502</v>
      </c>
      <c r="R3218" s="15">
        <v>0.269899451075581</v>
      </c>
      <c r="S3218" s="15">
        <v>6.9329109654158602E-2</v>
      </c>
      <c r="T3218">
        <v>-1.12732658962309</v>
      </c>
      <c r="U3218">
        <v>1.12732658962309</v>
      </c>
      <c r="V3218">
        <v>1.4447759331841701</v>
      </c>
      <c r="W3218">
        <v>-9.61</v>
      </c>
      <c r="X3218">
        <v>6.26</v>
      </c>
      <c r="Y3218">
        <v>-86881</v>
      </c>
      <c r="Z3218">
        <v>-6683</v>
      </c>
      <c r="AA3218">
        <v>-0.18</v>
      </c>
      <c r="AB3218">
        <v>13</v>
      </c>
      <c r="AC3218">
        <v>4</v>
      </c>
      <c r="AD3218">
        <v>9</v>
      </c>
      <c r="AE3218">
        <v>30.77</v>
      </c>
      <c r="AF3218">
        <v>19</v>
      </c>
      <c r="AG3218">
        <v>3</v>
      </c>
      <c r="AH3218">
        <v>3</v>
      </c>
      <c r="AI3218">
        <v>7</v>
      </c>
      <c r="AJ3218" s="301">
        <v>43919</v>
      </c>
      <c r="AK3218">
        <v>2686</v>
      </c>
      <c r="AL3218">
        <v>1350</v>
      </c>
      <c r="AM3218" s="301">
        <v>43828</v>
      </c>
      <c r="AN3218">
        <v>3600</v>
      </c>
      <c r="AO3218">
        <v>2203</v>
      </c>
      <c r="AP3218" s="301">
        <v>43645</v>
      </c>
      <c r="AQ3218">
        <v>3515</v>
      </c>
      <c r="AR3218">
        <v>1960</v>
      </c>
      <c r="AS3218" s="301">
        <v>43280</v>
      </c>
      <c r="AT3218">
        <v>2762</v>
      </c>
      <c r="AU3218">
        <v>2795</v>
      </c>
    </row>
    <row r="3219" spans="1:47" x14ac:dyDescent="0.2">
      <c r="A3219" s="102">
        <v>3765</v>
      </c>
      <c r="B3219">
        <v>2296</v>
      </c>
      <c r="C3219" t="s">
        <v>1472</v>
      </c>
      <c r="D3219" t="s">
        <v>923</v>
      </c>
      <c r="E3219">
        <v>646</v>
      </c>
      <c r="F3219">
        <v>643</v>
      </c>
      <c r="G3219">
        <v>1700</v>
      </c>
      <c r="H3219" t="s">
        <v>898</v>
      </c>
      <c r="I3219">
        <v>8795</v>
      </c>
      <c r="J3219" t="s">
        <v>1083</v>
      </c>
      <c r="K3219" t="s">
        <v>1018</v>
      </c>
      <c r="L3219">
        <v>922</v>
      </c>
      <c r="M3219">
        <v>907</v>
      </c>
      <c r="N3219">
        <v>1200</v>
      </c>
      <c r="O3219" t="s">
        <v>901</v>
      </c>
      <c r="P3219">
        <v>0.73243475739990604</v>
      </c>
      <c r="Q3219">
        <v>0.86688097611041204</v>
      </c>
      <c r="R3219">
        <v>0.103644278995946</v>
      </c>
      <c r="S3219">
        <v>5.8582791966644697E-2</v>
      </c>
      <c r="T3219">
        <v>0.24409964432029399</v>
      </c>
      <c r="U3219">
        <v>0.24409964432029399</v>
      </c>
      <c r="V3219">
        <v>0.22189568721620001</v>
      </c>
      <c r="W3219">
        <v>1.5</v>
      </c>
      <c r="X3219">
        <v>0.43</v>
      </c>
      <c r="Y3219">
        <v>-87657</v>
      </c>
      <c r="Z3219">
        <v>-5479</v>
      </c>
      <c r="AA3219">
        <v>-0.25</v>
      </c>
      <c r="AB3219">
        <v>16</v>
      </c>
      <c r="AC3219">
        <v>8</v>
      </c>
      <c r="AD3219">
        <v>8</v>
      </c>
      <c r="AE3219">
        <v>50</v>
      </c>
      <c r="AF3219">
        <v>17</v>
      </c>
      <c r="AG3219">
        <v>2</v>
      </c>
      <c r="AH3219">
        <v>3</v>
      </c>
      <c r="AI3219">
        <v>11</v>
      </c>
      <c r="AJ3219" s="301">
        <v>43919</v>
      </c>
      <c r="AK3219">
        <v>655</v>
      </c>
      <c r="AL3219">
        <v>890</v>
      </c>
      <c r="AM3219" s="301">
        <v>43828</v>
      </c>
      <c r="AN3219">
        <v>705</v>
      </c>
      <c r="AO3219">
        <v>1395</v>
      </c>
      <c r="AP3219" s="301">
        <v>43645</v>
      </c>
      <c r="AQ3219">
        <v>743</v>
      </c>
      <c r="AR3219">
        <v>1202</v>
      </c>
      <c r="AS3219" s="301">
        <v>43280</v>
      </c>
      <c r="AT3219">
        <v>941</v>
      </c>
      <c r="AU3219">
        <v>1622</v>
      </c>
    </row>
    <row r="3220" spans="1:47" x14ac:dyDescent="0.2">
      <c r="A3220" s="102">
        <v>338</v>
      </c>
      <c r="B3220">
        <v>6103</v>
      </c>
      <c r="C3220" t="s">
        <v>1464</v>
      </c>
      <c r="D3220" t="s">
        <v>909</v>
      </c>
      <c r="E3220">
        <v>4470</v>
      </c>
      <c r="F3220">
        <v>4435</v>
      </c>
      <c r="G3220">
        <v>200</v>
      </c>
      <c r="H3220" t="s">
        <v>898</v>
      </c>
      <c r="I3220">
        <v>6902</v>
      </c>
      <c r="J3220" t="s">
        <v>588</v>
      </c>
      <c r="K3220" t="s">
        <v>913</v>
      </c>
      <c r="L3220">
        <v>4170</v>
      </c>
      <c r="M3220">
        <v>4151</v>
      </c>
      <c r="N3220">
        <v>200</v>
      </c>
      <c r="O3220" t="s">
        <v>901</v>
      </c>
      <c r="P3220">
        <v>0.87172411069512001</v>
      </c>
      <c r="Q3220">
        <v>0.96199445318954602</v>
      </c>
      <c r="R3220">
        <v>0.38042535388585702</v>
      </c>
      <c r="S3220">
        <v>7.9221543887833298E-2</v>
      </c>
      <c r="T3220">
        <v>0.13397738338523099</v>
      </c>
      <c r="U3220">
        <v>0.13397738338523099</v>
      </c>
      <c r="V3220">
        <v>7.9973730880414595E-2</v>
      </c>
      <c r="W3220">
        <v>1.25</v>
      </c>
      <c r="X3220">
        <v>6.4</v>
      </c>
      <c r="Y3220">
        <v>-87754</v>
      </c>
      <c r="Z3220">
        <v>-17551</v>
      </c>
      <c r="AA3220">
        <v>-0.69</v>
      </c>
      <c r="AB3220">
        <v>5</v>
      </c>
      <c r="AC3220">
        <v>3</v>
      </c>
      <c r="AD3220">
        <v>2</v>
      </c>
      <c r="AE3220">
        <v>60</v>
      </c>
      <c r="AF3220">
        <v>19</v>
      </c>
      <c r="AG3220">
        <v>0</v>
      </c>
      <c r="AH3220">
        <v>1</v>
      </c>
      <c r="AI3220">
        <v>4</v>
      </c>
      <c r="AJ3220" s="301">
        <v>43919</v>
      </c>
      <c r="AK3220">
        <v>3465</v>
      </c>
      <c r="AL3220">
        <v>3590</v>
      </c>
      <c r="AM3220" s="301">
        <v>43828</v>
      </c>
      <c r="AN3220">
        <v>5800</v>
      </c>
      <c r="AO3220">
        <v>4966</v>
      </c>
      <c r="AP3220" s="301">
        <v>43645</v>
      </c>
      <c r="AQ3220">
        <v>5900</v>
      </c>
      <c r="AR3220">
        <v>4642</v>
      </c>
      <c r="AS3220" s="301">
        <v>43280</v>
      </c>
      <c r="AT3220">
        <v>5660</v>
      </c>
      <c r="AU3220">
        <v>5245</v>
      </c>
    </row>
    <row r="3221" spans="1:47" x14ac:dyDescent="0.2">
      <c r="A3221" s="102">
        <v>1028</v>
      </c>
      <c r="B3221">
        <v>3099</v>
      </c>
      <c r="C3221" t="s">
        <v>33</v>
      </c>
      <c r="D3221" t="s">
        <v>921</v>
      </c>
      <c r="E3221">
        <v>635</v>
      </c>
      <c r="F3221">
        <v>623</v>
      </c>
      <c r="G3221">
        <v>1700</v>
      </c>
      <c r="H3221" t="s">
        <v>901</v>
      </c>
      <c r="I3221">
        <v>9603</v>
      </c>
      <c r="J3221" t="s">
        <v>1013</v>
      </c>
      <c r="K3221" t="s">
        <v>910</v>
      </c>
      <c r="L3221">
        <v>1569</v>
      </c>
      <c r="M3221">
        <v>1540</v>
      </c>
      <c r="N3221">
        <v>700</v>
      </c>
      <c r="O3221" t="s">
        <v>898</v>
      </c>
      <c r="P3221">
        <v>0.91064240291062404</v>
      </c>
      <c r="Q3221">
        <v>0.94676211615087802</v>
      </c>
      <c r="R3221">
        <v>3.9409041908915803E-2</v>
      </c>
      <c r="S3221">
        <v>2.6346429018363898E-2</v>
      </c>
      <c r="T3221">
        <v>-0.22843966967677901</v>
      </c>
      <c r="U3221">
        <v>0.22843966967677901</v>
      </c>
      <c r="V3221">
        <v>0.25422015927868102</v>
      </c>
      <c r="W3221">
        <v>-3.03</v>
      </c>
      <c r="X3221">
        <v>1.75</v>
      </c>
      <c r="Y3221">
        <v>-87778</v>
      </c>
      <c r="Z3221">
        <v>-5163</v>
      </c>
      <c r="AA3221">
        <v>-0.52</v>
      </c>
      <c r="AB3221">
        <v>17</v>
      </c>
      <c r="AC3221">
        <v>7</v>
      </c>
      <c r="AD3221">
        <v>10</v>
      </c>
      <c r="AE3221">
        <v>41.18</v>
      </c>
      <c r="AF3221">
        <v>17</v>
      </c>
      <c r="AG3221">
        <v>5</v>
      </c>
      <c r="AH3221">
        <v>4</v>
      </c>
      <c r="AI3221">
        <v>8</v>
      </c>
      <c r="AJ3221" s="301">
        <v>43919</v>
      </c>
      <c r="AK3221">
        <v>641</v>
      </c>
      <c r="AL3221">
        <v>1419</v>
      </c>
      <c r="AM3221" s="301">
        <v>43828</v>
      </c>
      <c r="AN3221">
        <v>984</v>
      </c>
      <c r="AO3221">
        <v>3135</v>
      </c>
      <c r="AP3221" s="301">
        <v>43645</v>
      </c>
      <c r="AQ3221">
        <v>899</v>
      </c>
      <c r="AR3221">
        <v>2719</v>
      </c>
      <c r="AS3221" s="301">
        <v>43280</v>
      </c>
      <c r="AT3221">
        <v>1344</v>
      </c>
      <c r="AU3221">
        <v>3240</v>
      </c>
    </row>
    <row r="3222" spans="1:47" x14ac:dyDescent="0.2">
      <c r="A3222" s="102">
        <v>3454</v>
      </c>
      <c r="B3222">
        <v>7259</v>
      </c>
      <c r="C3222" t="s">
        <v>24</v>
      </c>
      <c r="D3222" t="s">
        <v>913</v>
      </c>
      <c r="E3222">
        <v>3115</v>
      </c>
      <c r="F3222">
        <v>3070</v>
      </c>
      <c r="G3222">
        <v>300</v>
      </c>
      <c r="H3222" t="s">
        <v>898</v>
      </c>
      <c r="I3222">
        <v>9412</v>
      </c>
      <c r="J3222" t="s">
        <v>452</v>
      </c>
      <c r="K3222" t="s">
        <v>900</v>
      </c>
      <c r="L3222">
        <v>402</v>
      </c>
      <c r="M3222">
        <v>391</v>
      </c>
      <c r="N3222">
        <v>2400</v>
      </c>
      <c r="O3222" t="s">
        <v>901</v>
      </c>
      <c r="P3222">
        <v>0.88912541792085198</v>
      </c>
      <c r="Q3222">
        <v>0.879126862717862</v>
      </c>
      <c r="R3222">
        <v>9.2566988618677695E-2</v>
      </c>
      <c r="S3222" s="15">
        <v>3.7600832072469698E-2</v>
      </c>
      <c r="T3222">
        <v>1.1644092520289999</v>
      </c>
      <c r="U3222">
        <v>1.1644092520289999</v>
      </c>
      <c r="V3222">
        <v>0.403012046380818</v>
      </c>
      <c r="W3222">
        <v>6.2</v>
      </c>
      <c r="X3222">
        <v>1.89</v>
      </c>
      <c r="Y3222">
        <v>-87844</v>
      </c>
      <c r="Z3222">
        <v>-5856</v>
      </c>
      <c r="AA3222">
        <v>-0.43</v>
      </c>
      <c r="AB3222">
        <v>15</v>
      </c>
      <c r="AC3222">
        <v>6</v>
      </c>
      <c r="AD3222">
        <v>9</v>
      </c>
      <c r="AE3222">
        <v>40</v>
      </c>
      <c r="AF3222">
        <v>19</v>
      </c>
      <c r="AG3222">
        <v>2</v>
      </c>
      <c r="AH3222">
        <v>2</v>
      </c>
      <c r="AI3222">
        <v>11</v>
      </c>
      <c r="AJ3222" s="301">
        <v>43919</v>
      </c>
      <c r="AK3222">
        <v>2842</v>
      </c>
      <c r="AL3222">
        <v>393</v>
      </c>
      <c r="AM3222" s="301">
        <v>43828</v>
      </c>
      <c r="AN3222">
        <v>4070</v>
      </c>
      <c r="AO3222">
        <v>485</v>
      </c>
      <c r="AP3222" s="301">
        <v>43645</v>
      </c>
      <c r="AQ3222">
        <v>3810</v>
      </c>
      <c r="AR3222">
        <v>438</v>
      </c>
      <c r="AS3222" s="301">
        <v>43280</v>
      </c>
      <c r="AT3222">
        <v>4980</v>
      </c>
      <c r="AU3222">
        <v>538</v>
      </c>
    </row>
    <row r="3223" spans="1:47" x14ac:dyDescent="0.2">
      <c r="A3223" s="102">
        <v>2439</v>
      </c>
      <c r="B3223">
        <v>1893</v>
      </c>
      <c r="C3223" t="s">
        <v>1173</v>
      </c>
      <c r="D3223" t="s">
        <v>907</v>
      </c>
      <c r="E3223">
        <v>568</v>
      </c>
      <c r="F3223">
        <v>564</v>
      </c>
      <c r="G3223">
        <v>1600</v>
      </c>
      <c r="H3223" t="s">
        <v>901</v>
      </c>
      <c r="I3223">
        <v>9706</v>
      </c>
      <c r="J3223" t="s">
        <v>980</v>
      </c>
      <c r="K3223" t="s">
        <v>917</v>
      </c>
      <c r="L3223">
        <v>4650</v>
      </c>
      <c r="M3223">
        <v>4565</v>
      </c>
      <c r="N3223">
        <v>200</v>
      </c>
      <c r="O3223" t="s">
        <v>898</v>
      </c>
      <c r="P3223">
        <v>0.77378581352881204</v>
      </c>
      <c r="Q3223">
        <v>0.91290745901861803</v>
      </c>
      <c r="R3223" s="15">
        <v>0.13072858683010199</v>
      </c>
      <c r="S3223" s="15">
        <v>2.2940665519820502E-2</v>
      </c>
      <c r="T3223">
        <v>-0.24665558558338899</v>
      </c>
      <c r="U3223">
        <v>0.24665558558338899</v>
      </c>
      <c r="V3223">
        <v>0.58797765217416298</v>
      </c>
      <c r="W3223">
        <v>-1.62</v>
      </c>
      <c r="X3223">
        <v>1.1599999999999999</v>
      </c>
      <c r="Y3223">
        <v>-87990</v>
      </c>
      <c r="Z3223">
        <v>-4190</v>
      </c>
      <c r="AA3223">
        <v>-0.04</v>
      </c>
      <c r="AB3223">
        <v>21</v>
      </c>
      <c r="AC3223">
        <v>11</v>
      </c>
      <c r="AD3223">
        <v>10</v>
      </c>
      <c r="AE3223">
        <v>52.38</v>
      </c>
      <c r="AF3223">
        <v>18</v>
      </c>
      <c r="AG3223">
        <v>2</v>
      </c>
      <c r="AH3223">
        <v>3</v>
      </c>
      <c r="AI3223">
        <v>16</v>
      </c>
      <c r="AJ3223" s="301">
        <v>43919</v>
      </c>
      <c r="AK3223">
        <v>583</v>
      </c>
      <c r="AL3223">
        <v>4580</v>
      </c>
      <c r="AM3223" s="301">
        <v>43828</v>
      </c>
      <c r="AN3223">
        <v>677</v>
      </c>
      <c r="AO3223">
        <v>6090</v>
      </c>
      <c r="AP3223" s="301">
        <v>43645</v>
      </c>
      <c r="AQ3223">
        <v>534</v>
      </c>
      <c r="AR3223">
        <v>4760</v>
      </c>
      <c r="AS3223" s="301">
        <v>43280</v>
      </c>
      <c r="AT3223">
        <v>710</v>
      </c>
      <c r="AU3223">
        <v>5100</v>
      </c>
    </row>
    <row r="3224" spans="1:47" x14ac:dyDescent="0.2">
      <c r="A3224" s="102">
        <v>2033</v>
      </c>
      <c r="B3224">
        <v>3863</v>
      </c>
      <c r="C3224" t="s">
        <v>1050</v>
      </c>
      <c r="D3224" t="s">
        <v>1049</v>
      </c>
      <c r="E3224">
        <v>1536</v>
      </c>
      <c r="F3224">
        <v>1503</v>
      </c>
      <c r="G3224">
        <v>700</v>
      </c>
      <c r="H3224" t="s">
        <v>901</v>
      </c>
      <c r="I3224">
        <v>4324</v>
      </c>
      <c r="J3224" t="s">
        <v>1065</v>
      </c>
      <c r="K3224" t="s">
        <v>910</v>
      </c>
      <c r="L3224">
        <v>2495</v>
      </c>
      <c r="M3224">
        <v>2445</v>
      </c>
      <c r="N3224">
        <v>400</v>
      </c>
      <c r="O3224" t="s">
        <v>898</v>
      </c>
      <c r="P3224">
        <v>0.77696172364754101</v>
      </c>
      <c r="Q3224">
        <v>0.92375169514222999</v>
      </c>
      <c r="R3224" s="15">
        <v>2.6624584363678101E-5</v>
      </c>
      <c r="S3224" s="15">
        <v>3.4213835239188098E-2</v>
      </c>
      <c r="T3224">
        <v>-0.57355964412720095</v>
      </c>
      <c r="U3224">
        <v>0.57355964412720095</v>
      </c>
      <c r="V3224">
        <v>0.75347815886427505</v>
      </c>
      <c r="W3224">
        <v>-7.82</v>
      </c>
      <c r="X3224">
        <v>7.58</v>
      </c>
      <c r="Y3224">
        <v>-88236</v>
      </c>
      <c r="Z3224">
        <v>-5515</v>
      </c>
      <c r="AA3224">
        <v>-0.14000000000000001</v>
      </c>
      <c r="AB3224">
        <v>16</v>
      </c>
      <c r="AC3224">
        <v>8</v>
      </c>
      <c r="AD3224">
        <v>8</v>
      </c>
      <c r="AE3224">
        <v>50</v>
      </c>
      <c r="AF3224">
        <v>16</v>
      </c>
      <c r="AG3224">
        <v>4</v>
      </c>
      <c r="AH3224">
        <v>4</v>
      </c>
      <c r="AI3224">
        <v>8</v>
      </c>
      <c r="AJ3224" s="301">
        <v>43919</v>
      </c>
      <c r="AK3224">
        <v>1583</v>
      </c>
      <c r="AL3224">
        <v>2119</v>
      </c>
      <c r="AM3224" s="301">
        <v>43828</v>
      </c>
      <c r="AN3224">
        <v>1848</v>
      </c>
      <c r="AO3224">
        <v>3775</v>
      </c>
      <c r="AP3224" s="301">
        <v>43645</v>
      </c>
      <c r="AQ3224">
        <v>1925</v>
      </c>
      <c r="AR3224">
        <v>3810</v>
      </c>
      <c r="AS3224" s="301">
        <v>43280</v>
      </c>
      <c r="AT3224">
        <v>1732</v>
      </c>
      <c r="AU3224">
        <v>5140</v>
      </c>
    </row>
    <row r="3225" spans="1:47" x14ac:dyDescent="0.2">
      <c r="A3225" s="102">
        <v>3849</v>
      </c>
      <c r="B3225">
        <v>2587</v>
      </c>
      <c r="C3225" t="s">
        <v>1233</v>
      </c>
      <c r="D3225" t="s">
        <v>923</v>
      </c>
      <c r="E3225">
        <v>4200</v>
      </c>
      <c r="F3225">
        <v>4180</v>
      </c>
      <c r="G3225">
        <v>200</v>
      </c>
      <c r="H3225" t="s">
        <v>898</v>
      </c>
      <c r="I3225">
        <v>6457</v>
      </c>
      <c r="J3225" t="s">
        <v>1130</v>
      </c>
      <c r="K3225" t="s">
        <v>909</v>
      </c>
      <c r="L3225">
        <v>2420</v>
      </c>
      <c r="M3225">
        <v>2390</v>
      </c>
      <c r="N3225">
        <v>300</v>
      </c>
      <c r="O3225" t="s">
        <v>901</v>
      </c>
      <c r="P3225">
        <v>0.81439863644837895</v>
      </c>
      <c r="Q3225">
        <v>0.862969436758247</v>
      </c>
      <c r="R3225">
        <v>1.29462842341152E-2</v>
      </c>
      <c r="S3225" s="15">
        <v>2.0954040476216199E-2</v>
      </c>
      <c r="T3225">
        <v>0.91741995775271201</v>
      </c>
      <c r="U3225">
        <v>0.91741995775271201</v>
      </c>
      <c r="V3225">
        <v>0.15794572612733099</v>
      </c>
      <c r="W3225">
        <v>2.63</v>
      </c>
      <c r="X3225">
        <v>14.23</v>
      </c>
      <c r="Y3225">
        <v>-88305</v>
      </c>
      <c r="Z3225">
        <v>-11038</v>
      </c>
      <c r="AA3225">
        <v>-0.74</v>
      </c>
      <c r="AB3225">
        <v>8</v>
      </c>
      <c r="AC3225">
        <v>3</v>
      </c>
      <c r="AD3225">
        <v>5</v>
      </c>
      <c r="AE3225">
        <v>37.5</v>
      </c>
      <c r="AF3225">
        <v>19</v>
      </c>
      <c r="AG3225">
        <v>1</v>
      </c>
      <c r="AH3225">
        <v>1</v>
      </c>
      <c r="AI3225">
        <v>6</v>
      </c>
      <c r="AJ3225" s="301">
        <v>43919</v>
      </c>
      <c r="AK3225">
        <v>4260</v>
      </c>
      <c r="AL3225">
        <v>2605</v>
      </c>
      <c r="AM3225" s="301">
        <v>43828</v>
      </c>
      <c r="AN3225">
        <v>4545</v>
      </c>
      <c r="AO3225">
        <v>3310</v>
      </c>
      <c r="AP3225" s="301">
        <v>43645</v>
      </c>
      <c r="AQ3225">
        <v>4710</v>
      </c>
      <c r="AR3225">
        <v>2914</v>
      </c>
      <c r="AS3225" s="301">
        <v>43280</v>
      </c>
      <c r="AT3225">
        <v>4670</v>
      </c>
      <c r="AU3225">
        <v>3075</v>
      </c>
    </row>
    <row r="3226" spans="1:47" x14ac:dyDescent="0.2">
      <c r="A3226" s="102">
        <v>521</v>
      </c>
      <c r="B3226">
        <v>2501</v>
      </c>
      <c r="C3226" t="s">
        <v>480</v>
      </c>
      <c r="D3226" t="s">
        <v>923</v>
      </c>
      <c r="E3226">
        <v>2009</v>
      </c>
      <c r="F3226">
        <v>2003</v>
      </c>
      <c r="G3226">
        <v>400</v>
      </c>
      <c r="H3226" t="s">
        <v>901</v>
      </c>
      <c r="I3226">
        <v>4203</v>
      </c>
      <c r="J3226" t="s">
        <v>533</v>
      </c>
      <c r="K3226" t="s">
        <v>920</v>
      </c>
      <c r="L3226">
        <v>2945</v>
      </c>
      <c r="M3226">
        <v>2890</v>
      </c>
      <c r="N3226">
        <v>300</v>
      </c>
      <c r="O3226" t="s">
        <v>898</v>
      </c>
      <c r="P3226">
        <v>0.75223120541323396</v>
      </c>
      <c r="Q3226">
        <v>0.95755490180380598</v>
      </c>
      <c r="R3226">
        <v>0.21883125067218701</v>
      </c>
      <c r="S3226">
        <v>5.1778509730761799E-2</v>
      </c>
      <c r="T3226">
        <v>-0.74154839104020398</v>
      </c>
      <c r="U3226">
        <v>0.74154839104020398</v>
      </c>
      <c r="V3226">
        <v>1.05976158195234</v>
      </c>
      <c r="W3226">
        <v>-7.36</v>
      </c>
      <c r="X3226">
        <v>7.59</v>
      </c>
      <c r="Y3226">
        <v>-88723</v>
      </c>
      <c r="Z3226">
        <v>-7394</v>
      </c>
      <c r="AA3226">
        <v>-0.5</v>
      </c>
      <c r="AB3226">
        <v>12</v>
      </c>
      <c r="AC3226">
        <v>4</v>
      </c>
      <c r="AD3226">
        <v>8</v>
      </c>
      <c r="AE3226">
        <v>33.33</v>
      </c>
      <c r="AF3226">
        <v>18</v>
      </c>
      <c r="AG3226">
        <v>2</v>
      </c>
      <c r="AH3226">
        <v>1</v>
      </c>
      <c r="AI3226">
        <v>9</v>
      </c>
      <c r="AJ3226" s="301">
        <v>43919</v>
      </c>
      <c r="AK3226">
        <v>2052</v>
      </c>
      <c r="AL3226">
        <v>2277</v>
      </c>
      <c r="AM3226" s="301">
        <v>43828</v>
      </c>
      <c r="AN3226">
        <v>2579</v>
      </c>
      <c r="AO3226">
        <v>4115</v>
      </c>
      <c r="AP3226" s="301">
        <v>43645</v>
      </c>
      <c r="AQ3226">
        <v>2327</v>
      </c>
      <c r="AR3226">
        <v>3905</v>
      </c>
      <c r="AS3226" s="301">
        <v>43280</v>
      </c>
      <c r="AT3226">
        <v>2696</v>
      </c>
      <c r="AU3226">
        <v>5305</v>
      </c>
    </row>
    <row r="3227" spans="1:47" x14ac:dyDescent="0.2">
      <c r="A3227" s="102">
        <v>1036</v>
      </c>
      <c r="B3227">
        <v>1963</v>
      </c>
      <c r="C3227" t="s">
        <v>1077</v>
      </c>
      <c r="D3227" t="s">
        <v>907</v>
      </c>
      <c r="E3227">
        <v>1107</v>
      </c>
      <c r="F3227">
        <v>1093</v>
      </c>
      <c r="G3227">
        <v>900</v>
      </c>
      <c r="H3227" t="s">
        <v>901</v>
      </c>
      <c r="I3227">
        <v>5714</v>
      </c>
      <c r="J3227" t="s">
        <v>559</v>
      </c>
      <c r="K3227" t="s">
        <v>911</v>
      </c>
      <c r="L3227">
        <v>3280</v>
      </c>
      <c r="M3227">
        <v>3235</v>
      </c>
      <c r="N3227">
        <v>300</v>
      </c>
      <c r="O3227" t="s">
        <v>898</v>
      </c>
      <c r="P3227">
        <v>0.94850236978175095</v>
      </c>
      <c r="Q3227">
        <v>0.94664992069491005</v>
      </c>
      <c r="R3227">
        <v>2.0254131399403699E-2</v>
      </c>
      <c r="S3227">
        <v>5.6494199691664998E-2</v>
      </c>
      <c r="T3227">
        <v>-2.4661016812406799E-2</v>
      </c>
      <c r="U3227">
        <v>2.4661016812406799E-2</v>
      </c>
      <c r="V3227">
        <v>0.24075137754661199</v>
      </c>
      <c r="W3227">
        <v>-0.11</v>
      </c>
      <c r="X3227">
        <v>1.36</v>
      </c>
      <c r="Y3227">
        <v>-88901</v>
      </c>
      <c r="Z3227">
        <v>-7408</v>
      </c>
      <c r="AA3227">
        <v>-0.34</v>
      </c>
      <c r="AB3227">
        <v>12</v>
      </c>
      <c r="AC3227">
        <v>6</v>
      </c>
      <c r="AD3227">
        <v>6</v>
      </c>
      <c r="AE3227">
        <v>50</v>
      </c>
      <c r="AF3227">
        <v>17</v>
      </c>
      <c r="AG3227">
        <v>3</v>
      </c>
      <c r="AH3227">
        <v>3</v>
      </c>
      <c r="AI3227">
        <v>6</v>
      </c>
      <c r="AJ3227" s="301">
        <v>43919</v>
      </c>
      <c r="AK3227">
        <v>872</v>
      </c>
      <c r="AL3227">
        <v>2786</v>
      </c>
      <c r="AM3227" s="301">
        <v>43828</v>
      </c>
      <c r="AN3227">
        <v>1755</v>
      </c>
      <c r="AO3227">
        <v>4075</v>
      </c>
      <c r="AP3227" s="301">
        <v>43645</v>
      </c>
      <c r="AQ3227">
        <v>1497</v>
      </c>
      <c r="AR3227">
        <v>3525</v>
      </c>
      <c r="AS3227" s="301">
        <v>43280</v>
      </c>
      <c r="AT3227">
        <v>2136</v>
      </c>
      <c r="AU3227">
        <v>3350</v>
      </c>
    </row>
    <row r="3228" spans="1:47" x14ac:dyDescent="0.2">
      <c r="A3228" s="102">
        <v>3900</v>
      </c>
      <c r="B3228">
        <v>7313</v>
      </c>
      <c r="C3228" t="s">
        <v>857</v>
      </c>
      <c r="D3228" t="s">
        <v>913</v>
      </c>
      <c r="E3228">
        <v>2939</v>
      </c>
      <c r="F3228">
        <v>2923</v>
      </c>
      <c r="G3228">
        <v>300</v>
      </c>
      <c r="H3228" t="s">
        <v>901</v>
      </c>
      <c r="I3228">
        <v>9715</v>
      </c>
      <c r="J3228" t="s">
        <v>1135</v>
      </c>
      <c r="K3228" t="s">
        <v>910</v>
      </c>
      <c r="L3228">
        <v>2544</v>
      </c>
      <c r="M3228">
        <v>2541</v>
      </c>
      <c r="N3228">
        <v>300</v>
      </c>
      <c r="O3228" t="s">
        <v>898</v>
      </c>
      <c r="P3228">
        <v>0.87610820447794202</v>
      </c>
      <c r="Q3228">
        <v>0.86073608612195096</v>
      </c>
      <c r="R3228">
        <v>4.37274965521042E-2</v>
      </c>
      <c r="S3228">
        <v>4.96448698685069E-2</v>
      </c>
      <c r="T3228">
        <v>-1.62108757406655</v>
      </c>
      <c r="U3228">
        <v>1.62108757406655</v>
      </c>
      <c r="V3228">
        <v>1.4339970396664401</v>
      </c>
      <c r="W3228">
        <v>-14.36</v>
      </c>
      <c r="X3228">
        <v>13.07</v>
      </c>
      <c r="Y3228">
        <v>-89419</v>
      </c>
      <c r="Z3228">
        <v>-9935</v>
      </c>
      <c r="AA3228">
        <v>-0.71</v>
      </c>
      <c r="AB3228">
        <v>9</v>
      </c>
      <c r="AC3228">
        <v>6</v>
      </c>
      <c r="AD3228">
        <v>3</v>
      </c>
      <c r="AE3228">
        <v>66.67</v>
      </c>
      <c r="AF3228">
        <v>18</v>
      </c>
      <c r="AG3228">
        <v>2</v>
      </c>
      <c r="AH3228">
        <v>2</v>
      </c>
      <c r="AI3228">
        <v>5</v>
      </c>
      <c r="AJ3228" s="301">
        <v>43919</v>
      </c>
      <c r="AK3228">
        <v>2701</v>
      </c>
      <c r="AL3228">
        <v>1916</v>
      </c>
      <c r="AM3228" s="301">
        <v>43828</v>
      </c>
      <c r="AN3228">
        <v>3425</v>
      </c>
      <c r="AO3228">
        <v>2968</v>
      </c>
      <c r="AP3228" s="301">
        <v>43645</v>
      </c>
      <c r="AQ3228">
        <v>3075</v>
      </c>
      <c r="AR3228">
        <v>2456</v>
      </c>
      <c r="AS3228" s="301">
        <v>43280</v>
      </c>
      <c r="AT3228">
        <v>4495</v>
      </c>
      <c r="AU3228">
        <v>2590</v>
      </c>
    </row>
    <row r="3229" spans="1:47" x14ac:dyDescent="0.2">
      <c r="A3229" s="102">
        <v>1451</v>
      </c>
      <c r="B3229">
        <v>3116</v>
      </c>
      <c r="C3229" t="s">
        <v>1023</v>
      </c>
      <c r="D3229" t="s">
        <v>913</v>
      </c>
      <c r="E3229">
        <v>1433</v>
      </c>
      <c r="F3229">
        <v>1455</v>
      </c>
      <c r="G3229">
        <v>700</v>
      </c>
      <c r="H3229" t="s">
        <v>898</v>
      </c>
      <c r="I3229">
        <v>7267</v>
      </c>
      <c r="J3229" t="s">
        <v>57</v>
      </c>
      <c r="K3229" t="s">
        <v>913</v>
      </c>
      <c r="L3229">
        <v>2745</v>
      </c>
      <c r="M3229">
        <v>2708.5</v>
      </c>
      <c r="N3229">
        <v>400</v>
      </c>
      <c r="O3229" t="s">
        <v>901</v>
      </c>
      <c r="P3229">
        <v>0.94271224719451396</v>
      </c>
      <c r="Q3229">
        <v>0.93793481478962004</v>
      </c>
      <c r="R3229">
        <v>0.41948103825254002</v>
      </c>
      <c r="S3229">
        <v>7.6357012618163494E-2</v>
      </c>
      <c r="T3229">
        <v>1.09164182755464</v>
      </c>
      <c r="U3229">
        <v>1.09164182755464</v>
      </c>
      <c r="V3229">
        <v>0.59204232719315297</v>
      </c>
      <c r="W3229">
        <v>2.9</v>
      </c>
      <c r="X3229">
        <v>5.99</v>
      </c>
      <c r="Y3229">
        <v>-89833</v>
      </c>
      <c r="Z3229">
        <v>-11229</v>
      </c>
      <c r="AA3229">
        <v>-0.43</v>
      </c>
      <c r="AB3229">
        <v>8</v>
      </c>
      <c r="AC3229">
        <v>5</v>
      </c>
      <c r="AD3229">
        <v>3</v>
      </c>
      <c r="AE3229">
        <v>62.5</v>
      </c>
      <c r="AF3229">
        <v>20</v>
      </c>
      <c r="AG3229">
        <v>0</v>
      </c>
      <c r="AH3229">
        <v>1</v>
      </c>
      <c r="AI3229">
        <v>7</v>
      </c>
      <c r="AJ3229" s="301">
        <v>43919</v>
      </c>
      <c r="AK3229">
        <v>1315</v>
      </c>
      <c r="AL3229">
        <v>2541</v>
      </c>
      <c r="AM3229" s="301">
        <v>43828</v>
      </c>
      <c r="AN3229">
        <v>1765</v>
      </c>
      <c r="AO3229">
        <v>3099</v>
      </c>
      <c r="AP3229" s="301">
        <v>43645</v>
      </c>
      <c r="AQ3229">
        <v>1448</v>
      </c>
      <c r="AR3229">
        <v>2845</v>
      </c>
      <c r="AS3229" s="301">
        <v>43280</v>
      </c>
      <c r="AT3229">
        <v>2005</v>
      </c>
      <c r="AU3229">
        <v>3194</v>
      </c>
    </row>
    <row r="3230" spans="1:47" x14ac:dyDescent="0.2">
      <c r="A3230" s="102">
        <v>3311</v>
      </c>
      <c r="B3230">
        <v>2875</v>
      </c>
      <c r="C3230" t="s">
        <v>491</v>
      </c>
      <c r="D3230" t="s">
        <v>923</v>
      </c>
      <c r="E3230">
        <v>5940</v>
      </c>
      <c r="F3230">
        <v>6110</v>
      </c>
      <c r="G3230">
        <v>100</v>
      </c>
      <c r="H3230" t="s">
        <v>898</v>
      </c>
      <c r="I3230">
        <v>7532</v>
      </c>
      <c r="J3230" t="s">
        <v>1214</v>
      </c>
      <c r="K3230" t="s">
        <v>921</v>
      </c>
      <c r="L3230">
        <v>2386</v>
      </c>
      <c r="M3230">
        <v>2396</v>
      </c>
      <c r="N3230">
        <v>300</v>
      </c>
      <c r="O3230" t="s">
        <v>901</v>
      </c>
      <c r="P3230">
        <v>0.87000919620971695</v>
      </c>
      <c r="Q3230">
        <v>0.88553459765479503</v>
      </c>
      <c r="R3230" s="15">
        <v>2.0823456561140301E-3</v>
      </c>
      <c r="S3230">
        <v>3.6284971524764897E-2</v>
      </c>
      <c r="T3230">
        <v>2.1957916621529201E-2</v>
      </c>
      <c r="U3230">
        <v>2.1957916621529201E-2</v>
      </c>
      <c r="V3230">
        <v>0.50252711040859499</v>
      </c>
      <c r="W3230">
        <v>0.1</v>
      </c>
      <c r="X3230">
        <v>17.64</v>
      </c>
      <c r="Y3230">
        <v>-90535</v>
      </c>
      <c r="Z3230">
        <v>-7545</v>
      </c>
      <c r="AA3230">
        <v>-0.34</v>
      </c>
      <c r="AB3230">
        <v>12</v>
      </c>
      <c r="AC3230">
        <v>6</v>
      </c>
      <c r="AD3230">
        <v>6</v>
      </c>
      <c r="AE3230">
        <v>50</v>
      </c>
      <c r="AF3230">
        <v>20</v>
      </c>
      <c r="AG3230">
        <v>1</v>
      </c>
      <c r="AH3230">
        <v>0</v>
      </c>
      <c r="AI3230">
        <v>11</v>
      </c>
      <c r="AJ3230" s="301">
        <v>43919</v>
      </c>
      <c r="AK3230">
        <v>5700</v>
      </c>
      <c r="AL3230">
        <v>2058</v>
      </c>
      <c r="AM3230" s="301">
        <v>43828</v>
      </c>
      <c r="AN3230">
        <v>4630</v>
      </c>
      <c r="AO3230">
        <v>1811</v>
      </c>
      <c r="AP3230" s="301">
        <v>43645</v>
      </c>
      <c r="AQ3230">
        <v>4460</v>
      </c>
      <c r="AR3230">
        <v>1705</v>
      </c>
      <c r="AS3230" s="301">
        <v>43280</v>
      </c>
      <c r="AT3230">
        <v>3830</v>
      </c>
      <c r="AU3230">
        <v>1278</v>
      </c>
    </row>
    <row r="3231" spans="1:47" x14ac:dyDescent="0.2">
      <c r="A3231" s="102">
        <v>3847</v>
      </c>
      <c r="B3231">
        <v>6460</v>
      </c>
      <c r="C3231" t="s">
        <v>1101</v>
      </c>
      <c r="D3231" t="s">
        <v>909</v>
      </c>
      <c r="E3231">
        <v>1298</v>
      </c>
      <c r="F3231">
        <v>1287</v>
      </c>
      <c r="G3231">
        <v>800</v>
      </c>
      <c r="H3231" t="s">
        <v>901</v>
      </c>
      <c r="I3231">
        <v>6723</v>
      </c>
      <c r="J3231" t="s">
        <v>1082</v>
      </c>
      <c r="K3231" t="s">
        <v>903</v>
      </c>
      <c r="L3231">
        <v>568</v>
      </c>
      <c r="M3231">
        <v>548</v>
      </c>
      <c r="N3231">
        <v>1900</v>
      </c>
      <c r="O3231" t="s">
        <v>898</v>
      </c>
      <c r="P3231">
        <v>0.59109856904735902</v>
      </c>
      <c r="Q3231">
        <v>0.86300436109801404</v>
      </c>
      <c r="R3231">
        <v>0.346736509979232</v>
      </c>
      <c r="S3231">
        <v>2.13001172781833E-2</v>
      </c>
      <c r="T3231">
        <v>-0.69019959978130396</v>
      </c>
      <c r="U3231">
        <v>0.69019959978130396</v>
      </c>
      <c r="V3231">
        <v>0.97649540732544704</v>
      </c>
      <c r="W3231">
        <v>-12.84</v>
      </c>
      <c r="X3231">
        <v>1.1299999999999999</v>
      </c>
      <c r="Y3231">
        <v>-90570</v>
      </c>
      <c r="Z3231">
        <v>-3938</v>
      </c>
      <c r="AA3231">
        <v>-0.22</v>
      </c>
      <c r="AB3231">
        <v>23</v>
      </c>
      <c r="AC3231">
        <v>13</v>
      </c>
      <c r="AD3231">
        <v>10</v>
      </c>
      <c r="AE3231">
        <v>56.52</v>
      </c>
      <c r="AF3231">
        <v>14</v>
      </c>
      <c r="AG3231">
        <v>9</v>
      </c>
      <c r="AH3231">
        <v>8</v>
      </c>
      <c r="AI3231">
        <v>6</v>
      </c>
      <c r="AJ3231" s="301">
        <v>43919</v>
      </c>
      <c r="AK3231">
        <v>1333</v>
      </c>
      <c r="AL3231">
        <v>394</v>
      </c>
      <c r="AM3231" s="301">
        <v>43828</v>
      </c>
      <c r="AN3231">
        <v>1583</v>
      </c>
      <c r="AO3231">
        <v>750</v>
      </c>
      <c r="AP3231" s="301">
        <v>43645</v>
      </c>
      <c r="AQ3231">
        <v>1346</v>
      </c>
      <c r="AR3231">
        <v>582</v>
      </c>
      <c r="AS3231" s="301">
        <v>43280</v>
      </c>
      <c r="AT3231">
        <v>1839</v>
      </c>
      <c r="AU3231">
        <v>1085</v>
      </c>
    </row>
    <row r="3232" spans="1:47" x14ac:dyDescent="0.2">
      <c r="A3232" s="102">
        <v>1361</v>
      </c>
      <c r="B3232">
        <v>6113</v>
      </c>
      <c r="C3232" t="s">
        <v>1129</v>
      </c>
      <c r="D3232" t="s">
        <v>909</v>
      </c>
      <c r="E3232">
        <v>862</v>
      </c>
      <c r="F3232">
        <v>859</v>
      </c>
      <c r="G3232">
        <v>1200</v>
      </c>
      <c r="H3232" t="s">
        <v>901</v>
      </c>
      <c r="I3232">
        <v>8136</v>
      </c>
      <c r="J3232" t="s">
        <v>965</v>
      </c>
      <c r="K3232" t="s">
        <v>905</v>
      </c>
      <c r="L3232">
        <v>1682</v>
      </c>
      <c r="M3232">
        <v>1655</v>
      </c>
      <c r="N3232">
        <v>600</v>
      </c>
      <c r="O3232" t="s">
        <v>898</v>
      </c>
      <c r="P3232">
        <v>0.85278343272423895</v>
      </c>
      <c r="Q3232">
        <v>0.94015156012801104</v>
      </c>
      <c r="R3232" s="15">
        <v>9.2504854623663396E-2</v>
      </c>
      <c r="S3232">
        <v>9.0691797972474897E-2</v>
      </c>
      <c r="T3232">
        <v>-1.32190927282518</v>
      </c>
      <c r="U3232">
        <v>1.32190927282518</v>
      </c>
      <c r="V3232">
        <v>1.4269786590767899</v>
      </c>
      <c r="W3232">
        <v>-9.81</v>
      </c>
      <c r="X3232">
        <v>3.81</v>
      </c>
      <c r="Y3232">
        <v>-90576</v>
      </c>
      <c r="Z3232">
        <v>-5661</v>
      </c>
      <c r="AA3232">
        <v>-0.35</v>
      </c>
      <c r="AB3232">
        <v>16</v>
      </c>
      <c r="AC3232">
        <v>8</v>
      </c>
      <c r="AD3232">
        <v>8</v>
      </c>
      <c r="AE3232">
        <v>50</v>
      </c>
      <c r="AF3232">
        <v>19</v>
      </c>
      <c r="AG3232">
        <v>2</v>
      </c>
      <c r="AH3232">
        <v>2</v>
      </c>
      <c r="AI3232">
        <v>12</v>
      </c>
      <c r="AJ3232" s="301">
        <v>43919</v>
      </c>
      <c r="AK3232">
        <v>872</v>
      </c>
      <c r="AL3232">
        <v>1476</v>
      </c>
      <c r="AM3232" s="301">
        <v>43828</v>
      </c>
      <c r="AN3232">
        <v>1250</v>
      </c>
      <c r="AO3232">
        <v>2149</v>
      </c>
      <c r="AP3232" s="301">
        <v>43645</v>
      </c>
      <c r="AQ3232">
        <v>1246</v>
      </c>
      <c r="AR3232">
        <v>2424</v>
      </c>
      <c r="AS3232" s="301">
        <v>43280</v>
      </c>
      <c r="AT3232">
        <v>1059</v>
      </c>
      <c r="AU3232">
        <v>2070</v>
      </c>
    </row>
    <row r="3233" spans="1:47" x14ac:dyDescent="0.2">
      <c r="A3233" s="102">
        <v>1351</v>
      </c>
      <c r="B3233">
        <v>1332</v>
      </c>
      <c r="C3233" t="s">
        <v>1174</v>
      </c>
      <c r="D3233" t="s">
        <v>974</v>
      </c>
      <c r="E3233">
        <v>468</v>
      </c>
      <c r="F3233">
        <v>456</v>
      </c>
      <c r="G3233">
        <v>2400</v>
      </c>
      <c r="H3233" t="s">
        <v>898</v>
      </c>
      <c r="I3233">
        <v>8242</v>
      </c>
      <c r="J3233" t="s">
        <v>636</v>
      </c>
      <c r="K3233" t="s">
        <v>921</v>
      </c>
      <c r="L3233">
        <v>745</v>
      </c>
      <c r="M3233">
        <v>727</v>
      </c>
      <c r="N3233">
        <v>1500</v>
      </c>
      <c r="O3233" t="s">
        <v>901</v>
      </c>
      <c r="P3233">
        <v>0.64974303456302496</v>
      </c>
      <c r="Q3233">
        <v>0.94028292726148199</v>
      </c>
      <c r="R3233">
        <v>6.5802986528320104E-2</v>
      </c>
      <c r="S3233">
        <v>3.7529078482677898E-2</v>
      </c>
      <c r="T3233">
        <v>1.6634160266858899</v>
      </c>
      <c r="U3233">
        <v>1.6634160266858899</v>
      </c>
      <c r="V3233">
        <v>1.7893827832434701</v>
      </c>
      <c r="W3233">
        <v>6.08</v>
      </c>
      <c r="X3233">
        <v>0.36</v>
      </c>
      <c r="Y3233">
        <v>-90809</v>
      </c>
      <c r="Z3233">
        <v>-5342</v>
      </c>
      <c r="AA3233">
        <v>-0.28999999999999998</v>
      </c>
      <c r="AB3233">
        <v>17</v>
      </c>
      <c r="AC3233">
        <v>5</v>
      </c>
      <c r="AD3233">
        <v>12</v>
      </c>
      <c r="AE3233">
        <v>29.41</v>
      </c>
      <c r="AF3233">
        <v>19</v>
      </c>
      <c r="AG3233">
        <v>2</v>
      </c>
      <c r="AH3233">
        <v>1</v>
      </c>
      <c r="AI3233">
        <v>14</v>
      </c>
      <c r="AJ3233" s="301">
        <v>43919</v>
      </c>
      <c r="AK3233">
        <v>517</v>
      </c>
      <c r="AL3233">
        <v>785</v>
      </c>
      <c r="AM3233" s="301">
        <v>43828</v>
      </c>
      <c r="AN3233">
        <v>652</v>
      </c>
      <c r="AO3233">
        <v>1227</v>
      </c>
      <c r="AP3233" s="301">
        <v>43645</v>
      </c>
      <c r="AQ3233">
        <v>674</v>
      </c>
      <c r="AR3233">
        <v>1271</v>
      </c>
      <c r="AS3233" s="301">
        <v>43280</v>
      </c>
      <c r="AT3233">
        <v>537</v>
      </c>
      <c r="AU3233">
        <v>1697</v>
      </c>
    </row>
    <row r="3234" spans="1:47" x14ac:dyDescent="0.2">
      <c r="A3234" s="102">
        <v>347</v>
      </c>
      <c r="B3234">
        <v>4681</v>
      </c>
      <c r="C3234" t="s">
        <v>774</v>
      </c>
      <c r="D3234" t="s">
        <v>910</v>
      </c>
      <c r="E3234">
        <v>1414</v>
      </c>
      <c r="F3234">
        <v>1389</v>
      </c>
      <c r="G3234">
        <v>700</v>
      </c>
      <c r="H3234" t="s">
        <v>898</v>
      </c>
      <c r="I3234">
        <v>7458</v>
      </c>
      <c r="J3234" t="s">
        <v>1193</v>
      </c>
      <c r="K3234" t="s">
        <v>905</v>
      </c>
      <c r="L3234">
        <v>3225</v>
      </c>
      <c r="M3234">
        <v>3135</v>
      </c>
      <c r="N3234">
        <v>300</v>
      </c>
      <c r="O3234" t="s">
        <v>901</v>
      </c>
      <c r="P3234">
        <v>0.80612305737114498</v>
      </c>
      <c r="Q3234">
        <v>0.96187072431897802</v>
      </c>
      <c r="R3234">
        <v>0.393844808592128</v>
      </c>
      <c r="S3234">
        <v>4.0199223527227101E-2</v>
      </c>
      <c r="T3234">
        <v>2.5602458745602199</v>
      </c>
      <c r="U3234">
        <v>2.5602458745602199</v>
      </c>
      <c r="V3234">
        <v>2.42941295469819</v>
      </c>
      <c r="W3234">
        <v>17.940000000000001</v>
      </c>
      <c r="X3234">
        <v>3.38</v>
      </c>
      <c r="Y3234">
        <v>-90944</v>
      </c>
      <c r="Z3234">
        <v>-6063</v>
      </c>
      <c r="AA3234">
        <v>-0.24</v>
      </c>
      <c r="AB3234">
        <v>15</v>
      </c>
      <c r="AC3234">
        <v>8</v>
      </c>
      <c r="AD3234">
        <v>7</v>
      </c>
      <c r="AE3234">
        <v>53.33</v>
      </c>
      <c r="AF3234">
        <v>19</v>
      </c>
      <c r="AG3234">
        <v>3</v>
      </c>
      <c r="AH3234">
        <v>2</v>
      </c>
      <c r="AI3234">
        <v>10</v>
      </c>
      <c r="AJ3234" s="301">
        <v>43919</v>
      </c>
      <c r="AK3234">
        <v>1086</v>
      </c>
      <c r="AL3234">
        <v>2991</v>
      </c>
      <c r="AM3234" s="301">
        <v>43828</v>
      </c>
      <c r="AN3234">
        <v>1855</v>
      </c>
      <c r="AO3234">
        <v>5730</v>
      </c>
      <c r="AP3234" s="301">
        <v>43645</v>
      </c>
      <c r="AQ3234">
        <v>1659</v>
      </c>
      <c r="AR3234">
        <v>5030</v>
      </c>
      <c r="AS3234" s="301">
        <v>43280</v>
      </c>
      <c r="AT3234">
        <v>1889</v>
      </c>
      <c r="AU3234">
        <v>5190</v>
      </c>
    </row>
    <row r="3235" spans="1:47" x14ac:dyDescent="0.2">
      <c r="A3235" s="102">
        <v>1129</v>
      </c>
      <c r="B3235">
        <v>3076</v>
      </c>
      <c r="C3235" t="s">
        <v>1126</v>
      </c>
      <c r="D3235" t="s">
        <v>905</v>
      </c>
      <c r="E3235">
        <v>1560</v>
      </c>
      <c r="F3235">
        <v>1532</v>
      </c>
      <c r="G3235">
        <v>700</v>
      </c>
      <c r="H3235" t="s">
        <v>898</v>
      </c>
      <c r="I3235">
        <v>5938</v>
      </c>
      <c r="J3235" t="s">
        <v>1395</v>
      </c>
      <c r="K3235" t="s">
        <v>1032</v>
      </c>
      <c r="L3235">
        <v>1514</v>
      </c>
      <c r="M3235">
        <v>1480</v>
      </c>
      <c r="N3235">
        <v>700</v>
      </c>
      <c r="O3235" t="s">
        <v>901</v>
      </c>
      <c r="P3235">
        <v>0.904272047908525</v>
      </c>
      <c r="Q3235">
        <v>0.94503598439385506</v>
      </c>
      <c r="R3235">
        <v>0.203357651659795</v>
      </c>
      <c r="S3235">
        <v>8.6621571653060295E-2</v>
      </c>
      <c r="T3235">
        <v>0.69738001893681301</v>
      </c>
      <c r="U3235">
        <v>0.69738001893681301</v>
      </c>
      <c r="V3235">
        <v>0.78192417199936803</v>
      </c>
      <c r="W3235">
        <v>3.44</v>
      </c>
      <c r="X3235">
        <v>3.39</v>
      </c>
      <c r="Y3235">
        <v>-91369</v>
      </c>
      <c r="Z3235">
        <v>-8306</v>
      </c>
      <c r="AA3235">
        <v>-0.37</v>
      </c>
      <c r="AB3235">
        <v>11</v>
      </c>
      <c r="AC3235">
        <v>5</v>
      </c>
      <c r="AD3235">
        <v>6</v>
      </c>
      <c r="AE3235">
        <v>45.45</v>
      </c>
      <c r="AF3235">
        <v>18</v>
      </c>
      <c r="AG3235">
        <v>2</v>
      </c>
      <c r="AH3235">
        <v>2</v>
      </c>
      <c r="AI3235">
        <v>7</v>
      </c>
      <c r="AJ3235" s="301">
        <v>43919</v>
      </c>
      <c r="AK3235">
        <v>1344</v>
      </c>
      <c r="AL3235">
        <v>1332</v>
      </c>
      <c r="AM3235" s="301">
        <v>43828</v>
      </c>
      <c r="AN3235">
        <v>1947</v>
      </c>
      <c r="AO3235">
        <v>1889</v>
      </c>
      <c r="AP3235" s="301">
        <v>43645</v>
      </c>
      <c r="AQ3235">
        <v>1791</v>
      </c>
      <c r="AR3235">
        <v>1774</v>
      </c>
      <c r="AS3235" s="301">
        <v>43280</v>
      </c>
      <c r="AT3235">
        <v>2309</v>
      </c>
      <c r="AU3235">
        <v>2190</v>
      </c>
    </row>
    <row r="3236" spans="1:47" x14ac:dyDescent="0.2">
      <c r="A3236" s="102">
        <v>642</v>
      </c>
      <c r="B3236">
        <v>7532</v>
      </c>
      <c r="C3236" t="s">
        <v>1214</v>
      </c>
      <c r="D3236" t="s">
        <v>921</v>
      </c>
      <c r="E3236">
        <v>2386</v>
      </c>
      <c r="F3236">
        <v>2396</v>
      </c>
      <c r="G3236">
        <v>300</v>
      </c>
      <c r="H3236" t="s">
        <v>898</v>
      </c>
      <c r="I3236">
        <v>8279</v>
      </c>
      <c r="J3236" t="s">
        <v>640</v>
      </c>
      <c r="K3236" t="s">
        <v>921</v>
      </c>
      <c r="L3236">
        <v>7610</v>
      </c>
      <c r="M3236">
        <v>7740</v>
      </c>
      <c r="N3236">
        <v>100</v>
      </c>
      <c r="O3236" t="s">
        <v>901</v>
      </c>
      <c r="P3236">
        <v>0.93717897575724596</v>
      </c>
      <c r="Q3236">
        <v>0.95445818675611205</v>
      </c>
      <c r="R3236" s="15">
        <v>3.0595256054735199E-3</v>
      </c>
      <c r="S3236" s="15">
        <v>8.2145171334895995E-6</v>
      </c>
      <c r="T3236">
        <v>0.20137325209924001</v>
      </c>
      <c r="U3236">
        <v>0.20137325209924001</v>
      </c>
      <c r="V3236" s="15">
        <v>0.145809885388091</v>
      </c>
      <c r="W3236">
        <v>0.6</v>
      </c>
      <c r="X3236">
        <v>7.13</v>
      </c>
      <c r="Y3236">
        <v>-91488</v>
      </c>
      <c r="Z3236">
        <v>-7624</v>
      </c>
      <c r="AA3236">
        <v>-0.45</v>
      </c>
      <c r="AB3236">
        <v>12</v>
      </c>
      <c r="AC3236">
        <v>6</v>
      </c>
      <c r="AD3236">
        <v>6</v>
      </c>
      <c r="AE3236">
        <v>50</v>
      </c>
      <c r="AF3236">
        <v>20</v>
      </c>
      <c r="AG3236">
        <v>2</v>
      </c>
      <c r="AH3236">
        <v>2</v>
      </c>
      <c r="AI3236">
        <v>8</v>
      </c>
      <c r="AJ3236" s="301">
        <v>43919</v>
      </c>
      <c r="AK3236">
        <v>2058</v>
      </c>
      <c r="AL3236">
        <v>6810</v>
      </c>
      <c r="AM3236" s="301">
        <v>43828</v>
      </c>
      <c r="AN3236">
        <v>1811</v>
      </c>
      <c r="AO3236">
        <v>5580</v>
      </c>
      <c r="AP3236" s="301">
        <v>43645</v>
      </c>
      <c r="AQ3236">
        <v>1705</v>
      </c>
      <c r="AR3236">
        <v>4940</v>
      </c>
      <c r="AS3236" s="301">
        <v>43280</v>
      </c>
      <c r="AT3236">
        <v>1278</v>
      </c>
      <c r="AU3236">
        <v>6060</v>
      </c>
    </row>
    <row r="3237" spans="1:47" x14ac:dyDescent="0.2">
      <c r="A3237" s="102">
        <v>166</v>
      </c>
      <c r="B3237">
        <v>4005</v>
      </c>
      <c r="C3237" t="s">
        <v>1072</v>
      </c>
      <c r="D3237" t="s">
        <v>920</v>
      </c>
      <c r="E3237">
        <v>313</v>
      </c>
      <c r="F3237">
        <v>312</v>
      </c>
      <c r="G3237">
        <v>3100</v>
      </c>
      <c r="H3237" t="s">
        <v>901</v>
      </c>
      <c r="I3237">
        <v>4324</v>
      </c>
      <c r="J3237" t="s">
        <v>1065</v>
      </c>
      <c r="K3237" t="s">
        <v>910</v>
      </c>
      <c r="L3237">
        <v>2495</v>
      </c>
      <c r="M3237">
        <v>2445</v>
      </c>
      <c r="N3237">
        <v>400</v>
      </c>
      <c r="O3237" t="s">
        <v>898</v>
      </c>
      <c r="P3237">
        <v>0.88060805976381795</v>
      </c>
      <c r="Q3237">
        <v>0.96926564074562604</v>
      </c>
      <c r="R3237" s="15">
        <v>1.66582655987577E-4</v>
      </c>
      <c r="S3237">
        <v>8.9989790290180796E-2</v>
      </c>
      <c r="T3237">
        <v>-0.75670898626993599</v>
      </c>
      <c r="U3237">
        <v>0.75670898626993599</v>
      </c>
      <c r="V3237">
        <v>1.07957403476776</v>
      </c>
      <c r="W3237">
        <v>-8.73</v>
      </c>
      <c r="X3237">
        <v>1.1000000000000001</v>
      </c>
      <c r="Y3237">
        <v>-91740</v>
      </c>
      <c r="Z3237">
        <v>-7645</v>
      </c>
      <c r="AA3237">
        <v>-0.36</v>
      </c>
      <c r="AB3237">
        <v>12</v>
      </c>
      <c r="AC3237">
        <v>7</v>
      </c>
      <c r="AD3237">
        <v>5</v>
      </c>
      <c r="AE3237">
        <v>58.33</v>
      </c>
      <c r="AF3237">
        <v>18</v>
      </c>
      <c r="AG3237">
        <v>0</v>
      </c>
      <c r="AH3237">
        <v>2</v>
      </c>
      <c r="AI3237">
        <v>10</v>
      </c>
      <c r="AJ3237" s="301">
        <v>43919</v>
      </c>
      <c r="AK3237">
        <v>329</v>
      </c>
      <c r="AL3237">
        <v>2119</v>
      </c>
      <c r="AM3237" s="301">
        <v>43828</v>
      </c>
      <c r="AN3237">
        <v>498</v>
      </c>
      <c r="AO3237">
        <v>3775</v>
      </c>
      <c r="AP3237" s="301">
        <v>43645</v>
      </c>
      <c r="AQ3237">
        <v>515</v>
      </c>
      <c r="AR3237">
        <v>3810</v>
      </c>
      <c r="AS3237" s="301">
        <v>43280</v>
      </c>
      <c r="AT3237">
        <v>623</v>
      </c>
      <c r="AU3237">
        <v>5140</v>
      </c>
    </row>
    <row r="3238" spans="1:47" x14ac:dyDescent="0.2">
      <c r="A3238" s="102">
        <v>1423</v>
      </c>
      <c r="B3238">
        <v>5711</v>
      </c>
      <c r="C3238" t="s">
        <v>1266</v>
      </c>
      <c r="D3238" t="s">
        <v>911</v>
      </c>
      <c r="E3238">
        <v>2266</v>
      </c>
      <c r="F3238">
        <v>2250</v>
      </c>
      <c r="G3238">
        <v>400</v>
      </c>
      <c r="H3238" t="s">
        <v>901</v>
      </c>
      <c r="I3238">
        <v>9678</v>
      </c>
      <c r="J3238" t="s">
        <v>1453</v>
      </c>
      <c r="K3238" t="s">
        <v>910</v>
      </c>
      <c r="L3238">
        <v>2297</v>
      </c>
      <c r="M3238">
        <v>2316</v>
      </c>
      <c r="N3238">
        <v>400</v>
      </c>
      <c r="O3238" t="s">
        <v>898</v>
      </c>
      <c r="P3238">
        <v>0.92625245493102804</v>
      </c>
      <c r="Q3238">
        <v>0.93844293883249497</v>
      </c>
      <c r="R3238">
        <v>5.5185012089229704E-3</v>
      </c>
      <c r="S3238" s="15">
        <v>8.3093653347413199E-2</v>
      </c>
      <c r="T3238">
        <v>-1.9710214570059099</v>
      </c>
      <c r="U3238">
        <v>1.9710214570059099</v>
      </c>
      <c r="V3238">
        <v>0.92555252721491199</v>
      </c>
      <c r="W3238">
        <v>-6.39</v>
      </c>
      <c r="X3238">
        <v>2.85</v>
      </c>
      <c r="Y3238">
        <v>-91874</v>
      </c>
      <c r="Z3238">
        <v>-22968</v>
      </c>
      <c r="AA3238">
        <v>-1.25</v>
      </c>
      <c r="AB3238">
        <v>4</v>
      </c>
      <c r="AC3238">
        <v>1</v>
      </c>
      <c r="AD3238">
        <v>3</v>
      </c>
      <c r="AE3238">
        <v>25</v>
      </c>
      <c r="AF3238">
        <v>20</v>
      </c>
      <c r="AG3238">
        <v>1</v>
      </c>
      <c r="AH3238">
        <v>1</v>
      </c>
      <c r="AI3238">
        <v>2</v>
      </c>
      <c r="AJ3238" s="301">
        <v>43919</v>
      </c>
      <c r="AK3238">
        <v>2207</v>
      </c>
      <c r="AL3238">
        <v>2133</v>
      </c>
      <c r="AM3238" s="301">
        <v>43828</v>
      </c>
      <c r="AN3238">
        <v>2977</v>
      </c>
      <c r="AO3238">
        <v>2821</v>
      </c>
      <c r="AP3238" s="301">
        <v>43645</v>
      </c>
      <c r="AQ3238">
        <v>3125</v>
      </c>
      <c r="AR3238">
        <v>2838</v>
      </c>
      <c r="AS3238" s="301">
        <v>43280</v>
      </c>
      <c r="AT3238">
        <v>2976</v>
      </c>
      <c r="AU3238">
        <v>3470</v>
      </c>
    </row>
    <row r="3239" spans="1:47" x14ac:dyDescent="0.2">
      <c r="A3239" s="102">
        <v>3656</v>
      </c>
      <c r="B3239">
        <v>2801</v>
      </c>
      <c r="C3239" t="s">
        <v>490</v>
      </c>
      <c r="D3239" t="s">
        <v>923</v>
      </c>
      <c r="E3239">
        <v>5250</v>
      </c>
      <c r="F3239">
        <v>5080</v>
      </c>
      <c r="G3239">
        <v>200</v>
      </c>
      <c r="H3239" t="s">
        <v>898</v>
      </c>
      <c r="I3239">
        <v>4502</v>
      </c>
      <c r="J3239" t="s">
        <v>1096</v>
      </c>
      <c r="K3239" t="s">
        <v>918</v>
      </c>
      <c r="L3239">
        <v>3943</v>
      </c>
      <c r="M3239">
        <v>3882</v>
      </c>
      <c r="N3239">
        <v>300</v>
      </c>
      <c r="O3239" t="s">
        <v>901</v>
      </c>
      <c r="P3239">
        <v>0.85018200565160396</v>
      </c>
      <c r="Q3239">
        <v>0.87114945507883002</v>
      </c>
      <c r="R3239" s="15">
        <v>0.122854223881025</v>
      </c>
      <c r="S3239" s="15">
        <v>1.8361358552097098E-2</v>
      </c>
      <c r="T3239">
        <v>1.40735532559709E-2</v>
      </c>
      <c r="U3239">
        <v>1.40735532559709E-2</v>
      </c>
      <c r="V3239">
        <v>0.50835861533395099</v>
      </c>
      <c r="W3239">
        <v>0.06</v>
      </c>
      <c r="X3239">
        <v>14.63</v>
      </c>
      <c r="Y3239">
        <v>-91954</v>
      </c>
      <c r="Z3239">
        <v>-22988</v>
      </c>
      <c r="AA3239">
        <v>-1.23</v>
      </c>
      <c r="AB3239">
        <v>4</v>
      </c>
      <c r="AC3239">
        <v>2</v>
      </c>
      <c r="AD3239">
        <v>2</v>
      </c>
      <c r="AE3239">
        <v>50</v>
      </c>
      <c r="AF3239">
        <v>18</v>
      </c>
      <c r="AG3239">
        <v>1</v>
      </c>
      <c r="AH3239">
        <v>1</v>
      </c>
      <c r="AI3239">
        <v>2</v>
      </c>
      <c r="AJ3239" s="301">
        <v>43919</v>
      </c>
      <c r="AK3239">
        <v>4575</v>
      </c>
      <c r="AL3239">
        <v>3345</v>
      </c>
      <c r="AM3239" s="301">
        <v>43828</v>
      </c>
      <c r="AN3239">
        <v>5370</v>
      </c>
      <c r="AO3239">
        <v>4332</v>
      </c>
      <c r="AP3239" s="301">
        <v>43645</v>
      </c>
      <c r="AQ3239">
        <v>4765</v>
      </c>
      <c r="AR3239">
        <v>3857</v>
      </c>
      <c r="AS3239" s="301">
        <v>43280</v>
      </c>
      <c r="AT3239">
        <v>5240</v>
      </c>
      <c r="AU3239">
        <v>4560</v>
      </c>
    </row>
    <row r="3240" spans="1:47" x14ac:dyDescent="0.2">
      <c r="A3240" s="102">
        <v>535</v>
      </c>
      <c r="B3240">
        <v>2914</v>
      </c>
      <c r="C3240" t="s">
        <v>994</v>
      </c>
      <c r="D3240" t="s">
        <v>923</v>
      </c>
      <c r="E3240">
        <v>1998.5</v>
      </c>
      <c r="F3240">
        <v>1997</v>
      </c>
      <c r="G3240">
        <v>500</v>
      </c>
      <c r="H3240" t="s">
        <v>901</v>
      </c>
      <c r="I3240">
        <v>4023</v>
      </c>
      <c r="J3240" t="s">
        <v>1461</v>
      </c>
      <c r="K3240" t="s">
        <v>920</v>
      </c>
      <c r="L3240">
        <v>4750</v>
      </c>
      <c r="M3240">
        <v>4715</v>
      </c>
      <c r="N3240">
        <v>200</v>
      </c>
      <c r="O3240" t="s">
        <v>898</v>
      </c>
      <c r="P3240">
        <v>0.93268429420670196</v>
      </c>
      <c r="Q3240">
        <v>0.95699798874790798</v>
      </c>
      <c r="R3240">
        <v>1.74314072116983E-3</v>
      </c>
      <c r="S3240">
        <v>7.3200756500134703E-2</v>
      </c>
      <c r="T3240">
        <v>-1.6734964020341001</v>
      </c>
      <c r="U3240">
        <v>1.6734964020341001</v>
      </c>
      <c r="V3240">
        <v>1.2058910823175</v>
      </c>
      <c r="W3240">
        <v>-7.7</v>
      </c>
      <c r="X3240">
        <v>5.89</v>
      </c>
      <c r="Y3240">
        <v>-92002</v>
      </c>
      <c r="Z3240">
        <v>-15334</v>
      </c>
      <c r="AA3240">
        <v>-0.69</v>
      </c>
      <c r="AB3240">
        <v>6</v>
      </c>
      <c r="AC3240">
        <v>3</v>
      </c>
      <c r="AD3240">
        <v>3</v>
      </c>
      <c r="AE3240">
        <v>50</v>
      </c>
      <c r="AF3240">
        <v>18</v>
      </c>
      <c r="AG3240">
        <v>1</v>
      </c>
      <c r="AH3240">
        <v>1</v>
      </c>
      <c r="AI3240">
        <v>4</v>
      </c>
      <c r="AJ3240" s="301">
        <v>43919</v>
      </c>
      <c r="AK3240">
        <v>2053.5</v>
      </c>
      <c r="AL3240">
        <v>4470</v>
      </c>
      <c r="AM3240" s="301">
        <v>43828</v>
      </c>
      <c r="AN3240">
        <v>2432.5</v>
      </c>
      <c r="AO3240">
        <v>6580</v>
      </c>
      <c r="AP3240" s="301">
        <v>43645</v>
      </c>
      <c r="AQ3240">
        <v>2401</v>
      </c>
      <c r="AR3240">
        <v>7430</v>
      </c>
      <c r="AS3240" s="301">
        <v>43280</v>
      </c>
      <c r="AT3240">
        <v>3013</v>
      </c>
      <c r="AU3240">
        <v>7690</v>
      </c>
    </row>
    <row r="3241" spans="1:47" x14ac:dyDescent="0.2">
      <c r="A3241" s="102">
        <v>2304</v>
      </c>
      <c r="B3241">
        <v>4631</v>
      </c>
      <c r="C3241" t="s">
        <v>1088</v>
      </c>
      <c r="D3241" t="s">
        <v>920</v>
      </c>
      <c r="E3241">
        <v>2685</v>
      </c>
      <c r="F3241">
        <v>2636</v>
      </c>
      <c r="G3241">
        <v>400</v>
      </c>
      <c r="H3241" t="s">
        <v>901</v>
      </c>
      <c r="I3241">
        <v>6141</v>
      </c>
      <c r="J3241" t="s">
        <v>1069</v>
      </c>
      <c r="K3241" t="s">
        <v>909</v>
      </c>
      <c r="L3241">
        <v>1254</v>
      </c>
      <c r="M3241">
        <v>1256</v>
      </c>
      <c r="N3241">
        <v>800</v>
      </c>
      <c r="O3241" t="s">
        <v>898</v>
      </c>
      <c r="P3241">
        <v>0.95218639329078003</v>
      </c>
      <c r="Q3241">
        <v>0.916741116489182</v>
      </c>
      <c r="R3241">
        <v>9.4976448295533103E-2</v>
      </c>
      <c r="S3241">
        <v>9.9216078905136298E-2</v>
      </c>
      <c r="T3241">
        <v>-0.74018363244178698</v>
      </c>
      <c r="U3241">
        <v>0.74018363244178698</v>
      </c>
      <c r="V3241">
        <v>0.659285321598715</v>
      </c>
      <c r="W3241">
        <v>-8.18</v>
      </c>
      <c r="X3241">
        <v>4.7</v>
      </c>
      <c r="Y3241">
        <v>-92009</v>
      </c>
      <c r="Z3241">
        <v>-5412</v>
      </c>
      <c r="AA3241">
        <v>-0.17</v>
      </c>
      <c r="AB3241">
        <v>17</v>
      </c>
      <c r="AC3241">
        <v>8</v>
      </c>
      <c r="AD3241">
        <v>9</v>
      </c>
      <c r="AE3241">
        <v>47.06</v>
      </c>
      <c r="AF3241">
        <v>18</v>
      </c>
      <c r="AG3241">
        <v>4</v>
      </c>
      <c r="AH3241">
        <v>5</v>
      </c>
      <c r="AI3241">
        <v>8</v>
      </c>
      <c r="AJ3241" s="301">
        <v>43919</v>
      </c>
      <c r="AK3241">
        <v>2479</v>
      </c>
      <c r="AL3241">
        <v>906</v>
      </c>
      <c r="AM3241" s="301">
        <v>43828</v>
      </c>
      <c r="AN3241">
        <v>3035</v>
      </c>
      <c r="AO3241">
        <v>1690</v>
      </c>
      <c r="AP3241" s="301">
        <v>43645</v>
      </c>
      <c r="AQ3241">
        <v>2906</v>
      </c>
      <c r="AR3241">
        <v>1836</v>
      </c>
      <c r="AS3241" s="301">
        <v>43280</v>
      </c>
      <c r="AT3241">
        <v>3450</v>
      </c>
      <c r="AU3241">
        <v>1514</v>
      </c>
    </row>
    <row r="3242" spans="1:47" x14ac:dyDescent="0.2">
      <c r="A3242" s="102">
        <v>713</v>
      </c>
      <c r="B3242">
        <v>4917</v>
      </c>
      <c r="C3242" t="s">
        <v>1137</v>
      </c>
      <c r="D3242" t="s">
        <v>920</v>
      </c>
      <c r="E3242">
        <v>1980</v>
      </c>
      <c r="F3242">
        <v>1989</v>
      </c>
      <c r="G3242">
        <v>500</v>
      </c>
      <c r="H3242" t="s">
        <v>898</v>
      </c>
      <c r="I3242">
        <v>7458</v>
      </c>
      <c r="J3242" t="s">
        <v>1193</v>
      </c>
      <c r="K3242" t="s">
        <v>905</v>
      </c>
      <c r="L3242">
        <v>3225</v>
      </c>
      <c r="M3242">
        <v>3135</v>
      </c>
      <c r="N3242">
        <v>300</v>
      </c>
      <c r="O3242" t="s">
        <v>901</v>
      </c>
      <c r="P3242">
        <v>0.65056857612187802</v>
      </c>
      <c r="Q3242">
        <v>0.95307047394328603</v>
      </c>
      <c r="R3242">
        <v>0.16483747202867199</v>
      </c>
      <c r="S3242">
        <v>3.0858276056546601E-2</v>
      </c>
      <c r="T3242">
        <v>3.3930081343673403E-2</v>
      </c>
      <c r="U3242">
        <v>3.3930081343673403E-2</v>
      </c>
      <c r="V3242">
        <v>0.36978929711993402</v>
      </c>
      <c r="W3242">
        <v>0.35</v>
      </c>
      <c r="X3242">
        <v>5.74</v>
      </c>
      <c r="Y3242">
        <v>-92247</v>
      </c>
      <c r="Z3242">
        <v>-11531</v>
      </c>
      <c r="AA3242">
        <v>-0.4</v>
      </c>
      <c r="AB3242">
        <v>8</v>
      </c>
      <c r="AC3242">
        <v>5</v>
      </c>
      <c r="AD3242">
        <v>3</v>
      </c>
      <c r="AE3242">
        <v>62.5</v>
      </c>
      <c r="AF3242">
        <v>16</v>
      </c>
      <c r="AG3242">
        <v>2</v>
      </c>
      <c r="AH3242">
        <v>2</v>
      </c>
      <c r="AI3242">
        <v>4</v>
      </c>
      <c r="AJ3242" s="301">
        <v>43919</v>
      </c>
      <c r="AK3242">
        <v>2119</v>
      </c>
      <c r="AL3242">
        <v>2991</v>
      </c>
      <c r="AM3242" s="301">
        <v>43828</v>
      </c>
      <c r="AN3242">
        <v>3000</v>
      </c>
      <c r="AO3242">
        <v>5730</v>
      </c>
      <c r="AP3242" s="301">
        <v>43645</v>
      </c>
      <c r="AQ3242">
        <v>2663</v>
      </c>
      <c r="AR3242">
        <v>5030</v>
      </c>
      <c r="AS3242" s="301">
        <v>43280</v>
      </c>
      <c r="AT3242">
        <v>3335</v>
      </c>
      <c r="AU3242">
        <v>5190</v>
      </c>
    </row>
    <row r="3243" spans="1:47" x14ac:dyDescent="0.2">
      <c r="A3243" s="102">
        <v>2391</v>
      </c>
      <c r="B3243">
        <v>1417</v>
      </c>
      <c r="C3243" t="s">
        <v>1462</v>
      </c>
      <c r="D3243" t="s">
        <v>907</v>
      </c>
      <c r="E3243">
        <v>1611</v>
      </c>
      <c r="F3243">
        <v>1595</v>
      </c>
      <c r="G3243">
        <v>600</v>
      </c>
      <c r="H3243" t="s">
        <v>898</v>
      </c>
      <c r="I3243">
        <v>4205</v>
      </c>
      <c r="J3243" t="s">
        <v>998</v>
      </c>
      <c r="K3243" t="s">
        <v>920</v>
      </c>
      <c r="L3243">
        <v>988</v>
      </c>
      <c r="M3243">
        <v>968</v>
      </c>
      <c r="N3243">
        <v>1000</v>
      </c>
      <c r="O3243" t="s">
        <v>901</v>
      </c>
      <c r="P3243">
        <v>0.89919498595893199</v>
      </c>
      <c r="Q3243">
        <v>0.91445274371262697</v>
      </c>
      <c r="R3243">
        <v>1.4551542293934201E-2</v>
      </c>
      <c r="S3243">
        <v>5.7647899796510801E-3</v>
      </c>
      <c r="T3243">
        <v>1.0897921188578701</v>
      </c>
      <c r="U3243">
        <v>1.0897921188578701</v>
      </c>
      <c r="V3243">
        <v>1.2070755431356399</v>
      </c>
      <c r="W3243">
        <v>5.6</v>
      </c>
      <c r="X3243">
        <v>1.1499999999999999</v>
      </c>
      <c r="Y3243">
        <v>-92668</v>
      </c>
      <c r="Z3243">
        <v>-6619</v>
      </c>
      <c r="AA3243">
        <v>-0.28000000000000003</v>
      </c>
      <c r="AB3243">
        <v>14</v>
      </c>
      <c r="AC3243">
        <v>7</v>
      </c>
      <c r="AD3243">
        <v>7</v>
      </c>
      <c r="AE3243">
        <v>50</v>
      </c>
      <c r="AF3243">
        <v>20</v>
      </c>
      <c r="AG3243">
        <v>2</v>
      </c>
      <c r="AH3243">
        <v>1</v>
      </c>
      <c r="AI3243">
        <v>11</v>
      </c>
      <c r="AJ3243" s="301">
        <v>43919</v>
      </c>
      <c r="AK3243">
        <v>1375</v>
      </c>
      <c r="AL3243">
        <v>851</v>
      </c>
      <c r="AM3243" s="301">
        <v>43828</v>
      </c>
      <c r="AN3243">
        <v>1651</v>
      </c>
      <c r="AO3243">
        <v>1366</v>
      </c>
      <c r="AP3243" s="301">
        <v>43645</v>
      </c>
      <c r="AQ3243">
        <v>1652</v>
      </c>
      <c r="AR3243">
        <v>1217</v>
      </c>
      <c r="AS3243" s="301">
        <v>43280</v>
      </c>
      <c r="AT3243">
        <v>1687</v>
      </c>
      <c r="AU3243">
        <v>1272</v>
      </c>
    </row>
    <row r="3244" spans="1:47" x14ac:dyDescent="0.2">
      <c r="A3244" s="102">
        <v>392</v>
      </c>
      <c r="B3244">
        <v>4917</v>
      </c>
      <c r="C3244" t="s">
        <v>1137</v>
      </c>
      <c r="D3244" t="s">
        <v>920</v>
      </c>
      <c r="E3244">
        <v>1980</v>
      </c>
      <c r="F3244">
        <v>1989</v>
      </c>
      <c r="G3244">
        <v>500</v>
      </c>
      <c r="H3244" t="s">
        <v>901</v>
      </c>
      <c r="I3244">
        <v>6472</v>
      </c>
      <c r="J3244" t="s">
        <v>59</v>
      </c>
      <c r="K3244" t="s">
        <v>909</v>
      </c>
      <c r="L3244">
        <v>213</v>
      </c>
      <c r="M3244">
        <v>211</v>
      </c>
      <c r="N3244">
        <v>4700</v>
      </c>
      <c r="O3244" t="s">
        <v>898</v>
      </c>
      <c r="P3244">
        <v>0.51314434229157402</v>
      </c>
      <c r="Q3244">
        <v>0.96076965765803202</v>
      </c>
      <c r="R3244" s="15">
        <v>0.22237275806378501</v>
      </c>
      <c r="S3244" s="15">
        <v>1.0603482140717799E-2</v>
      </c>
      <c r="T3244">
        <v>-0.79943249779675796</v>
      </c>
      <c r="U3244">
        <v>0.79943249779675796</v>
      </c>
      <c r="V3244">
        <v>1.0308670783685201</v>
      </c>
      <c r="W3244">
        <v>-8.24</v>
      </c>
      <c r="X3244">
        <v>0.28000000000000003</v>
      </c>
      <c r="Y3244">
        <v>-93843</v>
      </c>
      <c r="Z3244">
        <v>-7820</v>
      </c>
      <c r="AA3244">
        <v>-0.47</v>
      </c>
      <c r="AB3244">
        <v>12</v>
      </c>
      <c r="AC3244">
        <v>5</v>
      </c>
      <c r="AD3244">
        <v>7</v>
      </c>
      <c r="AE3244">
        <v>41.67</v>
      </c>
      <c r="AF3244">
        <v>19</v>
      </c>
      <c r="AG3244">
        <v>3</v>
      </c>
      <c r="AH3244">
        <v>2</v>
      </c>
      <c r="AI3244">
        <v>7</v>
      </c>
      <c r="AJ3244" s="301">
        <v>43919</v>
      </c>
      <c r="AK3244">
        <v>2119</v>
      </c>
      <c r="AL3244">
        <v>196</v>
      </c>
      <c r="AM3244" s="301">
        <v>43828</v>
      </c>
      <c r="AN3244">
        <v>3000</v>
      </c>
      <c r="AO3244">
        <v>345</v>
      </c>
      <c r="AP3244" s="301">
        <v>43645</v>
      </c>
      <c r="AQ3244">
        <v>2663</v>
      </c>
      <c r="AR3244">
        <v>334</v>
      </c>
      <c r="AS3244" s="301">
        <v>43280</v>
      </c>
      <c r="AT3244">
        <v>3335</v>
      </c>
      <c r="AU3244">
        <v>456</v>
      </c>
    </row>
    <row r="3245" spans="1:47" x14ac:dyDescent="0.2">
      <c r="A3245" s="102">
        <v>890</v>
      </c>
      <c r="B3245">
        <v>4324</v>
      </c>
      <c r="C3245" t="s">
        <v>1065</v>
      </c>
      <c r="D3245" t="s">
        <v>910</v>
      </c>
      <c r="E3245">
        <v>2495</v>
      </c>
      <c r="F3245">
        <v>2445</v>
      </c>
      <c r="G3245">
        <v>400</v>
      </c>
      <c r="H3245" t="s">
        <v>901</v>
      </c>
      <c r="I3245">
        <v>9678</v>
      </c>
      <c r="J3245" t="s">
        <v>1453</v>
      </c>
      <c r="K3245" t="s">
        <v>910</v>
      </c>
      <c r="L3245">
        <v>2297</v>
      </c>
      <c r="M3245">
        <v>2316</v>
      </c>
      <c r="N3245">
        <v>400</v>
      </c>
      <c r="O3245" t="s">
        <v>898</v>
      </c>
      <c r="P3245">
        <v>0.90263931650440399</v>
      </c>
      <c r="Q3245">
        <v>0.94946391081817205</v>
      </c>
      <c r="R3245">
        <v>0.22394475792627999</v>
      </c>
      <c r="S3245">
        <v>5.2076454448880399E-2</v>
      </c>
      <c r="T3245">
        <v>-0.29963797647054102</v>
      </c>
      <c r="U3245">
        <v>0.29963797647054102</v>
      </c>
      <c r="V3245">
        <v>0.32690402620182601</v>
      </c>
      <c r="W3245">
        <v>-3.22</v>
      </c>
      <c r="X3245">
        <v>5.28</v>
      </c>
      <c r="Y3245">
        <v>-93897</v>
      </c>
      <c r="Z3245">
        <v>-13414</v>
      </c>
      <c r="AA3245">
        <v>-0.76</v>
      </c>
      <c r="AB3245">
        <v>7</v>
      </c>
      <c r="AC3245">
        <v>3</v>
      </c>
      <c r="AD3245">
        <v>4</v>
      </c>
      <c r="AE3245">
        <v>42.86</v>
      </c>
      <c r="AF3245">
        <v>22</v>
      </c>
      <c r="AG3245">
        <v>1</v>
      </c>
      <c r="AH3245">
        <v>2</v>
      </c>
      <c r="AI3245">
        <v>4</v>
      </c>
      <c r="AJ3245" s="301">
        <v>43919</v>
      </c>
      <c r="AK3245">
        <v>2119</v>
      </c>
      <c r="AL3245">
        <v>2133</v>
      </c>
      <c r="AM3245" s="301">
        <v>43828</v>
      </c>
      <c r="AN3245">
        <v>3775</v>
      </c>
      <c r="AO3245">
        <v>2821</v>
      </c>
      <c r="AP3245" s="301">
        <v>43645</v>
      </c>
      <c r="AQ3245">
        <v>3810</v>
      </c>
      <c r="AR3245">
        <v>2838</v>
      </c>
      <c r="AS3245" s="301">
        <v>43280</v>
      </c>
      <c r="AT3245">
        <v>5140</v>
      </c>
      <c r="AU3245">
        <v>3470</v>
      </c>
    </row>
    <row r="3246" spans="1:47" x14ac:dyDescent="0.2">
      <c r="A3246" s="102">
        <v>2416</v>
      </c>
      <c r="B3246">
        <v>4114</v>
      </c>
      <c r="C3246" t="s">
        <v>997</v>
      </c>
      <c r="D3246" t="s">
        <v>920</v>
      </c>
      <c r="E3246">
        <v>5560</v>
      </c>
      <c r="F3246">
        <v>5590</v>
      </c>
      <c r="G3246">
        <v>100</v>
      </c>
      <c r="H3246" t="s">
        <v>898</v>
      </c>
      <c r="I3246">
        <v>5021</v>
      </c>
      <c r="J3246" t="s">
        <v>1391</v>
      </c>
      <c r="K3246" t="s">
        <v>1090</v>
      </c>
      <c r="L3246">
        <v>1576</v>
      </c>
      <c r="M3246">
        <v>1538</v>
      </c>
      <c r="N3246">
        <v>400</v>
      </c>
      <c r="O3246" t="s">
        <v>901</v>
      </c>
      <c r="P3246">
        <v>0.76492543505333699</v>
      </c>
      <c r="Q3246">
        <v>0.91376133106169599</v>
      </c>
      <c r="R3246">
        <v>0.26437725011035501</v>
      </c>
      <c r="S3246">
        <v>3.08472649760855E-2</v>
      </c>
      <c r="T3246">
        <v>1.4964481597672099</v>
      </c>
      <c r="U3246">
        <v>1.4964481597672099</v>
      </c>
      <c r="V3246">
        <v>0.89596451570494295</v>
      </c>
      <c r="W3246">
        <v>7.28</v>
      </c>
      <c r="X3246">
        <v>10.050000000000001</v>
      </c>
      <c r="Y3246">
        <v>-93929</v>
      </c>
      <c r="Z3246">
        <v>-18786</v>
      </c>
      <c r="AA3246">
        <v>-1.79</v>
      </c>
      <c r="AB3246">
        <v>5</v>
      </c>
      <c r="AC3246">
        <v>2</v>
      </c>
      <c r="AD3246">
        <v>3</v>
      </c>
      <c r="AE3246">
        <v>40</v>
      </c>
      <c r="AF3246">
        <v>15</v>
      </c>
      <c r="AG3246">
        <v>1</v>
      </c>
      <c r="AH3246">
        <v>2</v>
      </c>
      <c r="AI3246">
        <v>2</v>
      </c>
      <c r="AJ3246" s="301">
        <v>43919</v>
      </c>
      <c r="AK3246">
        <v>5180</v>
      </c>
      <c r="AL3246">
        <v>1508</v>
      </c>
      <c r="AM3246" s="301">
        <v>43828</v>
      </c>
      <c r="AN3246">
        <v>6790</v>
      </c>
      <c r="AO3246">
        <v>2515</v>
      </c>
      <c r="AP3246" s="301">
        <v>43645</v>
      </c>
      <c r="AQ3246">
        <v>7230</v>
      </c>
      <c r="AR3246">
        <v>2522</v>
      </c>
      <c r="AS3246" s="301">
        <v>43280</v>
      </c>
      <c r="AT3246">
        <v>7900</v>
      </c>
      <c r="AU3246">
        <v>3880</v>
      </c>
    </row>
    <row r="3247" spans="1:47" x14ac:dyDescent="0.2">
      <c r="A3247" s="102">
        <v>728</v>
      </c>
      <c r="B3247">
        <v>1861</v>
      </c>
      <c r="C3247" t="s">
        <v>1204</v>
      </c>
      <c r="D3247" t="s">
        <v>907</v>
      </c>
      <c r="E3247">
        <v>2536</v>
      </c>
      <c r="F3247">
        <v>2521</v>
      </c>
      <c r="G3247">
        <v>400</v>
      </c>
      <c r="H3247" t="s">
        <v>898</v>
      </c>
      <c r="I3247">
        <v>3087</v>
      </c>
      <c r="J3247" t="s">
        <v>1094</v>
      </c>
      <c r="K3247" t="s">
        <v>921</v>
      </c>
      <c r="L3247">
        <v>1721</v>
      </c>
      <c r="M3247">
        <v>1719</v>
      </c>
      <c r="N3247">
        <v>600</v>
      </c>
      <c r="O3247" t="s">
        <v>901</v>
      </c>
      <c r="P3247">
        <v>0.83015938090203101</v>
      </c>
      <c r="Q3247">
        <v>0.95285256983876698</v>
      </c>
      <c r="R3247">
        <v>0.41080760038202901</v>
      </c>
      <c r="S3247" s="15">
        <v>7.8262462154696302E-2</v>
      </c>
      <c r="T3247">
        <v>0.308649546737847</v>
      </c>
      <c r="U3247">
        <v>0.308649546737847</v>
      </c>
      <c r="V3247">
        <v>0.63263439480191397</v>
      </c>
      <c r="W3247">
        <v>1.17</v>
      </c>
      <c r="X3247">
        <v>2.2799999999999998</v>
      </c>
      <c r="Y3247">
        <v>-93972</v>
      </c>
      <c r="Z3247">
        <v>-7831</v>
      </c>
      <c r="AA3247">
        <v>-0.15</v>
      </c>
      <c r="AB3247">
        <v>12</v>
      </c>
      <c r="AC3247">
        <v>7</v>
      </c>
      <c r="AD3247">
        <v>5</v>
      </c>
      <c r="AE3247">
        <v>58.33</v>
      </c>
      <c r="AF3247">
        <v>21</v>
      </c>
      <c r="AG3247">
        <v>2</v>
      </c>
      <c r="AH3247">
        <v>2</v>
      </c>
      <c r="AI3247">
        <v>8</v>
      </c>
      <c r="AJ3247" s="301">
        <v>43919</v>
      </c>
      <c r="AK3247">
        <v>2481</v>
      </c>
      <c r="AL3247">
        <v>1657</v>
      </c>
      <c r="AM3247" s="301">
        <v>43828</v>
      </c>
      <c r="AN3247">
        <v>3330</v>
      </c>
      <c r="AO3247">
        <v>2166</v>
      </c>
      <c r="AP3247" s="301">
        <v>43645</v>
      </c>
      <c r="AQ3247">
        <v>3310</v>
      </c>
      <c r="AR3247">
        <v>2077</v>
      </c>
      <c r="AS3247" s="301">
        <v>43280</v>
      </c>
      <c r="AT3247">
        <v>3740</v>
      </c>
      <c r="AU3247">
        <v>2140</v>
      </c>
    </row>
    <row r="3248" spans="1:47" x14ac:dyDescent="0.2">
      <c r="A3248" s="102">
        <v>2772</v>
      </c>
      <c r="B3248">
        <v>5714</v>
      </c>
      <c r="C3248" t="s">
        <v>559</v>
      </c>
      <c r="D3248" t="s">
        <v>911</v>
      </c>
      <c r="E3248">
        <v>3280</v>
      </c>
      <c r="F3248">
        <v>3235</v>
      </c>
      <c r="G3248">
        <v>200</v>
      </c>
      <c r="H3248" t="s">
        <v>901</v>
      </c>
      <c r="I3248">
        <v>6506</v>
      </c>
      <c r="J3248" t="s">
        <v>1005</v>
      </c>
      <c r="K3248" t="s">
        <v>903</v>
      </c>
      <c r="L3248">
        <v>3665</v>
      </c>
      <c r="M3248">
        <v>3675</v>
      </c>
      <c r="N3248">
        <v>200</v>
      </c>
      <c r="O3248" t="s">
        <v>898</v>
      </c>
      <c r="P3248">
        <v>0.91658683818492204</v>
      </c>
      <c r="Q3248">
        <v>0.90430157974888803</v>
      </c>
      <c r="R3248">
        <v>0.25421817901372301</v>
      </c>
      <c r="S3248">
        <v>8.9318434766890206E-2</v>
      </c>
      <c r="T3248">
        <v>-0.68160070579158405</v>
      </c>
      <c r="U3248">
        <v>0.68160070579158405</v>
      </c>
      <c r="V3248">
        <v>0.411078813933279</v>
      </c>
      <c r="W3248">
        <v>-3.81</v>
      </c>
      <c r="X3248">
        <v>11.97</v>
      </c>
      <c r="Y3248">
        <v>-94474</v>
      </c>
      <c r="Z3248">
        <v>-11809</v>
      </c>
      <c r="AA3248">
        <v>-0.79</v>
      </c>
      <c r="AB3248">
        <v>8</v>
      </c>
      <c r="AC3248">
        <v>3</v>
      </c>
      <c r="AD3248">
        <v>5</v>
      </c>
      <c r="AE3248">
        <v>37.5</v>
      </c>
      <c r="AF3248">
        <v>18</v>
      </c>
      <c r="AG3248">
        <v>1</v>
      </c>
      <c r="AH3248">
        <v>2</v>
      </c>
      <c r="AI3248">
        <v>5</v>
      </c>
      <c r="AJ3248" s="301">
        <v>43919</v>
      </c>
      <c r="AK3248">
        <v>2786</v>
      </c>
      <c r="AL3248">
        <v>3010</v>
      </c>
      <c r="AM3248" s="301">
        <v>43828</v>
      </c>
      <c r="AN3248">
        <v>4075</v>
      </c>
      <c r="AO3248">
        <v>4170</v>
      </c>
      <c r="AP3248" s="301">
        <v>43645</v>
      </c>
      <c r="AQ3248">
        <v>3525</v>
      </c>
      <c r="AR3248">
        <v>3855</v>
      </c>
      <c r="AS3248" s="301">
        <v>43280</v>
      </c>
      <c r="AT3248">
        <v>3350</v>
      </c>
      <c r="AU3248">
        <v>3920</v>
      </c>
    </row>
    <row r="3249" spans="1:47" x14ac:dyDescent="0.2">
      <c r="A3249" s="102">
        <v>732</v>
      </c>
      <c r="B3249">
        <v>5334</v>
      </c>
      <c r="C3249" t="s">
        <v>1074</v>
      </c>
      <c r="D3249" t="s">
        <v>897</v>
      </c>
      <c r="E3249">
        <v>1533</v>
      </c>
      <c r="F3249">
        <v>1527</v>
      </c>
      <c r="G3249">
        <v>700</v>
      </c>
      <c r="H3249" t="s">
        <v>901</v>
      </c>
      <c r="I3249">
        <v>7453</v>
      </c>
      <c r="J3249" t="s">
        <v>50</v>
      </c>
      <c r="K3249" t="s">
        <v>921</v>
      </c>
      <c r="L3249">
        <v>1533</v>
      </c>
      <c r="M3249">
        <v>1495</v>
      </c>
      <c r="N3249">
        <v>700</v>
      </c>
      <c r="O3249" t="s">
        <v>898</v>
      </c>
      <c r="P3249">
        <v>0.84944490831834896</v>
      </c>
      <c r="Q3249">
        <v>0.95278665950236197</v>
      </c>
      <c r="R3249">
        <v>4.5748736436235997E-2</v>
      </c>
      <c r="S3249" s="15">
        <v>2.6977244345016299E-3</v>
      </c>
      <c r="T3249">
        <v>-1.3676558583899701</v>
      </c>
      <c r="U3249">
        <v>1.3676558583899701</v>
      </c>
      <c r="V3249">
        <v>1.51948026495788</v>
      </c>
      <c r="W3249">
        <v>-15.77</v>
      </c>
      <c r="X3249">
        <v>2.1</v>
      </c>
      <c r="Y3249">
        <v>-94487</v>
      </c>
      <c r="Z3249">
        <v>-8590</v>
      </c>
      <c r="AA3249">
        <v>-0.39</v>
      </c>
      <c r="AB3249">
        <v>11</v>
      </c>
      <c r="AC3249">
        <v>4</v>
      </c>
      <c r="AD3249">
        <v>7</v>
      </c>
      <c r="AE3249">
        <v>36.36</v>
      </c>
      <c r="AF3249">
        <v>20</v>
      </c>
      <c r="AG3249">
        <v>1</v>
      </c>
      <c r="AH3249">
        <v>0</v>
      </c>
      <c r="AI3249">
        <v>10</v>
      </c>
      <c r="AJ3249" s="301">
        <v>43919</v>
      </c>
      <c r="AK3249">
        <v>1608</v>
      </c>
      <c r="AL3249">
        <v>1204</v>
      </c>
      <c r="AM3249" s="301">
        <v>43828</v>
      </c>
      <c r="AN3249">
        <v>2134</v>
      </c>
      <c r="AO3249">
        <v>2556</v>
      </c>
      <c r="AP3249" s="301">
        <v>43645</v>
      </c>
      <c r="AQ3249">
        <v>2076</v>
      </c>
      <c r="AR3249">
        <v>1959</v>
      </c>
      <c r="AS3249" s="301">
        <v>43280</v>
      </c>
      <c r="AT3249">
        <v>3025</v>
      </c>
      <c r="AU3249">
        <v>3775</v>
      </c>
    </row>
    <row r="3250" spans="1:47" x14ac:dyDescent="0.2">
      <c r="A3250" s="102">
        <v>1105</v>
      </c>
      <c r="B3250">
        <v>6902</v>
      </c>
      <c r="C3250" t="s">
        <v>588</v>
      </c>
      <c r="D3250" t="s">
        <v>913</v>
      </c>
      <c r="E3250">
        <v>4170</v>
      </c>
      <c r="F3250">
        <v>4151</v>
      </c>
      <c r="G3250">
        <v>200</v>
      </c>
      <c r="H3250" t="s">
        <v>901</v>
      </c>
      <c r="I3250">
        <v>7453</v>
      </c>
      <c r="J3250" t="s">
        <v>50</v>
      </c>
      <c r="K3250" t="s">
        <v>921</v>
      </c>
      <c r="L3250">
        <v>1533</v>
      </c>
      <c r="M3250">
        <v>1495</v>
      </c>
      <c r="N3250">
        <v>600</v>
      </c>
      <c r="O3250" t="s">
        <v>898</v>
      </c>
      <c r="P3250">
        <v>0.835496864518811</v>
      </c>
      <c r="Q3250">
        <v>0.94549624626783302</v>
      </c>
      <c r="R3250">
        <v>0.298729907093716</v>
      </c>
      <c r="S3250">
        <v>1.2452993852576E-2</v>
      </c>
      <c r="T3250">
        <v>-0.28076195725393799</v>
      </c>
      <c r="U3250">
        <v>0.28076195725393799</v>
      </c>
      <c r="V3250">
        <v>0.41668803784254099</v>
      </c>
      <c r="W3250">
        <v>-2.91</v>
      </c>
      <c r="X3250">
        <v>8.0500000000000007</v>
      </c>
      <c r="Y3250">
        <v>-94506</v>
      </c>
      <c r="Z3250">
        <v>-8591</v>
      </c>
      <c r="AA3250">
        <v>-0.43</v>
      </c>
      <c r="AB3250">
        <v>11</v>
      </c>
      <c r="AC3250">
        <v>4</v>
      </c>
      <c r="AD3250">
        <v>7</v>
      </c>
      <c r="AE3250">
        <v>36.36</v>
      </c>
      <c r="AF3250">
        <v>18</v>
      </c>
      <c r="AG3250">
        <v>2</v>
      </c>
      <c r="AH3250">
        <v>2</v>
      </c>
      <c r="AI3250">
        <v>7</v>
      </c>
      <c r="AJ3250" s="301">
        <v>43919</v>
      </c>
      <c r="AK3250">
        <v>3590</v>
      </c>
      <c r="AL3250">
        <v>1204</v>
      </c>
      <c r="AM3250" s="301">
        <v>43828</v>
      </c>
      <c r="AN3250">
        <v>4966</v>
      </c>
      <c r="AO3250">
        <v>2556</v>
      </c>
      <c r="AP3250" s="301">
        <v>43645</v>
      </c>
      <c r="AQ3250">
        <v>4642</v>
      </c>
      <c r="AR3250">
        <v>1959</v>
      </c>
      <c r="AS3250" s="301">
        <v>43280</v>
      </c>
      <c r="AT3250">
        <v>5245</v>
      </c>
      <c r="AU3250">
        <v>3775</v>
      </c>
    </row>
    <row r="3251" spans="1:47" x14ac:dyDescent="0.2">
      <c r="A3251" s="102">
        <v>1311</v>
      </c>
      <c r="B3251">
        <v>7203</v>
      </c>
      <c r="C3251" t="s">
        <v>1355</v>
      </c>
      <c r="D3251" t="s">
        <v>913</v>
      </c>
      <c r="E3251">
        <v>6780</v>
      </c>
      <c r="F3251">
        <v>6759</v>
      </c>
      <c r="G3251">
        <v>100</v>
      </c>
      <c r="H3251" t="s">
        <v>898</v>
      </c>
      <c r="I3251">
        <v>9787</v>
      </c>
      <c r="J3251" t="s">
        <v>1182</v>
      </c>
      <c r="K3251" t="s">
        <v>910</v>
      </c>
      <c r="L3251">
        <v>3010</v>
      </c>
      <c r="M3251">
        <v>3005</v>
      </c>
      <c r="N3251">
        <v>200</v>
      </c>
      <c r="O3251" t="s">
        <v>901</v>
      </c>
      <c r="P3251">
        <v>0.596775042104293</v>
      </c>
      <c r="Q3251">
        <v>0.94136178383684199</v>
      </c>
      <c r="R3251">
        <v>0.29893131363995901</v>
      </c>
      <c r="S3251">
        <v>7.0292194634554803E-3</v>
      </c>
      <c r="T3251">
        <v>1.1091918413737101</v>
      </c>
      <c r="U3251">
        <v>1.1091918413737101</v>
      </c>
      <c r="V3251">
        <v>0.91429297045015201</v>
      </c>
      <c r="W3251">
        <v>3.72</v>
      </c>
      <c r="X3251">
        <v>11.08</v>
      </c>
      <c r="Y3251">
        <v>-94812</v>
      </c>
      <c r="Z3251">
        <v>-13545</v>
      </c>
      <c r="AA3251">
        <v>-1.0900000000000001</v>
      </c>
      <c r="AB3251">
        <v>7</v>
      </c>
      <c r="AC3251">
        <v>3</v>
      </c>
      <c r="AD3251">
        <v>4</v>
      </c>
      <c r="AE3251">
        <v>42.86</v>
      </c>
      <c r="AF3251">
        <v>20</v>
      </c>
      <c r="AG3251">
        <v>0</v>
      </c>
      <c r="AH3251">
        <v>1</v>
      </c>
      <c r="AI3251">
        <v>6</v>
      </c>
      <c r="AJ3251" s="301">
        <v>43919</v>
      </c>
      <c r="AK3251">
        <v>6797</v>
      </c>
      <c r="AL3251">
        <v>3375</v>
      </c>
      <c r="AM3251" s="301">
        <v>43828</v>
      </c>
      <c r="AN3251">
        <v>7714</v>
      </c>
      <c r="AO3251">
        <v>3925</v>
      </c>
      <c r="AP3251" s="301">
        <v>43645</v>
      </c>
      <c r="AQ3251">
        <v>6874</v>
      </c>
      <c r="AR3251">
        <v>3215</v>
      </c>
      <c r="AS3251" s="301">
        <v>43280</v>
      </c>
      <c r="AT3251">
        <v>7068</v>
      </c>
      <c r="AU3251">
        <v>3710</v>
      </c>
    </row>
    <row r="3252" spans="1:47" x14ac:dyDescent="0.2">
      <c r="A3252" s="102">
        <v>1623</v>
      </c>
      <c r="B3252">
        <v>1332</v>
      </c>
      <c r="C3252" t="s">
        <v>1174</v>
      </c>
      <c r="D3252" t="s">
        <v>974</v>
      </c>
      <c r="E3252">
        <v>468</v>
      </c>
      <c r="F3252">
        <v>456</v>
      </c>
      <c r="G3252">
        <v>2400</v>
      </c>
      <c r="H3252" t="s">
        <v>901</v>
      </c>
      <c r="I3252">
        <v>9474</v>
      </c>
      <c r="J3252" t="s">
        <v>1046</v>
      </c>
      <c r="K3252" t="s">
        <v>900</v>
      </c>
      <c r="L3252">
        <v>1213</v>
      </c>
      <c r="M3252">
        <v>1195</v>
      </c>
      <c r="N3252">
        <v>900</v>
      </c>
      <c r="O3252" t="s">
        <v>898</v>
      </c>
      <c r="P3252">
        <v>0.68146164873251402</v>
      </c>
      <c r="Q3252">
        <v>0.934011252310749</v>
      </c>
      <c r="R3252">
        <v>0.16768611935113101</v>
      </c>
      <c r="S3252">
        <v>2.9629902797415199E-2</v>
      </c>
      <c r="T3252">
        <v>-0.65917715173090097</v>
      </c>
      <c r="U3252">
        <v>0.65917715173090097</v>
      </c>
      <c r="V3252">
        <v>0.676572700840401</v>
      </c>
      <c r="W3252">
        <v>-8.3699999999999992</v>
      </c>
      <c r="X3252">
        <v>1.76</v>
      </c>
      <c r="Y3252">
        <v>-94817</v>
      </c>
      <c r="Z3252">
        <v>-5268</v>
      </c>
      <c r="AA3252">
        <v>-0.34</v>
      </c>
      <c r="AB3252">
        <v>18</v>
      </c>
      <c r="AC3252">
        <v>9</v>
      </c>
      <c r="AD3252">
        <v>9</v>
      </c>
      <c r="AE3252">
        <v>50</v>
      </c>
      <c r="AF3252">
        <v>14</v>
      </c>
      <c r="AG3252">
        <v>5</v>
      </c>
      <c r="AH3252">
        <v>5</v>
      </c>
      <c r="AI3252">
        <v>8</v>
      </c>
      <c r="AJ3252" s="301">
        <v>43919</v>
      </c>
      <c r="AK3252">
        <v>517</v>
      </c>
      <c r="AL3252">
        <v>1117</v>
      </c>
      <c r="AM3252" s="301">
        <v>43828</v>
      </c>
      <c r="AN3252">
        <v>652</v>
      </c>
      <c r="AO3252">
        <v>1820</v>
      </c>
      <c r="AP3252" s="301">
        <v>43645</v>
      </c>
      <c r="AQ3252">
        <v>674</v>
      </c>
      <c r="AR3252">
        <v>1979</v>
      </c>
      <c r="AS3252" s="301">
        <v>43280</v>
      </c>
      <c r="AT3252">
        <v>537</v>
      </c>
      <c r="AU3252">
        <v>2589</v>
      </c>
    </row>
    <row r="3253" spans="1:47" x14ac:dyDescent="0.2">
      <c r="A3253" s="102">
        <v>889</v>
      </c>
      <c r="B3253">
        <v>6471</v>
      </c>
      <c r="C3253" t="s">
        <v>805</v>
      </c>
      <c r="D3253" t="s">
        <v>909</v>
      </c>
      <c r="E3253">
        <v>782</v>
      </c>
      <c r="F3253">
        <v>777</v>
      </c>
      <c r="G3253">
        <v>1400</v>
      </c>
      <c r="H3253" t="s">
        <v>901</v>
      </c>
      <c r="I3253">
        <v>8850</v>
      </c>
      <c r="J3253" t="s">
        <v>1345</v>
      </c>
      <c r="K3253" t="s">
        <v>917</v>
      </c>
      <c r="L3253">
        <v>2237</v>
      </c>
      <c r="M3253">
        <v>2184</v>
      </c>
      <c r="N3253">
        <v>500</v>
      </c>
      <c r="O3253" t="s">
        <v>898</v>
      </c>
      <c r="P3253">
        <v>0.89990281607969602</v>
      </c>
      <c r="Q3253">
        <v>0.94946899985703903</v>
      </c>
      <c r="R3253">
        <v>0.16149891086037699</v>
      </c>
      <c r="S3253">
        <v>2.0642357083293501E-2</v>
      </c>
      <c r="T3253">
        <v>-1.64104959181221E-3</v>
      </c>
      <c r="U3253">
        <v>1.64104959181221E-3</v>
      </c>
      <c r="V3253">
        <v>0.21114522593995599</v>
      </c>
      <c r="W3253">
        <v>-0.01</v>
      </c>
      <c r="X3253">
        <v>0.38</v>
      </c>
      <c r="Y3253">
        <v>-95114</v>
      </c>
      <c r="Z3253">
        <v>-5945</v>
      </c>
      <c r="AA3253">
        <v>-0.4</v>
      </c>
      <c r="AB3253">
        <v>16</v>
      </c>
      <c r="AC3253">
        <v>7</v>
      </c>
      <c r="AD3253">
        <v>9</v>
      </c>
      <c r="AE3253">
        <v>43.75</v>
      </c>
      <c r="AF3253">
        <v>18</v>
      </c>
      <c r="AG3253">
        <v>3</v>
      </c>
      <c r="AH3253">
        <v>3</v>
      </c>
      <c r="AI3253">
        <v>10</v>
      </c>
      <c r="AJ3253" s="301">
        <v>43919</v>
      </c>
      <c r="AK3253">
        <v>711</v>
      </c>
      <c r="AL3253">
        <v>2067</v>
      </c>
      <c r="AM3253" s="301">
        <v>43828</v>
      </c>
      <c r="AN3253">
        <v>1041</v>
      </c>
      <c r="AO3253">
        <v>2785</v>
      </c>
      <c r="AP3253" s="301">
        <v>43645</v>
      </c>
      <c r="AQ3253">
        <v>996</v>
      </c>
      <c r="AR3253">
        <v>2621</v>
      </c>
      <c r="AS3253" s="301">
        <v>43280</v>
      </c>
      <c r="AT3253">
        <v>1135</v>
      </c>
      <c r="AU3253">
        <v>2610</v>
      </c>
    </row>
    <row r="3254" spans="1:47" x14ac:dyDescent="0.2">
      <c r="A3254" s="102">
        <v>2615</v>
      </c>
      <c r="B3254">
        <v>5706</v>
      </c>
      <c r="C3254" t="s">
        <v>1136</v>
      </c>
      <c r="D3254" t="s">
        <v>911</v>
      </c>
      <c r="E3254">
        <v>2159</v>
      </c>
      <c r="F3254">
        <v>2175</v>
      </c>
      <c r="G3254">
        <v>400</v>
      </c>
      <c r="H3254" t="s">
        <v>898</v>
      </c>
      <c r="I3254">
        <v>6287</v>
      </c>
      <c r="J3254" t="s">
        <v>963</v>
      </c>
      <c r="K3254" t="s">
        <v>909</v>
      </c>
      <c r="L3254">
        <v>2270</v>
      </c>
      <c r="M3254">
        <v>2245</v>
      </c>
      <c r="N3254">
        <v>400</v>
      </c>
      <c r="O3254" t="s">
        <v>901</v>
      </c>
      <c r="P3254">
        <v>0.96762899136670499</v>
      </c>
      <c r="Q3254">
        <v>0.90815828926312603</v>
      </c>
      <c r="R3254">
        <v>0.19866095614111301</v>
      </c>
      <c r="S3254">
        <v>3.0892459926234201E-3</v>
      </c>
      <c r="T3254">
        <v>1.64149599283607</v>
      </c>
      <c r="U3254">
        <v>1.64149599283607</v>
      </c>
      <c r="V3254">
        <v>1.3584888246640701</v>
      </c>
      <c r="W3254">
        <v>5.66</v>
      </c>
      <c r="X3254">
        <v>3.12</v>
      </c>
      <c r="Y3254">
        <v>-95396</v>
      </c>
      <c r="Z3254">
        <v>-11924</v>
      </c>
      <c r="AA3254">
        <v>-0.66</v>
      </c>
      <c r="AB3254">
        <v>8</v>
      </c>
      <c r="AC3254">
        <v>3</v>
      </c>
      <c r="AD3254">
        <v>5</v>
      </c>
      <c r="AE3254">
        <v>37.5</v>
      </c>
      <c r="AF3254">
        <v>15</v>
      </c>
      <c r="AG3254">
        <v>2</v>
      </c>
      <c r="AH3254">
        <v>4</v>
      </c>
      <c r="AI3254">
        <v>2</v>
      </c>
      <c r="AJ3254" s="301">
        <v>43919</v>
      </c>
      <c r="AK3254">
        <v>1803</v>
      </c>
      <c r="AL3254">
        <v>2183</v>
      </c>
      <c r="AM3254" s="301">
        <v>43828</v>
      </c>
      <c r="AN3254">
        <v>2924</v>
      </c>
      <c r="AO3254">
        <v>3430</v>
      </c>
      <c r="AP3254" s="301">
        <v>43645</v>
      </c>
      <c r="AQ3254">
        <v>2630</v>
      </c>
      <c r="AR3254">
        <v>2767</v>
      </c>
      <c r="AS3254" s="301">
        <v>43280</v>
      </c>
      <c r="AT3254">
        <v>4625</v>
      </c>
      <c r="AU3254">
        <v>3190</v>
      </c>
    </row>
    <row r="3255" spans="1:47" x14ac:dyDescent="0.2">
      <c r="A3255" s="102">
        <v>1988</v>
      </c>
      <c r="B3255">
        <v>7976</v>
      </c>
      <c r="C3255" t="s">
        <v>936</v>
      </c>
      <c r="D3255" t="s">
        <v>919</v>
      </c>
      <c r="E3255">
        <v>1351</v>
      </c>
      <c r="F3255">
        <v>1370</v>
      </c>
      <c r="G3255">
        <v>700</v>
      </c>
      <c r="H3255" t="s">
        <v>901</v>
      </c>
      <c r="I3255">
        <v>9678</v>
      </c>
      <c r="J3255" t="s">
        <v>1453</v>
      </c>
      <c r="K3255" t="s">
        <v>910</v>
      </c>
      <c r="L3255">
        <v>2297</v>
      </c>
      <c r="M3255">
        <v>2316</v>
      </c>
      <c r="N3255">
        <v>400</v>
      </c>
      <c r="O3255" t="s">
        <v>898</v>
      </c>
      <c r="P3255">
        <v>0.65719691077139897</v>
      </c>
      <c r="Q3255">
        <v>0.92535922937403803</v>
      </c>
      <c r="R3255">
        <v>0.37097861955800099</v>
      </c>
      <c r="S3255">
        <v>3.1720406775611297E-2</v>
      </c>
      <c r="T3255">
        <v>-1.4820479668828901</v>
      </c>
      <c r="U3255">
        <v>1.4820479668828901</v>
      </c>
      <c r="V3255">
        <v>1.63840795923891</v>
      </c>
      <c r="W3255">
        <v>-7.06</v>
      </c>
      <c r="X3255">
        <v>3.52</v>
      </c>
      <c r="Y3255">
        <v>-95405</v>
      </c>
      <c r="Z3255">
        <v>-6815</v>
      </c>
      <c r="AA3255">
        <v>-0.47</v>
      </c>
      <c r="AB3255">
        <v>14</v>
      </c>
      <c r="AC3255">
        <v>7</v>
      </c>
      <c r="AD3255">
        <v>7</v>
      </c>
      <c r="AE3255">
        <v>50</v>
      </c>
      <c r="AF3255">
        <v>17</v>
      </c>
      <c r="AG3255">
        <v>3</v>
      </c>
      <c r="AH3255">
        <v>3</v>
      </c>
      <c r="AI3255">
        <v>8</v>
      </c>
      <c r="AJ3255" s="301">
        <v>43919</v>
      </c>
      <c r="AK3255">
        <v>1547</v>
      </c>
      <c r="AL3255">
        <v>2133</v>
      </c>
      <c r="AM3255" s="301">
        <v>43828</v>
      </c>
      <c r="AN3255">
        <v>1638</v>
      </c>
      <c r="AO3255">
        <v>2821</v>
      </c>
      <c r="AP3255" s="301">
        <v>43645</v>
      </c>
      <c r="AQ3255">
        <v>1770</v>
      </c>
      <c r="AR3255">
        <v>2838</v>
      </c>
      <c r="AS3255" s="301">
        <v>43280</v>
      </c>
      <c r="AT3255">
        <v>2244</v>
      </c>
      <c r="AU3255">
        <v>3470</v>
      </c>
    </row>
    <row r="3256" spans="1:47" x14ac:dyDescent="0.2">
      <c r="A3256" s="102">
        <v>415</v>
      </c>
      <c r="B3256">
        <v>1812</v>
      </c>
      <c r="C3256" t="s">
        <v>961</v>
      </c>
      <c r="D3256" t="s">
        <v>907</v>
      </c>
      <c r="E3256">
        <v>1231</v>
      </c>
      <c r="F3256">
        <v>1252</v>
      </c>
      <c r="G3256">
        <v>800</v>
      </c>
      <c r="H3256" t="s">
        <v>898</v>
      </c>
      <c r="I3256">
        <v>3407</v>
      </c>
      <c r="J3256" t="s">
        <v>983</v>
      </c>
      <c r="K3256" t="s">
        <v>920</v>
      </c>
      <c r="L3256">
        <v>846.6</v>
      </c>
      <c r="M3256">
        <v>855.5</v>
      </c>
      <c r="N3256">
        <v>1200</v>
      </c>
      <c r="O3256" t="s">
        <v>901</v>
      </c>
      <c r="P3256">
        <v>0.931018127866725</v>
      </c>
      <c r="Q3256">
        <v>0.96018883087518303</v>
      </c>
      <c r="R3256" s="15">
        <v>0.16823993095043199</v>
      </c>
      <c r="S3256">
        <v>1.08169344427175E-2</v>
      </c>
      <c r="T3256">
        <v>1.87355517489987E-3</v>
      </c>
      <c r="U3256">
        <v>1.87355517489987E-3</v>
      </c>
      <c r="V3256">
        <v>0.34777116001029801</v>
      </c>
      <c r="W3256">
        <v>0.01</v>
      </c>
      <c r="X3256">
        <v>2.5</v>
      </c>
      <c r="Y3256">
        <v>-95470</v>
      </c>
      <c r="Z3256">
        <v>-5616</v>
      </c>
      <c r="AA3256">
        <v>-0.28999999999999998</v>
      </c>
      <c r="AB3256">
        <v>17</v>
      </c>
      <c r="AC3256">
        <v>5</v>
      </c>
      <c r="AD3256">
        <v>12</v>
      </c>
      <c r="AE3256">
        <v>29.41</v>
      </c>
      <c r="AF3256">
        <v>20</v>
      </c>
      <c r="AG3256">
        <v>1</v>
      </c>
      <c r="AH3256">
        <v>1</v>
      </c>
      <c r="AI3256">
        <v>15</v>
      </c>
      <c r="AJ3256" s="301">
        <v>43919</v>
      </c>
      <c r="AK3256">
        <v>1155</v>
      </c>
      <c r="AL3256">
        <v>822.3</v>
      </c>
      <c r="AM3256" s="301">
        <v>43828</v>
      </c>
      <c r="AN3256">
        <v>1458</v>
      </c>
      <c r="AO3256">
        <v>1234</v>
      </c>
      <c r="AP3256" s="301">
        <v>43645</v>
      </c>
      <c r="AQ3256">
        <v>1510</v>
      </c>
      <c r="AR3256">
        <v>1194.5</v>
      </c>
      <c r="AS3256" s="301">
        <v>43280</v>
      </c>
      <c r="AT3256">
        <v>1646</v>
      </c>
      <c r="AU3256">
        <v>1398</v>
      </c>
    </row>
    <row r="3257" spans="1:47" x14ac:dyDescent="0.2">
      <c r="A3257" s="102">
        <v>2408</v>
      </c>
      <c r="B3257">
        <v>5020</v>
      </c>
      <c r="C3257" t="s">
        <v>1138</v>
      </c>
      <c r="D3257" t="s">
        <v>1090</v>
      </c>
      <c r="E3257">
        <v>379.7</v>
      </c>
      <c r="F3257">
        <v>378.3</v>
      </c>
      <c r="G3257">
        <v>2900</v>
      </c>
      <c r="H3257" t="s">
        <v>901</v>
      </c>
      <c r="I3257">
        <v>9616</v>
      </c>
      <c r="J3257" t="s">
        <v>1156</v>
      </c>
      <c r="K3257" t="s">
        <v>910</v>
      </c>
      <c r="L3257">
        <v>3730</v>
      </c>
      <c r="M3257">
        <v>3595</v>
      </c>
      <c r="N3257">
        <v>300</v>
      </c>
      <c r="O3257" t="s">
        <v>898</v>
      </c>
      <c r="P3257">
        <v>0.78489287187591705</v>
      </c>
      <c r="Q3257">
        <v>0.91393127926705098</v>
      </c>
      <c r="R3257">
        <v>0.19475901626952699</v>
      </c>
      <c r="S3257" s="15">
        <v>3.4232051056029299E-2</v>
      </c>
      <c r="T3257">
        <v>-1.2686501337045899</v>
      </c>
      <c r="U3257">
        <v>1.2686501337045899</v>
      </c>
      <c r="V3257">
        <v>1.4091966731204699</v>
      </c>
      <c r="W3257">
        <v>-28.55</v>
      </c>
      <c r="X3257">
        <v>1.72</v>
      </c>
      <c r="Y3257">
        <v>-95828</v>
      </c>
      <c r="Z3257">
        <v>-4791</v>
      </c>
      <c r="AA3257">
        <v>-0.05</v>
      </c>
      <c r="AB3257">
        <v>20</v>
      </c>
      <c r="AC3257">
        <v>10</v>
      </c>
      <c r="AD3257">
        <v>10</v>
      </c>
      <c r="AE3257">
        <v>50</v>
      </c>
      <c r="AF3257">
        <v>17</v>
      </c>
      <c r="AG3257">
        <v>4</v>
      </c>
      <c r="AH3257">
        <v>5</v>
      </c>
      <c r="AI3257">
        <v>11</v>
      </c>
      <c r="AJ3257" s="301">
        <v>43919</v>
      </c>
      <c r="AK3257">
        <v>367.8</v>
      </c>
      <c r="AL3257">
        <v>2291</v>
      </c>
      <c r="AM3257" s="301">
        <v>43828</v>
      </c>
      <c r="AN3257">
        <v>497.9</v>
      </c>
      <c r="AO3257">
        <v>5180</v>
      </c>
      <c r="AP3257" s="301">
        <v>43645</v>
      </c>
      <c r="AQ3257">
        <v>545.79999999999995</v>
      </c>
      <c r="AR3257">
        <v>5240</v>
      </c>
      <c r="AS3257" s="301">
        <v>43280</v>
      </c>
      <c r="AT3257">
        <v>757.9</v>
      </c>
      <c r="AU3257">
        <v>5940</v>
      </c>
    </row>
    <row r="3258" spans="1:47" x14ac:dyDescent="0.2">
      <c r="A3258" s="102">
        <v>1297</v>
      </c>
      <c r="B3258">
        <v>8308</v>
      </c>
      <c r="C3258" t="s">
        <v>48</v>
      </c>
      <c r="D3258" t="s">
        <v>940</v>
      </c>
      <c r="E3258">
        <v>366</v>
      </c>
      <c r="F3258">
        <v>368</v>
      </c>
      <c r="G3258">
        <v>2900</v>
      </c>
      <c r="H3258" t="s">
        <v>901</v>
      </c>
      <c r="I3258">
        <v>9616</v>
      </c>
      <c r="J3258" t="s">
        <v>1156</v>
      </c>
      <c r="K3258" t="s">
        <v>910</v>
      </c>
      <c r="L3258">
        <v>3730</v>
      </c>
      <c r="M3258">
        <v>3595</v>
      </c>
      <c r="N3258">
        <v>300</v>
      </c>
      <c r="O3258" t="s">
        <v>898</v>
      </c>
      <c r="P3258">
        <v>0.88413764035559295</v>
      </c>
      <c r="Q3258">
        <v>0.941651015224507</v>
      </c>
      <c r="R3258" s="15">
        <v>0.35373684090962099</v>
      </c>
      <c r="S3258">
        <v>1.4756911710293899E-2</v>
      </c>
      <c r="T3258">
        <v>-1.0211000887113499</v>
      </c>
      <c r="U3258">
        <v>1.0211000887113499</v>
      </c>
      <c r="V3258">
        <v>1.16185785064016</v>
      </c>
      <c r="W3258">
        <v>-19.18</v>
      </c>
      <c r="X3258">
        <v>1.05</v>
      </c>
      <c r="Y3258">
        <v>-95829</v>
      </c>
      <c r="Z3258">
        <v>-4356</v>
      </c>
      <c r="AA3258">
        <v>-0.33</v>
      </c>
      <c r="AB3258">
        <v>22</v>
      </c>
      <c r="AC3258">
        <v>9</v>
      </c>
      <c r="AD3258">
        <v>13</v>
      </c>
      <c r="AE3258">
        <v>40.909999999999997</v>
      </c>
      <c r="AF3258">
        <v>16</v>
      </c>
      <c r="AG3258">
        <v>5</v>
      </c>
      <c r="AH3258">
        <v>7</v>
      </c>
      <c r="AI3258">
        <v>10</v>
      </c>
      <c r="AJ3258" s="301">
        <v>43919</v>
      </c>
      <c r="AK3258">
        <v>344</v>
      </c>
      <c r="AL3258">
        <v>2291</v>
      </c>
      <c r="AM3258" s="301">
        <v>43828</v>
      </c>
      <c r="AN3258">
        <v>479</v>
      </c>
      <c r="AO3258">
        <v>5180</v>
      </c>
      <c r="AP3258" s="301">
        <v>43645</v>
      </c>
      <c r="AQ3258">
        <v>453.5</v>
      </c>
      <c r="AR3258">
        <v>5240</v>
      </c>
      <c r="AS3258" s="301">
        <v>43280</v>
      </c>
      <c r="AT3258">
        <v>582.29999999999995</v>
      </c>
      <c r="AU3258">
        <v>5940</v>
      </c>
    </row>
    <row r="3259" spans="1:47" x14ac:dyDescent="0.2">
      <c r="A3259" s="102">
        <v>2819</v>
      </c>
      <c r="B3259">
        <v>3405</v>
      </c>
      <c r="C3259" t="s">
        <v>1265</v>
      </c>
      <c r="D3259" t="s">
        <v>920</v>
      </c>
      <c r="E3259">
        <v>1120</v>
      </c>
      <c r="F3259">
        <v>1104</v>
      </c>
      <c r="G3259">
        <v>900</v>
      </c>
      <c r="H3259" t="s">
        <v>901</v>
      </c>
      <c r="I3259">
        <v>5803</v>
      </c>
      <c r="J3259" t="s">
        <v>23</v>
      </c>
      <c r="K3259" t="s">
        <v>911</v>
      </c>
      <c r="L3259">
        <v>312</v>
      </c>
      <c r="M3259">
        <v>308</v>
      </c>
      <c r="N3259">
        <v>3200</v>
      </c>
      <c r="O3259" t="s">
        <v>898</v>
      </c>
      <c r="P3259">
        <v>0.85392924203552201</v>
      </c>
      <c r="Q3259">
        <v>0.90298633781212501</v>
      </c>
      <c r="R3259" s="15">
        <v>0.14675807039790401</v>
      </c>
      <c r="S3259">
        <v>3.7050094625443203E-2</v>
      </c>
      <c r="T3259">
        <v>-5.31206237141785E-2</v>
      </c>
      <c r="U3259">
        <v>5.31206237141785E-2</v>
      </c>
      <c r="V3259">
        <v>0.957162359447704</v>
      </c>
      <c r="W3259">
        <v>-0.18</v>
      </c>
      <c r="X3259">
        <v>0.81</v>
      </c>
      <c r="Y3259">
        <v>-95853</v>
      </c>
      <c r="Z3259">
        <v>-6390</v>
      </c>
      <c r="AA3259">
        <v>-0.24</v>
      </c>
      <c r="AB3259">
        <v>15</v>
      </c>
      <c r="AC3259">
        <v>8</v>
      </c>
      <c r="AD3259">
        <v>7</v>
      </c>
      <c r="AE3259">
        <v>53.33</v>
      </c>
      <c r="AF3259">
        <v>19</v>
      </c>
      <c r="AG3259">
        <v>2</v>
      </c>
      <c r="AH3259">
        <v>3</v>
      </c>
      <c r="AI3259">
        <v>10</v>
      </c>
      <c r="AJ3259" s="301">
        <v>43919</v>
      </c>
      <c r="AK3259">
        <v>1129</v>
      </c>
      <c r="AL3259">
        <v>317</v>
      </c>
      <c r="AM3259" s="301">
        <v>43828</v>
      </c>
      <c r="AN3259">
        <v>1331</v>
      </c>
      <c r="AO3259">
        <v>452</v>
      </c>
      <c r="AP3259" s="301">
        <v>43645</v>
      </c>
      <c r="AQ3259">
        <v>1308</v>
      </c>
      <c r="AR3259">
        <v>421</v>
      </c>
      <c r="AS3259" s="301">
        <v>43280</v>
      </c>
      <c r="AT3259">
        <v>1497</v>
      </c>
      <c r="AU3259">
        <v>689</v>
      </c>
    </row>
    <row r="3260" spans="1:47" x14ac:dyDescent="0.2">
      <c r="A3260" s="102">
        <v>1625</v>
      </c>
      <c r="B3260">
        <v>1812</v>
      </c>
      <c r="C3260" t="s">
        <v>961</v>
      </c>
      <c r="D3260" t="s">
        <v>907</v>
      </c>
      <c r="E3260">
        <v>1231</v>
      </c>
      <c r="F3260">
        <v>1252</v>
      </c>
      <c r="G3260">
        <v>800</v>
      </c>
      <c r="H3260" t="s">
        <v>898</v>
      </c>
      <c r="I3260">
        <v>2433</v>
      </c>
      <c r="J3260" t="s">
        <v>1202</v>
      </c>
      <c r="K3260" t="s">
        <v>910</v>
      </c>
      <c r="L3260">
        <v>1247</v>
      </c>
      <c r="M3260">
        <v>1239</v>
      </c>
      <c r="N3260">
        <v>800</v>
      </c>
      <c r="O3260" t="s">
        <v>901</v>
      </c>
      <c r="P3260">
        <v>0.89952342580026201</v>
      </c>
      <c r="Q3260">
        <v>0.93396858542404004</v>
      </c>
      <c r="R3260">
        <v>0.115037195076532</v>
      </c>
      <c r="S3260">
        <v>9.6387895198470699E-2</v>
      </c>
      <c r="T3260">
        <v>0.81188541756882804</v>
      </c>
      <c r="U3260">
        <v>0.81188541756882804</v>
      </c>
      <c r="V3260">
        <v>0.14134961015620101</v>
      </c>
      <c r="W3260">
        <v>3.02</v>
      </c>
      <c r="X3260">
        <v>1.04</v>
      </c>
      <c r="Y3260">
        <v>-96133</v>
      </c>
      <c r="Z3260">
        <v>-6008</v>
      </c>
      <c r="AA3260">
        <v>-0.33</v>
      </c>
      <c r="AB3260">
        <v>16</v>
      </c>
      <c r="AC3260">
        <v>5</v>
      </c>
      <c r="AD3260">
        <v>11</v>
      </c>
      <c r="AE3260">
        <v>31.25</v>
      </c>
      <c r="AF3260">
        <v>19</v>
      </c>
      <c r="AG3260">
        <v>2</v>
      </c>
      <c r="AH3260">
        <v>2</v>
      </c>
      <c r="AI3260">
        <v>12</v>
      </c>
      <c r="AJ3260" s="301">
        <v>43919</v>
      </c>
      <c r="AK3260">
        <v>1155</v>
      </c>
      <c r="AL3260">
        <v>1154</v>
      </c>
      <c r="AM3260" s="301">
        <v>43828</v>
      </c>
      <c r="AN3260">
        <v>1458</v>
      </c>
      <c r="AO3260">
        <v>1768</v>
      </c>
      <c r="AP3260" s="301">
        <v>43645</v>
      </c>
      <c r="AQ3260">
        <v>1510</v>
      </c>
      <c r="AR3260">
        <v>1849</v>
      </c>
      <c r="AS3260" s="301">
        <v>43280</v>
      </c>
      <c r="AT3260">
        <v>1646</v>
      </c>
      <c r="AU3260">
        <v>1730</v>
      </c>
    </row>
    <row r="3261" spans="1:47" x14ac:dyDescent="0.2">
      <c r="A3261" s="102">
        <v>3858</v>
      </c>
      <c r="B3261">
        <v>4739</v>
      </c>
      <c r="C3261" t="s">
        <v>938</v>
      </c>
      <c r="D3261" t="s">
        <v>900</v>
      </c>
      <c r="E3261">
        <v>4060</v>
      </c>
      <c r="F3261">
        <v>4035</v>
      </c>
      <c r="G3261">
        <v>200</v>
      </c>
      <c r="H3261" t="s">
        <v>898</v>
      </c>
      <c r="I3261">
        <v>7532</v>
      </c>
      <c r="J3261" t="s">
        <v>1214</v>
      </c>
      <c r="K3261" t="s">
        <v>921</v>
      </c>
      <c r="L3261">
        <v>2386</v>
      </c>
      <c r="M3261">
        <v>2396</v>
      </c>
      <c r="N3261">
        <v>300</v>
      </c>
      <c r="O3261" t="s">
        <v>901</v>
      </c>
      <c r="P3261">
        <v>0.88791113868133098</v>
      </c>
      <c r="Q3261">
        <v>0.86246286659773497</v>
      </c>
      <c r="R3261">
        <v>0.39538212515329002</v>
      </c>
      <c r="S3261">
        <v>6.8038531388852005E-2</v>
      </c>
      <c r="T3261">
        <v>0.81650497819793999</v>
      </c>
      <c r="U3261">
        <v>0.81650497819793999</v>
      </c>
      <c r="V3261">
        <v>1.05473974597456</v>
      </c>
      <c r="W3261">
        <v>4.4800000000000004</v>
      </c>
      <c r="X3261">
        <v>10.93</v>
      </c>
      <c r="Y3261">
        <v>-96555</v>
      </c>
      <c r="Z3261">
        <v>-6437</v>
      </c>
      <c r="AA3261">
        <v>-0.35</v>
      </c>
      <c r="AB3261">
        <v>15</v>
      </c>
      <c r="AC3261">
        <v>5</v>
      </c>
      <c r="AD3261">
        <v>10</v>
      </c>
      <c r="AE3261">
        <v>33.33</v>
      </c>
      <c r="AF3261">
        <v>17</v>
      </c>
      <c r="AG3261">
        <v>3</v>
      </c>
      <c r="AH3261">
        <v>3</v>
      </c>
      <c r="AI3261">
        <v>9</v>
      </c>
      <c r="AJ3261" s="301">
        <v>43919</v>
      </c>
      <c r="AK3261">
        <v>3150</v>
      </c>
      <c r="AL3261">
        <v>2058</v>
      </c>
      <c r="AM3261" s="301">
        <v>43828</v>
      </c>
      <c r="AN3261">
        <v>3075</v>
      </c>
      <c r="AO3261">
        <v>1811</v>
      </c>
      <c r="AP3261" s="301">
        <v>43645</v>
      </c>
      <c r="AQ3261">
        <v>2826</v>
      </c>
      <c r="AR3261">
        <v>1705</v>
      </c>
      <c r="AS3261" s="301">
        <v>43280</v>
      </c>
      <c r="AT3261">
        <v>1889</v>
      </c>
      <c r="AU3261">
        <v>1278</v>
      </c>
    </row>
    <row r="3262" spans="1:47" x14ac:dyDescent="0.2">
      <c r="A3262" s="102">
        <v>2228</v>
      </c>
      <c r="B3262">
        <v>2327</v>
      </c>
      <c r="C3262" t="s">
        <v>1171</v>
      </c>
      <c r="D3262" t="s">
        <v>900</v>
      </c>
      <c r="E3262">
        <v>2942</v>
      </c>
      <c r="F3262">
        <v>2914</v>
      </c>
      <c r="G3262">
        <v>300</v>
      </c>
      <c r="H3262" t="s">
        <v>898</v>
      </c>
      <c r="I3262">
        <v>2501</v>
      </c>
      <c r="J3262" t="s">
        <v>480</v>
      </c>
      <c r="K3262" t="s">
        <v>923</v>
      </c>
      <c r="L3262">
        <v>2009</v>
      </c>
      <c r="M3262">
        <v>2003</v>
      </c>
      <c r="N3262">
        <v>400</v>
      </c>
      <c r="O3262" t="s">
        <v>901</v>
      </c>
      <c r="P3262">
        <v>0.74351210319689798</v>
      </c>
      <c r="Q3262">
        <v>0.91873209740801698</v>
      </c>
      <c r="R3262">
        <v>0.226965324803832</v>
      </c>
      <c r="S3262">
        <v>7.3172890348061598E-2</v>
      </c>
      <c r="T3262">
        <v>1.4674184024997601</v>
      </c>
      <c r="U3262">
        <v>1.4674184024997601</v>
      </c>
      <c r="V3262">
        <v>1.6794399027501099</v>
      </c>
      <c r="W3262">
        <v>5.6</v>
      </c>
      <c r="X3262">
        <v>8.35</v>
      </c>
      <c r="Y3262">
        <v>-96948</v>
      </c>
      <c r="Z3262">
        <v>-10772</v>
      </c>
      <c r="AA3262">
        <v>-0.53</v>
      </c>
      <c r="AB3262">
        <v>9</v>
      </c>
      <c r="AC3262">
        <v>4</v>
      </c>
      <c r="AD3262">
        <v>5</v>
      </c>
      <c r="AE3262">
        <v>44.44</v>
      </c>
      <c r="AF3262">
        <v>21</v>
      </c>
      <c r="AG3262">
        <v>0</v>
      </c>
      <c r="AH3262">
        <v>0</v>
      </c>
      <c r="AI3262">
        <v>9</v>
      </c>
      <c r="AJ3262" s="301">
        <v>43919</v>
      </c>
      <c r="AK3262">
        <v>2686</v>
      </c>
      <c r="AL3262">
        <v>2052</v>
      </c>
      <c r="AM3262" s="301">
        <v>43828</v>
      </c>
      <c r="AN3262">
        <v>3600</v>
      </c>
      <c r="AO3262">
        <v>2579</v>
      </c>
      <c r="AP3262" s="301">
        <v>43645</v>
      </c>
      <c r="AQ3262">
        <v>3515</v>
      </c>
      <c r="AR3262">
        <v>2327</v>
      </c>
      <c r="AS3262" s="301">
        <v>43280</v>
      </c>
      <c r="AT3262">
        <v>2762</v>
      </c>
      <c r="AU3262">
        <v>2696</v>
      </c>
    </row>
    <row r="3263" spans="1:47" x14ac:dyDescent="0.2">
      <c r="A3263" s="102">
        <v>3159</v>
      </c>
      <c r="B3263">
        <v>2502</v>
      </c>
      <c r="C3263" t="s">
        <v>1457</v>
      </c>
      <c r="D3263" t="s">
        <v>923</v>
      </c>
      <c r="E3263">
        <v>3706</v>
      </c>
      <c r="F3263">
        <v>3701</v>
      </c>
      <c r="G3263">
        <v>200</v>
      </c>
      <c r="H3263" t="s">
        <v>901</v>
      </c>
      <c r="I3263">
        <v>4631</v>
      </c>
      <c r="J3263" t="s">
        <v>1088</v>
      </c>
      <c r="K3263" t="s">
        <v>920</v>
      </c>
      <c r="L3263">
        <v>2685</v>
      </c>
      <c r="M3263">
        <v>2636</v>
      </c>
      <c r="N3263">
        <v>300</v>
      </c>
      <c r="O3263" t="s">
        <v>898</v>
      </c>
      <c r="P3263">
        <v>0.92583074752627403</v>
      </c>
      <c r="Q3263">
        <v>0.89094071897624305</v>
      </c>
      <c r="R3263">
        <v>7.4682102254571003E-2</v>
      </c>
      <c r="S3263">
        <v>7.4661047467840802E-2</v>
      </c>
      <c r="T3263">
        <v>-1.49615528284521</v>
      </c>
      <c r="U3263">
        <v>1.49615528284521</v>
      </c>
      <c r="V3263">
        <v>1.5989967875267601</v>
      </c>
      <c r="W3263">
        <v>-7.06</v>
      </c>
      <c r="X3263">
        <v>6.84</v>
      </c>
      <c r="Y3263">
        <v>-97001</v>
      </c>
      <c r="Z3263">
        <v>-13857</v>
      </c>
      <c r="AA3263">
        <v>-0.71</v>
      </c>
      <c r="AB3263">
        <v>7</v>
      </c>
      <c r="AC3263">
        <v>2</v>
      </c>
      <c r="AD3263">
        <v>5</v>
      </c>
      <c r="AE3263">
        <v>28.57</v>
      </c>
      <c r="AF3263">
        <v>18</v>
      </c>
      <c r="AG3263">
        <v>1</v>
      </c>
      <c r="AH3263">
        <v>1</v>
      </c>
      <c r="AI3263">
        <v>5</v>
      </c>
      <c r="AJ3263" s="301">
        <v>43919</v>
      </c>
      <c r="AK3263">
        <v>3661</v>
      </c>
      <c r="AL3263">
        <v>2479</v>
      </c>
      <c r="AM3263" s="301">
        <v>43828</v>
      </c>
      <c r="AN3263">
        <v>4983</v>
      </c>
      <c r="AO3263">
        <v>3035</v>
      </c>
      <c r="AP3263" s="301">
        <v>43645</v>
      </c>
      <c r="AQ3263">
        <v>4869</v>
      </c>
      <c r="AR3263">
        <v>2906</v>
      </c>
      <c r="AS3263" s="301">
        <v>43280</v>
      </c>
      <c r="AT3263">
        <v>5466</v>
      </c>
      <c r="AU3263">
        <v>3450</v>
      </c>
    </row>
    <row r="3264" spans="1:47" x14ac:dyDescent="0.2">
      <c r="A3264" s="102">
        <v>3575</v>
      </c>
      <c r="B3264">
        <v>1417</v>
      </c>
      <c r="C3264" t="s">
        <v>1462</v>
      </c>
      <c r="D3264" t="s">
        <v>907</v>
      </c>
      <c r="E3264">
        <v>1611</v>
      </c>
      <c r="F3264">
        <v>1595</v>
      </c>
      <c r="G3264">
        <v>700</v>
      </c>
      <c r="H3264" t="s">
        <v>898</v>
      </c>
      <c r="I3264">
        <v>7269</v>
      </c>
      <c r="J3264" t="s">
        <v>836</v>
      </c>
      <c r="K3264" t="s">
        <v>913</v>
      </c>
      <c r="L3264">
        <v>3732</v>
      </c>
      <c r="M3264">
        <v>3583</v>
      </c>
      <c r="N3264">
        <v>300</v>
      </c>
      <c r="O3264" t="s">
        <v>901</v>
      </c>
      <c r="P3264">
        <v>0.88297226018418695</v>
      </c>
      <c r="Q3264">
        <v>0.87454154047932398</v>
      </c>
      <c r="R3264">
        <v>0.14602988227556199</v>
      </c>
      <c r="S3264">
        <v>5.3243839834138697E-2</v>
      </c>
      <c r="T3264">
        <v>0.53028321287059199</v>
      </c>
      <c r="U3264">
        <v>0.53028321287059199</v>
      </c>
      <c r="V3264">
        <v>8.1556210171678994E-2</v>
      </c>
      <c r="W3264">
        <v>4.38</v>
      </c>
      <c r="X3264">
        <v>3.87</v>
      </c>
      <c r="Y3264">
        <v>-97029</v>
      </c>
      <c r="Z3264">
        <v>-6931</v>
      </c>
      <c r="AA3264">
        <v>-0.64</v>
      </c>
      <c r="AB3264">
        <v>14</v>
      </c>
      <c r="AC3264">
        <v>5</v>
      </c>
      <c r="AD3264">
        <v>9</v>
      </c>
      <c r="AE3264">
        <v>35.71</v>
      </c>
      <c r="AF3264">
        <v>19</v>
      </c>
      <c r="AG3264">
        <v>1</v>
      </c>
      <c r="AH3264">
        <v>3</v>
      </c>
      <c r="AI3264">
        <v>10</v>
      </c>
      <c r="AJ3264" s="301">
        <v>43919</v>
      </c>
      <c r="AK3264">
        <v>1375</v>
      </c>
      <c r="AL3264">
        <v>2800</v>
      </c>
      <c r="AM3264" s="301">
        <v>43828</v>
      </c>
      <c r="AN3264">
        <v>1651</v>
      </c>
      <c r="AO3264">
        <v>4567</v>
      </c>
      <c r="AP3264" s="301">
        <v>43645</v>
      </c>
      <c r="AQ3264">
        <v>1652</v>
      </c>
      <c r="AR3264">
        <v>5141</v>
      </c>
      <c r="AS3264" s="301">
        <v>43280</v>
      </c>
      <c r="AT3264">
        <v>1687</v>
      </c>
      <c r="AU3264">
        <v>6048</v>
      </c>
    </row>
    <row r="3265" spans="1:47" x14ac:dyDescent="0.2">
      <c r="A3265" s="102">
        <v>3281</v>
      </c>
      <c r="B3265">
        <v>6201</v>
      </c>
      <c r="C3265" t="s">
        <v>1150</v>
      </c>
      <c r="D3265" t="s">
        <v>913</v>
      </c>
      <c r="E3265">
        <v>5750</v>
      </c>
      <c r="F3265">
        <v>5650</v>
      </c>
      <c r="G3265">
        <v>100</v>
      </c>
      <c r="H3265" t="s">
        <v>901</v>
      </c>
      <c r="I3265">
        <v>7453</v>
      </c>
      <c r="J3265" t="s">
        <v>50</v>
      </c>
      <c r="K3265" t="s">
        <v>921</v>
      </c>
      <c r="L3265">
        <v>1533</v>
      </c>
      <c r="M3265">
        <v>1495</v>
      </c>
      <c r="N3265">
        <v>400</v>
      </c>
      <c r="O3265" t="s">
        <v>898</v>
      </c>
      <c r="P3265">
        <v>0.76580665809976201</v>
      </c>
      <c r="Q3265">
        <v>0.88642104932574906</v>
      </c>
      <c r="R3265">
        <v>0.39034766733983101</v>
      </c>
      <c r="S3265">
        <v>3.8216892513125503E-2</v>
      </c>
      <c r="T3265">
        <v>-0.566652173947922</v>
      </c>
      <c r="U3265">
        <v>0.566652173947922</v>
      </c>
      <c r="V3265">
        <v>0.73689934158236603</v>
      </c>
      <c r="W3265">
        <v>-6.78</v>
      </c>
      <c r="X3265">
        <v>5.84</v>
      </c>
      <c r="Y3265">
        <v>-97381</v>
      </c>
      <c r="Z3265">
        <v>-9738</v>
      </c>
      <c r="AA3265">
        <v>-1.05</v>
      </c>
      <c r="AB3265">
        <v>10</v>
      </c>
      <c r="AC3265">
        <v>5</v>
      </c>
      <c r="AD3265">
        <v>5</v>
      </c>
      <c r="AE3265">
        <v>50</v>
      </c>
      <c r="AF3265">
        <v>20</v>
      </c>
      <c r="AG3265">
        <v>1</v>
      </c>
      <c r="AH3265">
        <v>2</v>
      </c>
      <c r="AI3265">
        <v>7</v>
      </c>
      <c r="AJ3265" s="301">
        <v>43919</v>
      </c>
      <c r="AK3265">
        <v>5370</v>
      </c>
      <c r="AL3265">
        <v>1204</v>
      </c>
      <c r="AM3265" s="301">
        <v>43828</v>
      </c>
      <c r="AN3265">
        <v>6330</v>
      </c>
      <c r="AO3265">
        <v>2556</v>
      </c>
      <c r="AP3265" s="301">
        <v>43645</v>
      </c>
      <c r="AQ3265">
        <v>6040</v>
      </c>
      <c r="AR3265">
        <v>1959</v>
      </c>
      <c r="AS3265" s="301">
        <v>43280</v>
      </c>
      <c r="AT3265">
        <v>6010</v>
      </c>
      <c r="AU3265">
        <v>3775</v>
      </c>
    </row>
    <row r="3266" spans="1:47" x14ac:dyDescent="0.2">
      <c r="A3266" s="102">
        <v>1816</v>
      </c>
      <c r="B3266">
        <v>5706</v>
      </c>
      <c r="C3266" t="s">
        <v>1136</v>
      </c>
      <c r="D3266" t="s">
        <v>911</v>
      </c>
      <c r="E3266">
        <v>2159</v>
      </c>
      <c r="F3266">
        <v>2175</v>
      </c>
      <c r="G3266">
        <v>500</v>
      </c>
      <c r="H3266" t="s">
        <v>901</v>
      </c>
      <c r="I3266">
        <v>6995</v>
      </c>
      <c r="J3266" t="s">
        <v>47</v>
      </c>
      <c r="K3266" t="s">
        <v>913</v>
      </c>
      <c r="L3266">
        <v>1553</v>
      </c>
      <c r="M3266">
        <v>1535</v>
      </c>
      <c r="N3266">
        <v>700</v>
      </c>
      <c r="O3266" t="s">
        <v>898</v>
      </c>
      <c r="P3266">
        <v>0.96496540985649004</v>
      </c>
      <c r="Q3266">
        <v>0.92944765832343301</v>
      </c>
      <c r="R3266">
        <v>0.43107195633889001</v>
      </c>
      <c r="S3266" s="15">
        <v>2.1004594819726101E-2</v>
      </c>
      <c r="T3266">
        <v>-0.20821143971813599</v>
      </c>
      <c r="U3266">
        <v>0.20821143971813599</v>
      </c>
      <c r="V3266">
        <v>0.62123097998543597</v>
      </c>
      <c r="W3266">
        <v>-0.76</v>
      </c>
      <c r="X3266">
        <v>1.2</v>
      </c>
      <c r="Y3266">
        <v>-97423</v>
      </c>
      <c r="Z3266">
        <v>-8857</v>
      </c>
      <c r="AA3266">
        <v>-0.53</v>
      </c>
      <c r="AB3266">
        <v>11</v>
      </c>
      <c r="AC3266">
        <v>5</v>
      </c>
      <c r="AD3266">
        <v>6</v>
      </c>
      <c r="AE3266">
        <v>45.45</v>
      </c>
      <c r="AF3266">
        <v>18</v>
      </c>
      <c r="AG3266">
        <v>2</v>
      </c>
      <c r="AH3266">
        <v>4</v>
      </c>
      <c r="AI3266">
        <v>5</v>
      </c>
      <c r="AJ3266" s="301">
        <v>43919</v>
      </c>
      <c r="AK3266">
        <v>1803</v>
      </c>
      <c r="AL3266">
        <v>1369</v>
      </c>
      <c r="AM3266" s="301">
        <v>43828</v>
      </c>
      <c r="AN3266">
        <v>2924</v>
      </c>
      <c r="AO3266">
        <v>2147</v>
      </c>
      <c r="AP3266" s="301">
        <v>43645</v>
      </c>
      <c r="AQ3266">
        <v>2630</v>
      </c>
      <c r="AR3266">
        <v>1839</v>
      </c>
      <c r="AS3266" s="301">
        <v>43280</v>
      </c>
      <c r="AT3266">
        <v>4625</v>
      </c>
      <c r="AU3266">
        <v>2026</v>
      </c>
    </row>
    <row r="3267" spans="1:47" x14ac:dyDescent="0.2">
      <c r="A3267" s="102">
        <v>2875</v>
      </c>
      <c r="B3267">
        <v>8020</v>
      </c>
      <c r="C3267" t="s">
        <v>972</v>
      </c>
      <c r="D3267" t="s">
        <v>905</v>
      </c>
      <c r="E3267">
        <v>1265</v>
      </c>
      <c r="F3267">
        <v>1283</v>
      </c>
      <c r="G3267">
        <v>700</v>
      </c>
      <c r="H3267" t="s">
        <v>898</v>
      </c>
      <c r="I3267">
        <v>9706</v>
      </c>
      <c r="J3267" t="s">
        <v>980</v>
      </c>
      <c r="K3267" t="s">
        <v>917</v>
      </c>
      <c r="L3267">
        <v>4650</v>
      </c>
      <c r="M3267">
        <v>4565</v>
      </c>
      <c r="N3267">
        <v>200</v>
      </c>
      <c r="O3267" t="s">
        <v>901</v>
      </c>
      <c r="P3267">
        <v>0.84194292355780498</v>
      </c>
      <c r="Q3267">
        <v>0.90151252201212195</v>
      </c>
      <c r="R3267" s="15">
        <v>0.32064876033402101</v>
      </c>
      <c r="S3267" s="15">
        <v>5.1830181778564403E-2</v>
      </c>
      <c r="T3267">
        <v>0.78448136744112895</v>
      </c>
      <c r="U3267">
        <v>0.78448136744112895</v>
      </c>
      <c r="V3267">
        <v>7.3082011102745204E-2</v>
      </c>
      <c r="W3267">
        <v>4.37</v>
      </c>
      <c r="X3267">
        <v>1.63</v>
      </c>
      <c r="Y3267">
        <v>-97573</v>
      </c>
      <c r="Z3267">
        <v>-9757</v>
      </c>
      <c r="AA3267">
        <v>-0.51</v>
      </c>
      <c r="AB3267">
        <v>10</v>
      </c>
      <c r="AC3267">
        <v>5</v>
      </c>
      <c r="AD3267">
        <v>5</v>
      </c>
      <c r="AE3267">
        <v>50</v>
      </c>
      <c r="AF3267">
        <v>18</v>
      </c>
      <c r="AG3267">
        <v>2</v>
      </c>
      <c r="AH3267">
        <v>1</v>
      </c>
      <c r="AI3267">
        <v>7</v>
      </c>
      <c r="AJ3267" s="301">
        <v>43919</v>
      </c>
      <c r="AK3267">
        <v>1129</v>
      </c>
      <c r="AL3267">
        <v>4580</v>
      </c>
      <c r="AM3267" s="301">
        <v>43828</v>
      </c>
      <c r="AN3267">
        <v>1473</v>
      </c>
      <c r="AO3267">
        <v>6090</v>
      </c>
      <c r="AP3267" s="301">
        <v>43645</v>
      </c>
      <c r="AQ3267">
        <v>1252</v>
      </c>
      <c r="AR3267">
        <v>4760</v>
      </c>
      <c r="AS3267" s="301">
        <v>43280</v>
      </c>
      <c r="AT3267">
        <v>1555</v>
      </c>
      <c r="AU3267">
        <v>5100</v>
      </c>
    </row>
    <row r="3268" spans="1:47" x14ac:dyDescent="0.2">
      <c r="A3268" s="102">
        <v>3075</v>
      </c>
      <c r="B3268">
        <v>2587</v>
      </c>
      <c r="C3268" t="s">
        <v>1233</v>
      </c>
      <c r="D3268" t="s">
        <v>923</v>
      </c>
      <c r="E3268">
        <v>4200</v>
      </c>
      <c r="F3268">
        <v>4180</v>
      </c>
      <c r="G3268">
        <v>200</v>
      </c>
      <c r="H3268" t="s">
        <v>901</v>
      </c>
      <c r="I3268">
        <v>6902</v>
      </c>
      <c r="J3268" t="s">
        <v>588</v>
      </c>
      <c r="K3268" t="s">
        <v>913</v>
      </c>
      <c r="L3268">
        <v>4170</v>
      </c>
      <c r="M3268">
        <v>4151</v>
      </c>
      <c r="N3268">
        <v>200</v>
      </c>
      <c r="O3268" t="s">
        <v>898</v>
      </c>
      <c r="P3268">
        <v>0.83381070501952903</v>
      </c>
      <c r="Q3268">
        <v>0.89433746700888195</v>
      </c>
      <c r="R3268">
        <v>3.7124571227078997E-2</v>
      </c>
      <c r="S3268" s="15">
        <v>2.9563809598562999E-5</v>
      </c>
      <c r="T3268">
        <v>-1.53580196623558</v>
      </c>
      <c r="U3268">
        <v>1.53580196623558</v>
      </c>
      <c r="V3268">
        <v>1.79525931934907</v>
      </c>
      <c r="W3268">
        <v>-9.11</v>
      </c>
      <c r="X3268">
        <v>0.69</v>
      </c>
      <c r="Y3268">
        <v>-97602</v>
      </c>
      <c r="Z3268">
        <v>-16267</v>
      </c>
      <c r="AA3268">
        <v>-0.83</v>
      </c>
      <c r="AB3268">
        <v>6</v>
      </c>
      <c r="AC3268">
        <v>3</v>
      </c>
      <c r="AD3268">
        <v>3</v>
      </c>
      <c r="AE3268">
        <v>50</v>
      </c>
      <c r="AF3268">
        <v>20</v>
      </c>
      <c r="AG3268">
        <v>1</v>
      </c>
      <c r="AH3268">
        <v>1</v>
      </c>
      <c r="AI3268">
        <v>4</v>
      </c>
      <c r="AJ3268" s="301">
        <v>43919</v>
      </c>
      <c r="AK3268">
        <v>4260</v>
      </c>
      <c r="AL3268">
        <v>3590</v>
      </c>
      <c r="AM3268" s="301">
        <v>43828</v>
      </c>
      <c r="AN3268">
        <v>4545</v>
      </c>
      <c r="AO3268">
        <v>4966</v>
      </c>
      <c r="AP3268" s="301">
        <v>43645</v>
      </c>
      <c r="AQ3268">
        <v>4710</v>
      </c>
      <c r="AR3268">
        <v>4642</v>
      </c>
      <c r="AS3268" s="301">
        <v>43280</v>
      </c>
      <c r="AT3268">
        <v>4670</v>
      </c>
      <c r="AU3268">
        <v>5245</v>
      </c>
    </row>
    <row r="3269" spans="1:47" x14ac:dyDescent="0.2">
      <c r="A3269" s="102">
        <v>2544</v>
      </c>
      <c r="B3269">
        <v>2327</v>
      </c>
      <c r="C3269" t="s">
        <v>1171</v>
      </c>
      <c r="D3269" t="s">
        <v>900</v>
      </c>
      <c r="E3269">
        <v>2942</v>
      </c>
      <c r="F3269">
        <v>2914</v>
      </c>
      <c r="G3269">
        <v>300</v>
      </c>
      <c r="H3269" t="s">
        <v>898</v>
      </c>
      <c r="I3269">
        <v>7867</v>
      </c>
      <c r="J3269" t="s">
        <v>1178</v>
      </c>
      <c r="K3269" t="s">
        <v>919</v>
      </c>
      <c r="L3269">
        <v>863</v>
      </c>
      <c r="M3269">
        <v>837</v>
      </c>
      <c r="N3269">
        <v>1000</v>
      </c>
      <c r="O3269" t="s">
        <v>901</v>
      </c>
      <c r="P3269">
        <v>0.72035420746377399</v>
      </c>
      <c r="Q3269">
        <v>0.90994727055565705</v>
      </c>
      <c r="R3269">
        <v>0.28313365196428403</v>
      </c>
      <c r="S3269">
        <v>3.2364399163786001E-2</v>
      </c>
      <c r="T3269">
        <v>1.2862112548365401</v>
      </c>
      <c r="U3269">
        <v>1.2862112548365401</v>
      </c>
      <c r="V3269">
        <v>1.04335712952709</v>
      </c>
      <c r="W3269">
        <v>6.16</v>
      </c>
      <c r="X3269">
        <v>4.26</v>
      </c>
      <c r="Y3269">
        <v>-97650</v>
      </c>
      <c r="Z3269">
        <v>-5744</v>
      </c>
      <c r="AA3269">
        <v>-0.21</v>
      </c>
      <c r="AB3269">
        <v>17</v>
      </c>
      <c r="AC3269">
        <v>9</v>
      </c>
      <c r="AD3269">
        <v>8</v>
      </c>
      <c r="AE3269">
        <v>52.94</v>
      </c>
      <c r="AF3269">
        <v>15</v>
      </c>
      <c r="AG3269">
        <v>4</v>
      </c>
      <c r="AH3269">
        <v>5</v>
      </c>
      <c r="AI3269">
        <v>8</v>
      </c>
      <c r="AJ3269" s="301">
        <v>43919</v>
      </c>
      <c r="AK3269">
        <v>2686</v>
      </c>
      <c r="AL3269">
        <v>782</v>
      </c>
      <c r="AM3269" s="301">
        <v>43828</v>
      </c>
      <c r="AN3269">
        <v>3600</v>
      </c>
      <c r="AO3269">
        <v>1417</v>
      </c>
      <c r="AP3269" s="301">
        <v>43645</v>
      </c>
      <c r="AQ3269">
        <v>3515</v>
      </c>
      <c r="AR3269">
        <v>1307</v>
      </c>
      <c r="AS3269" s="301">
        <v>43280</v>
      </c>
      <c r="AT3269">
        <v>2762</v>
      </c>
      <c r="AU3269">
        <v>887</v>
      </c>
    </row>
    <row r="3270" spans="1:47" x14ac:dyDescent="0.2">
      <c r="A3270" s="102">
        <v>2329</v>
      </c>
      <c r="B3270">
        <v>2327</v>
      </c>
      <c r="C3270" t="s">
        <v>1171</v>
      </c>
      <c r="D3270" t="s">
        <v>900</v>
      </c>
      <c r="E3270">
        <v>2942</v>
      </c>
      <c r="F3270">
        <v>2914</v>
      </c>
      <c r="G3270">
        <v>300</v>
      </c>
      <c r="H3270" t="s">
        <v>898</v>
      </c>
      <c r="I3270">
        <v>7012</v>
      </c>
      <c r="J3270" t="s">
        <v>1054</v>
      </c>
      <c r="K3270" t="s">
        <v>913</v>
      </c>
      <c r="L3270">
        <v>1524</v>
      </c>
      <c r="M3270">
        <v>1487</v>
      </c>
      <c r="N3270">
        <v>600</v>
      </c>
      <c r="O3270" t="s">
        <v>901</v>
      </c>
      <c r="P3270">
        <v>0.77478500063999201</v>
      </c>
      <c r="Q3270">
        <v>0.91609738173044597</v>
      </c>
      <c r="R3270">
        <v>0.115938989223192</v>
      </c>
      <c r="S3270">
        <v>1.1219105849423301E-2</v>
      </c>
      <c r="T3270">
        <v>2.3530049294532298</v>
      </c>
      <c r="U3270">
        <v>2.3530049294532298</v>
      </c>
      <c r="V3270">
        <v>1.8852966917696501</v>
      </c>
      <c r="W3270">
        <v>11.5</v>
      </c>
      <c r="X3270">
        <v>2.06</v>
      </c>
      <c r="Y3270">
        <v>-97696</v>
      </c>
      <c r="Z3270">
        <v>-9770</v>
      </c>
      <c r="AA3270">
        <v>-0.4</v>
      </c>
      <c r="AB3270">
        <v>10</v>
      </c>
      <c r="AC3270">
        <v>3</v>
      </c>
      <c r="AD3270">
        <v>7</v>
      </c>
      <c r="AE3270">
        <v>30</v>
      </c>
      <c r="AF3270">
        <v>21</v>
      </c>
      <c r="AG3270">
        <v>3</v>
      </c>
      <c r="AH3270">
        <v>3</v>
      </c>
      <c r="AI3270">
        <v>4</v>
      </c>
      <c r="AJ3270" s="301">
        <v>43919</v>
      </c>
      <c r="AK3270">
        <v>2686</v>
      </c>
      <c r="AL3270">
        <v>1613</v>
      </c>
      <c r="AM3270" s="301">
        <v>43828</v>
      </c>
      <c r="AN3270">
        <v>3600</v>
      </c>
      <c r="AO3270">
        <v>2408</v>
      </c>
      <c r="AP3270" s="301">
        <v>43645</v>
      </c>
      <c r="AQ3270">
        <v>3515</v>
      </c>
      <c r="AR3270">
        <v>2584</v>
      </c>
      <c r="AS3270" s="301">
        <v>43280</v>
      </c>
      <c r="AT3270">
        <v>2762</v>
      </c>
      <c r="AU3270">
        <v>3200</v>
      </c>
    </row>
    <row r="3271" spans="1:47" x14ac:dyDescent="0.2">
      <c r="A3271" s="102">
        <v>4077</v>
      </c>
      <c r="B3271">
        <v>4502</v>
      </c>
      <c r="C3271" t="s">
        <v>1096</v>
      </c>
      <c r="D3271" t="s">
        <v>918</v>
      </c>
      <c r="E3271">
        <v>3943</v>
      </c>
      <c r="F3271">
        <v>3882</v>
      </c>
      <c r="G3271">
        <v>200</v>
      </c>
      <c r="H3271" t="s">
        <v>898</v>
      </c>
      <c r="I3271">
        <v>4819</v>
      </c>
      <c r="J3271" t="s">
        <v>914</v>
      </c>
      <c r="K3271" t="s">
        <v>900</v>
      </c>
      <c r="L3271">
        <v>3550</v>
      </c>
      <c r="M3271">
        <v>3485</v>
      </c>
      <c r="N3271">
        <v>200</v>
      </c>
      <c r="O3271" t="s">
        <v>901</v>
      </c>
      <c r="P3271">
        <v>0.71368514586249399</v>
      </c>
      <c r="Q3271">
        <v>0.85157816084122995</v>
      </c>
      <c r="R3271">
        <v>0.31550683923924999</v>
      </c>
      <c r="S3271">
        <v>4.5011310105354502E-2</v>
      </c>
      <c r="T3271">
        <v>1.1468813246043601</v>
      </c>
      <c r="U3271">
        <v>1.1468813246043601</v>
      </c>
      <c r="V3271">
        <v>0.90238625398525696</v>
      </c>
      <c r="W3271">
        <v>6.02</v>
      </c>
      <c r="X3271">
        <v>10.23</v>
      </c>
      <c r="Y3271">
        <v>-97863</v>
      </c>
      <c r="Z3271">
        <v>-13980</v>
      </c>
      <c r="AA3271">
        <v>-0.9</v>
      </c>
      <c r="AB3271">
        <v>7</v>
      </c>
      <c r="AC3271">
        <v>3</v>
      </c>
      <c r="AD3271">
        <v>4</v>
      </c>
      <c r="AE3271">
        <v>42.86</v>
      </c>
      <c r="AF3271">
        <v>17</v>
      </c>
      <c r="AG3271">
        <v>1</v>
      </c>
      <c r="AH3271">
        <v>2</v>
      </c>
      <c r="AI3271">
        <v>4</v>
      </c>
      <c r="AJ3271" s="301">
        <v>43919</v>
      </c>
      <c r="AK3271">
        <v>3345</v>
      </c>
      <c r="AL3271">
        <v>3425</v>
      </c>
      <c r="AM3271" s="301">
        <v>43828</v>
      </c>
      <c r="AN3271">
        <v>4332</v>
      </c>
      <c r="AO3271">
        <v>4585</v>
      </c>
      <c r="AP3271" s="301">
        <v>43645</v>
      </c>
      <c r="AQ3271">
        <v>3857</v>
      </c>
      <c r="AR3271">
        <v>3570</v>
      </c>
      <c r="AS3271" s="301">
        <v>43280</v>
      </c>
      <c r="AT3271">
        <v>4560</v>
      </c>
      <c r="AU3271">
        <v>4195</v>
      </c>
    </row>
    <row r="3272" spans="1:47" x14ac:dyDescent="0.2">
      <c r="A3272" s="102">
        <v>4081</v>
      </c>
      <c r="B3272">
        <v>6113</v>
      </c>
      <c r="C3272" t="s">
        <v>1129</v>
      </c>
      <c r="D3272" t="s">
        <v>909</v>
      </c>
      <c r="E3272">
        <v>862</v>
      </c>
      <c r="F3272">
        <v>859</v>
      </c>
      <c r="G3272">
        <v>1200</v>
      </c>
      <c r="H3272" t="s">
        <v>901</v>
      </c>
      <c r="I3272">
        <v>7167</v>
      </c>
      <c r="J3272" t="s">
        <v>957</v>
      </c>
      <c r="K3272" t="s">
        <v>940</v>
      </c>
      <c r="L3272">
        <v>250</v>
      </c>
      <c r="M3272">
        <v>252</v>
      </c>
      <c r="N3272">
        <v>4100</v>
      </c>
      <c r="O3272" t="s">
        <v>898</v>
      </c>
      <c r="P3272">
        <v>0.616131586578613</v>
      </c>
      <c r="Q3272">
        <v>0.85117808235625103</v>
      </c>
      <c r="R3272">
        <v>0.239407797014378</v>
      </c>
      <c r="S3272">
        <v>6.0920963601383098E-2</v>
      </c>
      <c r="T3272">
        <v>-2.0334395423852798</v>
      </c>
      <c r="U3272">
        <v>2.0334395423852798</v>
      </c>
      <c r="V3272">
        <v>1.77829392512503</v>
      </c>
      <c r="W3272">
        <v>-17.59</v>
      </c>
      <c r="X3272">
        <v>0.23</v>
      </c>
      <c r="Y3272">
        <v>-97892</v>
      </c>
      <c r="Z3272">
        <v>-7530</v>
      </c>
      <c r="AA3272">
        <v>-0.32</v>
      </c>
      <c r="AB3272">
        <v>13</v>
      </c>
      <c r="AC3272">
        <v>8</v>
      </c>
      <c r="AD3272">
        <v>5</v>
      </c>
      <c r="AE3272">
        <v>61.54</v>
      </c>
      <c r="AF3272">
        <v>21</v>
      </c>
      <c r="AG3272">
        <v>0</v>
      </c>
      <c r="AH3272">
        <v>2</v>
      </c>
      <c r="AI3272">
        <v>11</v>
      </c>
      <c r="AJ3272" s="301">
        <v>43919</v>
      </c>
      <c r="AK3272">
        <v>872</v>
      </c>
      <c r="AL3272">
        <v>230</v>
      </c>
      <c r="AM3272" s="301">
        <v>43828</v>
      </c>
      <c r="AN3272">
        <v>1250</v>
      </c>
      <c r="AO3272">
        <v>280</v>
      </c>
      <c r="AP3272" s="301">
        <v>43645</v>
      </c>
      <c r="AQ3272">
        <v>1246</v>
      </c>
      <c r="AR3272">
        <v>290</v>
      </c>
      <c r="AS3272" s="301">
        <v>43280</v>
      </c>
      <c r="AT3272">
        <v>1059</v>
      </c>
      <c r="AU3272">
        <v>366</v>
      </c>
    </row>
    <row r="3273" spans="1:47" x14ac:dyDescent="0.2">
      <c r="A3273" s="102">
        <v>3715</v>
      </c>
      <c r="B3273">
        <v>2607</v>
      </c>
      <c r="C3273" t="s">
        <v>924</v>
      </c>
      <c r="D3273" t="s">
        <v>923</v>
      </c>
      <c r="E3273">
        <v>2794</v>
      </c>
      <c r="F3273">
        <v>2778</v>
      </c>
      <c r="G3273">
        <v>300</v>
      </c>
      <c r="H3273" t="s">
        <v>898</v>
      </c>
      <c r="I3273">
        <v>5444</v>
      </c>
      <c r="J3273" t="s">
        <v>1201</v>
      </c>
      <c r="K3273" t="s">
        <v>939</v>
      </c>
      <c r="L3273">
        <v>2190</v>
      </c>
      <c r="M3273">
        <v>2156</v>
      </c>
      <c r="N3273">
        <v>400</v>
      </c>
      <c r="O3273" t="s">
        <v>901</v>
      </c>
      <c r="P3273">
        <v>0.79326592419254205</v>
      </c>
      <c r="Q3273">
        <v>0.86891063941958102</v>
      </c>
      <c r="R3273">
        <v>0.42029248276577902</v>
      </c>
      <c r="S3273" s="15">
        <v>7.1259535660926597E-3</v>
      </c>
      <c r="T3273">
        <v>0.19224560091152099</v>
      </c>
      <c r="U3273">
        <v>0.19224560091152099</v>
      </c>
      <c r="V3273">
        <v>0.18747125475842599</v>
      </c>
      <c r="W3273">
        <v>0.88</v>
      </c>
      <c r="X3273">
        <v>3.48</v>
      </c>
      <c r="Y3273">
        <v>-97936</v>
      </c>
      <c r="Z3273">
        <v>-13991</v>
      </c>
      <c r="AA3273">
        <v>-0.75</v>
      </c>
      <c r="AB3273">
        <v>7</v>
      </c>
      <c r="AC3273">
        <v>3</v>
      </c>
      <c r="AD3273">
        <v>4</v>
      </c>
      <c r="AE3273">
        <v>42.86</v>
      </c>
      <c r="AF3273">
        <v>17</v>
      </c>
      <c r="AG3273">
        <v>2</v>
      </c>
      <c r="AH3273">
        <v>2</v>
      </c>
      <c r="AI3273">
        <v>3</v>
      </c>
      <c r="AJ3273" s="301">
        <v>43919</v>
      </c>
      <c r="AK3273">
        <v>2692</v>
      </c>
      <c r="AL3273">
        <v>1864</v>
      </c>
      <c r="AM3273" s="301">
        <v>43828</v>
      </c>
      <c r="AN3273">
        <v>2936</v>
      </c>
      <c r="AO3273">
        <v>2742</v>
      </c>
      <c r="AP3273" s="301">
        <v>43645</v>
      </c>
      <c r="AQ3273">
        <v>3245</v>
      </c>
      <c r="AR3273">
        <v>3230</v>
      </c>
      <c r="AS3273" s="301">
        <v>43280</v>
      </c>
      <c r="AT3273">
        <v>3850</v>
      </c>
      <c r="AU3273">
        <v>3295</v>
      </c>
    </row>
    <row r="3274" spans="1:47" x14ac:dyDescent="0.2">
      <c r="A3274" s="102">
        <v>2274</v>
      </c>
      <c r="B3274">
        <v>1941</v>
      </c>
      <c r="C3274" t="s">
        <v>1159</v>
      </c>
      <c r="D3274" t="s">
        <v>907</v>
      </c>
      <c r="E3274">
        <v>2302</v>
      </c>
      <c r="F3274">
        <v>2285</v>
      </c>
      <c r="G3274">
        <v>400</v>
      </c>
      <c r="H3274" t="s">
        <v>898</v>
      </c>
      <c r="I3274">
        <v>8593</v>
      </c>
      <c r="J3274" t="s">
        <v>220</v>
      </c>
      <c r="K3274" t="s">
        <v>904</v>
      </c>
      <c r="L3274">
        <v>506</v>
      </c>
      <c r="M3274">
        <v>504</v>
      </c>
      <c r="N3274">
        <v>1800</v>
      </c>
      <c r="O3274" t="s">
        <v>901</v>
      </c>
      <c r="P3274">
        <v>0.76741685251413405</v>
      </c>
      <c r="Q3274">
        <v>0.91749833891668597</v>
      </c>
      <c r="R3274">
        <v>0.176064030694354</v>
      </c>
      <c r="S3274" s="15">
        <v>2.14659855376012E-2</v>
      </c>
      <c r="T3274">
        <v>1.6078306063969301</v>
      </c>
      <c r="U3274">
        <v>1.6078306063969301</v>
      </c>
      <c r="V3274">
        <v>1.13769713022928</v>
      </c>
      <c r="W3274">
        <v>5.7</v>
      </c>
      <c r="X3274">
        <v>0.74</v>
      </c>
      <c r="Y3274">
        <v>-98501</v>
      </c>
      <c r="Z3274">
        <v>-6156</v>
      </c>
      <c r="AA3274">
        <v>-0.33</v>
      </c>
      <c r="AB3274">
        <v>16</v>
      </c>
      <c r="AC3274">
        <v>9</v>
      </c>
      <c r="AD3274">
        <v>7</v>
      </c>
      <c r="AE3274">
        <v>56.25</v>
      </c>
      <c r="AF3274">
        <v>19</v>
      </c>
      <c r="AG3274">
        <v>1</v>
      </c>
      <c r="AH3274">
        <v>3</v>
      </c>
      <c r="AI3274">
        <v>12</v>
      </c>
      <c r="AJ3274" s="301">
        <v>43919</v>
      </c>
      <c r="AK3274">
        <v>2248</v>
      </c>
      <c r="AL3274">
        <v>562</v>
      </c>
      <c r="AM3274" s="301">
        <v>43828</v>
      </c>
      <c r="AN3274">
        <v>2532</v>
      </c>
      <c r="AO3274">
        <v>706</v>
      </c>
      <c r="AP3274" s="301">
        <v>43645</v>
      </c>
      <c r="AQ3274">
        <v>2296</v>
      </c>
      <c r="AR3274">
        <v>580</v>
      </c>
      <c r="AS3274" s="301">
        <v>43280</v>
      </c>
      <c r="AT3274">
        <v>2698</v>
      </c>
      <c r="AU3274">
        <v>666</v>
      </c>
    </row>
    <row r="3275" spans="1:47" x14ac:dyDescent="0.2">
      <c r="A3275" s="102">
        <v>2610</v>
      </c>
      <c r="B3275">
        <v>6592</v>
      </c>
      <c r="C3275" t="s">
        <v>1059</v>
      </c>
      <c r="D3275" t="s">
        <v>903</v>
      </c>
      <c r="E3275">
        <v>3415</v>
      </c>
      <c r="F3275">
        <v>3380</v>
      </c>
      <c r="G3275">
        <v>300</v>
      </c>
      <c r="H3275" t="s">
        <v>901</v>
      </c>
      <c r="I3275">
        <v>9715</v>
      </c>
      <c r="J3275" t="s">
        <v>1135</v>
      </c>
      <c r="K3275" t="s">
        <v>910</v>
      </c>
      <c r="L3275">
        <v>2544</v>
      </c>
      <c r="M3275">
        <v>2541</v>
      </c>
      <c r="N3275">
        <v>400</v>
      </c>
      <c r="O3275" t="s">
        <v>898</v>
      </c>
      <c r="P3275">
        <v>0.77611118810661295</v>
      </c>
      <c r="Q3275">
        <v>0.90828927712686303</v>
      </c>
      <c r="R3275" s="15">
        <v>0.34993382796579198</v>
      </c>
      <c r="S3275">
        <v>9.7791760907875204E-3</v>
      </c>
      <c r="T3275">
        <v>-1.5441368644917</v>
      </c>
      <c r="U3275">
        <v>1.5441368644917</v>
      </c>
      <c r="V3275">
        <v>1.2868117027688599</v>
      </c>
      <c r="W3275">
        <v>-17.04</v>
      </c>
      <c r="X3275">
        <v>0.24</v>
      </c>
      <c r="Y3275">
        <v>-98569</v>
      </c>
      <c r="Z3275">
        <v>-9857</v>
      </c>
      <c r="AA3275">
        <v>-7.0000000000000007E-2</v>
      </c>
      <c r="AB3275">
        <v>10</v>
      </c>
      <c r="AC3275">
        <v>7</v>
      </c>
      <c r="AD3275">
        <v>3</v>
      </c>
      <c r="AE3275">
        <v>70</v>
      </c>
      <c r="AF3275">
        <v>15</v>
      </c>
      <c r="AG3275">
        <v>4</v>
      </c>
      <c r="AH3275">
        <v>3</v>
      </c>
      <c r="AI3275">
        <v>3</v>
      </c>
      <c r="AJ3275" s="301">
        <v>43919</v>
      </c>
      <c r="AK3275">
        <v>3360</v>
      </c>
      <c r="AL3275">
        <v>1916</v>
      </c>
      <c r="AM3275" s="301">
        <v>43828</v>
      </c>
      <c r="AN3275">
        <v>4150</v>
      </c>
      <c r="AO3275">
        <v>2968</v>
      </c>
      <c r="AP3275" s="301">
        <v>43645</v>
      </c>
      <c r="AQ3275">
        <v>3850</v>
      </c>
      <c r="AR3275">
        <v>2456</v>
      </c>
      <c r="AS3275" s="301">
        <v>43280</v>
      </c>
      <c r="AT3275">
        <v>5180</v>
      </c>
      <c r="AU3275">
        <v>2590</v>
      </c>
    </row>
    <row r="3276" spans="1:47" x14ac:dyDescent="0.2">
      <c r="A3276" s="102">
        <v>808</v>
      </c>
      <c r="B3276">
        <v>6963</v>
      </c>
      <c r="C3276" t="s">
        <v>1347</v>
      </c>
      <c r="D3276" t="s">
        <v>903</v>
      </c>
      <c r="E3276">
        <v>7110</v>
      </c>
      <c r="F3276">
        <v>7010</v>
      </c>
      <c r="G3276">
        <v>100</v>
      </c>
      <c r="H3276" t="s">
        <v>898</v>
      </c>
      <c r="I3276">
        <v>9303</v>
      </c>
      <c r="J3276" t="s">
        <v>1166</v>
      </c>
      <c r="K3276" t="s">
        <v>1184</v>
      </c>
      <c r="L3276">
        <v>1276</v>
      </c>
      <c r="M3276">
        <v>1286</v>
      </c>
      <c r="N3276">
        <v>500</v>
      </c>
      <c r="O3276" t="s">
        <v>901</v>
      </c>
      <c r="P3276">
        <v>0.92503075610419205</v>
      </c>
      <c r="Q3276">
        <v>0.95100244662842703</v>
      </c>
      <c r="R3276">
        <v>4.6687286783044998E-2</v>
      </c>
      <c r="S3276">
        <v>2.5710744577573598E-3</v>
      </c>
      <c r="T3276">
        <v>0.107335626822185</v>
      </c>
      <c r="U3276">
        <v>0.107335626822185</v>
      </c>
      <c r="V3276">
        <v>0.30176442115399998</v>
      </c>
      <c r="W3276">
        <v>0.41</v>
      </c>
      <c r="X3276">
        <v>8.27</v>
      </c>
      <c r="Y3276">
        <v>-98890</v>
      </c>
      <c r="Z3276">
        <v>-10988</v>
      </c>
      <c r="AA3276">
        <v>-0.45</v>
      </c>
      <c r="AB3276">
        <v>9</v>
      </c>
      <c r="AC3276">
        <v>4</v>
      </c>
      <c r="AD3276">
        <v>5</v>
      </c>
      <c r="AE3276">
        <v>44.44</v>
      </c>
      <c r="AF3276">
        <v>19</v>
      </c>
      <c r="AG3276">
        <v>1</v>
      </c>
      <c r="AH3276">
        <v>1</v>
      </c>
      <c r="AI3276">
        <v>7</v>
      </c>
      <c r="AJ3276" s="301">
        <v>43919</v>
      </c>
      <c r="AK3276">
        <v>6200</v>
      </c>
      <c r="AL3276">
        <v>1217</v>
      </c>
      <c r="AM3276" s="301">
        <v>43828</v>
      </c>
      <c r="AN3276">
        <v>8780</v>
      </c>
      <c r="AO3276">
        <v>1471</v>
      </c>
      <c r="AP3276" s="301">
        <v>43645</v>
      </c>
      <c r="AQ3276">
        <v>7600</v>
      </c>
      <c r="AR3276">
        <v>1417</v>
      </c>
      <c r="AS3276" s="301">
        <v>43280</v>
      </c>
      <c r="AT3276">
        <v>9300</v>
      </c>
      <c r="AU3276">
        <v>1330</v>
      </c>
    </row>
    <row r="3277" spans="1:47" x14ac:dyDescent="0.2">
      <c r="A3277" s="102">
        <v>2767</v>
      </c>
      <c r="B3277">
        <v>3405</v>
      </c>
      <c r="C3277" t="s">
        <v>1265</v>
      </c>
      <c r="D3277" t="s">
        <v>920</v>
      </c>
      <c r="E3277">
        <v>1120</v>
      </c>
      <c r="F3277">
        <v>1104</v>
      </c>
      <c r="G3277">
        <v>1000</v>
      </c>
      <c r="H3277" t="s">
        <v>898</v>
      </c>
      <c r="I3277">
        <v>5021</v>
      </c>
      <c r="J3277" t="s">
        <v>1391</v>
      </c>
      <c r="K3277" t="s">
        <v>1090</v>
      </c>
      <c r="L3277">
        <v>1576</v>
      </c>
      <c r="M3277">
        <v>1538</v>
      </c>
      <c r="N3277">
        <v>700</v>
      </c>
      <c r="O3277" t="s">
        <v>901</v>
      </c>
      <c r="P3277">
        <v>0.69256306943406198</v>
      </c>
      <c r="Q3277">
        <v>0.90443914456816099</v>
      </c>
      <c r="R3277">
        <v>0.49265089739617202</v>
      </c>
      <c r="S3277" s="15">
        <v>6.5660628491991099E-2</v>
      </c>
      <c r="T3277">
        <v>0.677126317385087</v>
      </c>
      <c r="U3277">
        <v>0.677126317385087</v>
      </c>
      <c r="V3277">
        <v>0.96220819167725502</v>
      </c>
      <c r="W3277">
        <v>3.32</v>
      </c>
      <c r="X3277">
        <v>2.5499999999999998</v>
      </c>
      <c r="Y3277">
        <v>-99097</v>
      </c>
      <c r="Z3277">
        <v>-7078</v>
      </c>
      <c r="AA3277">
        <v>-0.24</v>
      </c>
      <c r="AB3277">
        <v>14</v>
      </c>
      <c r="AC3277">
        <v>7</v>
      </c>
      <c r="AD3277">
        <v>7</v>
      </c>
      <c r="AE3277">
        <v>50</v>
      </c>
      <c r="AF3277">
        <v>18</v>
      </c>
      <c r="AG3277">
        <v>3</v>
      </c>
      <c r="AH3277">
        <v>4</v>
      </c>
      <c r="AI3277">
        <v>7</v>
      </c>
      <c r="AJ3277" s="301">
        <v>43919</v>
      </c>
      <c r="AK3277">
        <v>1129</v>
      </c>
      <c r="AL3277">
        <v>1508</v>
      </c>
      <c r="AM3277" s="301">
        <v>43828</v>
      </c>
      <c r="AN3277">
        <v>1331</v>
      </c>
      <c r="AO3277">
        <v>2515</v>
      </c>
      <c r="AP3277" s="301">
        <v>43645</v>
      </c>
      <c r="AQ3277">
        <v>1308</v>
      </c>
      <c r="AR3277">
        <v>2522</v>
      </c>
      <c r="AS3277" s="301">
        <v>43280</v>
      </c>
      <c r="AT3277">
        <v>1497</v>
      </c>
      <c r="AU3277">
        <v>3880</v>
      </c>
    </row>
    <row r="3278" spans="1:47" x14ac:dyDescent="0.2">
      <c r="A3278" s="102">
        <v>2572</v>
      </c>
      <c r="B3278">
        <v>4091</v>
      </c>
      <c r="C3278" t="s">
        <v>1334</v>
      </c>
      <c r="D3278" t="s">
        <v>920</v>
      </c>
      <c r="E3278">
        <v>1721</v>
      </c>
      <c r="F3278">
        <v>1751</v>
      </c>
      <c r="G3278">
        <v>500</v>
      </c>
      <c r="H3278" t="s">
        <v>898</v>
      </c>
      <c r="I3278">
        <v>5711</v>
      </c>
      <c r="J3278" t="s">
        <v>1266</v>
      </c>
      <c r="K3278" t="s">
        <v>911</v>
      </c>
      <c r="L3278">
        <v>2266</v>
      </c>
      <c r="M3278">
        <v>2250</v>
      </c>
      <c r="N3278">
        <v>400</v>
      </c>
      <c r="O3278" t="s">
        <v>901</v>
      </c>
      <c r="P3278">
        <v>0.87716833433431496</v>
      </c>
      <c r="Q3278">
        <v>0.90925834466804401</v>
      </c>
      <c r="R3278">
        <v>9.7402342743893103E-2</v>
      </c>
      <c r="S3278">
        <v>2.9874965832901501E-2</v>
      </c>
      <c r="T3278">
        <v>0.21544646147165</v>
      </c>
      <c r="U3278">
        <v>0.21544646147165</v>
      </c>
      <c r="V3278">
        <v>0.19696735028162299</v>
      </c>
      <c r="W3278">
        <v>1.46</v>
      </c>
      <c r="X3278">
        <v>2.72</v>
      </c>
      <c r="Y3278">
        <v>-99105</v>
      </c>
      <c r="Z3278">
        <v>-8259</v>
      </c>
      <c r="AA3278">
        <v>-0.66</v>
      </c>
      <c r="AB3278">
        <v>12</v>
      </c>
      <c r="AC3278">
        <v>6</v>
      </c>
      <c r="AD3278">
        <v>6</v>
      </c>
      <c r="AE3278">
        <v>50</v>
      </c>
      <c r="AF3278">
        <v>18</v>
      </c>
      <c r="AG3278">
        <v>1</v>
      </c>
      <c r="AH3278">
        <v>2</v>
      </c>
      <c r="AI3278">
        <v>9</v>
      </c>
      <c r="AJ3278" s="301">
        <v>43919</v>
      </c>
      <c r="AK3278">
        <v>1662</v>
      </c>
      <c r="AL3278">
        <v>2207</v>
      </c>
      <c r="AM3278" s="301">
        <v>43828</v>
      </c>
      <c r="AN3278">
        <v>2428</v>
      </c>
      <c r="AO3278">
        <v>2977</v>
      </c>
      <c r="AP3278" s="301">
        <v>43645</v>
      </c>
      <c r="AQ3278">
        <v>2285</v>
      </c>
      <c r="AR3278">
        <v>3125</v>
      </c>
      <c r="AS3278" s="301">
        <v>43280</v>
      </c>
      <c r="AT3278">
        <v>1526</v>
      </c>
      <c r="AU3278">
        <v>2976</v>
      </c>
    </row>
    <row r="3279" spans="1:47" x14ac:dyDescent="0.2">
      <c r="A3279" s="102">
        <v>312</v>
      </c>
      <c r="B3279">
        <v>6135</v>
      </c>
      <c r="C3279" t="s">
        <v>1452</v>
      </c>
      <c r="D3279" t="s">
        <v>909</v>
      </c>
      <c r="E3279">
        <v>3260</v>
      </c>
      <c r="F3279">
        <v>3240</v>
      </c>
      <c r="G3279">
        <v>300</v>
      </c>
      <c r="H3279" t="s">
        <v>898</v>
      </c>
      <c r="I3279">
        <v>9603</v>
      </c>
      <c r="J3279" t="s">
        <v>1013</v>
      </c>
      <c r="K3279" t="s">
        <v>910</v>
      </c>
      <c r="L3279">
        <v>1569</v>
      </c>
      <c r="M3279">
        <v>1540</v>
      </c>
      <c r="N3279">
        <v>600</v>
      </c>
      <c r="O3279" t="s">
        <v>901</v>
      </c>
      <c r="P3279">
        <v>0.910121364322801</v>
      </c>
      <c r="Q3279">
        <v>0.96321544453953101</v>
      </c>
      <c r="R3279" s="15">
        <v>0.19952814469001001</v>
      </c>
      <c r="S3279" s="15">
        <v>4.3136754996502998E-2</v>
      </c>
      <c r="T3279">
        <v>0.80958590701599698</v>
      </c>
      <c r="U3279">
        <v>0.80958590701599698</v>
      </c>
      <c r="V3279">
        <v>0.52344679368609104</v>
      </c>
      <c r="W3279">
        <v>7.29</v>
      </c>
      <c r="X3279">
        <v>4.9400000000000004</v>
      </c>
      <c r="Y3279">
        <v>-99124</v>
      </c>
      <c r="Z3279">
        <v>-9912</v>
      </c>
      <c r="AA3279">
        <v>-0.55000000000000004</v>
      </c>
      <c r="AB3279">
        <v>10</v>
      </c>
      <c r="AC3279">
        <v>4</v>
      </c>
      <c r="AD3279">
        <v>6</v>
      </c>
      <c r="AE3279">
        <v>40</v>
      </c>
      <c r="AF3279">
        <v>18</v>
      </c>
      <c r="AG3279">
        <v>2</v>
      </c>
      <c r="AH3279">
        <v>3</v>
      </c>
      <c r="AI3279">
        <v>5</v>
      </c>
      <c r="AJ3279" s="301">
        <v>43919</v>
      </c>
      <c r="AK3279">
        <v>2794</v>
      </c>
      <c r="AL3279">
        <v>1419</v>
      </c>
      <c r="AM3279" s="301">
        <v>43828</v>
      </c>
      <c r="AN3279">
        <v>5020</v>
      </c>
      <c r="AO3279">
        <v>3135</v>
      </c>
      <c r="AP3279" s="301">
        <v>43645</v>
      </c>
      <c r="AQ3279">
        <v>4630</v>
      </c>
      <c r="AR3279">
        <v>2719</v>
      </c>
      <c r="AS3279" s="301">
        <v>43280</v>
      </c>
      <c r="AT3279">
        <v>4185</v>
      </c>
      <c r="AU3279">
        <v>3240</v>
      </c>
    </row>
    <row r="3280" spans="1:47" x14ac:dyDescent="0.2">
      <c r="A3280" s="102">
        <v>296</v>
      </c>
      <c r="B3280">
        <v>7240</v>
      </c>
      <c r="C3280" t="s">
        <v>599</v>
      </c>
      <c r="D3280" t="s">
        <v>913</v>
      </c>
      <c r="E3280">
        <v>1315</v>
      </c>
      <c r="F3280">
        <v>1294</v>
      </c>
      <c r="G3280">
        <v>800</v>
      </c>
      <c r="H3280" t="s">
        <v>901</v>
      </c>
      <c r="I3280">
        <v>8308</v>
      </c>
      <c r="J3280" t="s">
        <v>48</v>
      </c>
      <c r="K3280" t="s">
        <v>940</v>
      </c>
      <c r="L3280">
        <v>366</v>
      </c>
      <c r="M3280">
        <v>368</v>
      </c>
      <c r="N3280">
        <v>2800</v>
      </c>
      <c r="O3280" t="s">
        <v>898</v>
      </c>
      <c r="P3280">
        <v>0.91774859807463804</v>
      </c>
      <c r="Q3280">
        <v>0.96371379280404601</v>
      </c>
      <c r="R3280">
        <v>0.47459714908859302</v>
      </c>
      <c r="S3280">
        <v>1.70977273780775E-2</v>
      </c>
      <c r="T3280">
        <v>-0.15106013629481799</v>
      </c>
      <c r="U3280">
        <v>0.15106013629481799</v>
      </c>
      <c r="V3280">
        <v>0.27727011554608599</v>
      </c>
      <c r="W3280">
        <v>-0.85</v>
      </c>
      <c r="X3280">
        <v>0.46</v>
      </c>
      <c r="Y3280">
        <v>-99161</v>
      </c>
      <c r="Z3280">
        <v>-5833</v>
      </c>
      <c r="AA3280">
        <v>-0.32</v>
      </c>
      <c r="AB3280">
        <v>17</v>
      </c>
      <c r="AC3280">
        <v>8</v>
      </c>
      <c r="AD3280">
        <v>9</v>
      </c>
      <c r="AE3280">
        <v>47.06</v>
      </c>
      <c r="AF3280">
        <v>20</v>
      </c>
      <c r="AG3280">
        <v>1</v>
      </c>
      <c r="AH3280">
        <v>3</v>
      </c>
      <c r="AI3280">
        <v>13</v>
      </c>
      <c r="AJ3280" s="301">
        <v>43919</v>
      </c>
      <c r="AK3280">
        <v>1212</v>
      </c>
      <c r="AL3280">
        <v>344</v>
      </c>
      <c r="AM3280" s="301">
        <v>43828</v>
      </c>
      <c r="AN3280">
        <v>1641</v>
      </c>
      <c r="AO3280">
        <v>479</v>
      </c>
      <c r="AP3280" s="301">
        <v>43645</v>
      </c>
      <c r="AQ3280">
        <v>1653</v>
      </c>
      <c r="AR3280">
        <v>453.5</v>
      </c>
      <c r="AS3280" s="301">
        <v>43280</v>
      </c>
      <c r="AT3280">
        <v>2099</v>
      </c>
      <c r="AU3280">
        <v>582.29999999999995</v>
      </c>
    </row>
    <row r="3281" spans="1:47" x14ac:dyDescent="0.2">
      <c r="A3281" s="102">
        <v>2303</v>
      </c>
      <c r="B3281">
        <v>8601</v>
      </c>
      <c r="C3281" t="s">
        <v>22</v>
      </c>
      <c r="D3281" t="s">
        <v>1025</v>
      </c>
      <c r="E3281">
        <v>454.2</v>
      </c>
      <c r="F3281">
        <v>454</v>
      </c>
      <c r="G3281">
        <v>2200</v>
      </c>
      <c r="H3281" t="s">
        <v>898</v>
      </c>
      <c r="I3281">
        <v>9810</v>
      </c>
      <c r="J3281" t="s">
        <v>865</v>
      </c>
      <c r="K3281" t="s">
        <v>905</v>
      </c>
      <c r="L3281">
        <v>3400</v>
      </c>
      <c r="M3281">
        <v>3370</v>
      </c>
      <c r="N3281">
        <v>300</v>
      </c>
      <c r="O3281" t="s">
        <v>901</v>
      </c>
      <c r="P3281">
        <v>0.81024831634390804</v>
      </c>
      <c r="Q3281">
        <v>0.916769475428724</v>
      </c>
      <c r="R3281">
        <v>0.12076711004370801</v>
      </c>
      <c r="S3281">
        <v>1.8896382928884702E-2</v>
      </c>
      <c r="T3281">
        <v>1.4919456449050601</v>
      </c>
      <c r="U3281">
        <v>1.4919456449050601</v>
      </c>
      <c r="V3281">
        <v>0.99199258329360096</v>
      </c>
      <c r="W3281">
        <v>6.93</v>
      </c>
      <c r="X3281">
        <v>1.21</v>
      </c>
      <c r="Y3281">
        <v>-99217</v>
      </c>
      <c r="Z3281">
        <v>-7632</v>
      </c>
      <c r="AA3281">
        <v>-0.34</v>
      </c>
      <c r="AB3281">
        <v>13</v>
      </c>
      <c r="AC3281">
        <v>5</v>
      </c>
      <c r="AD3281">
        <v>8</v>
      </c>
      <c r="AE3281">
        <v>38.46</v>
      </c>
      <c r="AF3281">
        <v>21</v>
      </c>
      <c r="AG3281">
        <v>0</v>
      </c>
      <c r="AH3281">
        <v>0</v>
      </c>
      <c r="AI3281">
        <v>13</v>
      </c>
      <c r="AJ3281" s="301">
        <v>43919</v>
      </c>
      <c r="AK3281">
        <v>434.4</v>
      </c>
      <c r="AL3281">
        <v>3685</v>
      </c>
      <c r="AM3281" s="301">
        <v>43828</v>
      </c>
      <c r="AN3281">
        <v>553</v>
      </c>
      <c r="AO3281">
        <v>5290</v>
      </c>
      <c r="AP3281" s="301">
        <v>43645</v>
      </c>
      <c r="AQ3281">
        <v>490.5</v>
      </c>
      <c r="AR3281">
        <v>4565</v>
      </c>
      <c r="AS3281" s="301">
        <v>43280</v>
      </c>
      <c r="AT3281">
        <v>633.4</v>
      </c>
      <c r="AU3281">
        <v>5480</v>
      </c>
    </row>
    <row r="3282" spans="1:47" x14ac:dyDescent="0.2">
      <c r="A3282" s="102">
        <v>2711</v>
      </c>
      <c r="B3282">
        <v>1801</v>
      </c>
      <c r="C3282" t="s">
        <v>1352</v>
      </c>
      <c r="D3282" t="s">
        <v>907</v>
      </c>
      <c r="E3282">
        <v>3845</v>
      </c>
      <c r="F3282">
        <v>3905</v>
      </c>
      <c r="G3282">
        <v>200</v>
      </c>
      <c r="H3282" t="s">
        <v>898</v>
      </c>
      <c r="I3282">
        <v>4631</v>
      </c>
      <c r="J3282" t="s">
        <v>1088</v>
      </c>
      <c r="K3282" t="s">
        <v>920</v>
      </c>
      <c r="L3282">
        <v>2685</v>
      </c>
      <c r="M3282">
        <v>2636</v>
      </c>
      <c r="N3282">
        <v>300</v>
      </c>
      <c r="O3282" t="s">
        <v>901</v>
      </c>
      <c r="P3282">
        <v>0.93810775629515397</v>
      </c>
      <c r="Q3282">
        <v>0.90580917330591204</v>
      </c>
      <c r="R3282">
        <v>3.8389984085566001E-2</v>
      </c>
      <c r="S3282">
        <v>8.7481867570301103E-2</v>
      </c>
      <c r="T3282">
        <v>1.4420856260536301</v>
      </c>
      <c r="U3282">
        <v>1.4420856260536301</v>
      </c>
      <c r="V3282">
        <v>0.46838863816961901</v>
      </c>
      <c r="W3282">
        <v>5.41</v>
      </c>
      <c r="X3282">
        <v>1.25</v>
      </c>
      <c r="Y3282">
        <v>-99734</v>
      </c>
      <c r="Z3282">
        <v>-16622</v>
      </c>
      <c r="AA3282">
        <v>-0.8</v>
      </c>
      <c r="AB3282">
        <v>6</v>
      </c>
      <c r="AC3282">
        <v>2</v>
      </c>
      <c r="AD3282">
        <v>4</v>
      </c>
      <c r="AE3282">
        <v>33.33</v>
      </c>
      <c r="AF3282">
        <v>21</v>
      </c>
      <c r="AG3282">
        <v>0</v>
      </c>
      <c r="AH3282">
        <v>1</v>
      </c>
      <c r="AI3282">
        <v>5</v>
      </c>
      <c r="AJ3282" s="301">
        <v>43919</v>
      </c>
      <c r="AK3282">
        <v>3355</v>
      </c>
      <c r="AL3282">
        <v>2479</v>
      </c>
      <c r="AM3282" s="301">
        <v>43828</v>
      </c>
      <c r="AN3282">
        <v>4545</v>
      </c>
      <c r="AO3282">
        <v>3035</v>
      </c>
      <c r="AP3282" s="301">
        <v>43645</v>
      </c>
      <c r="AQ3282">
        <v>3990</v>
      </c>
      <c r="AR3282">
        <v>2906</v>
      </c>
      <c r="AS3282" s="301">
        <v>43280</v>
      </c>
      <c r="AT3282">
        <v>5980</v>
      </c>
      <c r="AU3282">
        <v>3450</v>
      </c>
    </row>
    <row r="3283" spans="1:47" x14ac:dyDescent="0.2">
      <c r="A3283" s="102">
        <v>4067</v>
      </c>
      <c r="B3283">
        <v>5301</v>
      </c>
      <c r="C3283" t="s">
        <v>553</v>
      </c>
      <c r="D3283" t="s">
        <v>897</v>
      </c>
      <c r="E3283">
        <v>1010</v>
      </c>
      <c r="F3283">
        <v>1001</v>
      </c>
      <c r="G3283">
        <v>1000</v>
      </c>
      <c r="H3283" t="s">
        <v>898</v>
      </c>
      <c r="I3283">
        <v>7012</v>
      </c>
      <c r="J3283" t="s">
        <v>1054</v>
      </c>
      <c r="K3283" t="s">
        <v>913</v>
      </c>
      <c r="L3283">
        <v>1524</v>
      </c>
      <c r="M3283">
        <v>1487</v>
      </c>
      <c r="N3283">
        <v>700</v>
      </c>
      <c r="O3283" t="s">
        <v>901</v>
      </c>
      <c r="P3283">
        <v>0.73389015315580597</v>
      </c>
      <c r="Q3283">
        <v>0.85217238368581005</v>
      </c>
      <c r="R3283">
        <v>0.15136504926561201</v>
      </c>
      <c r="S3283" s="15">
        <v>2.51392538312559E-3</v>
      </c>
      <c r="T3283">
        <v>2.2670684504082601</v>
      </c>
      <c r="U3283">
        <v>2.2670684504082601</v>
      </c>
      <c r="V3283">
        <v>2.3474276981546902</v>
      </c>
      <c r="W3283">
        <v>13.64</v>
      </c>
      <c r="X3283">
        <v>3.83</v>
      </c>
      <c r="Y3283">
        <v>-99873</v>
      </c>
      <c r="Z3283">
        <v>-5548</v>
      </c>
      <c r="AA3283">
        <v>-0.09</v>
      </c>
      <c r="AB3283">
        <v>18</v>
      </c>
      <c r="AC3283">
        <v>9</v>
      </c>
      <c r="AD3283">
        <v>9</v>
      </c>
      <c r="AE3283">
        <v>50</v>
      </c>
      <c r="AF3283">
        <v>13</v>
      </c>
      <c r="AG3283">
        <v>7</v>
      </c>
      <c r="AH3283">
        <v>6</v>
      </c>
      <c r="AI3283">
        <v>5</v>
      </c>
      <c r="AJ3283" s="301">
        <v>43919</v>
      </c>
      <c r="AK3283">
        <v>903</v>
      </c>
      <c r="AL3283">
        <v>1613</v>
      </c>
      <c r="AM3283" s="301">
        <v>43828</v>
      </c>
      <c r="AN3283">
        <v>1095</v>
      </c>
      <c r="AO3283">
        <v>2408</v>
      </c>
      <c r="AP3283" s="301">
        <v>43645</v>
      </c>
      <c r="AQ3283">
        <v>1140</v>
      </c>
      <c r="AR3283">
        <v>2584</v>
      </c>
      <c r="AS3283" s="301">
        <v>43280</v>
      </c>
      <c r="AT3283">
        <v>1975</v>
      </c>
      <c r="AU3283">
        <v>3200</v>
      </c>
    </row>
    <row r="3284" spans="1:47" x14ac:dyDescent="0.2">
      <c r="A3284" s="102">
        <v>780</v>
      </c>
      <c r="B3284">
        <v>8273</v>
      </c>
      <c r="C3284" t="s">
        <v>978</v>
      </c>
      <c r="D3284" t="s">
        <v>921</v>
      </c>
      <c r="E3284">
        <v>3425</v>
      </c>
      <c r="F3284">
        <v>3365</v>
      </c>
      <c r="G3284">
        <v>200</v>
      </c>
      <c r="H3284" t="s">
        <v>898</v>
      </c>
      <c r="I3284">
        <v>9602</v>
      </c>
      <c r="J3284" t="s">
        <v>1469</v>
      </c>
      <c r="K3284" t="s">
        <v>900</v>
      </c>
      <c r="L3284">
        <v>3800</v>
      </c>
      <c r="M3284">
        <v>3790</v>
      </c>
      <c r="N3284">
        <v>200</v>
      </c>
      <c r="O3284" t="s">
        <v>901</v>
      </c>
      <c r="P3284">
        <v>0.92755982279281302</v>
      </c>
      <c r="Q3284">
        <v>0.95162188719284702</v>
      </c>
      <c r="R3284">
        <v>6.7750420651211493E-2</v>
      </c>
      <c r="S3284">
        <v>3.3674835265583799E-3</v>
      </c>
      <c r="T3284">
        <v>0.78812284992199899</v>
      </c>
      <c r="U3284">
        <v>0.78812284992199899</v>
      </c>
      <c r="V3284">
        <v>1.06278711828414</v>
      </c>
      <c r="W3284">
        <v>4.0599999999999996</v>
      </c>
      <c r="X3284">
        <v>11.21</v>
      </c>
      <c r="Y3284">
        <v>-100221</v>
      </c>
      <c r="Z3284">
        <v>-16704</v>
      </c>
      <c r="AA3284">
        <v>-0.72</v>
      </c>
      <c r="AB3284">
        <v>6</v>
      </c>
      <c r="AC3284">
        <v>3</v>
      </c>
      <c r="AD3284">
        <v>3</v>
      </c>
      <c r="AE3284">
        <v>50</v>
      </c>
      <c r="AF3284">
        <v>20</v>
      </c>
      <c r="AG3284">
        <v>0</v>
      </c>
      <c r="AH3284">
        <v>1</v>
      </c>
      <c r="AI3284">
        <v>5</v>
      </c>
      <c r="AJ3284" s="301">
        <v>43919</v>
      </c>
      <c r="AK3284">
        <v>3060</v>
      </c>
      <c r="AL3284">
        <v>3285</v>
      </c>
      <c r="AM3284" s="301">
        <v>43828</v>
      </c>
      <c r="AN3284">
        <v>3935</v>
      </c>
      <c r="AO3284">
        <v>4545</v>
      </c>
      <c r="AP3284" s="301">
        <v>43645</v>
      </c>
      <c r="AQ3284">
        <v>4415</v>
      </c>
      <c r="AR3284">
        <v>4680</v>
      </c>
      <c r="AS3284" s="301">
        <v>43280</v>
      </c>
      <c r="AT3284">
        <v>6530</v>
      </c>
      <c r="AU3284">
        <v>3575</v>
      </c>
    </row>
    <row r="3285" spans="1:47" x14ac:dyDescent="0.2">
      <c r="A3285" s="102">
        <v>3837</v>
      </c>
      <c r="B3285">
        <v>6201</v>
      </c>
      <c r="C3285" t="s">
        <v>1150</v>
      </c>
      <c r="D3285" t="s">
        <v>913</v>
      </c>
      <c r="E3285">
        <v>5750</v>
      </c>
      <c r="F3285">
        <v>5650</v>
      </c>
      <c r="G3285">
        <v>100</v>
      </c>
      <c r="H3285" t="s">
        <v>898</v>
      </c>
      <c r="I3285">
        <v>9412</v>
      </c>
      <c r="J3285" t="s">
        <v>452</v>
      </c>
      <c r="K3285" t="s">
        <v>900</v>
      </c>
      <c r="L3285">
        <v>402</v>
      </c>
      <c r="M3285">
        <v>391</v>
      </c>
      <c r="N3285">
        <v>1400</v>
      </c>
      <c r="O3285" t="s">
        <v>901</v>
      </c>
      <c r="P3285">
        <v>0.87419569838188305</v>
      </c>
      <c r="Q3285">
        <v>0.86339570355755801</v>
      </c>
      <c r="R3285" s="106">
        <v>1.23506773737333E-2</v>
      </c>
      <c r="S3285">
        <v>3.9050075643694997E-2</v>
      </c>
      <c r="T3285">
        <v>3.1963317896641898</v>
      </c>
      <c r="U3285">
        <v>3.1963317896641898</v>
      </c>
      <c r="V3285">
        <v>1.6340142793433401</v>
      </c>
      <c r="W3285">
        <v>10.23</v>
      </c>
      <c r="X3285">
        <v>3.12</v>
      </c>
      <c r="Y3285">
        <v>-100405</v>
      </c>
      <c r="Z3285">
        <v>-5906</v>
      </c>
      <c r="AA3285">
        <v>-0.5</v>
      </c>
      <c r="AB3285">
        <v>17</v>
      </c>
      <c r="AC3285">
        <v>6</v>
      </c>
      <c r="AD3285">
        <v>11</v>
      </c>
      <c r="AE3285">
        <v>35.29</v>
      </c>
      <c r="AF3285">
        <v>20</v>
      </c>
      <c r="AG3285">
        <v>1</v>
      </c>
      <c r="AH3285">
        <v>2</v>
      </c>
      <c r="AI3285">
        <v>14</v>
      </c>
      <c r="AJ3285" s="301">
        <v>43919</v>
      </c>
      <c r="AK3285">
        <v>5370</v>
      </c>
      <c r="AL3285">
        <v>393</v>
      </c>
      <c r="AM3285" s="301">
        <v>43828</v>
      </c>
      <c r="AN3285">
        <v>6330</v>
      </c>
      <c r="AO3285">
        <v>485</v>
      </c>
      <c r="AP3285" s="301">
        <v>43645</v>
      </c>
      <c r="AQ3285">
        <v>6040</v>
      </c>
      <c r="AR3285">
        <v>438</v>
      </c>
      <c r="AS3285" s="301">
        <v>43280</v>
      </c>
      <c r="AT3285">
        <v>6010</v>
      </c>
      <c r="AU3285">
        <v>538</v>
      </c>
    </row>
    <row r="3286" spans="1:47" x14ac:dyDescent="0.2">
      <c r="A3286" s="102">
        <v>3566</v>
      </c>
      <c r="B3286">
        <v>2587</v>
      </c>
      <c r="C3286" t="s">
        <v>1233</v>
      </c>
      <c r="D3286" t="s">
        <v>923</v>
      </c>
      <c r="E3286">
        <v>4200</v>
      </c>
      <c r="F3286">
        <v>4180</v>
      </c>
      <c r="G3286">
        <v>200</v>
      </c>
      <c r="H3286" t="s">
        <v>901</v>
      </c>
      <c r="I3286">
        <v>5713</v>
      </c>
      <c r="J3286" t="s">
        <v>1099</v>
      </c>
      <c r="K3286" t="s">
        <v>911</v>
      </c>
      <c r="L3286">
        <v>2937</v>
      </c>
      <c r="M3286">
        <v>2957.5</v>
      </c>
      <c r="N3286">
        <v>300</v>
      </c>
      <c r="O3286" t="s">
        <v>898</v>
      </c>
      <c r="P3286">
        <v>0.766172905299907</v>
      </c>
      <c r="Q3286">
        <v>0.87482764676292102</v>
      </c>
      <c r="R3286">
        <v>0.109850196060633</v>
      </c>
      <c r="S3286">
        <v>1.3013653875682499E-3</v>
      </c>
      <c r="T3286">
        <v>-1.0473190849295</v>
      </c>
      <c r="U3286">
        <v>1.0473190849295</v>
      </c>
      <c r="V3286">
        <v>1.10535495591635</v>
      </c>
      <c r="W3286">
        <v>-12.23</v>
      </c>
      <c r="X3286">
        <v>6.13</v>
      </c>
      <c r="Y3286">
        <v>-100722</v>
      </c>
      <c r="Z3286">
        <v>-14389</v>
      </c>
      <c r="AA3286">
        <v>-0.56999999999999995</v>
      </c>
      <c r="AB3286">
        <v>7</v>
      </c>
      <c r="AC3286">
        <v>4</v>
      </c>
      <c r="AD3286">
        <v>3</v>
      </c>
      <c r="AE3286">
        <v>57.14</v>
      </c>
      <c r="AF3286">
        <v>17</v>
      </c>
      <c r="AG3286">
        <v>1</v>
      </c>
      <c r="AH3286">
        <v>2</v>
      </c>
      <c r="AI3286">
        <v>4</v>
      </c>
      <c r="AJ3286" s="301">
        <v>43919</v>
      </c>
      <c r="AK3286">
        <v>4260</v>
      </c>
      <c r="AL3286">
        <v>2311.5</v>
      </c>
      <c r="AM3286" s="301">
        <v>43828</v>
      </c>
      <c r="AN3286">
        <v>4545</v>
      </c>
      <c r="AO3286">
        <v>3544</v>
      </c>
      <c r="AP3286" s="301">
        <v>43645</v>
      </c>
      <c r="AQ3286">
        <v>4710</v>
      </c>
      <c r="AR3286">
        <v>3244</v>
      </c>
      <c r="AS3286" s="301">
        <v>43280</v>
      </c>
      <c r="AT3286">
        <v>4670</v>
      </c>
      <c r="AU3286">
        <v>4145</v>
      </c>
    </row>
    <row r="3287" spans="1:47" x14ac:dyDescent="0.2">
      <c r="A3287" s="102">
        <v>2195</v>
      </c>
      <c r="B3287">
        <v>1860</v>
      </c>
      <c r="C3287" t="s">
        <v>53</v>
      </c>
      <c r="D3287" t="s">
        <v>907</v>
      </c>
      <c r="E3287">
        <v>672</v>
      </c>
      <c r="F3287">
        <v>683</v>
      </c>
      <c r="G3287">
        <v>900</v>
      </c>
      <c r="H3287" t="s">
        <v>901</v>
      </c>
      <c r="I3287">
        <v>6988</v>
      </c>
      <c r="J3287" t="s">
        <v>61</v>
      </c>
      <c r="K3287" t="s">
        <v>920</v>
      </c>
      <c r="L3287">
        <v>5930</v>
      </c>
      <c r="M3287">
        <v>5940</v>
      </c>
      <c r="N3287">
        <v>100</v>
      </c>
      <c r="O3287" t="s">
        <v>898</v>
      </c>
      <c r="P3287">
        <v>0.93171807194353595</v>
      </c>
      <c r="Q3287">
        <v>0.91998749872161401</v>
      </c>
      <c r="R3287">
        <v>6.6568243115461903E-2</v>
      </c>
      <c r="S3287">
        <v>4.5831450575227403E-2</v>
      </c>
      <c r="T3287">
        <v>-1.01388428243452</v>
      </c>
      <c r="U3287">
        <v>1.01388428243452</v>
      </c>
      <c r="V3287">
        <v>1.1914791221758001</v>
      </c>
      <c r="W3287">
        <v>-5.09</v>
      </c>
      <c r="X3287">
        <v>3.48</v>
      </c>
      <c r="Y3287">
        <v>-101051</v>
      </c>
      <c r="Z3287">
        <v>-7773</v>
      </c>
      <c r="AA3287">
        <v>-0.11</v>
      </c>
      <c r="AB3287">
        <v>13</v>
      </c>
      <c r="AC3287">
        <v>9</v>
      </c>
      <c r="AD3287">
        <v>4</v>
      </c>
      <c r="AE3287">
        <v>69.23</v>
      </c>
      <c r="AF3287">
        <v>21</v>
      </c>
      <c r="AG3287">
        <v>1</v>
      </c>
      <c r="AH3287">
        <v>3</v>
      </c>
      <c r="AI3287">
        <v>9</v>
      </c>
      <c r="AJ3287" s="301">
        <v>43919</v>
      </c>
      <c r="AK3287">
        <v>641</v>
      </c>
      <c r="AL3287">
        <v>4865</v>
      </c>
      <c r="AM3287" s="301">
        <v>43828</v>
      </c>
      <c r="AN3287">
        <v>726</v>
      </c>
      <c r="AO3287">
        <v>6180</v>
      </c>
      <c r="AP3287" s="301">
        <v>43645</v>
      </c>
      <c r="AQ3287">
        <v>622</v>
      </c>
      <c r="AR3287">
        <v>5394</v>
      </c>
      <c r="AS3287" s="301">
        <v>43280</v>
      </c>
      <c r="AT3287">
        <v>936</v>
      </c>
      <c r="AU3287">
        <v>8103</v>
      </c>
    </row>
    <row r="3288" spans="1:47" x14ac:dyDescent="0.2">
      <c r="A3288" s="102">
        <v>3838</v>
      </c>
      <c r="B3288">
        <v>7459</v>
      </c>
      <c r="C3288" t="s">
        <v>604</v>
      </c>
      <c r="D3288" t="s">
        <v>905</v>
      </c>
      <c r="E3288">
        <v>2035</v>
      </c>
      <c r="F3288">
        <v>2036</v>
      </c>
      <c r="G3288">
        <v>500</v>
      </c>
      <c r="H3288" t="s">
        <v>898</v>
      </c>
      <c r="I3288">
        <v>8303</v>
      </c>
      <c r="J3288" t="s">
        <v>1460</v>
      </c>
      <c r="K3288" t="s">
        <v>940</v>
      </c>
      <c r="L3288">
        <v>1287</v>
      </c>
      <c r="M3288">
        <v>1296</v>
      </c>
      <c r="N3288">
        <v>800</v>
      </c>
      <c r="O3288" t="s">
        <v>901</v>
      </c>
      <c r="P3288">
        <v>0.69905492101683497</v>
      </c>
      <c r="Q3288">
        <v>0.86328957523011796</v>
      </c>
      <c r="R3288">
        <v>7.6276420308559597E-3</v>
      </c>
      <c r="S3288" s="15">
        <v>6.18167206559945E-2</v>
      </c>
      <c r="T3288">
        <v>0.95295481958297301</v>
      </c>
      <c r="U3288">
        <v>0.95295481958297301</v>
      </c>
      <c r="V3288">
        <v>0.93912649138420901</v>
      </c>
      <c r="W3288">
        <v>3.8</v>
      </c>
      <c r="X3288">
        <v>1.85</v>
      </c>
      <c r="Y3288">
        <v>-101065</v>
      </c>
      <c r="Z3288">
        <v>-7219</v>
      </c>
      <c r="AA3288">
        <v>-0.31</v>
      </c>
      <c r="AB3288">
        <v>14</v>
      </c>
      <c r="AC3288">
        <v>7</v>
      </c>
      <c r="AD3288">
        <v>7</v>
      </c>
      <c r="AE3288">
        <v>50</v>
      </c>
      <c r="AF3288">
        <v>20</v>
      </c>
      <c r="AG3288">
        <v>1</v>
      </c>
      <c r="AH3288">
        <v>2</v>
      </c>
      <c r="AI3288">
        <v>11</v>
      </c>
      <c r="AJ3288" s="301">
        <v>43919</v>
      </c>
      <c r="AK3288">
        <v>2183</v>
      </c>
      <c r="AL3288">
        <v>1461</v>
      </c>
      <c r="AM3288" s="301">
        <v>43828</v>
      </c>
      <c r="AN3288">
        <v>2413</v>
      </c>
      <c r="AO3288">
        <v>1675</v>
      </c>
      <c r="AP3288" s="301">
        <v>43645</v>
      </c>
      <c r="AQ3288">
        <v>2427</v>
      </c>
      <c r="AR3288">
        <v>1691</v>
      </c>
      <c r="AS3288" s="301">
        <v>43280</v>
      </c>
      <c r="AT3288">
        <v>2183</v>
      </c>
      <c r="AU3288">
        <v>1672</v>
      </c>
    </row>
    <row r="3289" spans="1:47" x14ac:dyDescent="0.2">
      <c r="A3289" s="102">
        <v>160</v>
      </c>
      <c r="B3289">
        <v>8002</v>
      </c>
      <c r="C3289" t="s">
        <v>26</v>
      </c>
      <c r="D3289" t="s">
        <v>905</v>
      </c>
      <c r="E3289">
        <v>485</v>
      </c>
      <c r="F3289">
        <v>483.8</v>
      </c>
      <c r="G3289">
        <v>1800</v>
      </c>
      <c r="H3289" t="s">
        <v>901</v>
      </c>
      <c r="I3289">
        <v>8309</v>
      </c>
      <c r="J3289" t="s">
        <v>641</v>
      </c>
      <c r="K3289" t="s">
        <v>940</v>
      </c>
      <c r="L3289">
        <v>2949.5</v>
      </c>
      <c r="M3289">
        <v>2928.5</v>
      </c>
      <c r="N3289">
        <v>300</v>
      </c>
      <c r="O3289" t="s">
        <v>898</v>
      </c>
      <c r="P3289">
        <v>0.86891519512706095</v>
      </c>
      <c r="Q3289">
        <v>0.969533442972907</v>
      </c>
      <c r="R3289" s="15">
        <v>4.1681431426397297E-2</v>
      </c>
      <c r="S3289">
        <v>9.9647491730054702E-2</v>
      </c>
      <c r="T3289">
        <v>-0.307108488900179</v>
      </c>
      <c r="U3289">
        <v>0.307108488900179</v>
      </c>
      <c r="V3289">
        <v>0.231028219276773</v>
      </c>
      <c r="W3289">
        <v>-1.87</v>
      </c>
      <c r="X3289">
        <v>0.88</v>
      </c>
      <c r="Y3289">
        <v>-101183</v>
      </c>
      <c r="Z3289">
        <v>-7227</v>
      </c>
      <c r="AA3289">
        <v>-0.42</v>
      </c>
      <c r="AB3289">
        <v>14</v>
      </c>
      <c r="AC3289">
        <v>7</v>
      </c>
      <c r="AD3289">
        <v>7</v>
      </c>
      <c r="AE3289">
        <v>50</v>
      </c>
      <c r="AF3289">
        <v>20</v>
      </c>
      <c r="AG3289">
        <v>0</v>
      </c>
      <c r="AH3289">
        <v>1</v>
      </c>
      <c r="AI3289">
        <v>13</v>
      </c>
      <c r="AJ3289" s="301">
        <v>43919</v>
      </c>
      <c r="AK3289">
        <v>562.4</v>
      </c>
      <c r="AL3289">
        <v>3284</v>
      </c>
      <c r="AM3289" s="301">
        <v>43828</v>
      </c>
      <c r="AN3289">
        <v>810.6</v>
      </c>
      <c r="AO3289">
        <v>4337</v>
      </c>
      <c r="AP3289" s="301">
        <v>43645</v>
      </c>
      <c r="AQ3289">
        <v>741.7</v>
      </c>
      <c r="AR3289">
        <v>3991</v>
      </c>
      <c r="AS3289" s="301">
        <v>43280</v>
      </c>
      <c r="AT3289">
        <v>826.9</v>
      </c>
      <c r="AU3289">
        <v>4318</v>
      </c>
    </row>
    <row r="3290" spans="1:47" x14ac:dyDescent="0.2">
      <c r="A3290" s="102">
        <v>3256</v>
      </c>
      <c r="B3290">
        <v>3405</v>
      </c>
      <c r="C3290" t="s">
        <v>1265</v>
      </c>
      <c r="D3290" t="s">
        <v>920</v>
      </c>
      <c r="E3290">
        <v>1120</v>
      </c>
      <c r="F3290">
        <v>1104</v>
      </c>
      <c r="G3290">
        <v>500</v>
      </c>
      <c r="H3290" t="s">
        <v>901</v>
      </c>
      <c r="I3290">
        <v>4114</v>
      </c>
      <c r="J3290" t="s">
        <v>997</v>
      </c>
      <c r="K3290" t="s">
        <v>920</v>
      </c>
      <c r="L3290">
        <v>5560</v>
      </c>
      <c r="M3290">
        <v>5590</v>
      </c>
      <c r="N3290">
        <v>100</v>
      </c>
      <c r="O3290" t="s">
        <v>898</v>
      </c>
      <c r="P3290">
        <v>0.83321243266190803</v>
      </c>
      <c r="Q3290">
        <v>0.88764136626705503</v>
      </c>
      <c r="R3290">
        <v>0.36385003589488502</v>
      </c>
      <c r="S3290" s="15">
        <v>7.1868664716847094E-2</v>
      </c>
      <c r="T3290">
        <v>-0.85090368994413501</v>
      </c>
      <c r="U3290">
        <v>0.85090368994413501</v>
      </c>
      <c r="V3290">
        <v>2.5993432799628702E-3</v>
      </c>
      <c r="W3290">
        <v>-4.41</v>
      </c>
      <c r="X3290">
        <v>1.25</v>
      </c>
      <c r="Y3290">
        <v>-101416</v>
      </c>
      <c r="Z3290">
        <v>-9220</v>
      </c>
      <c r="AA3290">
        <v>-0.65</v>
      </c>
      <c r="AB3290">
        <v>11</v>
      </c>
      <c r="AC3290">
        <v>5</v>
      </c>
      <c r="AD3290">
        <v>6</v>
      </c>
      <c r="AE3290">
        <v>45.45</v>
      </c>
      <c r="AF3290">
        <v>21</v>
      </c>
      <c r="AG3290">
        <v>1</v>
      </c>
      <c r="AH3290">
        <v>1</v>
      </c>
      <c r="AI3290">
        <v>9</v>
      </c>
      <c r="AJ3290" s="301">
        <v>43919</v>
      </c>
      <c r="AK3290">
        <v>1129</v>
      </c>
      <c r="AL3290">
        <v>5180</v>
      </c>
      <c r="AM3290" s="301">
        <v>43828</v>
      </c>
      <c r="AN3290">
        <v>1331</v>
      </c>
      <c r="AO3290">
        <v>6790</v>
      </c>
      <c r="AP3290" s="301">
        <v>43645</v>
      </c>
      <c r="AQ3290">
        <v>1308</v>
      </c>
      <c r="AR3290">
        <v>7230</v>
      </c>
      <c r="AS3290" s="301">
        <v>43280</v>
      </c>
      <c r="AT3290">
        <v>1497</v>
      </c>
      <c r="AU3290">
        <v>7900</v>
      </c>
    </row>
    <row r="3291" spans="1:47" x14ac:dyDescent="0.2">
      <c r="A3291" s="102">
        <v>4098</v>
      </c>
      <c r="B3291">
        <v>1969</v>
      </c>
      <c r="C3291" t="s">
        <v>1146</v>
      </c>
      <c r="D3291" t="s">
        <v>907</v>
      </c>
      <c r="E3291">
        <v>1570</v>
      </c>
      <c r="F3291">
        <v>1559</v>
      </c>
      <c r="G3291">
        <v>600</v>
      </c>
      <c r="H3291" t="s">
        <v>901</v>
      </c>
      <c r="I3291">
        <v>5201</v>
      </c>
      <c r="J3291" t="s">
        <v>1161</v>
      </c>
      <c r="K3291" t="s">
        <v>897</v>
      </c>
      <c r="L3291">
        <v>3070</v>
      </c>
      <c r="M3291">
        <v>3020</v>
      </c>
      <c r="N3291">
        <v>300</v>
      </c>
      <c r="O3291" t="s">
        <v>898</v>
      </c>
      <c r="P3291">
        <v>0.66385540395590703</v>
      </c>
      <c r="Q3291">
        <v>0.85007975107123301</v>
      </c>
      <c r="R3291">
        <v>4.5418518306210999E-2</v>
      </c>
      <c r="S3291">
        <v>8.3296874639356894E-2</v>
      </c>
      <c r="T3291">
        <v>-1.48182770420424</v>
      </c>
      <c r="U3291">
        <v>1.48182770420424</v>
      </c>
      <c r="V3291">
        <v>1.65276645134415</v>
      </c>
      <c r="W3291">
        <v>-16.28</v>
      </c>
      <c r="X3291">
        <v>3.25</v>
      </c>
      <c r="Y3291">
        <v>-101802</v>
      </c>
      <c r="Z3291">
        <v>-7831</v>
      </c>
      <c r="AA3291">
        <v>-0.4</v>
      </c>
      <c r="AB3291">
        <v>13</v>
      </c>
      <c r="AC3291">
        <v>7</v>
      </c>
      <c r="AD3291">
        <v>6</v>
      </c>
      <c r="AE3291">
        <v>53.85</v>
      </c>
      <c r="AF3291">
        <v>16</v>
      </c>
      <c r="AG3291">
        <v>2</v>
      </c>
      <c r="AH3291">
        <v>3</v>
      </c>
      <c r="AI3291">
        <v>8</v>
      </c>
      <c r="AJ3291" s="301">
        <v>43919</v>
      </c>
      <c r="AK3291">
        <v>1711</v>
      </c>
      <c r="AL3291">
        <v>2774</v>
      </c>
      <c r="AM3291" s="301">
        <v>43828</v>
      </c>
      <c r="AN3291">
        <v>1960</v>
      </c>
      <c r="AO3291">
        <v>3930</v>
      </c>
      <c r="AP3291" s="301">
        <v>43645</v>
      </c>
      <c r="AQ3291">
        <v>1826</v>
      </c>
      <c r="AR3291">
        <v>3785</v>
      </c>
      <c r="AS3291" s="301">
        <v>43280</v>
      </c>
      <c r="AT3291">
        <v>1993</v>
      </c>
      <c r="AU3291">
        <v>4225</v>
      </c>
    </row>
    <row r="3292" spans="1:47" x14ac:dyDescent="0.2">
      <c r="A3292" s="102">
        <v>1362</v>
      </c>
      <c r="B3292">
        <v>1812</v>
      </c>
      <c r="C3292" t="s">
        <v>961</v>
      </c>
      <c r="D3292" t="s">
        <v>907</v>
      </c>
      <c r="E3292">
        <v>1231</v>
      </c>
      <c r="F3292">
        <v>1252</v>
      </c>
      <c r="G3292">
        <v>800</v>
      </c>
      <c r="H3292" t="s">
        <v>898</v>
      </c>
      <c r="I3292">
        <v>4004</v>
      </c>
      <c r="J3292" t="s">
        <v>1027</v>
      </c>
      <c r="K3292" t="s">
        <v>920</v>
      </c>
      <c r="L3292">
        <v>2393</v>
      </c>
      <c r="M3292">
        <v>2398</v>
      </c>
      <c r="N3292">
        <v>400</v>
      </c>
      <c r="O3292" t="s">
        <v>901</v>
      </c>
      <c r="P3292">
        <v>0.86516534830076997</v>
      </c>
      <c r="Q3292">
        <v>0.940119449215295</v>
      </c>
      <c r="R3292">
        <v>0.12115715740531301</v>
      </c>
      <c r="S3292">
        <v>1.55732721330535E-2</v>
      </c>
      <c r="T3292">
        <v>1.23903474760653</v>
      </c>
      <c r="U3292">
        <v>1.23903474760653</v>
      </c>
      <c r="V3292">
        <v>0.60832325331147796</v>
      </c>
      <c r="W3292">
        <v>5.95</v>
      </c>
      <c r="X3292">
        <v>4.42</v>
      </c>
      <c r="Y3292">
        <v>-102218</v>
      </c>
      <c r="Z3292">
        <v>-7863</v>
      </c>
      <c r="AA3292">
        <v>-0.59</v>
      </c>
      <c r="AB3292">
        <v>13</v>
      </c>
      <c r="AC3292">
        <v>6</v>
      </c>
      <c r="AD3292">
        <v>7</v>
      </c>
      <c r="AE3292">
        <v>46.15</v>
      </c>
      <c r="AF3292">
        <v>17</v>
      </c>
      <c r="AG3292">
        <v>2</v>
      </c>
      <c r="AH3292">
        <v>4</v>
      </c>
      <c r="AI3292">
        <v>7</v>
      </c>
      <c r="AJ3292" s="301">
        <v>43919</v>
      </c>
      <c r="AK3292">
        <v>1155</v>
      </c>
      <c r="AL3292">
        <v>2311</v>
      </c>
      <c r="AM3292" s="301">
        <v>43828</v>
      </c>
      <c r="AN3292">
        <v>1458</v>
      </c>
      <c r="AO3292">
        <v>2899</v>
      </c>
      <c r="AP3292" s="301">
        <v>43645</v>
      </c>
      <c r="AQ3292">
        <v>1510</v>
      </c>
      <c r="AR3292">
        <v>3200</v>
      </c>
      <c r="AS3292" s="301">
        <v>43280</v>
      </c>
      <c r="AT3292">
        <v>1646</v>
      </c>
      <c r="AU3292">
        <v>4840</v>
      </c>
    </row>
    <row r="3293" spans="1:47" x14ac:dyDescent="0.2">
      <c r="A3293" s="102">
        <v>3456</v>
      </c>
      <c r="B3293">
        <v>1824</v>
      </c>
      <c r="C3293" t="s">
        <v>221</v>
      </c>
      <c r="D3293" t="s">
        <v>907</v>
      </c>
      <c r="E3293">
        <v>803</v>
      </c>
      <c r="F3293">
        <v>799</v>
      </c>
      <c r="G3293">
        <v>1100</v>
      </c>
      <c r="H3293" t="s">
        <v>901</v>
      </c>
      <c r="I3293">
        <v>1941</v>
      </c>
      <c r="J3293" t="s">
        <v>1159</v>
      </c>
      <c r="K3293" t="s">
        <v>907</v>
      </c>
      <c r="L3293">
        <v>2302</v>
      </c>
      <c r="M3293">
        <v>2285</v>
      </c>
      <c r="N3293">
        <v>400</v>
      </c>
      <c r="O3293" t="s">
        <v>898</v>
      </c>
      <c r="P3293">
        <v>0.66025918956262497</v>
      </c>
      <c r="Q3293">
        <v>0.87892851354526802</v>
      </c>
      <c r="R3293">
        <v>0.238562225060344</v>
      </c>
      <c r="S3293">
        <v>4.6072958387838203E-2</v>
      </c>
      <c r="T3293">
        <v>-1.6056173497439299</v>
      </c>
      <c r="U3293">
        <v>1.6056173497439299</v>
      </c>
      <c r="V3293">
        <v>1.1723487086759601</v>
      </c>
      <c r="W3293">
        <v>-7.11</v>
      </c>
      <c r="X3293">
        <v>3.84</v>
      </c>
      <c r="Y3293">
        <v>-102220</v>
      </c>
      <c r="Z3293">
        <v>-6815</v>
      </c>
      <c r="AA3293">
        <v>-0.32</v>
      </c>
      <c r="AB3293">
        <v>15</v>
      </c>
      <c r="AC3293">
        <v>6</v>
      </c>
      <c r="AD3293">
        <v>9</v>
      </c>
      <c r="AE3293">
        <v>40</v>
      </c>
      <c r="AF3293">
        <v>16</v>
      </c>
      <c r="AG3293">
        <v>3</v>
      </c>
      <c r="AH3293">
        <v>4</v>
      </c>
      <c r="AI3293">
        <v>8</v>
      </c>
      <c r="AJ3293" s="301">
        <v>43919</v>
      </c>
      <c r="AK3293">
        <v>779</v>
      </c>
      <c r="AL3293">
        <v>2248</v>
      </c>
      <c r="AM3293" s="301">
        <v>43828</v>
      </c>
      <c r="AN3293">
        <v>1069</v>
      </c>
      <c r="AO3293">
        <v>2532</v>
      </c>
      <c r="AP3293" s="301">
        <v>43645</v>
      </c>
      <c r="AQ3293">
        <v>904</v>
      </c>
      <c r="AR3293">
        <v>2296</v>
      </c>
      <c r="AS3293" s="301">
        <v>43280</v>
      </c>
      <c r="AT3293">
        <v>1235</v>
      </c>
      <c r="AU3293">
        <v>2698</v>
      </c>
    </row>
    <row r="3294" spans="1:47" x14ac:dyDescent="0.2">
      <c r="A3294" s="102">
        <v>2555</v>
      </c>
      <c r="B3294">
        <v>2296</v>
      </c>
      <c r="C3294" t="s">
        <v>1472</v>
      </c>
      <c r="D3294" t="s">
        <v>923</v>
      </c>
      <c r="E3294">
        <v>646</v>
      </c>
      <c r="F3294">
        <v>643</v>
      </c>
      <c r="G3294">
        <v>1700</v>
      </c>
      <c r="H3294" t="s">
        <v>901</v>
      </c>
      <c r="I3294">
        <v>7167</v>
      </c>
      <c r="J3294" t="s">
        <v>957</v>
      </c>
      <c r="K3294" t="s">
        <v>940</v>
      </c>
      <c r="L3294">
        <v>250</v>
      </c>
      <c r="M3294">
        <v>252</v>
      </c>
      <c r="N3294">
        <v>4300</v>
      </c>
      <c r="O3294" t="s">
        <v>898</v>
      </c>
      <c r="P3294">
        <v>0.86370925807866705</v>
      </c>
      <c r="Q3294">
        <v>0.90964763906092505</v>
      </c>
      <c r="R3294" s="15">
        <v>1.3649310746644499E-2</v>
      </c>
      <c r="S3294">
        <v>2.40749415889056E-2</v>
      </c>
      <c r="T3294">
        <v>-1.53266569007001</v>
      </c>
      <c r="U3294">
        <v>1.53266569007001</v>
      </c>
      <c r="V3294">
        <v>1.40425242038131</v>
      </c>
      <c r="W3294">
        <v>-9.14</v>
      </c>
      <c r="X3294">
        <v>0.87</v>
      </c>
      <c r="Y3294">
        <v>-102273</v>
      </c>
      <c r="Z3294">
        <v>-6016</v>
      </c>
      <c r="AA3294">
        <v>-0.28999999999999998</v>
      </c>
      <c r="AB3294">
        <v>17</v>
      </c>
      <c r="AC3294">
        <v>8</v>
      </c>
      <c r="AD3294">
        <v>9</v>
      </c>
      <c r="AE3294">
        <v>47.06</v>
      </c>
      <c r="AF3294">
        <v>21</v>
      </c>
      <c r="AG3294">
        <v>1</v>
      </c>
      <c r="AH3294">
        <v>0</v>
      </c>
      <c r="AI3294">
        <v>16</v>
      </c>
      <c r="AJ3294" s="301">
        <v>43919</v>
      </c>
      <c r="AK3294">
        <v>655</v>
      </c>
      <c r="AL3294">
        <v>230</v>
      </c>
      <c r="AM3294" s="301">
        <v>43828</v>
      </c>
      <c r="AN3294">
        <v>705</v>
      </c>
      <c r="AO3294">
        <v>280</v>
      </c>
      <c r="AP3294" s="301">
        <v>43645</v>
      </c>
      <c r="AQ3294">
        <v>743</v>
      </c>
      <c r="AR3294">
        <v>290</v>
      </c>
      <c r="AS3294" s="301">
        <v>43280</v>
      </c>
      <c r="AT3294">
        <v>941</v>
      </c>
      <c r="AU3294">
        <v>366</v>
      </c>
    </row>
    <row r="3295" spans="1:47" x14ac:dyDescent="0.2">
      <c r="A3295" s="102">
        <v>3419</v>
      </c>
      <c r="B3295">
        <v>6753</v>
      </c>
      <c r="C3295" t="s">
        <v>1348</v>
      </c>
      <c r="D3295" t="s">
        <v>903</v>
      </c>
      <c r="E3295">
        <v>1151</v>
      </c>
      <c r="F3295">
        <v>1114</v>
      </c>
      <c r="G3295">
        <v>800</v>
      </c>
      <c r="H3295" t="s">
        <v>901</v>
      </c>
      <c r="I3295">
        <v>7282</v>
      </c>
      <c r="J3295" t="s">
        <v>1079</v>
      </c>
      <c r="K3295" t="s">
        <v>913</v>
      </c>
      <c r="L3295">
        <v>2248</v>
      </c>
      <c r="M3295">
        <v>2231</v>
      </c>
      <c r="N3295">
        <v>400</v>
      </c>
      <c r="O3295" t="s">
        <v>898</v>
      </c>
      <c r="P3295">
        <v>0.64782227150073601</v>
      </c>
      <c r="Q3295">
        <v>0.88073108203823702</v>
      </c>
      <c r="R3295">
        <v>0.140645276591469</v>
      </c>
      <c r="S3295">
        <v>9.1848063880155706E-2</v>
      </c>
      <c r="T3295">
        <v>-1.2692181475506299</v>
      </c>
      <c r="U3295">
        <v>1.2692181475506299</v>
      </c>
      <c r="V3295">
        <v>1.0839972750009499</v>
      </c>
      <c r="W3295">
        <v>-12.79</v>
      </c>
      <c r="X3295">
        <v>0.13</v>
      </c>
      <c r="Y3295">
        <v>-102284</v>
      </c>
      <c r="Z3295">
        <v>-6017</v>
      </c>
      <c r="AA3295">
        <v>-0.18</v>
      </c>
      <c r="AB3295">
        <v>17</v>
      </c>
      <c r="AC3295">
        <v>9</v>
      </c>
      <c r="AD3295">
        <v>8</v>
      </c>
      <c r="AE3295">
        <v>52.94</v>
      </c>
      <c r="AF3295">
        <v>15</v>
      </c>
      <c r="AG3295">
        <v>4</v>
      </c>
      <c r="AH3295">
        <v>4</v>
      </c>
      <c r="AI3295">
        <v>9</v>
      </c>
      <c r="AJ3295" s="301">
        <v>43919</v>
      </c>
      <c r="AK3295">
        <v>1170</v>
      </c>
      <c r="AL3295">
        <v>1934</v>
      </c>
      <c r="AM3295" s="301">
        <v>43828</v>
      </c>
      <c r="AN3295">
        <v>1685</v>
      </c>
      <c r="AO3295">
        <v>2745</v>
      </c>
      <c r="AP3295" s="301">
        <v>43645</v>
      </c>
      <c r="AQ3295">
        <v>1221</v>
      </c>
      <c r="AR3295">
        <v>2157</v>
      </c>
      <c r="AS3295" s="301">
        <v>43280</v>
      </c>
      <c r="AT3295">
        <v>2490</v>
      </c>
      <c r="AU3295">
        <v>2716</v>
      </c>
    </row>
    <row r="3296" spans="1:47" x14ac:dyDescent="0.2">
      <c r="A3296" s="102">
        <v>954</v>
      </c>
      <c r="B3296">
        <v>7272</v>
      </c>
      <c r="C3296" t="s">
        <v>1039</v>
      </c>
      <c r="D3296" t="s">
        <v>913</v>
      </c>
      <c r="E3296">
        <v>1670</v>
      </c>
      <c r="F3296">
        <v>1639</v>
      </c>
      <c r="G3296">
        <v>600</v>
      </c>
      <c r="H3296" t="s">
        <v>898</v>
      </c>
      <c r="I3296">
        <v>7458</v>
      </c>
      <c r="J3296" t="s">
        <v>1193</v>
      </c>
      <c r="K3296" t="s">
        <v>905</v>
      </c>
      <c r="L3296">
        <v>3225</v>
      </c>
      <c r="M3296">
        <v>3135</v>
      </c>
      <c r="N3296">
        <v>300</v>
      </c>
      <c r="O3296" t="s">
        <v>901</v>
      </c>
      <c r="P3296">
        <v>0.762453665107932</v>
      </c>
      <c r="Q3296">
        <v>0.94841101439235098</v>
      </c>
      <c r="R3296">
        <v>0.41079092365519998</v>
      </c>
      <c r="S3296" s="15">
        <v>1.6189405603188801E-2</v>
      </c>
      <c r="T3296">
        <v>2.5469175955009402</v>
      </c>
      <c r="U3296">
        <v>2.5469175955009402</v>
      </c>
      <c r="V3296">
        <v>2.6217190632512399</v>
      </c>
      <c r="W3296">
        <v>17.670000000000002</v>
      </c>
      <c r="X3296">
        <v>4.5599999999999996</v>
      </c>
      <c r="Y3296">
        <v>-102546</v>
      </c>
      <c r="Z3296">
        <v>-14649</v>
      </c>
      <c r="AA3296">
        <v>-0.61</v>
      </c>
      <c r="AB3296">
        <v>7</v>
      </c>
      <c r="AC3296">
        <v>4</v>
      </c>
      <c r="AD3296">
        <v>3</v>
      </c>
      <c r="AE3296">
        <v>57.14</v>
      </c>
      <c r="AF3296">
        <v>17</v>
      </c>
      <c r="AG3296">
        <v>1</v>
      </c>
      <c r="AH3296">
        <v>2</v>
      </c>
      <c r="AI3296">
        <v>4</v>
      </c>
      <c r="AJ3296" s="301">
        <v>43919</v>
      </c>
      <c r="AK3296">
        <v>1350</v>
      </c>
      <c r="AL3296">
        <v>2991</v>
      </c>
      <c r="AM3296" s="301">
        <v>43828</v>
      </c>
      <c r="AN3296">
        <v>2203</v>
      </c>
      <c r="AO3296">
        <v>5730</v>
      </c>
      <c r="AP3296" s="301">
        <v>43645</v>
      </c>
      <c r="AQ3296">
        <v>1960</v>
      </c>
      <c r="AR3296">
        <v>5030</v>
      </c>
      <c r="AS3296" s="301">
        <v>43280</v>
      </c>
      <c r="AT3296">
        <v>2795</v>
      </c>
      <c r="AU3296">
        <v>5190</v>
      </c>
    </row>
    <row r="3297" spans="1:47" x14ac:dyDescent="0.2">
      <c r="A3297" s="102">
        <v>1229</v>
      </c>
      <c r="B3297">
        <v>2327</v>
      </c>
      <c r="C3297" t="s">
        <v>1171</v>
      </c>
      <c r="D3297" t="s">
        <v>900</v>
      </c>
      <c r="E3297">
        <v>2942</v>
      </c>
      <c r="F3297">
        <v>2914</v>
      </c>
      <c r="G3297">
        <v>300</v>
      </c>
      <c r="H3297" t="s">
        <v>898</v>
      </c>
      <c r="I3297">
        <v>9201</v>
      </c>
      <c r="J3297" t="s">
        <v>1086</v>
      </c>
      <c r="K3297" t="s">
        <v>1087</v>
      </c>
      <c r="L3297">
        <v>1900</v>
      </c>
      <c r="M3297">
        <v>1899</v>
      </c>
      <c r="N3297">
        <v>500</v>
      </c>
      <c r="O3297" t="s">
        <v>901</v>
      </c>
      <c r="P3297">
        <v>0.70640328424979804</v>
      </c>
      <c r="Q3297">
        <v>0.94303559163428596</v>
      </c>
      <c r="R3297">
        <v>0.28443060481560101</v>
      </c>
      <c r="S3297">
        <v>5.15781859385983E-3</v>
      </c>
      <c r="T3297">
        <v>1.6327379324246201</v>
      </c>
      <c r="U3297">
        <v>1.6327379324246201</v>
      </c>
      <c r="V3297">
        <v>1.5140300705099701</v>
      </c>
      <c r="W3297">
        <v>10.56</v>
      </c>
      <c r="X3297">
        <v>8.61</v>
      </c>
      <c r="Y3297">
        <v>-102801</v>
      </c>
      <c r="Z3297">
        <v>-8567</v>
      </c>
      <c r="AA3297">
        <v>-0.51</v>
      </c>
      <c r="AB3297">
        <v>12</v>
      </c>
      <c r="AC3297">
        <v>4</v>
      </c>
      <c r="AD3297">
        <v>8</v>
      </c>
      <c r="AE3297">
        <v>33.33</v>
      </c>
      <c r="AF3297">
        <v>18</v>
      </c>
      <c r="AG3297">
        <v>2</v>
      </c>
      <c r="AH3297">
        <v>1</v>
      </c>
      <c r="AI3297">
        <v>9</v>
      </c>
      <c r="AJ3297" s="301">
        <v>43919</v>
      </c>
      <c r="AK3297">
        <v>2686</v>
      </c>
      <c r="AL3297">
        <v>2069</v>
      </c>
      <c r="AM3297" s="301">
        <v>43828</v>
      </c>
      <c r="AN3297">
        <v>3600</v>
      </c>
      <c r="AO3297">
        <v>3397</v>
      </c>
      <c r="AP3297" s="301">
        <v>43645</v>
      </c>
      <c r="AQ3297">
        <v>3515</v>
      </c>
      <c r="AR3297">
        <v>3507</v>
      </c>
      <c r="AS3297" s="301">
        <v>43280</v>
      </c>
      <c r="AT3297">
        <v>2762</v>
      </c>
      <c r="AU3297">
        <v>3837</v>
      </c>
    </row>
    <row r="3298" spans="1:47" x14ac:dyDescent="0.2">
      <c r="A3298" s="102">
        <v>4028</v>
      </c>
      <c r="B3298">
        <v>2607</v>
      </c>
      <c r="C3298" t="s">
        <v>924</v>
      </c>
      <c r="D3298" t="s">
        <v>923</v>
      </c>
      <c r="E3298">
        <v>2794</v>
      </c>
      <c r="F3298">
        <v>2778</v>
      </c>
      <c r="G3298">
        <v>300</v>
      </c>
      <c r="H3298" t="s">
        <v>898</v>
      </c>
      <c r="I3298">
        <v>7201</v>
      </c>
      <c r="J3298" t="s">
        <v>928</v>
      </c>
      <c r="K3298" t="s">
        <v>913</v>
      </c>
      <c r="L3298">
        <v>400.4</v>
      </c>
      <c r="M3298">
        <v>394.7</v>
      </c>
      <c r="N3298">
        <v>2100</v>
      </c>
      <c r="O3298" t="s">
        <v>901</v>
      </c>
      <c r="P3298">
        <v>0.84458087406468396</v>
      </c>
      <c r="Q3298">
        <v>0.85468467126129199</v>
      </c>
      <c r="R3298">
        <v>1.41226183895166E-2</v>
      </c>
      <c r="S3298">
        <v>9.7169374937066899E-2</v>
      </c>
      <c r="T3298">
        <v>0.28016373238903602</v>
      </c>
      <c r="U3298">
        <v>0.28016373238903602</v>
      </c>
      <c r="V3298">
        <v>7.8614805690336201E-2</v>
      </c>
      <c r="W3298">
        <v>2.06</v>
      </c>
      <c r="X3298">
        <v>0.54</v>
      </c>
      <c r="Y3298">
        <v>-103210</v>
      </c>
      <c r="Z3298">
        <v>-4691</v>
      </c>
      <c r="AA3298">
        <v>-0.24</v>
      </c>
      <c r="AB3298">
        <v>22</v>
      </c>
      <c r="AC3298">
        <v>10</v>
      </c>
      <c r="AD3298">
        <v>12</v>
      </c>
      <c r="AE3298">
        <v>45.45</v>
      </c>
      <c r="AF3298">
        <v>18</v>
      </c>
      <c r="AG3298">
        <v>4</v>
      </c>
      <c r="AH3298">
        <v>5</v>
      </c>
      <c r="AI3298">
        <v>13</v>
      </c>
      <c r="AJ3298" s="301">
        <v>43919</v>
      </c>
      <c r="AK3298">
        <v>2692</v>
      </c>
      <c r="AL3298">
        <v>384.9</v>
      </c>
      <c r="AM3298" s="301">
        <v>43828</v>
      </c>
      <c r="AN3298">
        <v>2936</v>
      </c>
      <c r="AO3298">
        <v>636.1</v>
      </c>
      <c r="AP3298" s="301">
        <v>43645</v>
      </c>
      <c r="AQ3298">
        <v>3245</v>
      </c>
      <c r="AR3298">
        <v>789.6</v>
      </c>
      <c r="AS3298" s="301">
        <v>43280</v>
      </c>
      <c r="AT3298">
        <v>3850</v>
      </c>
      <c r="AU3298">
        <v>1053</v>
      </c>
    </row>
    <row r="3299" spans="1:47" x14ac:dyDescent="0.2">
      <c r="A3299" s="102">
        <v>922</v>
      </c>
      <c r="B3299">
        <v>2502</v>
      </c>
      <c r="C3299" t="s">
        <v>1457</v>
      </c>
      <c r="D3299" t="s">
        <v>923</v>
      </c>
      <c r="E3299">
        <v>3706</v>
      </c>
      <c r="F3299">
        <v>3701</v>
      </c>
      <c r="G3299">
        <v>200</v>
      </c>
      <c r="H3299" t="s">
        <v>901</v>
      </c>
      <c r="I3299">
        <v>5631</v>
      </c>
      <c r="J3299" t="s">
        <v>1053</v>
      </c>
      <c r="K3299" t="s">
        <v>909</v>
      </c>
      <c r="L3299">
        <v>1520</v>
      </c>
      <c r="M3299">
        <v>1508</v>
      </c>
      <c r="N3299">
        <v>500</v>
      </c>
      <c r="O3299" t="s">
        <v>898</v>
      </c>
      <c r="P3299">
        <v>0.94503764363617404</v>
      </c>
      <c r="Q3299">
        <v>0.94900622229739195</v>
      </c>
      <c r="R3299">
        <v>6.6347173191201401E-3</v>
      </c>
      <c r="S3299">
        <v>1.4672163052952899E-2</v>
      </c>
      <c r="T3299">
        <v>-1.7761282980178099</v>
      </c>
      <c r="U3299">
        <v>1.7761282980178099</v>
      </c>
      <c r="V3299">
        <v>1.62856607159317</v>
      </c>
      <c r="W3299">
        <v>-12.15</v>
      </c>
      <c r="X3299">
        <v>1.86</v>
      </c>
      <c r="Y3299">
        <v>-103356</v>
      </c>
      <c r="Z3299">
        <v>-9396</v>
      </c>
      <c r="AA3299">
        <v>-0.68</v>
      </c>
      <c r="AB3299">
        <v>11</v>
      </c>
      <c r="AC3299">
        <v>5</v>
      </c>
      <c r="AD3299">
        <v>6</v>
      </c>
      <c r="AE3299">
        <v>45.45</v>
      </c>
      <c r="AF3299">
        <v>17</v>
      </c>
      <c r="AG3299">
        <v>3</v>
      </c>
      <c r="AH3299">
        <v>3</v>
      </c>
      <c r="AI3299">
        <v>5</v>
      </c>
      <c r="AJ3299" s="301">
        <v>43919</v>
      </c>
      <c r="AK3299">
        <v>3661</v>
      </c>
      <c r="AL3299">
        <v>1267</v>
      </c>
      <c r="AM3299" s="301">
        <v>43828</v>
      </c>
      <c r="AN3299">
        <v>4983</v>
      </c>
      <c r="AO3299">
        <v>2157</v>
      </c>
      <c r="AP3299" s="301">
        <v>43645</v>
      </c>
      <c r="AQ3299">
        <v>4869</v>
      </c>
      <c r="AR3299">
        <v>1903</v>
      </c>
      <c r="AS3299" s="301">
        <v>43280</v>
      </c>
      <c r="AT3299">
        <v>5466</v>
      </c>
      <c r="AU3299">
        <v>2766</v>
      </c>
    </row>
    <row r="3300" spans="1:47" x14ac:dyDescent="0.2">
      <c r="A3300" s="102">
        <v>647</v>
      </c>
      <c r="B3300">
        <v>3087</v>
      </c>
      <c r="C3300" t="s">
        <v>1094</v>
      </c>
      <c r="D3300" t="s">
        <v>921</v>
      </c>
      <c r="E3300">
        <v>1721</v>
      </c>
      <c r="F3300">
        <v>1719</v>
      </c>
      <c r="G3300">
        <v>600</v>
      </c>
      <c r="H3300" t="s">
        <v>901</v>
      </c>
      <c r="I3300">
        <v>5631</v>
      </c>
      <c r="J3300" t="s">
        <v>1053</v>
      </c>
      <c r="K3300" t="s">
        <v>909</v>
      </c>
      <c r="L3300">
        <v>1520</v>
      </c>
      <c r="M3300">
        <v>1508</v>
      </c>
      <c r="N3300">
        <v>700</v>
      </c>
      <c r="O3300" t="s">
        <v>898</v>
      </c>
      <c r="P3300">
        <v>0.840037100760889</v>
      </c>
      <c r="Q3300">
        <v>0.95437240321058203</v>
      </c>
      <c r="R3300">
        <v>9.6250108053028E-2</v>
      </c>
      <c r="S3300">
        <v>8.3234865861864394E-3</v>
      </c>
      <c r="T3300">
        <v>-0.92332476232150495</v>
      </c>
      <c r="U3300">
        <v>0.92332476232150495</v>
      </c>
      <c r="V3300">
        <v>1.11196173056897</v>
      </c>
      <c r="W3300">
        <v>-10.07</v>
      </c>
      <c r="X3300">
        <v>2.35</v>
      </c>
      <c r="Y3300">
        <v>-103705</v>
      </c>
      <c r="Z3300">
        <v>-7977</v>
      </c>
      <c r="AA3300">
        <v>-0.51</v>
      </c>
      <c r="AB3300">
        <v>13</v>
      </c>
      <c r="AC3300">
        <v>6</v>
      </c>
      <c r="AD3300">
        <v>7</v>
      </c>
      <c r="AE3300">
        <v>46.15</v>
      </c>
      <c r="AF3300">
        <v>19</v>
      </c>
      <c r="AG3300">
        <v>1</v>
      </c>
      <c r="AH3300">
        <v>4</v>
      </c>
      <c r="AI3300">
        <v>8</v>
      </c>
      <c r="AJ3300" s="301">
        <v>43919</v>
      </c>
      <c r="AK3300">
        <v>1657</v>
      </c>
      <c r="AL3300">
        <v>1267</v>
      </c>
      <c r="AM3300" s="301">
        <v>43828</v>
      </c>
      <c r="AN3300">
        <v>2166</v>
      </c>
      <c r="AO3300">
        <v>2157</v>
      </c>
      <c r="AP3300" s="301">
        <v>43645</v>
      </c>
      <c r="AQ3300">
        <v>2077</v>
      </c>
      <c r="AR3300">
        <v>1903</v>
      </c>
      <c r="AS3300" s="301">
        <v>43280</v>
      </c>
      <c r="AT3300">
        <v>2140</v>
      </c>
      <c r="AU3300">
        <v>2766</v>
      </c>
    </row>
    <row r="3301" spans="1:47" x14ac:dyDescent="0.2">
      <c r="A3301" s="102">
        <v>1064</v>
      </c>
      <c r="B3301">
        <v>6287</v>
      </c>
      <c r="C3301" t="s">
        <v>963</v>
      </c>
      <c r="D3301" t="s">
        <v>909</v>
      </c>
      <c r="E3301">
        <v>2270</v>
      </c>
      <c r="F3301">
        <v>2245</v>
      </c>
      <c r="G3301">
        <v>500</v>
      </c>
      <c r="H3301" t="s">
        <v>901</v>
      </c>
      <c r="I3301">
        <v>6592</v>
      </c>
      <c r="J3301" t="s">
        <v>1059</v>
      </c>
      <c r="K3301" t="s">
        <v>903</v>
      </c>
      <c r="L3301">
        <v>3415</v>
      </c>
      <c r="M3301">
        <v>3380</v>
      </c>
      <c r="N3301">
        <v>300</v>
      </c>
      <c r="O3301" t="s">
        <v>898</v>
      </c>
      <c r="P3301">
        <v>0.89409857449792496</v>
      </c>
      <c r="Q3301">
        <v>0.94611244463769795</v>
      </c>
      <c r="R3301">
        <v>0.29675172304387598</v>
      </c>
      <c r="S3301" s="15">
        <v>2.71217158380734E-2</v>
      </c>
      <c r="T3301">
        <v>-0.33606950545478798</v>
      </c>
      <c r="U3301">
        <v>0.33606950545478798</v>
      </c>
      <c r="V3301">
        <v>0.54054596678384303</v>
      </c>
      <c r="W3301">
        <v>-1.68</v>
      </c>
      <c r="X3301">
        <v>10.7</v>
      </c>
      <c r="Y3301">
        <v>-104022</v>
      </c>
      <c r="Z3301">
        <v>-9457</v>
      </c>
      <c r="AA3301">
        <v>-0.6</v>
      </c>
      <c r="AB3301">
        <v>11</v>
      </c>
      <c r="AC3301">
        <v>5</v>
      </c>
      <c r="AD3301">
        <v>6</v>
      </c>
      <c r="AE3301">
        <v>45.45</v>
      </c>
      <c r="AF3301">
        <v>18</v>
      </c>
      <c r="AG3301">
        <v>1</v>
      </c>
      <c r="AH3301">
        <v>2</v>
      </c>
      <c r="AI3301">
        <v>8</v>
      </c>
      <c r="AJ3301" s="301">
        <v>43919</v>
      </c>
      <c r="AK3301">
        <v>2183</v>
      </c>
      <c r="AL3301">
        <v>3360</v>
      </c>
      <c r="AM3301" s="301">
        <v>43828</v>
      </c>
      <c r="AN3301">
        <v>3430</v>
      </c>
      <c r="AO3301">
        <v>4150</v>
      </c>
      <c r="AP3301" s="301">
        <v>43645</v>
      </c>
      <c r="AQ3301">
        <v>2767</v>
      </c>
      <c r="AR3301">
        <v>3850</v>
      </c>
      <c r="AS3301" s="301">
        <v>43280</v>
      </c>
      <c r="AT3301">
        <v>3190</v>
      </c>
      <c r="AU3301">
        <v>5180</v>
      </c>
    </row>
    <row r="3302" spans="1:47" x14ac:dyDescent="0.2">
      <c r="A3302" s="102">
        <v>2831</v>
      </c>
      <c r="B3302">
        <v>8060</v>
      </c>
      <c r="C3302" t="s">
        <v>776</v>
      </c>
      <c r="D3302" t="s">
        <v>905</v>
      </c>
      <c r="E3302">
        <v>2200</v>
      </c>
      <c r="F3302">
        <v>2140</v>
      </c>
      <c r="G3302">
        <v>500</v>
      </c>
      <c r="H3302" t="s">
        <v>901</v>
      </c>
      <c r="I3302">
        <v>8253</v>
      </c>
      <c r="J3302" t="s">
        <v>429</v>
      </c>
      <c r="K3302" t="s">
        <v>904</v>
      </c>
      <c r="L3302">
        <v>1254</v>
      </c>
      <c r="M3302">
        <v>1231</v>
      </c>
      <c r="N3302">
        <v>900</v>
      </c>
      <c r="O3302" t="s">
        <v>898</v>
      </c>
      <c r="P3302">
        <v>0.85897285624466102</v>
      </c>
      <c r="Q3302">
        <v>0.90274251086648905</v>
      </c>
      <c r="R3302" s="15">
        <v>0.10544480799752901</v>
      </c>
      <c r="S3302" s="15">
        <v>3.41180960829583E-3</v>
      </c>
      <c r="T3302">
        <v>-2.3237901850106699E-2</v>
      </c>
      <c r="U3302">
        <v>2.3237901850106699E-2</v>
      </c>
      <c r="V3302">
        <v>1.2017126406466599E-2</v>
      </c>
      <c r="W3302">
        <v>-0.17</v>
      </c>
      <c r="X3302">
        <v>3.54</v>
      </c>
      <c r="Y3302">
        <v>-104190</v>
      </c>
      <c r="Z3302">
        <v>-6946</v>
      </c>
      <c r="AA3302">
        <v>-0.31</v>
      </c>
      <c r="AB3302">
        <v>15</v>
      </c>
      <c r="AC3302">
        <v>6</v>
      </c>
      <c r="AD3302">
        <v>9</v>
      </c>
      <c r="AE3302">
        <v>40</v>
      </c>
      <c r="AF3302">
        <v>20</v>
      </c>
      <c r="AG3302">
        <v>2</v>
      </c>
      <c r="AH3302">
        <v>2</v>
      </c>
      <c r="AI3302">
        <v>11</v>
      </c>
      <c r="AJ3302" s="301">
        <v>43919</v>
      </c>
      <c r="AK3302">
        <v>2199</v>
      </c>
      <c r="AL3302">
        <v>1288</v>
      </c>
      <c r="AM3302" s="301">
        <v>43828</v>
      </c>
      <c r="AN3302">
        <v>2540</v>
      </c>
      <c r="AO3302">
        <v>1901</v>
      </c>
      <c r="AP3302" s="301">
        <v>43645</v>
      </c>
      <c r="AQ3302">
        <v>2372</v>
      </c>
      <c r="AR3302">
        <v>1283</v>
      </c>
      <c r="AS3302" s="301">
        <v>43280</v>
      </c>
      <c r="AT3302">
        <v>2278</v>
      </c>
      <c r="AU3302">
        <v>1698</v>
      </c>
    </row>
    <row r="3303" spans="1:47" x14ac:dyDescent="0.2">
      <c r="A3303" s="102">
        <v>2604</v>
      </c>
      <c r="B3303">
        <v>2282</v>
      </c>
      <c r="C3303" t="s">
        <v>1429</v>
      </c>
      <c r="D3303" t="s">
        <v>923</v>
      </c>
      <c r="E3303">
        <v>4225</v>
      </c>
      <c r="F3303">
        <v>4200</v>
      </c>
      <c r="G3303">
        <v>200</v>
      </c>
      <c r="H3303" t="s">
        <v>901</v>
      </c>
      <c r="I3303">
        <v>3076</v>
      </c>
      <c r="J3303" t="s">
        <v>1126</v>
      </c>
      <c r="K3303" t="s">
        <v>905</v>
      </c>
      <c r="L3303">
        <v>1560</v>
      </c>
      <c r="M3303">
        <v>1532</v>
      </c>
      <c r="N3303">
        <v>500</v>
      </c>
      <c r="O3303" t="s">
        <v>898</v>
      </c>
      <c r="P3303">
        <v>0.90381631594147305</v>
      </c>
      <c r="Q3303">
        <v>0.90852813690538903</v>
      </c>
      <c r="R3303">
        <v>0.42526644851189599</v>
      </c>
      <c r="S3303" s="15">
        <v>9.7675400004558599E-2</v>
      </c>
      <c r="T3303">
        <v>-0.13374874795248101</v>
      </c>
      <c r="U3303">
        <v>0.13374874795248101</v>
      </c>
      <c r="V3303">
        <v>0.74690986950577098</v>
      </c>
      <c r="W3303">
        <v>-0.51</v>
      </c>
      <c r="X3303">
        <v>8.81</v>
      </c>
      <c r="Y3303">
        <v>-105162</v>
      </c>
      <c r="Z3303">
        <v>-9560</v>
      </c>
      <c r="AA3303">
        <v>-0.56999999999999995</v>
      </c>
      <c r="AB3303">
        <v>11</v>
      </c>
      <c r="AC3303">
        <v>4</v>
      </c>
      <c r="AD3303">
        <v>7</v>
      </c>
      <c r="AE3303">
        <v>36.36</v>
      </c>
      <c r="AF3303">
        <v>21</v>
      </c>
      <c r="AG3303">
        <v>1</v>
      </c>
      <c r="AH3303">
        <v>0</v>
      </c>
      <c r="AI3303">
        <v>10</v>
      </c>
      <c r="AJ3303" s="301">
        <v>43919</v>
      </c>
      <c r="AK3303">
        <v>3980</v>
      </c>
      <c r="AL3303">
        <v>1344</v>
      </c>
      <c r="AM3303" s="301">
        <v>43828</v>
      </c>
      <c r="AN3303">
        <v>4510</v>
      </c>
      <c r="AO3303">
        <v>1947</v>
      </c>
      <c r="AP3303" s="301">
        <v>43645</v>
      </c>
      <c r="AQ3303">
        <v>4695</v>
      </c>
      <c r="AR3303">
        <v>1791</v>
      </c>
      <c r="AS3303" s="301">
        <v>43280</v>
      </c>
      <c r="AT3303">
        <v>4325</v>
      </c>
      <c r="AU3303">
        <v>2309</v>
      </c>
    </row>
    <row r="3304" spans="1:47" x14ac:dyDescent="0.2">
      <c r="A3304" s="102">
        <v>2495</v>
      </c>
      <c r="B3304">
        <v>6925</v>
      </c>
      <c r="C3304" t="s">
        <v>1177</v>
      </c>
      <c r="D3304" t="s">
        <v>903</v>
      </c>
      <c r="E3304">
        <v>1339</v>
      </c>
      <c r="F3304">
        <v>1427</v>
      </c>
      <c r="G3304">
        <v>700</v>
      </c>
      <c r="H3304" t="s">
        <v>898</v>
      </c>
      <c r="I3304">
        <v>8306</v>
      </c>
      <c r="J3304" t="s">
        <v>1029</v>
      </c>
      <c r="K3304" t="s">
        <v>940</v>
      </c>
      <c r="L3304">
        <v>422</v>
      </c>
      <c r="M3304">
        <v>422.5</v>
      </c>
      <c r="N3304">
        <v>2400</v>
      </c>
      <c r="O3304" t="s">
        <v>901</v>
      </c>
      <c r="P3304">
        <v>0.86262263023717101</v>
      </c>
      <c r="Q3304">
        <v>0.91129546647447701</v>
      </c>
      <c r="R3304">
        <v>0.39354015296182898</v>
      </c>
      <c r="S3304" s="15">
        <v>4.6400269765095203E-2</v>
      </c>
      <c r="T3304">
        <v>2.0806560416267499</v>
      </c>
      <c r="U3304">
        <v>2.0806560416267499</v>
      </c>
      <c r="V3304">
        <v>1.2213707267232701</v>
      </c>
      <c r="W3304">
        <v>17.37</v>
      </c>
      <c r="X3304">
        <v>1.51</v>
      </c>
      <c r="Y3304">
        <v>-105290</v>
      </c>
      <c r="Z3304">
        <v>-6194</v>
      </c>
      <c r="AA3304">
        <v>-0.28000000000000003</v>
      </c>
      <c r="AB3304">
        <v>17</v>
      </c>
      <c r="AC3304">
        <v>8</v>
      </c>
      <c r="AD3304">
        <v>9</v>
      </c>
      <c r="AE3304">
        <v>47.06</v>
      </c>
      <c r="AF3304">
        <v>21</v>
      </c>
      <c r="AG3304">
        <v>0</v>
      </c>
      <c r="AH3304">
        <v>1</v>
      </c>
      <c r="AI3304">
        <v>16</v>
      </c>
      <c r="AJ3304" s="301">
        <v>43919</v>
      </c>
      <c r="AK3304">
        <v>1060</v>
      </c>
      <c r="AL3304">
        <v>426.1</v>
      </c>
      <c r="AM3304" s="301">
        <v>43828</v>
      </c>
      <c r="AN3304">
        <v>1624</v>
      </c>
      <c r="AO3304">
        <v>593.20000000000005</v>
      </c>
      <c r="AP3304" s="301">
        <v>43645</v>
      </c>
      <c r="AQ3304">
        <v>1435</v>
      </c>
      <c r="AR3304">
        <v>524.29999999999995</v>
      </c>
      <c r="AS3304" s="301">
        <v>43280</v>
      </c>
      <c r="AT3304">
        <v>1385</v>
      </c>
      <c r="AU3304">
        <v>621.6</v>
      </c>
    </row>
    <row r="3305" spans="1:47" x14ac:dyDescent="0.2">
      <c r="A3305" s="102">
        <v>3248</v>
      </c>
      <c r="B3305">
        <v>2282</v>
      </c>
      <c r="C3305" t="s">
        <v>1429</v>
      </c>
      <c r="D3305" t="s">
        <v>923</v>
      </c>
      <c r="E3305">
        <v>4225</v>
      </c>
      <c r="F3305">
        <v>4200</v>
      </c>
      <c r="G3305">
        <v>200</v>
      </c>
      <c r="H3305" t="s">
        <v>898</v>
      </c>
      <c r="I3305">
        <v>3405</v>
      </c>
      <c r="J3305" t="s">
        <v>1265</v>
      </c>
      <c r="K3305" t="s">
        <v>920</v>
      </c>
      <c r="L3305">
        <v>1120</v>
      </c>
      <c r="M3305">
        <v>1104</v>
      </c>
      <c r="N3305">
        <v>800</v>
      </c>
      <c r="O3305" t="s">
        <v>901</v>
      </c>
      <c r="P3305">
        <v>0.90841880096092398</v>
      </c>
      <c r="Q3305">
        <v>0.88787894861043404</v>
      </c>
      <c r="R3305" s="15">
        <v>3.09003574420646E-2</v>
      </c>
      <c r="S3305">
        <v>1.2288881699877499E-2</v>
      </c>
      <c r="T3305">
        <v>2.0782343651534698</v>
      </c>
      <c r="U3305">
        <v>2.0782343651534698</v>
      </c>
      <c r="V3305">
        <v>1.5187141930011601</v>
      </c>
      <c r="W3305">
        <v>9.33</v>
      </c>
      <c r="X3305">
        <v>5.14</v>
      </c>
      <c r="Y3305">
        <v>-105498</v>
      </c>
      <c r="Z3305">
        <v>-7536</v>
      </c>
      <c r="AA3305">
        <v>-0.47</v>
      </c>
      <c r="AB3305">
        <v>14</v>
      </c>
      <c r="AC3305">
        <v>7</v>
      </c>
      <c r="AD3305">
        <v>7</v>
      </c>
      <c r="AE3305">
        <v>50</v>
      </c>
      <c r="AF3305">
        <v>17</v>
      </c>
      <c r="AG3305">
        <v>1</v>
      </c>
      <c r="AH3305">
        <v>2</v>
      </c>
      <c r="AI3305">
        <v>11</v>
      </c>
      <c r="AJ3305" s="301">
        <v>43919</v>
      </c>
      <c r="AK3305">
        <v>3980</v>
      </c>
      <c r="AL3305">
        <v>1129</v>
      </c>
      <c r="AM3305" s="301">
        <v>43828</v>
      </c>
      <c r="AN3305">
        <v>4510</v>
      </c>
      <c r="AO3305">
        <v>1331</v>
      </c>
      <c r="AP3305" s="301">
        <v>43645</v>
      </c>
      <c r="AQ3305">
        <v>4695</v>
      </c>
      <c r="AR3305">
        <v>1308</v>
      </c>
      <c r="AS3305" s="301">
        <v>43280</v>
      </c>
      <c r="AT3305">
        <v>4325</v>
      </c>
      <c r="AU3305">
        <v>1497</v>
      </c>
    </row>
    <row r="3306" spans="1:47" x14ac:dyDescent="0.2">
      <c r="A3306" s="102">
        <v>2625</v>
      </c>
      <c r="B3306">
        <v>3291</v>
      </c>
      <c r="C3306" t="s">
        <v>55</v>
      </c>
      <c r="D3306" t="s">
        <v>917</v>
      </c>
      <c r="E3306">
        <v>1661</v>
      </c>
      <c r="F3306">
        <v>1643</v>
      </c>
      <c r="G3306">
        <v>600</v>
      </c>
      <c r="H3306" t="s">
        <v>898</v>
      </c>
      <c r="I3306">
        <v>8031</v>
      </c>
      <c r="J3306" t="s">
        <v>618</v>
      </c>
      <c r="K3306" t="s">
        <v>905</v>
      </c>
      <c r="L3306">
        <v>1600.5</v>
      </c>
      <c r="M3306">
        <v>1596</v>
      </c>
      <c r="N3306">
        <v>600</v>
      </c>
      <c r="O3306" t="s">
        <v>901</v>
      </c>
      <c r="P3306">
        <v>0.86628617989538703</v>
      </c>
      <c r="Q3306">
        <v>0.90783706363227901</v>
      </c>
      <c r="R3306">
        <v>0.27462930176904299</v>
      </c>
      <c r="S3306">
        <v>9.7037782748553597E-2</v>
      </c>
      <c r="T3306">
        <v>1.70463737574634</v>
      </c>
      <c r="U3306">
        <v>1.70463737574634</v>
      </c>
      <c r="V3306">
        <v>1.8837223844276501</v>
      </c>
      <c r="W3306">
        <v>7.76</v>
      </c>
      <c r="X3306">
        <v>2.86</v>
      </c>
      <c r="Y3306">
        <v>-105681</v>
      </c>
      <c r="Z3306">
        <v>-6217</v>
      </c>
      <c r="AA3306">
        <v>-0.31</v>
      </c>
      <c r="AB3306">
        <v>17</v>
      </c>
      <c r="AC3306">
        <v>8</v>
      </c>
      <c r="AD3306">
        <v>9</v>
      </c>
      <c r="AE3306">
        <v>47.06</v>
      </c>
      <c r="AF3306">
        <v>21</v>
      </c>
      <c r="AG3306">
        <v>1</v>
      </c>
      <c r="AH3306">
        <v>1</v>
      </c>
      <c r="AI3306">
        <v>15</v>
      </c>
      <c r="AJ3306" s="301">
        <v>43919</v>
      </c>
      <c r="AK3306">
        <v>1545</v>
      </c>
      <c r="AL3306">
        <v>1570</v>
      </c>
      <c r="AM3306" s="301">
        <v>43828</v>
      </c>
      <c r="AN3306">
        <v>1919</v>
      </c>
      <c r="AO3306">
        <v>1946</v>
      </c>
      <c r="AP3306" s="301">
        <v>43645</v>
      </c>
      <c r="AQ3306">
        <v>1803</v>
      </c>
      <c r="AR3306">
        <v>1798</v>
      </c>
      <c r="AS3306" s="301">
        <v>43280</v>
      </c>
      <c r="AT3306">
        <v>2103</v>
      </c>
      <c r="AU3306">
        <v>1828</v>
      </c>
    </row>
    <row r="3307" spans="1:47" x14ac:dyDescent="0.2">
      <c r="A3307" s="102">
        <v>1706</v>
      </c>
      <c r="B3307">
        <v>6923</v>
      </c>
      <c r="C3307" t="s">
        <v>54</v>
      </c>
      <c r="D3307" t="s">
        <v>903</v>
      </c>
      <c r="E3307">
        <v>2563</v>
      </c>
      <c r="F3307">
        <v>2534</v>
      </c>
      <c r="G3307">
        <v>400</v>
      </c>
      <c r="H3307" t="s">
        <v>901</v>
      </c>
      <c r="I3307">
        <v>7205</v>
      </c>
      <c r="J3307" t="s">
        <v>56</v>
      </c>
      <c r="K3307" t="s">
        <v>913</v>
      </c>
      <c r="L3307">
        <v>710</v>
      </c>
      <c r="M3307">
        <v>693</v>
      </c>
      <c r="N3307">
        <v>1500</v>
      </c>
      <c r="O3307" t="s">
        <v>898</v>
      </c>
      <c r="P3307">
        <v>0.92907715611067099</v>
      </c>
      <c r="Q3307">
        <v>0.93220542592187605</v>
      </c>
      <c r="R3307">
        <v>0.39411346191768898</v>
      </c>
      <c r="S3307">
        <v>8.7144804769270806E-2</v>
      </c>
      <c r="T3307">
        <v>-8.8132265589629596E-2</v>
      </c>
      <c r="U3307">
        <v>8.8132265589629596E-2</v>
      </c>
      <c r="V3307">
        <v>0.27544397839441598</v>
      </c>
      <c r="W3307">
        <v>-0.64</v>
      </c>
      <c r="X3307">
        <v>2.56</v>
      </c>
      <c r="Y3307">
        <v>-106695</v>
      </c>
      <c r="Z3307">
        <v>-7621</v>
      </c>
      <c r="AA3307">
        <v>-0.32</v>
      </c>
      <c r="AB3307">
        <v>14</v>
      </c>
      <c r="AC3307">
        <v>7</v>
      </c>
      <c r="AD3307">
        <v>7</v>
      </c>
      <c r="AE3307">
        <v>50</v>
      </c>
      <c r="AF3307">
        <v>19</v>
      </c>
      <c r="AG3307">
        <v>2</v>
      </c>
      <c r="AH3307">
        <v>2</v>
      </c>
      <c r="AI3307">
        <v>10</v>
      </c>
      <c r="AJ3307" s="301">
        <v>43919</v>
      </c>
      <c r="AK3307">
        <v>2175</v>
      </c>
      <c r="AL3307">
        <v>588</v>
      </c>
      <c r="AM3307" s="301">
        <v>43828</v>
      </c>
      <c r="AN3307">
        <v>3180</v>
      </c>
      <c r="AO3307">
        <v>1162</v>
      </c>
      <c r="AP3307" s="301">
        <v>43645</v>
      </c>
      <c r="AQ3307">
        <v>2743</v>
      </c>
      <c r="AR3307">
        <v>912</v>
      </c>
      <c r="AS3307" s="301">
        <v>43280</v>
      </c>
      <c r="AT3307">
        <v>3700</v>
      </c>
      <c r="AU3307">
        <v>1171</v>
      </c>
    </row>
    <row r="3308" spans="1:47" x14ac:dyDescent="0.2">
      <c r="A3308" s="102">
        <v>3323</v>
      </c>
      <c r="B3308">
        <v>1959</v>
      </c>
      <c r="C3308" t="s">
        <v>1446</v>
      </c>
      <c r="D3308" t="s">
        <v>907</v>
      </c>
      <c r="E3308">
        <v>3135</v>
      </c>
      <c r="F3308">
        <v>3115</v>
      </c>
      <c r="G3308">
        <v>300</v>
      </c>
      <c r="H3308" t="s">
        <v>898</v>
      </c>
      <c r="I3308">
        <v>7762</v>
      </c>
      <c r="J3308" t="s">
        <v>1040</v>
      </c>
      <c r="K3308" t="s">
        <v>906</v>
      </c>
      <c r="L3308">
        <v>350</v>
      </c>
      <c r="M3308">
        <v>343</v>
      </c>
      <c r="N3308">
        <v>2700</v>
      </c>
      <c r="O3308" t="s">
        <v>901</v>
      </c>
      <c r="P3308">
        <v>0.51501290780708797</v>
      </c>
      <c r="Q3308">
        <v>0.88492212913361701</v>
      </c>
      <c r="R3308">
        <v>0.12195364914623399</v>
      </c>
      <c r="S3308">
        <v>3.3979322626340902E-2</v>
      </c>
      <c r="T3308">
        <v>3.4846576835295302</v>
      </c>
      <c r="U3308">
        <v>3.4846576835295302</v>
      </c>
      <c r="V3308">
        <v>2.9940646797682202</v>
      </c>
      <c r="W3308">
        <v>14.35</v>
      </c>
      <c r="X3308">
        <v>0.9</v>
      </c>
      <c r="Y3308">
        <v>-106737</v>
      </c>
      <c r="Z3308">
        <v>-6279</v>
      </c>
      <c r="AA3308">
        <v>-0.34</v>
      </c>
      <c r="AB3308">
        <v>17</v>
      </c>
      <c r="AC3308">
        <v>6</v>
      </c>
      <c r="AD3308">
        <v>11</v>
      </c>
      <c r="AE3308">
        <v>35.29</v>
      </c>
      <c r="AF3308">
        <v>21</v>
      </c>
      <c r="AG3308">
        <v>3</v>
      </c>
      <c r="AH3308">
        <v>2</v>
      </c>
      <c r="AI3308">
        <v>12</v>
      </c>
      <c r="AJ3308" s="301">
        <v>43919</v>
      </c>
      <c r="AK3308">
        <v>3070</v>
      </c>
      <c r="AL3308">
        <v>386</v>
      </c>
      <c r="AM3308" s="301">
        <v>43828</v>
      </c>
      <c r="AN3308">
        <v>3235</v>
      </c>
      <c r="AO3308">
        <v>597</v>
      </c>
      <c r="AP3308" s="301">
        <v>43645</v>
      </c>
      <c r="AQ3308">
        <v>3325</v>
      </c>
      <c r="AR3308">
        <v>565</v>
      </c>
      <c r="AS3308" s="301">
        <v>43280</v>
      </c>
      <c r="AT3308">
        <v>5210</v>
      </c>
      <c r="AU3308">
        <v>709</v>
      </c>
    </row>
    <row r="3309" spans="1:47" x14ac:dyDescent="0.2">
      <c r="A3309" s="102">
        <v>414</v>
      </c>
      <c r="B3309">
        <v>4204</v>
      </c>
      <c r="C3309" t="s">
        <v>226</v>
      </c>
      <c r="D3309" t="s">
        <v>920</v>
      </c>
      <c r="E3309">
        <v>1489</v>
      </c>
      <c r="F3309">
        <v>1494</v>
      </c>
      <c r="G3309">
        <v>700</v>
      </c>
      <c r="H3309" t="s">
        <v>901</v>
      </c>
      <c r="I3309">
        <v>7186</v>
      </c>
      <c r="J3309" t="s">
        <v>445</v>
      </c>
      <c r="K3309" t="s">
        <v>940</v>
      </c>
      <c r="L3309">
        <v>353</v>
      </c>
      <c r="M3309">
        <v>347</v>
      </c>
      <c r="N3309">
        <v>3000</v>
      </c>
      <c r="O3309" t="s">
        <v>898</v>
      </c>
      <c r="P3309">
        <v>0.93381083152343103</v>
      </c>
      <c r="Q3309">
        <v>0.96019628675184798</v>
      </c>
      <c r="R3309">
        <v>6.1477795175693899E-2</v>
      </c>
      <c r="S3309">
        <v>1.7812644094373501E-2</v>
      </c>
      <c r="T3309">
        <v>-0.41702638051436502</v>
      </c>
      <c r="U3309">
        <v>0.41702638051436502</v>
      </c>
      <c r="V3309">
        <v>0.621337305453323</v>
      </c>
      <c r="W3309">
        <v>-1.38</v>
      </c>
      <c r="X3309">
        <v>0.46</v>
      </c>
      <c r="Y3309">
        <v>-107352</v>
      </c>
      <c r="Z3309">
        <v>-8946</v>
      </c>
      <c r="AA3309">
        <v>-0.43</v>
      </c>
      <c r="AB3309">
        <v>12</v>
      </c>
      <c r="AC3309">
        <v>4</v>
      </c>
      <c r="AD3309">
        <v>8</v>
      </c>
      <c r="AE3309">
        <v>33.33</v>
      </c>
      <c r="AF3309">
        <v>19</v>
      </c>
      <c r="AG3309">
        <v>2</v>
      </c>
      <c r="AH3309">
        <v>2</v>
      </c>
      <c r="AI3309">
        <v>8</v>
      </c>
      <c r="AJ3309" s="301">
        <v>43919</v>
      </c>
      <c r="AK3309">
        <v>1479</v>
      </c>
      <c r="AL3309">
        <v>340</v>
      </c>
      <c r="AM3309" s="301">
        <v>43828</v>
      </c>
      <c r="AN3309">
        <v>1904</v>
      </c>
      <c r="AO3309">
        <v>452</v>
      </c>
      <c r="AP3309" s="301">
        <v>43645</v>
      </c>
      <c r="AQ3309">
        <v>1665</v>
      </c>
      <c r="AR3309">
        <v>412</v>
      </c>
      <c r="AS3309" s="301">
        <v>43280</v>
      </c>
      <c r="AT3309">
        <v>1855</v>
      </c>
      <c r="AU3309">
        <v>553</v>
      </c>
    </row>
    <row r="3310" spans="1:47" x14ac:dyDescent="0.2">
      <c r="A3310" s="102">
        <v>3657</v>
      </c>
      <c r="B3310">
        <v>3099</v>
      </c>
      <c r="C3310" t="s">
        <v>33</v>
      </c>
      <c r="D3310" t="s">
        <v>921</v>
      </c>
      <c r="E3310">
        <v>635</v>
      </c>
      <c r="F3310">
        <v>623</v>
      </c>
      <c r="G3310">
        <v>1400</v>
      </c>
      <c r="H3310" t="s">
        <v>901</v>
      </c>
      <c r="I3310">
        <v>5713</v>
      </c>
      <c r="J3310" t="s">
        <v>1099</v>
      </c>
      <c r="K3310" t="s">
        <v>911</v>
      </c>
      <c r="L3310">
        <v>2937</v>
      </c>
      <c r="M3310">
        <v>2957.5</v>
      </c>
      <c r="N3310">
        <v>300</v>
      </c>
      <c r="O3310" t="s">
        <v>898</v>
      </c>
      <c r="P3310">
        <v>0.88260636127863401</v>
      </c>
      <c r="Q3310">
        <v>0.87114894713491098</v>
      </c>
      <c r="R3310">
        <v>3.8218004776829399E-2</v>
      </c>
      <c r="S3310">
        <v>5.8691262669810999E-2</v>
      </c>
      <c r="T3310">
        <v>-1.57099062334106</v>
      </c>
      <c r="U3310">
        <v>1.57099062334106</v>
      </c>
      <c r="V3310">
        <v>1.3921330776298599</v>
      </c>
      <c r="W3310">
        <v>-19.09</v>
      </c>
      <c r="X3310">
        <v>1.7</v>
      </c>
      <c r="Y3310">
        <v>-107471</v>
      </c>
      <c r="Z3310">
        <v>-9770</v>
      </c>
      <c r="AA3310">
        <v>-0.49</v>
      </c>
      <c r="AB3310">
        <v>11</v>
      </c>
      <c r="AC3310">
        <v>6</v>
      </c>
      <c r="AD3310">
        <v>5</v>
      </c>
      <c r="AE3310">
        <v>54.55</v>
      </c>
      <c r="AF3310">
        <v>19</v>
      </c>
      <c r="AG3310">
        <v>1</v>
      </c>
      <c r="AH3310">
        <v>3</v>
      </c>
      <c r="AI3310">
        <v>7</v>
      </c>
      <c r="AJ3310" s="301">
        <v>43919</v>
      </c>
      <c r="AK3310">
        <v>641</v>
      </c>
      <c r="AL3310">
        <v>2311.5</v>
      </c>
      <c r="AM3310" s="301">
        <v>43828</v>
      </c>
      <c r="AN3310">
        <v>984</v>
      </c>
      <c r="AO3310">
        <v>3544</v>
      </c>
      <c r="AP3310" s="301">
        <v>43645</v>
      </c>
      <c r="AQ3310">
        <v>899</v>
      </c>
      <c r="AR3310">
        <v>3244</v>
      </c>
      <c r="AS3310" s="301">
        <v>43280</v>
      </c>
      <c r="AT3310">
        <v>1344</v>
      </c>
      <c r="AU3310">
        <v>4145</v>
      </c>
    </row>
    <row r="3311" spans="1:47" x14ac:dyDescent="0.2">
      <c r="A3311" s="102">
        <v>1042</v>
      </c>
      <c r="B3311">
        <v>2501</v>
      </c>
      <c r="C3311" t="s">
        <v>480</v>
      </c>
      <c r="D3311" t="s">
        <v>923</v>
      </c>
      <c r="E3311">
        <v>2009</v>
      </c>
      <c r="F3311">
        <v>2003</v>
      </c>
      <c r="G3311">
        <v>500</v>
      </c>
      <c r="H3311" t="s">
        <v>901</v>
      </c>
      <c r="I3311">
        <v>5631</v>
      </c>
      <c r="J3311" t="s">
        <v>1053</v>
      </c>
      <c r="K3311" t="s">
        <v>909</v>
      </c>
      <c r="L3311">
        <v>1520</v>
      </c>
      <c r="M3311">
        <v>1508</v>
      </c>
      <c r="N3311">
        <v>700</v>
      </c>
      <c r="O3311" t="s">
        <v>898</v>
      </c>
      <c r="P3311">
        <v>0.81604618706090004</v>
      </c>
      <c r="Q3311">
        <v>0.94652809148931705</v>
      </c>
      <c r="R3311">
        <v>0.15694395597626801</v>
      </c>
      <c r="S3311">
        <v>1.5997243991894401E-2</v>
      </c>
      <c r="T3311">
        <v>-1.2644190696592099</v>
      </c>
      <c r="U3311">
        <v>1.2644190696592099</v>
      </c>
      <c r="V3311">
        <v>1.3897662682354901</v>
      </c>
      <c r="W3311">
        <v>-11.77</v>
      </c>
      <c r="X3311">
        <v>5.4</v>
      </c>
      <c r="Y3311">
        <v>-107896</v>
      </c>
      <c r="Z3311">
        <v>-10790</v>
      </c>
      <c r="AA3311">
        <v>-0.5</v>
      </c>
      <c r="AB3311">
        <v>10</v>
      </c>
      <c r="AC3311">
        <v>4</v>
      </c>
      <c r="AD3311">
        <v>6</v>
      </c>
      <c r="AE3311">
        <v>40</v>
      </c>
      <c r="AF3311">
        <v>18</v>
      </c>
      <c r="AG3311">
        <v>2</v>
      </c>
      <c r="AH3311">
        <v>2</v>
      </c>
      <c r="AI3311">
        <v>6</v>
      </c>
      <c r="AJ3311" s="301">
        <v>43919</v>
      </c>
      <c r="AK3311">
        <v>2052</v>
      </c>
      <c r="AL3311">
        <v>1267</v>
      </c>
      <c r="AM3311" s="301">
        <v>43828</v>
      </c>
      <c r="AN3311">
        <v>2579</v>
      </c>
      <c r="AO3311">
        <v>2157</v>
      </c>
      <c r="AP3311" s="301">
        <v>43645</v>
      </c>
      <c r="AQ3311">
        <v>2327</v>
      </c>
      <c r="AR3311">
        <v>1903</v>
      </c>
      <c r="AS3311" s="301">
        <v>43280</v>
      </c>
      <c r="AT3311">
        <v>2696</v>
      </c>
      <c r="AU3311">
        <v>2766</v>
      </c>
    </row>
    <row r="3312" spans="1:47" x14ac:dyDescent="0.2">
      <c r="A3312" s="102">
        <v>183</v>
      </c>
      <c r="B3312">
        <v>3087</v>
      </c>
      <c r="C3312" t="s">
        <v>1094</v>
      </c>
      <c r="D3312" t="s">
        <v>921</v>
      </c>
      <c r="E3312">
        <v>1721</v>
      </c>
      <c r="F3312">
        <v>1719</v>
      </c>
      <c r="G3312">
        <v>600</v>
      </c>
      <c r="H3312" t="s">
        <v>901</v>
      </c>
      <c r="I3312">
        <v>6473</v>
      </c>
      <c r="J3312" t="s">
        <v>806</v>
      </c>
      <c r="K3312" t="s">
        <v>909</v>
      </c>
      <c r="L3312">
        <v>816</v>
      </c>
      <c r="M3312">
        <v>805</v>
      </c>
      <c r="N3312">
        <v>1300</v>
      </c>
      <c r="O3312" t="s">
        <v>898</v>
      </c>
      <c r="P3312">
        <v>0.87379081055823704</v>
      </c>
      <c r="Q3312">
        <v>0.96829309150957399</v>
      </c>
      <c r="R3312">
        <v>0.15789259180836199</v>
      </c>
      <c r="S3312">
        <v>1.6813186067504399E-2</v>
      </c>
      <c r="T3312">
        <v>-0.163732024589922</v>
      </c>
      <c r="U3312">
        <v>0.163732024589922</v>
      </c>
      <c r="V3312">
        <v>0.53655569596792496</v>
      </c>
      <c r="W3312">
        <v>-1.17</v>
      </c>
      <c r="X3312">
        <v>1.46</v>
      </c>
      <c r="Y3312">
        <v>-107969</v>
      </c>
      <c r="Z3312">
        <v>-8305</v>
      </c>
      <c r="AA3312">
        <v>-0.43</v>
      </c>
      <c r="AB3312">
        <v>13</v>
      </c>
      <c r="AC3312">
        <v>6</v>
      </c>
      <c r="AD3312">
        <v>7</v>
      </c>
      <c r="AE3312">
        <v>46.15</v>
      </c>
      <c r="AF3312">
        <v>19</v>
      </c>
      <c r="AG3312">
        <v>1</v>
      </c>
      <c r="AH3312">
        <v>1</v>
      </c>
      <c r="AI3312">
        <v>11</v>
      </c>
      <c r="AJ3312" s="301">
        <v>43919</v>
      </c>
      <c r="AK3312">
        <v>1657</v>
      </c>
      <c r="AL3312">
        <v>755</v>
      </c>
      <c r="AM3312" s="301">
        <v>43828</v>
      </c>
      <c r="AN3312">
        <v>2166</v>
      </c>
      <c r="AO3312">
        <v>1301</v>
      </c>
      <c r="AP3312" s="301">
        <v>43645</v>
      </c>
      <c r="AQ3312">
        <v>2077</v>
      </c>
      <c r="AR3312">
        <v>1355</v>
      </c>
      <c r="AS3312" s="301">
        <v>43280</v>
      </c>
      <c r="AT3312">
        <v>2140</v>
      </c>
      <c r="AU3312">
        <v>1484</v>
      </c>
    </row>
    <row r="3313" spans="1:47" x14ac:dyDescent="0.2">
      <c r="A3313" s="102">
        <v>1415</v>
      </c>
      <c r="B3313">
        <v>5631</v>
      </c>
      <c r="C3313" t="s">
        <v>1053</v>
      </c>
      <c r="D3313" t="s">
        <v>909</v>
      </c>
      <c r="E3313">
        <v>1520</v>
      </c>
      <c r="F3313">
        <v>1508</v>
      </c>
      <c r="G3313">
        <v>700</v>
      </c>
      <c r="H3313" t="s">
        <v>898</v>
      </c>
      <c r="I3313">
        <v>5803</v>
      </c>
      <c r="J3313" t="s">
        <v>23</v>
      </c>
      <c r="K3313" t="s">
        <v>911</v>
      </c>
      <c r="L3313">
        <v>312</v>
      </c>
      <c r="M3313">
        <v>308</v>
      </c>
      <c r="N3313">
        <v>3400</v>
      </c>
      <c r="O3313" t="s">
        <v>901</v>
      </c>
      <c r="P3313">
        <v>0.82615600931758104</v>
      </c>
      <c r="Q3313">
        <v>0.93863131675330602</v>
      </c>
      <c r="R3313">
        <v>0.147390365773622</v>
      </c>
      <c r="S3313" s="15">
        <v>9.2104679575163703E-2</v>
      </c>
      <c r="T3313">
        <v>1.1523673840781601</v>
      </c>
      <c r="U3313">
        <v>1.1523673840781601</v>
      </c>
      <c r="V3313">
        <v>1.25841409694186</v>
      </c>
      <c r="W3313">
        <v>8.94</v>
      </c>
      <c r="X3313">
        <v>0.8</v>
      </c>
      <c r="Y3313">
        <v>-108682</v>
      </c>
      <c r="Z3313">
        <v>-7763</v>
      </c>
      <c r="AA3313">
        <v>-0.5</v>
      </c>
      <c r="AB3313">
        <v>14</v>
      </c>
      <c r="AC3313">
        <v>5</v>
      </c>
      <c r="AD3313">
        <v>9</v>
      </c>
      <c r="AE3313">
        <v>35.71</v>
      </c>
      <c r="AF3313">
        <v>15</v>
      </c>
      <c r="AG3313">
        <v>3</v>
      </c>
      <c r="AH3313">
        <v>2</v>
      </c>
      <c r="AI3313">
        <v>9</v>
      </c>
      <c r="AJ3313" s="301">
        <v>43919</v>
      </c>
      <c r="AK3313">
        <v>1267</v>
      </c>
      <c r="AL3313">
        <v>317</v>
      </c>
      <c r="AM3313" s="301">
        <v>43828</v>
      </c>
      <c r="AN3313">
        <v>2157</v>
      </c>
      <c r="AO3313">
        <v>452</v>
      </c>
      <c r="AP3313" s="301">
        <v>43645</v>
      </c>
      <c r="AQ3313">
        <v>1903</v>
      </c>
      <c r="AR3313">
        <v>421</v>
      </c>
      <c r="AS3313" s="301">
        <v>43280</v>
      </c>
      <c r="AT3313">
        <v>2766</v>
      </c>
      <c r="AU3313">
        <v>689</v>
      </c>
    </row>
    <row r="3314" spans="1:47" x14ac:dyDescent="0.2">
      <c r="A3314" s="102">
        <v>2429</v>
      </c>
      <c r="B3314">
        <v>4666</v>
      </c>
      <c r="C3314" t="s">
        <v>1342</v>
      </c>
      <c r="D3314" t="s">
        <v>917</v>
      </c>
      <c r="E3314">
        <v>1805</v>
      </c>
      <c r="F3314">
        <v>1797</v>
      </c>
      <c r="G3314">
        <v>600</v>
      </c>
      <c r="H3314" t="s">
        <v>901</v>
      </c>
      <c r="I3314">
        <v>8595</v>
      </c>
      <c r="J3314" t="s">
        <v>1010</v>
      </c>
      <c r="K3314" t="s">
        <v>1025</v>
      </c>
      <c r="L3314">
        <v>3580</v>
      </c>
      <c r="M3314">
        <v>3575</v>
      </c>
      <c r="N3314">
        <v>300</v>
      </c>
      <c r="O3314" t="s">
        <v>898</v>
      </c>
      <c r="P3314">
        <v>0.86061233476868504</v>
      </c>
      <c r="Q3314">
        <v>0.91314551086364004</v>
      </c>
      <c r="R3314" s="15">
        <v>0.48501304102042397</v>
      </c>
      <c r="S3314" s="15">
        <v>1.9040473975989802E-2</v>
      </c>
      <c r="T3314">
        <v>-0.73245596464340901</v>
      </c>
      <c r="U3314">
        <v>0.73245596464340901</v>
      </c>
      <c r="V3314">
        <v>0.92720729391505496</v>
      </c>
      <c r="W3314">
        <v>-6.86</v>
      </c>
      <c r="X3314">
        <v>0.53</v>
      </c>
      <c r="Y3314">
        <v>-108894</v>
      </c>
      <c r="Z3314">
        <v>-12099</v>
      </c>
      <c r="AA3314">
        <v>-0.61</v>
      </c>
      <c r="AB3314">
        <v>9</v>
      </c>
      <c r="AC3314">
        <v>4</v>
      </c>
      <c r="AD3314">
        <v>5</v>
      </c>
      <c r="AE3314">
        <v>44.44</v>
      </c>
      <c r="AF3314">
        <v>19</v>
      </c>
      <c r="AG3314">
        <v>3</v>
      </c>
      <c r="AH3314">
        <v>2</v>
      </c>
      <c r="AI3314">
        <v>4</v>
      </c>
      <c r="AJ3314" s="301">
        <v>43919</v>
      </c>
      <c r="AK3314">
        <v>1620</v>
      </c>
      <c r="AL3314">
        <v>2979</v>
      </c>
      <c r="AM3314" s="301">
        <v>43828</v>
      </c>
      <c r="AN3314">
        <v>2669</v>
      </c>
      <c r="AO3314">
        <v>4300</v>
      </c>
      <c r="AP3314" s="301">
        <v>43645</v>
      </c>
      <c r="AQ3314">
        <v>2515</v>
      </c>
      <c r="AR3314">
        <v>4030</v>
      </c>
      <c r="AS3314" s="301">
        <v>43280</v>
      </c>
      <c r="AT3314">
        <v>2910</v>
      </c>
      <c r="AU3314">
        <v>4360</v>
      </c>
    </row>
    <row r="3315" spans="1:47" x14ac:dyDescent="0.2">
      <c r="A3315" s="102">
        <v>446</v>
      </c>
      <c r="B3315">
        <v>4634</v>
      </c>
      <c r="C3315" t="s">
        <v>62</v>
      </c>
      <c r="D3315" t="s">
        <v>920</v>
      </c>
      <c r="E3315">
        <v>1984</v>
      </c>
      <c r="F3315">
        <v>2000</v>
      </c>
      <c r="G3315">
        <v>500</v>
      </c>
      <c r="H3315" t="s">
        <v>901</v>
      </c>
      <c r="I3315">
        <v>6995</v>
      </c>
      <c r="J3315" t="s">
        <v>47</v>
      </c>
      <c r="K3315" t="s">
        <v>913</v>
      </c>
      <c r="L3315">
        <v>1553</v>
      </c>
      <c r="M3315">
        <v>1535</v>
      </c>
      <c r="N3315">
        <v>700</v>
      </c>
      <c r="O3315" t="s">
        <v>898</v>
      </c>
      <c r="P3315">
        <v>0.70150330151528495</v>
      </c>
      <c r="Q3315">
        <v>0.95948769324883898</v>
      </c>
      <c r="R3315">
        <v>7.9126839903478893E-2</v>
      </c>
      <c r="S3315" s="15">
        <v>1.3542910772858401E-2</v>
      </c>
      <c r="T3315">
        <v>-1.0058513335808299</v>
      </c>
      <c r="U3315">
        <v>1.0058513335808299</v>
      </c>
      <c r="V3315">
        <v>1.0108693940987401</v>
      </c>
      <c r="W3315">
        <v>-8.3699999999999992</v>
      </c>
      <c r="X3315">
        <v>7.45</v>
      </c>
      <c r="Y3315">
        <v>-109145</v>
      </c>
      <c r="Z3315">
        <v>-10914</v>
      </c>
      <c r="AA3315">
        <v>-0.49</v>
      </c>
      <c r="AB3315">
        <v>10</v>
      </c>
      <c r="AC3315">
        <v>4</v>
      </c>
      <c r="AD3315">
        <v>6</v>
      </c>
      <c r="AE3315">
        <v>40</v>
      </c>
      <c r="AF3315">
        <v>20</v>
      </c>
      <c r="AG3315">
        <v>0</v>
      </c>
      <c r="AH3315">
        <v>1</v>
      </c>
      <c r="AI3315">
        <v>9</v>
      </c>
      <c r="AJ3315" s="301">
        <v>43919</v>
      </c>
      <c r="AK3315">
        <v>2221</v>
      </c>
      <c r="AL3315">
        <v>1369</v>
      </c>
      <c r="AM3315" s="301">
        <v>43828</v>
      </c>
      <c r="AN3315">
        <v>2667</v>
      </c>
      <c r="AO3315">
        <v>2147</v>
      </c>
      <c r="AP3315" s="301">
        <v>43645</v>
      </c>
      <c r="AQ3315">
        <v>2387</v>
      </c>
      <c r="AR3315">
        <v>1839</v>
      </c>
      <c r="AS3315" s="301">
        <v>43280</v>
      </c>
      <c r="AT3315">
        <v>2796</v>
      </c>
      <c r="AU3315">
        <v>2026</v>
      </c>
    </row>
    <row r="3316" spans="1:47" x14ac:dyDescent="0.2">
      <c r="A3316" s="102">
        <v>1455</v>
      </c>
      <c r="B3316">
        <v>1861</v>
      </c>
      <c r="C3316" t="s">
        <v>1204</v>
      </c>
      <c r="D3316" t="s">
        <v>907</v>
      </c>
      <c r="E3316">
        <v>2536</v>
      </c>
      <c r="F3316">
        <v>2521</v>
      </c>
      <c r="G3316">
        <v>400</v>
      </c>
      <c r="H3316" t="s">
        <v>901</v>
      </c>
      <c r="I3316">
        <v>4091</v>
      </c>
      <c r="J3316" t="s">
        <v>1334</v>
      </c>
      <c r="K3316" t="s">
        <v>920</v>
      </c>
      <c r="L3316">
        <v>1721</v>
      </c>
      <c r="M3316">
        <v>1751</v>
      </c>
      <c r="N3316">
        <v>600</v>
      </c>
      <c r="O3316" t="s">
        <v>898</v>
      </c>
      <c r="P3316">
        <v>0.81112226488876304</v>
      </c>
      <c r="Q3316">
        <v>0.93791101606257599</v>
      </c>
      <c r="R3316">
        <v>5.8864922150831903E-2</v>
      </c>
      <c r="S3316">
        <v>6.7633132187783903E-3</v>
      </c>
      <c r="T3316">
        <v>-6.8575016779741801E-2</v>
      </c>
      <c r="U3316">
        <v>6.8575016779741801E-2</v>
      </c>
      <c r="V3316">
        <v>0.15715021137711299</v>
      </c>
      <c r="W3316">
        <v>-0.51</v>
      </c>
      <c r="X3316">
        <v>4.18</v>
      </c>
      <c r="Y3316">
        <v>-109168</v>
      </c>
      <c r="Z3316">
        <v>-10917</v>
      </c>
      <c r="AA3316">
        <v>-0.56999999999999995</v>
      </c>
      <c r="AB3316">
        <v>10</v>
      </c>
      <c r="AC3316">
        <v>3</v>
      </c>
      <c r="AD3316">
        <v>7</v>
      </c>
      <c r="AE3316">
        <v>30</v>
      </c>
      <c r="AF3316">
        <v>18</v>
      </c>
      <c r="AG3316">
        <v>2</v>
      </c>
      <c r="AH3316">
        <v>2</v>
      </c>
      <c r="AI3316">
        <v>6</v>
      </c>
      <c r="AJ3316" s="301">
        <v>43919</v>
      </c>
      <c r="AK3316">
        <v>2481</v>
      </c>
      <c r="AL3316">
        <v>1662</v>
      </c>
      <c r="AM3316" s="301">
        <v>43828</v>
      </c>
      <c r="AN3316">
        <v>3330</v>
      </c>
      <c r="AO3316">
        <v>2428</v>
      </c>
      <c r="AP3316" s="301">
        <v>43645</v>
      </c>
      <c r="AQ3316">
        <v>3310</v>
      </c>
      <c r="AR3316">
        <v>2285</v>
      </c>
      <c r="AS3316" s="301">
        <v>43280</v>
      </c>
      <c r="AT3316">
        <v>3740</v>
      </c>
      <c r="AU3316">
        <v>1526</v>
      </c>
    </row>
    <row r="3317" spans="1:47" x14ac:dyDescent="0.2">
      <c r="A3317" s="102">
        <v>1741</v>
      </c>
      <c r="B3317">
        <v>5991</v>
      </c>
      <c r="C3317" t="s">
        <v>789</v>
      </c>
      <c r="D3317" t="s">
        <v>1032</v>
      </c>
      <c r="E3317">
        <v>693</v>
      </c>
      <c r="F3317">
        <v>693</v>
      </c>
      <c r="G3317">
        <v>1400</v>
      </c>
      <c r="H3317" t="s">
        <v>898</v>
      </c>
      <c r="I3317">
        <v>6753</v>
      </c>
      <c r="J3317" t="s">
        <v>1348</v>
      </c>
      <c r="K3317" t="s">
        <v>903</v>
      </c>
      <c r="L3317">
        <v>1151</v>
      </c>
      <c r="M3317">
        <v>1114</v>
      </c>
      <c r="N3317">
        <v>900</v>
      </c>
      <c r="O3317" t="s">
        <v>901</v>
      </c>
      <c r="P3317">
        <v>0.76119729727011498</v>
      </c>
      <c r="Q3317">
        <v>0.93160051711290004</v>
      </c>
      <c r="R3317">
        <v>0.122138372475048</v>
      </c>
      <c r="S3317">
        <v>7.7398296524593194E-2</v>
      </c>
      <c r="T3317">
        <v>8.9535092037013403E-2</v>
      </c>
      <c r="U3317">
        <v>8.9535092037013403E-2</v>
      </c>
      <c r="V3317">
        <v>0.46798796252243202</v>
      </c>
      <c r="W3317">
        <v>0.37</v>
      </c>
      <c r="X3317">
        <v>3.23</v>
      </c>
      <c r="Y3317">
        <v>-109223</v>
      </c>
      <c r="Z3317">
        <v>-6425</v>
      </c>
      <c r="AA3317">
        <v>-0.31</v>
      </c>
      <c r="AB3317">
        <v>17</v>
      </c>
      <c r="AC3317">
        <v>7</v>
      </c>
      <c r="AD3317">
        <v>10</v>
      </c>
      <c r="AE3317">
        <v>41.18</v>
      </c>
      <c r="AF3317">
        <v>17</v>
      </c>
      <c r="AG3317">
        <v>4</v>
      </c>
      <c r="AH3317">
        <v>2</v>
      </c>
      <c r="AI3317">
        <v>11</v>
      </c>
      <c r="AJ3317" s="301">
        <v>43919</v>
      </c>
      <c r="AK3317">
        <v>747</v>
      </c>
      <c r="AL3317">
        <v>1170</v>
      </c>
      <c r="AM3317" s="301">
        <v>43828</v>
      </c>
      <c r="AN3317">
        <v>995</v>
      </c>
      <c r="AO3317">
        <v>1685</v>
      </c>
      <c r="AP3317" s="301">
        <v>43645</v>
      </c>
      <c r="AQ3317">
        <v>857</v>
      </c>
      <c r="AR3317">
        <v>1221</v>
      </c>
      <c r="AS3317" s="301">
        <v>43280</v>
      </c>
      <c r="AT3317">
        <v>1025</v>
      </c>
      <c r="AU3317">
        <v>2490</v>
      </c>
    </row>
    <row r="3318" spans="1:47" x14ac:dyDescent="0.2">
      <c r="A3318" s="102">
        <v>3824</v>
      </c>
      <c r="B3318">
        <v>1941</v>
      </c>
      <c r="C3318" t="s">
        <v>1159</v>
      </c>
      <c r="D3318" t="s">
        <v>907</v>
      </c>
      <c r="E3318">
        <v>2302</v>
      </c>
      <c r="F3318">
        <v>2285</v>
      </c>
      <c r="G3318">
        <v>400</v>
      </c>
      <c r="H3318" t="s">
        <v>898</v>
      </c>
      <c r="I3318">
        <v>4091</v>
      </c>
      <c r="J3318" t="s">
        <v>1334</v>
      </c>
      <c r="K3318" t="s">
        <v>920</v>
      </c>
      <c r="L3318">
        <v>1721</v>
      </c>
      <c r="M3318">
        <v>1751</v>
      </c>
      <c r="N3318">
        <v>500</v>
      </c>
      <c r="O3318" t="s">
        <v>901</v>
      </c>
      <c r="P3318">
        <v>0.78322140304506005</v>
      </c>
      <c r="Q3318">
        <v>0.86402561099713904</v>
      </c>
      <c r="R3318" s="15">
        <v>2.4288008678961101E-3</v>
      </c>
      <c r="S3318">
        <v>9.1958787134567593E-2</v>
      </c>
      <c r="T3318">
        <v>8.3602314519760093E-2</v>
      </c>
      <c r="U3318">
        <v>8.3602314519760093E-2</v>
      </c>
      <c r="V3318">
        <v>0.25619013461775098</v>
      </c>
      <c r="W3318">
        <v>0.74</v>
      </c>
      <c r="X3318">
        <v>4.21</v>
      </c>
      <c r="Y3318">
        <v>-109454</v>
      </c>
      <c r="Z3318">
        <v>-7818</v>
      </c>
      <c r="AA3318">
        <v>-0.36</v>
      </c>
      <c r="AB3318">
        <v>14</v>
      </c>
      <c r="AC3318">
        <v>5</v>
      </c>
      <c r="AD3318">
        <v>9</v>
      </c>
      <c r="AE3318">
        <v>35.71</v>
      </c>
      <c r="AF3318">
        <v>17</v>
      </c>
      <c r="AG3318">
        <v>2</v>
      </c>
      <c r="AH3318">
        <v>3</v>
      </c>
      <c r="AI3318">
        <v>9</v>
      </c>
      <c r="AJ3318" s="301">
        <v>43919</v>
      </c>
      <c r="AK3318">
        <v>2248</v>
      </c>
      <c r="AL3318">
        <v>1662</v>
      </c>
      <c r="AM3318" s="301">
        <v>43828</v>
      </c>
      <c r="AN3318">
        <v>2532</v>
      </c>
      <c r="AO3318">
        <v>2428</v>
      </c>
      <c r="AP3318" s="301">
        <v>43645</v>
      </c>
      <c r="AQ3318">
        <v>2296</v>
      </c>
      <c r="AR3318">
        <v>2285</v>
      </c>
      <c r="AS3318" s="301">
        <v>43280</v>
      </c>
      <c r="AT3318">
        <v>2698</v>
      </c>
      <c r="AU3318">
        <v>1526</v>
      </c>
    </row>
    <row r="3319" spans="1:47" x14ac:dyDescent="0.2">
      <c r="A3319" s="102">
        <v>3808</v>
      </c>
      <c r="B3319">
        <v>1941</v>
      </c>
      <c r="C3319" t="s">
        <v>1159</v>
      </c>
      <c r="D3319" t="s">
        <v>907</v>
      </c>
      <c r="E3319">
        <v>2302</v>
      </c>
      <c r="F3319">
        <v>2285</v>
      </c>
      <c r="G3319">
        <v>500</v>
      </c>
      <c r="H3319" t="s">
        <v>901</v>
      </c>
      <c r="I3319">
        <v>4849</v>
      </c>
      <c r="J3319" t="s">
        <v>448</v>
      </c>
      <c r="K3319" t="s">
        <v>910</v>
      </c>
      <c r="L3319">
        <v>2773</v>
      </c>
      <c r="M3319">
        <v>2667</v>
      </c>
      <c r="N3319">
        <v>400</v>
      </c>
      <c r="O3319" t="s">
        <v>898</v>
      </c>
      <c r="P3319">
        <v>0.861190513412323</v>
      </c>
      <c r="Q3319">
        <v>0.86484846263276205</v>
      </c>
      <c r="R3319">
        <v>1.84551083980183E-4</v>
      </c>
      <c r="S3319" s="15">
        <v>5.1871916532981101E-2</v>
      </c>
      <c r="T3319">
        <v>-0.31745626682224098</v>
      </c>
      <c r="U3319">
        <v>0.31745626682224098</v>
      </c>
      <c r="V3319">
        <v>0.56895720084083301</v>
      </c>
      <c r="W3319">
        <v>-5.16</v>
      </c>
      <c r="X3319">
        <v>7.1</v>
      </c>
      <c r="Y3319">
        <v>-110244</v>
      </c>
      <c r="Z3319">
        <v>-8480</v>
      </c>
      <c r="AA3319">
        <v>-0.56999999999999995</v>
      </c>
      <c r="AB3319">
        <v>13</v>
      </c>
      <c r="AC3319">
        <v>4</v>
      </c>
      <c r="AD3319">
        <v>9</v>
      </c>
      <c r="AE3319">
        <v>30.77</v>
      </c>
      <c r="AF3319">
        <v>15</v>
      </c>
      <c r="AG3319">
        <v>2</v>
      </c>
      <c r="AH3319">
        <v>4</v>
      </c>
      <c r="AI3319">
        <v>7</v>
      </c>
      <c r="AJ3319" s="301">
        <v>43919</v>
      </c>
      <c r="AK3319">
        <v>2248</v>
      </c>
      <c r="AL3319">
        <v>2100</v>
      </c>
      <c r="AM3319" s="301">
        <v>43828</v>
      </c>
      <c r="AN3319">
        <v>2532</v>
      </c>
      <c r="AO3319">
        <v>4775</v>
      </c>
      <c r="AP3319" s="301">
        <v>43645</v>
      </c>
      <c r="AQ3319">
        <v>2296</v>
      </c>
      <c r="AR3319">
        <v>4265</v>
      </c>
      <c r="AS3319" s="301">
        <v>43280</v>
      </c>
      <c r="AT3319">
        <v>2698</v>
      </c>
      <c r="AU3319">
        <v>5350</v>
      </c>
    </row>
    <row r="3320" spans="1:47" x14ac:dyDescent="0.2">
      <c r="A3320" s="102">
        <v>3087</v>
      </c>
      <c r="B3320">
        <v>2587</v>
      </c>
      <c r="C3320" t="s">
        <v>1233</v>
      </c>
      <c r="D3320" t="s">
        <v>923</v>
      </c>
      <c r="E3320">
        <v>4200</v>
      </c>
      <c r="F3320">
        <v>4180</v>
      </c>
      <c r="G3320">
        <v>200</v>
      </c>
      <c r="H3320" t="s">
        <v>901</v>
      </c>
      <c r="I3320">
        <v>5101</v>
      </c>
      <c r="J3320" t="s">
        <v>1263</v>
      </c>
      <c r="K3320" t="s">
        <v>984</v>
      </c>
      <c r="L3320">
        <v>1514</v>
      </c>
      <c r="M3320">
        <v>1495</v>
      </c>
      <c r="N3320">
        <v>600</v>
      </c>
      <c r="O3320" t="s">
        <v>898</v>
      </c>
      <c r="P3320">
        <v>0.868751692768018</v>
      </c>
      <c r="Q3320">
        <v>0.89382755636858502</v>
      </c>
      <c r="R3320">
        <v>4.4023984469811401E-4</v>
      </c>
      <c r="S3320" s="15">
        <v>1.05584307463934E-3</v>
      </c>
      <c r="T3320">
        <v>-0.435186706058455</v>
      </c>
      <c r="U3320">
        <v>0.435186706058455</v>
      </c>
      <c r="V3320">
        <v>0.68692240072464195</v>
      </c>
      <c r="W3320">
        <v>-3.33</v>
      </c>
      <c r="X3320">
        <v>7.3</v>
      </c>
      <c r="Y3320">
        <v>-110541</v>
      </c>
      <c r="Z3320">
        <v>-9212</v>
      </c>
      <c r="AA3320">
        <v>-0.25</v>
      </c>
      <c r="AB3320">
        <v>12</v>
      </c>
      <c r="AC3320">
        <v>5</v>
      </c>
      <c r="AD3320">
        <v>7</v>
      </c>
      <c r="AE3320">
        <v>41.67</v>
      </c>
      <c r="AF3320">
        <v>15</v>
      </c>
      <c r="AG3320">
        <v>4</v>
      </c>
      <c r="AH3320">
        <v>2</v>
      </c>
      <c r="AI3320">
        <v>6</v>
      </c>
      <c r="AJ3320" s="301">
        <v>43919</v>
      </c>
      <c r="AK3320">
        <v>4260</v>
      </c>
      <c r="AL3320">
        <v>1457</v>
      </c>
      <c r="AM3320" s="301">
        <v>43828</v>
      </c>
      <c r="AN3320">
        <v>4545</v>
      </c>
      <c r="AO3320">
        <v>2131</v>
      </c>
      <c r="AP3320" s="301">
        <v>43645</v>
      </c>
      <c r="AQ3320">
        <v>4710</v>
      </c>
      <c r="AR3320">
        <v>2041</v>
      </c>
      <c r="AS3320" s="301">
        <v>43280</v>
      </c>
      <c r="AT3320">
        <v>4670</v>
      </c>
      <c r="AU3320">
        <v>2246</v>
      </c>
    </row>
    <row r="3321" spans="1:47" x14ac:dyDescent="0.2">
      <c r="A3321" s="102">
        <v>3757</v>
      </c>
      <c r="B3321">
        <v>4739</v>
      </c>
      <c r="C3321" t="s">
        <v>938</v>
      </c>
      <c r="D3321" t="s">
        <v>900</v>
      </c>
      <c r="E3321">
        <v>4060</v>
      </c>
      <c r="F3321">
        <v>4035</v>
      </c>
      <c r="G3321">
        <v>200</v>
      </c>
      <c r="H3321" t="s">
        <v>898</v>
      </c>
      <c r="I3321">
        <v>9697</v>
      </c>
      <c r="J3321" t="s">
        <v>958</v>
      </c>
      <c r="K3321" t="s">
        <v>900</v>
      </c>
      <c r="L3321">
        <v>4075</v>
      </c>
      <c r="M3321">
        <v>3975</v>
      </c>
      <c r="N3321">
        <v>200</v>
      </c>
      <c r="O3321" t="s">
        <v>901</v>
      </c>
      <c r="P3321">
        <v>0.906998184544201</v>
      </c>
      <c r="Q3321">
        <v>0.86719802190860396</v>
      </c>
      <c r="R3321">
        <v>0.17850868006176501</v>
      </c>
      <c r="S3321" s="15">
        <v>9.2549209055933002E-2</v>
      </c>
      <c r="T3321">
        <v>1.3844649592746201</v>
      </c>
      <c r="U3321">
        <v>1.3844649592746201</v>
      </c>
      <c r="V3321">
        <v>1.1800532983969101</v>
      </c>
      <c r="W3321">
        <v>5.43</v>
      </c>
      <c r="X3321">
        <v>1.49</v>
      </c>
      <c r="Y3321">
        <v>-110873</v>
      </c>
      <c r="Z3321">
        <v>-7392</v>
      </c>
      <c r="AA3321">
        <v>-0.4</v>
      </c>
      <c r="AB3321">
        <v>15</v>
      </c>
      <c r="AC3321">
        <v>8</v>
      </c>
      <c r="AD3321">
        <v>7</v>
      </c>
      <c r="AE3321">
        <v>53.33</v>
      </c>
      <c r="AF3321">
        <v>19</v>
      </c>
      <c r="AG3321">
        <v>2</v>
      </c>
      <c r="AH3321">
        <v>3</v>
      </c>
      <c r="AI3321">
        <v>10</v>
      </c>
      <c r="AJ3321" s="301">
        <v>43919</v>
      </c>
      <c r="AK3321">
        <v>3150</v>
      </c>
      <c r="AL3321">
        <v>3465</v>
      </c>
      <c r="AM3321" s="301">
        <v>43828</v>
      </c>
      <c r="AN3321">
        <v>3075</v>
      </c>
      <c r="AO3321">
        <v>3030</v>
      </c>
      <c r="AP3321" s="301">
        <v>43645</v>
      </c>
      <c r="AQ3321">
        <v>2826</v>
      </c>
      <c r="AR3321">
        <v>2235</v>
      </c>
      <c r="AS3321" s="301">
        <v>43280</v>
      </c>
      <c r="AT3321">
        <v>1889</v>
      </c>
      <c r="AU3321">
        <v>2699</v>
      </c>
    </row>
    <row r="3322" spans="1:47" x14ac:dyDescent="0.2">
      <c r="A3322" s="102">
        <v>2012</v>
      </c>
      <c r="B3322">
        <v>4849</v>
      </c>
      <c r="C3322" t="s">
        <v>448</v>
      </c>
      <c r="D3322" t="s">
        <v>910</v>
      </c>
      <c r="E3322">
        <v>2773</v>
      </c>
      <c r="F3322">
        <v>2667</v>
      </c>
      <c r="G3322">
        <v>400</v>
      </c>
      <c r="H3322" t="s">
        <v>898</v>
      </c>
      <c r="I3322">
        <v>9303</v>
      </c>
      <c r="J3322" t="s">
        <v>1166</v>
      </c>
      <c r="K3322" t="s">
        <v>1184</v>
      </c>
      <c r="L3322">
        <v>1276</v>
      </c>
      <c r="M3322">
        <v>1286</v>
      </c>
      <c r="N3322">
        <v>800</v>
      </c>
      <c r="O3322" t="s">
        <v>901</v>
      </c>
      <c r="P3322">
        <v>0.94147924371249503</v>
      </c>
      <c r="Q3322">
        <v>0.92443218127063498</v>
      </c>
      <c r="R3322" s="15">
        <v>9.8136372023636106E-2</v>
      </c>
      <c r="S3322">
        <v>3.2547626593821002E-2</v>
      </c>
      <c r="T3322">
        <v>0.280365698314335</v>
      </c>
      <c r="U3322">
        <v>0.280365698314335</v>
      </c>
      <c r="V3322">
        <v>0.58503463400849598</v>
      </c>
      <c r="W3322">
        <v>3.36</v>
      </c>
      <c r="X3322">
        <v>3.56</v>
      </c>
      <c r="Y3322">
        <v>-111078</v>
      </c>
      <c r="Z3322">
        <v>-5554</v>
      </c>
      <c r="AA3322">
        <v>-0.27</v>
      </c>
      <c r="AB3322">
        <v>20</v>
      </c>
      <c r="AC3322">
        <v>10</v>
      </c>
      <c r="AD3322">
        <v>10</v>
      </c>
      <c r="AE3322">
        <v>50</v>
      </c>
      <c r="AF3322">
        <v>15</v>
      </c>
      <c r="AG3322">
        <v>6</v>
      </c>
      <c r="AH3322">
        <v>7</v>
      </c>
      <c r="AI3322">
        <v>7</v>
      </c>
      <c r="AJ3322" s="301">
        <v>43919</v>
      </c>
      <c r="AK3322">
        <v>2100</v>
      </c>
      <c r="AL3322">
        <v>1217</v>
      </c>
      <c r="AM3322" s="301">
        <v>43828</v>
      </c>
      <c r="AN3322">
        <v>4775</v>
      </c>
      <c r="AO3322">
        <v>1471</v>
      </c>
      <c r="AP3322" s="301">
        <v>43645</v>
      </c>
      <c r="AQ3322">
        <v>4265</v>
      </c>
      <c r="AR3322">
        <v>1417</v>
      </c>
      <c r="AS3322" s="301">
        <v>43280</v>
      </c>
      <c r="AT3322">
        <v>5350</v>
      </c>
      <c r="AU3322">
        <v>1330</v>
      </c>
    </row>
    <row r="3323" spans="1:47" x14ac:dyDescent="0.2">
      <c r="A3323" s="102">
        <v>2733</v>
      </c>
      <c r="B3323">
        <v>2587</v>
      </c>
      <c r="C3323" t="s">
        <v>1233</v>
      </c>
      <c r="D3323" t="s">
        <v>923</v>
      </c>
      <c r="E3323">
        <v>4200</v>
      </c>
      <c r="F3323">
        <v>4180</v>
      </c>
      <c r="G3323">
        <v>200</v>
      </c>
      <c r="H3323" t="s">
        <v>901</v>
      </c>
      <c r="I3323">
        <v>5631</v>
      </c>
      <c r="J3323" t="s">
        <v>1053</v>
      </c>
      <c r="K3323" t="s">
        <v>909</v>
      </c>
      <c r="L3323">
        <v>1520</v>
      </c>
      <c r="M3323">
        <v>1508</v>
      </c>
      <c r="N3323">
        <v>600</v>
      </c>
      <c r="O3323" t="s">
        <v>898</v>
      </c>
      <c r="P3323">
        <v>0.86100111699761595</v>
      </c>
      <c r="Q3323">
        <v>0.90509628726673896</v>
      </c>
      <c r="R3323">
        <v>2.0605540315218399E-4</v>
      </c>
      <c r="S3323">
        <v>4.6996391786016996E-3</v>
      </c>
      <c r="T3323">
        <v>-0.95851886173002898</v>
      </c>
      <c r="U3323">
        <v>0.95851886173002898</v>
      </c>
      <c r="V3323">
        <v>0.99426437230054998</v>
      </c>
      <c r="W3323">
        <v>-10.57</v>
      </c>
      <c r="X3323">
        <v>8.23</v>
      </c>
      <c r="Y3323">
        <v>-111229</v>
      </c>
      <c r="Z3323">
        <v>-11123</v>
      </c>
      <c r="AA3323">
        <v>-0.64</v>
      </c>
      <c r="AB3323">
        <v>10</v>
      </c>
      <c r="AC3323">
        <v>4</v>
      </c>
      <c r="AD3323">
        <v>6</v>
      </c>
      <c r="AE3323">
        <v>40</v>
      </c>
      <c r="AF3323">
        <v>11</v>
      </c>
      <c r="AG3323">
        <v>4</v>
      </c>
      <c r="AH3323">
        <v>5</v>
      </c>
      <c r="AI3323">
        <v>1</v>
      </c>
      <c r="AJ3323" s="301">
        <v>43919</v>
      </c>
      <c r="AK3323">
        <v>4260</v>
      </c>
      <c r="AL3323">
        <v>1267</v>
      </c>
      <c r="AM3323" s="301">
        <v>43828</v>
      </c>
      <c r="AN3323">
        <v>4545</v>
      </c>
      <c r="AO3323">
        <v>2157</v>
      </c>
      <c r="AP3323" s="301">
        <v>43645</v>
      </c>
      <c r="AQ3323">
        <v>4710</v>
      </c>
      <c r="AR3323">
        <v>1903</v>
      </c>
      <c r="AS3323" s="301">
        <v>43280</v>
      </c>
      <c r="AT3323">
        <v>4670</v>
      </c>
      <c r="AU3323">
        <v>2766</v>
      </c>
    </row>
    <row r="3324" spans="1:47" x14ac:dyDescent="0.2">
      <c r="A3324" s="102">
        <v>1295</v>
      </c>
      <c r="B3324">
        <v>3076</v>
      </c>
      <c r="C3324" t="s">
        <v>1126</v>
      </c>
      <c r="D3324" t="s">
        <v>905</v>
      </c>
      <c r="E3324">
        <v>1560</v>
      </c>
      <c r="F3324">
        <v>1532</v>
      </c>
      <c r="G3324">
        <v>700</v>
      </c>
      <c r="H3324" t="s">
        <v>898</v>
      </c>
      <c r="I3324">
        <v>6501</v>
      </c>
      <c r="J3324" t="s">
        <v>1022</v>
      </c>
      <c r="K3324" t="s">
        <v>903</v>
      </c>
      <c r="L3324">
        <v>3390</v>
      </c>
      <c r="M3324">
        <v>3395</v>
      </c>
      <c r="N3324">
        <v>300</v>
      </c>
      <c r="O3324" t="s">
        <v>901</v>
      </c>
      <c r="P3324">
        <v>0.84553555389453305</v>
      </c>
      <c r="Q3324">
        <v>0.94168601716307598</v>
      </c>
      <c r="R3324">
        <v>0.30489995281570498</v>
      </c>
      <c r="S3324">
        <v>5.9191482458568097E-2</v>
      </c>
      <c r="T3324">
        <v>1.4784526158176601</v>
      </c>
      <c r="U3324">
        <v>1.4784526158176601</v>
      </c>
      <c r="V3324">
        <v>2.2745870409640898</v>
      </c>
      <c r="W3324">
        <v>5.62</v>
      </c>
      <c r="X3324">
        <v>5.29</v>
      </c>
      <c r="Y3324">
        <v>-111417</v>
      </c>
      <c r="Z3324">
        <v>-12380</v>
      </c>
      <c r="AA3324">
        <v>-0.71</v>
      </c>
      <c r="AB3324">
        <v>9</v>
      </c>
      <c r="AC3324">
        <v>4</v>
      </c>
      <c r="AD3324">
        <v>5</v>
      </c>
      <c r="AE3324">
        <v>44.44</v>
      </c>
      <c r="AF3324">
        <v>19</v>
      </c>
      <c r="AG3324">
        <v>1</v>
      </c>
      <c r="AH3324">
        <v>2</v>
      </c>
      <c r="AI3324">
        <v>6</v>
      </c>
      <c r="AJ3324" s="301">
        <v>43919</v>
      </c>
      <c r="AK3324">
        <v>1344</v>
      </c>
      <c r="AL3324">
        <v>3109</v>
      </c>
      <c r="AM3324" s="301">
        <v>43828</v>
      </c>
      <c r="AN3324">
        <v>1947</v>
      </c>
      <c r="AO3324">
        <v>4626</v>
      </c>
      <c r="AP3324" s="301">
        <v>43645</v>
      </c>
      <c r="AQ3324">
        <v>1791</v>
      </c>
      <c r="AR3324">
        <v>4045</v>
      </c>
      <c r="AS3324" s="301">
        <v>43280</v>
      </c>
      <c r="AT3324">
        <v>2309</v>
      </c>
      <c r="AU3324">
        <v>3840.5</v>
      </c>
    </row>
    <row r="3325" spans="1:47" x14ac:dyDescent="0.2">
      <c r="A3325" s="102">
        <v>2377</v>
      </c>
      <c r="B3325">
        <v>4739</v>
      </c>
      <c r="C3325" t="s">
        <v>938</v>
      </c>
      <c r="D3325" t="s">
        <v>900</v>
      </c>
      <c r="E3325">
        <v>4060</v>
      </c>
      <c r="F3325">
        <v>4035</v>
      </c>
      <c r="G3325">
        <v>200</v>
      </c>
      <c r="H3325" t="s">
        <v>898</v>
      </c>
      <c r="I3325">
        <v>8697</v>
      </c>
      <c r="J3325" t="s">
        <v>666</v>
      </c>
      <c r="K3325" t="s">
        <v>904</v>
      </c>
      <c r="L3325">
        <v>2490</v>
      </c>
      <c r="M3325">
        <v>2498</v>
      </c>
      <c r="N3325">
        <v>300</v>
      </c>
      <c r="O3325" t="s">
        <v>901</v>
      </c>
      <c r="P3325">
        <v>0.91706661091870101</v>
      </c>
      <c r="Q3325">
        <v>0.91479133285032099</v>
      </c>
      <c r="R3325">
        <v>0.21049435358592999</v>
      </c>
      <c r="S3325">
        <v>2.9847077360430898E-3</v>
      </c>
      <c r="T3325">
        <v>0.69231595199251506</v>
      </c>
      <c r="U3325">
        <v>0.69231595199251506</v>
      </c>
      <c r="V3325">
        <v>1.07296145238356</v>
      </c>
      <c r="W3325">
        <v>2.93</v>
      </c>
      <c r="X3325">
        <v>7.14</v>
      </c>
      <c r="Y3325">
        <v>-111932</v>
      </c>
      <c r="Z3325">
        <v>-6996</v>
      </c>
      <c r="AA3325">
        <v>-0.39</v>
      </c>
      <c r="AB3325">
        <v>16</v>
      </c>
      <c r="AC3325">
        <v>5</v>
      </c>
      <c r="AD3325">
        <v>11</v>
      </c>
      <c r="AE3325">
        <v>31.25</v>
      </c>
      <c r="AF3325">
        <v>18</v>
      </c>
      <c r="AG3325">
        <v>2</v>
      </c>
      <c r="AH3325">
        <v>2</v>
      </c>
      <c r="AI3325">
        <v>12</v>
      </c>
      <c r="AJ3325" s="301">
        <v>43919</v>
      </c>
      <c r="AK3325">
        <v>3150</v>
      </c>
      <c r="AL3325">
        <v>1916</v>
      </c>
      <c r="AM3325" s="301">
        <v>43828</v>
      </c>
      <c r="AN3325">
        <v>3075</v>
      </c>
      <c r="AO3325">
        <v>1930</v>
      </c>
      <c r="AP3325" s="301">
        <v>43645</v>
      </c>
      <c r="AQ3325">
        <v>2826</v>
      </c>
      <c r="AR3325">
        <v>1748</v>
      </c>
      <c r="AS3325" s="301">
        <v>43280</v>
      </c>
      <c r="AT3325">
        <v>1889</v>
      </c>
      <c r="AU3325">
        <v>2030</v>
      </c>
    </row>
    <row r="3326" spans="1:47" x14ac:dyDescent="0.2">
      <c r="A3326" s="102">
        <v>1411</v>
      </c>
      <c r="B3326">
        <v>5232</v>
      </c>
      <c r="C3326" t="s">
        <v>1433</v>
      </c>
      <c r="D3326" t="s">
        <v>897</v>
      </c>
      <c r="E3326">
        <v>3765</v>
      </c>
      <c r="F3326">
        <v>3805</v>
      </c>
      <c r="G3326">
        <v>200</v>
      </c>
      <c r="H3326" t="s">
        <v>901</v>
      </c>
      <c r="I3326">
        <v>5938</v>
      </c>
      <c r="J3326" t="s">
        <v>1395</v>
      </c>
      <c r="K3326" t="s">
        <v>1032</v>
      </c>
      <c r="L3326">
        <v>1514</v>
      </c>
      <c r="M3326">
        <v>1480</v>
      </c>
      <c r="N3326">
        <v>500</v>
      </c>
      <c r="O3326" t="s">
        <v>898</v>
      </c>
      <c r="P3326">
        <v>0.83035119747867003</v>
      </c>
      <c r="Q3326">
        <v>0.93870483507010805</v>
      </c>
      <c r="R3326">
        <v>0.35076952202345202</v>
      </c>
      <c r="S3326">
        <v>4.76592921641232E-2</v>
      </c>
      <c r="T3326">
        <v>-6.18956090761935E-2</v>
      </c>
      <c r="U3326">
        <v>6.18956090761935E-2</v>
      </c>
      <c r="V3326">
        <v>0.68538069424088199</v>
      </c>
      <c r="W3326">
        <v>-0.44</v>
      </c>
      <c r="X3326">
        <v>2.76</v>
      </c>
      <c r="Y3326">
        <v>-112366</v>
      </c>
      <c r="Z3326">
        <v>-7491</v>
      </c>
      <c r="AA3326">
        <v>-0.48</v>
      </c>
      <c r="AB3326">
        <v>15</v>
      </c>
      <c r="AC3326">
        <v>7</v>
      </c>
      <c r="AD3326">
        <v>8</v>
      </c>
      <c r="AE3326">
        <v>46.67</v>
      </c>
      <c r="AF3326">
        <v>17</v>
      </c>
      <c r="AG3326">
        <v>3</v>
      </c>
      <c r="AH3326">
        <v>5</v>
      </c>
      <c r="AI3326">
        <v>7</v>
      </c>
      <c r="AJ3326" s="301">
        <v>43919</v>
      </c>
      <c r="AK3326">
        <v>3370</v>
      </c>
      <c r="AL3326">
        <v>1332</v>
      </c>
      <c r="AM3326" s="301">
        <v>43828</v>
      </c>
      <c r="AN3326">
        <v>4775</v>
      </c>
      <c r="AO3326">
        <v>1889</v>
      </c>
      <c r="AP3326" s="301">
        <v>43645</v>
      </c>
      <c r="AQ3326">
        <v>4390</v>
      </c>
      <c r="AR3326">
        <v>1774</v>
      </c>
      <c r="AS3326" s="301">
        <v>43280</v>
      </c>
      <c r="AT3326">
        <v>5150</v>
      </c>
      <c r="AU3326">
        <v>2190</v>
      </c>
    </row>
    <row r="3327" spans="1:47" x14ac:dyDescent="0.2">
      <c r="A3327" s="102">
        <v>2880</v>
      </c>
      <c r="B3327">
        <v>3632</v>
      </c>
      <c r="C3327" t="s">
        <v>1451</v>
      </c>
      <c r="D3327" t="s">
        <v>900</v>
      </c>
      <c r="E3327">
        <v>486</v>
      </c>
      <c r="F3327">
        <v>469</v>
      </c>
      <c r="G3327">
        <v>2200</v>
      </c>
      <c r="H3327" t="s">
        <v>901</v>
      </c>
      <c r="I3327">
        <v>5801</v>
      </c>
      <c r="J3327" t="s">
        <v>1105</v>
      </c>
      <c r="K3327" t="s">
        <v>911</v>
      </c>
      <c r="L3327">
        <v>2587</v>
      </c>
      <c r="M3327">
        <v>2592</v>
      </c>
      <c r="N3327">
        <v>400</v>
      </c>
      <c r="O3327" t="s">
        <v>898</v>
      </c>
      <c r="P3327">
        <v>0.81075231422334304</v>
      </c>
      <c r="Q3327">
        <v>0.90131556551840897</v>
      </c>
      <c r="R3327">
        <v>0.213829628242547</v>
      </c>
      <c r="S3327" s="15">
        <v>5.2677619928795001E-2</v>
      </c>
      <c r="T3327">
        <v>-0.77975567881015895</v>
      </c>
      <c r="U3327">
        <v>0.77975567881015895</v>
      </c>
      <c r="V3327">
        <v>0.427366582840288</v>
      </c>
      <c r="W3327">
        <v>-9.01</v>
      </c>
      <c r="X3327">
        <v>0.48</v>
      </c>
      <c r="Y3327">
        <v>-112370</v>
      </c>
      <c r="Z3327">
        <v>-8026</v>
      </c>
      <c r="AA3327">
        <v>-0.19</v>
      </c>
      <c r="AB3327">
        <v>14</v>
      </c>
      <c r="AC3327">
        <v>7</v>
      </c>
      <c r="AD3327">
        <v>7</v>
      </c>
      <c r="AE3327">
        <v>50</v>
      </c>
      <c r="AF3327">
        <v>20</v>
      </c>
      <c r="AG3327">
        <v>1</v>
      </c>
      <c r="AH3327">
        <v>2</v>
      </c>
      <c r="AI3327">
        <v>11</v>
      </c>
      <c r="AJ3327" s="301">
        <v>43919</v>
      </c>
      <c r="AK3327">
        <v>404</v>
      </c>
      <c r="AL3327">
        <v>1979</v>
      </c>
      <c r="AM3327" s="301">
        <v>43828</v>
      </c>
      <c r="AN3327">
        <v>493</v>
      </c>
      <c r="AO3327">
        <v>2820</v>
      </c>
      <c r="AP3327" s="301">
        <v>43645</v>
      </c>
      <c r="AQ3327">
        <v>510</v>
      </c>
      <c r="AR3327">
        <v>3245</v>
      </c>
      <c r="AS3327" s="301">
        <v>43280</v>
      </c>
      <c r="AT3327">
        <v>587</v>
      </c>
      <c r="AU3327">
        <v>3820</v>
      </c>
    </row>
    <row r="3328" spans="1:47" x14ac:dyDescent="0.2">
      <c r="A3328" s="102">
        <v>44</v>
      </c>
      <c r="B3328">
        <v>2768</v>
      </c>
      <c r="C3328" t="s">
        <v>1353</v>
      </c>
      <c r="D3328" t="s">
        <v>905</v>
      </c>
      <c r="E3328">
        <v>235</v>
      </c>
      <c r="F3328">
        <v>233</v>
      </c>
      <c r="G3328">
        <v>4500</v>
      </c>
      <c r="H3328" t="s">
        <v>901</v>
      </c>
      <c r="I3328">
        <v>7751</v>
      </c>
      <c r="J3328" t="s">
        <v>1190</v>
      </c>
      <c r="K3328" t="s">
        <v>903</v>
      </c>
      <c r="L3328">
        <v>2180</v>
      </c>
      <c r="M3328">
        <v>2119.5</v>
      </c>
      <c r="N3328">
        <v>500</v>
      </c>
      <c r="O3328" t="s">
        <v>898</v>
      </c>
      <c r="P3328">
        <v>0.76199419472872398</v>
      </c>
      <c r="Q3328">
        <v>0.97732361520490796</v>
      </c>
      <c r="R3328">
        <v>0.37785938365472399</v>
      </c>
      <c r="S3328">
        <v>3.6587576189226E-2</v>
      </c>
      <c r="T3328">
        <v>-2.4896420665283501E-2</v>
      </c>
      <c r="U3328">
        <v>2.4896420665283501E-2</v>
      </c>
      <c r="V3328">
        <v>1.6165069798156899</v>
      </c>
      <c r="W3328">
        <v>-0.06</v>
      </c>
      <c r="X3328">
        <v>1.06</v>
      </c>
      <c r="Y3328">
        <v>-112734</v>
      </c>
      <c r="Z3328">
        <v>-9394</v>
      </c>
      <c r="AA3328">
        <v>-0.61</v>
      </c>
      <c r="AB3328">
        <v>12</v>
      </c>
      <c r="AC3328">
        <v>3</v>
      </c>
      <c r="AD3328">
        <v>9</v>
      </c>
      <c r="AE3328">
        <v>25</v>
      </c>
      <c r="AF3328">
        <v>20</v>
      </c>
      <c r="AG3328">
        <v>0</v>
      </c>
      <c r="AH3328">
        <v>1</v>
      </c>
      <c r="AI3328">
        <v>11</v>
      </c>
      <c r="AJ3328" s="301">
        <v>43919</v>
      </c>
      <c r="AK3328">
        <v>263</v>
      </c>
      <c r="AL3328">
        <v>2441</v>
      </c>
      <c r="AM3328" s="301">
        <v>43828</v>
      </c>
      <c r="AN3328">
        <v>352</v>
      </c>
      <c r="AO3328">
        <v>2986.5</v>
      </c>
      <c r="AP3328" s="301">
        <v>43645</v>
      </c>
      <c r="AQ3328">
        <v>360</v>
      </c>
      <c r="AR3328">
        <v>3183</v>
      </c>
      <c r="AS3328" s="301">
        <v>43280</v>
      </c>
      <c r="AT3328">
        <v>397</v>
      </c>
      <c r="AU3328">
        <v>3579</v>
      </c>
    </row>
    <row r="3329" spans="1:47" x14ac:dyDescent="0.2">
      <c r="A3329" s="102">
        <v>3135</v>
      </c>
      <c r="B3329">
        <v>4182</v>
      </c>
      <c r="C3329" t="s">
        <v>44</v>
      </c>
      <c r="D3329" t="s">
        <v>920</v>
      </c>
      <c r="E3329">
        <v>1590</v>
      </c>
      <c r="F3329">
        <v>1589</v>
      </c>
      <c r="G3329">
        <v>700</v>
      </c>
      <c r="H3329" t="s">
        <v>898</v>
      </c>
      <c r="I3329">
        <v>4212</v>
      </c>
      <c r="J3329" t="s">
        <v>534</v>
      </c>
      <c r="K3329" t="s">
        <v>920</v>
      </c>
      <c r="L3329">
        <v>2186</v>
      </c>
      <c r="M3329">
        <v>2189</v>
      </c>
      <c r="N3329">
        <v>500</v>
      </c>
      <c r="O3329" t="s">
        <v>901</v>
      </c>
      <c r="P3329">
        <v>0.82966906607664503</v>
      </c>
      <c r="Q3329">
        <v>0.89204544180731404</v>
      </c>
      <c r="R3329" s="15">
        <v>0.22225144008503001</v>
      </c>
      <c r="S3329" s="15">
        <v>6.0078825183224895E-4</v>
      </c>
      <c r="T3329">
        <v>1.20882501889285</v>
      </c>
      <c r="U3329">
        <v>1.20882501889285</v>
      </c>
      <c r="V3329">
        <v>1.34497585204267</v>
      </c>
      <c r="W3329">
        <v>8.8000000000000007</v>
      </c>
      <c r="X3329">
        <v>1.63</v>
      </c>
      <c r="Y3329">
        <v>-112745</v>
      </c>
      <c r="Z3329">
        <v>-6632</v>
      </c>
      <c r="AA3329">
        <v>-0.35</v>
      </c>
      <c r="AB3329">
        <v>17</v>
      </c>
      <c r="AC3329">
        <v>9</v>
      </c>
      <c r="AD3329">
        <v>8</v>
      </c>
      <c r="AE3329">
        <v>52.94</v>
      </c>
      <c r="AF3329">
        <v>16</v>
      </c>
      <c r="AG3329">
        <v>4</v>
      </c>
      <c r="AH3329">
        <v>4</v>
      </c>
      <c r="AI3329">
        <v>9</v>
      </c>
      <c r="AJ3329" s="301">
        <v>43919</v>
      </c>
      <c r="AK3329">
        <v>1189</v>
      </c>
      <c r="AL3329">
        <v>2066</v>
      </c>
      <c r="AM3329" s="301">
        <v>43828</v>
      </c>
      <c r="AN3329">
        <v>1674</v>
      </c>
      <c r="AO3329">
        <v>2317</v>
      </c>
      <c r="AP3329" s="301">
        <v>43645</v>
      </c>
      <c r="AQ3329">
        <v>1496</v>
      </c>
      <c r="AR3329">
        <v>2158</v>
      </c>
      <c r="AS3329" s="301">
        <v>43280</v>
      </c>
      <c r="AT3329">
        <v>2458</v>
      </c>
      <c r="AU3329">
        <v>2239</v>
      </c>
    </row>
    <row r="3330" spans="1:47" x14ac:dyDescent="0.2">
      <c r="A3330" s="102">
        <v>878</v>
      </c>
      <c r="B3330">
        <v>5021</v>
      </c>
      <c r="C3330" t="s">
        <v>1391</v>
      </c>
      <c r="D3330" t="s">
        <v>1090</v>
      </c>
      <c r="E3330">
        <v>1576</v>
      </c>
      <c r="F3330">
        <v>1538</v>
      </c>
      <c r="G3330">
        <v>700</v>
      </c>
      <c r="H3330" t="s">
        <v>901</v>
      </c>
      <c r="I3330">
        <v>8850</v>
      </c>
      <c r="J3330" t="s">
        <v>1345</v>
      </c>
      <c r="K3330" t="s">
        <v>917</v>
      </c>
      <c r="L3330">
        <v>2237</v>
      </c>
      <c r="M3330">
        <v>2184</v>
      </c>
      <c r="N3330">
        <v>500</v>
      </c>
      <c r="O3330" t="s">
        <v>898</v>
      </c>
      <c r="P3330">
        <v>0.67831252030726996</v>
      </c>
      <c r="Q3330">
        <v>0.94974038913757397</v>
      </c>
      <c r="R3330">
        <v>0.11863286976790099</v>
      </c>
      <c r="S3330" s="15">
        <v>3.6761402486710899E-2</v>
      </c>
      <c r="T3330">
        <v>-1.8314325445669699</v>
      </c>
      <c r="U3330">
        <v>1.8314325445669699</v>
      </c>
      <c r="V3330">
        <v>1.8858274298306199</v>
      </c>
      <c r="W3330">
        <v>-8.92</v>
      </c>
      <c r="X3330">
        <v>1.41</v>
      </c>
      <c r="Y3330">
        <v>-112854</v>
      </c>
      <c r="Z3330">
        <v>-8681</v>
      </c>
      <c r="AA3330">
        <v>-0.28000000000000003</v>
      </c>
      <c r="AB3330">
        <v>13</v>
      </c>
      <c r="AC3330">
        <v>5</v>
      </c>
      <c r="AD3330">
        <v>8</v>
      </c>
      <c r="AE3330">
        <v>38.46</v>
      </c>
      <c r="AF3330">
        <v>18</v>
      </c>
      <c r="AG3330">
        <v>3</v>
      </c>
      <c r="AH3330">
        <v>2</v>
      </c>
      <c r="AI3330">
        <v>8</v>
      </c>
      <c r="AJ3330" s="301">
        <v>43919</v>
      </c>
      <c r="AK3330">
        <v>1508</v>
      </c>
      <c r="AL3330">
        <v>2067</v>
      </c>
      <c r="AM3330" s="301">
        <v>43828</v>
      </c>
      <c r="AN3330">
        <v>2515</v>
      </c>
      <c r="AO3330">
        <v>2785</v>
      </c>
      <c r="AP3330" s="301">
        <v>43645</v>
      </c>
      <c r="AQ3330">
        <v>2522</v>
      </c>
      <c r="AR3330">
        <v>2621</v>
      </c>
      <c r="AS3330" s="301">
        <v>43280</v>
      </c>
      <c r="AT3330">
        <v>3880</v>
      </c>
      <c r="AU3330">
        <v>2610</v>
      </c>
    </row>
    <row r="3331" spans="1:47" x14ac:dyDescent="0.2">
      <c r="A3331" s="102">
        <v>2284</v>
      </c>
      <c r="B3331">
        <v>2587</v>
      </c>
      <c r="C3331" t="s">
        <v>1233</v>
      </c>
      <c r="D3331" t="s">
        <v>923</v>
      </c>
      <c r="E3331">
        <v>4200</v>
      </c>
      <c r="F3331">
        <v>4180</v>
      </c>
      <c r="G3331">
        <v>200</v>
      </c>
      <c r="H3331" t="s">
        <v>901</v>
      </c>
      <c r="I3331">
        <v>8411</v>
      </c>
      <c r="J3331" t="s">
        <v>979</v>
      </c>
      <c r="K3331" t="s">
        <v>940</v>
      </c>
      <c r="L3331">
        <v>131.69999999999999</v>
      </c>
      <c r="M3331">
        <v>131.9</v>
      </c>
      <c r="N3331">
        <v>6300</v>
      </c>
      <c r="O3331" t="s">
        <v>898</v>
      </c>
      <c r="P3331">
        <v>0.83959403635609298</v>
      </c>
      <c r="Q3331">
        <v>0.91723496444174102</v>
      </c>
      <c r="R3331">
        <v>5.6430281296394299E-3</v>
      </c>
      <c r="S3331">
        <v>1.57583078164227E-4</v>
      </c>
      <c r="T3331">
        <v>-0.88431324785784204</v>
      </c>
      <c r="U3331">
        <v>0.88431324785784204</v>
      </c>
      <c r="V3331">
        <v>0.81180749775425798</v>
      </c>
      <c r="W3331">
        <v>-3.22</v>
      </c>
      <c r="X3331">
        <v>0.6</v>
      </c>
      <c r="Y3331">
        <v>-112867</v>
      </c>
      <c r="Z3331">
        <v>-8062</v>
      </c>
      <c r="AA3331">
        <v>-0.53</v>
      </c>
      <c r="AB3331">
        <v>14</v>
      </c>
      <c r="AC3331">
        <v>6</v>
      </c>
      <c r="AD3331">
        <v>8</v>
      </c>
      <c r="AE3331">
        <v>42.86</v>
      </c>
      <c r="AF3331">
        <v>19</v>
      </c>
      <c r="AG3331">
        <v>0</v>
      </c>
      <c r="AH3331">
        <v>3</v>
      </c>
      <c r="AI3331">
        <v>11</v>
      </c>
      <c r="AJ3331" s="301">
        <v>43919</v>
      </c>
      <c r="AK3331">
        <v>4260</v>
      </c>
      <c r="AL3331">
        <v>130</v>
      </c>
      <c r="AM3331" s="301">
        <v>43828</v>
      </c>
      <c r="AN3331">
        <v>4545</v>
      </c>
      <c r="AO3331">
        <v>168.3</v>
      </c>
      <c r="AP3331" s="301">
        <v>43645</v>
      </c>
      <c r="AQ3331">
        <v>4710</v>
      </c>
      <c r="AR3331">
        <v>157.69999999999999</v>
      </c>
      <c r="AS3331" s="301">
        <v>43280</v>
      </c>
      <c r="AT3331">
        <v>4670</v>
      </c>
      <c r="AU3331">
        <v>185.5</v>
      </c>
    </row>
    <row r="3332" spans="1:47" x14ac:dyDescent="0.2">
      <c r="A3332" s="102">
        <v>3055</v>
      </c>
      <c r="B3332">
        <v>1941</v>
      </c>
      <c r="C3332" t="s">
        <v>1159</v>
      </c>
      <c r="D3332" t="s">
        <v>907</v>
      </c>
      <c r="E3332">
        <v>2302</v>
      </c>
      <c r="F3332">
        <v>2285</v>
      </c>
      <c r="G3332">
        <v>400</v>
      </c>
      <c r="H3332" t="s">
        <v>901</v>
      </c>
      <c r="I3332">
        <v>6674</v>
      </c>
      <c r="J3332" t="s">
        <v>229</v>
      </c>
      <c r="K3332" t="s">
        <v>903</v>
      </c>
      <c r="L3332">
        <v>1862</v>
      </c>
      <c r="M3332">
        <v>1836</v>
      </c>
      <c r="N3332">
        <v>500</v>
      </c>
      <c r="O3332" t="s">
        <v>898</v>
      </c>
      <c r="P3332">
        <v>0.90163926874643197</v>
      </c>
      <c r="Q3332">
        <v>0.89516460197979097</v>
      </c>
      <c r="R3332" s="15">
        <v>2.3176258520593099E-5</v>
      </c>
      <c r="S3332" s="15">
        <v>6.6487593308890994E-2</v>
      </c>
      <c r="T3332">
        <v>-0.90365087160786595</v>
      </c>
      <c r="U3332">
        <v>0.90365087160786595</v>
      </c>
      <c r="V3332">
        <v>1.02807855901989</v>
      </c>
      <c r="W3332">
        <v>-10.94</v>
      </c>
      <c r="X3332">
        <v>0.44</v>
      </c>
      <c r="Y3332">
        <v>-113093</v>
      </c>
      <c r="Z3332">
        <v>-14137</v>
      </c>
      <c r="AA3332">
        <v>-0.54</v>
      </c>
      <c r="AB3332">
        <v>8</v>
      </c>
      <c r="AC3332">
        <v>3</v>
      </c>
      <c r="AD3332">
        <v>5</v>
      </c>
      <c r="AE3332">
        <v>37.5</v>
      </c>
      <c r="AF3332">
        <v>16</v>
      </c>
      <c r="AG3332">
        <v>1</v>
      </c>
      <c r="AH3332">
        <v>2</v>
      </c>
      <c r="AI3332">
        <v>5</v>
      </c>
      <c r="AJ3332" s="301">
        <v>43919</v>
      </c>
      <c r="AK3332">
        <v>2248</v>
      </c>
      <c r="AL3332">
        <v>1481</v>
      </c>
      <c r="AM3332" s="301">
        <v>43828</v>
      </c>
      <c r="AN3332">
        <v>2532</v>
      </c>
      <c r="AO3332">
        <v>2365</v>
      </c>
      <c r="AP3332" s="301">
        <v>43645</v>
      </c>
      <c r="AQ3332">
        <v>2296</v>
      </c>
      <c r="AR3332">
        <v>2145</v>
      </c>
      <c r="AS3332" s="301">
        <v>43280</v>
      </c>
      <c r="AT3332">
        <v>2698</v>
      </c>
      <c r="AU3332">
        <v>2500</v>
      </c>
    </row>
    <row r="3333" spans="1:47" x14ac:dyDescent="0.2">
      <c r="A3333" s="102">
        <v>1489</v>
      </c>
      <c r="B3333">
        <v>4581</v>
      </c>
      <c r="C3333" t="s">
        <v>1196</v>
      </c>
      <c r="D3333" t="s">
        <v>918</v>
      </c>
      <c r="E3333">
        <v>6720</v>
      </c>
      <c r="F3333">
        <v>6640</v>
      </c>
      <c r="G3333">
        <v>100</v>
      </c>
      <c r="H3333" t="s">
        <v>901</v>
      </c>
      <c r="I3333">
        <v>8377</v>
      </c>
      <c r="J3333" t="s">
        <v>977</v>
      </c>
      <c r="K3333" t="s">
        <v>940</v>
      </c>
      <c r="L3333">
        <v>893</v>
      </c>
      <c r="M3333">
        <v>896</v>
      </c>
      <c r="N3333">
        <v>700</v>
      </c>
      <c r="O3333" t="s">
        <v>898</v>
      </c>
      <c r="P3333">
        <v>0.68061076925766995</v>
      </c>
      <c r="Q3333">
        <v>0.93705624082645</v>
      </c>
      <c r="R3333">
        <v>8.6709204135967999E-2</v>
      </c>
      <c r="S3333" s="15">
        <v>6.2732790363014407E-2</v>
      </c>
      <c r="T3333">
        <v>-7.90513562687407E-2</v>
      </c>
      <c r="U3333">
        <v>7.90513562687407E-2</v>
      </c>
      <c r="V3333">
        <v>0.25555322452844997</v>
      </c>
      <c r="W3333">
        <v>-0.39</v>
      </c>
      <c r="X3333">
        <v>5.54</v>
      </c>
      <c r="Y3333">
        <v>-113307</v>
      </c>
      <c r="Z3333">
        <v>-10301</v>
      </c>
      <c r="AA3333">
        <v>-0.35</v>
      </c>
      <c r="AB3333">
        <v>11</v>
      </c>
      <c r="AC3333">
        <v>6</v>
      </c>
      <c r="AD3333">
        <v>5</v>
      </c>
      <c r="AE3333">
        <v>54.55</v>
      </c>
      <c r="AF3333">
        <v>21</v>
      </c>
      <c r="AG3333">
        <v>0</v>
      </c>
      <c r="AH3333">
        <v>1</v>
      </c>
      <c r="AI3333">
        <v>10</v>
      </c>
      <c r="AJ3333" s="301">
        <v>43919</v>
      </c>
      <c r="AK3333">
        <v>7050</v>
      </c>
      <c r="AL3333">
        <v>1005</v>
      </c>
      <c r="AM3333" s="301">
        <v>43828</v>
      </c>
      <c r="AN3333">
        <v>8110</v>
      </c>
      <c r="AO3333">
        <v>1152</v>
      </c>
      <c r="AP3333" s="301">
        <v>43645</v>
      </c>
      <c r="AQ3333">
        <v>8570</v>
      </c>
      <c r="AR3333">
        <v>1151</v>
      </c>
      <c r="AS3333" s="301">
        <v>43280</v>
      </c>
      <c r="AT3333">
        <v>12570</v>
      </c>
      <c r="AU3333">
        <v>1452</v>
      </c>
    </row>
    <row r="3334" spans="1:47" x14ac:dyDescent="0.2">
      <c r="A3334" s="102">
        <v>2840</v>
      </c>
      <c r="B3334">
        <v>6326</v>
      </c>
      <c r="C3334" t="s">
        <v>1450</v>
      </c>
      <c r="D3334" t="s">
        <v>909</v>
      </c>
      <c r="E3334">
        <v>1614.5</v>
      </c>
      <c r="F3334">
        <v>1599</v>
      </c>
      <c r="G3334">
        <v>600</v>
      </c>
      <c r="H3334" t="s">
        <v>898</v>
      </c>
      <c r="I3334">
        <v>6472</v>
      </c>
      <c r="J3334" t="s">
        <v>59</v>
      </c>
      <c r="K3334" t="s">
        <v>909</v>
      </c>
      <c r="L3334">
        <v>213</v>
      </c>
      <c r="M3334">
        <v>211</v>
      </c>
      <c r="N3334">
        <v>4500</v>
      </c>
      <c r="O3334" t="s">
        <v>901</v>
      </c>
      <c r="P3334">
        <v>0.87132936979633602</v>
      </c>
      <c r="Q3334">
        <v>0.90235979078530804</v>
      </c>
      <c r="R3334">
        <v>0.19350777889464099</v>
      </c>
      <c r="S3334">
        <v>3.9854467828044603E-2</v>
      </c>
      <c r="T3334">
        <v>2.1337057414973701</v>
      </c>
      <c r="U3334">
        <v>2.1337057414973701</v>
      </c>
      <c r="V3334">
        <v>2.01253488240727</v>
      </c>
      <c r="W3334">
        <v>10.199999999999999</v>
      </c>
      <c r="X3334">
        <v>1.03</v>
      </c>
      <c r="Y3334">
        <v>-113307</v>
      </c>
      <c r="Z3334">
        <v>-7082</v>
      </c>
      <c r="AA3334">
        <v>-0.43</v>
      </c>
      <c r="AB3334">
        <v>16</v>
      </c>
      <c r="AC3334">
        <v>8</v>
      </c>
      <c r="AD3334">
        <v>8</v>
      </c>
      <c r="AE3334">
        <v>50</v>
      </c>
      <c r="AF3334">
        <v>18</v>
      </c>
      <c r="AG3334">
        <v>1</v>
      </c>
      <c r="AH3334">
        <v>5</v>
      </c>
      <c r="AI3334">
        <v>10</v>
      </c>
      <c r="AJ3334" s="301">
        <v>43919</v>
      </c>
      <c r="AK3334">
        <v>1398.5</v>
      </c>
      <c r="AL3334">
        <v>196</v>
      </c>
      <c r="AM3334" s="301">
        <v>43828</v>
      </c>
      <c r="AN3334">
        <v>1726</v>
      </c>
      <c r="AO3334">
        <v>345</v>
      </c>
      <c r="AP3334" s="301">
        <v>43645</v>
      </c>
      <c r="AQ3334">
        <v>1813</v>
      </c>
      <c r="AR3334">
        <v>334</v>
      </c>
      <c r="AS3334" s="301">
        <v>43280</v>
      </c>
      <c r="AT3334">
        <v>1732</v>
      </c>
      <c r="AU3334">
        <v>456</v>
      </c>
    </row>
    <row r="3335" spans="1:47" x14ac:dyDescent="0.2">
      <c r="A3335" s="102">
        <v>1896</v>
      </c>
      <c r="B3335">
        <v>8058</v>
      </c>
      <c r="C3335" t="s">
        <v>1140</v>
      </c>
      <c r="D3335" t="s">
        <v>905</v>
      </c>
      <c r="E3335">
        <v>2250</v>
      </c>
      <c r="F3335">
        <v>2233</v>
      </c>
      <c r="G3335">
        <v>400</v>
      </c>
      <c r="H3335" t="s">
        <v>901</v>
      </c>
      <c r="I3335">
        <v>9613</v>
      </c>
      <c r="J3335" t="s">
        <v>1183</v>
      </c>
      <c r="K3335" t="s">
        <v>900</v>
      </c>
      <c r="L3335">
        <v>1203</v>
      </c>
      <c r="M3335">
        <v>1177</v>
      </c>
      <c r="N3335">
        <v>800</v>
      </c>
      <c r="O3335" t="s">
        <v>898</v>
      </c>
      <c r="P3335">
        <v>0.87716325643366799</v>
      </c>
      <c r="Q3335">
        <v>0.92749619910213699</v>
      </c>
      <c r="R3335">
        <v>0.37916677558207901</v>
      </c>
      <c r="S3335">
        <v>4.0351513398388397E-2</v>
      </c>
      <c r="T3335">
        <v>-1.14197504715651</v>
      </c>
      <c r="U3335">
        <v>1.14197504715651</v>
      </c>
      <c r="V3335">
        <v>1.2930948009454699</v>
      </c>
      <c r="W3335">
        <v>-9.0500000000000007</v>
      </c>
      <c r="X3335">
        <v>5.42</v>
      </c>
      <c r="Y3335">
        <v>-113466</v>
      </c>
      <c r="Z3335">
        <v>-8105</v>
      </c>
      <c r="AA3335">
        <v>-0.39</v>
      </c>
      <c r="AB3335">
        <v>14</v>
      </c>
      <c r="AC3335">
        <v>5</v>
      </c>
      <c r="AD3335">
        <v>9</v>
      </c>
      <c r="AE3335">
        <v>35.71</v>
      </c>
      <c r="AF3335">
        <v>19</v>
      </c>
      <c r="AG3335">
        <v>2</v>
      </c>
      <c r="AH3335">
        <v>2</v>
      </c>
      <c r="AI3335">
        <v>10</v>
      </c>
      <c r="AJ3335" s="301">
        <v>43919</v>
      </c>
      <c r="AK3335">
        <v>2378.5</v>
      </c>
      <c r="AL3335">
        <v>1043</v>
      </c>
      <c r="AM3335" s="301">
        <v>43828</v>
      </c>
      <c r="AN3335">
        <v>2900</v>
      </c>
      <c r="AO3335">
        <v>1467</v>
      </c>
      <c r="AP3335" s="301">
        <v>43645</v>
      </c>
      <c r="AQ3335">
        <v>2910.5</v>
      </c>
      <c r="AR3335">
        <v>1461</v>
      </c>
      <c r="AS3335" s="301">
        <v>43280</v>
      </c>
      <c r="AT3335">
        <v>3051</v>
      </c>
      <c r="AU3335">
        <v>1251</v>
      </c>
    </row>
    <row r="3336" spans="1:47" x14ac:dyDescent="0.2">
      <c r="A3336" s="102">
        <v>1465</v>
      </c>
      <c r="B3336">
        <v>7458</v>
      </c>
      <c r="C3336" t="s">
        <v>1193</v>
      </c>
      <c r="D3336" t="s">
        <v>905</v>
      </c>
      <c r="E3336">
        <v>3225</v>
      </c>
      <c r="F3336">
        <v>3135</v>
      </c>
      <c r="G3336">
        <v>300</v>
      </c>
      <c r="H3336" t="s">
        <v>901</v>
      </c>
      <c r="I3336">
        <v>8850</v>
      </c>
      <c r="J3336" t="s">
        <v>1345</v>
      </c>
      <c r="K3336" t="s">
        <v>917</v>
      </c>
      <c r="L3336">
        <v>2237</v>
      </c>
      <c r="M3336">
        <v>2184</v>
      </c>
      <c r="N3336">
        <v>400</v>
      </c>
      <c r="O3336" t="s">
        <v>898</v>
      </c>
      <c r="P3336">
        <v>0.81063837500078095</v>
      </c>
      <c r="Q3336">
        <v>0.93766649731512297</v>
      </c>
      <c r="R3336">
        <v>0.39101034436920301</v>
      </c>
      <c r="S3336">
        <v>6.7489392799014794E-2</v>
      </c>
      <c r="T3336">
        <v>-1.2078602809657999</v>
      </c>
      <c r="U3336">
        <v>1.2078602809657999</v>
      </c>
      <c r="V3336">
        <v>1.0843945959224599</v>
      </c>
      <c r="W3336">
        <v>-11.99</v>
      </c>
      <c r="X3336">
        <v>7.11</v>
      </c>
      <c r="Y3336">
        <v>-113817</v>
      </c>
      <c r="Z3336">
        <v>-16260</v>
      </c>
      <c r="AA3336">
        <v>-0.56000000000000005</v>
      </c>
      <c r="AB3336">
        <v>7</v>
      </c>
      <c r="AC3336">
        <v>3</v>
      </c>
      <c r="AD3336">
        <v>4</v>
      </c>
      <c r="AE3336">
        <v>42.86</v>
      </c>
      <c r="AF3336">
        <v>15</v>
      </c>
      <c r="AG3336">
        <v>1</v>
      </c>
      <c r="AH3336">
        <v>2</v>
      </c>
      <c r="AI3336">
        <v>4</v>
      </c>
      <c r="AJ3336" s="301">
        <v>43919</v>
      </c>
      <c r="AK3336">
        <v>2991</v>
      </c>
      <c r="AL3336">
        <v>2067</v>
      </c>
      <c r="AM3336" s="301">
        <v>43828</v>
      </c>
      <c r="AN3336">
        <v>5730</v>
      </c>
      <c r="AO3336">
        <v>2785</v>
      </c>
      <c r="AP3336" s="301">
        <v>43645</v>
      </c>
      <c r="AQ3336">
        <v>5030</v>
      </c>
      <c r="AR3336">
        <v>2621</v>
      </c>
      <c r="AS3336" s="301">
        <v>43280</v>
      </c>
      <c r="AT3336">
        <v>5190</v>
      </c>
      <c r="AU3336">
        <v>2610</v>
      </c>
    </row>
    <row r="3337" spans="1:47" x14ac:dyDescent="0.2">
      <c r="A3337" s="102">
        <v>3291</v>
      </c>
      <c r="B3337">
        <v>2587</v>
      </c>
      <c r="C3337" t="s">
        <v>1233</v>
      </c>
      <c r="D3337" t="s">
        <v>923</v>
      </c>
      <c r="E3337">
        <v>4200</v>
      </c>
      <c r="F3337">
        <v>4180</v>
      </c>
      <c r="G3337">
        <v>200</v>
      </c>
      <c r="H3337" t="s">
        <v>901</v>
      </c>
      <c r="I3337">
        <v>9613</v>
      </c>
      <c r="J3337" t="s">
        <v>1183</v>
      </c>
      <c r="K3337" t="s">
        <v>900</v>
      </c>
      <c r="L3337">
        <v>1203</v>
      </c>
      <c r="M3337">
        <v>1177</v>
      </c>
      <c r="N3337">
        <v>700</v>
      </c>
      <c r="O3337" t="s">
        <v>898</v>
      </c>
      <c r="P3337">
        <v>0.80782675080225697</v>
      </c>
      <c r="Q3337">
        <v>0.88616285824355301</v>
      </c>
      <c r="R3337">
        <v>1.8311067147882901E-2</v>
      </c>
      <c r="S3337" s="15">
        <v>4.8939185370491703E-2</v>
      </c>
      <c r="T3337">
        <v>-0.48057212966427099</v>
      </c>
      <c r="U3337">
        <v>0.48057212966427099</v>
      </c>
      <c r="V3337">
        <v>0.61419231958948595</v>
      </c>
      <c r="W3337">
        <v>-3.64</v>
      </c>
      <c r="X3337">
        <v>1.45</v>
      </c>
      <c r="Y3337">
        <v>-114210</v>
      </c>
      <c r="Z3337">
        <v>-7138</v>
      </c>
      <c r="AA3337">
        <v>-0.3</v>
      </c>
      <c r="AB3337">
        <v>16</v>
      </c>
      <c r="AC3337">
        <v>6</v>
      </c>
      <c r="AD3337">
        <v>10</v>
      </c>
      <c r="AE3337">
        <v>37.5</v>
      </c>
      <c r="AF3337">
        <v>20</v>
      </c>
      <c r="AG3337">
        <v>1</v>
      </c>
      <c r="AH3337">
        <v>1</v>
      </c>
      <c r="AI3337">
        <v>14</v>
      </c>
      <c r="AJ3337" s="301">
        <v>43919</v>
      </c>
      <c r="AK3337">
        <v>4260</v>
      </c>
      <c r="AL3337">
        <v>1043</v>
      </c>
      <c r="AM3337" s="301">
        <v>43828</v>
      </c>
      <c r="AN3337">
        <v>4545</v>
      </c>
      <c r="AO3337">
        <v>1467</v>
      </c>
      <c r="AP3337" s="301">
        <v>43645</v>
      </c>
      <c r="AQ3337">
        <v>4710</v>
      </c>
      <c r="AR3337">
        <v>1461</v>
      </c>
      <c r="AS3337" s="301">
        <v>43280</v>
      </c>
      <c r="AT3337">
        <v>4670</v>
      </c>
      <c r="AU3337">
        <v>1251</v>
      </c>
    </row>
    <row r="3338" spans="1:47" x14ac:dyDescent="0.2">
      <c r="A3338" s="102">
        <v>1804</v>
      </c>
      <c r="B3338">
        <v>2579</v>
      </c>
      <c r="C3338" t="s">
        <v>1264</v>
      </c>
      <c r="D3338" t="s">
        <v>923</v>
      </c>
      <c r="E3338">
        <v>1964</v>
      </c>
      <c r="F3338">
        <v>1937</v>
      </c>
      <c r="G3338">
        <v>500</v>
      </c>
      <c r="H3338" t="s">
        <v>901</v>
      </c>
      <c r="I3338">
        <v>5901</v>
      </c>
      <c r="J3338" t="s">
        <v>224</v>
      </c>
      <c r="K3338" t="s">
        <v>1032</v>
      </c>
      <c r="L3338">
        <v>1198</v>
      </c>
      <c r="M3338">
        <v>1179</v>
      </c>
      <c r="N3338">
        <v>800</v>
      </c>
      <c r="O3338" t="s">
        <v>898</v>
      </c>
      <c r="P3338">
        <v>0.81213537356474497</v>
      </c>
      <c r="Q3338">
        <v>0.92992656933714801</v>
      </c>
      <c r="R3338">
        <v>3.7470896327369503E-2</v>
      </c>
      <c r="S3338" s="15">
        <v>8.7571782696608102E-3</v>
      </c>
      <c r="T3338">
        <v>-0.80936396730626603</v>
      </c>
      <c r="U3338">
        <v>0.80936396730626603</v>
      </c>
      <c r="V3338">
        <v>0.79087905727338403</v>
      </c>
      <c r="W3338">
        <v>-7.09</v>
      </c>
      <c r="X3338">
        <v>2.61</v>
      </c>
      <c r="Y3338">
        <v>-114604</v>
      </c>
      <c r="Z3338">
        <v>-7640</v>
      </c>
      <c r="AA3338">
        <v>-0.55000000000000004</v>
      </c>
      <c r="AB3338">
        <v>15</v>
      </c>
      <c r="AC3338">
        <v>7</v>
      </c>
      <c r="AD3338">
        <v>8</v>
      </c>
      <c r="AE3338">
        <v>46.67</v>
      </c>
      <c r="AF3338">
        <v>15</v>
      </c>
      <c r="AG3338">
        <v>4</v>
      </c>
      <c r="AH3338">
        <v>4</v>
      </c>
      <c r="AI3338">
        <v>7</v>
      </c>
      <c r="AJ3338" s="301">
        <v>43919</v>
      </c>
      <c r="AK3338">
        <v>2288</v>
      </c>
      <c r="AL3338">
        <v>1313</v>
      </c>
      <c r="AM3338" s="301">
        <v>43828</v>
      </c>
      <c r="AN3338">
        <v>2791</v>
      </c>
      <c r="AO3338">
        <v>1890</v>
      </c>
      <c r="AP3338" s="301">
        <v>43645</v>
      </c>
      <c r="AQ3338">
        <v>2792</v>
      </c>
      <c r="AR3338">
        <v>2207</v>
      </c>
      <c r="AS3338" s="301">
        <v>43280</v>
      </c>
      <c r="AT3338">
        <v>4345</v>
      </c>
      <c r="AU3338">
        <v>1932</v>
      </c>
    </row>
    <row r="3339" spans="1:47" x14ac:dyDescent="0.2">
      <c r="A3339" s="102">
        <v>1505</v>
      </c>
      <c r="B3339">
        <v>7012</v>
      </c>
      <c r="C3339" t="s">
        <v>1054</v>
      </c>
      <c r="D3339" t="s">
        <v>913</v>
      </c>
      <c r="E3339">
        <v>1524</v>
      </c>
      <c r="F3339">
        <v>1487</v>
      </c>
      <c r="G3339">
        <v>600</v>
      </c>
      <c r="H3339" t="s">
        <v>901</v>
      </c>
      <c r="I3339">
        <v>9678</v>
      </c>
      <c r="J3339" t="s">
        <v>1453</v>
      </c>
      <c r="K3339" t="s">
        <v>910</v>
      </c>
      <c r="L3339">
        <v>2297</v>
      </c>
      <c r="M3339">
        <v>2316</v>
      </c>
      <c r="N3339">
        <v>400</v>
      </c>
      <c r="O3339" t="s">
        <v>898</v>
      </c>
      <c r="P3339">
        <v>0.84495341565652604</v>
      </c>
      <c r="Q3339">
        <v>0.936558740608884</v>
      </c>
      <c r="R3339">
        <v>8.7126058598870103E-4</v>
      </c>
      <c r="S3339" s="15">
        <v>6.8896836789179197E-2</v>
      </c>
      <c r="T3339">
        <v>-2.42779205936804</v>
      </c>
      <c r="U3339">
        <v>2.42779205936804</v>
      </c>
      <c r="V3339">
        <v>1.66424121808714</v>
      </c>
      <c r="W3339">
        <v>-15.33</v>
      </c>
      <c r="X3339">
        <v>3.69</v>
      </c>
      <c r="Y3339">
        <v>-114653</v>
      </c>
      <c r="Z3339">
        <v>-19109</v>
      </c>
      <c r="AA3339">
        <v>-0.94</v>
      </c>
      <c r="AB3339">
        <v>6</v>
      </c>
      <c r="AC3339">
        <v>3</v>
      </c>
      <c r="AD3339">
        <v>3</v>
      </c>
      <c r="AE3339">
        <v>50</v>
      </c>
      <c r="AF3339">
        <v>21</v>
      </c>
      <c r="AG3339">
        <v>0</v>
      </c>
      <c r="AH3339">
        <v>0</v>
      </c>
      <c r="AI3339">
        <v>6</v>
      </c>
      <c r="AJ3339" s="301">
        <v>43919</v>
      </c>
      <c r="AK3339">
        <v>1613</v>
      </c>
      <c r="AL3339">
        <v>2133</v>
      </c>
      <c r="AM3339" s="301">
        <v>43828</v>
      </c>
      <c r="AN3339">
        <v>2408</v>
      </c>
      <c r="AO3339">
        <v>2821</v>
      </c>
      <c r="AP3339" s="301">
        <v>43645</v>
      </c>
      <c r="AQ3339">
        <v>2584</v>
      </c>
      <c r="AR3339">
        <v>2838</v>
      </c>
      <c r="AS3339" s="301">
        <v>43280</v>
      </c>
      <c r="AT3339">
        <v>3200</v>
      </c>
      <c r="AU3339">
        <v>3470</v>
      </c>
    </row>
    <row r="3340" spans="1:47" x14ac:dyDescent="0.2">
      <c r="A3340" s="102">
        <v>2956</v>
      </c>
      <c r="B3340">
        <v>2810</v>
      </c>
      <c r="C3340" t="s">
        <v>1092</v>
      </c>
      <c r="D3340" t="s">
        <v>923</v>
      </c>
      <c r="E3340">
        <v>3475</v>
      </c>
      <c r="F3340">
        <v>3455</v>
      </c>
      <c r="G3340">
        <v>300</v>
      </c>
      <c r="H3340" t="s">
        <v>901</v>
      </c>
      <c r="I3340">
        <v>6302</v>
      </c>
      <c r="J3340" t="s">
        <v>1085</v>
      </c>
      <c r="K3340" t="s">
        <v>909</v>
      </c>
      <c r="L3340">
        <v>2323</v>
      </c>
      <c r="M3340">
        <v>2311</v>
      </c>
      <c r="N3340">
        <v>400</v>
      </c>
      <c r="O3340" t="s">
        <v>898</v>
      </c>
      <c r="P3340">
        <v>0.69379936998087499</v>
      </c>
      <c r="Q3340">
        <v>0.898395917932168</v>
      </c>
      <c r="R3340">
        <v>0.30398834413129999</v>
      </c>
      <c r="S3340">
        <v>3.7141372802408597E-2</v>
      </c>
      <c r="T3340">
        <v>-0.47714688449503001</v>
      </c>
      <c r="U3340">
        <v>0.47714688449503001</v>
      </c>
      <c r="V3340">
        <v>0.58388114559765303</v>
      </c>
      <c r="W3340">
        <v>-3.83</v>
      </c>
      <c r="X3340">
        <v>10.82</v>
      </c>
      <c r="Y3340">
        <v>-114963</v>
      </c>
      <c r="Z3340">
        <v>-12774</v>
      </c>
      <c r="AA3340">
        <v>-0.66</v>
      </c>
      <c r="AB3340">
        <v>9</v>
      </c>
      <c r="AC3340">
        <v>4</v>
      </c>
      <c r="AD3340">
        <v>5</v>
      </c>
      <c r="AE3340">
        <v>44.44</v>
      </c>
      <c r="AF3340">
        <v>16</v>
      </c>
      <c r="AG3340">
        <v>3</v>
      </c>
      <c r="AH3340">
        <v>3</v>
      </c>
      <c r="AI3340">
        <v>3</v>
      </c>
      <c r="AJ3340" s="301">
        <v>43919</v>
      </c>
      <c r="AK3340">
        <v>3665</v>
      </c>
      <c r="AL3340">
        <v>2016</v>
      </c>
      <c r="AM3340" s="301">
        <v>43828</v>
      </c>
      <c r="AN3340">
        <v>3730</v>
      </c>
      <c r="AO3340">
        <v>3130</v>
      </c>
      <c r="AP3340" s="301">
        <v>43645</v>
      </c>
      <c r="AQ3340">
        <v>4145</v>
      </c>
      <c r="AR3340">
        <v>3800</v>
      </c>
      <c r="AS3340" s="301">
        <v>43280</v>
      </c>
      <c r="AT3340">
        <v>3780</v>
      </c>
      <c r="AU3340">
        <v>3695</v>
      </c>
    </row>
    <row r="3341" spans="1:47" x14ac:dyDescent="0.2">
      <c r="A3341" s="102">
        <v>469</v>
      </c>
      <c r="B3341">
        <v>6592</v>
      </c>
      <c r="C3341" t="s">
        <v>1059</v>
      </c>
      <c r="D3341" t="s">
        <v>903</v>
      </c>
      <c r="E3341">
        <v>3415</v>
      </c>
      <c r="F3341">
        <v>3380</v>
      </c>
      <c r="G3341">
        <v>300</v>
      </c>
      <c r="H3341" t="s">
        <v>901</v>
      </c>
      <c r="I3341">
        <v>6995</v>
      </c>
      <c r="J3341" t="s">
        <v>47</v>
      </c>
      <c r="K3341" t="s">
        <v>913</v>
      </c>
      <c r="L3341">
        <v>1553</v>
      </c>
      <c r="M3341">
        <v>1535</v>
      </c>
      <c r="N3341">
        <v>700</v>
      </c>
      <c r="O3341" t="s">
        <v>898</v>
      </c>
      <c r="P3341">
        <v>0.92384112020657405</v>
      </c>
      <c r="Q3341">
        <v>0.95913770594134395</v>
      </c>
      <c r="R3341" s="15">
        <v>0.15127663802785199</v>
      </c>
      <c r="S3341">
        <v>1.72755247131001E-2</v>
      </c>
      <c r="T3341">
        <v>-0.97371355174864904</v>
      </c>
      <c r="U3341">
        <v>0.97371355174864904</v>
      </c>
      <c r="V3341">
        <v>0.88596396360405905</v>
      </c>
      <c r="W3341">
        <v>-5.31</v>
      </c>
      <c r="X3341">
        <v>5.97</v>
      </c>
      <c r="Y3341">
        <v>-115129</v>
      </c>
      <c r="Z3341">
        <v>-11513</v>
      </c>
      <c r="AA3341">
        <v>-0.57999999999999996</v>
      </c>
      <c r="AB3341">
        <v>10</v>
      </c>
      <c r="AC3341">
        <v>6</v>
      </c>
      <c r="AD3341">
        <v>4</v>
      </c>
      <c r="AE3341">
        <v>60</v>
      </c>
      <c r="AF3341">
        <v>21</v>
      </c>
      <c r="AG3341">
        <v>0</v>
      </c>
      <c r="AH3341">
        <v>1</v>
      </c>
      <c r="AI3341">
        <v>9</v>
      </c>
      <c r="AJ3341" s="301">
        <v>43919</v>
      </c>
      <c r="AK3341">
        <v>3360</v>
      </c>
      <c r="AL3341">
        <v>1369</v>
      </c>
      <c r="AM3341" s="301">
        <v>43828</v>
      </c>
      <c r="AN3341">
        <v>4150</v>
      </c>
      <c r="AO3341">
        <v>2147</v>
      </c>
      <c r="AP3341" s="301">
        <v>43645</v>
      </c>
      <c r="AQ3341">
        <v>3850</v>
      </c>
      <c r="AR3341">
        <v>1839</v>
      </c>
      <c r="AS3341" s="301">
        <v>43280</v>
      </c>
      <c r="AT3341">
        <v>5180</v>
      </c>
      <c r="AU3341">
        <v>2026</v>
      </c>
    </row>
    <row r="3342" spans="1:47" x14ac:dyDescent="0.2">
      <c r="A3342" s="102">
        <v>1091</v>
      </c>
      <c r="B3342">
        <v>3401</v>
      </c>
      <c r="C3342" t="s">
        <v>515</v>
      </c>
      <c r="D3342" t="s">
        <v>1100</v>
      </c>
      <c r="E3342">
        <v>1696</v>
      </c>
      <c r="F3342">
        <v>1685</v>
      </c>
      <c r="G3342">
        <v>600</v>
      </c>
      <c r="H3342" t="s">
        <v>901</v>
      </c>
      <c r="I3342">
        <v>4634</v>
      </c>
      <c r="J3342" t="s">
        <v>62</v>
      </c>
      <c r="K3342" t="s">
        <v>920</v>
      </c>
      <c r="L3342">
        <v>1984</v>
      </c>
      <c r="M3342">
        <v>2000</v>
      </c>
      <c r="N3342">
        <v>500</v>
      </c>
      <c r="O3342" t="s">
        <v>898</v>
      </c>
      <c r="P3342">
        <v>0.78346064963639295</v>
      </c>
      <c r="Q3342">
        <v>0.94571174351280196</v>
      </c>
      <c r="R3342" s="15">
        <v>0.49039934835993099</v>
      </c>
      <c r="S3342" s="15">
        <v>3.3248054878533502E-2</v>
      </c>
      <c r="T3342">
        <v>-0.586745652514297</v>
      </c>
      <c r="U3342">
        <v>0.586745652514297</v>
      </c>
      <c r="V3342">
        <v>1.17631019285103</v>
      </c>
      <c r="W3342">
        <v>-1.68</v>
      </c>
      <c r="X3342">
        <v>1.1000000000000001</v>
      </c>
      <c r="Y3342">
        <v>-115303</v>
      </c>
      <c r="Z3342">
        <v>-7206</v>
      </c>
      <c r="AA3342">
        <v>-0.41</v>
      </c>
      <c r="AB3342">
        <v>16</v>
      </c>
      <c r="AC3342">
        <v>9</v>
      </c>
      <c r="AD3342">
        <v>7</v>
      </c>
      <c r="AE3342">
        <v>56.25</v>
      </c>
      <c r="AF3342">
        <v>20</v>
      </c>
      <c r="AG3342">
        <v>0</v>
      </c>
      <c r="AH3342">
        <v>1</v>
      </c>
      <c r="AI3342">
        <v>15</v>
      </c>
      <c r="AJ3342" s="301">
        <v>43919</v>
      </c>
      <c r="AK3342">
        <v>1900</v>
      </c>
      <c r="AL3342">
        <v>2221</v>
      </c>
      <c r="AM3342" s="301">
        <v>43828</v>
      </c>
      <c r="AN3342">
        <v>2045</v>
      </c>
      <c r="AO3342">
        <v>2667</v>
      </c>
      <c r="AP3342" s="301">
        <v>43645</v>
      </c>
      <c r="AQ3342">
        <v>1874</v>
      </c>
      <c r="AR3342">
        <v>2387</v>
      </c>
      <c r="AS3342" s="301">
        <v>43280</v>
      </c>
      <c r="AT3342">
        <v>2000</v>
      </c>
      <c r="AU3342">
        <v>2796</v>
      </c>
    </row>
    <row r="3343" spans="1:47" x14ac:dyDescent="0.2">
      <c r="A3343" s="102">
        <v>3363</v>
      </c>
      <c r="B3343">
        <v>1959</v>
      </c>
      <c r="C3343" t="s">
        <v>1446</v>
      </c>
      <c r="D3343" t="s">
        <v>907</v>
      </c>
      <c r="E3343">
        <v>3135</v>
      </c>
      <c r="F3343">
        <v>3115</v>
      </c>
      <c r="G3343">
        <v>300</v>
      </c>
      <c r="H3343" t="s">
        <v>898</v>
      </c>
      <c r="I3343">
        <v>3863</v>
      </c>
      <c r="J3343" t="s">
        <v>1050</v>
      </c>
      <c r="K3343" t="s">
        <v>1049</v>
      </c>
      <c r="L3343">
        <v>1536</v>
      </c>
      <c r="M3343">
        <v>1503</v>
      </c>
      <c r="N3343">
        <v>600</v>
      </c>
      <c r="O3343" t="s">
        <v>901</v>
      </c>
      <c r="P3343">
        <v>0.58433366429702505</v>
      </c>
      <c r="Q3343">
        <v>0.88348091180977995</v>
      </c>
      <c r="R3343" s="15">
        <v>0.124217321629432</v>
      </c>
      <c r="S3343">
        <v>5.3500067474349398E-2</v>
      </c>
      <c r="T3343">
        <v>2.8499655387504501</v>
      </c>
      <c r="U3343">
        <v>2.8499655387504501</v>
      </c>
      <c r="V3343">
        <v>2.3574257355962001</v>
      </c>
      <c r="W3343">
        <v>10.09</v>
      </c>
      <c r="X3343">
        <v>3.5</v>
      </c>
      <c r="Y3343">
        <v>-115435</v>
      </c>
      <c r="Z3343">
        <v>-8245</v>
      </c>
      <c r="AA3343">
        <v>-0.54</v>
      </c>
      <c r="AB3343">
        <v>14</v>
      </c>
      <c r="AC3343">
        <v>5</v>
      </c>
      <c r="AD3343">
        <v>9</v>
      </c>
      <c r="AE3343">
        <v>35.71</v>
      </c>
      <c r="AF3343">
        <v>21</v>
      </c>
      <c r="AG3343">
        <v>1</v>
      </c>
      <c r="AH3343">
        <v>1</v>
      </c>
      <c r="AI3343">
        <v>12</v>
      </c>
      <c r="AJ3343" s="301">
        <v>43919</v>
      </c>
      <c r="AK3343">
        <v>3070</v>
      </c>
      <c r="AL3343">
        <v>1583</v>
      </c>
      <c r="AM3343" s="301">
        <v>43828</v>
      </c>
      <c r="AN3343">
        <v>3235</v>
      </c>
      <c r="AO3343">
        <v>1848</v>
      </c>
      <c r="AP3343" s="301">
        <v>43645</v>
      </c>
      <c r="AQ3343">
        <v>3325</v>
      </c>
      <c r="AR3343">
        <v>1925</v>
      </c>
      <c r="AS3343" s="301">
        <v>43280</v>
      </c>
      <c r="AT3343">
        <v>5210</v>
      </c>
      <c r="AU3343">
        <v>1732</v>
      </c>
    </row>
    <row r="3344" spans="1:47" x14ac:dyDescent="0.2">
      <c r="A3344" s="102">
        <v>2156</v>
      </c>
      <c r="B3344">
        <v>4042</v>
      </c>
      <c r="C3344" t="s">
        <v>1108</v>
      </c>
      <c r="D3344" t="s">
        <v>920</v>
      </c>
      <c r="E3344">
        <v>1446</v>
      </c>
      <c r="F3344">
        <v>1431</v>
      </c>
      <c r="G3344">
        <v>700</v>
      </c>
      <c r="H3344" t="s">
        <v>898</v>
      </c>
      <c r="I3344">
        <v>8031</v>
      </c>
      <c r="J3344" t="s">
        <v>618</v>
      </c>
      <c r="K3344" t="s">
        <v>905</v>
      </c>
      <c r="L3344">
        <v>1600.5</v>
      </c>
      <c r="M3344">
        <v>1596</v>
      </c>
      <c r="N3344">
        <v>600</v>
      </c>
      <c r="O3344" t="s">
        <v>901</v>
      </c>
      <c r="P3344">
        <v>0.93328712745350995</v>
      </c>
      <c r="Q3344">
        <v>0.92072958472784605</v>
      </c>
      <c r="R3344">
        <v>0.28591547583898802</v>
      </c>
      <c r="S3344">
        <v>5.0297765563469099E-2</v>
      </c>
      <c r="T3344">
        <v>0.71151163863517197</v>
      </c>
      <c r="U3344">
        <v>0.71151163863517197</v>
      </c>
      <c r="V3344">
        <v>0.76461449311021101</v>
      </c>
      <c r="W3344">
        <v>4.12</v>
      </c>
      <c r="X3344">
        <v>4.6100000000000003</v>
      </c>
      <c r="Y3344">
        <v>-115889</v>
      </c>
      <c r="Z3344">
        <v>-7726</v>
      </c>
      <c r="AA3344">
        <v>-0.35</v>
      </c>
      <c r="AB3344">
        <v>15</v>
      </c>
      <c r="AC3344">
        <v>8</v>
      </c>
      <c r="AD3344">
        <v>7</v>
      </c>
      <c r="AE3344">
        <v>53.33</v>
      </c>
      <c r="AF3344">
        <v>21</v>
      </c>
      <c r="AG3344">
        <v>0</v>
      </c>
      <c r="AH3344">
        <v>0</v>
      </c>
      <c r="AI3344">
        <v>15</v>
      </c>
      <c r="AJ3344" s="301">
        <v>43919</v>
      </c>
      <c r="AK3344">
        <v>1244</v>
      </c>
      <c r="AL3344">
        <v>1570</v>
      </c>
      <c r="AM3344" s="301">
        <v>43828</v>
      </c>
      <c r="AN3344">
        <v>1695</v>
      </c>
      <c r="AO3344">
        <v>1946</v>
      </c>
      <c r="AP3344" s="301">
        <v>43645</v>
      </c>
      <c r="AQ3344">
        <v>1552</v>
      </c>
      <c r="AR3344">
        <v>1798</v>
      </c>
      <c r="AS3344" s="301">
        <v>43280</v>
      </c>
      <c r="AT3344">
        <v>1709</v>
      </c>
      <c r="AU3344">
        <v>1828</v>
      </c>
    </row>
    <row r="3345" spans="1:47" x14ac:dyDescent="0.2">
      <c r="A3345" s="102">
        <v>585</v>
      </c>
      <c r="B3345">
        <v>3863</v>
      </c>
      <c r="C3345" t="s">
        <v>1050</v>
      </c>
      <c r="D3345" t="s">
        <v>1049</v>
      </c>
      <c r="E3345">
        <v>1536</v>
      </c>
      <c r="F3345">
        <v>1503</v>
      </c>
      <c r="G3345">
        <v>700</v>
      </c>
      <c r="H3345" t="s">
        <v>901</v>
      </c>
      <c r="I3345">
        <v>5401</v>
      </c>
      <c r="J3345" t="s">
        <v>1139</v>
      </c>
      <c r="K3345" t="s">
        <v>939</v>
      </c>
      <c r="L3345">
        <v>997.7</v>
      </c>
      <c r="M3345">
        <v>975.8</v>
      </c>
      <c r="N3345">
        <v>1100</v>
      </c>
      <c r="O3345" t="s">
        <v>898</v>
      </c>
      <c r="P3345">
        <v>0.80546533291827604</v>
      </c>
      <c r="Q3345">
        <v>0.95596364146845103</v>
      </c>
      <c r="R3345">
        <v>1.198213298621E-2</v>
      </c>
      <c r="S3345">
        <v>3.8958687184426498E-3</v>
      </c>
      <c r="T3345">
        <v>-0.625440535365138</v>
      </c>
      <c r="U3345">
        <v>0.625440535365138</v>
      </c>
      <c r="V3345">
        <v>0.77620928740498196</v>
      </c>
      <c r="W3345">
        <v>-5.3</v>
      </c>
      <c r="X3345">
        <v>2.02</v>
      </c>
      <c r="Y3345">
        <v>-115956</v>
      </c>
      <c r="Z3345">
        <v>-7247</v>
      </c>
      <c r="AA3345">
        <v>-0.28999999999999998</v>
      </c>
      <c r="AB3345">
        <v>16</v>
      </c>
      <c r="AC3345">
        <v>9</v>
      </c>
      <c r="AD3345">
        <v>7</v>
      </c>
      <c r="AE3345">
        <v>56.25</v>
      </c>
      <c r="AF3345">
        <v>18</v>
      </c>
      <c r="AG3345">
        <v>2</v>
      </c>
      <c r="AH3345">
        <v>3</v>
      </c>
      <c r="AI3345">
        <v>11</v>
      </c>
      <c r="AJ3345" s="301">
        <v>43919</v>
      </c>
      <c r="AK3345">
        <v>1583</v>
      </c>
      <c r="AL3345">
        <v>1006</v>
      </c>
      <c r="AM3345" s="301">
        <v>43828</v>
      </c>
      <c r="AN3345">
        <v>1848</v>
      </c>
      <c r="AO3345">
        <v>1654</v>
      </c>
      <c r="AP3345" s="301">
        <v>43645</v>
      </c>
      <c r="AQ3345">
        <v>1925</v>
      </c>
      <c r="AR3345">
        <v>1874</v>
      </c>
      <c r="AS3345" s="301">
        <v>43280</v>
      </c>
      <c r="AT3345">
        <v>1732</v>
      </c>
      <c r="AU3345">
        <v>2117</v>
      </c>
    </row>
    <row r="3346" spans="1:47" x14ac:dyDescent="0.2">
      <c r="A3346" s="102">
        <v>1477</v>
      </c>
      <c r="B3346">
        <v>1925</v>
      </c>
      <c r="C3346" t="s">
        <v>1459</v>
      </c>
      <c r="D3346" t="s">
        <v>907</v>
      </c>
      <c r="E3346">
        <v>2497.5</v>
      </c>
      <c r="F3346">
        <v>2510.5</v>
      </c>
      <c r="G3346">
        <v>400</v>
      </c>
      <c r="H3346" t="s">
        <v>901</v>
      </c>
      <c r="I3346">
        <v>3401</v>
      </c>
      <c r="J3346" t="s">
        <v>515</v>
      </c>
      <c r="K3346" t="s">
        <v>1100</v>
      </c>
      <c r="L3346">
        <v>1696</v>
      </c>
      <c r="M3346">
        <v>1685</v>
      </c>
      <c r="N3346">
        <v>600</v>
      </c>
      <c r="O3346" t="s">
        <v>898</v>
      </c>
      <c r="P3346">
        <v>0.65725391218096096</v>
      </c>
      <c r="Q3346">
        <v>0.93742796171417198</v>
      </c>
      <c r="R3346">
        <v>0.16766637311167101</v>
      </c>
      <c r="S3346">
        <v>1.79968737857032E-2</v>
      </c>
      <c r="T3346">
        <v>-0.84258262725055599</v>
      </c>
      <c r="U3346">
        <v>0.84258262725055599</v>
      </c>
      <c r="V3346">
        <v>0.58673396779434495</v>
      </c>
      <c r="W3346">
        <v>-3.4</v>
      </c>
      <c r="X3346">
        <v>0.68</v>
      </c>
      <c r="Y3346">
        <v>-115981</v>
      </c>
      <c r="Z3346">
        <v>-14498</v>
      </c>
      <c r="AA3346">
        <v>-0.73</v>
      </c>
      <c r="AB3346">
        <v>8</v>
      </c>
      <c r="AC3346">
        <v>2</v>
      </c>
      <c r="AD3346">
        <v>6</v>
      </c>
      <c r="AE3346">
        <v>25</v>
      </c>
      <c r="AF3346">
        <v>21</v>
      </c>
      <c r="AG3346">
        <v>0</v>
      </c>
      <c r="AH3346">
        <v>0</v>
      </c>
      <c r="AI3346">
        <v>8</v>
      </c>
      <c r="AJ3346" s="301">
        <v>43919</v>
      </c>
      <c r="AK3346">
        <v>2718.5</v>
      </c>
      <c r="AL3346">
        <v>1900</v>
      </c>
      <c r="AM3346" s="301">
        <v>43828</v>
      </c>
      <c r="AN3346">
        <v>3390</v>
      </c>
      <c r="AO3346">
        <v>2045</v>
      </c>
      <c r="AP3346" s="301">
        <v>43645</v>
      </c>
      <c r="AQ3346">
        <v>3283</v>
      </c>
      <c r="AR3346">
        <v>1874</v>
      </c>
      <c r="AS3346" s="301">
        <v>43280</v>
      </c>
      <c r="AT3346">
        <v>3742</v>
      </c>
      <c r="AU3346">
        <v>2000</v>
      </c>
    </row>
    <row r="3347" spans="1:47" x14ac:dyDescent="0.2">
      <c r="A3347" s="102">
        <v>641</v>
      </c>
      <c r="B3347">
        <v>3105</v>
      </c>
      <c r="C3347" t="s">
        <v>46</v>
      </c>
      <c r="D3347" t="s">
        <v>903</v>
      </c>
      <c r="E3347">
        <v>781</v>
      </c>
      <c r="F3347">
        <v>776</v>
      </c>
      <c r="G3347">
        <v>1400</v>
      </c>
      <c r="H3347" t="s">
        <v>901</v>
      </c>
      <c r="I3347">
        <v>7205</v>
      </c>
      <c r="J3347" t="s">
        <v>56</v>
      </c>
      <c r="K3347" t="s">
        <v>913</v>
      </c>
      <c r="L3347">
        <v>710</v>
      </c>
      <c r="M3347">
        <v>693</v>
      </c>
      <c r="N3347">
        <v>1600</v>
      </c>
      <c r="O3347" t="s">
        <v>898</v>
      </c>
      <c r="P3347">
        <v>0.97325252344131497</v>
      </c>
      <c r="Q3347">
        <v>0.95449209795776502</v>
      </c>
      <c r="R3347">
        <v>3.0850710842059001E-3</v>
      </c>
      <c r="S3347">
        <v>4.8172106193223797E-2</v>
      </c>
      <c r="T3347">
        <v>-0.198985339630393</v>
      </c>
      <c r="U3347">
        <v>0.198985339630393</v>
      </c>
      <c r="V3347">
        <v>0.15273989762106999</v>
      </c>
      <c r="W3347">
        <v>-1.17</v>
      </c>
      <c r="X3347">
        <v>2.06</v>
      </c>
      <c r="Y3347">
        <v>-116154</v>
      </c>
      <c r="Z3347">
        <v>-7260</v>
      </c>
      <c r="AA3347">
        <v>-0.35</v>
      </c>
      <c r="AB3347">
        <v>16</v>
      </c>
      <c r="AC3347">
        <v>7</v>
      </c>
      <c r="AD3347">
        <v>9</v>
      </c>
      <c r="AE3347">
        <v>43.75</v>
      </c>
      <c r="AF3347">
        <v>19</v>
      </c>
      <c r="AG3347">
        <v>1</v>
      </c>
      <c r="AH3347">
        <v>4</v>
      </c>
      <c r="AI3347">
        <v>11</v>
      </c>
      <c r="AJ3347" s="301">
        <v>43919</v>
      </c>
      <c r="AK3347">
        <v>730</v>
      </c>
      <c r="AL3347">
        <v>588</v>
      </c>
      <c r="AM3347" s="301">
        <v>43828</v>
      </c>
      <c r="AN3347">
        <v>1045</v>
      </c>
      <c r="AO3347">
        <v>1162</v>
      </c>
      <c r="AP3347" s="301">
        <v>43645</v>
      </c>
      <c r="AQ3347">
        <v>844</v>
      </c>
      <c r="AR3347">
        <v>912</v>
      </c>
      <c r="AS3347" s="301">
        <v>43280</v>
      </c>
      <c r="AT3347">
        <v>1164</v>
      </c>
      <c r="AU3347">
        <v>1171</v>
      </c>
    </row>
    <row r="3348" spans="1:47" x14ac:dyDescent="0.2">
      <c r="A3348" s="102">
        <v>2534</v>
      </c>
      <c r="B3348">
        <v>2531</v>
      </c>
      <c r="C3348" t="s">
        <v>922</v>
      </c>
      <c r="D3348" t="s">
        <v>923</v>
      </c>
      <c r="E3348">
        <v>952</v>
      </c>
      <c r="F3348">
        <v>951</v>
      </c>
      <c r="G3348">
        <v>1100</v>
      </c>
      <c r="H3348" t="s">
        <v>898</v>
      </c>
      <c r="I3348">
        <v>3863</v>
      </c>
      <c r="J3348" t="s">
        <v>1050</v>
      </c>
      <c r="K3348" t="s">
        <v>1049</v>
      </c>
      <c r="L3348">
        <v>1536</v>
      </c>
      <c r="M3348">
        <v>1503</v>
      </c>
      <c r="N3348">
        <v>700</v>
      </c>
      <c r="O3348" t="s">
        <v>901</v>
      </c>
      <c r="P3348">
        <v>0.69682026032029198</v>
      </c>
      <c r="Q3348">
        <v>0.91021810767331301</v>
      </c>
      <c r="R3348">
        <v>0.28323732451939299</v>
      </c>
      <c r="S3348">
        <v>1.52842625421432E-2</v>
      </c>
      <c r="T3348">
        <v>1.9056825533471899</v>
      </c>
      <c r="U3348">
        <v>1.9056825533471899</v>
      </c>
      <c r="V3348">
        <v>1.8587871814149699</v>
      </c>
      <c r="W3348">
        <v>15.37</v>
      </c>
      <c r="X3348">
        <v>0.56999999999999995</v>
      </c>
      <c r="Y3348">
        <v>-116342</v>
      </c>
      <c r="Z3348">
        <v>-9695</v>
      </c>
      <c r="AA3348">
        <v>-0.55000000000000004</v>
      </c>
      <c r="AB3348">
        <v>12</v>
      </c>
      <c r="AC3348">
        <v>6</v>
      </c>
      <c r="AD3348">
        <v>6</v>
      </c>
      <c r="AE3348">
        <v>50</v>
      </c>
      <c r="AF3348">
        <v>16</v>
      </c>
      <c r="AG3348">
        <v>1</v>
      </c>
      <c r="AH3348">
        <v>3</v>
      </c>
      <c r="AI3348">
        <v>8</v>
      </c>
      <c r="AJ3348" s="301">
        <v>43919</v>
      </c>
      <c r="AK3348">
        <v>819</v>
      </c>
      <c r="AL3348">
        <v>1583</v>
      </c>
      <c r="AM3348" s="301">
        <v>43828</v>
      </c>
      <c r="AN3348">
        <v>1005</v>
      </c>
      <c r="AO3348">
        <v>1848</v>
      </c>
      <c r="AP3348" s="301">
        <v>43645</v>
      </c>
      <c r="AQ3348">
        <v>1134</v>
      </c>
      <c r="AR3348">
        <v>1925</v>
      </c>
      <c r="AS3348" s="301">
        <v>43280</v>
      </c>
      <c r="AT3348">
        <v>1400</v>
      </c>
      <c r="AU3348">
        <v>1732</v>
      </c>
    </row>
    <row r="3349" spans="1:47" x14ac:dyDescent="0.2">
      <c r="A3349" s="102">
        <v>3330</v>
      </c>
      <c r="B3349">
        <v>2607</v>
      </c>
      <c r="C3349" t="s">
        <v>924</v>
      </c>
      <c r="D3349" t="s">
        <v>923</v>
      </c>
      <c r="E3349">
        <v>2794</v>
      </c>
      <c r="F3349">
        <v>2778</v>
      </c>
      <c r="G3349">
        <v>300</v>
      </c>
      <c r="H3349" t="s">
        <v>901</v>
      </c>
      <c r="I3349">
        <v>5214</v>
      </c>
      <c r="J3349" t="s">
        <v>1103</v>
      </c>
      <c r="K3349" t="s">
        <v>897</v>
      </c>
      <c r="L3349">
        <v>1704</v>
      </c>
      <c r="M3349">
        <v>1665</v>
      </c>
      <c r="N3349">
        <v>500</v>
      </c>
      <c r="O3349" t="s">
        <v>898</v>
      </c>
      <c r="P3349">
        <v>0.82809561608379501</v>
      </c>
      <c r="Q3349">
        <v>0.88480831855963304</v>
      </c>
      <c r="R3349">
        <v>4.8979679625303099E-2</v>
      </c>
      <c r="S3349" s="15">
        <v>5.16530616547815E-2</v>
      </c>
      <c r="T3349">
        <v>-0.26864017087756697</v>
      </c>
      <c r="U3349">
        <v>0.26864017087756697</v>
      </c>
      <c r="V3349">
        <v>0.848902209074886</v>
      </c>
      <c r="W3349">
        <v>-1.98</v>
      </c>
      <c r="X3349">
        <v>0.11</v>
      </c>
      <c r="Y3349">
        <v>-116566</v>
      </c>
      <c r="Z3349">
        <v>-10597</v>
      </c>
      <c r="AA3349">
        <v>-0.66</v>
      </c>
      <c r="AB3349">
        <v>11</v>
      </c>
      <c r="AC3349">
        <v>4</v>
      </c>
      <c r="AD3349">
        <v>7</v>
      </c>
      <c r="AE3349">
        <v>36.36</v>
      </c>
      <c r="AF3349">
        <v>17</v>
      </c>
      <c r="AG3349">
        <v>3</v>
      </c>
      <c r="AH3349">
        <v>2</v>
      </c>
      <c r="AI3349">
        <v>6</v>
      </c>
      <c r="AJ3349" s="301">
        <v>43919</v>
      </c>
      <c r="AK3349">
        <v>2692</v>
      </c>
      <c r="AL3349">
        <v>1498</v>
      </c>
      <c r="AM3349" s="301">
        <v>43828</v>
      </c>
      <c r="AN3349">
        <v>2936</v>
      </c>
      <c r="AO3349">
        <v>2441</v>
      </c>
      <c r="AP3349" s="301">
        <v>43645</v>
      </c>
      <c r="AQ3349">
        <v>3245</v>
      </c>
      <c r="AR3349">
        <v>2786</v>
      </c>
      <c r="AS3349" s="301">
        <v>43280</v>
      </c>
      <c r="AT3349">
        <v>3850</v>
      </c>
      <c r="AU3349">
        <v>2998</v>
      </c>
    </row>
    <row r="3350" spans="1:47" x14ac:dyDescent="0.2">
      <c r="A3350" s="102">
        <v>2027</v>
      </c>
      <c r="B3350">
        <v>5471</v>
      </c>
      <c r="C3350" t="s">
        <v>1052</v>
      </c>
      <c r="D3350" t="s">
        <v>939</v>
      </c>
      <c r="E3350">
        <v>3290</v>
      </c>
      <c r="F3350">
        <v>3280</v>
      </c>
      <c r="G3350">
        <v>300</v>
      </c>
      <c r="H3350" t="s">
        <v>901</v>
      </c>
      <c r="I3350">
        <v>7205</v>
      </c>
      <c r="J3350" t="s">
        <v>56</v>
      </c>
      <c r="K3350" t="s">
        <v>913</v>
      </c>
      <c r="L3350">
        <v>710</v>
      </c>
      <c r="M3350">
        <v>693</v>
      </c>
      <c r="N3350">
        <v>1400</v>
      </c>
      <c r="O3350" t="s">
        <v>898</v>
      </c>
      <c r="P3350">
        <v>0.79526506152307697</v>
      </c>
      <c r="Q3350">
        <v>0.92385929379332798</v>
      </c>
      <c r="R3350">
        <v>6.2632867645158505E-2</v>
      </c>
      <c r="S3350" s="15">
        <v>9.4352641197362502E-2</v>
      </c>
      <c r="T3350">
        <v>-1.0763543691481201</v>
      </c>
      <c r="U3350">
        <v>1.0763543691481201</v>
      </c>
      <c r="V3350">
        <v>1.01632931375525</v>
      </c>
      <c r="W3350">
        <v>-12.33</v>
      </c>
      <c r="X3350">
        <v>1.4</v>
      </c>
      <c r="Y3350">
        <v>-116743</v>
      </c>
      <c r="Z3350">
        <v>-10613</v>
      </c>
      <c r="AA3350">
        <v>-0.65</v>
      </c>
      <c r="AB3350">
        <v>11</v>
      </c>
      <c r="AC3350">
        <v>5</v>
      </c>
      <c r="AD3350">
        <v>6</v>
      </c>
      <c r="AE3350">
        <v>45.45</v>
      </c>
      <c r="AF3350">
        <v>16</v>
      </c>
      <c r="AG3350">
        <v>2</v>
      </c>
      <c r="AH3350">
        <v>1</v>
      </c>
      <c r="AI3350">
        <v>8</v>
      </c>
      <c r="AJ3350" s="301">
        <v>43919</v>
      </c>
      <c r="AK3350">
        <v>3655</v>
      </c>
      <c r="AL3350">
        <v>588</v>
      </c>
      <c r="AM3350" s="301">
        <v>43828</v>
      </c>
      <c r="AN3350">
        <v>4805</v>
      </c>
      <c r="AO3350">
        <v>1162</v>
      </c>
      <c r="AP3350" s="301">
        <v>43645</v>
      </c>
      <c r="AQ3350">
        <v>4155</v>
      </c>
      <c r="AR3350">
        <v>912</v>
      </c>
      <c r="AS3350" s="301">
        <v>43280</v>
      </c>
      <c r="AT3350">
        <v>4995</v>
      </c>
      <c r="AU3350">
        <v>1171</v>
      </c>
    </row>
    <row r="3351" spans="1:47" x14ac:dyDescent="0.2">
      <c r="A3351" s="102">
        <v>3245</v>
      </c>
      <c r="B3351">
        <v>2327</v>
      </c>
      <c r="C3351" t="s">
        <v>1171</v>
      </c>
      <c r="D3351" t="s">
        <v>900</v>
      </c>
      <c r="E3351">
        <v>2942</v>
      </c>
      <c r="F3351">
        <v>2914</v>
      </c>
      <c r="G3351">
        <v>300</v>
      </c>
      <c r="H3351" t="s">
        <v>898</v>
      </c>
      <c r="I3351">
        <v>3405</v>
      </c>
      <c r="J3351" t="s">
        <v>1265</v>
      </c>
      <c r="K3351" t="s">
        <v>920</v>
      </c>
      <c r="L3351">
        <v>1120</v>
      </c>
      <c r="M3351">
        <v>1104</v>
      </c>
      <c r="N3351">
        <v>800</v>
      </c>
      <c r="O3351" t="s">
        <v>901</v>
      </c>
      <c r="P3351">
        <v>0.80963019591527496</v>
      </c>
      <c r="Q3351">
        <v>0.88797333856995997</v>
      </c>
      <c r="R3351">
        <v>0.26124960967003702</v>
      </c>
      <c r="S3351">
        <v>2.82457685298055E-3</v>
      </c>
      <c r="T3351">
        <v>1.1793564404811201</v>
      </c>
      <c r="U3351">
        <v>1.1793564404811201</v>
      </c>
      <c r="V3351">
        <v>0.474361327421495</v>
      </c>
      <c r="W3351">
        <v>4.7300000000000004</v>
      </c>
      <c r="X3351">
        <v>1.03</v>
      </c>
      <c r="Y3351">
        <v>-116947</v>
      </c>
      <c r="Z3351">
        <v>-6879</v>
      </c>
      <c r="AA3351">
        <v>-0.34</v>
      </c>
      <c r="AB3351">
        <v>17</v>
      </c>
      <c r="AC3351">
        <v>7</v>
      </c>
      <c r="AD3351">
        <v>10</v>
      </c>
      <c r="AE3351">
        <v>41.18</v>
      </c>
      <c r="AF3351">
        <v>19</v>
      </c>
      <c r="AG3351">
        <v>3</v>
      </c>
      <c r="AH3351">
        <v>3</v>
      </c>
      <c r="AI3351">
        <v>11</v>
      </c>
      <c r="AJ3351" s="301">
        <v>43919</v>
      </c>
      <c r="AK3351">
        <v>2686</v>
      </c>
      <c r="AL3351">
        <v>1129</v>
      </c>
      <c r="AM3351" s="301">
        <v>43828</v>
      </c>
      <c r="AN3351">
        <v>3600</v>
      </c>
      <c r="AO3351">
        <v>1331</v>
      </c>
      <c r="AP3351" s="301">
        <v>43645</v>
      </c>
      <c r="AQ3351">
        <v>3515</v>
      </c>
      <c r="AR3351">
        <v>1308</v>
      </c>
      <c r="AS3351" s="301">
        <v>43280</v>
      </c>
      <c r="AT3351">
        <v>2762</v>
      </c>
      <c r="AU3351">
        <v>1497</v>
      </c>
    </row>
    <row r="3352" spans="1:47" x14ac:dyDescent="0.2">
      <c r="A3352" s="102">
        <v>2879</v>
      </c>
      <c r="B3352">
        <v>4324</v>
      </c>
      <c r="C3352" t="s">
        <v>1065</v>
      </c>
      <c r="D3352" t="s">
        <v>910</v>
      </c>
      <c r="E3352">
        <v>2495</v>
      </c>
      <c r="F3352">
        <v>2445</v>
      </c>
      <c r="G3352">
        <v>400</v>
      </c>
      <c r="H3352" t="s">
        <v>898</v>
      </c>
      <c r="I3352">
        <v>7867</v>
      </c>
      <c r="J3352" t="s">
        <v>1178</v>
      </c>
      <c r="K3352" t="s">
        <v>919</v>
      </c>
      <c r="L3352">
        <v>863</v>
      </c>
      <c r="M3352">
        <v>837</v>
      </c>
      <c r="N3352">
        <v>1200</v>
      </c>
      <c r="O3352" t="s">
        <v>901</v>
      </c>
      <c r="P3352">
        <v>0.75703684900138302</v>
      </c>
      <c r="Q3352">
        <v>0.901339088204271</v>
      </c>
      <c r="R3352">
        <v>0.39732666431039798</v>
      </c>
      <c r="S3352" s="15">
        <v>9.6333371989966401E-2</v>
      </c>
      <c r="T3352">
        <v>0.46929766849024801</v>
      </c>
      <c r="U3352">
        <v>0.46929766849024801</v>
      </c>
      <c r="V3352">
        <v>0.73875265803826495</v>
      </c>
      <c r="W3352">
        <v>4.88</v>
      </c>
      <c r="X3352">
        <v>2.7</v>
      </c>
      <c r="Y3352">
        <v>-117299</v>
      </c>
      <c r="Z3352">
        <v>-6900</v>
      </c>
      <c r="AA3352">
        <v>-0.41</v>
      </c>
      <c r="AB3352">
        <v>17</v>
      </c>
      <c r="AC3352">
        <v>7</v>
      </c>
      <c r="AD3352">
        <v>10</v>
      </c>
      <c r="AE3352">
        <v>41.18</v>
      </c>
      <c r="AF3352">
        <v>17</v>
      </c>
      <c r="AG3352">
        <v>4</v>
      </c>
      <c r="AH3352">
        <v>4</v>
      </c>
      <c r="AI3352">
        <v>9</v>
      </c>
      <c r="AJ3352" s="301">
        <v>43919</v>
      </c>
      <c r="AK3352">
        <v>2119</v>
      </c>
      <c r="AL3352">
        <v>782</v>
      </c>
      <c r="AM3352" s="301">
        <v>43828</v>
      </c>
      <c r="AN3352">
        <v>3775</v>
      </c>
      <c r="AO3352">
        <v>1417</v>
      </c>
      <c r="AP3352" s="301">
        <v>43645</v>
      </c>
      <c r="AQ3352">
        <v>3810</v>
      </c>
      <c r="AR3352">
        <v>1307</v>
      </c>
      <c r="AS3352" s="301">
        <v>43280</v>
      </c>
      <c r="AT3352">
        <v>5140</v>
      </c>
      <c r="AU3352">
        <v>887</v>
      </c>
    </row>
    <row r="3353" spans="1:47" x14ac:dyDescent="0.2">
      <c r="A3353" s="102">
        <v>3678</v>
      </c>
      <c r="B3353">
        <v>3046</v>
      </c>
      <c r="C3353" t="s">
        <v>500</v>
      </c>
      <c r="D3353" t="s">
        <v>921</v>
      </c>
      <c r="E3353">
        <v>6700</v>
      </c>
      <c r="F3353">
        <v>6590</v>
      </c>
      <c r="G3353">
        <v>100</v>
      </c>
      <c r="H3353" t="s">
        <v>898</v>
      </c>
      <c r="I3353">
        <v>9934</v>
      </c>
      <c r="J3353" t="s">
        <v>1031</v>
      </c>
      <c r="K3353" t="s">
        <v>905</v>
      </c>
      <c r="L3353">
        <v>2421</v>
      </c>
      <c r="M3353">
        <v>2379</v>
      </c>
      <c r="N3353">
        <v>300</v>
      </c>
      <c r="O3353" t="s">
        <v>901</v>
      </c>
      <c r="P3353">
        <v>0.83537261048878797</v>
      </c>
      <c r="Q3353">
        <v>0.87024220984643696</v>
      </c>
      <c r="R3353">
        <v>0.27852456661490199</v>
      </c>
      <c r="S3353">
        <v>3.6708054134637097E-2</v>
      </c>
      <c r="T3353">
        <v>0.78944987890519203</v>
      </c>
      <c r="U3353">
        <v>0.78944987890519203</v>
      </c>
      <c r="V3353">
        <v>0.52966727681332104</v>
      </c>
      <c r="W3353">
        <v>4.4400000000000004</v>
      </c>
      <c r="X3353">
        <v>8.3000000000000007</v>
      </c>
      <c r="Y3353">
        <v>-117317</v>
      </c>
      <c r="Z3353">
        <v>-19553</v>
      </c>
      <c r="AA3353">
        <v>-1.32</v>
      </c>
      <c r="AB3353">
        <v>6</v>
      </c>
      <c r="AC3353">
        <v>3</v>
      </c>
      <c r="AD3353">
        <v>3</v>
      </c>
      <c r="AE3353">
        <v>50</v>
      </c>
      <c r="AF3353">
        <v>20</v>
      </c>
      <c r="AG3353">
        <v>0</v>
      </c>
      <c r="AH3353">
        <v>2</v>
      </c>
      <c r="AI3353">
        <v>4</v>
      </c>
      <c r="AJ3353" s="301">
        <v>43919</v>
      </c>
      <c r="AK3353">
        <v>6090</v>
      </c>
      <c r="AL3353">
        <v>2423</v>
      </c>
      <c r="AM3353" s="301">
        <v>43828</v>
      </c>
      <c r="AN3353">
        <v>7380</v>
      </c>
      <c r="AO3353">
        <v>2780</v>
      </c>
      <c r="AP3353" s="301">
        <v>43645</v>
      </c>
      <c r="AQ3353">
        <v>6050</v>
      </c>
      <c r="AR3353">
        <v>2338</v>
      </c>
      <c r="AS3353" s="301">
        <v>43280</v>
      </c>
      <c r="AT3353">
        <v>6070</v>
      </c>
      <c r="AU3353">
        <v>2223</v>
      </c>
    </row>
    <row r="3354" spans="1:47" x14ac:dyDescent="0.2">
      <c r="A3354" s="102">
        <v>3787</v>
      </c>
      <c r="B3354">
        <v>2651</v>
      </c>
      <c r="C3354" t="s">
        <v>483</v>
      </c>
      <c r="D3354" t="s">
        <v>921</v>
      </c>
      <c r="E3354">
        <v>5460</v>
      </c>
      <c r="F3354">
        <v>5460</v>
      </c>
      <c r="G3354">
        <v>200</v>
      </c>
      <c r="H3354" t="s">
        <v>898</v>
      </c>
      <c r="I3354">
        <v>3003</v>
      </c>
      <c r="J3354" t="s">
        <v>450</v>
      </c>
      <c r="K3354" t="s">
        <v>917</v>
      </c>
      <c r="L3354">
        <v>981</v>
      </c>
      <c r="M3354">
        <v>982</v>
      </c>
      <c r="N3354">
        <v>1100</v>
      </c>
      <c r="O3354" t="s">
        <v>901</v>
      </c>
      <c r="P3354">
        <v>0.67677920178027096</v>
      </c>
      <c r="Q3354">
        <v>0.86588201242275598</v>
      </c>
      <c r="R3354">
        <v>7.9982609510759001E-2</v>
      </c>
      <c r="S3354" s="15">
        <v>1.3484338487460201E-3</v>
      </c>
      <c r="T3354">
        <v>9.0051959353727395E-2</v>
      </c>
      <c r="U3354">
        <v>9.0051959353727395E-2</v>
      </c>
      <c r="V3354">
        <v>0.43142781354571602</v>
      </c>
      <c r="W3354">
        <v>0.34</v>
      </c>
      <c r="X3354">
        <v>1.08</v>
      </c>
      <c r="Y3354">
        <v>-117348</v>
      </c>
      <c r="Z3354">
        <v>-7334</v>
      </c>
      <c r="AA3354">
        <v>-0.23</v>
      </c>
      <c r="AB3354">
        <v>16</v>
      </c>
      <c r="AC3354">
        <v>8</v>
      </c>
      <c r="AD3354">
        <v>8</v>
      </c>
      <c r="AE3354">
        <v>50</v>
      </c>
      <c r="AF3354">
        <v>18</v>
      </c>
      <c r="AG3354">
        <v>3</v>
      </c>
      <c r="AH3354">
        <v>3</v>
      </c>
      <c r="AI3354">
        <v>10</v>
      </c>
      <c r="AJ3354" s="301">
        <v>43919</v>
      </c>
      <c r="AK3354">
        <v>6310</v>
      </c>
      <c r="AL3354">
        <v>1131</v>
      </c>
      <c r="AM3354" s="301">
        <v>43828</v>
      </c>
      <c r="AN3354">
        <v>6190</v>
      </c>
      <c r="AO3354">
        <v>1316</v>
      </c>
      <c r="AP3354" s="301">
        <v>43645</v>
      </c>
      <c r="AQ3354">
        <v>5240</v>
      </c>
      <c r="AR3354">
        <v>884</v>
      </c>
      <c r="AS3354" s="301">
        <v>43280</v>
      </c>
      <c r="AT3354">
        <v>6680</v>
      </c>
      <c r="AU3354">
        <v>1156</v>
      </c>
    </row>
    <row r="3355" spans="1:47" x14ac:dyDescent="0.2">
      <c r="A3355" s="102">
        <v>2259</v>
      </c>
      <c r="B3355">
        <v>1959</v>
      </c>
      <c r="C3355" t="s">
        <v>1446</v>
      </c>
      <c r="D3355" t="s">
        <v>907</v>
      </c>
      <c r="E3355">
        <v>3135</v>
      </c>
      <c r="F3355">
        <v>3115</v>
      </c>
      <c r="G3355">
        <v>200</v>
      </c>
      <c r="H3355" t="s">
        <v>898</v>
      </c>
      <c r="I3355">
        <v>2502</v>
      </c>
      <c r="J3355" t="s">
        <v>1457</v>
      </c>
      <c r="K3355" t="s">
        <v>923</v>
      </c>
      <c r="L3355">
        <v>3706</v>
      </c>
      <c r="M3355">
        <v>3701</v>
      </c>
      <c r="N3355">
        <v>200</v>
      </c>
      <c r="O3355" t="s">
        <v>901</v>
      </c>
      <c r="P3355">
        <v>0.67917963915341595</v>
      </c>
      <c r="Q3355">
        <v>0.91803813043773597</v>
      </c>
      <c r="R3355">
        <v>0.24616514565870701</v>
      </c>
      <c r="S3355">
        <v>1.6484792637552301E-2</v>
      </c>
      <c r="T3355">
        <v>1.7799358687450999</v>
      </c>
      <c r="U3355">
        <v>1.7799358687450999</v>
      </c>
      <c r="V3355">
        <v>1.3540308612841001</v>
      </c>
      <c r="W3355">
        <v>8.89</v>
      </c>
      <c r="X3355">
        <v>15.83</v>
      </c>
      <c r="Y3355">
        <v>-117370</v>
      </c>
      <c r="Z3355">
        <v>-16767</v>
      </c>
      <c r="AA3355">
        <v>-0.71</v>
      </c>
      <c r="AB3355">
        <v>7</v>
      </c>
      <c r="AC3355">
        <v>3</v>
      </c>
      <c r="AD3355">
        <v>4</v>
      </c>
      <c r="AE3355">
        <v>42.86</v>
      </c>
      <c r="AF3355">
        <v>18</v>
      </c>
      <c r="AG3355">
        <v>2</v>
      </c>
      <c r="AH3355">
        <v>3</v>
      </c>
      <c r="AI3355">
        <v>2</v>
      </c>
      <c r="AJ3355" s="301">
        <v>43919</v>
      </c>
      <c r="AK3355">
        <v>3070</v>
      </c>
      <c r="AL3355">
        <v>3661</v>
      </c>
      <c r="AM3355" s="301">
        <v>43828</v>
      </c>
      <c r="AN3355">
        <v>3235</v>
      </c>
      <c r="AO3355">
        <v>4983</v>
      </c>
      <c r="AP3355" s="301">
        <v>43645</v>
      </c>
      <c r="AQ3355">
        <v>3325</v>
      </c>
      <c r="AR3355">
        <v>4869</v>
      </c>
      <c r="AS3355" s="301">
        <v>43280</v>
      </c>
      <c r="AT3355">
        <v>5210</v>
      </c>
      <c r="AU3355">
        <v>5466</v>
      </c>
    </row>
    <row r="3356" spans="1:47" x14ac:dyDescent="0.2">
      <c r="A3356" s="102">
        <v>1167</v>
      </c>
      <c r="B3356">
        <v>5471</v>
      </c>
      <c r="C3356" t="s">
        <v>1052</v>
      </c>
      <c r="D3356" t="s">
        <v>939</v>
      </c>
      <c r="E3356">
        <v>3290</v>
      </c>
      <c r="F3356">
        <v>3280</v>
      </c>
      <c r="G3356">
        <v>300</v>
      </c>
      <c r="H3356" t="s">
        <v>901</v>
      </c>
      <c r="I3356">
        <v>6770</v>
      </c>
      <c r="J3356" t="s">
        <v>21</v>
      </c>
      <c r="K3356" t="s">
        <v>903</v>
      </c>
      <c r="L3356">
        <v>1390</v>
      </c>
      <c r="M3356">
        <v>1344</v>
      </c>
      <c r="N3356">
        <v>700</v>
      </c>
      <c r="O3356" t="s">
        <v>898</v>
      </c>
      <c r="P3356">
        <v>0.71391465380923302</v>
      </c>
      <c r="Q3356">
        <v>0.94427879142291504</v>
      </c>
      <c r="R3356">
        <v>8.3008412730673595E-2</v>
      </c>
      <c r="S3356" s="15">
        <v>2.8524769707114098E-2</v>
      </c>
      <c r="T3356">
        <v>-1.29526497989139</v>
      </c>
      <c r="U3356">
        <v>1.29526497989139</v>
      </c>
      <c r="V3356">
        <v>1.3451911365121201</v>
      </c>
      <c r="W3356">
        <v>-21.8</v>
      </c>
      <c r="X3356">
        <v>4.3899999999999997</v>
      </c>
      <c r="Y3356">
        <v>-117923</v>
      </c>
      <c r="Z3356">
        <v>-10720</v>
      </c>
      <c r="AA3356">
        <v>-0.88</v>
      </c>
      <c r="AB3356">
        <v>11</v>
      </c>
      <c r="AC3356">
        <v>3</v>
      </c>
      <c r="AD3356">
        <v>8</v>
      </c>
      <c r="AE3356">
        <v>27.27</v>
      </c>
      <c r="AF3356">
        <v>15</v>
      </c>
      <c r="AG3356">
        <v>3</v>
      </c>
      <c r="AH3356">
        <v>3</v>
      </c>
      <c r="AI3356">
        <v>5</v>
      </c>
      <c r="AJ3356" s="301">
        <v>43919</v>
      </c>
      <c r="AK3356">
        <v>3655</v>
      </c>
      <c r="AL3356">
        <v>1055</v>
      </c>
      <c r="AM3356" s="301">
        <v>43828</v>
      </c>
      <c r="AN3356">
        <v>4805</v>
      </c>
      <c r="AO3356">
        <v>2492</v>
      </c>
      <c r="AP3356" s="301">
        <v>43645</v>
      </c>
      <c r="AQ3356">
        <v>4155</v>
      </c>
      <c r="AR3356">
        <v>1869</v>
      </c>
      <c r="AS3356" s="301">
        <v>43280</v>
      </c>
      <c r="AT3356">
        <v>4995</v>
      </c>
      <c r="AU3356">
        <v>2830</v>
      </c>
    </row>
    <row r="3357" spans="1:47" x14ac:dyDescent="0.2">
      <c r="A3357" s="102">
        <v>960</v>
      </c>
      <c r="B3357">
        <v>1332</v>
      </c>
      <c r="C3357" t="s">
        <v>1174</v>
      </c>
      <c r="D3357" t="s">
        <v>974</v>
      </c>
      <c r="E3357">
        <v>468</v>
      </c>
      <c r="F3357">
        <v>456</v>
      </c>
      <c r="G3357">
        <v>2300</v>
      </c>
      <c r="H3357" t="s">
        <v>898</v>
      </c>
      <c r="I3357">
        <v>7751</v>
      </c>
      <c r="J3357" t="s">
        <v>1190</v>
      </c>
      <c r="K3357" t="s">
        <v>903</v>
      </c>
      <c r="L3357">
        <v>2180</v>
      </c>
      <c r="M3357">
        <v>2119.5</v>
      </c>
      <c r="N3357">
        <v>500</v>
      </c>
      <c r="O3357" t="s">
        <v>901</v>
      </c>
      <c r="P3357">
        <v>0.569152207515083</v>
      </c>
      <c r="Q3357">
        <v>0.94826721734166897</v>
      </c>
      <c r="R3357">
        <v>0.43393388607216599</v>
      </c>
      <c r="S3357">
        <v>1.52653986785963E-2</v>
      </c>
      <c r="T3357">
        <v>0.38402938259418101</v>
      </c>
      <c r="U3357">
        <v>0.38402938259418101</v>
      </c>
      <c r="V3357">
        <v>0.29927378731483201</v>
      </c>
      <c r="W3357">
        <v>1.61</v>
      </c>
      <c r="X3357">
        <v>1.03</v>
      </c>
      <c r="Y3357">
        <v>-117928</v>
      </c>
      <c r="Z3357">
        <v>-7370</v>
      </c>
      <c r="AA3357">
        <v>-0.34</v>
      </c>
      <c r="AB3357">
        <v>16</v>
      </c>
      <c r="AC3357">
        <v>7</v>
      </c>
      <c r="AD3357">
        <v>9</v>
      </c>
      <c r="AE3357">
        <v>43.75</v>
      </c>
      <c r="AF3357">
        <v>20</v>
      </c>
      <c r="AG3357">
        <v>0</v>
      </c>
      <c r="AH3357">
        <v>1</v>
      </c>
      <c r="AI3357">
        <v>15</v>
      </c>
      <c r="AJ3357" s="301">
        <v>43919</v>
      </c>
      <c r="AK3357">
        <v>517</v>
      </c>
      <c r="AL3357">
        <v>2441</v>
      </c>
      <c r="AM3357" s="301">
        <v>43828</v>
      </c>
      <c r="AN3357">
        <v>652</v>
      </c>
      <c r="AO3357">
        <v>2986.5</v>
      </c>
      <c r="AP3357" s="301">
        <v>43645</v>
      </c>
      <c r="AQ3357">
        <v>674</v>
      </c>
      <c r="AR3357">
        <v>3183</v>
      </c>
      <c r="AS3357" s="301">
        <v>43280</v>
      </c>
      <c r="AT3357">
        <v>537</v>
      </c>
      <c r="AU3357">
        <v>3579</v>
      </c>
    </row>
    <row r="3358" spans="1:47" x14ac:dyDescent="0.2">
      <c r="A3358" s="102">
        <v>2770</v>
      </c>
      <c r="B3358">
        <v>6925</v>
      </c>
      <c r="C3358" t="s">
        <v>1177</v>
      </c>
      <c r="D3358" t="s">
        <v>903</v>
      </c>
      <c r="E3358">
        <v>1339</v>
      </c>
      <c r="F3358">
        <v>1427</v>
      </c>
      <c r="G3358">
        <v>500</v>
      </c>
      <c r="H3358" t="s">
        <v>898</v>
      </c>
      <c r="I3358">
        <v>7203</v>
      </c>
      <c r="J3358" t="s">
        <v>1355</v>
      </c>
      <c r="K3358" t="s">
        <v>913</v>
      </c>
      <c r="L3358">
        <v>6780</v>
      </c>
      <c r="M3358">
        <v>6759</v>
      </c>
      <c r="N3358">
        <v>100</v>
      </c>
      <c r="O3358" t="s">
        <v>901</v>
      </c>
      <c r="P3358">
        <v>0.74990118047623699</v>
      </c>
      <c r="Q3358">
        <v>0.90431513552414799</v>
      </c>
      <c r="R3358">
        <v>0.30626684619021</v>
      </c>
      <c r="S3358" s="15">
        <v>6.9647909925330195E-2</v>
      </c>
      <c r="T3358">
        <v>1.5950704711725301</v>
      </c>
      <c r="U3358">
        <v>1.5950704711725301</v>
      </c>
      <c r="V3358">
        <v>0.88140649777149505</v>
      </c>
      <c r="W3358">
        <v>15.14</v>
      </c>
      <c r="X3358">
        <v>5.56</v>
      </c>
      <c r="Y3358">
        <v>-118082</v>
      </c>
      <c r="Z3358">
        <v>-9840</v>
      </c>
      <c r="AA3358">
        <v>-0.69</v>
      </c>
      <c r="AB3358">
        <v>12</v>
      </c>
      <c r="AC3358">
        <v>6</v>
      </c>
      <c r="AD3358">
        <v>6</v>
      </c>
      <c r="AE3358">
        <v>50</v>
      </c>
      <c r="AF3358">
        <v>20</v>
      </c>
      <c r="AG3358">
        <v>1</v>
      </c>
      <c r="AH3358">
        <v>2</v>
      </c>
      <c r="AI3358">
        <v>9</v>
      </c>
      <c r="AJ3358" s="301">
        <v>43919</v>
      </c>
      <c r="AK3358">
        <v>1060</v>
      </c>
      <c r="AL3358">
        <v>6797</v>
      </c>
      <c r="AM3358" s="301">
        <v>43828</v>
      </c>
      <c r="AN3358">
        <v>1624</v>
      </c>
      <c r="AO3358">
        <v>7714</v>
      </c>
      <c r="AP3358" s="301">
        <v>43645</v>
      </c>
      <c r="AQ3358">
        <v>1435</v>
      </c>
      <c r="AR3358">
        <v>6874</v>
      </c>
      <c r="AS3358" s="301">
        <v>43280</v>
      </c>
      <c r="AT3358">
        <v>1385</v>
      </c>
      <c r="AU3358">
        <v>7068</v>
      </c>
    </row>
    <row r="3359" spans="1:47" x14ac:dyDescent="0.2">
      <c r="A3359" s="102">
        <v>953</v>
      </c>
      <c r="B3359">
        <v>5713</v>
      </c>
      <c r="C3359" t="s">
        <v>1099</v>
      </c>
      <c r="D3359" t="s">
        <v>911</v>
      </c>
      <c r="E3359">
        <v>2937</v>
      </c>
      <c r="F3359">
        <v>2957.5</v>
      </c>
      <c r="G3359">
        <v>300</v>
      </c>
      <c r="H3359" t="s">
        <v>898</v>
      </c>
      <c r="I3359">
        <v>6902</v>
      </c>
      <c r="J3359" t="s">
        <v>588</v>
      </c>
      <c r="K3359" t="s">
        <v>913</v>
      </c>
      <c r="L3359">
        <v>4170</v>
      </c>
      <c r="M3359">
        <v>4151</v>
      </c>
      <c r="N3359">
        <v>200</v>
      </c>
      <c r="O3359" t="s">
        <v>901</v>
      </c>
      <c r="P3359">
        <v>0.90404070557696503</v>
      </c>
      <c r="Q3359">
        <v>0.94842407602193401</v>
      </c>
      <c r="R3359">
        <v>0.47323667489860599</v>
      </c>
      <c r="S3359">
        <v>3.62327027291552E-2</v>
      </c>
      <c r="T3359">
        <v>0.364492344867688</v>
      </c>
      <c r="U3359">
        <v>0.364492344867688</v>
      </c>
      <c r="V3359">
        <v>0.237564173246822</v>
      </c>
      <c r="W3359">
        <v>2.2200000000000002</v>
      </c>
      <c r="X3359">
        <v>6.87</v>
      </c>
      <c r="Y3359">
        <v>-118171</v>
      </c>
      <c r="Z3359">
        <v>-23634</v>
      </c>
      <c r="AA3359">
        <v>-1.23</v>
      </c>
      <c r="AB3359">
        <v>5</v>
      </c>
      <c r="AC3359">
        <v>1</v>
      </c>
      <c r="AD3359">
        <v>4</v>
      </c>
      <c r="AE3359">
        <v>20</v>
      </c>
      <c r="AF3359">
        <v>22</v>
      </c>
      <c r="AG3359">
        <v>0</v>
      </c>
      <c r="AH3359">
        <v>0</v>
      </c>
      <c r="AI3359">
        <v>5</v>
      </c>
      <c r="AJ3359" s="301">
        <v>43919</v>
      </c>
      <c r="AK3359">
        <v>2311.5</v>
      </c>
      <c r="AL3359">
        <v>3590</v>
      </c>
      <c r="AM3359" s="301">
        <v>43828</v>
      </c>
      <c r="AN3359">
        <v>3544</v>
      </c>
      <c r="AO3359">
        <v>4966</v>
      </c>
      <c r="AP3359" s="301">
        <v>43645</v>
      </c>
      <c r="AQ3359">
        <v>3244</v>
      </c>
      <c r="AR3359">
        <v>4642</v>
      </c>
      <c r="AS3359" s="301">
        <v>43280</v>
      </c>
      <c r="AT3359">
        <v>4145</v>
      </c>
      <c r="AU3359">
        <v>5245</v>
      </c>
    </row>
    <row r="3360" spans="1:47" x14ac:dyDescent="0.2">
      <c r="A3360" s="102">
        <v>277</v>
      </c>
      <c r="B3360">
        <v>4045</v>
      </c>
      <c r="C3360" t="s">
        <v>1127</v>
      </c>
      <c r="D3360" t="s">
        <v>920</v>
      </c>
      <c r="E3360">
        <v>1030</v>
      </c>
      <c r="F3360">
        <v>1022</v>
      </c>
      <c r="G3360">
        <v>1000</v>
      </c>
      <c r="H3360" t="s">
        <v>901</v>
      </c>
      <c r="I3360">
        <v>6361</v>
      </c>
      <c r="J3360" t="s">
        <v>576</v>
      </c>
      <c r="K3360" t="s">
        <v>909</v>
      </c>
      <c r="L3360">
        <v>2492</v>
      </c>
      <c r="M3360">
        <v>2484</v>
      </c>
      <c r="N3360">
        <v>400</v>
      </c>
      <c r="O3360" t="s">
        <v>898</v>
      </c>
      <c r="P3360">
        <v>0.94325004562231796</v>
      </c>
      <c r="Q3360">
        <v>0.96429119752438297</v>
      </c>
      <c r="R3360" s="15">
        <v>2.1966013178834499E-2</v>
      </c>
      <c r="S3360" s="15">
        <v>5.0433244115183102E-4</v>
      </c>
      <c r="T3360">
        <v>-0.72396629993948602</v>
      </c>
      <c r="U3360">
        <v>0.72396629993948602</v>
      </c>
      <c r="V3360">
        <v>0.52454710977141294</v>
      </c>
      <c r="W3360">
        <v>-3.42</v>
      </c>
      <c r="X3360">
        <v>2.86</v>
      </c>
      <c r="Y3360">
        <v>-118283</v>
      </c>
      <c r="Z3360">
        <v>-8449</v>
      </c>
      <c r="AA3360">
        <v>-0.67</v>
      </c>
      <c r="AB3360">
        <v>14</v>
      </c>
      <c r="AC3360">
        <v>7</v>
      </c>
      <c r="AD3360">
        <v>7</v>
      </c>
      <c r="AE3360">
        <v>50</v>
      </c>
      <c r="AF3360">
        <v>18</v>
      </c>
      <c r="AG3360">
        <v>3</v>
      </c>
      <c r="AH3360">
        <v>4</v>
      </c>
      <c r="AI3360">
        <v>7</v>
      </c>
      <c r="AJ3360" s="301">
        <v>43919</v>
      </c>
      <c r="AK3360">
        <v>978</v>
      </c>
      <c r="AL3360">
        <v>2060</v>
      </c>
      <c r="AM3360" s="301">
        <v>43828</v>
      </c>
      <c r="AN3360">
        <v>1270</v>
      </c>
      <c r="AO3360">
        <v>3325</v>
      </c>
      <c r="AP3360" s="301">
        <v>43645</v>
      </c>
      <c r="AQ3360">
        <v>1161</v>
      </c>
      <c r="AR3360">
        <v>3015</v>
      </c>
      <c r="AS3360" s="301">
        <v>43280</v>
      </c>
      <c r="AT3360">
        <v>1247</v>
      </c>
      <c r="AU3360">
        <v>3385</v>
      </c>
    </row>
    <row r="3361" spans="1:47" x14ac:dyDescent="0.2">
      <c r="A3361" s="102">
        <v>3185</v>
      </c>
      <c r="B3361">
        <v>1941</v>
      </c>
      <c r="C3361" t="s">
        <v>1159</v>
      </c>
      <c r="D3361" t="s">
        <v>907</v>
      </c>
      <c r="E3361">
        <v>2302</v>
      </c>
      <c r="F3361">
        <v>2285</v>
      </c>
      <c r="G3361">
        <v>400</v>
      </c>
      <c r="H3361" t="s">
        <v>901</v>
      </c>
      <c r="I3361">
        <v>2282</v>
      </c>
      <c r="J3361" t="s">
        <v>1429</v>
      </c>
      <c r="K3361" t="s">
        <v>923</v>
      </c>
      <c r="L3361">
        <v>4225</v>
      </c>
      <c r="M3361">
        <v>4200</v>
      </c>
      <c r="N3361">
        <v>200</v>
      </c>
      <c r="O3361" t="s">
        <v>898</v>
      </c>
      <c r="P3361">
        <v>0.85439440662473598</v>
      </c>
      <c r="Q3361">
        <v>0.89007108772432197</v>
      </c>
      <c r="R3361">
        <v>8.4405147738328898E-3</v>
      </c>
      <c r="S3361">
        <v>4.1027102598954902E-2</v>
      </c>
      <c r="T3361">
        <v>-0.97485457387993202</v>
      </c>
      <c r="U3361">
        <v>0.97485457387993202</v>
      </c>
      <c r="V3361">
        <v>1.0776638565101599</v>
      </c>
      <c r="W3361">
        <v>-7.02</v>
      </c>
      <c r="X3361">
        <v>8.81</v>
      </c>
      <c r="Y3361">
        <v>-118437</v>
      </c>
      <c r="Z3361">
        <v>-11844</v>
      </c>
      <c r="AA3361">
        <v>-0.45</v>
      </c>
      <c r="AB3361">
        <v>10</v>
      </c>
      <c r="AC3361">
        <v>5</v>
      </c>
      <c r="AD3361">
        <v>5</v>
      </c>
      <c r="AE3361">
        <v>50</v>
      </c>
      <c r="AF3361">
        <v>18</v>
      </c>
      <c r="AG3361">
        <v>3</v>
      </c>
      <c r="AH3361">
        <v>1</v>
      </c>
      <c r="AI3361">
        <v>6</v>
      </c>
      <c r="AJ3361" s="301">
        <v>43919</v>
      </c>
      <c r="AK3361">
        <v>2248</v>
      </c>
      <c r="AL3361">
        <v>3980</v>
      </c>
      <c r="AM3361" s="301">
        <v>43828</v>
      </c>
      <c r="AN3361">
        <v>2532</v>
      </c>
      <c r="AO3361">
        <v>4510</v>
      </c>
      <c r="AP3361" s="301">
        <v>43645</v>
      </c>
      <c r="AQ3361">
        <v>2296</v>
      </c>
      <c r="AR3361">
        <v>4695</v>
      </c>
      <c r="AS3361" s="301">
        <v>43280</v>
      </c>
      <c r="AT3361">
        <v>2698</v>
      </c>
      <c r="AU3361">
        <v>4325</v>
      </c>
    </row>
    <row r="3362" spans="1:47" x14ac:dyDescent="0.2">
      <c r="A3362" s="102">
        <v>3124</v>
      </c>
      <c r="B3362">
        <v>4212</v>
      </c>
      <c r="C3362" t="s">
        <v>534</v>
      </c>
      <c r="D3362" t="s">
        <v>920</v>
      </c>
      <c r="E3362">
        <v>2186</v>
      </c>
      <c r="F3362">
        <v>2189</v>
      </c>
      <c r="G3362">
        <v>300</v>
      </c>
      <c r="H3362" t="s">
        <v>901</v>
      </c>
      <c r="I3362">
        <v>6988</v>
      </c>
      <c r="J3362" t="s">
        <v>61</v>
      </c>
      <c r="K3362" t="s">
        <v>920</v>
      </c>
      <c r="L3362">
        <v>5930</v>
      </c>
      <c r="M3362">
        <v>5940</v>
      </c>
      <c r="N3362">
        <v>100</v>
      </c>
      <c r="O3362" t="s">
        <v>898</v>
      </c>
      <c r="P3362">
        <v>0.87782205383188405</v>
      </c>
      <c r="Q3362">
        <v>0.89248803313716496</v>
      </c>
      <c r="R3362">
        <v>0.25431419991552501</v>
      </c>
      <c r="S3362" s="15">
        <v>1.24199123270689E-3</v>
      </c>
      <c r="T3362">
        <v>-1.6516298459137899</v>
      </c>
      <c r="U3362">
        <v>1.6516298459137899</v>
      </c>
      <c r="V3362">
        <v>1.7197068588448201</v>
      </c>
      <c r="W3362">
        <v>-8.41</v>
      </c>
      <c r="X3362">
        <v>10.56</v>
      </c>
      <c r="Y3362">
        <v>-118557</v>
      </c>
      <c r="Z3362">
        <v>-11856</v>
      </c>
      <c r="AA3362">
        <v>-0.47</v>
      </c>
      <c r="AB3362">
        <v>10</v>
      </c>
      <c r="AC3362">
        <v>4</v>
      </c>
      <c r="AD3362">
        <v>6</v>
      </c>
      <c r="AE3362">
        <v>40</v>
      </c>
      <c r="AF3362">
        <v>19</v>
      </c>
      <c r="AG3362">
        <v>2</v>
      </c>
      <c r="AH3362">
        <v>3</v>
      </c>
      <c r="AI3362">
        <v>5</v>
      </c>
      <c r="AJ3362" s="301">
        <v>43919</v>
      </c>
      <c r="AK3362">
        <v>2066</v>
      </c>
      <c r="AL3362">
        <v>4865</v>
      </c>
      <c r="AM3362" s="301">
        <v>43828</v>
      </c>
      <c r="AN3362">
        <v>2317</v>
      </c>
      <c r="AO3362">
        <v>6180</v>
      </c>
      <c r="AP3362" s="301">
        <v>43645</v>
      </c>
      <c r="AQ3362">
        <v>2158</v>
      </c>
      <c r="AR3362">
        <v>5394</v>
      </c>
      <c r="AS3362" s="301">
        <v>43280</v>
      </c>
      <c r="AT3362">
        <v>2239</v>
      </c>
      <c r="AU3362">
        <v>8103</v>
      </c>
    </row>
    <row r="3363" spans="1:47" x14ac:dyDescent="0.2">
      <c r="A3363" s="102">
        <v>2804</v>
      </c>
      <c r="B3363">
        <v>2531</v>
      </c>
      <c r="C3363" t="s">
        <v>922</v>
      </c>
      <c r="D3363" t="s">
        <v>923</v>
      </c>
      <c r="E3363">
        <v>952</v>
      </c>
      <c r="F3363">
        <v>951</v>
      </c>
      <c r="G3363">
        <v>1100</v>
      </c>
      <c r="H3363" t="s">
        <v>898</v>
      </c>
      <c r="I3363">
        <v>2810</v>
      </c>
      <c r="J3363" t="s">
        <v>1092</v>
      </c>
      <c r="K3363" t="s">
        <v>923</v>
      </c>
      <c r="L3363">
        <v>3475</v>
      </c>
      <c r="M3363">
        <v>3455</v>
      </c>
      <c r="N3363">
        <v>300</v>
      </c>
      <c r="O3363" t="s">
        <v>901</v>
      </c>
      <c r="P3363">
        <v>0.72547961591978805</v>
      </c>
      <c r="Q3363">
        <v>0.90344714217862099</v>
      </c>
      <c r="R3363">
        <v>0.43280500155550899</v>
      </c>
      <c r="S3363">
        <v>2.0772740046104399E-2</v>
      </c>
      <c r="T3363">
        <v>1.76670264228513</v>
      </c>
      <c r="U3363">
        <v>1.76670264228513</v>
      </c>
      <c r="V3363">
        <v>1.9324926600975301</v>
      </c>
      <c r="W3363">
        <v>13.31</v>
      </c>
      <c r="X3363">
        <v>0.93</v>
      </c>
      <c r="Y3363">
        <v>-118746</v>
      </c>
      <c r="Z3363">
        <v>-9134</v>
      </c>
      <c r="AA3363">
        <v>-0.35</v>
      </c>
      <c r="AB3363">
        <v>13</v>
      </c>
      <c r="AC3363">
        <v>9</v>
      </c>
      <c r="AD3363">
        <v>4</v>
      </c>
      <c r="AE3363">
        <v>69.23</v>
      </c>
      <c r="AF3363">
        <v>18</v>
      </c>
      <c r="AG3363">
        <v>1</v>
      </c>
      <c r="AH3363">
        <v>3</v>
      </c>
      <c r="AI3363">
        <v>9</v>
      </c>
      <c r="AJ3363" s="301">
        <v>43919</v>
      </c>
      <c r="AK3363">
        <v>819</v>
      </c>
      <c r="AL3363">
        <v>3665</v>
      </c>
      <c r="AM3363" s="301">
        <v>43828</v>
      </c>
      <c r="AN3363">
        <v>1005</v>
      </c>
      <c r="AO3363">
        <v>3730</v>
      </c>
      <c r="AP3363" s="301">
        <v>43645</v>
      </c>
      <c r="AQ3363">
        <v>1134</v>
      </c>
      <c r="AR3363">
        <v>4145</v>
      </c>
      <c r="AS3363" s="301">
        <v>43280</v>
      </c>
      <c r="AT3363">
        <v>1400</v>
      </c>
      <c r="AU3363">
        <v>3780</v>
      </c>
    </row>
    <row r="3364" spans="1:47" x14ac:dyDescent="0.2">
      <c r="A3364" s="102">
        <v>443</v>
      </c>
      <c r="B3364">
        <v>8179</v>
      </c>
      <c r="C3364" t="s">
        <v>630</v>
      </c>
      <c r="D3364" t="s">
        <v>921</v>
      </c>
      <c r="E3364">
        <v>1937</v>
      </c>
      <c r="F3364">
        <v>1890</v>
      </c>
      <c r="G3364">
        <v>500</v>
      </c>
      <c r="H3364" t="s">
        <v>898</v>
      </c>
      <c r="I3364">
        <v>9474</v>
      </c>
      <c r="J3364" t="s">
        <v>1046</v>
      </c>
      <c r="K3364" t="s">
        <v>900</v>
      </c>
      <c r="L3364">
        <v>1213</v>
      </c>
      <c r="M3364">
        <v>1195</v>
      </c>
      <c r="N3364">
        <v>800</v>
      </c>
      <c r="O3364" t="s">
        <v>901</v>
      </c>
      <c r="P3364">
        <v>0.882147250618322</v>
      </c>
      <c r="Q3364">
        <v>0.95961418047441005</v>
      </c>
      <c r="R3364">
        <v>0.15442086552535</v>
      </c>
      <c r="S3364">
        <v>3.9275971406020002E-2</v>
      </c>
      <c r="T3364">
        <v>9.7958310268945303E-2</v>
      </c>
      <c r="U3364">
        <v>9.7958310268945303E-2</v>
      </c>
      <c r="V3364">
        <v>0.13016299728085201</v>
      </c>
      <c r="W3364">
        <v>0.93</v>
      </c>
      <c r="X3364">
        <v>1.1599999999999999</v>
      </c>
      <c r="Y3364">
        <v>-119018</v>
      </c>
      <c r="Z3364">
        <v>-14877</v>
      </c>
      <c r="AA3364">
        <v>-0.53</v>
      </c>
      <c r="AB3364">
        <v>8</v>
      </c>
      <c r="AC3364">
        <v>4</v>
      </c>
      <c r="AD3364">
        <v>4</v>
      </c>
      <c r="AE3364">
        <v>50</v>
      </c>
      <c r="AF3364">
        <v>15</v>
      </c>
      <c r="AG3364">
        <v>2</v>
      </c>
      <c r="AH3364">
        <v>1</v>
      </c>
      <c r="AI3364">
        <v>5</v>
      </c>
      <c r="AJ3364" s="301">
        <v>43919</v>
      </c>
      <c r="AK3364">
        <v>1788</v>
      </c>
      <c r="AL3364">
        <v>1117</v>
      </c>
      <c r="AM3364" s="301">
        <v>43828</v>
      </c>
      <c r="AN3364">
        <v>2472</v>
      </c>
      <c r="AO3364">
        <v>1820</v>
      </c>
      <c r="AP3364" s="301">
        <v>43645</v>
      </c>
      <c r="AQ3364">
        <v>2689</v>
      </c>
      <c r="AR3364">
        <v>1979</v>
      </c>
      <c r="AS3364" s="301">
        <v>43280</v>
      </c>
      <c r="AT3364">
        <v>2903</v>
      </c>
      <c r="AU3364">
        <v>2589</v>
      </c>
    </row>
    <row r="3365" spans="1:47" x14ac:dyDescent="0.2">
      <c r="A3365" s="102">
        <v>3498</v>
      </c>
      <c r="B3365">
        <v>5706</v>
      </c>
      <c r="C3365" t="s">
        <v>1136</v>
      </c>
      <c r="D3365" t="s">
        <v>911</v>
      </c>
      <c r="E3365">
        <v>2159</v>
      </c>
      <c r="F3365">
        <v>2175</v>
      </c>
      <c r="G3365">
        <v>500</v>
      </c>
      <c r="H3365" t="s">
        <v>901</v>
      </c>
      <c r="I3365">
        <v>8595</v>
      </c>
      <c r="J3365" t="s">
        <v>1010</v>
      </c>
      <c r="K3365" t="s">
        <v>1025</v>
      </c>
      <c r="L3365">
        <v>3580</v>
      </c>
      <c r="M3365">
        <v>3575</v>
      </c>
      <c r="N3365">
        <v>300</v>
      </c>
      <c r="O3365" t="s">
        <v>898</v>
      </c>
      <c r="P3365">
        <v>0.96817640933872395</v>
      </c>
      <c r="Q3365">
        <v>0.87750284503591802</v>
      </c>
      <c r="R3365">
        <v>7.6499486654666897E-3</v>
      </c>
      <c r="S3365">
        <v>5.4154565610041699E-2</v>
      </c>
      <c r="T3365">
        <v>-0.45877035008178202</v>
      </c>
      <c r="U3365">
        <v>0.45877035008178202</v>
      </c>
      <c r="V3365">
        <v>0.74084221617910695</v>
      </c>
      <c r="W3365">
        <v>-1.49</v>
      </c>
      <c r="X3365">
        <v>1.4</v>
      </c>
      <c r="Y3365">
        <v>-119147</v>
      </c>
      <c r="Z3365">
        <v>-17021</v>
      </c>
      <c r="AA3365">
        <v>-1.2</v>
      </c>
      <c r="AB3365">
        <v>7</v>
      </c>
      <c r="AC3365">
        <v>3</v>
      </c>
      <c r="AD3365">
        <v>4</v>
      </c>
      <c r="AE3365">
        <v>42.86</v>
      </c>
      <c r="AF3365">
        <v>15</v>
      </c>
      <c r="AG3365">
        <v>1</v>
      </c>
      <c r="AH3365">
        <v>2</v>
      </c>
      <c r="AI3365">
        <v>4</v>
      </c>
      <c r="AJ3365" s="301">
        <v>43919</v>
      </c>
      <c r="AK3365">
        <v>1803</v>
      </c>
      <c r="AL3365">
        <v>2979</v>
      </c>
      <c r="AM3365" s="301">
        <v>43828</v>
      </c>
      <c r="AN3365">
        <v>2924</v>
      </c>
      <c r="AO3365">
        <v>4300</v>
      </c>
      <c r="AP3365" s="301">
        <v>43645</v>
      </c>
      <c r="AQ3365">
        <v>2630</v>
      </c>
      <c r="AR3365">
        <v>4030</v>
      </c>
      <c r="AS3365" s="301">
        <v>43280</v>
      </c>
      <c r="AT3365">
        <v>4625</v>
      </c>
      <c r="AU3365">
        <v>4360</v>
      </c>
    </row>
    <row r="3366" spans="1:47" x14ac:dyDescent="0.2">
      <c r="A3366" s="102">
        <v>1373</v>
      </c>
      <c r="B3366">
        <v>3405</v>
      </c>
      <c r="C3366" t="s">
        <v>1265</v>
      </c>
      <c r="D3366" t="s">
        <v>920</v>
      </c>
      <c r="E3366">
        <v>1120</v>
      </c>
      <c r="F3366">
        <v>1104</v>
      </c>
      <c r="G3366">
        <v>900</v>
      </c>
      <c r="H3366" t="s">
        <v>901</v>
      </c>
      <c r="I3366">
        <v>6371</v>
      </c>
      <c r="J3366" t="s">
        <v>1003</v>
      </c>
      <c r="K3366" t="s">
        <v>909</v>
      </c>
      <c r="L3366">
        <v>2599</v>
      </c>
      <c r="M3366">
        <v>2563</v>
      </c>
      <c r="N3366">
        <v>400</v>
      </c>
      <c r="O3366" t="s">
        <v>898</v>
      </c>
      <c r="P3366">
        <v>0.93058065566484904</v>
      </c>
      <c r="Q3366">
        <v>0.93976775600714002</v>
      </c>
      <c r="R3366">
        <v>0.20626377145639899</v>
      </c>
      <c r="S3366">
        <v>1.55878981600835E-2</v>
      </c>
      <c r="T3366">
        <v>-7.0271471503352306E-2</v>
      </c>
      <c r="U3366">
        <v>7.0271471503352306E-2</v>
      </c>
      <c r="V3366">
        <v>0.433392627304723</v>
      </c>
      <c r="W3366">
        <v>-0.28999999999999998</v>
      </c>
      <c r="X3366">
        <v>3.08</v>
      </c>
      <c r="Y3366">
        <v>-119406</v>
      </c>
      <c r="Z3366">
        <v>-7463</v>
      </c>
      <c r="AA3366">
        <v>-0.42</v>
      </c>
      <c r="AB3366">
        <v>16</v>
      </c>
      <c r="AC3366">
        <v>6</v>
      </c>
      <c r="AD3366">
        <v>10</v>
      </c>
      <c r="AE3366">
        <v>37.5</v>
      </c>
      <c r="AF3366">
        <v>18</v>
      </c>
      <c r="AG3366">
        <v>2</v>
      </c>
      <c r="AH3366">
        <v>3</v>
      </c>
      <c r="AI3366">
        <v>11</v>
      </c>
      <c r="AJ3366" s="301">
        <v>43919</v>
      </c>
      <c r="AK3366">
        <v>1129</v>
      </c>
      <c r="AL3366">
        <v>2608</v>
      </c>
      <c r="AM3366" s="301">
        <v>43828</v>
      </c>
      <c r="AN3366">
        <v>1331</v>
      </c>
      <c r="AO3366">
        <v>3865</v>
      </c>
      <c r="AP3366" s="301">
        <v>43645</v>
      </c>
      <c r="AQ3366">
        <v>1308</v>
      </c>
      <c r="AR3366">
        <v>3630</v>
      </c>
      <c r="AS3366" s="301">
        <v>43280</v>
      </c>
      <c r="AT3366">
        <v>1497</v>
      </c>
      <c r="AU3366">
        <v>4390</v>
      </c>
    </row>
    <row r="3367" spans="1:47" x14ac:dyDescent="0.2">
      <c r="A3367" s="102">
        <v>515</v>
      </c>
      <c r="B3367">
        <v>7762</v>
      </c>
      <c r="C3367" t="s">
        <v>1040</v>
      </c>
      <c r="D3367" t="s">
        <v>906</v>
      </c>
      <c r="E3367">
        <v>350</v>
      </c>
      <c r="F3367">
        <v>343</v>
      </c>
      <c r="G3367">
        <v>3100</v>
      </c>
      <c r="H3367" t="s">
        <v>901</v>
      </c>
      <c r="I3367">
        <v>8012</v>
      </c>
      <c r="J3367" t="s">
        <v>1055</v>
      </c>
      <c r="K3367" t="s">
        <v>905</v>
      </c>
      <c r="L3367">
        <v>1330</v>
      </c>
      <c r="M3367">
        <v>1330</v>
      </c>
      <c r="N3367">
        <v>800</v>
      </c>
      <c r="O3367" t="s">
        <v>898</v>
      </c>
      <c r="P3367">
        <v>0.69853169632746903</v>
      </c>
      <c r="Q3367">
        <v>0.95770499615086702</v>
      </c>
      <c r="R3367">
        <v>1.30725761276626E-2</v>
      </c>
      <c r="S3367">
        <v>1.7920015481310699E-3</v>
      </c>
      <c r="T3367">
        <v>-2.8057882291387899</v>
      </c>
      <c r="U3367">
        <v>2.8057882291387899</v>
      </c>
      <c r="V3367">
        <v>2.0096463885291498</v>
      </c>
      <c r="W3367">
        <v>-11.11</v>
      </c>
      <c r="X3367">
        <v>7.0000000000000007E-2</v>
      </c>
      <c r="Y3367">
        <v>-119575</v>
      </c>
      <c r="Z3367">
        <v>-8541</v>
      </c>
      <c r="AA3367">
        <v>-0.4</v>
      </c>
      <c r="AB3367">
        <v>14</v>
      </c>
      <c r="AC3367">
        <v>7</v>
      </c>
      <c r="AD3367">
        <v>7</v>
      </c>
      <c r="AE3367">
        <v>50</v>
      </c>
      <c r="AF3367">
        <v>19</v>
      </c>
      <c r="AG3367">
        <v>0</v>
      </c>
      <c r="AH3367">
        <v>2</v>
      </c>
      <c r="AI3367">
        <v>12</v>
      </c>
      <c r="AJ3367" s="301">
        <v>43919</v>
      </c>
      <c r="AK3367">
        <v>386</v>
      </c>
      <c r="AL3367">
        <v>1347</v>
      </c>
      <c r="AM3367" s="301">
        <v>43828</v>
      </c>
      <c r="AN3367">
        <v>597</v>
      </c>
      <c r="AO3367">
        <v>1630</v>
      </c>
      <c r="AP3367" s="301">
        <v>43645</v>
      </c>
      <c r="AQ3367">
        <v>565</v>
      </c>
      <c r="AR3367">
        <v>1650</v>
      </c>
      <c r="AS3367" s="301">
        <v>43280</v>
      </c>
      <c r="AT3367">
        <v>709</v>
      </c>
      <c r="AU3367">
        <v>1691</v>
      </c>
    </row>
    <row r="3368" spans="1:47" x14ac:dyDescent="0.2">
      <c r="A3368" s="102">
        <v>3526</v>
      </c>
      <c r="B3368">
        <v>1941</v>
      </c>
      <c r="C3368" t="s">
        <v>1159</v>
      </c>
      <c r="D3368" t="s">
        <v>907</v>
      </c>
      <c r="E3368">
        <v>2302</v>
      </c>
      <c r="F3368">
        <v>2285</v>
      </c>
      <c r="G3368">
        <v>400</v>
      </c>
      <c r="H3368" t="s">
        <v>901</v>
      </c>
      <c r="I3368">
        <v>9715</v>
      </c>
      <c r="J3368" t="s">
        <v>1135</v>
      </c>
      <c r="K3368" t="s">
        <v>910</v>
      </c>
      <c r="L3368">
        <v>2544</v>
      </c>
      <c r="M3368">
        <v>2541</v>
      </c>
      <c r="N3368">
        <v>400</v>
      </c>
      <c r="O3368" t="s">
        <v>898</v>
      </c>
      <c r="P3368">
        <v>0.84240769557768103</v>
      </c>
      <c r="Q3368">
        <v>0.87641232832104399</v>
      </c>
      <c r="R3368">
        <v>4.99452524831234E-3</v>
      </c>
      <c r="S3368" s="15">
        <v>1.75788845425419E-2</v>
      </c>
      <c r="T3368">
        <v>-1.12697996490036</v>
      </c>
      <c r="U3368">
        <v>1.12697996490036</v>
      </c>
      <c r="V3368">
        <v>1.0758642431568799</v>
      </c>
      <c r="W3368">
        <v>-15.64</v>
      </c>
      <c r="X3368">
        <v>10.07</v>
      </c>
      <c r="Y3368">
        <v>-119590</v>
      </c>
      <c r="Z3368">
        <v>-10872</v>
      </c>
      <c r="AA3368">
        <v>-0.35</v>
      </c>
      <c r="AB3368">
        <v>11</v>
      </c>
      <c r="AC3368">
        <v>5</v>
      </c>
      <c r="AD3368">
        <v>6</v>
      </c>
      <c r="AE3368">
        <v>45.45</v>
      </c>
      <c r="AF3368">
        <v>16</v>
      </c>
      <c r="AG3368">
        <v>3</v>
      </c>
      <c r="AH3368">
        <v>2</v>
      </c>
      <c r="AI3368">
        <v>6</v>
      </c>
      <c r="AJ3368" s="301">
        <v>43919</v>
      </c>
      <c r="AK3368">
        <v>2248</v>
      </c>
      <c r="AL3368">
        <v>1916</v>
      </c>
      <c r="AM3368" s="301">
        <v>43828</v>
      </c>
      <c r="AN3368">
        <v>2532</v>
      </c>
      <c r="AO3368">
        <v>2968</v>
      </c>
      <c r="AP3368" s="301">
        <v>43645</v>
      </c>
      <c r="AQ3368">
        <v>2296</v>
      </c>
      <c r="AR3368">
        <v>2456</v>
      </c>
      <c r="AS3368" s="301">
        <v>43280</v>
      </c>
      <c r="AT3368">
        <v>2698</v>
      </c>
      <c r="AU3368">
        <v>2590</v>
      </c>
    </row>
    <row r="3369" spans="1:47" x14ac:dyDescent="0.2">
      <c r="A3369" s="102">
        <v>610</v>
      </c>
      <c r="B3369">
        <v>8850</v>
      </c>
      <c r="C3369" t="s">
        <v>1345</v>
      </c>
      <c r="D3369" t="s">
        <v>917</v>
      </c>
      <c r="E3369">
        <v>2237</v>
      </c>
      <c r="F3369">
        <v>2184</v>
      </c>
      <c r="G3369">
        <v>500</v>
      </c>
      <c r="H3369" t="s">
        <v>898</v>
      </c>
      <c r="I3369">
        <v>9303</v>
      </c>
      <c r="J3369" t="s">
        <v>1166</v>
      </c>
      <c r="K3369" t="s">
        <v>1184</v>
      </c>
      <c r="L3369">
        <v>1276</v>
      </c>
      <c r="M3369">
        <v>1286</v>
      </c>
      <c r="N3369">
        <v>800</v>
      </c>
      <c r="O3369" t="s">
        <v>901</v>
      </c>
      <c r="P3369">
        <v>0.91168784577691897</v>
      </c>
      <c r="Q3369">
        <v>0.95540285503572697</v>
      </c>
      <c r="R3369">
        <v>0.12497557263192401</v>
      </c>
      <c r="S3369" s="15">
        <v>1.23097415227126E-2</v>
      </c>
      <c r="T3369">
        <v>0.80636400896661697</v>
      </c>
      <c r="U3369">
        <v>0.80636400896661697</v>
      </c>
      <c r="V3369">
        <v>1.5256421975069001</v>
      </c>
      <c r="W3369">
        <v>1.87</v>
      </c>
      <c r="X3369">
        <v>5.79</v>
      </c>
      <c r="Y3369">
        <v>-119603</v>
      </c>
      <c r="Z3369">
        <v>-9200</v>
      </c>
      <c r="AA3369">
        <v>-0.43</v>
      </c>
      <c r="AB3369">
        <v>13</v>
      </c>
      <c r="AC3369">
        <v>5</v>
      </c>
      <c r="AD3369">
        <v>8</v>
      </c>
      <c r="AE3369">
        <v>38.46</v>
      </c>
      <c r="AF3369">
        <v>20</v>
      </c>
      <c r="AG3369">
        <v>0</v>
      </c>
      <c r="AH3369">
        <v>1</v>
      </c>
      <c r="AI3369">
        <v>12</v>
      </c>
      <c r="AJ3369" s="301">
        <v>43919</v>
      </c>
      <c r="AK3369">
        <v>2067</v>
      </c>
      <c r="AL3369">
        <v>1217</v>
      </c>
      <c r="AM3369" s="301">
        <v>43828</v>
      </c>
      <c r="AN3369">
        <v>2785</v>
      </c>
      <c r="AO3369">
        <v>1471</v>
      </c>
      <c r="AP3369" s="301">
        <v>43645</v>
      </c>
      <c r="AQ3369">
        <v>2621</v>
      </c>
      <c r="AR3369">
        <v>1417</v>
      </c>
      <c r="AS3369" s="301">
        <v>43280</v>
      </c>
      <c r="AT3369">
        <v>2610</v>
      </c>
      <c r="AU3369">
        <v>1330</v>
      </c>
    </row>
    <row r="3370" spans="1:47" x14ac:dyDescent="0.2">
      <c r="A3370" s="102">
        <v>195</v>
      </c>
      <c r="B3370">
        <v>6474</v>
      </c>
      <c r="C3370" t="s">
        <v>1401</v>
      </c>
      <c r="D3370" t="s">
        <v>909</v>
      </c>
      <c r="E3370">
        <v>3350</v>
      </c>
      <c r="F3370">
        <v>3370</v>
      </c>
      <c r="G3370">
        <v>300</v>
      </c>
      <c r="H3370" t="s">
        <v>898</v>
      </c>
      <c r="I3370">
        <v>7240</v>
      </c>
      <c r="J3370" t="s">
        <v>599</v>
      </c>
      <c r="K3370" t="s">
        <v>913</v>
      </c>
      <c r="L3370">
        <v>1315</v>
      </c>
      <c r="M3370">
        <v>1294</v>
      </c>
      <c r="N3370">
        <v>800</v>
      </c>
      <c r="O3370" t="s">
        <v>901</v>
      </c>
      <c r="P3370">
        <v>0.96324960646751701</v>
      </c>
      <c r="Q3370">
        <v>0.96770315317245603</v>
      </c>
      <c r="R3370">
        <v>0.120740505967531</v>
      </c>
      <c r="S3370">
        <v>1.66390172125487E-2</v>
      </c>
      <c r="T3370">
        <v>0.63211788605921304</v>
      </c>
      <c r="U3370">
        <v>0.63211788605921304</v>
      </c>
      <c r="V3370">
        <v>7.3941956532261294E-2</v>
      </c>
      <c r="W3370">
        <v>2.84</v>
      </c>
      <c r="X3370">
        <v>2.39</v>
      </c>
      <c r="Y3370">
        <v>-119801</v>
      </c>
      <c r="Z3370">
        <v>-8557</v>
      </c>
      <c r="AA3370">
        <v>-0.49</v>
      </c>
      <c r="AB3370">
        <v>14</v>
      </c>
      <c r="AC3370">
        <v>6</v>
      </c>
      <c r="AD3370">
        <v>8</v>
      </c>
      <c r="AE3370">
        <v>42.86</v>
      </c>
      <c r="AF3370">
        <v>19</v>
      </c>
      <c r="AG3370">
        <v>1</v>
      </c>
      <c r="AH3370">
        <v>2</v>
      </c>
      <c r="AI3370">
        <v>11</v>
      </c>
      <c r="AJ3370" s="301">
        <v>43919</v>
      </c>
      <c r="AK3370">
        <v>3005</v>
      </c>
      <c r="AL3370">
        <v>1212</v>
      </c>
      <c r="AM3370" s="301">
        <v>43828</v>
      </c>
      <c r="AN3370">
        <v>4815</v>
      </c>
      <c r="AO3370">
        <v>1641</v>
      </c>
      <c r="AP3370" s="301">
        <v>43645</v>
      </c>
      <c r="AQ3370">
        <v>4660</v>
      </c>
      <c r="AR3370">
        <v>1653</v>
      </c>
      <c r="AS3370" s="301">
        <v>43280</v>
      </c>
      <c r="AT3370">
        <v>5050</v>
      </c>
      <c r="AU3370">
        <v>2099</v>
      </c>
    </row>
    <row r="3371" spans="1:47" x14ac:dyDescent="0.2">
      <c r="A3371" s="102">
        <v>2488</v>
      </c>
      <c r="B3371">
        <v>3076</v>
      </c>
      <c r="C3371" t="s">
        <v>1126</v>
      </c>
      <c r="D3371" t="s">
        <v>905</v>
      </c>
      <c r="E3371">
        <v>1560</v>
      </c>
      <c r="F3371">
        <v>1532</v>
      </c>
      <c r="G3371">
        <v>700</v>
      </c>
      <c r="H3371" t="s">
        <v>898</v>
      </c>
      <c r="I3371">
        <v>3197</v>
      </c>
      <c r="J3371" t="s">
        <v>508</v>
      </c>
      <c r="K3371" t="s">
        <v>921</v>
      </c>
      <c r="L3371">
        <v>1738</v>
      </c>
      <c r="M3371">
        <v>1715</v>
      </c>
      <c r="N3371">
        <v>600</v>
      </c>
      <c r="O3371" t="s">
        <v>901</v>
      </c>
      <c r="P3371">
        <v>0.86812601077038298</v>
      </c>
      <c r="Q3371">
        <v>0.91148860096811901</v>
      </c>
      <c r="R3371" s="15">
        <v>0.46035965263170697</v>
      </c>
      <c r="S3371">
        <v>2.0606580482618101E-2</v>
      </c>
      <c r="T3371">
        <v>1.14921204743727</v>
      </c>
      <c r="U3371">
        <v>1.14921204743727</v>
      </c>
      <c r="V3371">
        <v>1.2745971133641001</v>
      </c>
      <c r="W3371">
        <v>7.51</v>
      </c>
      <c r="X3371">
        <v>4.22</v>
      </c>
      <c r="Y3371">
        <v>-120005</v>
      </c>
      <c r="Z3371">
        <v>-7500</v>
      </c>
      <c r="AA3371">
        <v>-0.43</v>
      </c>
      <c r="AB3371">
        <v>16</v>
      </c>
      <c r="AC3371">
        <v>7</v>
      </c>
      <c r="AD3371">
        <v>9</v>
      </c>
      <c r="AE3371">
        <v>43.75</v>
      </c>
      <c r="AF3371">
        <v>16</v>
      </c>
      <c r="AG3371">
        <v>4</v>
      </c>
      <c r="AH3371">
        <v>3</v>
      </c>
      <c r="AI3371">
        <v>9</v>
      </c>
      <c r="AJ3371" s="301">
        <v>43919</v>
      </c>
      <c r="AK3371">
        <v>1344</v>
      </c>
      <c r="AL3371">
        <v>1614</v>
      </c>
      <c r="AM3371" s="301">
        <v>43828</v>
      </c>
      <c r="AN3371">
        <v>1947</v>
      </c>
      <c r="AO3371">
        <v>2135</v>
      </c>
      <c r="AP3371" s="301">
        <v>43645</v>
      </c>
      <c r="AQ3371">
        <v>1791</v>
      </c>
      <c r="AR3371">
        <v>1873</v>
      </c>
      <c r="AS3371" s="301">
        <v>43280</v>
      </c>
      <c r="AT3371">
        <v>2309</v>
      </c>
      <c r="AU3371">
        <v>1626</v>
      </c>
    </row>
    <row r="3372" spans="1:47" x14ac:dyDescent="0.2">
      <c r="A3372" s="102">
        <v>419</v>
      </c>
      <c r="B3372">
        <v>4681</v>
      </c>
      <c r="C3372" t="s">
        <v>774</v>
      </c>
      <c r="D3372" t="s">
        <v>910</v>
      </c>
      <c r="E3372">
        <v>1414</v>
      </c>
      <c r="F3372">
        <v>1389</v>
      </c>
      <c r="G3372">
        <v>700</v>
      </c>
      <c r="H3372" t="s">
        <v>898</v>
      </c>
      <c r="I3372">
        <v>8316</v>
      </c>
      <c r="J3372" t="s">
        <v>1051</v>
      </c>
      <c r="K3372" t="s">
        <v>940</v>
      </c>
      <c r="L3372">
        <v>3001</v>
      </c>
      <c r="M3372">
        <v>3011</v>
      </c>
      <c r="N3372">
        <v>300</v>
      </c>
      <c r="O3372" t="s">
        <v>901</v>
      </c>
      <c r="P3372">
        <v>0.955746372041957</v>
      </c>
      <c r="Q3372">
        <v>0.96011532826408497</v>
      </c>
      <c r="R3372" s="15">
        <v>2.21061366058364E-2</v>
      </c>
      <c r="S3372" s="15">
        <v>8.9611851962438496E-2</v>
      </c>
      <c r="T3372">
        <v>1.43806067578952</v>
      </c>
      <c r="U3372">
        <v>1.43806067578952</v>
      </c>
      <c r="V3372">
        <v>1.6404162285969901</v>
      </c>
      <c r="W3372">
        <v>9.61</v>
      </c>
      <c r="X3372">
        <v>7.64</v>
      </c>
      <c r="Y3372">
        <v>-120036</v>
      </c>
      <c r="Z3372">
        <v>-15004</v>
      </c>
      <c r="AA3372">
        <v>-0.92</v>
      </c>
      <c r="AB3372">
        <v>8</v>
      </c>
      <c r="AC3372">
        <v>2</v>
      </c>
      <c r="AD3372">
        <v>6</v>
      </c>
      <c r="AE3372">
        <v>25</v>
      </c>
      <c r="AF3372">
        <v>21</v>
      </c>
      <c r="AG3372">
        <v>0</v>
      </c>
      <c r="AH3372">
        <v>0</v>
      </c>
      <c r="AI3372">
        <v>8</v>
      </c>
      <c r="AJ3372" s="301">
        <v>43919</v>
      </c>
      <c r="AK3372">
        <v>1086</v>
      </c>
      <c r="AL3372">
        <v>2750.5</v>
      </c>
      <c r="AM3372" s="301">
        <v>43828</v>
      </c>
      <c r="AN3372">
        <v>1855</v>
      </c>
      <c r="AO3372">
        <v>4038</v>
      </c>
      <c r="AP3372" s="301">
        <v>43645</v>
      </c>
      <c r="AQ3372">
        <v>1659</v>
      </c>
      <c r="AR3372">
        <v>3843</v>
      </c>
      <c r="AS3372" s="301">
        <v>43280</v>
      </c>
      <c r="AT3372">
        <v>1889</v>
      </c>
      <c r="AU3372">
        <v>4233</v>
      </c>
    </row>
    <row r="3373" spans="1:47" x14ac:dyDescent="0.2">
      <c r="A3373" s="102">
        <v>831</v>
      </c>
      <c r="B3373">
        <v>3405</v>
      </c>
      <c r="C3373" t="s">
        <v>1265</v>
      </c>
      <c r="D3373" t="s">
        <v>920</v>
      </c>
      <c r="E3373">
        <v>1120</v>
      </c>
      <c r="F3373">
        <v>1104</v>
      </c>
      <c r="G3373">
        <v>900</v>
      </c>
      <c r="H3373" t="s">
        <v>901</v>
      </c>
      <c r="I3373">
        <v>7186</v>
      </c>
      <c r="J3373" t="s">
        <v>445</v>
      </c>
      <c r="K3373" t="s">
        <v>940</v>
      </c>
      <c r="L3373">
        <v>353</v>
      </c>
      <c r="M3373">
        <v>347</v>
      </c>
      <c r="N3373">
        <v>2900</v>
      </c>
      <c r="O3373" t="s">
        <v>898</v>
      </c>
      <c r="P3373">
        <v>0.955403629220965</v>
      </c>
      <c r="Q3373">
        <v>0.95059596017630199</v>
      </c>
      <c r="R3373">
        <v>7.6462400013421698E-3</v>
      </c>
      <c r="S3373">
        <v>9.8537180994852803E-3</v>
      </c>
      <c r="T3373">
        <v>-1.9137036039598001</v>
      </c>
      <c r="U3373">
        <v>1.9137036039598001</v>
      </c>
      <c r="V3373">
        <v>1.2274701504860399</v>
      </c>
      <c r="W3373">
        <v>-6.24</v>
      </c>
      <c r="X3373">
        <v>1.28</v>
      </c>
      <c r="Y3373">
        <v>-120997</v>
      </c>
      <c r="Z3373">
        <v>-10083</v>
      </c>
      <c r="AA3373">
        <v>-0.42</v>
      </c>
      <c r="AB3373">
        <v>12</v>
      </c>
      <c r="AC3373">
        <v>4</v>
      </c>
      <c r="AD3373">
        <v>8</v>
      </c>
      <c r="AE3373">
        <v>33.33</v>
      </c>
      <c r="AF3373">
        <v>18</v>
      </c>
      <c r="AG3373">
        <v>1</v>
      </c>
      <c r="AH3373">
        <v>2</v>
      </c>
      <c r="AI3373">
        <v>9</v>
      </c>
      <c r="AJ3373" s="301">
        <v>43919</v>
      </c>
      <c r="AK3373">
        <v>1129</v>
      </c>
      <c r="AL3373">
        <v>340</v>
      </c>
      <c r="AM3373" s="301">
        <v>43828</v>
      </c>
      <c r="AN3373">
        <v>1331</v>
      </c>
      <c r="AO3373">
        <v>452</v>
      </c>
      <c r="AP3373" s="301">
        <v>43645</v>
      </c>
      <c r="AQ3373">
        <v>1308</v>
      </c>
      <c r="AR3373">
        <v>412</v>
      </c>
      <c r="AS3373" s="301">
        <v>43280</v>
      </c>
      <c r="AT3373">
        <v>1497</v>
      </c>
      <c r="AU3373">
        <v>553</v>
      </c>
    </row>
    <row r="3374" spans="1:47" x14ac:dyDescent="0.2">
      <c r="A3374" s="102">
        <v>3968</v>
      </c>
      <c r="B3374">
        <v>3099</v>
      </c>
      <c r="C3374" t="s">
        <v>33</v>
      </c>
      <c r="D3374" t="s">
        <v>921</v>
      </c>
      <c r="E3374">
        <v>635</v>
      </c>
      <c r="F3374">
        <v>623</v>
      </c>
      <c r="G3374">
        <v>1700</v>
      </c>
      <c r="H3374" t="s">
        <v>901</v>
      </c>
      <c r="I3374">
        <v>3632</v>
      </c>
      <c r="J3374" t="s">
        <v>1451</v>
      </c>
      <c r="K3374" t="s">
        <v>900</v>
      </c>
      <c r="L3374">
        <v>486</v>
      </c>
      <c r="M3374">
        <v>469</v>
      </c>
      <c r="N3374">
        <v>2300</v>
      </c>
      <c r="O3374" t="s">
        <v>898</v>
      </c>
      <c r="P3374">
        <v>0.65345084101182704</v>
      </c>
      <c r="Q3374">
        <v>0.85765492722831704</v>
      </c>
      <c r="R3374">
        <v>0.15944204199651499</v>
      </c>
      <c r="S3374" s="15">
        <v>1.1795599831527901E-2</v>
      </c>
      <c r="T3374">
        <v>-2.0282638178522898</v>
      </c>
      <c r="U3374">
        <v>2.0282638178522898</v>
      </c>
      <c r="V3374">
        <v>2.08898969370785</v>
      </c>
      <c r="W3374">
        <v>-16.350000000000001</v>
      </c>
      <c r="X3374">
        <v>1.85</v>
      </c>
      <c r="Y3374">
        <v>-121080</v>
      </c>
      <c r="Z3374">
        <v>-6373</v>
      </c>
      <c r="AA3374">
        <v>-0.32</v>
      </c>
      <c r="AB3374">
        <v>19</v>
      </c>
      <c r="AC3374">
        <v>7</v>
      </c>
      <c r="AD3374">
        <v>12</v>
      </c>
      <c r="AE3374">
        <v>36.840000000000003</v>
      </c>
      <c r="AF3374">
        <v>17</v>
      </c>
      <c r="AG3374">
        <v>3</v>
      </c>
      <c r="AH3374">
        <v>3</v>
      </c>
      <c r="AI3374">
        <v>13</v>
      </c>
      <c r="AJ3374" s="301">
        <v>43919</v>
      </c>
      <c r="AK3374">
        <v>641</v>
      </c>
      <c r="AL3374">
        <v>404</v>
      </c>
      <c r="AM3374" s="301">
        <v>43828</v>
      </c>
      <c r="AN3374">
        <v>984</v>
      </c>
      <c r="AO3374">
        <v>493</v>
      </c>
      <c r="AP3374" s="301">
        <v>43645</v>
      </c>
      <c r="AQ3374">
        <v>899</v>
      </c>
      <c r="AR3374">
        <v>510</v>
      </c>
      <c r="AS3374" s="301">
        <v>43280</v>
      </c>
      <c r="AT3374">
        <v>1344</v>
      </c>
      <c r="AU3374">
        <v>587</v>
      </c>
    </row>
    <row r="3375" spans="1:47" x14ac:dyDescent="0.2">
      <c r="A3375" s="102">
        <v>2532</v>
      </c>
      <c r="B3375">
        <v>3116</v>
      </c>
      <c r="C3375" t="s">
        <v>1023</v>
      </c>
      <c r="D3375" t="s">
        <v>913</v>
      </c>
      <c r="E3375">
        <v>1433</v>
      </c>
      <c r="F3375">
        <v>1455</v>
      </c>
      <c r="G3375">
        <v>500</v>
      </c>
      <c r="H3375" t="s">
        <v>898</v>
      </c>
      <c r="I3375">
        <v>6963</v>
      </c>
      <c r="J3375" t="s">
        <v>1347</v>
      </c>
      <c r="K3375" t="s">
        <v>903</v>
      </c>
      <c r="L3375">
        <v>7110</v>
      </c>
      <c r="M3375">
        <v>7010</v>
      </c>
      <c r="N3375">
        <v>100</v>
      </c>
      <c r="O3375" t="s">
        <v>901</v>
      </c>
      <c r="P3375">
        <v>0.89384469650084597</v>
      </c>
      <c r="Q3375">
        <v>0.91021934631617296</v>
      </c>
      <c r="R3375">
        <v>0.43879574669053001</v>
      </c>
      <c r="S3375">
        <v>6.4377426620999004E-2</v>
      </c>
      <c r="T3375">
        <v>1.0227054282885799</v>
      </c>
      <c r="U3375">
        <v>1.0227054282885799</v>
      </c>
      <c r="V3375">
        <v>0.67411848126286</v>
      </c>
      <c r="W3375">
        <v>4.1399999999999997</v>
      </c>
      <c r="X3375">
        <v>3.78</v>
      </c>
      <c r="Y3375">
        <v>-121775</v>
      </c>
      <c r="Z3375">
        <v>-10148</v>
      </c>
      <c r="AA3375">
        <v>-0.5</v>
      </c>
      <c r="AB3375">
        <v>12</v>
      </c>
      <c r="AC3375">
        <v>5</v>
      </c>
      <c r="AD3375">
        <v>7</v>
      </c>
      <c r="AE3375">
        <v>41.67</v>
      </c>
      <c r="AF3375">
        <v>18</v>
      </c>
      <c r="AG3375">
        <v>2</v>
      </c>
      <c r="AH3375">
        <v>2</v>
      </c>
      <c r="AI3375">
        <v>8</v>
      </c>
      <c r="AJ3375" s="301">
        <v>43919</v>
      </c>
      <c r="AK3375">
        <v>1315</v>
      </c>
      <c r="AL3375">
        <v>6200</v>
      </c>
      <c r="AM3375" s="301">
        <v>43828</v>
      </c>
      <c r="AN3375">
        <v>1765</v>
      </c>
      <c r="AO3375">
        <v>8780</v>
      </c>
      <c r="AP3375" s="301">
        <v>43645</v>
      </c>
      <c r="AQ3375">
        <v>1448</v>
      </c>
      <c r="AR3375">
        <v>7600</v>
      </c>
      <c r="AS3375" s="301">
        <v>43280</v>
      </c>
      <c r="AT3375">
        <v>2005</v>
      </c>
      <c r="AU3375">
        <v>9300</v>
      </c>
    </row>
    <row r="3376" spans="1:47" x14ac:dyDescent="0.2">
      <c r="A3376" s="102">
        <v>1888</v>
      </c>
      <c r="B3376">
        <v>5332</v>
      </c>
      <c r="C3376" t="s">
        <v>555</v>
      </c>
      <c r="D3376" t="s">
        <v>897</v>
      </c>
      <c r="E3376">
        <v>4150</v>
      </c>
      <c r="F3376">
        <v>4095</v>
      </c>
      <c r="G3376">
        <v>200</v>
      </c>
      <c r="H3376" t="s">
        <v>898</v>
      </c>
      <c r="I3376">
        <v>8031</v>
      </c>
      <c r="J3376" t="s">
        <v>618</v>
      </c>
      <c r="K3376" t="s">
        <v>905</v>
      </c>
      <c r="L3376">
        <v>1600.5</v>
      </c>
      <c r="M3376">
        <v>1596</v>
      </c>
      <c r="N3376">
        <v>500</v>
      </c>
      <c r="O3376" t="s">
        <v>901</v>
      </c>
      <c r="P3376">
        <v>0.96889061370324203</v>
      </c>
      <c r="Q3376">
        <v>0.92767941136685095</v>
      </c>
      <c r="R3376" s="15">
        <v>1.76419476454448E-2</v>
      </c>
      <c r="S3376">
        <v>7.2259314393107094E-2</v>
      </c>
      <c r="T3376">
        <v>1.0002434472436601</v>
      </c>
      <c r="U3376">
        <v>1.0002434472436601</v>
      </c>
      <c r="V3376">
        <v>1.1905705234164401</v>
      </c>
      <c r="W3376">
        <v>4.5199999999999996</v>
      </c>
      <c r="X3376">
        <v>2.56</v>
      </c>
      <c r="Y3376">
        <v>-121927</v>
      </c>
      <c r="Z3376">
        <v>-13547</v>
      </c>
      <c r="AA3376">
        <v>-0.63</v>
      </c>
      <c r="AB3376">
        <v>9</v>
      </c>
      <c r="AC3376">
        <v>4</v>
      </c>
      <c r="AD3376">
        <v>5</v>
      </c>
      <c r="AE3376">
        <v>44.44</v>
      </c>
      <c r="AF3376">
        <v>20</v>
      </c>
      <c r="AG3376">
        <v>1</v>
      </c>
      <c r="AH3376">
        <v>1</v>
      </c>
      <c r="AI3376">
        <v>7</v>
      </c>
      <c r="AJ3376" s="301">
        <v>43919</v>
      </c>
      <c r="AK3376">
        <v>3720</v>
      </c>
      <c r="AL3376">
        <v>1570</v>
      </c>
      <c r="AM3376" s="301">
        <v>43828</v>
      </c>
      <c r="AN3376">
        <v>4640</v>
      </c>
      <c r="AO3376">
        <v>1946</v>
      </c>
      <c r="AP3376" s="301">
        <v>43645</v>
      </c>
      <c r="AQ3376">
        <v>4410</v>
      </c>
      <c r="AR3376">
        <v>1798</v>
      </c>
      <c r="AS3376" s="301">
        <v>43280</v>
      </c>
      <c r="AT3376">
        <v>4930</v>
      </c>
      <c r="AU3376">
        <v>1828</v>
      </c>
    </row>
    <row r="3377" spans="1:47" x14ac:dyDescent="0.2">
      <c r="A3377" s="102">
        <v>2968</v>
      </c>
      <c r="B3377">
        <v>6925</v>
      </c>
      <c r="C3377" t="s">
        <v>1177</v>
      </c>
      <c r="D3377" t="s">
        <v>903</v>
      </c>
      <c r="E3377">
        <v>1339</v>
      </c>
      <c r="F3377">
        <v>1427</v>
      </c>
      <c r="G3377">
        <v>800</v>
      </c>
      <c r="H3377" t="s">
        <v>898</v>
      </c>
      <c r="I3377">
        <v>9603</v>
      </c>
      <c r="J3377" t="s">
        <v>1013</v>
      </c>
      <c r="K3377" t="s">
        <v>910</v>
      </c>
      <c r="L3377">
        <v>1569</v>
      </c>
      <c r="M3377">
        <v>1540</v>
      </c>
      <c r="N3377">
        <v>700</v>
      </c>
      <c r="O3377" t="s">
        <v>901</v>
      </c>
      <c r="P3377">
        <v>0.81063811616403003</v>
      </c>
      <c r="Q3377">
        <v>0.89788198824114496</v>
      </c>
      <c r="R3377">
        <v>0.103413407712323</v>
      </c>
      <c r="S3377">
        <v>2.30069828270749E-2</v>
      </c>
      <c r="T3377">
        <v>2.4115777599263</v>
      </c>
      <c r="U3377">
        <v>2.4115777599263</v>
      </c>
      <c r="V3377">
        <v>1.18479462677839</v>
      </c>
      <c r="W3377">
        <v>19.3</v>
      </c>
      <c r="X3377">
        <v>5.9</v>
      </c>
      <c r="Y3377">
        <v>-122714</v>
      </c>
      <c r="Z3377">
        <v>-7218</v>
      </c>
      <c r="AA3377">
        <v>-0.53</v>
      </c>
      <c r="AB3377">
        <v>17</v>
      </c>
      <c r="AC3377">
        <v>5</v>
      </c>
      <c r="AD3377">
        <v>12</v>
      </c>
      <c r="AE3377">
        <v>29.41</v>
      </c>
      <c r="AF3377">
        <v>20</v>
      </c>
      <c r="AG3377">
        <v>3</v>
      </c>
      <c r="AH3377">
        <v>3</v>
      </c>
      <c r="AI3377">
        <v>11</v>
      </c>
      <c r="AJ3377" s="301">
        <v>43919</v>
      </c>
      <c r="AK3377">
        <v>1060</v>
      </c>
      <c r="AL3377">
        <v>1419</v>
      </c>
      <c r="AM3377" s="301">
        <v>43828</v>
      </c>
      <c r="AN3377">
        <v>1624</v>
      </c>
      <c r="AO3377">
        <v>3135</v>
      </c>
      <c r="AP3377" s="301">
        <v>43645</v>
      </c>
      <c r="AQ3377">
        <v>1435</v>
      </c>
      <c r="AR3377">
        <v>2719</v>
      </c>
      <c r="AS3377" s="301">
        <v>43280</v>
      </c>
      <c r="AT3377">
        <v>1385</v>
      </c>
      <c r="AU3377">
        <v>3240</v>
      </c>
    </row>
    <row r="3378" spans="1:47" x14ac:dyDescent="0.2">
      <c r="A3378" s="102">
        <v>3053</v>
      </c>
      <c r="B3378">
        <v>4091</v>
      </c>
      <c r="C3378" t="s">
        <v>1334</v>
      </c>
      <c r="D3378" t="s">
        <v>920</v>
      </c>
      <c r="E3378">
        <v>1721</v>
      </c>
      <c r="F3378">
        <v>1751</v>
      </c>
      <c r="G3378">
        <v>600</v>
      </c>
      <c r="H3378" t="s">
        <v>901</v>
      </c>
      <c r="I3378">
        <v>5706</v>
      </c>
      <c r="J3378" t="s">
        <v>1136</v>
      </c>
      <c r="K3378" t="s">
        <v>911</v>
      </c>
      <c r="L3378">
        <v>2159</v>
      </c>
      <c r="M3378">
        <v>2175</v>
      </c>
      <c r="N3378">
        <v>500</v>
      </c>
      <c r="O3378" t="s">
        <v>898</v>
      </c>
      <c r="P3378">
        <v>0.91447538486170099</v>
      </c>
      <c r="Q3378">
        <v>0.89518238898630198</v>
      </c>
      <c r="R3378" s="15">
        <v>7.7794750746355704E-3</v>
      </c>
      <c r="S3378">
        <v>1.6808842781204099E-2</v>
      </c>
      <c r="T3378">
        <v>-0.792711974419543</v>
      </c>
      <c r="U3378">
        <v>0.792711974419543</v>
      </c>
      <c r="V3378">
        <v>1.12956765232526</v>
      </c>
      <c r="W3378">
        <v>-4.25</v>
      </c>
      <c r="X3378">
        <v>3.39</v>
      </c>
      <c r="Y3378">
        <v>-122962</v>
      </c>
      <c r="Z3378">
        <v>-10247</v>
      </c>
      <c r="AA3378">
        <v>-0.21</v>
      </c>
      <c r="AB3378">
        <v>12</v>
      </c>
      <c r="AC3378">
        <v>6</v>
      </c>
      <c r="AD3378">
        <v>6</v>
      </c>
      <c r="AE3378">
        <v>50</v>
      </c>
      <c r="AF3378">
        <v>17</v>
      </c>
      <c r="AG3378">
        <v>3</v>
      </c>
      <c r="AH3378">
        <v>3</v>
      </c>
      <c r="AI3378">
        <v>6</v>
      </c>
      <c r="AJ3378" s="301">
        <v>43919</v>
      </c>
      <c r="AK3378">
        <v>1662</v>
      </c>
      <c r="AL3378">
        <v>1803</v>
      </c>
      <c r="AM3378" s="301">
        <v>43828</v>
      </c>
      <c r="AN3378">
        <v>2428</v>
      </c>
      <c r="AO3378">
        <v>2924</v>
      </c>
      <c r="AP3378" s="301">
        <v>43645</v>
      </c>
      <c r="AQ3378">
        <v>2285</v>
      </c>
      <c r="AR3378">
        <v>2630</v>
      </c>
      <c r="AS3378" s="301">
        <v>43280</v>
      </c>
      <c r="AT3378">
        <v>1526</v>
      </c>
      <c r="AU3378">
        <v>4625</v>
      </c>
    </row>
    <row r="3379" spans="1:47" x14ac:dyDescent="0.2">
      <c r="A3379" s="102">
        <v>2425</v>
      </c>
      <c r="B3379">
        <v>5991</v>
      </c>
      <c r="C3379" t="s">
        <v>789</v>
      </c>
      <c r="D3379" t="s">
        <v>1032</v>
      </c>
      <c r="E3379">
        <v>693</v>
      </c>
      <c r="F3379">
        <v>693</v>
      </c>
      <c r="G3379">
        <v>800</v>
      </c>
      <c r="H3379" t="s">
        <v>901</v>
      </c>
      <c r="I3379">
        <v>9062</v>
      </c>
      <c r="J3379" t="s">
        <v>863</v>
      </c>
      <c r="K3379" t="s">
        <v>976</v>
      </c>
      <c r="L3379">
        <v>5560</v>
      </c>
      <c r="M3379">
        <v>5530</v>
      </c>
      <c r="N3379">
        <v>100</v>
      </c>
      <c r="O3379" t="s">
        <v>898</v>
      </c>
      <c r="P3379">
        <v>0.76985855367664102</v>
      </c>
      <c r="Q3379">
        <v>0.91334238955945302</v>
      </c>
      <c r="R3379">
        <v>0.18325748903004299</v>
      </c>
      <c r="S3379">
        <v>7.4328641689345998E-2</v>
      </c>
      <c r="T3379">
        <v>-1.82941661454214</v>
      </c>
      <c r="U3379">
        <v>1.82941661454214</v>
      </c>
      <c r="V3379">
        <v>1.7261200580231499</v>
      </c>
      <c r="W3379">
        <v>-8.11</v>
      </c>
      <c r="X3379">
        <v>0.25</v>
      </c>
      <c r="Y3379">
        <v>-123602</v>
      </c>
      <c r="Z3379">
        <v>-9508</v>
      </c>
      <c r="AA3379">
        <v>-0.61</v>
      </c>
      <c r="AB3379">
        <v>13</v>
      </c>
      <c r="AC3379">
        <v>7</v>
      </c>
      <c r="AD3379">
        <v>6</v>
      </c>
      <c r="AE3379">
        <v>53.85</v>
      </c>
      <c r="AF3379">
        <v>21</v>
      </c>
      <c r="AG3379">
        <v>1</v>
      </c>
      <c r="AH3379">
        <v>2</v>
      </c>
      <c r="AI3379">
        <v>10</v>
      </c>
      <c r="AJ3379" s="301">
        <v>43919</v>
      </c>
      <c r="AK3379">
        <v>747</v>
      </c>
      <c r="AL3379">
        <v>5300</v>
      </c>
      <c r="AM3379" s="301">
        <v>43828</v>
      </c>
      <c r="AN3379">
        <v>995</v>
      </c>
      <c r="AO3379">
        <v>6420</v>
      </c>
      <c r="AP3379" s="301">
        <v>43645</v>
      </c>
      <c r="AQ3379">
        <v>857</v>
      </c>
      <c r="AR3379">
        <v>5940</v>
      </c>
      <c r="AS3379" s="301">
        <v>43280</v>
      </c>
      <c r="AT3379">
        <v>1025</v>
      </c>
      <c r="AU3379">
        <v>7800</v>
      </c>
    </row>
    <row r="3380" spans="1:47" x14ac:dyDescent="0.2">
      <c r="A3380" s="102">
        <v>2972</v>
      </c>
      <c r="B3380">
        <v>1959</v>
      </c>
      <c r="C3380" t="s">
        <v>1446</v>
      </c>
      <c r="D3380" t="s">
        <v>907</v>
      </c>
      <c r="E3380">
        <v>3135</v>
      </c>
      <c r="F3380">
        <v>3115</v>
      </c>
      <c r="G3380">
        <v>200</v>
      </c>
      <c r="H3380" t="s">
        <v>898</v>
      </c>
      <c r="I3380">
        <v>5232</v>
      </c>
      <c r="J3380" t="s">
        <v>1433</v>
      </c>
      <c r="K3380" t="s">
        <v>897</v>
      </c>
      <c r="L3380">
        <v>3765</v>
      </c>
      <c r="M3380">
        <v>3805</v>
      </c>
      <c r="N3380">
        <v>200</v>
      </c>
      <c r="O3380" t="s">
        <v>901</v>
      </c>
      <c r="P3380">
        <v>0.73143889819375596</v>
      </c>
      <c r="Q3380">
        <v>0.89777655313980897</v>
      </c>
      <c r="R3380" s="15">
        <v>0.14144728122546399</v>
      </c>
      <c r="S3380">
        <v>1.54866555700163E-2</v>
      </c>
      <c r="T3380">
        <v>0.26249834029970998</v>
      </c>
      <c r="U3380">
        <v>0.26249834029970998</v>
      </c>
      <c r="V3380">
        <v>0.56258466327420398</v>
      </c>
      <c r="W3380">
        <v>1.36</v>
      </c>
      <c r="X3380">
        <v>18.13</v>
      </c>
      <c r="Y3380">
        <v>-123626</v>
      </c>
      <c r="Z3380">
        <v>-20604</v>
      </c>
      <c r="AA3380">
        <v>-0.96</v>
      </c>
      <c r="AB3380">
        <v>6</v>
      </c>
      <c r="AC3380">
        <v>3</v>
      </c>
      <c r="AD3380">
        <v>3</v>
      </c>
      <c r="AE3380">
        <v>50</v>
      </c>
      <c r="AF3380">
        <v>21</v>
      </c>
      <c r="AG3380">
        <v>0</v>
      </c>
      <c r="AH3380">
        <v>1</v>
      </c>
      <c r="AI3380">
        <v>5</v>
      </c>
      <c r="AJ3380" s="301">
        <v>43919</v>
      </c>
      <c r="AK3380">
        <v>3070</v>
      </c>
      <c r="AL3380">
        <v>3370</v>
      </c>
      <c r="AM3380" s="301">
        <v>43828</v>
      </c>
      <c r="AN3380">
        <v>3235</v>
      </c>
      <c r="AO3380">
        <v>4775</v>
      </c>
      <c r="AP3380" s="301">
        <v>43645</v>
      </c>
      <c r="AQ3380">
        <v>3325</v>
      </c>
      <c r="AR3380">
        <v>4390</v>
      </c>
      <c r="AS3380" s="301">
        <v>43280</v>
      </c>
      <c r="AT3380">
        <v>5210</v>
      </c>
      <c r="AU3380">
        <v>5150</v>
      </c>
    </row>
    <row r="3381" spans="1:47" x14ac:dyDescent="0.2">
      <c r="A3381" s="102">
        <v>2080</v>
      </c>
      <c r="B3381">
        <v>2587</v>
      </c>
      <c r="C3381" t="s">
        <v>1233</v>
      </c>
      <c r="D3381" t="s">
        <v>923</v>
      </c>
      <c r="E3381">
        <v>4200</v>
      </c>
      <c r="F3381">
        <v>4180</v>
      </c>
      <c r="G3381">
        <v>200</v>
      </c>
      <c r="H3381" t="s">
        <v>901</v>
      </c>
      <c r="I3381">
        <v>5929</v>
      </c>
      <c r="J3381" t="s">
        <v>1207</v>
      </c>
      <c r="K3381" t="s">
        <v>1032</v>
      </c>
      <c r="L3381">
        <v>942</v>
      </c>
      <c r="M3381">
        <v>939</v>
      </c>
      <c r="N3381">
        <v>900</v>
      </c>
      <c r="O3381" t="s">
        <v>898</v>
      </c>
      <c r="P3381">
        <v>0.83726381077119905</v>
      </c>
      <c r="Q3381">
        <v>0.92270574240538294</v>
      </c>
      <c r="R3381" s="15">
        <v>5.0595854187327003E-4</v>
      </c>
      <c r="S3381" s="15">
        <v>1.32997646806542E-3</v>
      </c>
      <c r="T3381">
        <v>-1.09480947428516</v>
      </c>
      <c r="U3381">
        <v>1.09480947428516</v>
      </c>
      <c r="V3381">
        <v>1.25096523895409</v>
      </c>
      <c r="W3381">
        <v>-8.31</v>
      </c>
      <c r="X3381">
        <v>1.0900000000000001</v>
      </c>
      <c r="Y3381">
        <v>-123644</v>
      </c>
      <c r="Z3381">
        <v>-10304</v>
      </c>
      <c r="AA3381">
        <v>-0.39</v>
      </c>
      <c r="AB3381">
        <v>12</v>
      </c>
      <c r="AC3381">
        <v>4</v>
      </c>
      <c r="AD3381">
        <v>8</v>
      </c>
      <c r="AE3381">
        <v>33.33</v>
      </c>
      <c r="AF3381">
        <v>18</v>
      </c>
      <c r="AG3381">
        <v>2</v>
      </c>
      <c r="AH3381">
        <v>2</v>
      </c>
      <c r="AI3381">
        <v>8</v>
      </c>
      <c r="AJ3381" s="301">
        <v>43919</v>
      </c>
      <c r="AK3381">
        <v>4260</v>
      </c>
      <c r="AL3381">
        <v>857</v>
      </c>
      <c r="AM3381" s="301">
        <v>43828</v>
      </c>
      <c r="AN3381">
        <v>4545</v>
      </c>
      <c r="AO3381">
        <v>1229</v>
      </c>
      <c r="AP3381" s="301">
        <v>43645</v>
      </c>
      <c r="AQ3381">
        <v>4710</v>
      </c>
      <c r="AR3381">
        <v>1181</v>
      </c>
      <c r="AS3381" s="301">
        <v>43280</v>
      </c>
      <c r="AT3381">
        <v>4670</v>
      </c>
      <c r="AU3381">
        <v>1159</v>
      </c>
    </row>
    <row r="3382" spans="1:47" x14ac:dyDescent="0.2">
      <c r="A3382" s="102">
        <v>2449</v>
      </c>
      <c r="B3382">
        <v>3099</v>
      </c>
      <c r="C3382" t="s">
        <v>33</v>
      </c>
      <c r="D3382" t="s">
        <v>921</v>
      </c>
      <c r="E3382">
        <v>635</v>
      </c>
      <c r="F3382">
        <v>623</v>
      </c>
      <c r="G3382">
        <v>1700</v>
      </c>
      <c r="H3382" t="s">
        <v>901</v>
      </c>
      <c r="I3382">
        <v>7205</v>
      </c>
      <c r="J3382" t="s">
        <v>56</v>
      </c>
      <c r="K3382" t="s">
        <v>913</v>
      </c>
      <c r="L3382">
        <v>710</v>
      </c>
      <c r="M3382">
        <v>693</v>
      </c>
      <c r="N3382">
        <v>1500</v>
      </c>
      <c r="O3382" t="s">
        <v>898</v>
      </c>
      <c r="P3382">
        <v>0.90284391265985797</v>
      </c>
      <c r="Q3382">
        <v>0.91275349177967902</v>
      </c>
      <c r="R3382">
        <v>5.6425788551664899E-2</v>
      </c>
      <c r="S3382" s="15">
        <v>8.3600402039622296E-2</v>
      </c>
      <c r="T3382">
        <v>-1.1576117202143099</v>
      </c>
      <c r="U3382">
        <v>1.1576117202143099</v>
      </c>
      <c r="V3382">
        <v>0.99795686630439895</v>
      </c>
      <c r="W3382">
        <v>-12.31</v>
      </c>
      <c r="X3382">
        <v>1.89</v>
      </c>
      <c r="Y3382">
        <v>-123924</v>
      </c>
      <c r="Z3382">
        <v>-8262</v>
      </c>
      <c r="AA3382">
        <v>-0.36</v>
      </c>
      <c r="AB3382">
        <v>15</v>
      </c>
      <c r="AC3382">
        <v>7</v>
      </c>
      <c r="AD3382">
        <v>8</v>
      </c>
      <c r="AE3382">
        <v>46.67</v>
      </c>
      <c r="AF3382">
        <v>17</v>
      </c>
      <c r="AG3382">
        <v>3</v>
      </c>
      <c r="AH3382">
        <v>2</v>
      </c>
      <c r="AI3382">
        <v>10</v>
      </c>
      <c r="AJ3382" s="301">
        <v>43919</v>
      </c>
      <c r="AK3382">
        <v>641</v>
      </c>
      <c r="AL3382">
        <v>588</v>
      </c>
      <c r="AM3382" s="301">
        <v>43828</v>
      </c>
      <c r="AN3382">
        <v>984</v>
      </c>
      <c r="AO3382">
        <v>1162</v>
      </c>
      <c r="AP3382" s="301">
        <v>43645</v>
      </c>
      <c r="AQ3382">
        <v>899</v>
      </c>
      <c r="AR3382">
        <v>912</v>
      </c>
      <c r="AS3382" s="301">
        <v>43280</v>
      </c>
      <c r="AT3382">
        <v>1344</v>
      </c>
      <c r="AU3382">
        <v>1171</v>
      </c>
    </row>
    <row r="3383" spans="1:47" x14ac:dyDescent="0.2">
      <c r="A3383" s="102">
        <v>915</v>
      </c>
      <c r="B3383">
        <v>1941</v>
      </c>
      <c r="C3383" t="s">
        <v>1159</v>
      </c>
      <c r="D3383" t="s">
        <v>907</v>
      </c>
      <c r="E3383">
        <v>2302</v>
      </c>
      <c r="F3383">
        <v>2285</v>
      </c>
      <c r="G3383">
        <v>400</v>
      </c>
      <c r="H3383" t="s">
        <v>901</v>
      </c>
      <c r="I3383">
        <v>5802</v>
      </c>
      <c r="J3383" t="s">
        <v>1056</v>
      </c>
      <c r="K3383" t="s">
        <v>911</v>
      </c>
      <c r="L3383">
        <v>1238.5</v>
      </c>
      <c r="M3383">
        <v>1214.5</v>
      </c>
      <c r="N3383">
        <v>800</v>
      </c>
      <c r="O3383" t="s">
        <v>898</v>
      </c>
      <c r="P3383">
        <v>0.86880613810396101</v>
      </c>
      <c r="Q3383">
        <v>0.94910221942514195</v>
      </c>
      <c r="R3383">
        <v>6.1569393658863197E-3</v>
      </c>
      <c r="S3383" s="15">
        <v>6.84177410380334E-4</v>
      </c>
      <c r="T3383">
        <v>-0.28003126935987499</v>
      </c>
      <c r="U3383">
        <v>0.28003126935987499</v>
      </c>
      <c r="V3383">
        <v>0.58001801743489101</v>
      </c>
      <c r="W3383">
        <v>-1.87</v>
      </c>
      <c r="X3383">
        <v>6.3</v>
      </c>
      <c r="Y3383">
        <v>-123925</v>
      </c>
      <c r="Z3383">
        <v>-8262</v>
      </c>
      <c r="AA3383">
        <v>-0.42</v>
      </c>
      <c r="AB3383">
        <v>15</v>
      </c>
      <c r="AC3383">
        <v>8</v>
      </c>
      <c r="AD3383">
        <v>7</v>
      </c>
      <c r="AE3383">
        <v>53.33</v>
      </c>
      <c r="AF3383">
        <v>20</v>
      </c>
      <c r="AG3383">
        <v>0</v>
      </c>
      <c r="AH3383">
        <v>2</v>
      </c>
      <c r="AI3383">
        <v>13</v>
      </c>
      <c r="AJ3383" s="301">
        <v>43919</v>
      </c>
      <c r="AK3383">
        <v>2248</v>
      </c>
      <c r="AL3383">
        <v>1166.5</v>
      </c>
      <c r="AM3383" s="301">
        <v>43828</v>
      </c>
      <c r="AN3383">
        <v>2532</v>
      </c>
      <c r="AO3383">
        <v>1652</v>
      </c>
      <c r="AP3383" s="301">
        <v>43645</v>
      </c>
      <c r="AQ3383">
        <v>2296</v>
      </c>
      <c r="AR3383">
        <v>1442</v>
      </c>
      <c r="AS3383" s="301">
        <v>43280</v>
      </c>
      <c r="AT3383">
        <v>2698</v>
      </c>
      <c r="AU3383">
        <v>1616.5</v>
      </c>
    </row>
    <row r="3384" spans="1:47" x14ac:dyDescent="0.2">
      <c r="A3384" s="102">
        <v>2745</v>
      </c>
      <c r="B3384">
        <v>1860</v>
      </c>
      <c r="C3384" t="s">
        <v>53</v>
      </c>
      <c r="D3384" t="s">
        <v>907</v>
      </c>
      <c r="E3384">
        <v>672</v>
      </c>
      <c r="F3384">
        <v>683</v>
      </c>
      <c r="G3384">
        <v>1400</v>
      </c>
      <c r="H3384" t="s">
        <v>901</v>
      </c>
      <c r="I3384">
        <v>6479</v>
      </c>
      <c r="J3384" t="s">
        <v>449</v>
      </c>
      <c r="K3384" t="s">
        <v>903</v>
      </c>
      <c r="L3384">
        <v>1925</v>
      </c>
      <c r="M3384">
        <v>1922</v>
      </c>
      <c r="N3384">
        <v>500</v>
      </c>
      <c r="O3384" t="s">
        <v>898</v>
      </c>
      <c r="P3384">
        <v>0.93705314435565401</v>
      </c>
      <c r="Q3384">
        <v>0.90495124636490498</v>
      </c>
      <c r="R3384">
        <v>5.62789994387424E-2</v>
      </c>
      <c r="S3384" s="15">
        <v>3.3623618665587697E-2</v>
      </c>
      <c r="T3384">
        <v>-0.42641850206319998</v>
      </c>
      <c r="U3384">
        <v>0.42641850206319998</v>
      </c>
      <c r="V3384">
        <v>0.74114986527119897</v>
      </c>
      <c r="W3384">
        <v>-2.5499999999999998</v>
      </c>
      <c r="X3384">
        <v>0.5</v>
      </c>
      <c r="Y3384">
        <v>-124165</v>
      </c>
      <c r="Z3384">
        <v>-8869</v>
      </c>
      <c r="AA3384">
        <v>-0.5</v>
      </c>
      <c r="AB3384">
        <v>14</v>
      </c>
      <c r="AC3384">
        <v>6</v>
      </c>
      <c r="AD3384">
        <v>8</v>
      </c>
      <c r="AE3384">
        <v>42.86</v>
      </c>
      <c r="AF3384">
        <v>19</v>
      </c>
      <c r="AG3384">
        <v>3</v>
      </c>
      <c r="AH3384">
        <v>3</v>
      </c>
      <c r="AI3384">
        <v>8</v>
      </c>
      <c r="AJ3384" s="301">
        <v>43919</v>
      </c>
      <c r="AK3384">
        <v>641</v>
      </c>
      <c r="AL3384">
        <v>1613</v>
      </c>
      <c r="AM3384" s="301">
        <v>43828</v>
      </c>
      <c r="AN3384">
        <v>726</v>
      </c>
      <c r="AO3384">
        <v>2277</v>
      </c>
      <c r="AP3384" s="301">
        <v>43645</v>
      </c>
      <c r="AQ3384">
        <v>622</v>
      </c>
      <c r="AR3384">
        <v>1891</v>
      </c>
      <c r="AS3384" s="301">
        <v>43280</v>
      </c>
      <c r="AT3384">
        <v>936</v>
      </c>
      <c r="AU3384">
        <v>1845</v>
      </c>
    </row>
    <row r="3385" spans="1:47" x14ac:dyDescent="0.2">
      <c r="A3385" s="102">
        <v>1087</v>
      </c>
      <c r="B3385">
        <v>2914</v>
      </c>
      <c r="C3385" t="s">
        <v>994</v>
      </c>
      <c r="D3385" t="s">
        <v>923</v>
      </c>
      <c r="E3385">
        <v>1998.5</v>
      </c>
      <c r="F3385">
        <v>1997</v>
      </c>
      <c r="G3385">
        <v>500</v>
      </c>
      <c r="H3385" t="s">
        <v>901</v>
      </c>
      <c r="I3385">
        <v>5108</v>
      </c>
      <c r="J3385" t="s">
        <v>1467</v>
      </c>
      <c r="K3385" t="s">
        <v>984</v>
      </c>
      <c r="L3385">
        <v>3450</v>
      </c>
      <c r="M3385">
        <v>3455</v>
      </c>
      <c r="N3385">
        <v>300</v>
      </c>
      <c r="O3385" t="s">
        <v>898</v>
      </c>
      <c r="P3385">
        <v>0.93559999298327901</v>
      </c>
      <c r="Q3385">
        <v>0.94581520818663201</v>
      </c>
      <c r="R3385">
        <v>8.1387528408886098E-4</v>
      </c>
      <c r="S3385">
        <v>7.2233020478570206E-2</v>
      </c>
      <c r="T3385">
        <v>-2.2840445686817099</v>
      </c>
      <c r="U3385">
        <v>2.2840445686817099</v>
      </c>
      <c r="V3385">
        <v>0.86747801883763198</v>
      </c>
      <c r="W3385">
        <v>-5.34</v>
      </c>
      <c r="X3385">
        <v>3.67</v>
      </c>
      <c r="Y3385">
        <v>-124447</v>
      </c>
      <c r="Z3385">
        <v>-17778</v>
      </c>
      <c r="AA3385">
        <v>-1</v>
      </c>
      <c r="AB3385">
        <v>7</v>
      </c>
      <c r="AC3385">
        <v>2</v>
      </c>
      <c r="AD3385">
        <v>5</v>
      </c>
      <c r="AE3385">
        <v>28.57</v>
      </c>
      <c r="AF3385">
        <v>21</v>
      </c>
      <c r="AG3385">
        <v>0</v>
      </c>
      <c r="AH3385">
        <v>0</v>
      </c>
      <c r="AI3385">
        <v>7</v>
      </c>
      <c r="AJ3385" s="301">
        <v>43919</v>
      </c>
      <c r="AK3385">
        <v>2053.5</v>
      </c>
      <c r="AL3385">
        <v>3409</v>
      </c>
      <c r="AM3385" s="301">
        <v>43828</v>
      </c>
      <c r="AN3385">
        <v>2432.5</v>
      </c>
      <c r="AO3385">
        <v>4070</v>
      </c>
      <c r="AP3385" s="301">
        <v>43645</v>
      </c>
      <c r="AQ3385">
        <v>2401</v>
      </c>
      <c r="AR3385">
        <v>4310</v>
      </c>
      <c r="AS3385" s="301">
        <v>43280</v>
      </c>
      <c r="AT3385">
        <v>3013</v>
      </c>
      <c r="AU3385">
        <v>4164</v>
      </c>
    </row>
    <row r="3386" spans="1:47" x14ac:dyDescent="0.2">
      <c r="A3386" s="102">
        <v>1067</v>
      </c>
      <c r="B3386">
        <v>4324</v>
      </c>
      <c r="C3386" t="s">
        <v>1065</v>
      </c>
      <c r="D3386" t="s">
        <v>910</v>
      </c>
      <c r="E3386">
        <v>2495</v>
      </c>
      <c r="F3386">
        <v>2445</v>
      </c>
      <c r="G3386">
        <v>400</v>
      </c>
      <c r="H3386" t="s">
        <v>901</v>
      </c>
      <c r="I3386">
        <v>7240</v>
      </c>
      <c r="J3386" t="s">
        <v>599</v>
      </c>
      <c r="K3386" t="s">
        <v>913</v>
      </c>
      <c r="L3386">
        <v>1315</v>
      </c>
      <c r="M3386">
        <v>1294</v>
      </c>
      <c r="N3386">
        <v>800</v>
      </c>
      <c r="O3386" t="s">
        <v>898</v>
      </c>
      <c r="P3386">
        <v>0.94902784146423802</v>
      </c>
      <c r="Q3386">
        <v>0.94606171918483495</v>
      </c>
      <c r="R3386" s="15">
        <v>0.11123125489852501</v>
      </c>
      <c r="S3386">
        <v>7.7173747938803106E-2</v>
      </c>
      <c r="T3386">
        <v>-0.14819206399227</v>
      </c>
      <c r="U3386">
        <v>0.14819206399227</v>
      </c>
      <c r="V3386">
        <v>0.14390795874771301</v>
      </c>
      <c r="W3386">
        <v>-1.05</v>
      </c>
      <c r="X3386">
        <v>5.85</v>
      </c>
      <c r="Y3386">
        <v>-124480</v>
      </c>
      <c r="Z3386">
        <v>-9575</v>
      </c>
      <c r="AA3386">
        <v>-0.47</v>
      </c>
      <c r="AB3386">
        <v>13</v>
      </c>
      <c r="AC3386">
        <v>5</v>
      </c>
      <c r="AD3386">
        <v>8</v>
      </c>
      <c r="AE3386">
        <v>38.46</v>
      </c>
      <c r="AF3386">
        <v>16</v>
      </c>
      <c r="AG3386">
        <v>4</v>
      </c>
      <c r="AH3386">
        <v>4</v>
      </c>
      <c r="AI3386">
        <v>5</v>
      </c>
      <c r="AJ3386" s="301">
        <v>43919</v>
      </c>
      <c r="AK3386">
        <v>2119</v>
      </c>
      <c r="AL3386">
        <v>1212</v>
      </c>
      <c r="AM3386" s="301">
        <v>43828</v>
      </c>
      <c r="AN3386">
        <v>3775</v>
      </c>
      <c r="AO3386">
        <v>1641</v>
      </c>
      <c r="AP3386" s="301">
        <v>43645</v>
      </c>
      <c r="AQ3386">
        <v>3810</v>
      </c>
      <c r="AR3386">
        <v>1653</v>
      </c>
      <c r="AS3386" s="301">
        <v>43280</v>
      </c>
      <c r="AT3386">
        <v>5140</v>
      </c>
      <c r="AU3386">
        <v>2099</v>
      </c>
    </row>
    <row r="3387" spans="1:47" x14ac:dyDescent="0.2">
      <c r="A3387" s="102">
        <v>3619</v>
      </c>
      <c r="B3387">
        <v>2587</v>
      </c>
      <c r="C3387" t="s">
        <v>1233</v>
      </c>
      <c r="D3387" t="s">
        <v>923</v>
      </c>
      <c r="E3387">
        <v>4200</v>
      </c>
      <c r="F3387">
        <v>4180</v>
      </c>
      <c r="G3387">
        <v>200</v>
      </c>
      <c r="H3387" t="s">
        <v>898</v>
      </c>
      <c r="I3387">
        <v>7762</v>
      </c>
      <c r="J3387" t="s">
        <v>1040</v>
      </c>
      <c r="K3387" t="s">
        <v>906</v>
      </c>
      <c r="L3387">
        <v>350</v>
      </c>
      <c r="M3387">
        <v>343</v>
      </c>
      <c r="N3387">
        <v>2400</v>
      </c>
      <c r="O3387" t="s">
        <v>901</v>
      </c>
      <c r="P3387">
        <v>0.68490310771839003</v>
      </c>
      <c r="Q3387">
        <v>0.87272817038684503</v>
      </c>
      <c r="R3387" s="15">
        <v>5.9733017820482702E-2</v>
      </c>
      <c r="S3387">
        <v>1.13843919187739E-2</v>
      </c>
      <c r="T3387">
        <v>2.3313715474254302</v>
      </c>
      <c r="U3387">
        <v>2.3313715474254302</v>
      </c>
      <c r="V3387">
        <v>1.6612690319174801</v>
      </c>
      <c r="W3387">
        <v>7.5</v>
      </c>
      <c r="X3387">
        <v>1.53</v>
      </c>
      <c r="Y3387">
        <v>-124559</v>
      </c>
      <c r="Z3387">
        <v>-7327</v>
      </c>
      <c r="AA3387">
        <v>-0.46</v>
      </c>
      <c r="AB3387">
        <v>17</v>
      </c>
      <c r="AC3387">
        <v>8</v>
      </c>
      <c r="AD3387">
        <v>9</v>
      </c>
      <c r="AE3387">
        <v>47.06</v>
      </c>
      <c r="AF3387">
        <v>18</v>
      </c>
      <c r="AG3387">
        <v>4</v>
      </c>
      <c r="AH3387">
        <v>4</v>
      </c>
      <c r="AI3387">
        <v>9</v>
      </c>
      <c r="AJ3387" s="301">
        <v>43919</v>
      </c>
      <c r="AK3387">
        <v>4260</v>
      </c>
      <c r="AL3387">
        <v>386</v>
      </c>
      <c r="AM3387" s="301">
        <v>43828</v>
      </c>
      <c r="AN3387">
        <v>4545</v>
      </c>
      <c r="AO3387">
        <v>597</v>
      </c>
      <c r="AP3387" s="301">
        <v>43645</v>
      </c>
      <c r="AQ3387">
        <v>4710</v>
      </c>
      <c r="AR3387">
        <v>565</v>
      </c>
      <c r="AS3387" s="301">
        <v>43280</v>
      </c>
      <c r="AT3387">
        <v>4670</v>
      </c>
      <c r="AU3387">
        <v>709</v>
      </c>
    </row>
    <row r="3388" spans="1:47" x14ac:dyDescent="0.2">
      <c r="A3388" s="102">
        <v>1770</v>
      </c>
      <c r="B3388">
        <v>6807</v>
      </c>
      <c r="C3388" t="s">
        <v>233</v>
      </c>
      <c r="D3388" t="s">
        <v>903</v>
      </c>
      <c r="E3388">
        <v>1440</v>
      </c>
      <c r="F3388">
        <v>1398</v>
      </c>
      <c r="G3388">
        <v>700</v>
      </c>
      <c r="H3388" t="s">
        <v>901</v>
      </c>
      <c r="I3388">
        <v>9934</v>
      </c>
      <c r="J3388" t="s">
        <v>1031</v>
      </c>
      <c r="K3388" t="s">
        <v>905</v>
      </c>
      <c r="L3388">
        <v>2421</v>
      </c>
      <c r="M3388">
        <v>2379</v>
      </c>
      <c r="N3388">
        <v>400</v>
      </c>
      <c r="O3388" t="s">
        <v>898</v>
      </c>
      <c r="P3388">
        <v>0.85096516372130104</v>
      </c>
      <c r="Q3388">
        <v>0.93093364265168699</v>
      </c>
      <c r="R3388">
        <v>0.425473956613794</v>
      </c>
      <c r="S3388">
        <v>2.1393947716181701E-2</v>
      </c>
      <c r="T3388">
        <v>-0.21205862547729801</v>
      </c>
      <c r="U3388">
        <v>0.21205862547729801</v>
      </c>
      <c r="V3388">
        <v>8.3384449526948998E-2</v>
      </c>
      <c r="W3388">
        <v>-1.49</v>
      </c>
      <c r="X3388">
        <v>2.84</v>
      </c>
      <c r="Y3388">
        <v>-124685</v>
      </c>
      <c r="Z3388">
        <v>-9591</v>
      </c>
      <c r="AA3388">
        <v>-0.25</v>
      </c>
      <c r="AB3388">
        <v>13</v>
      </c>
      <c r="AC3388">
        <v>6</v>
      </c>
      <c r="AD3388">
        <v>7</v>
      </c>
      <c r="AE3388">
        <v>46.15</v>
      </c>
      <c r="AF3388">
        <v>16</v>
      </c>
      <c r="AG3388">
        <v>3</v>
      </c>
      <c r="AH3388">
        <v>3</v>
      </c>
      <c r="AI3388">
        <v>7</v>
      </c>
      <c r="AJ3388" s="301">
        <v>43919</v>
      </c>
      <c r="AK3388">
        <v>1341</v>
      </c>
      <c r="AL3388">
        <v>2423</v>
      </c>
      <c r="AM3388" s="301">
        <v>43828</v>
      </c>
      <c r="AN3388">
        <v>2218</v>
      </c>
      <c r="AO3388">
        <v>2780</v>
      </c>
      <c r="AP3388" s="301">
        <v>43645</v>
      </c>
      <c r="AQ3388">
        <v>1645</v>
      </c>
      <c r="AR3388">
        <v>2338</v>
      </c>
      <c r="AS3388" s="301">
        <v>43280</v>
      </c>
      <c r="AT3388">
        <v>1764</v>
      </c>
      <c r="AU3388">
        <v>2223</v>
      </c>
    </row>
    <row r="3389" spans="1:47" x14ac:dyDescent="0.2">
      <c r="A3389" s="102">
        <v>1110</v>
      </c>
      <c r="B3389">
        <v>2327</v>
      </c>
      <c r="C3389" t="s">
        <v>1171</v>
      </c>
      <c r="D3389" t="s">
        <v>900</v>
      </c>
      <c r="E3389">
        <v>2942</v>
      </c>
      <c r="F3389">
        <v>2914</v>
      </c>
      <c r="G3389">
        <v>300</v>
      </c>
      <c r="H3389" t="s">
        <v>898</v>
      </c>
      <c r="I3389">
        <v>8233</v>
      </c>
      <c r="J3389" t="s">
        <v>930</v>
      </c>
      <c r="K3389" t="s">
        <v>921</v>
      </c>
      <c r="L3389">
        <v>920</v>
      </c>
      <c r="M3389">
        <v>907</v>
      </c>
      <c r="N3389">
        <v>1000</v>
      </c>
      <c r="O3389" t="s">
        <v>901</v>
      </c>
      <c r="P3389">
        <v>0.66237421483645098</v>
      </c>
      <c r="Q3389">
        <v>0.94538553381992696</v>
      </c>
      <c r="R3389">
        <v>0.30327963628007198</v>
      </c>
      <c r="S3389" s="15">
        <v>4.2380366448381897E-5</v>
      </c>
      <c r="T3389">
        <v>2.28248775995967</v>
      </c>
      <c r="U3389">
        <v>2.28248775995967</v>
      </c>
      <c r="V3389">
        <v>2.1298721183360998</v>
      </c>
      <c r="W3389">
        <v>10.97</v>
      </c>
      <c r="X3389">
        <v>3.75</v>
      </c>
      <c r="Y3389">
        <v>-124768</v>
      </c>
      <c r="Z3389">
        <v>-8912</v>
      </c>
      <c r="AA3389">
        <v>-0.42</v>
      </c>
      <c r="AB3389">
        <v>14</v>
      </c>
      <c r="AC3389">
        <v>8</v>
      </c>
      <c r="AD3389">
        <v>6</v>
      </c>
      <c r="AE3389">
        <v>57.14</v>
      </c>
      <c r="AF3389">
        <v>21</v>
      </c>
      <c r="AG3389">
        <v>2</v>
      </c>
      <c r="AH3389">
        <v>2</v>
      </c>
      <c r="AI3389">
        <v>10</v>
      </c>
      <c r="AJ3389" s="301">
        <v>43919</v>
      </c>
      <c r="AK3389">
        <v>2686</v>
      </c>
      <c r="AL3389">
        <v>1003</v>
      </c>
      <c r="AM3389" s="301">
        <v>43828</v>
      </c>
      <c r="AN3389">
        <v>3600</v>
      </c>
      <c r="AO3389">
        <v>1228</v>
      </c>
      <c r="AP3389" s="301">
        <v>43645</v>
      </c>
      <c r="AQ3389">
        <v>3515</v>
      </c>
      <c r="AR3389">
        <v>1210</v>
      </c>
      <c r="AS3389" s="301">
        <v>43280</v>
      </c>
      <c r="AT3389">
        <v>2762</v>
      </c>
      <c r="AU3389">
        <v>1834</v>
      </c>
    </row>
    <row r="3390" spans="1:47" x14ac:dyDescent="0.2">
      <c r="A3390" s="102">
        <v>715</v>
      </c>
      <c r="B3390">
        <v>3087</v>
      </c>
      <c r="C3390" t="s">
        <v>1094</v>
      </c>
      <c r="D3390" t="s">
        <v>921</v>
      </c>
      <c r="E3390">
        <v>1721</v>
      </c>
      <c r="F3390">
        <v>1719</v>
      </c>
      <c r="G3390">
        <v>600</v>
      </c>
      <c r="H3390" t="s">
        <v>901</v>
      </c>
      <c r="I3390">
        <v>3407</v>
      </c>
      <c r="J3390" t="s">
        <v>983</v>
      </c>
      <c r="K3390" t="s">
        <v>920</v>
      </c>
      <c r="L3390">
        <v>846.6</v>
      </c>
      <c r="M3390">
        <v>855.5</v>
      </c>
      <c r="N3390">
        <v>1200</v>
      </c>
      <c r="O3390" t="s">
        <v>898</v>
      </c>
      <c r="P3390">
        <v>0.76343091171650801</v>
      </c>
      <c r="Q3390">
        <v>0.95304686255375404</v>
      </c>
      <c r="R3390">
        <v>0.43942947568293</v>
      </c>
      <c r="S3390">
        <v>2.4371587529204999E-2</v>
      </c>
      <c r="T3390">
        <v>-1.0813275584808499</v>
      </c>
      <c r="U3390">
        <v>1.0813275584808499</v>
      </c>
      <c r="V3390">
        <v>1.30208021814805</v>
      </c>
      <c r="W3390">
        <v>-8.5299999999999994</v>
      </c>
      <c r="X3390">
        <v>0.47</v>
      </c>
      <c r="Y3390">
        <v>-124809</v>
      </c>
      <c r="Z3390">
        <v>-11346</v>
      </c>
      <c r="AA3390">
        <v>-0.67</v>
      </c>
      <c r="AB3390">
        <v>11</v>
      </c>
      <c r="AC3390">
        <v>4</v>
      </c>
      <c r="AD3390">
        <v>7</v>
      </c>
      <c r="AE3390">
        <v>36.36</v>
      </c>
      <c r="AF3390">
        <v>18</v>
      </c>
      <c r="AG3390">
        <v>2</v>
      </c>
      <c r="AH3390">
        <v>2</v>
      </c>
      <c r="AI3390">
        <v>7</v>
      </c>
      <c r="AJ3390" s="301">
        <v>43919</v>
      </c>
      <c r="AK3390">
        <v>1657</v>
      </c>
      <c r="AL3390">
        <v>822.3</v>
      </c>
      <c r="AM3390" s="301">
        <v>43828</v>
      </c>
      <c r="AN3390">
        <v>2166</v>
      </c>
      <c r="AO3390">
        <v>1234</v>
      </c>
      <c r="AP3390" s="301">
        <v>43645</v>
      </c>
      <c r="AQ3390">
        <v>2077</v>
      </c>
      <c r="AR3390">
        <v>1194.5</v>
      </c>
      <c r="AS3390" s="301">
        <v>43280</v>
      </c>
      <c r="AT3390">
        <v>2140</v>
      </c>
      <c r="AU3390">
        <v>1398</v>
      </c>
    </row>
    <row r="3391" spans="1:47" x14ac:dyDescent="0.2">
      <c r="A3391" s="102">
        <v>821</v>
      </c>
      <c r="B3391">
        <v>6501</v>
      </c>
      <c r="C3391" t="s">
        <v>1022</v>
      </c>
      <c r="D3391" t="s">
        <v>903</v>
      </c>
      <c r="E3391">
        <v>3390</v>
      </c>
      <c r="F3391">
        <v>3395</v>
      </c>
      <c r="G3391">
        <v>300</v>
      </c>
      <c r="H3391" t="s">
        <v>901</v>
      </c>
      <c r="I3391">
        <v>7272</v>
      </c>
      <c r="J3391" t="s">
        <v>1039</v>
      </c>
      <c r="K3391" t="s">
        <v>913</v>
      </c>
      <c r="L3391">
        <v>1670</v>
      </c>
      <c r="M3391">
        <v>1639</v>
      </c>
      <c r="N3391">
        <v>600</v>
      </c>
      <c r="O3391" t="s">
        <v>898</v>
      </c>
      <c r="P3391">
        <v>0.943271258967461</v>
      </c>
      <c r="Q3391">
        <v>0.95083046269947302</v>
      </c>
      <c r="R3391">
        <v>4.0348882644363503E-2</v>
      </c>
      <c r="S3391">
        <v>6.1467020034467003E-2</v>
      </c>
      <c r="T3391">
        <v>-1.64537944851466</v>
      </c>
      <c r="U3391">
        <v>1.64537944851466</v>
      </c>
      <c r="V3391">
        <v>2.1757747687120199</v>
      </c>
      <c r="W3391">
        <v>-9.92</v>
      </c>
      <c r="X3391">
        <v>3.45</v>
      </c>
      <c r="Y3391">
        <v>-124923</v>
      </c>
      <c r="Z3391">
        <v>-13880</v>
      </c>
      <c r="AA3391">
        <v>-0.9</v>
      </c>
      <c r="AB3391">
        <v>9</v>
      </c>
      <c r="AC3391">
        <v>3</v>
      </c>
      <c r="AD3391">
        <v>6</v>
      </c>
      <c r="AE3391">
        <v>33.33</v>
      </c>
      <c r="AF3391">
        <v>20</v>
      </c>
      <c r="AG3391">
        <v>1</v>
      </c>
      <c r="AH3391">
        <v>0</v>
      </c>
      <c r="AI3391">
        <v>8</v>
      </c>
      <c r="AJ3391" s="301">
        <v>43919</v>
      </c>
      <c r="AK3391">
        <v>3109</v>
      </c>
      <c r="AL3391">
        <v>1350</v>
      </c>
      <c r="AM3391" s="301">
        <v>43828</v>
      </c>
      <c r="AN3391">
        <v>4626</v>
      </c>
      <c r="AO3391">
        <v>2203</v>
      </c>
      <c r="AP3391" s="301">
        <v>43645</v>
      </c>
      <c r="AQ3391">
        <v>4045</v>
      </c>
      <c r="AR3391">
        <v>1960</v>
      </c>
      <c r="AS3391" s="301">
        <v>43280</v>
      </c>
      <c r="AT3391">
        <v>3840.5</v>
      </c>
      <c r="AU3391">
        <v>2795</v>
      </c>
    </row>
    <row r="3392" spans="1:47" x14ac:dyDescent="0.2">
      <c r="A3392" s="102">
        <v>4082</v>
      </c>
      <c r="B3392">
        <v>4212</v>
      </c>
      <c r="C3392" t="s">
        <v>534</v>
      </c>
      <c r="D3392" t="s">
        <v>920</v>
      </c>
      <c r="E3392">
        <v>2186</v>
      </c>
      <c r="F3392">
        <v>2189</v>
      </c>
      <c r="G3392">
        <v>500</v>
      </c>
      <c r="H3392" t="s">
        <v>898</v>
      </c>
      <c r="I3392">
        <v>5393</v>
      </c>
      <c r="J3392" t="s">
        <v>231</v>
      </c>
      <c r="K3392" t="s">
        <v>897</v>
      </c>
      <c r="L3392">
        <v>2183</v>
      </c>
      <c r="M3392">
        <v>2192</v>
      </c>
      <c r="N3392">
        <v>500</v>
      </c>
      <c r="O3392" t="s">
        <v>901</v>
      </c>
      <c r="P3392">
        <v>0.91650042053401304</v>
      </c>
      <c r="Q3392">
        <v>0.85114329289619794</v>
      </c>
      <c r="R3392" s="15">
        <v>5.0865206132902199E-2</v>
      </c>
      <c r="S3392" s="15">
        <v>3.1644599792590697E-2</v>
      </c>
      <c r="T3392">
        <v>0.42971105922004099</v>
      </c>
      <c r="U3392">
        <v>0.42971105922004099</v>
      </c>
      <c r="V3392">
        <v>0.58517521208126999</v>
      </c>
      <c r="W3392">
        <v>1.47</v>
      </c>
      <c r="X3392">
        <v>0.14000000000000001</v>
      </c>
      <c r="Y3392">
        <v>-125122</v>
      </c>
      <c r="Z3392">
        <v>-10427</v>
      </c>
      <c r="AA3392">
        <v>-0.52</v>
      </c>
      <c r="AB3392">
        <v>12</v>
      </c>
      <c r="AC3392">
        <v>5</v>
      </c>
      <c r="AD3392">
        <v>7</v>
      </c>
      <c r="AE3392">
        <v>41.67</v>
      </c>
      <c r="AF3392">
        <v>17</v>
      </c>
      <c r="AG3392">
        <v>2</v>
      </c>
      <c r="AH3392">
        <v>3</v>
      </c>
      <c r="AI3392">
        <v>7</v>
      </c>
      <c r="AJ3392" s="301">
        <v>43919</v>
      </c>
      <c r="AK3392">
        <v>2066</v>
      </c>
      <c r="AL3392">
        <v>2000</v>
      </c>
      <c r="AM3392" s="301">
        <v>43828</v>
      </c>
      <c r="AN3392">
        <v>2317</v>
      </c>
      <c r="AO3392">
        <v>2785</v>
      </c>
      <c r="AP3392" s="301">
        <v>43645</v>
      </c>
      <c r="AQ3392">
        <v>2158</v>
      </c>
      <c r="AR3392">
        <v>2008</v>
      </c>
      <c r="AS3392" s="301">
        <v>43280</v>
      </c>
      <c r="AT3392">
        <v>2239</v>
      </c>
      <c r="AU3392">
        <v>2690</v>
      </c>
    </row>
    <row r="3393" spans="1:47" x14ac:dyDescent="0.2">
      <c r="A3393" s="102">
        <v>3442</v>
      </c>
      <c r="B3393">
        <v>4503</v>
      </c>
      <c r="C3393" t="s">
        <v>537</v>
      </c>
      <c r="D3393" t="s">
        <v>918</v>
      </c>
      <c r="E3393">
        <v>1826</v>
      </c>
      <c r="F3393">
        <v>1813.5</v>
      </c>
      <c r="G3393">
        <v>600</v>
      </c>
      <c r="H3393" t="s">
        <v>898</v>
      </c>
      <c r="I3393">
        <v>7729</v>
      </c>
      <c r="J3393" t="s">
        <v>446</v>
      </c>
      <c r="K3393" t="s">
        <v>906</v>
      </c>
      <c r="L3393">
        <v>3430</v>
      </c>
      <c r="M3393">
        <v>3420</v>
      </c>
      <c r="N3393">
        <v>300</v>
      </c>
      <c r="O3393" t="s">
        <v>901</v>
      </c>
      <c r="P3393">
        <v>0.67952284260047602</v>
      </c>
      <c r="Q3393">
        <v>0.87980384376621301</v>
      </c>
      <c r="R3393">
        <v>4.5103557158065001E-2</v>
      </c>
      <c r="S3393">
        <v>2.68762770001633E-2</v>
      </c>
      <c r="T3393">
        <v>3.4879820417905001E-2</v>
      </c>
      <c r="U3393">
        <v>3.4879820417905001E-2</v>
      </c>
      <c r="V3393">
        <v>9.2524417925193503E-2</v>
      </c>
      <c r="W3393">
        <v>0.21</v>
      </c>
      <c r="X3393">
        <v>6.05</v>
      </c>
      <c r="Y3393">
        <v>-125359</v>
      </c>
      <c r="Z3393">
        <v>-11396</v>
      </c>
      <c r="AA3393">
        <v>-0.78</v>
      </c>
      <c r="AB3393">
        <v>11</v>
      </c>
      <c r="AC3393">
        <v>5</v>
      </c>
      <c r="AD3393">
        <v>6</v>
      </c>
      <c r="AE3393">
        <v>45.45</v>
      </c>
      <c r="AF3393">
        <v>18</v>
      </c>
      <c r="AG3393">
        <v>0</v>
      </c>
      <c r="AH3393">
        <v>3</v>
      </c>
      <c r="AI3393">
        <v>8</v>
      </c>
      <c r="AJ3393" s="301">
        <v>43919</v>
      </c>
      <c r="AK3393">
        <v>1722</v>
      </c>
      <c r="AL3393">
        <v>2946</v>
      </c>
      <c r="AM3393" s="301">
        <v>43828</v>
      </c>
      <c r="AN3393">
        <v>1870</v>
      </c>
      <c r="AO3393">
        <v>4260</v>
      </c>
      <c r="AP3393" s="301">
        <v>43645</v>
      </c>
      <c r="AQ3393">
        <v>1561.5</v>
      </c>
      <c r="AR3393">
        <v>2914</v>
      </c>
      <c r="AS3393" s="301">
        <v>43280</v>
      </c>
      <c r="AT3393">
        <v>1689</v>
      </c>
      <c r="AU3393">
        <v>3655</v>
      </c>
    </row>
    <row r="3394" spans="1:47" x14ac:dyDescent="0.2">
      <c r="A3394" s="102">
        <v>2143</v>
      </c>
      <c r="B3394">
        <v>1801</v>
      </c>
      <c r="C3394" t="s">
        <v>1352</v>
      </c>
      <c r="D3394" t="s">
        <v>907</v>
      </c>
      <c r="E3394">
        <v>3845</v>
      </c>
      <c r="F3394">
        <v>3905</v>
      </c>
      <c r="G3394">
        <v>200</v>
      </c>
      <c r="H3394" t="s">
        <v>898</v>
      </c>
      <c r="I3394">
        <v>1941</v>
      </c>
      <c r="J3394" t="s">
        <v>1159</v>
      </c>
      <c r="K3394" t="s">
        <v>907</v>
      </c>
      <c r="L3394">
        <v>2302</v>
      </c>
      <c r="M3394">
        <v>2285</v>
      </c>
      <c r="N3394">
        <v>300</v>
      </c>
      <c r="O3394" t="s">
        <v>901</v>
      </c>
      <c r="P3394">
        <v>0.89329606391565997</v>
      </c>
      <c r="Q3394">
        <v>0.92123247825545496</v>
      </c>
      <c r="R3394">
        <v>0.102838362473744</v>
      </c>
      <c r="S3394">
        <v>6.0292511221736898E-3</v>
      </c>
      <c r="T3394">
        <v>1.11050139320955</v>
      </c>
      <c r="U3394">
        <v>1.11050139320955</v>
      </c>
      <c r="V3394">
        <v>0.92256789603587597</v>
      </c>
      <c r="W3394">
        <v>7.09</v>
      </c>
      <c r="X3394">
        <v>12.23</v>
      </c>
      <c r="Y3394">
        <v>-125581</v>
      </c>
      <c r="Z3394">
        <v>-13953</v>
      </c>
      <c r="AA3394">
        <v>-0.59</v>
      </c>
      <c r="AB3394">
        <v>9</v>
      </c>
      <c r="AC3394">
        <v>4</v>
      </c>
      <c r="AD3394">
        <v>5</v>
      </c>
      <c r="AE3394">
        <v>44.44</v>
      </c>
      <c r="AF3394">
        <v>18</v>
      </c>
      <c r="AG3394">
        <v>2</v>
      </c>
      <c r="AH3394">
        <v>1</v>
      </c>
      <c r="AI3394">
        <v>6</v>
      </c>
      <c r="AJ3394" s="301">
        <v>43919</v>
      </c>
      <c r="AK3394">
        <v>3355</v>
      </c>
      <c r="AL3394">
        <v>2248</v>
      </c>
      <c r="AM3394" s="301">
        <v>43828</v>
      </c>
      <c r="AN3394">
        <v>4545</v>
      </c>
      <c r="AO3394">
        <v>2532</v>
      </c>
      <c r="AP3394" s="301">
        <v>43645</v>
      </c>
      <c r="AQ3394">
        <v>3990</v>
      </c>
      <c r="AR3394">
        <v>2296</v>
      </c>
      <c r="AS3394" s="301">
        <v>43280</v>
      </c>
      <c r="AT3394">
        <v>5980</v>
      </c>
      <c r="AU3394">
        <v>2698</v>
      </c>
    </row>
    <row r="3395" spans="1:47" x14ac:dyDescent="0.2">
      <c r="A3395" s="102">
        <v>3740</v>
      </c>
      <c r="B3395">
        <v>4739</v>
      </c>
      <c r="C3395" t="s">
        <v>938</v>
      </c>
      <c r="D3395" t="s">
        <v>900</v>
      </c>
      <c r="E3395">
        <v>4060</v>
      </c>
      <c r="F3395">
        <v>4035</v>
      </c>
      <c r="G3395">
        <v>200</v>
      </c>
      <c r="H3395" t="s">
        <v>898</v>
      </c>
      <c r="I3395">
        <v>8174</v>
      </c>
      <c r="J3395" t="s">
        <v>1773</v>
      </c>
      <c r="K3395" t="s">
        <v>921</v>
      </c>
      <c r="L3395">
        <v>4545</v>
      </c>
      <c r="M3395">
        <v>4680</v>
      </c>
      <c r="N3395">
        <v>200</v>
      </c>
      <c r="O3395" t="s">
        <v>901</v>
      </c>
      <c r="P3395">
        <v>0.93672938180488396</v>
      </c>
      <c r="Q3395">
        <v>0.867726574218598</v>
      </c>
      <c r="R3395">
        <v>0.13350011198554201</v>
      </c>
      <c r="S3395">
        <v>6.5946811815312803E-3</v>
      </c>
      <c r="T3395">
        <v>5.4326081907762898E-2</v>
      </c>
      <c r="U3395">
        <v>5.4326081907762898E-2</v>
      </c>
      <c r="V3395">
        <v>0.72474202379101704</v>
      </c>
      <c r="W3395">
        <v>0.39</v>
      </c>
      <c r="X3395">
        <v>13.78</v>
      </c>
      <c r="Y3395">
        <v>-125827</v>
      </c>
      <c r="Z3395">
        <v>-11439</v>
      </c>
      <c r="AA3395">
        <v>-0.68</v>
      </c>
      <c r="AB3395">
        <v>11</v>
      </c>
      <c r="AC3395">
        <v>5</v>
      </c>
      <c r="AD3395">
        <v>6</v>
      </c>
      <c r="AE3395">
        <v>45.45</v>
      </c>
      <c r="AF3395">
        <v>16</v>
      </c>
      <c r="AG3395">
        <v>2</v>
      </c>
      <c r="AH3395">
        <v>4</v>
      </c>
      <c r="AI3395">
        <v>5</v>
      </c>
      <c r="AJ3395" s="301">
        <v>43919</v>
      </c>
      <c r="AK3395">
        <v>3150</v>
      </c>
      <c r="AL3395">
        <v>3685</v>
      </c>
      <c r="AM3395" s="301">
        <v>43828</v>
      </c>
      <c r="AN3395">
        <v>3075</v>
      </c>
      <c r="AO3395">
        <v>3505</v>
      </c>
      <c r="AP3395" s="301">
        <v>43645</v>
      </c>
      <c r="AQ3395">
        <v>2826</v>
      </c>
      <c r="AR3395">
        <v>2851</v>
      </c>
      <c r="AS3395" s="301">
        <v>43280</v>
      </c>
      <c r="AT3395">
        <v>1889</v>
      </c>
      <c r="AU3395">
        <v>6270</v>
      </c>
    </row>
    <row r="3396" spans="1:47" x14ac:dyDescent="0.2">
      <c r="A3396" s="102">
        <v>1977</v>
      </c>
      <c r="B3396">
        <v>1861</v>
      </c>
      <c r="C3396" t="s">
        <v>1204</v>
      </c>
      <c r="D3396" t="s">
        <v>907</v>
      </c>
      <c r="E3396">
        <v>2536</v>
      </c>
      <c r="F3396">
        <v>2521</v>
      </c>
      <c r="G3396">
        <v>400</v>
      </c>
      <c r="H3396" t="s">
        <v>898</v>
      </c>
      <c r="I3396">
        <v>3099</v>
      </c>
      <c r="J3396" t="s">
        <v>33</v>
      </c>
      <c r="K3396" t="s">
        <v>921</v>
      </c>
      <c r="L3396">
        <v>635</v>
      </c>
      <c r="M3396">
        <v>623</v>
      </c>
      <c r="N3396">
        <v>1600</v>
      </c>
      <c r="O3396" t="s">
        <v>901</v>
      </c>
      <c r="P3396">
        <v>0.81780794108333299</v>
      </c>
      <c r="Q3396">
        <v>0.92550524219396801</v>
      </c>
      <c r="R3396">
        <v>0.32737187472575302</v>
      </c>
      <c r="S3396">
        <v>3.2854516782028803E-2</v>
      </c>
      <c r="T3396">
        <v>1.36503612024986</v>
      </c>
      <c r="U3396">
        <v>1.36503612024986</v>
      </c>
      <c r="V3396">
        <v>0.70343310559448202</v>
      </c>
      <c r="W3396">
        <v>7.24</v>
      </c>
      <c r="X3396">
        <v>1.1499999999999999</v>
      </c>
      <c r="Y3396">
        <v>-125978</v>
      </c>
      <c r="Z3396">
        <v>-8399</v>
      </c>
      <c r="AA3396">
        <v>-0.46</v>
      </c>
      <c r="AB3396">
        <v>15</v>
      </c>
      <c r="AC3396">
        <v>5</v>
      </c>
      <c r="AD3396">
        <v>10</v>
      </c>
      <c r="AE3396">
        <v>33.33</v>
      </c>
      <c r="AF3396">
        <v>20</v>
      </c>
      <c r="AG3396">
        <v>2</v>
      </c>
      <c r="AH3396">
        <v>1</v>
      </c>
      <c r="AI3396">
        <v>12</v>
      </c>
      <c r="AJ3396" s="301">
        <v>43919</v>
      </c>
      <c r="AK3396">
        <v>2481</v>
      </c>
      <c r="AL3396">
        <v>641</v>
      </c>
      <c r="AM3396" s="301">
        <v>43828</v>
      </c>
      <c r="AN3396">
        <v>3330</v>
      </c>
      <c r="AO3396">
        <v>984</v>
      </c>
      <c r="AP3396" s="301">
        <v>43645</v>
      </c>
      <c r="AQ3396">
        <v>3310</v>
      </c>
      <c r="AR3396">
        <v>899</v>
      </c>
      <c r="AS3396" s="301">
        <v>43280</v>
      </c>
      <c r="AT3396">
        <v>3740</v>
      </c>
      <c r="AU3396">
        <v>1344</v>
      </c>
    </row>
    <row r="3397" spans="1:47" x14ac:dyDescent="0.2">
      <c r="A3397" s="102">
        <v>257</v>
      </c>
      <c r="B3397">
        <v>7272</v>
      </c>
      <c r="C3397" t="s">
        <v>1039</v>
      </c>
      <c r="D3397" t="s">
        <v>913</v>
      </c>
      <c r="E3397">
        <v>1670</v>
      </c>
      <c r="F3397">
        <v>1639</v>
      </c>
      <c r="G3397">
        <v>600</v>
      </c>
      <c r="H3397" t="s">
        <v>898</v>
      </c>
      <c r="I3397">
        <v>9101</v>
      </c>
      <c r="J3397" t="s">
        <v>682</v>
      </c>
      <c r="K3397" t="s">
        <v>1071</v>
      </c>
      <c r="L3397">
        <v>1484</v>
      </c>
      <c r="M3397">
        <v>1493</v>
      </c>
      <c r="N3397">
        <v>700</v>
      </c>
      <c r="O3397" t="s">
        <v>901</v>
      </c>
      <c r="P3397">
        <v>0.93389178957507601</v>
      </c>
      <c r="Q3397">
        <v>0.96509607822365095</v>
      </c>
      <c r="R3397">
        <v>0.14970976615408499</v>
      </c>
      <c r="S3397">
        <v>2.4418780632957701E-2</v>
      </c>
      <c r="T3397">
        <v>1.5110931781418599</v>
      </c>
      <c r="U3397">
        <v>1.5110931781418599</v>
      </c>
      <c r="V3397">
        <v>2.0321088731564698</v>
      </c>
      <c r="W3397">
        <v>8.39</v>
      </c>
      <c r="X3397">
        <v>6.27</v>
      </c>
      <c r="Y3397">
        <v>-126208</v>
      </c>
      <c r="Z3397">
        <v>-12621</v>
      </c>
      <c r="AA3397">
        <v>-0.73</v>
      </c>
      <c r="AB3397">
        <v>10</v>
      </c>
      <c r="AC3397">
        <v>3</v>
      </c>
      <c r="AD3397">
        <v>7</v>
      </c>
      <c r="AE3397">
        <v>30</v>
      </c>
      <c r="AF3397">
        <v>18</v>
      </c>
      <c r="AG3397">
        <v>2</v>
      </c>
      <c r="AH3397">
        <v>1</v>
      </c>
      <c r="AI3397">
        <v>7</v>
      </c>
      <c r="AJ3397" s="301">
        <v>43919</v>
      </c>
      <c r="AK3397">
        <v>1350</v>
      </c>
      <c r="AL3397">
        <v>1336</v>
      </c>
      <c r="AM3397" s="301">
        <v>43828</v>
      </c>
      <c r="AN3397">
        <v>2203</v>
      </c>
      <c r="AO3397">
        <v>1981</v>
      </c>
      <c r="AP3397" s="301">
        <v>43645</v>
      </c>
      <c r="AQ3397">
        <v>1960</v>
      </c>
      <c r="AR3397">
        <v>1776</v>
      </c>
      <c r="AS3397" s="301">
        <v>43280</v>
      </c>
      <c r="AT3397">
        <v>2795</v>
      </c>
      <c r="AU3397">
        <v>2162</v>
      </c>
    </row>
    <row r="3398" spans="1:47" x14ac:dyDescent="0.2">
      <c r="A3398" s="102">
        <v>2742</v>
      </c>
      <c r="B3398">
        <v>1801</v>
      </c>
      <c r="C3398" t="s">
        <v>1352</v>
      </c>
      <c r="D3398" t="s">
        <v>907</v>
      </c>
      <c r="E3398">
        <v>3845</v>
      </c>
      <c r="F3398">
        <v>3905</v>
      </c>
      <c r="G3398">
        <v>200</v>
      </c>
      <c r="H3398" t="s">
        <v>901</v>
      </c>
      <c r="I3398">
        <v>7164</v>
      </c>
      <c r="J3398" t="s">
        <v>1042</v>
      </c>
      <c r="K3398" t="s">
        <v>904</v>
      </c>
      <c r="L3398">
        <v>4080</v>
      </c>
      <c r="M3398">
        <v>4095</v>
      </c>
      <c r="N3398">
        <v>200</v>
      </c>
      <c r="O3398" t="s">
        <v>898</v>
      </c>
      <c r="P3398">
        <v>0.95265590688469903</v>
      </c>
      <c r="Q3398">
        <v>0.90496906336117</v>
      </c>
      <c r="R3398">
        <v>0.12607764982711001</v>
      </c>
      <c r="S3398">
        <v>8.2750018019272203E-2</v>
      </c>
      <c r="T3398">
        <v>-0.52603773194459102</v>
      </c>
      <c r="U3398">
        <v>0.52603773194459102</v>
      </c>
      <c r="V3398">
        <v>0.68007933670065701</v>
      </c>
      <c r="W3398">
        <v>-4.3600000000000003</v>
      </c>
      <c r="X3398">
        <v>4.6399999999999997</v>
      </c>
      <c r="Y3398">
        <v>-126354</v>
      </c>
      <c r="Z3398">
        <v>-21059</v>
      </c>
      <c r="AA3398">
        <v>-1.19</v>
      </c>
      <c r="AB3398">
        <v>6</v>
      </c>
      <c r="AC3398">
        <v>3</v>
      </c>
      <c r="AD3398">
        <v>3</v>
      </c>
      <c r="AE3398">
        <v>50</v>
      </c>
      <c r="AF3398">
        <v>18</v>
      </c>
      <c r="AG3398">
        <v>0</v>
      </c>
      <c r="AH3398">
        <v>1</v>
      </c>
      <c r="AI3398">
        <v>5</v>
      </c>
      <c r="AJ3398" s="301">
        <v>43919</v>
      </c>
      <c r="AK3398">
        <v>3355</v>
      </c>
      <c r="AL3398">
        <v>3525</v>
      </c>
      <c r="AM3398" s="301">
        <v>43828</v>
      </c>
      <c r="AN3398">
        <v>4545</v>
      </c>
      <c r="AO3398">
        <v>4650</v>
      </c>
      <c r="AP3398" s="301">
        <v>43645</v>
      </c>
      <c r="AQ3398">
        <v>3990</v>
      </c>
      <c r="AR3398">
        <v>4210</v>
      </c>
      <c r="AS3398" s="301">
        <v>43280</v>
      </c>
      <c r="AT3398">
        <v>5980</v>
      </c>
      <c r="AU3398">
        <v>4985</v>
      </c>
    </row>
    <row r="3399" spans="1:47" x14ac:dyDescent="0.2">
      <c r="A3399" s="102">
        <v>3444</v>
      </c>
      <c r="B3399">
        <v>2587</v>
      </c>
      <c r="C3399" t="s">
        <v>1233</v>
      </c>
      <c r="D3399" t="s">
        <v>923</v>
      </c>
      <c r="E3399">
        <v>4200</v>
      </c>
      <c r="F3399">
        <v>4180</v>
      </c>
      <c r="G3399">
        <v>200</v>
      </c>
      <c r="H3399" t="s">
        <v>901</v>
      </c>
      <c r="I3399">
        <v>6371</v>
      </c>
      <c r="J3399" t="s">
        <v>1003</v>
      </c>
      <c r="K3399" t="s">
        <v>909</v>
      </c>
      <c r="L3399">
        <v>2599</v>
      </c>
      <c r="M3399">
        <v>2563</v>
      </c>
      <c r="N3399">
        <v>300</v>
      </c>
      <c r="O3399" t="s">
        <v>898</v>
      </c>
      <c r="P3399">
        <v>0.87329158310271005</v>
      </c>
      <c r="Q3399">
        <v>0.87975892046468596</v>
      </c>
      <c r="R3399">
        <v>1.557827705008E-3</v>
      </c>
      <c r="S3399">
        <v>2.2405097473067901E-3</v>
      </c>
      <c r="T3399">
        <v>-7.4177557723465104E-3</v>
      </c>
      <c r="U3399">
        <v>7.4177557723465104E-3</v>
      </c>
      <c r="V3399">
        <v>0.17348617503795399</v>
      </c>
      <c r="W3399">
        <v>-0.04</v>
      </c>
      <c r="X3399">
        <v>8.0299999999999994</v>
      </c>
      <c r="Y3399">
        <v>-126534</v>
      </c>
      <c r="Z3399">
        <v>-12653</v>
      </c>
      <c r="AA3399">
        <v>-0.79</v>
      </c>
      <c r="AB3399">
        <v>10</v>
      </c>
      <c r="AC3399">
        <v>5</v>
      </c>
      <c r="AD3399">
        <v>5</v>
      </c>
      <c r="AE3399">
        <v>50</v>
      </c>
      <c r="AF3399">
        <v>19</v>
      </c>
      <c r="AG3399">
        <v>2</v>
      </c>
      <c r="AH3399">
        <v>2</v>
      </c>
      <c r="AI3399">
        <v>6</v>
      </c>
      <c r="AJ3399" s="301">
        <v>43919</v>
      </c>
      <c r="AK3399">
        <v>4260</v>
      </c>
      <c r="AL3399">
        <v>2608</v>
      </c>
      <c r="AM3399" s="301">
        <v>43828</v>
      </c>
      <c r="AN3399">
        <v>4545</v>
      </c>
      <c r="AO3399">
        <v>3865</v>
      </c>
      <c r="AP3399" s="301">
        <v>43645</v>
      </c>
      <c r="AQ3399">
        <v>4710</v>
      </c>
      <c r="AR3399">
        <v>3630</v>
      </c>
      <c r="AS3399" s="301">
        <v>43280</v>
      </c>
      <c r="AT3399">
        <v>4670</v>
      </c>
      <c r="AU3399">
        <v>4390</v>
      </c>
    </row>
    <row r="3400" spans="1:47" x14ac:dyDescent="0.2">
      <c r="A3400" s="102">
        <v>3702</v>
      </c>
      <c r="B3400">
        <v>6988</v>
      </c>
      <c r="C3400" t="s">
        <v>61</v>
      </c>
      <c r="D3400" t="s">
        <v>920</v>
      </c>
      <c r="E3400">
        <v>5930</v>
      </c>
      <c r="F3400">
        <v>5940</v>
      </c>
      <c r="G3400">
        <v>100</v>
      </c>
      <c r="H3400" t="s">
        <v>901</v>
      </c>
      <c r="I3400">
        <v>9759</v>
      </c>
      <c r="J3400" t="s">
        <v>387</v>
      </c>
      <c r="K3400" t="s">
        <v>900</v>
      </c>
      <c r="L3400">
        <v>1850</v>
      </c>
      <c r="M3400">
        <v>1869</v>
      </c>
      <c r="N3400">
        <v>300</v>
      </c>
      <c r="O3400" t="s">
        <v>898</v>
      </c>
      <c r="P3400">
        <v>0.88354188883412699</v>
      </c>
      <c r="Q3400">
        <v>0.86957207971422101</v>
      </c>
      <c r="R3400">
        <v>0.37661210448289101</v>
      </c>
      <c r="S3400">
        <v>2.2404163701919302E-2</v>
      </c>
      <c r="T3400">
        <v>-1.2870134173713299</v>
      </c>
      <c r="U3400">
        <v>1.2870134173713299</v>
      </c>
      <c r="V3400">
        <v>1.11141153919316</v>
      </c>
      <c r="W3400">
        <v>-6.19</v>
      </c>
      <c r="X3400">
        <v>5.61</v>
      </c>
      <c r="Y3400">
        <v>-126637</v>
      </c>
      <c r="Z3400">
        <v>-7915</v>
      </c>
      <c r="AA3400">
        <v>-0.36</v>
      </c>
      <c r="AB3400">
        <v>16</v>
      </c>
      <c r="AC3400">
        <v>6</v>
      </c>
      <c r="AD3400">
        <v>10</v>
      </c>
      <c r="AE3400">
        <v>37.5</v>
      </c>
      <c r="AF3400">
        <v>16</v>
      </c>
      <c r="AG3400">
        <v>4</v>
      </c>
      <c r="AH3400">
        <v>3</v>
      </c>
      <c r="AI3400">
        <v>9</v>
      </c>
      <c r="AJ3400" s="301">
        <v>43919</v>
      </c>
      <c r="AK3400">
        <v>4865</v>
      </c>
      <c r="AL3400">
        <v>1507</v>
      </c>
      <c r="AM3400" s="301">
        <v>43828</v>
      </c>
      <c r="AN3400">
        <v>6180</v>
      </c>
      <c r="AO3400">
        <v>1798</v>
      </c>
      <c r="AP3400" s="301">
        <v>43645</v>
      </c>
      <c r="AQ3400">
        <v>5394</v>
      </c>
      <c r="AR3400">
        <v>1588</v>
      </c>
      <c r="AS3400" s="301">
        <v>43280</v>
      </c>
      <c r="AT3400">
        <v>8103</v>
      </c>
      <c r="AU3400">
        <v>1228</v>
      </c>
    </row>
    <row r="3401" spans="1:47" x14ac:dyDescent="0.2">
      <c r="A3401" s="102">
        <v>3369</v>
      </c>
      <c r="B3401">
        <v>2531</v>
      </c>
      <c r="C3401" t="s">
        <v>922</v>
      </c>
      <c r="D3401" t="s">
        <v>923</v>
      </c>
      <c r="E3401">
        <v>952</v>
      </c>
      <c r="F3401">
        <v>951</v>
      </c>
      <c r="G3401">
        <v>1100</v>
      </c>
      <c r="H3401" t="s">
        <v>898</v>
      </c>
      <c r="I3401">
        <v>5401</v>
      </c>
      <c r="J3401" t="s">
        <v>1139</v>
      </c>
      <c r="K3401" t="s">
        <v>939</v>
      </c>
      <c r="L3401">
        <v>997.7</v>
      </c>
      <c r="M3401">
        <v>975.8</v>
      </c>
      <c r="N3401">
        <v>1100</v>
      </c>
      <c r="O3401" t="s">
        <v>901</v>
      </c>
      <c r="P3401">
        <v>0.90034436216494695</v>
      </c>
      <c r="Q3401">
        <v>0.883005484718973</v>
      </c>
      <c r="R3401">
        <v>2.3062664015813999E-2</v>
      </c>
      <c r="S3401">
        <v>8.8221876301401603E-2</v>
      </c>
      <c r="T3401">
        <v>1.71736867162014</v>
      </c>
      <c r="U3401">
        <v>1.71736867162014</v>
      </c>
      <c r="V3401">
        <v>1.42259234790781</v>
      </c>
      <c r="W3401">
        <v>11.31</v>
      </c>
      <c r="X3401">
        <v>2.54</v>
      </c>
      <c r="Y3401">
        <v>-126863</v>
      </c>
      <c r="Z3401">
        <v>-7929</v>
      </c>
      <c r="AA3401">
        <v>-0.43</v>
      </c>
      <c r="AB3401">
        <v>16</v>
      </c>
      <c r="AC3401">
        <v>9</v>
      </c>
      <c r="AD3401">
        <v>7</v>
      </c>
      <c r="AE3401">
        <v>56.25</v>
      </c>
      <c r="AF3401">
        <v>18</v>
      </c>
      <c r="AG3401">
        <v>2</v>
      </c>
      <c r="AH3401">
        <v>4</v>
      </c>
      <c r="AI3401">
        <v>10</v>
      </c>
      <c r="AJ3401" s="301">
        <v>43919</v>
      </c>
      <c r="AK3401">
        <v>819</v>
      </c>
      <c r="AL3401">
        <v>1006</v>
      </c>
      <c r="AM3401" s="301">
        <v>43828</v>
      </c>
      <c r="AN3401">
        <v>1005</v>
      </c>
      <c r="AO3401">
        <v>1654</v>
      </c>
      <c r="AP3401" s="301">
        <v>43645</v>
      </c>
      <c r="AQ3401">
        <v>1134</v>
      </c>
      <c r="AR3401">
        <v>1874</v>
      </c>
      <c r="AS3401" s="301">
        <v>43280</v>
      </c>
      <c r="AT3401">
        <v>1400</v>
      </c>
      <c r="AU3401">
        <v>2117</v>
      </c>
    </row>
    <row r="3402" spans="1:47" x14ac:dyDescent="0.2">
      <c r="A3402" s="102">
        <v>3890</v>
      </c>
      <c r="B3402">
        <v>2587</v>
      </c>
      <c r="C3402" t="s">
        <v>1233</v>
      </c>
      <c r="D3402" t="s">
        <v>923</v>
      </c>
      <c r="E3402">
        <v>4200</v>
      </c>
      <c r="F3402">
        <v>4180</v>
      </c>
      <c r="G3402">
        <v>200</v>
      </c>
      <c r="H3402" t="s">
        <v>898</v>
      </c>
      <c r="I3402">
        <v>7012</v>
      </c>
      <c r="J3402" t="s">
        <v>1054</v>
      </c>
      <c r="K3402" t="s">
        <v>913</v>
      </c>
      <c r="L3402">
        <v>1524</v>
      </c>
      <c r="M3402">
        <v>1487</v>
      </c>
      <c r="N3402">
        <v>600</v>
      </c>
      <c r="O3402" t="s">
        <v>901</v>
      </c>
      <c r="P3402">
        <v>0.81175092487542899</v>
      </c>
      <c r="Q3402">
        <v>0.861304628505143</v>
      </c>
      <c r="R3402">
        <v>7.1206093393599802E-3</v>
      </c>
      <c r="S3402" s="15">
        <v>2.86336271849926E-3</v>
      </c>
      <c r="T3402">
        <v>1.2931075168939701</v>
      </c>
      <c r="U3402">
        <v>1.2931075168939701</v>
      </c>
      <c r="V3402">
        <v>0.83392028722455303</v>
      </c>
      <c r="W3402">
        <v>7.28</v>
      </c>
      <c r="X3402">
        <v>6.72</v>
      </c>
      <c r="Y3402">
        <v>-126946</v>
      </c>
      <c r="Z3402">
        <v>-10579</v>
      </c>
      <c r="AA3402">
        <v>-0.62</v>
      </c>
      <c r="AB3402">
        <v>12</v>
      </c>
      <c r="AC3402">
        <v>6</v>
      </c>
      <c r="AD3402">
        <v>6</v>
      </c>
      <c r="AE3402">
        <v>50</v>
      </c>
      <c r="AF3402">
        <v>17</v>
      </c>
      <c r="AG3402">
        <v>2</v>
      </c>
      <c r="AH3402">
        <v>3</v>
      </c>
      <c r="AI3402">
        <v>7</v>
      </c>
      <c r="AJ3402" s="301">
        <v>43919</v>
      </c>
      <c r="AK3402">
        <v>4260</v>
      </c>
      <c r="AL3402">
        <v>1613</v>
      </c>
      <c r="AM3402" s="301">
        <v>43828</v>
      </c>
      <c r="AN3402">
        <v>4545</v>
      </c>
      <c r="AO3402">
        <v>2408</v>
      </c>
      <c r="AP3402" s="301">
        <v>43645</v>
      </c>
      <c r="AQ3402">
        <v>4710</v>
      </c>
      <c r="AR3402">
        <v>2584</v>
      </c>
      <c r="AS3402" s="301">
        <v>43280</v>
      </c>
      <c r="AT3402">
        <v>4670</v>
      </c>
      <c r="AU3402">
        <v>3200</v>
      </c>
    </row>
    <row r="3403" spans="1:47" x14ac:dyDescent="0.2">
      <c r="A3403" s="102">
        <v>1274</v>
      </c>
      <c r="B3403">
        <v>1928</v>
      </c>
      <c r="C3403" t="s">
        <v>216</v>
      </c>
      <c r="D3403" t="s">
        <v>907</v>
      </c>
      <c r="E3403">
        <v>2031</v>
      </c>
      <c r="F3403">
        <v>2015</v>
      </c>
      <c r="G3403">
        <v>500</v>
      </c>
      <c r="H3403" t="s">
        <v>898</v>
      </c>
      <c r="I3403">
        <v>8585</v>
      </c>
      <c r="J3403" t="s">
        <v>1199</v>
      </c>
      <c r="K3403" t="s">
        <v>904</v>
      </c>
      <c r="L3403">
        <v>121</v>
      </c>
      <c r="M3403">
        <v>118</v>
      </c>
      <c r="N3403">
        <v>8500</v>
      </c>
      <c r="O3403" t="s">
        <v>901</v>
      </c>
      <c r="P3403">
        <v>0.87474228561031997</v>
      </c>
      <c r="Q3403">
        <v>0.94206377939820296</v>
      </c>
      <c r="R3403">
        <v>9.4014859480576994E-3</v>
      </c>
      <c r="S3403">
        <v>1.00658877711293E-2</v>
      </c>
      <c r="T3403">
        <v>2.2683107573349899</v>
      </c>
      <c r="U3403">
        <v>2.2683107573349899</v>
      </c>
      <c r="V3403">
        <v>1.8046019719608399</v>
      </c>
      <c r="W3403">
        <v>8.68</v>
      </c>
      <c r="X3403">
        <v>0.45</v>
      </c>
      <c r="Y3403">
        <v>-126957</v>
      </c>
      <c r="Z3403">
        <v>-7935</v>
      </c>
      <c r="AA3403">
        <v>-0.34</v>
      </c>
      <c r="AB3403">
        <v>16</v>
      </c>
      <c r="AC3403">
        <v>8</v>
      </c>
      <c r="AD3403">
        <v>8</v>
      </c>
      <c r="AE3403">
        <v>50</v>
      </c>
      <c r="AF3403">
        <v>20</v>
      </c>
      <c r="AG3403">
        <v>1</v>
      </c>
      <c r="AH3403">
        <v>2</v>
      </c>
      <c r="AI3403">
        <v>13</v>
      </c>
      <c r="AJ3403" s="301">
        <v>43919</v>
      </c>
      <c r="AK3403">
        <v>1918</v>
      </c>
      <c r="AL3403">
        <v>123</v>
      </c>
      <c r="AM3403" s="301">
        <v>43828</v>
      </c>
      <c r="AN3403">
        <v>2333.5</v>
      </c>
      <c r="AO3403">
        <v>165</v>
      </c>
      <c r="AP3403" s="301">
        <v>43645</v>
      </c>
      <c r="AQ3403">
        <v>1814.5</v>
      </c>
      <c r="AR3403">
        <v>119</v>
      </c>
      <c r="AS3403" s="301">
        <v>43280</v>
      </c>
      <c r="AT3403">
        <v>1930</v>
      </c>
      <c r="AU3403">
        <v>147</v>
      </c>
    </row>
    <row r="3404" spans="1:47" x14ac:dyDescent="0.2">
      <c r="A3404" s="102">
        <v>1892</v>
      </c>
      <c r="B3404">
        <v>7701</v>
      </c>
      <c r="C3404" t="s">
        <v>1200</v>
      </c>
      <c r="D3404" t="s">
        <v>906</v>
      </c>
      <c r="E3404">
        <v>2894</v>
      </c>
      <c r="F3404">
        <v>2847</v>
      </c>
      <c r="G3404">
        <v>300</v>
      </c>
      <c r="H3404" t="s">
        <v>898</v>
      </c>
      <c r="I3404">
        <v>8410</v>
      </c>
      <c r="J3404" t="s">
        <v>1047</v>
      </c>
      <c r="K3404" t="s">
        <v>940</v>
      </c>
      <c r="L3404">
        <v>297</v>
      </c>
      <c r="M3404">
        <v>297</v>
      </c>
      <c r="N3404">
        <v>2900</v>
      </c>
      <c r="O3404" t="s">
        <v>901</v>
      </c>
      <c r="P3404">
        <v>0.61537655897158705</v>
      </c>
      <c r="Q3404">
        <v>0.927526382425514</v>
      </c>
      <c r="R3404">
        <v>0.43101848853320701</v>
      </c>
      <c r="S3404">
        <v>6.3004074386846399E-3</v>
      </c>
      <c r="T3404">
        <v>7.4585195414349796E-3</v>
      </c>
      <c r="U3404">
        <v>7.4585195414349796E-3</v>
      </c>
      <c r="V3404">
        <v>0.40429283852693998</v>
      </c>
      <c r="W3404">
        <v>0.03</v>
      </c>
      <c r="X3404">
        <v>0.84</v>
      </c>
      <c r="Y3404">
        <v>-127251</v>
      </c>
      <c r="Z3404">
        <v>-6363</v>
      </c>
      <c r="AA3404">
        <v>-0.43</v>
      </c>
      <c r="AB3404">
        <v>20</v>
      </c>
      <c r="AC3404">
        <v>9</v>
      </c>
      <c r="AD3404">
        <v>11</v>
      </c>
      <c r="AE3404">
        <v>45</v>
      </c>
      <c r="AF3404">
        <v>16</v>
      </c>
      <c r="AG3404">
        <v>5</v>
      </c>
      <c r="AH3404">
        <v>6</v>
      </c>
      <c r="AI3404">
        <v>9</v>
      </c>
      <c r="AJ3404" s="301">
        <v>43919</v>
      </c>
      <c r="AK3404">
        <v>2950</v>
      </c>
      <c r="AL3404">
        <v>285</v>
      </c>
      <c r="AM3404" s="301">
        <v>43828</v>
      </c>
      <c r="AN3404">
        <v>3440</v>
      </c>
      <c r="AO3404">
        <v>358</v>
      </c>
      <c r="AP3404" s="301">
        <v>43645</v>
      </c>
      <c r="AQ3404">
        <v>2714</v>
      </c>
      <c r="AR3404">
        <v>288</v>
      </c>
      <c r="AS3404" s="301">
        <v>43280</v>
      </c>
      <c r="AT3404">
        <v>3285</v>
      </c>
      <c r="AU3404">
        <v>334</v>
      </c>
    </row>
    <row r="3405" spans="1:47" x14ac:dyDescent="0.2">
      <c r="A3405" s="102">
        <v>1430</v>
      </c>
      <c r="B3405">
        <v>7459</v>
      </c>
      <c r="C3405" t="s">
        <v>604</v>
      </c>
      <c r="D3405" t="s">
        <v>905</v>
      </c>
      <c r="E3405">
        <v>2035</v>
      </c>
      <c r="F3405">
        <v>2036</v>
      </c>
      <c r="G3405">
        <v>500</v>
      </c>
      <c r="H3405" t="s">
        <v>901</v>
      </c>
      <c r="I3405">
        <v>7976</v>
      </c>
      <c r="J3405" t="s">
        <v>936</v>
      </c>
      <c r="K3405" t="s">
        <v>919</v>
      </c>
      <c r="L3405">
        <v>1351</v>
      </c>
      <c r="M3405">
        <v>1370</v>
      </c>
      <c r="N3405">
        <v>700</v>
      </c>
      <c r="O3405" t="s">
        <v>898</v>
      </c>
      <c r="P3405">
        <v>0.65973939008191795</v>
      </c>
      <c r="Q3405">
        <v>0.938272170343041</v>
      </c>
      <c r="R3405" s="15">
        <v>7.98802622880119E-2</v>
      </c>
      <c r="S3405" s="15">
        <v>2.03385823771704E-3</v>
      </c>
      <c r="T3405">
        <v>-0.36348199848423701</v>
      </c>
      <c r="U3405">
        <v>0.36348199848423701</v>
      </c>
      <c r="V3405">
        <v>0.24646897683041399</v>
      </c>
      <c r="W3405">
        <v>-1.51</v>
      </c>
      <c r="X3405">
        <v>5.8</v>
      </c>
      <c r="Y3405">
        <v>-127392</v>
      </c>
      <c r="Z3405">
        <v>-9099</v>
      </c>
      <c r="AA3405">
        <v>-0.54</v>
      </c>
      <c r="AB3405">
        <v>14</v>
      </c>
      <c r="AC3405">
        <v>6</v>
      </c>
      <c r="AD3405">
        <v>8</v>
      </c>
      <c r="AE3405">
        <v>42.86</v>
      </c>
      <c r="AF3405">
        <v>17</v>
      </c>
      <c r="AG3405">
        <v>2</v>
      </c>
      <c r="AH3405">
        <v>3</v>
      </c>
      <c r="AI3405">
        <v>9</v>
      </c>
      <c r="AJ3405" s="301">
        <v>43919</v>
      </c>
      <c r="AK3405">
        <v>2183</v>
      </c>
      <c r="AL3405">
        <v>1547</v>
      </c>
      <c r="AM3405" s="301">
        <v>43828</v>
      </c>
      <c r="AN3405">
        <v>2413</v>
      </c>
      <c r="AO3405">
        <v>1638</v>
      </c>
      <c r="AP3405" s="301">
        <v>43645</v>
      </c>
      <c r="AQ3405">
        <v>2427</v>
      </c>
      <c r="AR3405">
        <v>1770</v>
      </c>
      <c r="AS3405" s="301">
        <v>43280</v>
      </c>
      <c r="AT3405">
        <v>2183</v>
      </c>
      <c r="AU3405">
        <v>2244</v>
      </c>
    </row>
    <row r="3406" spans="1:47" x14ac:dyDescent="0.2">
      <c r="A3406" s="102">
        <v>45</v>
      </c>
      <c r="B3406">
        <v>6902</v>
      </c>
      <c r="C3406" t="s">
        <v>588</v>
      </c>
      <c r="D3406" t="s">
        <v>913</v>
      </c>
      <c r="E3406">
        <v>4170</v>
      </c>
      <c r="F3406">
        <v>4151</v>
      </c>
      <c r="G3406">
        <v>200</v>
      </c>
      <c r="H3406" t="s">
        <v>901</v>
      </c>
      <c r="I3406">
        <v>7202</v>
      </c>
      <c r="J3406" t="s">
        <v>596</v>
      </c>
      <c r="K3406" t="s">
        <v>913</v>
      </c>
      <c r="L3406">
        <v>950.5</v>
      </c>
      <c r="M3406">
        <v>944.8</v>
      </c>
      <c r="N3406">
        <v>900</v>
      </c>
      <c r="O3406" t="s">
        <v>898</v>
      </c>
      <c r="P3406">
        <v>0.92803411797797697</v>
      </c>
      <c r="Q3406">
        <v>0.97716033270237002</v>
      </c>
      <c r="R3406">
        <v>8.3601764060683204E-2</v>
      </c>
      <c r="S3406">
        <v>2.9379024711643099E-2</v>
      </c>
      <c r="T3406">
        <v>-0.33746476184273799</v>
      </c>
      <c r="U3406">
        <v>0.33746476184273799</v>
      </c>
      <c r="V3406">
        <v>0.31382662422675001</v>
      </c>
      <c r="W3406">
        <v>-2.97</v>
      </c>
      <c r="X3406">
        <v>2.42</v>
      </c>
      <c r="Y3406">
        <v>-128171</v>
      </c>
      <c r="Z3406">
        <v>-11652</v>
      </c>
      <c r="AA3406">
        <v>-0.46</v>
      </c>
      <c r="AB3406">
        <v>11</v>
      </c>
      <c r="AC3406">
        <v>6</v>
      </c>
      <c r="AD3406">
        <v>5</v>
      </c>
      <c r="AE3406">
        <v>54.55</v>
      </c>
      <c r="AF3406">
        <v>20</v>
      </c>
      <c r="AG3406">
        <v>0</v>
      </c>
      <c r="AH3406">
        <v>1</v>
      </c>
      <c r="AI3406">
        <v>10</v>
      </c>
      <c r="AJ3406" s="301">
        <v>43919</v>
      </c>
      <c r="AK3406">
        <v>3590</v>
      </c>
      <c r="AL3406">
        <v>745.1</v>
      </c>
      <c r="AM3406" s="301">
        <v>43828</v>
      </c>
      <c r="AN3406">
        <v>4966</v>
      </c>
      <c r="AO3406">
        <v>1299</v>
      </c>
      <c r="AP3406" s="301">
        <v>43645</v>
      </c>
      <c r="AQ3406">
        <v>4642</v>
      </c>
      <c r="AR3406">
        <v>1247</v>
      </c>
      <c r="AS3406" s="301">
        <v>43280</v>
      </c>
      <c r="AT3406">
        <v>5245</v>
      </c>
      <c r="AU3406">
        <v>1430.5</v>
      </c>
    </row>
    <row r="3407" spans="1:47" x14ac:dyDescent="0.2">
      <c r="A3407" s="102">
        <v>320</v>
      </c>
      <c r="B3407">
        <v>5233</v>
      </c>
      <c r="C3407" t="s">
        <v>1033</v>
      </c>
      <c r="D3407" t="s">
        <v>897</v>
      </c>
      <c r="E3407">
        <v>2425</v>
      </c>
      <c r="F3407">
        <v>2448</v>
      </c>
      <c r="G3407">
        <v>400</v>
      </c>
      <c r="H3407" t="s">
        <v>901</v>
      </c>
      <c r="I3407">
        <v>9616</v>
      </c>
      <c r="J3407" t="s">
        <v>1156</v>
      </c>
      <c r="K3407" t="s">
        <v>910</v>
      </c>
      <c r="L3407">
        <v>3730</v>
      </c>
      <c r="M3407">
        <v>3595</v>
      </c>
      <c r="N3407">
        <v>300</v>
      </c>
      <c r="O3407" t="s">
        <v>898</v>
      </c>
      <c r="P3407">
        <v>0.94365650434241999</v>
      </c>
      <c r="Q3407">
        <v>0.96268599088631202</v>
      </c>
      <c r="R3407">
        <v>8.6135114390702705E-2</v>
      </c>
      <c r="S3407" s="15">
        <v>5.0613139668075902E-3</v>
      </c>
      <c r="T3407">
        <v>-1.1004816228796701</v>
      </c>
      <c r="U3407">
        <v>1.1004816228796701</v>
      </c>
      <c r="V3407">
        <v>1.4475862781244899</v>
      </c>
      <c r="W3407">
        <v>-13.27</v>
      </c>
      <c r="X3407">
        <v>9.2100000000000009</v>
      </c>
      <c r="Y3407">
        <v>-128276</v>
      </c>
      <c r="Z3407">
        <v>-25655</v>
      </c>
      <c r="AA3407">
        <v>-1.52</v>
      </c>
      <c r="AB3407">
        <v>5</v>
      </c>
      <c r="AC3407">
        <v>1</v>
      </c>
      <c r="AD3407">
        <v>4</v>
      </c>
      <c r="AE3407">
        <v>20</v>
      </c>
      <c r="AF3407">
        <v>17</v>
      </c>
      <c r="AG3407">
        <v>1</v>
      </c>
      <c r="AH3407">
        <v>2</v>
      </c>
      <c r="AI3407">
        <v>2</v>
      </c>
      <c r="AJ3407" s="301">
        <v>43919</v>
      </c>
      <c r="AK3407">
        <v>1935</v>
      </c>
      <c r="AL3407">
        <v>2291</v>
      </c>
      <c r="AM3407" s="301">
        <v>43828</v>
      </c>
      <c r="AN3407">
        <v>3215</v>
      </c>
      <c r="AO3407">
        <v>5180</v>
      </c>
      <c r="AP3407" s="301">
        <v>43645</v>
      </c>
      <c r="AQ3407">
        <v>3290</v>
      </c>
      <c r="AR3407">
        <v>5240</v>
      </c>
      <c r="AS3407" s="301">
        <v>43280</v>
      </c>
      <c r="AT3407">
        <v>3625</v>
      </c>
      <c r="AU3407">
        <v>5940</v>
      </c>
    </row>
    <row r="3408" spans="1:47" x14ac:dyDescent="0.2">
      <c r="A3408" s="102">
        <v>2557</v>
      </c>
      <c r="B3408">
        <v>4114</v>
      </c>
      <c r="C3408" t="s">
        <v>997</v>
      </c>
      <c r="D3408" t="s">
        <v>920</v>
      </c>
      <c r="E3408">
        <v>5560</v>
      </c>
      <c r="F3408">
        <v>5590</v>
      </c>
      <c r="G3408">
        <v>100</v>
      </c>
      <c r="H3408" t="s">
        <v>898</v>
      </c>
      <c r="I3408">
        <v>7867</v>
      </c>
      <c r="J3408" t="s">
        <v>1178</v>
      </c>
      <c r="K3408" t="s">
        <v>919</v>
      </c>
      <c r="L3408">
        <v>863</v>
      </c>
      <c r="M3408">
        <v>837</v>
      </c>
      <c r="N3408">
        <v>700</v>
      </c>
      <c r="O3408" t="s">
        <v>901</v>
      </c>
      <c r="P3408">
        <v>0.83974738987143205</v>
      </c>
      <c r="Q3408">
        <v>0.90954650356143296</v>
      </c>
      <c r="R3408" s="15">
        <v>0.42463145373259698</v>
      </c>
      <c r="S3408">
        <v>2.3774442787876299E-2</v>
      </c>
      <c r="T3408">
        <v>1.3129962330732201</v>
      </c>
      <c r="U3408">
        <v>1.3129962330732201</v>
      </c>
      <c r="V3408">
        <v>0.68927512448575501</v>
      </c>
      <c r="W3408">
        <v>5.49</v>
      </c>
      <c r="X3408">
        <v>4.8099999999999996</v>
      </c>
      <c r="Y3408">
        <v>-129521</v>
      </c>
      <c r="Z3408">
        <v>-11775</v>
      </c>
      <c r="AA3408">
        <v>-0.8</v>
      </c>
      <c r="AB3408">
        <v>11</v>
      </c>
      <c r="AC3408">
        <v>5</v>
      </c>
      <c r="AD3408">
        <v>6</v>
      </c>
      <c r="AE3408">
        <v>45.45</v>
      </c>
      <c r="AF3408">
        <v>16</v>
      </c>
      <c r="AG3408">
        <v>2</v>
      </c>
      <c r="AH3408">
        <v>3</v>
      </c>
      <c r="AI3408">
        <v>6</v>
      </c>
      <c r="AJ3408" s="301">
        <v>43919</v>
      </c>
      <c r="AK3408">
        <v>5180</v>
      </c>
      <c r="AL3408">
        <v>782</v>
      </c>
      <c r="AM3408" s="301">
        <v>43828</v>
      </c>
      <c r="AN3408">
        <v>6790</v>
      </c>
      <c r="AO3408">
        <v>1417</v>
      </c>
      <c r="AP3408" s="301">
        <v>43645</v>
      </c>
      <c r="AQ3408">
        <v>7230</v>
      </c>
      <c r="AR3408">
        <v>1307</v>
      </c>
      <c r="AS3408" s="301">
        <v>43280</v>
      </c>
      <c r="AT3408">
        <v>7900</v>
      </c>
      <c r="AU3408">
        <v>887</v>
      </c>
    </row>
    <row r="3409" spans="1:47" x14ac:dyDescent="0.2">
      <c r="A3409" s="102">
        <v>880</v>
      </c>
      <c r="B3409">
        <v>5020</v>
      </c>
      <c r="C3409" t="s">
        <v>1138</v>
      </c>
      <c r="D3409" t="s">
        <v>1090</v>
      </c>
      <c r="E3409">
        <v>379.7</v>
      </c>
      <c r="F3409">
        <v>378.3</v>
      </c>
      <c r="G3409">
        <v>2800</v>
      </c>
      <c r="H3409" t="s">
        <v>901</v>
      </c>
      <c r="I3409">
        <v>8012</v>
      </c>
      <c r="J3409" t="s">
        <v>1055</v>
      </c>
      <c r="K3409" t="s">
        <v>905</v>
      </c>
      <c r="L3409">
        <v>1330</v>
      </c>
      <c r="M3409">
        <v>1330</v>
      </c>
      <c r="N3409">
        <v>800</v>
      </c>
      <c r="O3409" t="s">
        <v>898</v>
      </c>
      <c r="P3409">
        <v>0.79485715408498703</v>
      </c>
      <c r="Q3409">
        <v>0.94961118409351797</v>
      </c>
      <c r="R3409" s="15">
        <v>0.111726667421838</v>
      </c>
      <c r="S3409">
        <v>3.2539008396491598E-2</v>
      </c>
      <c r="T3409">
        <v>-1.3140279657771901</v>
      </c>
      <c r="U3409">
        <v>1.3140279657771901</v>
      </c>
      <c r="V3409">
        <v>1.25217295778232</v>
      </c>
      <c r="W3409">
        <v>-4.82</v>
      </c>
      <c r="X3409">
        <v>0.45</v>
      </c>
      <c r="Y3409">
        <v>-129838</v>
      </c>
      <c r="Z3409">
        <v>-8656</v>
      </c>
      <c r="AA3409">
        <v>-0.42</v>
      </c>
      <c r="AB3409">
        <v>15</v>
      </c>
      <c r="AC3409">
        <v>7</v>
      </c>
      <c r="AD3409">
        <v>8</v>
      </c>
      <c r="AE3409">
        <v>46.67</v>
      </c>
      <c r="AF3409">
        <v>20</v>
      </c>
      <c r="AG3409">
        <v>1</v>
      </c>
      <c r="AH3409">
        <v>3</v>
      </c>
      <c r="AI3409">
        <v>11</v>
      </c>
      <c r="AJ3409" s="301">
        <v>43919</v>
      </c>
      <c r="AK3409">
        <v>367.8</v>
      </c>
      <c r="AL3409">
        <v>1347</v>
      </c>
      <c r="AM3409" s="301">
        <v>43828</v>
      </c>
      <c r="AN3409">
        <v>497.9</v>
      </c>
      <c r="AO3409">
        <v>1630</v>
      </c>
      <c r="AP3409" s="301">
        <v>43645</v>
      </c>
      <c r="AQ3409">
        <v>545.79999999999995</v>
      </c>
      <c r="AR3409">
        <v>1650</v>
      </c>
      <c r="AS3409" s="301">
        <v>43280</v>
      </c>
      <c r="AT3409">
        <v>757.9</v>
      </c>
      <c r="AU3409">
        <v>1691</v>
      </c>
    </row>
    <row r="3410" spans="1:47" x14ac:dyDescent="0.2">
      <c r="A3410" s="102">
        <v>1218</v>
      </c>
      <c r="B3410">
        <v>2531</v>
      </c>
      <c r="C3410" t="s">
        <v>922</v>
      </c>
      <c r="D3410" t="s">
        <v>923</v>
      </c>
      <c r="E3410">
        <v>952</v>
      </c>
      <c r="F3410">
        <v>951</v>
      </c>
      <c r="G3410">
        <v>1100</v>
      </c>
      <c r="H3410" t="s">
        <v>898</v>
      </c>
      <c r="I3410">
        <v>5214</v>
      </c>
      <c r="J3410" t="s">
        <v>1103</v>
      </c>
      <c r="K3410" t="s">
        <v>897</v>
      </c>
      <c r="L3410">
        <v>1704</v>
      </c>
      <c r="M3410">
        <v>1665</v>
      </c>
      <c r="N3410">
        <v>600</v>
      </c>
      <c r="O3410" t="s">
        <v>901</v>
      </c>
      <c r="P3410">
        <v>0.92874251612407099</v>
      </c>
      <c r="Q3410">
        <v>0.94327673081407204</v>
      </c>
      <c r="R3410">
        <v>9.5922657947079298E-2</v>
      </c>
      <c r="S3410">
        <v>7.3442127825980898E-3</v>
      </c>
      <c r="T3410">
        <v>2.0189233933108501</v>
      </c>
      <c r="U3410">
        <v>2.0189233933108501</v>
      </c>
      <c r="V3410">
        <v>1.1000916979870099</v>
      </c>
      <c r="W3410">
        <v>8.08</v>
      </c>
      <c r="X3410">
        <v>4.71</v>
      </c>
      <c r="Y3410">
        <v>-129874</v>
      </c>
      <c r="Z3410">
        <v>-7640</v>
      </c>
      <c r="AA3410">
        <v>-0.25</v>
      </c>
      <c r="AB3410">
        <v>17</v>
      </c>
      <c r="AC3410">
        <v>8</v>
      </c>
      <c r="AD3410">
        <v>9</v>
      </c>
      <c r="AE3410">
        <v>47.06</v>
      </c>
      <c r="AF3410">
        <v>17</v>
      </c>
      <c r="AG3410">
        <v>4</v>
      </c>
      <c r="AH3410">
        <v>4</v>
      </c>
      <c r="AI3410">
        <v>9</v>
      </c>
      <c r="AJ3410" s="301">
        <v>43919</v>
      </c>
      <c r="AK3410">
        <v>819</v>
      </c>
      <c r="AL3410">
        <v>1498</v>
      </c>
      <c r="AM3410" s="301">
        <v>43828</v>
      </c>
      <c r="AN3410">
        <v>1005</v>
      </c>
      <c r="AO3410">
        <v>2441</v>
      </c>
      <c r="AP3410" s="301">
        <v>43645</v>
      </c>
      <c r="AQ3410">
        <v>1134</v>
      </c>
      <c r="AR3410">
        <v>2786</v>
      </c>
      <c r="AS3410" s="301">
        <v>43280</v>
      </c>
      <c r="AT3410">
        <v>1400</v>
      </c>
      <c r="AU3410">
        <v>2998</v>
      </c>
    </row>
    <row r="3411" spans="1:47" x14ac:dyDescent="0.2">
      <c r="A3411" s="102">
        <v>1388</v>
      </c>
      <c r="B3411">
        <v>4114</v>
      </c>
      <c r="C3411" t="s">
        <v>997</v>
      </c>
      <c r="D3411" t="s">
        <v>920</v>
      </c>
      <c r="E3411">
        <v>5560</v>
      </c>
      <c r="F3411">
        <v>5590</v>
      </c>
      <c r="G3411">
        <v>100</v>
      </c>
      <c r="H3411" t="s">
        <v>901</v>
      </c>
      <c r="I3411">
        <v>7202</v>
      </c>
      <c r="J3411" t="s">
        <v>596</v>
      </c>
      <c r="K3411" t="s">
        <v>913</v>
      </c>
      <c r="L3411">
        <v>950.5</v>
      </c>
      <c r="M3411">
        <v>944.8</v>
      </c>
      <c r="N3411">
        <v>600</v>
      </c>
      <c r="O3411" t="s">
        <v>898</v>
      </c>
      <c r="P3411">
        <v>0.96154557657442397</v>
      </c>
      <c r="Q3411">
        <v>0.93937036292464104</v>
      </c>
      <c r="R3411">
        <v>1.69278211690719E-3</v>
      </c>
      <c r="S3411" s="15">
        <v>2.8302132726675699E-2</v>
      </c>
      <c r="T3411">
        <v>-0.97745843858363501</v>
      </c>
      <c r="U3411">
        <v>0.97745843858363501</v>
      </c>
      <c r="V3411">
        <v>1.3024915911286099</v>
      </c>
      <c r="W3411">
        <v>-7.82</v>
      </c>
      <c r="X3411">
        <v>1.41</v>
      </c>
      <c r="Y3411">
        <v>-130015</v>
      </c>
      <c r="Z3411">
        <v>-10001</v>
      </c>
      <c r="AA3411">
        <v>-0.36</v>
      </c>
      <c r="AB3411">
        <v>13</v>
      </c>
      <c r="AC3411">
        <v>7</v>
      </c>
      <c r="AD3411">
        <v>6</v>
      </c>
      <c r="AE3411">
        <v>53.85</v>
      </c>
      <c r="AF3411">
        <v>20</v>
      </c>
      <c r="AG3411">
        <v>1</v>
      </c>
      <c r="AH3411">
        <v>2</v>
      </c>
      <c r="AI3411">
        <v>10</v>
      </c>
      <c r="AJ3411" s="301">
        <v>43919</v>
      </c>
      <c r="AK3411">
        <v>5180</v>
      </c>
      <c r="AL3411">
        <v>745.1</v>
      </c>
      <c r="AM3411" s="301">
        <v>43828</v>
      </c>
      <c r="AN3411">
        <v>6790</v>
      </c>
      <c r="AO3411">
        <v>1299</v>
      </c>
      <c r="AP3411" s="301">
        <v>43645</v>
      </c>
      <c r="AQ3411">
        <v>7230</v>
      </c>
      <c r="AR3411">
        <v>1247</v>
      </c>
      <c r="AS3411" s="301">
        <v>43280</v>
      </c>
      <c r="AT3411">
        <v>7900</v>
      </c>
      <c r="AU3411">
        <v>1430.5</v>
      </c>
    </row>
    <row r="3412" spans="1:47" x14ac:dyDescent="0.2">
      <c r="A3412" s="102">
        <v>3399</v>
      </c>
      <c r="B3412">
        <v>7532</v>
      </c>
      <c r="C3412" t="s">
        <v>1214</v>
      </c>
      <c r="D3412" t="s">
        <v>921</v>
      </c>
      <c r="E3412">
        <v>2386</v>
      </c>
      <c r="F3412">
        <v>2396</v>
      </c>
      <c r="G3412">
        <v>400</v>
      </c>
      <c r="H3412" t="s">
        <v>901</v>
      </c>
      <c r="I3412">
        <v>8174</v>
      </c>
      <c r="J3412" t="s">
        <v>1773</v>
      </c>
      <c r="K3412" t="s">
        <v>921</v>
      </c>
      <c r="L3412">
        <v>4545</v>
      </c>
      <c r="M3412">
        <v>4680</v>
      </c>
      <c r="N3412">
        <v>200</v>
      </c>
      <c r="O3412" t="s">
        <v>898</v>
      </c>
      <c r="P3412">
        <v>0.82839746908613299</v>
      </c>
      <c r="Q3412">
        <v>0.88174826468956302</v>
      </c>
      <c r="R3412">
        <v>0.48445904758805602</v>
      </c>
      <c r="S3412">
        <v>6.7670686597473004E-3</v>
      </c>
      <c r="T3412">
        <v>-0.56543997116391898</v>
      </c>
      <c r="U3412">
        <v>0.56543997116391898</v>
      </c>
      <c r="V3412">
        <v>0.132374193638885</v>
      </c>
      <c r="W3412">
        <v>-4.47</v>
      </c>
      <c r="X3412">
        <v>2.39</v>
      </c>
      <c r="Y3412">
        <v>-130161</v>
      </c>
      <c r="Z3412">
        <v>-8135</v>
      </c>
      <c r="AA3412">
        <v>-0.39</v>
      </c>
      <c r="AB3412">
        <v>16</v>
      </c>
      <c r="AC3412">
        <v>7</v>
      </c>
      <c r="AD3412">
        <v>9</v>
      </c>
      <c r="AE3412">
        <v>43.75</v>
      </c>
      <c r="AF3412">
        <v>17</v>
      </c>
      <c r="AG3412">
        <v>4</v>
      </c>
      <c r="AH3412">
        <v>5</v>
      </c>
      <c r="AI3412">
        <v>7</v>
      </c>
      <c r="AJ3412" s="301">
        <v>43919</v>
      </c>
      <c r="AK3412">
        <v>2058</v>
      </c>
      <c r="AL3412">
        <v>3685</v>
      </c>
      <c r="AM3412" s="301">
        <v>43828</v>
      </c>
      <c r="AN3412">
        <v>1811</v>
      </c>
      <c r="AO3412">
        <v>3505</v>
      </c>
      <c r="AP3412" s="301">
        <v>43645</v>
      </c>
      <c r="AQ3412">
        <v>1705</v>
      </c>
      <c r="AR3412">
        <v>2851</v>
      </c>
      <c r="AS3412" s="301">
        <v>43280</v>
      </c>
      <c r="AT3412">
        <v>1278</v>
      </c>
      <c r="AU3412">
        <v>6270</v>
      </c>
    </row>
    <row r="3413" spans="1:47" x14ac:dyDescent="0.2">
      <c r="A3413" s="102">
        <v>1925</v>
      </c>
      <c r="B3413">
        <v>3863</v>
      </c>
      <c r="C3413" t="s">
        <v>1050</v>
      </c>
      <c r="D3413" t="s">
        <v>1049</v>
      </c>
      <c r="E3413">
        <v>1536</v>
      </c>
      <c r="F3413">
        <v>1503</v>
      </c>
      <c r="G3413">
        <v>600</v>
      </c>
      <c r="H3413" t="s">
        <v>898</v>
      </c>
      <c r="I3413">
        <v>9201</v>
      </c>
      <c r="J3413" t="s">
        <v>1086</v>
      </c>
      <c r="K3413" t="s">
        <v>1087</v>
      </c>
      <c r="L3413">
        <v>1900</v>
      </c>
      <c r="M3413">
        <v>1899</v>
      </c>
      <c r="N3413">
        <v>500</v>
      </c>
      <c r="O3413" t="s">
        <v>901</v>
      </c>
      <c r="P3413">
        <v>0.827654419956253</v>
      </c>
      <c r="Q3413">
        <v>0.92690494708459803</v>
      </c>
      <c r="R3413">
        <v>1.34117386019451E-4</v>
      </c>
      <c r="S3413" s="15">
        <v>4.4389895457379397E-2</v>
      </c>
      <c r="T3413">
        <v>0.480278515924903</v>
      </c>
      <c r="U3413">
        <v>0.480278515924903</v>
      </c>
      <c r="V3413">
        <v>0.58489918213387604</v>
      </c>
      <c r="W3413">
        <v>3.47</v>
      </c>
      <c r="X3413">
        <v>5.0199999999999996</v>
      </c>
      <c r="Y3413">
        <v>-130171</v>
      </c>
      <c r="Z3413">
        <v>-10848</v>
      </c>
      <c r="AA3413">
        <v>-0.59</v>
      </c>
      <c r="AB3413">
        <v>12</v>
      </c>
      <c r="AC3413">
        <v>6</v>
      </c>
      <c r="AD3413">
        <v>6</v>
      </c>
      <c r="AE3413">
        <v>50</v>
      </c>
      <c r="AF3413">
        <v>19</v>
      </c>
      <c r="AG3413">
        <v>1</v>
      </c>
      <c r="AH3413">
        <v>2</v>
      </c>
      <c r="AI3413">
        <v>9</v>
      </c>
      <c r="AJ3413" s="301">
        <v>43919</v>
      </c>
      <c r="AK3413">
        <v>1583</v>
      </c>
      <c r="AL3413">
        <v>2069</v>
      </c>
      <c r="AM3413" s="301">
        <v>43828</v>
      </c>
      <c r="AN3413">
        <v>1848</v>
      </c>
      <c r="AO3413">
        <v>3397</v>
      </c>
      <c r="AP3413" s="301">
        <v>43645</v>
      </c>
      <c r="AQ3413">
        <v>1925</v>
      </c>
      <c r="AR3413">
        <v>3507</v>
      </c>
      <c r="AS3413" s="301">
        <v>43280</v>
      </c>
      <c r="AT3413">
        <v>1732</v>
      </c>
      <c r="AU3413">
        <v>3837</v>
      </c>
    </row>
    <row r="3414" spans="1:47" x14ac:dyDescent="0.2">
      <c r="A3414" s="102">
        <v>2642</v>
      </c>
      <c r="B3414">
        <v>3863</v>
      </c>
      <c r="C3414" t="s">
        <v>1050</v>
      </c>
      <c r="D3414" t="s">
        <v>1049</v>
      </c>
      <c r="E3414">
        <v>1536</v>
      </c>
      <c r="F3414">
        <v>1503</v>
      </c>
      <c r="G3414">
        <v>700</v>
      </c>
      <c r="H3414" t="s">
        <v>901</v>
      </c>
      <c r="I3414">
        <v>6141</v>
      </c>
      <c r="J3414" t="s">
        <v>1069</v>
      </c>
      <c r="K3414" t="s">
        <v>909</v>
      </c>
      <c r="L3414">
        <v>1254</v>
      </c>
      <c r="M3414">
        <v>1256</v>
      </c>
      <c r="N3414">
        <v>800</v>
      </c>
      <c r="O3414" t="s">
        <v>898</v>
      </c>
      <c r="P3414">
        <v>0.69687197581731197</v>
      </c>
      <c r="Q3414">
        <v>0.90744153589394405</v>
      </c>
      <c r="R3414">
        <v>2.3630919363150898E-2</v>
      </c>
      <c r="S3414">
        <v>2.93872247595077E-2</v>
      </c>
      <c r="T3414">
        <v>-0.97812571053031305</v>
      </c>
      <c r="U3414">
        <v>0.97812571053031305</v>
      </c>
      <c r="V3414">
        <v>0.95848138024026996</v>
      </c>
      <c r="W3414">
        <v>-17.98</v>
      </c>
      <c r="X3414">
        <v>4.5</v>
      </c>
      <c r="Y3414">
        <v>-130568</v>
      </c>
      <c r="Z3414">
        <v>-7680</v>
      </c>
      <c r="AA3414">
        <v>-0.42</v>
      </c>
      <c r="AB3414">
        <v>17</v>
      </c>
      <c r="AC3414">
        <v>6</v>
      </c>
      <c r="AD3414">
        <v>11</v>
      </c>
      <c r="AE3414">
        <v>35.29</v>
      </c>
      <c r="AF3414">
        <v>17</v>
      </c>
      <c r="AG3414">
        <v>4</v>
      </c>
      <c r="AH3414">
        <v>5</v>
      </c>
      <c r="AI3414">
        <v>8</v>
      </c>
      <c r="AJ3414" s="301">
        <v>43919</v>
      </c>
      <c r="AK3414">
        <v>1583</v>
      </c>
      <c r="AL3414">
        <v>906</v>
      </c>
      <c r="AM3414" s="301">
        <v>43828</v>
      </c>
      <c r="AN3414">
        <v>1848</v>
      </c>
      <c r="AO3414">
        <v>1690</v>
      </c>
      <c r="AP3414" s="301">
        <v>43645</v>
      </c>
      <c r="AQ3414">
        <v>1925</v>
      </c>
      <c r="AR3414">
        <v>1836</v>
      </c>
      <c r="AS3414" s="301">
        <v>43280</v>
      </c>
      <c r="AT3414">
        <v>1732</v>
      </c>
      <c r="AU3414">
        <v>1514</v>
      </c>
    </row>
    <row r="3415" spans="1:47" x14ac:dyDescent="0.2">
      <c r="A3415" s="102">
        <v>655</v>
      </c>
      <c r="B3415">
        <v>3407</v>
      </c>
      <c r="C3415" t="s">
        <v>983</v>
      </c>
      <c r="D3415" t="s">
        <v>920</v>
      </c>
      <c r="E3415">
        <v>846.6</v>
      </c>
      <c r="F3415">
        <v>855.5</v>
      </c>
      <c r="G3415">
        <v>1100</v>
      </c>
      <c r="H3415" t="s">
        <v>898</v>
      </c>
      <c r="I3415">
        <v>9678</v>
      </c>
      <c r="J3415" t="s">
        <v>1453</v>
      </c>
      <c r="K3415" t="s">
        <v>910</v>
      </c>
      <c r="L3415">
        <v>2297</v>
      </c>
      <c r="M3415">
        <v>2316</v>
      </c>
      <c r="N3415">
        <v>400</v>
      </c>
      <c r="O3415" t="s">
        <v>901</v>
      </c>
      <c r="P3415">
        <v>0.89902225031522098</v>
      </c>
      <c r="Q3415">
        <v>0.954258604865313</v>
      </c>
      <c r="R3415" s="15">
        <v>0.37272779595643302</v>
      </c>
      <c r="S3415">
        <v>8.0192298865965503E-2</v>
      </c>
      <c r="T3415">
        <v>0.390635451505847</v>
      </c>
      <c r="U3415">
        <v>0.390635451505847</v>
      </c>
      <c r="V3415">
        <v>0.92483741644287099</v>
      </c>
      <c r="W3415">
        <v>1.86</v>
      </c>
      <c r="X3415">
        <v>1.58</v>
      </c>
      <c r="Y3415">
        <v>-130700</v>
      </c>
      <c r="Z3415">
        <v>-8713</v>
      </c>
      <c r="AA3415">
        <v>-0.42</v>
      </c>
      <c r="AB3415">
        <v>15</v>
      </c>
      <c r="AC3415">
        <v>7</v>
      </c>
      <c r="AD3415">
        <v>8</v>
      </c>
      <c r="AE3415">
        <v>46.67</v>
      </c>
      <c r="AF3415">
        <v>19</v>
      </c>
      <c r="AG3415">
        <v>3</v>
      </c>
      <c r="AH3415">
        <v>2</v>
      </c>
      <c r="AI3415">
        <v>10</v>
      </c>
      <c r="AJ3415" s="301">
        <v>43919</v>
      </c>
      <c r="AK3415">
        <v>822.3</v>
      </c>
      <c r="AL3415">
        <v>2133</v>
      </c>
      <c r="AM3415" s="301">
        <v>43828</v>
      </c>
      <c r="AN3415">
        <v>1234</v>
      </c>
      <c r="AO3415">
        <v>2821</v>
      </c>
      <c r="AP3415" s="301">
        <v>43645</v>
      </c>
      <c r="AQ3415">
        <v>1194.5</v>
      </c>
      <c r="AR3415">
        <v>2838</v>
      </c>
      <c r="AS3415" s="301">
        <v>43280</v>
      </c>
      <c r="AT3415">
        <v>1398</v>
      </c>
      <c r="AU3415">
        <v>3470</v>
      </c>
    </row>
    <row r="3416" spans="1:47" x14ac:dyDescent="0.2">
      <c r="A3416" s="102">
        <v>3669</v>
      </c>
      <c r="B3416">
        <v>1605</v>
      </c>
      <c r="C3416" t="s">
        <v>1062</v>
      </c>
      <c r="D3416" t="s">
        <v>1045</v>
      </c>
      <c r="E3416">
        <v>672.9</v>
      </c>
      <c r="F3416">
        <v>659.6</v>
      </c>
      <c r="G3416">
        <v>1600</v>
      </c>
      <c r="H3416" t="s">
        <v>901</v>
      </c>
      <c r="I3416">
        <v>3197</v>
      </c>
      <c r="J3416" t="s">
        <v>508</v>
      </c>
      <c r="K3416" t="s">
        <v>921</v>
      </c>
      <c r="L3416">
        <v>1738</v>
      </c>
      <c r="M3416">
        <v>1715</v>
      </c>
      <c r="N3416">
        <v>600</v>
      </c>
      <c r="O3416" t="s">
        <v>898</v>
      </c>
      <c r="P3416">
        <v>0.75679023481089402</v>
      </c>
      <c r="Q3416">
        <v>0.87057809236558303</v>
      </c>
      <c r="R3416" s="15">
        <v>0.49935578972974298</v>
      </c>
      <c r="S3416">
        <v>1.37767603654863E-2</v>
      </c>
      <c r="T3416">
        <v>-0.64457147530825198</v>
      </c>
      <c r="U3416">
        <v>0.64457147530825198</v>
      </c>
      <c r="V3416">
        <v>0.64471223978940695</v>
      </c>
      <c r="W3416">
        <v>-5.98</v>
      </c>
      <c r="X3416">
        <v>2.56</v>
      </c>
      <c r="Y3416">
        <v>-131610</v>
      </c>
      <c r="Z3416">
        <v>-8226</v>
      </c>
      <c r="AA3416">
        <v>-0.39</v>
      </c>
      <c r="AB3416">
        <v>16</v>
      </c>
      <c r="AC3416">
        <v>7</v>
      </c>
      <c r="AD3416">
        <v>9</v>
      </c>
      <c r="AE3416">
        <v>43.75</v>
      </c>
      <c r="AF3416">
        <v>15</v>
      </c>
      <c r="AG3416">
        <v>4</v>
      </c>
      <c r="AH3416">
        <v>5</v>
      </c>
      <c r="AI3416">
        <v>7</v>
      </c>
      <c r="AJ3416" s="301">
        <v>43919</v>
      </c>
      <c r="AK3416">
        <v>599.20000000000005</v>
      </c>
      <c r="AL3416">
        <v>1614</v>
      </c>
      <c r="AM3416" s="301">
        <v>43828</v>
      </c>
      <c r="AN3416">
        <v>1136.5</v>
      </c>
      <c r="AO3416">
        <v>2135</v>
      </c>
      <c r="AP3416" s="301">
        <v>43645</v>
      </c>
      <c r="AQ3416">
        <v>992.9</v>
      </c>
      <c r="AR3416">
        <v>1873</v>
      </c>
      <c r="AS3416" s="301">
        <v>43280</v>
      </c>
      <c r="AT3416">
        <v>1132.5</v>
      </c>
      <c r="AU3416">
        <v>1626</v>
      </c>
    </row>
    <row r="3417" spans="1:47" x14ac:dyDescent="0.2">
      <c r="A3417" s="102">
        <v>30</v>
      </c>
      <c r="B3417">
        <v>4634</v>
      </c>
      <c r="C3417" t="s">
        <v>62</v>
      </c>
      <c r="D3417" t="s">
        <v>920</v>
      </c>
      <c r="E3417">
        <v>1984</v>
      </c>
      <c r="F3417">
        <v>2000</v>
      </c>
      <c r="G3417">
        <v>500</v>
      </c>
      <c r="H3417" t="s">
        <v>898</v>
      </c>
      <c r="I3417">
        <v>8750</v>
      </c>
      <c r="J3417" t="s">
        <v>27</v>
      </c>
      <c r="K3417" t="s">
        <v>1018</v>
      </c>
      <c r="L3417">
        <v>1277.5</v>
      </c>
      <c r="M3417">
        <v>1283</v>
      </c>
      <c r="N3417">
        <v>800</v>
      </c>
      <c r="O3417" t="s">
        <v>901</v>
      </c>
      <c r="P3417">
        <v>0.70611554332031201</v>
      </c>
      <c r="Q3417">
        <v>0.97941003750703104</v>
      </c>
      <c r="R3417">
        <v>5.5283654080156503E-3</v>
      </c>
      <c r="S3417" s="15">
        <v>1.3781870874181099E-5</v>
      </c>
      <c r="T3417">
        <v>0.491311753003975</v>
      </c>
      <c r="U3417">
        <v>0.491311753003975</v>
      </c>
      <c r="V3417">
        <v>0.649831228992374</v>
      </c>
      <c r="W3417">
        <v>1.88</v>
      </c>
      <c r="X3417">
        <v>2.64</v>
      </c>
      <c r="Y3417">
        <v>-131870</v>
      </c>
      <c r="Z3417">
        <v>-14652</v>
      </c>
      <c r="AA3417">
        <v>-0.74</v>
      </c>
      <c r="AB3417">
        <v>9</v>
      </c>
      <c r="AC3417">
        <v>4</v>
      </c>
      <c r="AD3417">
        <v>5</v>
      </c>
      <c r="AE3417">
        <v>44.44</v>
      </c>
      <c r="AF3417">
        <v>21</v>
      </c>
      <c r="AG3417">
        <v>1</v>
      </c>
      <c r="AH3417">
        <v>1</v>
      </c>
      <c r="AI3417">
        <v>7</v>
      </c>
      <c r="AJ3417" s="301">
        <v>43919</v>
      </c>
      <c r="AK3417">
        <v>2221</v>
      </c>
      <c r="AL3417">
        <v>1305</v>
      </c>
      <c r="AM3417" s="301">
        <v>43828</v>
      </c>
      <c r="AN3417">
        <v>2667</v>
      </c>
      <c r="AO3417">
        <v>1816.5</v>
      </c>
      <c r="AP3417" s="301">
        <v>43645</v>
      </c>
      <c r="AQ3417">
        <v>2387</v>
      </c>
      <c r="AR3417">
        <v>1656</v>
      </c>
      <c r="AS3417" s="301">
        <v>43280</v>
      </c>
      <c r="AT3417">
        <v>2796</v>
      </c>
      <c r="AU3417">
        <v>1954.5</v>
      </c>
    </row>
    <row r="3418" spans="1:47" x14ac:dyDescent="0.2">
      <c r="A3418" s="102">
        <v>2596</v>
      </c>
      <c r="B3418">
        <v>4004</v>
      </c>
      <c r="C3418" t="s">
        <v>1027</v>
      </c>
      <c r="D3418" t="s">
        <v>920</v>
      </c>
      <c r="E3418">
        <v>2393</v>
      </c>
      <c r="F3418">
        <v>2398</v>
      </c>
      <c r="G3418">
        <v>400</v>
      </c>
      <c r="H3418" t="s">
        <v>901</v>
      </c>
      <c r="I3418">
        <v>6395</v>
      </c>
      <c r="J3418" t="s">
        <v>1004</v>
      </c>
      <c r="K3418" t="s">
        <v>909</v>
      </c>
      <c r="L3418">
        <v>890</v>
      </c>
      <c r="M3418">
        <v>892</v>
      </c>
      <c r="N3418">
        <v>1100</v>
      </c>
      <c r="O3418" t="s">
        <v>898</v>
      </c>
      <c r="P3418">
        <v>0.88830086773814299</v>
      </c>
      <c r="Q3418">
        <v>0.90873858160343401</v>
      </c>
      <c r="R3418" s="15">
        <v>2.5389985338170201E-2</v>
      </c>
      <c r="S3418">
        <v>4.3276417705670298E-2</v>
      </c>
      <c r="T3418">
        <v>-1.27525158518802</v>
      </c>
      <c r="U3418">
        <v>1.27525158518802</v>
      </c>
      <c r="V3418">
        <v>0.83680430282227303</v>
      </c>
      <c r="W3418">
        <v>-6.85</v>
      </c>
      <c r="X3418">
        <v>2.29</v>
      </c>
      <c r="Y3418">
        <v>-131918</v>
      </c>
      <c r="Z3418">
        <v>-14658</v>
      </c>
      <c r="AA3418">
        <v>-0.56000000000000005</v>
      </c>
      <c r="AB3418">
        <v>9</v>
      </c>
      <c r="AC3418">
        <v>4</v>
      </c>
      <c r="AD3418">
        <v>5</v>
      </c>
      <c r="AE3418">
        <v>44.44</v>
      </c>
      <c r="AF3418">
        <v>18</v>
      </c>
      <c r="AG3418">
        <v>1</v>
      </c>
      <c r="AH3418">
        <v>1</v>
      </c>
      <c r="AI3418">
        <v>7</v>
      </c>
      <c r="AJ3418" s="301">
        <v>43919</v>
      </c>
      <c r="AK3418">
        <v>2311</v>
      </c>
      <c r="AL3418">
        <v>796</v>
      </c>
      <c r="AM3418" s="301">
        <v>43828</v>
      </c>
      <c r="AN3418">
        <v>2899</v>
      </c>
      <c r="AO3418">
        <v>1001</v>
      </c>
      <c r="AP3418" s="301">
        <v>43645</v>
      </c>
      <c r="AQ3418">
        <v>3200</v>
      </c>
      <c r="AR3418">
        <v>1155</v>
      </c>
      <c r="AS3418" s="301">
        <v>43280</v>
      </c>
      <c r="AT3418">
        <v>4840</v>
      </c>
      <c r="AU3418">
        <v>1330</v>
      </c>
    </row>
    <row r="3419" spans="1:47" x14ac:dyDescent="0.2">
      <c r="A3419" s="102">
        <v>4007</v>
      </c>
      <c r="B3419">
        <v>8303</v>
      </c>
      <c r="C3419" t="s">
        <v>1460</v>
      </c>
      <c r="D3419" t="s">
        <v>940</v>
      </c>
      <c r="E3419">
        <v>1287</v>
      </c>
      <c r="F3419">
        <v>1296</v>
      </c>
      <c r="G3419">
        <v>700</v>
      </c>
      <c r="H3419" t="s">
        <v>901</v>
      </c>
      <c r="I3419">
        <v>8801</v>
      </c>
      <c r="J3419" t="s">
        <v>1458</v>
      </c>
      <c r="K3419" t="s">
        <v>917</v>
      </c>
      <c r="L3419">
        <v>1870</v>
      </c>
      <c r="M3419">
        <v>1885.5</v>
      </c>
      <c r="N3419">
        <v>500</v>
      </c>
      <c r="O3419" t="s">
        <v>898</v>
      </c>
      <c r="P3419">
        <v>0.589038761744337</v>
      </c>
      <c r="Q3419">
        <v>0.85563429887637199</v>
      </c>
      <c r="R3419">
        <v>0.499642889597819</v>
      </c>
      <c r="S3419">
        <v>9.1459710100550706E-2</v>
      </c>
      <c r="T3419">
        <v>-0.222641249955673</v>
      </c>
      <c r="U3419">
        <v>0.222641249955673</v>
      </c>
      <c r="V3419">
        <v>0.28259699421679002</v>
      </c>
      <c r="W3419">
        <v>-1.68</v>
      </c>
      <c r="X3419">
        <v>3.77</v>
      </c>
      <c r="Y3419">
        <v>-133026</v>
      </c>
      <c r="Z3419">
        <v>-7825</v>
      </c>
      <c r="AA3419">
        <v>-0.24</v>
      </c>
      <c r="AB3419">
        <v>17</v>
      </c>
      <c r="AC3419">
        <v>9</v>
      </c>
      <c r="AD3419">
        <v>8</v>
      </c>
      <c r="AE3419">
        <v>52.94</v>
      </c>
      <c r="AF3419">
        <v>18</v>
      </c>
      <c r="AG3419">
        <v>2</v>
      </c>
      <c r="AH3419">
        <v>3</v>
      </c>
      <c r="AI3419">
        <v>12</v>
      </c>
      <c r="AJ3419" s="301">
        <v>43919</v>
      </c>
      <c r="AK3419">
        <v>1461</v>
      </c>
      <c r="AL3419">
        <v>1862.5</v>
      </c>
      <c r="AM3419" s="301">
        <v>43828</v>
      </c>
      <c r="AN3419">
        <v>1675</v>
      </c>
      <c r="AO3419">
        <v>2672</v>
      </c>
      <c r="AP3419" s="301">
        <v>43645</v>
      </c>
      <c r="AQ3419">
        <v>1691</v>
      </c>
      <c r="AR3419">
        <v>2641</v>
      </c>
      <c r="AS3419" s="301">
        <v>43280</v>
      </c>
      <c r="AT3419">
        <v>1672</v>
      </c>
      <c r="AU3419">
        <v>2645.5</v>
      </c>
    </row>
    <row r="3420" spans="1:47" x14ac:dyDescent="0.2">
      <c r="A3420" s="102">
        <v>1786</v>
      </c>
      <c r="B3420">
        <v>2914</v>
      </c>
      <c r="C3420" t="s">
        <v>994</v>
      </c>
      <c r="D3420" t="s">
        <v>923</v>
      </c>
      <c r="E3420">
        <v>1998.5</v>
      </c>
      <c r="F3420">
        <v>1997</v>
      </c>
      <c r="G3420">
        <v>500</v>
      </c>
      <c r="H3420" t="s">
        <v>901</v>
      </c>
      <c r="I3420">
        <v>5929</v>
      </c>
      <c r="J3420" t="s">
        <v>1207</v>
      </c>
      <c r="K3420" t="s">
        <v>1032</v>
      </c>
      <c r="L3420">
        <v>942</v>
      </c>
      <c r="M3420">
        <v>939</v>
      </c>
      <c r="N3420">
        <v>1100</v>
      </c>
      <c r="O3420" t="s">
        <v>898</v>
      </c>
      <c r="P3420">
        <v>0.92157916692364406</v>
      </c>
      <c r="Q3420">
        <v>0.93061080490947701</v>
      </c>
      <c r="R3420">
        <v>6.5594564859932595E-4</v>
      </c>
      <c r="S3420">
        <v>8.5808543547622906E-2</v>
      </c>
      <c r="T3420">
        <v>-1.65991917904838</v>
      </c>
      <c r="U3420">
        <v>1.65991917904838</v>
      </c>
      <c r="V3420">
        <v>1.3934470737017399</v>
      </c>
      <c r="W3420">
        <v>-11.67</v>
      </c>
      <c r="X3420">
        <v>3.45</v>
      </c>
      <c r="Y3420">
        <v>-133387</v>
      </c>
      <c r="Z3420">
        <v>-10261</v>
      </c>
      <c r="AA3420">
        <v>-0.76</v>
      </c>
      <c r="AB3420">
        <v>13</v>
      </c>
      <c r="AC3420">
        <v>6</v>
      </c>
      <c r="AD3420">
        <v>7</v>
      </c>
      <c r="AE3420">
        <v>46.15</v>
      </c>
      <c r="AF3420">
        <v>17</v>
      </c>
      <c r="AG3420">
        <v>2</v>
      </c>
      <c r="AH3420">
        <v>3</v>
      </c>
      <c r="AI3420">
        <v>8</v>
      </c>
      <c r="AJ3420" s="301">
        <v>43919</v>
      </c>
      <c r="AK3420">
        <v>2053.5</v>
      </c>
      <c r="AL3420">
        <v>857</v>
      </c>
      <c r="AM3420" s="301">
        <v>43828</v>
      </c>
      <c r="AN3420">
        <v>2432.5</v>
      </c>
      <c r="AO3420">
        <v>1229</v>
      </c>
      <c r="AP3420" s="301">
        <v>43645</v>
      </c>
      <c r="AQ3420">
        <v>2401</v>
      </c>
      <c r="AR3420">
        <v>1181</v>
      </c>
      <c r="AS3420" s="301">
        <v>43280</v>
      </c>
      <c r="AT3420">
        <v>3013</v>
      </c>
      <c r="AU3420">
        <v>1159</v>
      </c>
    </row>
    <row r="3421" spans="1:47" x14ac:dyDescent="0.2">
      <c r="A3421" s="102">
        <v>2241</v>
      </c>
      <c r="B3421">
        <v>1417</v>
      </c>
      <c r="C3421" t="s">
        <v>1462</v>
      </c>
      <c r="D3421" t="s">
        <v>907</v>
      </c>
      <c r="E3421">
        <v>1611</v>
      </c>
      <c r="F3421">
        <v>1595</v>
      </c>
      <c r="G3421">
        <v>600</v>
      </c>
      <c r="H3421" t="s">
        <v>898</v>
      </c>
      <c r="I3421">
        <v>5938</v>
      </c>
      <c r="J3421" t="s">
        <v>1395</v>
      </c>
      <c r="K3421" t="s">
        <v>1032</v>
      </c>
      <c r="L3421">
        <v>1514</v>
      </c>
      <c r="M3421">
        <v>1480</v>
      </c>
      <c r="N3421">
        <v>600</v>
      </c>
      <c r="O3421" t="s">
        <v>901</v>
      </c>
      <c r="P3421">
        <v>0.88733173953550204</v>
      </c>
      <c r="Q3421">
        <v>0.91841562210264405</v>
      </c>
      <c r="R3421">
        <v>0.186419595962493</v>
      </c>
      <c r="S3421" s="15">
        <v>7.3765979578120002E-3</v>
      </c>
      <c r="T3421">
        <v>0.87601025516995901</v>
      </c>
      <c r="U3421">
        <v>0.87601025516995901</v>
      </c>
      <c r="V3421">
        <v>0.450549943730642</v>
      </c>
      <c r="W3421">
        <v>4.78</v>
      </c>
      <c r="X3421">
        <v>7.21</v>
      </c>
      <c r="Y3421">
        <v>-134284</v>
      </c>
      <c r="Z3421">
        <v>-9592</v>
      </c>
      <c r="AA3421">
        <v>-0.71</v>
      </c>
      <c r="AB3421">
        <v>14</v>
      </c>
      <c r="AC3421">
        <v>7</v>
      </c>
      <c r="AD3421">
        <v>7</v>
      </c>
      <c r="AE3421">
        <v>50</v>
      </c>
      <c r="AF3421">
        <v>17</v>
      </c>
      <c r="AG3421">
        <v>3</v>
      </c>
      <c r="AH3421">
        <v>4</v>
      </c>
      <c r="AI3421">
        <v>7</v>
      </c>
      <c r="AJ3421" s="301">
        <v>43919</v>
      </c>
      <c r="AK3421">
        <v>1375</v>
      </c>
      <c r="AL3421">
        <v>1332</v>
      </c>
      <c r="AM3421" s="301">
        <v>43828</v>
      </c>
      <c r="AN3421">
        <v>1651</v>
      </c>
      <c r="AO3421">
        <v>1889</v>
      </c>
      <c r="AP3421" s="301">
        <v>43645</v>
      </c>
      <c r="AQ3421">
        <v>1652</v>
      </c>
      <c r="AR3421">
        <v>1774</v>
      </c>
      <c r="AS3421" s="301">
        <v>43280</v>
      </c>
      <c r="AT3421">
        <v>1687</v>
      </c>
      <c r="AU3421">
        <v>2190</v>
      </c>
    </row>
    <row r="3422" spans="1:47" x14ac:dyDescent="0.2">
      <c r="A3422" s="102">
        <v>1346</v>
      </c>
      <c r="B3422">
        <v>6371</v>
      </c>
      <c r="C3422" t="s">
        <v>1003</v>
      </c>
      <c r="D3422" t="s">
        <v>909</v>
      </c>
      <c r="E3422">
        <v>2599</v>
      </c>
      <c r="F3422">
        <v>2563</v>
      </c>
      <c r="G3422">
        <v>400</v>
      </c>
      <c r="H3422" t="s">
        <v>901</v>
      </c>
      <c r="I3422">
        <v>9303</v>
      </c>
      <c r="J3422" t="s">
        <v>1166</v>
      </c>
      <c r="K3422" t="s">
        <v>1184</v>
      </c>
      <c r="L3422">
        <v>1276</v>
      </c>
      <c r="M3422">
        <v>1286</v>
      </c>
      <c r="N3422">
        <v>800</v>
      </c>
      <c r="O3422" t="s">
        <v>898</v>
      </c>
      <c r="P3422">
        <v>0.95992769637405095</v>
      </c>
      <c r="Q3422">
        <v>0.94035382052981498</v>
      </c>
      <c r="R3422">
        <v>7.9206282736505207E-2</v>
      </c>
      <c r="S3422">
        <v>2.8405182587363801E-2</v>
      </c>
      <c r="T3422">
        <v>-0.76976558057614297</v>
      </c>
      <c r="U3422">
        <v>0.76976558057614297</v>
      </c>
      <c r="V3422">
        <v>0.55884533107389101</v>
      </c>
      <c r="W3422">
        <v>-2.93</v>
      </c>
      <c r="X3422">
        <v>0.35</v>
      </c>
      <c r="Y3422">
        <v>-134575</v>
      </c>
      <c r="Z3422">
        <v>-10352</v>
      </c>
      <c r="AA3422">
        <v>-0.67</v>
      </c>
      <c r="AB3422">
        <v>13</v>
      </c>
      <c r="AC3422">
        <v>4</v>
      </c>
      <c r="AD3422">
        <v>9</v>
      </c>
      <c r="AE3422">
        <v>30.77</v>
      </c>
      <c r="AF3422">
        <v>20</v>
      </c>
      <c r="AG3422">
        <v>2</v>
      </c>
      <c r="AH3422">
        <v>1</v>
      </c>
      <c r="AI3422">
        <v>10</v>
      </c>
      <c r="AJ3422" s="301">
        <v>43919</v>
      </c>
      <c r="AK3422">
        <v>2608</v>
      </c>
      <c r="AL3422">
        <v>1217</v>
      </c>
      <c r="AM3422" s="301">
        <v>43828</v>
      </c>
      <c r="AN3422">
        <v>3865</v>
      </c>
      <c r="AO3422">
        <v>1471</v>
      </c>
      <c r="AP3422" s="301">
        <v>43645</v>
      </c>
      <c r="AQ3422">
        <v>3630</v>
      </c>
      <c r="AR3422">
        <v>1417</v>
      </c>
      <c r="AS3422" s="301">
        <v>43280</v>
      </c>
      <c r="AT3422">
        <v>4390</v>
      </c>
      <c r="AU3422">
        <v>1330</v>
      </c>
    </row>
    <row r="3423" spans="1:47" x14ac:dyDescent="0.2">
      <c r="A3423" s="102">
        <v>3864</v>
      </c>
      <c r="B3423">
        <v>4502</v>
      </c>
      <c r="C3423" t="s">
        <v>1096</v>
      </c>
      <c r="D3423" t="s">
        <v>918</v>
      </c>
      <c r="E3423">
        <v>3943</v>
      </c>
      <c r="F3423">
        <v>3882</v>
      </c>
      <c r="G3423">
        <v>200</v>
      </c>
      <c r="H3423" t="s">
        <v>901</v>
      </c>
      <c r="I3423">
        <v>9759</v>
      </c>
      <c r="J3423" t="s">
        <v>387</v>
      </c>
      <c r="K3423" t="s">
        <v>900</v>
      </c>
      <c r="L3423">
        <v>1850</v>
      </c>
      <c r="M3423">
        <v>1869</v>
      </c>
      <c r="N3423">
        <v>400</v>
      </c>
      <c r="O3423" t="s">
        <v>898</v>
      </c>
      <c r="P3423">
        <v>0.80719237720228199</v>
      </c>
      <c r="Q3423">
        <v>0.86226353493805197</v>
      </c>
      <c r="R3423">
        <v>0.43931855135445802</v>
      </c>
      <c r="S3423">
        <v>1.0547851490812501E-3</v>
      </c>
      <c r="T3423">
        <v>-2.4213902536877301</v>
      </c>
      <c r="U3423">
        <v>2.4213902536877301</v>
      </c>
      <c r="V3423">
        <v>2.1556712549679999</v>
      </c>
      <c r="W3423">
        <v>-14.63</v>
      </c>
      <c r="X3423">
        <v>3.71</v>
      </c>
      <c r="Y3423">
        <v>-134807</v>
      </c>
      <c r="Z3423">
        <v>-11234</v>
      </c>
      <c r="AA3423">
        <v>-0.46</v>
      </c>
      <c r="AB3423">
        <v>12</v>
      </c>
      <c r="AC3423">
        <v>4</v>
      </c>
      <c r="AD3423">
        <v>8</v>
      </c>
      <c r="AE3423">
        <v>33.33</v>
      </c>
      <c r="AF3423">
        <v>18</v>
      </c>
      <c r="AG3423">
        <v>3</v>
      </c>
      <c r="AH3423">
        <v>1</v>
      </c>
      <c r="AI3423">
        <v>8</v>
      </c>
      <c r="AJ3423" s="301">
        <v>43919</v>
      </c>
      <c r="AK3423">
        <v>3345</v>
      </c>
      <c r="AL3423">
        <v>1507</v>
      </c>
      <c r="AM3423" s="301">
        <v>43828</v>
      </c>
      <c r="AN3423">
        <v>4332</v>
      </c>
      <c r="AO3423">
        <v>1798</v>
      </c>
      <c r="AP3423" s="301">
        <v>43645</v>
      </c>
      <c r="AQ3423">
        <v>3857</v>
      </c>
      <c r="AR3423">
        <v>1588</v>
      </c>
      <c r="AS3423" s="301">
        <v>43280</v>
      </c>
      <c r="AT3423">
        <v>4560</v>
      </c>
      <c r="AU3423">
        <v>1228</v>
      </c>
    </row>
    <row r="3424" spans="1:47" x14ac:dyDescent="0.2">
      <c r="A3424" s="102">
        <v>3492</v>
      </c>
      <c r="B3424">
        <v>7459</v>
      </c>
      <c r="C3424" t="s">
        <v>604</v>
      </c>
      <c r="D3424" t="s">
        <v>905</v>
      </c>
      <c r="E3424">
        <v>2035</v>
      </c>
      <c r="F3424">
        <v>2036</v>
      </c>
      <c r="G3424">
        <v>500</v>
      </c>
      <c r="H3424" t="s">
        <v>901</v>
      </c>
      <c r="I3424">
        <v>8359</v>
      </c>
      <c r="J3424" t="s">
        <v>453</v>
      </c>
      <c r="K3424" t="s">
        <v>940</v>
      </c>
      <c r="L3424">
        <v>401</v>
      </c>
      <c r="M3424">
        <v>406</v>
      </c>
      <c r="N3424">
        <v>2500</v>
      </c>
      <c r="O3424" t="s">
        <v>898</v>
      </c>
      <c r="P3424">
        <v>0.65431823218785901</v>
      </c>
      <c r="Q3424">
        <v>0.87777292453891997</v>
      </c>
      <c r="R3424" s="15">
        <v>5.6375440516371798E-2</v>
      </c>
      <c r="S3424" s="15">
        <v>4.0266892459575397E-2</v>
      </c>
      <c r="T3424">
        <v>-1.6049598570394601</v>
      </c>
      <c r="U3424">
        <v>1.6049598570394601</v>
      </c>
      <c r="V3424">
        <v>1.5096029223801</v>
      </c>
      <c r="W3424">
        <v>-9.0299999999999994</v>
      </c>
      <c r="X3424">
        <v>0.28999999999999998</v>
      </c>
      <c r="Y3424">
        <v>-135039</v>
      </c>
      <c r="Z3424">
        <v>-9003</v>
      </c>
      <c r="AA3424">
        <v>-0.42</v>
      </c>
      <c r="AB3424">
        <v>15</v>
      </c>
      <c r="AC3424">
        <v>6</v>
      </c>
      <c r="AD3424">
        <v>9</v>
      </c>
      <c r="AE3424">
        <v>40</v>
      </c>
      <c r="AF3424">
        <v>20</v>
      </c>
      <c r="AG3424">
        <v>1</v>
      </c>
      <c r="AH3424">
        <v>1</v>
      </c>
      <c r="AI3424">
        <v>13</v>
      </c>
      <c r="AJ3424" s="301">
        <v>43919</v>
      </c>
      <c r="AK3424">
        <v>2183</v>
      </c>
      <c r="AL3424">
        <v>401</v>
      </c>
      <c r="AM3424" s="301">
        <v>43828</v>
      </c>
      <c r="AN3424">
        <v>2413</v>
      </c>
      <c r="AO3424">
        <v>478</v>
      </c>
      <c r="AP3424" s="301">
        <v>43645</v>
      </c>
      <c r="AQ3424">
        <v>2427</v>
      </c>
      <c r="AR3424">
        <v>445</v>
      </c>
      <c r="AS3424" s="301">
        <v>43280</v>
      </c>
      <c r="AT3424">
        <v>2183</v>
      </c>
      <c r="AU3424">
        <v>466</v>
      </c>
    </row>
    <row r="3425" spans="1:47" x14ac:dyDescent="0.2">
      <c r="A3425" s="102">
        <v>143</v>
      </c>
      <c r="B3425">
        <v>9501</v>
      </c>
      <c r="C3425" t="s">
        <v>943</v>
      </c>
      <c r="D3425" t="s">
        <v>942</v>
      </c>
      <c r="E3425">
        <v>333</v>
      </c>
      <c r="F3425">
        <v>330</v>
      </c>
      <c r="G3425">
        <v>3300</v>
      </c>
      <c r="H3425" t="s">
        <v>901</v>
      </c>
      <c r="I3425">
        <v>9509</v>
      </c>
      <c r="J3425" t="s">
        <v>1372</v>
      </c>
      <c r="K3425" t="s">
        <v>942</v>
      </c>
      <c r="L3425">
        <v>407</v>
      </c>
      <c r="M3425">
        <v>404</v>
      </c>
      <c r="N3425">
        <v>2700</v>
      </c>
      <c r="O3425" t="s">
        <v>898</v>
      </c>
      <c r="P3425">
        <v>0.67444483508567199</v>
      </c>
      <c r="Q3425">
        <v>0.97066521065412603</v>
      </c>
      <c r="R3425">
        <v>0.25158724411232303</v>
      </c>
      <c r="S3425" s="15">
        <v>1.91858970296023E-2</v>
      </c>
      <c r="T3425">
        <v>-1.05115738174438</v>
      </c>
      <c r="U3425">
        <v>1.05115738174438</v>
      </c>
      <c r="V3425">
        <v>1.1159780000588599</v>
      </c>
      <c r="W3425">
        <v>-3.41</v>
      </c>
      <c r="X3425">
        <v>0.17</v>
      </c>
      <c r="Y3425">
        <v>-135063</v>
      </c>
      <c r="Z3425">
        <v>-9647</v>
      </c>
      <c r="AA3425">
        <v>-0.48</v>
      </c>
      <c r="AB3425">
        <v>14</v>
      </c>
      <c r="AC3425">
        <v>6</v>
      </c>
      <c r="AD3425">
        <v>8</v>
      </c>
      <c r="AE3425">
        <v>42.86</v>
      </c>
      <c r="AF3425">
        <v>19</v>
      </c>
      <c r="AG3425">
        <v>2</v>
      </c>
      <c r="AH3425">
        <v>2</v>
      </c>
      <c r="AI3425">
        <v>10</v>
      </c>
      <c r="AJ3425" s="301">
        <v>43919</v>
      </c>
      <c r="AK3425">
        <v>399</v>
      </c>
      <c r="AL3425">
        <v>488</v>
      </c>
      <c r="AM3425" s="301">
        <v>43828</v>
      </c>
      <c r="AN3425">
        <v>467</v>
      </c>
      <c r="AO3425">
        <v>530</v>
      </c>
      <c r="AP3425" s="301">
        <v>43645</v>
      </c>
      <c r="AQ3425">
        <v>567</v>
      </c>
      <c r="AR3425">
        <v>611</v>
      </c>
      <c r="AS3425" s="301">
        <v>43280</v>
      </c>
      <c r="AT3425">
        <v>511</v>
      </c>
      <c r="AU3425">
        <v>729</v>
      </c>
    </row>
    <row r="3426" spans="1:47" x14ac:dyDescent="0.2">
      <c r="A3426" s="102">
        <v>1241</v>
      </c>
      <c r="B3426">
        <v>5334</v>
      </c>
      <c r="C3426" t="s">
        <v>1074</v>
      </c>
      <c r="D3426" t="s">
        <v>897</v>
      </c>
      <c r="E3426">
        <v>1533</v>
      </c>
      <c r="F3426">
        <v>1527</v>
      </c>
      <c r="G3426">
        <v>700</v>
      </c>
      <c r="H3426" t="s">
        <v>901</v>
      </c>
      <c r="I3426">
        <v>6592</v>
      </c>
      <c r="J3426" t="s">
        <v>1059</v>
      </c>
      <c r="K3426" t="s">
        <v>903</v>
      </c>
      <c r="L3426">
        <v>3415</v>
      </c>
      <c r="M3426">
        <v>3380</v>
      </c>
      <c r="N3426">
        <v>300</v>
      </c>
      <c r="O3426" t="s">
        <v>898</v>
      </c>
      <c r="P3426">
        <v>0.82972651156931698</v>
      </c>
      <c r="Q3426">
        <v>0.94273005731390802</v>
      </c>
      <c r="R3426" s="15">
        <v>0.43599179963243401</v>
      </c>
      <c r="S3426">
        <v>6.7106658064677194E-2</v>
      </c>
      <c r="T3426">
        <v>-1.1423684845523701</v>
      </c>
      <c r="U3426">
        <v>1.1423684845523701</v>
      </c>
      <c r="V3426">
        <v>1.2346271995060101</v>
      </c>
      <c r="W3426">
        <v>-5.0199999999999996</v>
      </c>
      <c r="X3426">
        <v>5.41</v>
      </c>
      <c r="Y3426">
        <v>-135079</v>
      </c>
      <c r="Z3426">
        <v>-13508</v>
      </c>
      <c r="AA3426">
        <v>-0.99</v>
      </c>
      <c r="AB3426">
        <v>10</v>
      </c>
      <c r="AC3426">
        <v>4</v>
      </c>
      <c r="AD3426">
        <v>6</v>
      </c>
      <c r="AE3426">
        <v>40</v>
      </c>
      <c r="AF3426">
        <v>20</v>
      </c>
      <c r="AG3426">
        <v>0</v>
      </c>
      <c r="AH3426">
        <v>2</v>
      </c>
      <c r="AI3426">
        <v>8</v>
      </c>
      <c r="AJ3426" s="301">
        <v>43919</v>
      </c>
      <c r="AK3426">
        <v>1608</v>
      </c>
      <c r="AL3426">
        <v>3360</v>
      </c>
      <c r="AM3426" s="301">
        <v>43828</v>
      </c>
      <c r="AN3426">
        <v>2134</v>
      </c>
      <c r="AO3426">
        <v>4150</v>
      </c>
      <c r="AP3426" s="301">
        <v>43645</v>
      </c>
      <c r="AQ3426">
        <v>2076</v>
      </c>
      <c r="AR3426">
        <v>3850</v>
      </c>
      <c r="AS3426" s="301">
        <v>43280</v>
      </c>
      <c r="AT3426">
        <v>3025</v>
      </c>
      <c r="AU3426">
        <v>5180</v>
      </c>
    </row>
    <row r="3427" spans="1:47" x14ac:dyDescent="0.2">
      <c r="A3427" s="102">
        <v>41</v>
      </c>
      <c r="B3427">
        <v>3407</v>
      </c>
      <c r="C3427" t="s">
        <v>983</v>
      </c>
      <c r="D3427" t="s">
        <v>920</v>
      </c>
      <c r="E3427">
        <v>846.6</v>
      </c>
      <c r="F3427">
        <v>855.5</v>
      </c>
      <c r="G3427">
        <v>1300</v>
      </c>
      <c r="H3427" t="s">
        <v>898</v>
      </c>
      <c r="I3427">
        <v>9072</v>
      </c>
      <c r="J3427" t="s">
        <v>975</v>
      </c>
      <c r="K3427" t="s">
        <v>976</v>
      </c>
      <c r="L3427">
        <v>2118</v>
      </c>
      <c r="M3427">
        <v>2146</v>
      </c>
      <c r="N3427">
        <v>500</v>
      </c>
      <c r="O3427" t="s">
        <v>901</v>
      </c>
      <c r="P3427">
        <v>0.90597723096878702</v>
      </c>
      <c r="Q3427">
        <v>0.97766560301101402</v>
      </c>
      <c r="R3427">
        <v>8.2022689192598294E-2</v>
      </c>
      <c r="S3427">
        <v>2.8344272148342602E-4</v>
      </c>
      <c r="T3427">
        <v>0.98339201871878401</v>
      </c>
      <c r="U3427">
        <v>0.98339201871878401</v>
      </c>
      <c r="V3427">
        <v>1.2956225792312299</v>
      </c>
      <c r="W3427">
        <v>5.69</v>
      </c>
      <c r="X3427">
        <v>3.65</v>
      </c>
      <c r="Y3427">
        <v>-135093</v>
      </c>
      <c r="Z3427">
        <v>-9006</v>
      </c>
      <c r="AA3427">
        <v>-0.49</v>
      </c>
      <c r="AB3427">
        <v>15</v>
      </c>
      <c r="AC3427">
        <v>7</v>
      </c>
      <c r="AD3427">
        <v>8</v>
      </c>
      <c r="AE3427">
        <v>46.67</v>
      </c>
      <c r="AF3427">
        <v>19</v>
      </c>
      <c r="AG3427">
        <v>1</v>
      </c>
      <c r="AH3427">
        <v>1</v>
      </c>
      <c r="AI3427">
        <v>13</v>
      </c>
      <c r="AJ3427" s="301">
        <v>43919</v>
      </c>
      <c r="AK3427">
        <v>822.3</v>
      </c>
      <c r="AL3427">
        <v>2172</v>
      </c>
      <c r="AM3427" s="301">
        <v>43828</v>
      </c>
      <c r="AN3427">
        <v>1234</v>
      </c>
      <c r="AO3427">
        <v>2746</v>
      </c>
      <c r="AP3427" s="301">
        <v>43645</v>
      </c>
      <c r="AQ3427">
        <v>1194.5</v>
      </c>
      <c r="AR3427">
        <v>2562</v>
      </c>
      <c r="AS3427" s="301">
        <v>43280</v>
      </c>
      <c r="AT3427">
        <v>1398</v>
      </c>
      <c r="AU3427">
        <v>2840</v>
      </c>
    </row>
    <row r="3428" spans="1:47" x14ac:dyDescent="0.2">
      <c r="A3428" s="102">
        <v>1909</v>
      </c>
      <c r="B3428">
        <v>4581</v>
      </c>
      <c r="C3428" t="s">
        <v>1196</v>
      </c>
      <c r="D3428" t="s">
        <v>918</v>
      </c>
      <c r="E3428">
        <v>6720</v>
      </c>
      <c r="F3428">
        <v>6640</v>
      </c>
      <c r="G3428">
        <v>100</v>
      </c>
      <c r="H3428" t="s">
        <v>898</v>
      </c>
      <c r="I3428">
        <v>7011</v>
      </c>
      <c r="J3428" t="s">
        <v>1152</v>
      </c>
      <c r="K3428" t="s">
        <v>909</v>
      </c>
      <c r="L3428">
        <v>2500</v>
      </c>
      <c r="M3428">
        <v>2470</v>
      </c>
      <c r="N3428">
        <v>300</v>
      </c>
      <c r="O3428" t="s">
        <v>901</v>
      </c>
      <c r="P3428">
        <v>0.64078425998209898</v>
      </c>
      <c r="Q3428">
        <v>0.92723967867577495</v>
      </c>
      <c r="R3428">
        <v>8.0562771250585696E-2</v>
      </c>
      <c r="S3428">
        <v>2.15081653883131E-2</v>
      </c>
      <c r="T3428">
        <v>1.95410242555661</v>
      </c>
      <c r="U3428">
        <v>1.95410242555661</v>
      </c>
      <c r="V3428">
        <v>2.1266848574292299</v>
      </c>
      <c r="W3428">
        <v>10.199999999999999</v>
      </c>
      <c r="X3428">
        <v>11.6</v>
      </c>
      <c r="Y3428">
        <v>-135432</v>
      </c>
      <c r="Z3428">
        <v>-27086</v>
      </c>
      <c r="AA3428">
        <v>-1.91</v>
      </c>
      <c r="AB3428">
        <v>5</v>
      </c>
      <c r="AC3428">
        <v>1</v>
      </c>
      <c r="AD3428">
        <v>4</v>
      </c>
      <c r="AE3428">
        <v>20</v>
      </c>
      <c r="AF3428">
        <v>19</v>
      </c>
      <c r="AG3428">
        <v>0</v>
      </c>
      <c r="AH3428">
        <v>1</v>
      </c>
      <c r="AI3428">
        <v>4</v>
      </c>
      <c r="AJ3428" s="301">
        <v>43919</v>
      </c>
      <c r="AK3428">
        <v>7050</v>
      </c>
      <c r="AL3428">
        <v>2819.5</v>
      </c>
      <c r="AM3428" s="301">
        <v>43828</v>
      </c>
      <c r="AN3428">
        <v>8110</v>
      </c>
      <c r="AO3428">
        <v>4248</v>
      </c>
      <c r="AP3428" s="301">
        <v>43645</v>
      </c>
      <c r="AQ3428">
        <v>8570</v>
      </c>
      <c r="AR3428">
        <v>4766</v>
      </c>
      <c r="AS3428" s="301">
        <v>43280</v>
      </c>
      <c r="AT3428">
        <v>12570</v>
      </c>
      <c r="AU3428">
        <v>4025</v>
      </c>
    </row>
    <row r="3429" spans="1:47" x14ac:dyDescent="0.2">
      <c r="A3429" s="102">
        <v>3104</v>
      </c>
      <c r="B3429">
        <v>1969</v>
      </c>
      <c r="C3429" t="s">
        <v>1146</v>
      </c>
      <c r="D3429" t="s">
        <v>907</v>
      </c>
      <c r="E3429">
        <v>1570</v>
      </c>
      <c r="F3429">
        <v>1559</v>
      </c>
      <c r="G3429">
        <v>700</v>
      </c>
      <c r="H3429" t="s">
        <v>901</v>
      </c>
      <c r="I3429">
        <v>6923</v>
      </c>
      <c r="J3429" t="s">
        <v>54</v>
      </c>
      <c r="K3429" t="s">
        <v>903</v>
      </c>
      <c r="L3429">
        <v>2563</v>
      </c>
      <c r="M3429">
        <v>2534</v>
      </c>
      <c r="N3429">
        <v>400</v>
      </c>
      <c r="O3429" t="s">
        <v>898</v>
      </c>
      <c r="P3429">
        <v>0.73286019531254998</v>
      </c>
      <c r="Q3429">
        <v>0.89334508401354196</v>
      </c>
      <c r="R3429">
        <v>2.8866717328344799E-2</v>
      </c>
      <c r="S3429" s="15">
        <v>3.08459958879879E-2</v>
      </c>
      <c r="T3429">
        <v>-1.68998211760616</v>
      </c>
      <c r="U3429">
        <v>1.68998211760616</v>
      </c>
      <c r="V3429">
        <v>1.5801816353578499</v>
      </c>
      <c r="W3429">
        <v>-14.49</v>
      </c>
      <c r="X3429">
        <v>7.67</v>
      </c>
      <c r="Y3429">
        <v>-135529</v>
      </c>
      <c r="Z3429">
        <v>-12321</v>
      </c>
      <c r="AA3429">
        <v>-0.69</v>
      </c>
      <c r="AB3429">
        <v>11</v>
      </c>
      <c r="AC3429">
        <v>3</v>
      </c>
      <c r="AD3429">
        <v>8</v>
      </c>
      <c r="AE3429">
        <v>27.27</v>
      </c>
      <c r="AF3429">
        <v>19</v>
      </c>
      <c r="AG3429">
        <v>2</v>
      </c>
      <c r="AH3429">
        <v>1</v>
      </c>
      <c r="AI3429">
        <v>8</v>
      </c>
      <c r="AJ3429" s="301">
        <v>43919</v>
      </c>
      <c r="AK3429">
        <v>1711</v>
      </c>
      <c r="AL3429">
        <v>2175</v>
      </c>
      <c r="AM3429" s="301">
        <v>43828</v>
      </c>
      <c r="AN3429">
        <v>1960</v>
      </c>
      <c r="AO3429">
        <v>3180</v>
      </c>
      <c r="AP3429" s="301">
        <v>43645</v>
      </c>
      <c r="AQ3429">
        <v>1826</v>
      </c>
      <c r="AR3429">
        <v>2743</v>
      </c>
      <c r="AS3429" s="301">
        <v>43280</v>
      </c>
      <c r="AT3429">
        <v>1993</v>
      </c>
      <c r="AU3429">
        <v>3700</v>
      </c>
    </row>
    <row r="3430" spans="1:47" x14ac:dyDescent="0.2">
      <c r="A3430" s="102">
        <v>2288</v>
      </c>
      <c r="B3430">
        <v>8012</v>
      </c>
      <c r="C3430" t="s">
        <v>1055</v>
      </c>
      <c r="D3430" t="s">
        <v>905</v>
      </c>
      <c r="E3430">
        <v>1330</v>
      </c>
      <c r="F3430">
        <v>1330</v>
      </c>
      <c r="G3430">
        <v>800</v>
      </c>
      <c r="H3430" t="s">
        <v>901</v>
      </c>
      <c r="I3430">
        <v>9616</v>
      </c>
      <c r="J3430" t="s">
        <v>1156</v>
      </c>
      <c r="K3430" t="s">
        <v>910</v>
      </c>
      <c r="L3430">
        <v>3730</v>
      </c>
      <c r="M3430">
        <v>3595</v>
      </c>
      <c r="N3430">
        <v>300</v>
      </c>
      <c r="O3430" t="s">
        <v>898</v>
      </c>
      <c r="P3430">
        <v>0.751037095932231</v>
      </c>
      <c r="Q3430">
        <v>0.91715877825951997</v>
      </c>
      <c r="R3430">
        <v>4.0087642116338101E-4</v>
      </c>
      <c r="S3430">
        <v>6.6751214518399197E-3</v>
      </c>
      <c r="T3430">
        <v>-0.98781009759689797</v>
      </c>
      <c r="U3430">
        <v>0.98781009759689797</v>
      </c>
      <c r="V3430">
        <v>1.11636375711974</v>
      </c>
      <c r="W3430">
        <v>-23.02</v>
      </c>
      <c r="X3430">
        <v>1.34</v>
      </c>
      <c r="Y3430">
        <v>-135811</v>
      </c>
      <c r="Z3430">
        <v>-9054</v>
      </c>
      <c r="AA3430">
        <v>-0.77</v>
      </c>
      <c r="AB3430">
        <v>15</v>
      </c>
      <c r="AC3430">
        <v>8</v>
      </c>
      <c r="AD3430">
        <v>7</v>
      </c>
      <c r="AE3430">
        <v>53.33</v>
      </c>
      <c r="AF3430">
        <v>16</v>
      </c>
      <c r="AG3430">
        <v>4</v>
      </c>
      <c r="AH3430">
        <v>6</v>
      </c>
      <c r="AI3430">
        <v>5</v>
      </c>
      <c r="AJ3430" s="301">
        <v>43919</v>
      </c>
      <c r="AK3430">
        <v>1347</v>
      </c>
      <c r="AL3430">
        <v>2291</v>
      </c>
      <c r="AM3430" s="301">
        <v>43828</v>
      </c>
      <c r="AN3430">
        <v>1630</v>
      </c>
      <c r="AO3430">
        <v>5180</v>
      </c>
      <c r="AP3430" s="301">
        <v>43645</v>
      </c>
      <c r="AQ3430">
        <v>1650</v>
      </c>
      <c r="AR3430">
        <v>5240</v>
      </c>
      <c r="AS3430" s="301">
        <v>43280</v>
      </c>
      <c r="AT3430">
        <v>1691</v>
      </c>
      <c r="AU3430">
        <v>5940</v>
      </c>
    </row>
    <row r="3431" spans="1:47" x14ac:dyDescent="0.2">
      <c r="A3431" s="102">
        <v>4074</v>
      </c>
      <c r="B3431">
        <v>5463</v>
      </c>
      <c r="C3431" t="s">
        <v>63</v>
      </c>
      <c r="D3431" t="s">
        <v>939</v>
      </c>
      <c r="E3431">
        <v>2643</v>
      </c>
      <c r="F3431">
        <v>2662</v>
      </c>
      <c r="G3431">
        <v>400</v>
      </c>
      <c r="H3431" t="s">
        <v>898</v>
      </c>
      <c r="I3431">
        <v>9810</v>
      </c>
      <c r="J3431" t="s">
        <v>865</v>
      </c>
      <c r="K3431" t="s">
        <v>905</v>
      </c>
      <c r="L3431">
        <v>3400</v>
      </c>
      <c r="M3431">
        <v>3370</v>
      </c>
      <c r="N3431">
        <v>300</v>
      </c>
      <c r="O3431" t="s">
        <v>901</v>
      </c>
      <c r="P3431">
        <v>0.71842108277071903</v>
      </c>
      <c r="Q3431">
        <v>0.85168021803184202</v>
      </c>
      <c r="R3431">
        <v>0.46702645268314602</v>
      </c>
      <c r="S3431">
        <v>1.8846093007725301E-2</v>
      </c>
      <c r="T3431">
        <v>0.78377742488423696</v>
      </c>
      <c r="U3431">
        <v>0.78377742488423696</v>
      </c>
      <c r="V3431">
        <v>0.66059954440691804</v>
      </c>
      <c r="W3431">
        <v>5.19</v>
      </c>
      <c r="X3431">
        <v>5.32</v>
      </c>
      <c r="Y3431">
        <v>-135857</v>
      </c>
      <c r="Z3431">
        <v>-13586</v>
      </c>
      <c r="AA3431">
        <v>-0.77</v>
      </c>
      <c r="AB3431">
        <v>10</v>
      </c>
      <c r="AC3431">
        <v>5</v>
      </c>
      <c r="AD3431">
        <v>5</v>
      </c>
      <c r="AE3431">
        <v>50</v>
      </c>
      <c r="AF3431">
        <v>19</v>
      </c>
      <c r="AG3431">
        <v>0</v>
      </c>
      <c r="AH3431">
        <v>1</v>
      </c>
      <c r="AI3431">
        <v>9</v>
      </c>
      <c r="AJ3431" s="301">
        <v>43919</v>
      </c>
      <c r="AK3431">
        <v>2771</v>
      </c>
      <c r="AL3431">
        <v>3685</v>
      </c>
      <c r="AM3431" s="301">
        <v>43828</v>
      </c>
      <c r="AN3431">
        <v>3080</v>
      </c>
      <c r="AO3431">
        <v>5290</v>
      </c>
      <c r="AP3431" s="301">
        <v>43645</v>
      </c>
      <c r="AQ3431">
        <v>3030</v>
      </c>
      <c r="AR3431">
        <v>4565</v>
      </c>
      <c r="AS3431" s="301">
        <v>43280</v>
      </c>
      <c r="AT3431">
        <v>3660</v>
      </c>
      <c r="AU3431">
        <v>5480</v>
      </c>
    </row>
    <row r="3432" spans="1:47" x14ac:dyDescent="0.2">
      <c r="A3432" s="102">
        <v>900</v>
      </c>
      <c r="B3432">
        <v>5233</v>
      </c>
      <c r="C3432" t="s">
        <v>1033</v>
      </c>
      <c r="D3432" t="s">
        <v>897</v>
      </c>
      <c r="E3432">
        <v>2425</v>
      </c>
      <c r="F3432">
        <v>2448</v>
      </c>
      <c r="G3432">
        <v>400</v>
      </c>
      <c r="H3432" t="s">
        <v>898</v>
      </c>
      <c r="I3432">
        <v>7278</v>
      </c>
      <c r="J3432" t="s">
        <v>42</v>
      </c>
      <c r="K3432" t="s">
        <v>913</v>
      </c>
      <c r="L3432">
        <v>1620</v>
      </c>
      <c r="M3432">
        <v>1574</v>
      </c>
      <c r="N3432">
        <v>600</v>
      </c>
      <c r="O3432" t="s">
        <v>901</v>
      </c>
      <c r="P3432">
        <v>0.80393928371483803</v>
      </c>
      <c r="Q3432">
        <v>0.94933429969707395</v>
      </c>
      <c r="R3432">
        <v>0.36856022234729302</v>
      </c>
      <c r="S3432" s="15">
        <v>9.5742958765941705E-3</v>
      </c>
      <c r="T3432">
        <v>1.7140221201714301</v>
      </c>
      <c r="U3432">
        <v>1.7140221201714301</v>
      </c>
      <c r="V3432">
        <v>1.19676297019501</v>
      </c>
      <c r="W3432">
        <v>12.99</v>
      </c>
      <c r="X3432">
        <v>3.55</v>
      </c>
      <c r="Y3432">
        <v>-135998</v>
      </c>
      <c r="Z3432">
        <v>-10461</v>
      </c>
      <c r="AA3432">
        <v>-0.5</v>
      </c>
      <c r="AB3432">
        <v>13</v>
      </c>
      <c r="AC3432">
        <v>6</v>
      </c>
      <c r="AD3432">
        <v>7</v>
      </c>
      <c r="AE3432">
        <v>46.15</v>
      </c>
      <c r="AF3432">
        <v>18</v>
      </c>
      <c r="AG3432">
        <v>1</v>
      </c>
      <c r="AH3432">
        <v>2</v>
      </c>
      <c r="AI3432">
        <v>10</v>
      </c>
      <c r="AJ3432" s="301">
        <v>43919</v>
      </c>
      <c r="AK3432">
        <v>1935</v>
      </c>
      <c r="AL3432">
        <v>1672</v>
      </c>
      <c r="AM3432" s="301">
        <v>43828</v>
      </c>
      <c r="AN3432">
        <v>3215</v>
      </c>
      <c r="AO3432">
        <v>2485</v>
      </c>
      <c r="AP3432" s="301">
        <v>43645</v>
      </c>
      <c r="AQ3432">
        <v>3290</v>
      </c>
      <c r="AR3432">
        <v>2323</v>
      </c>
      <c r="AS3432" s="301">
        <v>43280</v>
      </c>
      <c r="AT3432">
        <v>3625</v>
      </c>
      <c r="AU3432">
        <v>3370</v>
      </c>
    </row>
    <row r="3433" spans="1:47" x14ac:dyDescent="0.2">
      <c r="A3433" s="102">
        <v>3901</v>
      </c>
      <c r="B3433">
        <v>2296</v>
      </c>
      <c r="C3433" t="s">
        <v>1472</v>
      </c>
      <c r="D3433" t="s">
        <v>923</v>
      </c>
      <c r="E3433">
        <v>646</v>
      </c>
      <c r="F3433">
        <v>643</v>
      </c>
      <c r="G3433">
        <v>1700</v>
      </c>
      <c r="H3433" t="s">
        <v>898</v>
      </c>
      <c r="I3433">
        <v>7867</v>
      </c>
      <c r="J3433" t="s">
        <v>1178</v>
      </c>
      <c r="K3433" t="s">
        <v>919</v>
      </c>
      <c r="L3433">
        <v>863</v>
      </c>
      <c r="M3433">
        <v>837</v>
      </c>
      <c r="N3433">
        <v>1300</v>
      </c>
      <c r="O3433" t="s">
        <v>901</v>
      </c>
      <c r="P3433">
        <v>0.72419021931313399</v>
      </c>
      <c r="Q3433">
        <v>0.86071082159523005</v>
      </c>
      <c r="R3433">
        <v>0.24609719337743199</v>
      </c>
      <c r="S3433">
        <v>8.2158577370708297E-3</v>
      </c>
      <c r="T3433">
        <v>0.549370502747213</v>
      </c>
      <c r="U3433">
        <v>0.549370502747213</v>
      </c>
      <c r="V3433">
        <v>0.316960363728786</v>
      </c>
      <c r="W3433">
        <v>2.96</v>
      </c>
      <c r="X3433">
        <v>0.46</v>
      </c>
      <c r="Y3433">
        <v>-136366</v>
      </c>
      <c r="Z3433">
        <v>-10490</v>
      </c>
      <c r="AA3433">
        <v>-0.55000000000000004</v>
      </c>
      <c r="AB3433">
        <v>13</v>
      </c>
      <c r="AC3433">
        <v>6</v>
      </c>
      <c r="AD3433">
        <v>7</v>
      </c>
      <c r="AE3433">
        <v>46.15</v>
      </c>
      <c r="AF3433">
        <v>17</v>
      </c>
      <c r="AG3433">
        <v>2</v>
      </c>
      <c r="AH3433">
        <v>3</v>
      </c>
      <c r="AI3433">
        <v>8</v>
      </c>
      <c r="AJ3433" s="301">
        <v>43919</v>
      </c>
      <c r="AK3433">
        <v>655</v>
      </c>
      <c r="AL3433">
        <v>782</v>
      </c>
      <c r="AM3433" s="301">
        <v>43828</v>
      </c>
      <c r="AN3433">
        <v>705</v>
      </c>
      <c r="AO3433">
        <v>1417</v>
      </c>
      <c r="AP3433" s="301">
        <v>43645</v>
      </c>
      <c r="AQ3433">
        <v>743</v>
      </c>
      <c r="AR3433">
        <v>1307</v>
      </c>
      <c r="AS3433" s="301">
        <v>43280</v>
      </c>
      <c r="AT3433">
        <v>941</v>
      </c>
      <c r="AU3433">
        <v>887</v>
      </c>
    </row>
    <row r="3434" spans="1:47" x14ac:dyDescent="0.2">
      <c r="A3434" s="102">
        <v>3384</v>
      </c>
      <c r="B3434">
        <v>4739</v>
      </c>
      <c r="C3434" t="s">
        <v>938</v>
      </c>
      <c r="D3434" t="s">
        <v>900</v>
      </c>
      <c r="E3434">
        <v>4060</v>
      </c>
      <c r="F3434">
        <v>4035</v>
      </c>
      <c r="G3434">
        <v>100</v>
      </c>
      <c r="H3434" t="s">
        <v>898</v>
      </c>
      <c r="I3434">
        <v>4768</v>
      </c>
      <c r="J3434" t="s">
        <v>1952</v>
      </c>
      <c r="K3434" t="s">
        <v>900</v>
      </c>
      <c r="L3434">
        <v>5770</v>
      </c>
      <c r="M3434">
        <v>5720</v>
      </c>
      <c r="N3434">
        <v>100</v>
      </c>
      <c r="O3434" t="s">
        <v>901</v>
      </c>
      <c r="P3434">
        <v>0.91635218672257901</v>
      </c>
      <c r="Q3434">
        <v>0.88222991850138099</v>
      </c>
      <c r="R3434">
        <v>0.35511066322380302</v>
      </c>
      <c r="S3434">
        <v>6.8307815209841499E-2</v>
      </c>
      <c r="T3434">
        <v>0.66465680314997699</v>
      </c>
      <c r="U3434">
        <v>0.66465680314997699</v>
      </c>
      <c r="V3434">
        <v>0.71572172772000897</v>
      </c>
      <c r="W3434">
        <v>2.83</v>
      </c>
      <c r="X3434">
        <v>29.46</v>
      </c>
      <c r="Y3434">
        <v>-136387</v>
      </c>
      <c r="Z3434">
        <v>-13639</v>
      </c>
      <c r="AA3434">
        <v>-0.82</v>
      </c>
      <c r="AB3434">
        <v>10</v>
      </c>
      <c r="AC3434">
        <v>4</v>
      </c>
      <c r="AD3434">
        <v>6</v>
      </c>
      <c r="AE3434">
        <v>40</v>
      </c>
      <c r="AF3434">
        <v>18</v>
      </c>
      <c r="AG3434">
        <v>2</v>
      </c>
      <c r="AH3434">
        <v>2</v>
      </c>
      <c r="AI3434">
        <v>6</v>
      </c>
      <c r="AJ3434" s="301">
        <v>43919</v>
      </c>
      <c r="AK3434">
        <v>3150</v>
      </c>
      <c r="AL3434">
        <v>4575</v>
      </c>
      <c r="AM3434" s="301">
        <v>43828</v>
      </c>
      <c r="AN3434">
        <v>3075</v>
      </c>
      <c r="AO3434">
        <v>4375</v>
      </c>
      <c r="AP3434" s="301">
        <v>43645</v>
      </c>
      <c r="AQ3434">
        <v>2826</v>
      </c>
      <c r="AR3434">
        <v>4440</v>
      </c>
      <c r="AS3434" s="301">
        <v>43280</v>
      </c>
      <c r="AT3434">
        <v>1889</v>
      </c>
      <c r="AU3434">
        <v>4265</v>
      </c>
    </row>
    <row r="3435" spans="1:47" x14ac:dyDescent="0.2">
      <c r="A3435" s="102">
        <v>2836</v>
      </c>
      <c r="B3435">
        <v>2587</v>
      </c>
      <c r="C3435" t="s">
        <v>1233</v>
      </c>
      <c r="D3435" t="s">
        <v>923</v>
      </c>
      <c r="E3435">
        <v>4200</v>
      </c>
      <c r="F3435">
        <v>4180</v>
      </c>
      <c r="G3435">
        <v>200</v>
      </c>
      <c r="H3435" t="s">
        <v>901</v>
      </c>
      <c r="I3435">
        <v>7270</v>
      </c>
      <c r="J3435" t="s">
        <v>1455</v>
      </c>
      <c r="K3435" t="s">
        <v>913</v>
      </c>
      <c r="L3435">
        <v>2231</v>
      </c>
      <c r="M3435">
        <v>2210</v>
      </c>
      <c r="N3435">
        <v>400</v>
      </c>
      <c r="O3435" t="s">
        <v>898</v>
      </c>
      <c r="P3435">
        <v>0.81825165959289203</v>
      </c>
      <c r="Q3435">
        <v>0.90255802132418395</v>
      </c>
      <c r="R3435" s="15">
        <v>9.5789424954744497E-3</v>
      </c>
      <c r="S3435" s="15">
        <v>3.3683877897039603E-2</v>
      </c>
      <c r="T3435">
        <v>-6.5560609464233602E-2</v>
      </c>
      <c r="U3435">
        <v>6.5560609464233602E-2</v>
      </c>
      <c r="V3435">
        <v>0.19877920637426499</v>
      </c>
      <c r="W3435">
        <v>-0.46</v>
      </c>
      <c r="X3435">
        <v>5.74</v>
      </c>
      <c r="Y3435">
        <v>-136491</v>
      </c>
      <c r="Z3435">
        <v>-12408</v>
      </c>
      <c r="AA3435">
        <v>-0.87</v>
      </c>
      <c r="AB3435">
        <v>11</v>
      </c>
      <c r="AC3435">
        <v>5</v>
      </c>
      <c r="AD3435">
        <v>6</v>
      </c>
      <c r="AE3435">
        <v>45.45</v>
      </c>
      <c r="AF3435">
        <v>16</v>
      </c>
      <c r="AG3435">
        <v>3</v>
      </c>
      <c r="AH3435">
        <v>4</v>
      </c>
      <c r="AI3435">
        <v>4</v>
      </c>
      <c r="AJ3435" s="301">
        <v>43919</v>
      </c>
      <c r="AK3435">
        <v>4260</v>
      </c>
      <c r="AL3435">
        <v>2180</v>
      </c>
      <c r="AM3435" s="301">
        <v>43828</v>
      </c>
      <c r="AN3435">
        <v>4545</v>
      </c>
      <c r="AO3435">
        <v>2713.5</v>
      </c>
      <c r="AP3435" s="301">
        <v>43645</v>
      </c>
      <c r="AQ3435">
        <v>4710</v>
      </c>
      <c r="AR3435">
        <v>2733.5</v>
      </c>
      <c r="AS3435" s="301">
        <v>43280</v>
      </c>
      <c r="AT3435">
        <v>4670</v>
      </c>
      <c r="AU3435">
        <v>3169</v>
      </c>
    </row>
    <row r="3436" spans="1:47" x14ac:dyDescent="0.2">
      <c r="A3436" s="102">
        <v>2305</v>
      </c>
      <c r="B3436">
        <v>2587</v>
      </c>
      <c r="C3436" t="s">
        <v>1233</v>
      </c>
      <c r="D3436" t="s">
        <v>923</v>
      </c>
      <c r="E3436">
        <v>4200</v>
      </c>
      <c r="F3436">
        <v>4180</v>
      </c>
      <c r="G3436">
        <v>200</v>
      </c>
      <c r="H3436" t="s">
        <v>901</v>
      </c>
      <c r="I3436">
        <v>4681</v>
      </c>
      <c r="J3436" t="s">
        <v>774</v>
      </c>
      <c r="K3436" t="s">
        <v>910</v>
      </c>
      <c r="L3436">
        <v>1414</v>
      </c>
      <c r="M3436">
        <v>1389</v>
      </c>
      <c r="N3436">
        <v>600</v>
      </c>
      <c r="O3436" t="s">
        <v>898</v>
      </c>
      <c r="P3436">
        <v>0.83095056043522098</v>
      </c>
      <c r="Q3436">
        <v>0.91673773256447499</v>
      </c>
      <c r="R3436">
        <v>4.46645628864241E-3</v>
      </c>
      <c r="S3436" s="15">
        <v>1.24360085801085E-4</v>
      </c>
      <c r="T3436">
        <v>-1.2234667572284701</v>
      </c>
      <c r="U3436">
        <v>1.2234667572284701</v>
      </c>
      <c r="V3436">
        <v>1.3486143302026401</v>
      </c>
      <c r="W3436">
        <v>-15.53</v>
      </c>
      <c r="X3436">
        <v>0.31</v>
      </c>
      <c r="Y3436">
        <v>-136773</v>
      </c>
      <c r="Z3436">
        <v>-7598</v>
      </c>
      <c r="AA3436">
        <v>-0.4</v>
      </c>
      <c r="AB3436">
        <v>18</v>
      </c>
      <c r="AC3436">
        <v>8</v>
      </c>
      <c r="AD3436">
        <v>10</v>
      </c>
      <c r="AE3436">
        <v>44.44</v>
      </c>
      <c r="AF3436">
        <v>17</v>
      </c>
      <c r="AG3436">
        <v>4</v>
      </c>
      <c r="AH3436">
        <v>5</v>
      </c>
      <c r="AI3436">
        <v>9</v>
      </c>
      <c r="AJ3436" s="301">
        <v>43919</v>
      </c>
      <c r="AK3436">
        <v>4260</v>
      </c>
      <c r="AL3436">
        <v>1086</v>
      </c>
      <c r="AM3436" s="301">
        <v>43828</v>
      </c>
      <c r="AN3436">
        <v>4545</v>
      </c>
      <c r="AO3436">
        <v>1855</v>
      </c>
      <c r="AP3436" s="301">
        <v>43645</v>
      </c>
      <c r="AQ3436">
        <v>4710</v>
      </c>
      <c r="AR3436">
        <v>1659</v>
      </c>
      <c r="AS3436" s="301">
        <v>43280</v>
      </c>
      <c r="AT3436">
        <v>4670</v>
      </c>
      <c r="AU3436">
        <v>1889</v>
      </c>
    </row>
    <row r="3437" spans="1:47" x14ac:dyDescent="0.2">
      <c r="A3437" s="102">
        <v>235</v>
      </c>
      <c r="B3437">
        <v>8316</v>
      </c>
      <c r="C3437" t="s">
        <v>1051</v>
      </c>
      <c r="D3437" t="s">
        <v>940</v>
      </c>
      <c r="E3437">
        <v>3001</v>
      </c>
      <c r="F3437">
        <v>3011</v>
      </c>
      <c r="G3437">
        <v>300</v>
      </c>
      <c r="H3437" t="s">
        <v>898</v>
      </c>
      <c r="I3437">
        <v>9603</v>
      </c>
      <c r="J3437" t="s">
        <v>1013</v>
      </c>
      <c r="K3437" t="s">
        <v>910</v>
      </c>
      <c r="L3437">
        <v>1569</v>
      </c>
      <c r="M3437">
        <v>1540</v>
      </c>
      <c r="N3437">
        <v>600</v>
      </c>
      <c r="O3437" t="s">
        <v>901</v>
      </c>
      <c r="P3437">
        <v>0.85998640586406205</v>
      </c>
      <c r="Q3437">
        <v>0.96600848018928098</v>
      </c>
      <c r="R3437">
        <v>0.166260543263581</v>
      </c>
      <c r="S3437" s="15">
        <v>7.0959221888783897E-2</v>
      </c>
      <c r="T3437">
        <v>0.55573949080111795</v>
      </c>
      <c r="U3437">
        <v>0.55573949080111795</v>
      </c>
      <c r="V3437">
        <v>0.28181174629927602</v>
      </c>
      <c r="W3437">
        <v>6.32</v>
      </c>
      <c r="X3437">
        <v>2.29</v>
      </c>
      <c r="Y3437">
        <v>-136777</v>
      </c>
      <c r="Z3437">
        <v>-10521</v>
      </c>
      <c r="AA3437">
        <v>-0.74</v>
      </c>
      <c r="AB3437">
        <v>13</v>
      </c>
      <c r="AC3437">
        <v>5</v>
      </c>
      <c r="AD3437">
        <v>8</v>
      </c>
      <c r="AE3437">
        <v>38.46</v>
      </c>
      <c r="AF3437">
        <v>18</v>
      </c>
      <c r="AG3437">
        <v>1</v>
      </c>
      <c r="AH3437">
        <v>4</v>
      </c>
      <c r="AI3437">
        <v>8</v>
      </c>
      <c r="AJ3437" s="301">
        <v>43919</v>
      </c>
      <c r="AK3437">
        <v>2750.5</v>
      </c>
      <c r="AL3437">
        <v>1419</v>
      </c>
      <c r="AM3437" s="301">
        <v>43828</v>
      </c>
      <c r="AN3437">
        <v>4038</v>
      </c>
      <c r="AO3437">
        <v>3135</v>
      </c>
      <c r="AP3437" s="301">
        <v>43645</v>
      </c>
      <c r="AQ3437">
        <v>3843</v>
      </c>
      <c r="AR3437">
        <v>2719</v>
      </c>
      <c r="AS3437" s="301">
        <v>43280</v>
      </c>
      <c r="AT3437">
        <v>4233</v>
      </c>
      <c r="AU3437">
        <v>3240</v>
      </c>
    </row>
    <row r="3438" spans="1:47" x14ac:dyDescent="0.2">
      <c r="A3438" s="102">
        <v>1734</v>
      </c>
      <c r="B3438">
        <v>4631</v>
      </c>
      <c r="C3438" t="s">
        <v>1088</v>
      </c>
      <c r="D3438" t="s">
        <v>920</v>
      </c>
      <c r="E3438">
        <v>2685</v>
      </c>
      <c r="F3438">
        <v>2636</v>
      </c>
      <c r="G3438">
        <v>400</v>
      </c>
      <c r="H3438" t="s">
        <v>901</v>
      </c>
      <c r="I3438">
        <v>5631</v>
      </c>
      <c r="J3438" t="s">
        <v>1053</v>
      </c>
      <c r="K3438" t="s">
        <v>909</v>
      </c>
      <c r="L3438">
        <v>1520</v>
      </c>
      <c r="M3438">
        <v>1508</v>
      </c>
      <c r="N3438">
        <v>700</v>
      </c>
      <c r="O3438" t="s">
        <v>898</v>
      </c>
      <c r="P3438">
        <v>0.94438319341896104</v>
      </c>
      <c r="Q3438">
        <v>0.931731429254821</v>
      </c>
      <c r="R3438" s="15">
        <v>6.4202994163665206E-2</v>
      </c>
      <c r="S3438">
        <v>1.94897931272002E-2</v>
      </c>
      <c r="T3438">
        <v>-0.95035722275040102</v>
      </c>
      <c r="U3438">
        <v>0.95035722275040102</v>
      </c>
      <c r="V3438">
        <v>0.61692542084580604</v>
      </c>
      <c r="W3438">
        <v>-4.78</v>
      </c>
      <c r="X3438">
        <v>0.11</v>
      </c>
      <c r="Y3438">
        <v>-137028</v>
      </c>
      <c r="Z3438">
        <v>-9135</v>
      </c>
      <c r="AA3438">
        <v>-0.41</v>
      </c>
      <c r="AB3438">
        <v>15</v>
      </c>
      <c r="AC3438">
        <v>7</v>
      </c>
      <c r="AD3438">
        <v>8</v>
      </c>
      <c r="AE3438">
        <v>46.67</v>
      </c>
      <c r="AF3438">
        <v>19</v>
      </c>
      <c r="AG3438">
        <v>2</v>
      </c>
      <c r="AH3438">
        <v>3</v>
      </c>
      <c r="AI3438">
        <v>10</v>
      </c>
      <c r="AJ3438" s="301">
        <v>43919</v>
      </c>
      <c r="AK3438">
        <v>2479</v>
      </c>
      <c r="AL3438">
        <v>1267</v>
      </c>
      <c r="AM3438" s="301">
        <v>43828</v>
      </c>
      <c r="AN3438">
        <v>3035</v>
      </c>
      <c r="AO3438">
        <v>2157</v>
      </c>
      <c r="AP3438" s="301">
        <v>43645</v>
      </c>
      <c r="AQ3438">
        <v>2906</v>
      </c>
      <c r="AR3438">
        <v>1903</v>
      </c>
      <c r="AS3438" s="301">
        <v>43280</v>
      </c>
      <c r="AT3438">
        <v>3450</v>
      </c>
      <c r="AU3438">
        <v>2766</v>
      </c>
    </row>
    <row r="3439" spans="1:47" x14ac:dyDescent="0.2">
      <c r="A3439" s="102">
        <v>1359</v>
      </c>
      <c r="B3439">
        <v>1801</v>
      </c>
      <c r="C3439" t="s">
        <v>1352</v>
      </c>
      <c r="D3439" t="s">
        <v>907</v>
      </c>
      <c r="E3439">
        <v>3845</v>
      </c>
      <c r="F3439">
        <v>3905</v>
      </c>
      <c r="G3439">
        <v>200</v>
      </c>
      <c r="H3439" t="s">
        <v>898</v>
      </c>
      <c r="I3439">
        <v>6995</v>
      </c>
      <c r="J3439" t="s">
        <v>47</v>
      </c>
      <c r="K3439" t="s">
        <v>913</v>
      </c>
      <c r="L3439">
        <v>1553</v>
      </c>
      <c r="M3439">
        <v>1535</v>
      </c>
      <c r="N3439">
        <v>500</v>
      </c>
      <c r="O3439" t="s">
        <v>901</v>
      </c>
      <c r="P3439">
        <v>0.95497279600487195</v>
      </c>
      <c r="Q3439">
        <v>0.94019148024865196</v>
      </c>
      <c r="R3439">
        <v>6.6557617461979199E-3</v>
      </c>
      <c r="S3439" s="15">
        <v>1.55661795246019E-2</v>
      </c>
      <c r="T3439">
        <v>1.22603607629665</v>
      </c>
      <c r="U3439">
        <v>1.22603607629665</v>
      </c>
      <c r="V3439">
        <v>0.27022861683098198</v>
      </c>
      <c r="W3439">
        <v>3.86</v>
      </c>
      <c r="X3439">
        <v>1.73</v>
      </c>
      <c r="Y3439">
        <v>-137093</v>
      </c>
      <c r="Z3439">
        <v>-12463</v>
      </c>
      <c r="AA3439">
        <v>-0.54</v>
      </c>
      <c r="AB3439">
        <v>11</v>
      </c>
      <c r="AC3439">
        <v>5</v>
      </c>
      <c r="AD3439">
        <v>6</v>
      </c>
      <c r="AE3439">
        <v>45.45</v>
      </c>
      <c r="AF3439">
        <v>21</v>
      </c>
      <c r="AG3439">
        <v>1</v>
      </c>
      <c r="AH3439">
        <v>1</v>
      </c>
      <c r="AI3439">
        <v>9</v>
      </c>
      <c r="AJ3439" s="301">
        <v>43919</v>
      </c>
      <c r="AK3439">
        <v>3355</v>
      </c>
      <c r="AL3439">
        <v>1369</v>
      </c>
      <c r="AM3439" s="301">
        <v>43828</v>
      </c>
      <c r="AN3439">
        <v>4545</v>
      </c>
      <c r="AO3439">
        <v>2147</v>
      </c>
      <c r="AP3439" s="301">
        <v>43645</v>
      </c>
      <c r="AQ3439">
        <v>3990</v>
      </c>
      <c r="AR3439">
        <v>1839</v>
      </c>
      <c r="AS3439" s="301">
        <v>43280</v>
      </c>
      <c r="AT3439">
        <v>5980</v>
      </c>
      <c r="AU3439">
        <v>2026</v>
      </c>
    </row>
    <row r="3440" spans="1:47" x14ac:dyDescent="0.2">
      <c r="A3440" s="102">
        <v>172</v>
      </c>
      <c r="B3440">
        <v>3086</v>
      </c>
      <c r="C3440" t="s">
        <v>503</v>
      </c>
      <c r="D3440" t="s">
        <v>921</v>
      </c>
      <c r="E3440">
        <v>795</v>
      </c>
      <c r="F3440">
        <v>758</v>
      </c>
      <c r="G3440">
        <v>1300</v>
      </c>
      <c r="H3440" t="s">
        <v>901</v>
      </c>
      <c r="I3440">
        <v>4917</v>
      </c>
      <c r="J3440" t="s">
        <v>1137</v>
      </c>
      <c r="K3440" t="s">
        <v>920</v>
      </c>
      <c r="L3440">
        <v>1980</v>
      </c>
      <c r="M3440">
        <v>1989</v>
      </c>
      <c r="N3440">
        <v>500</v>
      </c>
      <c r="O3440" t="s">
        <v>898</v>
      </c>
      <c r="P3440">
        <v>0.64837472260565099</v>
      </c>
      <c r="Q3440">
        <v>0.96906205456400096</v>
      </c>
      <c r="R3440" s="15">
        <v>0.449992173734932</v>
      </c>
      <c r="S3440">
        <v>5.06377331272299E-4</v>
      </c>
      <c r="T3440">
        <v>-1.40450857749881</v>
      </c>
      <c r="U3440">
        <v>1.40450857749881</v>
      </c>
      <c r="V3440">
        <v>0.59391232497476298</v>
      </c>
      <c r="W3440">
        <v>-9.51</v>
      </c>
      <c r="X3440">
        <v>0.92</v>
      </c>
      <c r="Y3440">
        <v>-137200</v>
      </c>
      <c r="Z3440">
        <v>-13720</v>
      </c>
      <c r="AA3440">
        <v>-0.56999999999999995</v>
      </c>
      <c r="AB3440">
        <v>10</v>
      </c>
      <c r="AC3440">
        <v>6</v>
      </c>
      <c r="AD3440">
        <v>4</v>
      </c>
      <c r="AE3440">
        <v>60</v>
      </c>
      <c r="AF3440">
        <v>19</v>
      </c>
      <c r="AG3440">
        <v>2</v>
      </c>
      <c r="AH3440">
        <v>3</v>
      </c>
      <c r="AI3440">
        <v>5</v>
      </c>
      <c r="AJ3440" s="301">
        <v>43919</v>
      </c>
      <c r="AK3440">
        <v>907</v>
      </c>
      <c r="AL3440">
        <v>2119</v>
      </c>
      <c r="AM3440" s="301">
        <v>43828</v>
      </c>
      <c r="AN3440">
        <v>1530</v>
      </c>
      <c r="AO3440">
        <v>3000</v>
      </c>
      <c r="AP3440" s="301">
        <v>43645</v>
      </c>
      <c r="AQ3440">
        <v>1244</v>
      </c>
      <c r="AR3440">
        <v>2663</v>
      </c>
      <c r="AS3440" s="301">
        <v>43280</v>
      </c>
      <c r="AT3440">
        <v>1630</v>
      </c>
      <c r="AU3440">
        <v>3335</v>
      </c>
    </row>
    <row r="3441" spans="1:47" x14ac:dyDescent="0.2">
      <c r="A3441" s="102">
        <v>3937</v>
      </c>
      <c r="B3441">
        <v>4503</v>
      </c>
      <c r="C3441" t="s">
        <v>537</v>
      </c>
      <c r="D3441" t="s">
        <v>918</v>
      </c>
      <c r="E3441">
        <v>1826</v>
      </c>
      <c r="F3441">
        <v>1813.5</v>
      </c>
      <c r="G3441">
        <v>500</v>
      </c>
      <c r="H3441" t="s">
        <v>898</v>
      </c>
      <c r="I3441">
        <v>6965</v>
      </c>
      <c r="J3441" t="s">
        <v>1163</v>
      </c>
      <c r="K3441" t="s">
        <v>903</v>
      </c>
      <c r="L3441">
        <v>4785</v>
      </c>
      <c r="M3441">
        <v>4715</v>
      </c>
      <c r="N3441">
        <v>200</v>
      </c>
      <c r="O3441" t="s">
        <v>901</v>
      </c>
      <c r="P3441">
        <v>0.75058904400250104</v>
      </c>
      <c r="Q3441">
        <v>0.85883167069579602</v>
      </c>
      <c r="R3441" s="15">
        <v>4.3703528964960001E-5</v>
      </c>
      <c r="S3441">
        <v>6.2758542276547494E-2</v>
      </c>
      <c r="T3441">
        <v>0.311423893473812</v>
      </c>
      <c r="U3441">
        <v>0.311423893473812</v>
      </c>
      <c r="V3441">
        <v>0.225716920193617</v>
      </c>
      <c r="W3441">
        <v>1.2</v>
      </c>
      <c r="X3441">
        <v>3.84</v>
      </c>
      <c r="Y3441">
        <v>-137899</v>
      </c>
      <c r="Z3441">
        <v>-9850</v>
      </c>
      <c r="AA3441">
        <v>-0.62</v>
      </c>
      <c r="AB3441">
        <v>14</v>
      </c>
      <c r="AC3441">
        <v>8</v>
      </c>
      <c r="AD3441">
        <v>6</v>
      </c>
      <c r="AE3441">
        <v>57.14</v>
      </c>
      <c r="AF3441">
        <v>19</v>
      </c>
      <c r="AG3441">
        <v>1</v>
      </c>
      <c r="AH3441">
        <v>3</v>
      </c>
      <c r="AI3441">
        <v>10</v>
      </c>
      <c r="AJ3441" s="301">
        <v>43919</v>
      </c>
      <c r="AK3441">
        <v>1722</v>
      </c>
      <c r="AL3441">
        <v>4590</v>
      </c>
      <c r="AM3441" s="301">
        <v>43828</v>
      </c>
      <c r="AN3441">
        <v>1870</v>
      </c>
      <c r="AO3441">
        <v>4495</v>
      </c>
      <c r="AP3441" s="301">
        <v>43645</v>
      </c>
      <c r="AQ3441">
        <v>1561.5</v>
      </c>
      <c r="AR3441">
        <v>4290</v>
      </c>
      <c r="AS3441" s="301">
        <v>43280</v>
      </c>
      <c r="AT3441">
        <v>1689</v>
      </c>
      <c r="AU3441">
        <v>4660</v>
      </c>
    </row>
    <row r="3442" spans="1:47" x14ac:dyDescent="0.2">
      <c r="A3442" s="102">
        <v>2933</v>
      </c>
      <c r="B3442">
        <v>5334</v>
      </c>
      <c r="C3442" t="s">
        <v>1074</v>
      </c>
      <c r="D3442" t="s">
        <v>897</v>
      </c>
      <c r="E3442">
        <v>1533</v>
      </c>
      <c r="F3442">
        <v>1527</v>
      </c>
      <c r="G3442">
        <v>700</v>
      </c>
      <c r="H3442" t="s">
        <v>901</v>
      </c>
      <c r="I3442">
        <v>6925</v>
      </c>
      <c r="J3442" t="s">
        <v>1177</v>
      </c>
      <c r="K3442" t="s">
        <v>903</v>
      </c>
      <c r="L3442">
        <v>1339</v>
      </c>
      <c r="M3442">
        <v>1427</v>
      </c>
      <c r="N3442">
        <v>700</v>
      </c>
      <c r="O3442" t="s">
        <v>898</v>
      </c>
      <c r="P3442">
        <v>0.75169026426902297</v>
      </c>
      <c r="Q3442">
        <v>0.89926516867338802</v>
      </c>
      <c r="R3442">
        <v>0.103202651007358</v>
      </c>
      <c r="S3442" s="15">
        <v>1.49541278087629E-2</v>
      </c>
      <c r="T3442">
        <v>-2.1069394463337998</v>
      </c>
      <c r="U3442">
        <v>2.1069394463337998</v>
      </c>
      <c r="V3442">
        <v>1.3641513603554101</v>
      </c>
      <c r="W3442">
        <v>-24.34</v>
      </c>
      <c r="X3442">
        <v>6.55</v>
      </c>
      <c r="Y3442">
        <v>-138617</v>
      </c>
      <c r="Z3442">
        <v>-7701</v>
      </c>
      <c r="AA3442">
        <v>-0.49</v>
      </c>
      <c r="AB3442">
        <v>18</v>
      </c>
      <c r="AC3442">
        <v>7</v>
      </c>
      <c r="AD3442">
        <v>11</v>
      </c>
      <c r="AE3442">
        <v>38.89</v>
      </c>
      <c r="AF3442">
        <v>18</v>
      </c>
      <c r="AG3442">
        <v>3</v>
      </c>
      <c r="AH3442">
        <v>3</v>
      </c>
      <c r="AI3442">
        <v>12</v>
      </c>
      <c r="AJ3442" s="301">
        <v>43919</v>
      </c>
      <c r="AK3442">
        <v>1608</v>
      </c>
      <c r="AL3442">
        <v>1060</v>
      </c>
      <c r="AM3442" s="301">
        <v>43828</v>
      </c>
      <c r="AN3442">
        <v>2134</v>
      </c>
      <c r="AO3442">
        <v>1624</v>
      </c>
      <c r="AP3442" s="301">
        <v>43645</v>
      </c>
      <c r="AQ3442">
        <v>2076</v>
      </c>
      <c r="AR3442">
        <v>1435</v>
      </c>
      <c r="AS3442" s="301">
        <v>43280</v>
      </c>
      <c r="AT3442">
        <v>3025</v>
      </c>
      <c r="AU3442">
        <v>1385</v>
      </c>
    </row>
    <row r="3443" spans="1:47" x14ac:dyDescent="0.2">
      <c r="A3443" s="102">
        <v>3400</v>
      </c>
      <c r="B3443">
        <v>6098</v>
      </c>
      <c r="C3443" t="s">
        <v>234</v>
      </c>
      <c r="D3443" t="s">
        <v>910</v>
      </c>
      <c r="E3443">
        <v>3716</v>
      </c>
      <c r="F3443">
        <v>3656</v>
      </c>
      <c r="G3443">
        <v>300</v>
      </c>
      <c r="H3443" t="s">
        <v>901</v>
      </c>
      <c r="I3443">
        <v>9759</v>
      </c>
      <c r="J3443" t="s">
        <v>387</v>
      </c>
      <c r="K3443" t="s">
        <v>900</v>
      </c>
      <c r="L3443">
        <v>1850</v>
      </c>
      <c r="M3443">
        <v>1869</v>
      </c>
      <c r="N3443">
        <v>600</v>
      </c>
      <c r="O3443" t="s">
        <v>898</v>
      </c>
      <c r="P3443">
        <v>0.91212969115519804</v>
      </c>
      <c r="Q3443">
        <v>0.88174438610418204</v>
      </c>
      <c r="R3443">
        <v>0.160682879591173</v>
      </c>
      <c r="S3443" s="15">
        <v>8.12666980840775E-3</v>
      </c>
      <c r="T3443">
        <v>-0.62591390139020897</v>
      </c>
      <c r="U3443">
        <v>0.62591390139020897</v>
      </c>
      <c r="V3443">
        <v>0.33981520459398801</v>
      </c>
      <c r="W3443">
        <v>-4.67</v>
      </c>
      <c r="X3443">
        <v>2.2400000000000002</v>
      </c>
      <c r="Y3443">
        <v>-139419</v>
      </c>
      <c r="Z3443">
        <v>-11618</v>
      </c>
      <c r="AA3443">
        <v>-0.66</v>
      </c>
      <c r="AB3443">
        <v>12</v>
      </c>
      <c r="AC3443">
        <v>5</v>
      </c>
      <c r="AD3443">
        <v>7</v>
      </c>
      <c r="AE3443">
        <v>41.67</v>
      </c>
      <c r="AF3443">
        <v>20</v>
      </c>
      <c r="AG3443">
        <v>2</v>
      </c>
      <c r="AH3443">
        <v>2</v>
      </c>
      <c r="AI3443">
        <v>8</v>
      </c>
      <c r="AJ3443" s="301">
        <v>43919</v>
      </c>
      <c r="AK3443">
        <v>2943.5</v>
      </c>
      <c r="AL3443">
        <v>1507</v>
      </c>
      <c r="AM3443" s="301">
        <v>43828</v>
      </c>
      <c r="AN3443">
        <v>4099</v>
      </c>
      <c r="AO3443">
        <v>1798</v>
      </c>
      <c r="AP3443" s="301">
        <v>43645</v>
      </c>
      <c r="AQ3443">
        <v>3628</v>
      </c>
      <c r="AR3443">
        <v>1588</v>
      </c>
      <c r="AS3443" s="301">
        <v>43280</v>
      </c>
      <c r="AT3443">
        <v>3029</v>
      </c>
      <c r="AU3443">
        <v>1228</v>
      </c>
    </row>
    <row r="3444" spans="1:47" x14ac:dyDescent="0.2">
      <c r="A3444" s="102">
        <v>2693</v>
      </c>
      <c r="B3444">
        <v>7459</v>
      </c>
      <c r="C3444" t="s">
        <v>604</v>
      </c>
      <c r="D3444" t="s">
        <v>905</v>
      </c>
      <c r="E3444">
        <v>2035</v>
      </c>
      <c r="F3444">
        <v>2036</v>
      </c>
      <c r="G3444">
        <v>500</v>
      </c>
      <c r="H3444" t="s">
        <v>901</v>
      </c>
      <c r="I3444">
        <v>9678</v>
      </c>
      <c r="J3444" t="s">
        <v>1453</v>
      </c>
      <c r="K3444" t="s">
        <v>910</v>
      </c>
      <c r="L3444">
        <v>2297</v>
      </c>
      <c r="M3444">
        <v>2316</v>
      </c>
      <c r="N3444">
        <v>400</v>
      </c>
      <c r="O3444" t="s">
        <v>898</v>
      </c>
      <c r="P3444">
        <v>0.55704177652083497</v>
      </c>
      <c r="Q3444">
        <v>0.90620489127662096</v>
      </c>
      <c r="R3444">
        <v>0.21005186994267</v>
      </c>
      <c r="S3444">
        <v>1.7402401416002699E-2</v>
      </c>
      <c r="T3444">
        <v>-1.65906393200807</v>
      </c>
      <c r="U3444">
        <v>1.65906393200807</v>
      </c>
      <c r="V3444">
        <v>1.3022220888801099</v>
      </c>
      <c r="W3444">
        <v>-8.6</v>
      </c>
      <c r="X3444">
        <v>9.89</v>
      </c>
      <c r="Y3444">
        <v>-139629</v>
      </c>
      <c r="Z3444">
        <v>-12694</v>
      </c>
      <c r="AA3444">
        <v>-0.65</v>
      </c>
      <c r="AB3444">
        <v>11</v>
      </c>
      <c r="AC3444">
        <v>5</v>
      </c>
      <c r="AD3444">
        <v>6</v>
      </c>
      <c r="AE3444">
        <v>45.45</v>
      </c>
      <c r="AF3444">
        <v>20</v>
      </c>
      <c r="AG3444">
        <v>1</v>
      </c>
      <c r="AH3444">
        <v>1</v>
      </c>
      <c r="AI3444">
        <v>9</v>
      </c>
      <c r="AJ3444" s="301">
        <v>43919</v>
      </c>
      <c r="AK3444">
        <v>2183</v>
      </c>
      <c r="AL3444">
        <v>2133</v>
      </c>
      <c r="AM3444" s="301">
        <v>43828</v>
      </c>
      <c r="AN3444">
        <v>2413</v>
      </c>
      <c r="AO3444">
        <v>2821</v>
      </c>
      <c r="AP3444" s="301">
        <v>43645</v>
      </c>
      <c r="AQ3444">
        <v>2427</v>
      </c>
      <c r="AR3444">
        <v>2838</v>
      </c>
      <c r="AS3444" s="301">
        <v>43280</v>
      </c>
      <c r="AT3444">
        <v>2183</v>
      </c>
      <c r="AU3444">
        <v>3470</v>
      </c>
    </row>
    <row r="3445" spans="1:47" x14ac:dyDescent="0.2">
      <c r="A3445" s="102">
        <v>2476</v>
      </c>
      <c r="B3445">
        <v>3405</v>
      </c>
      <c r="C3445" t="s">
        <v>1265</v>
      </c>
      <c r="D3445" t="s">
        <v>920</v>
      </c>
      <c r="E3445">
        <v>1120</v>
      </c>
      <c r="F3445">
        <v>1104</v>
      </c>
      <c r="G3445">
        <v>900</v>
      </c>
      <c r="H3445" t="s">
        <v>901</v>
      </c>
      <c r="I3445">
        <v>6925</v>
      </c>
      <c r="J3445" t="s">
        <v>1177</v>
      </c>
      <c r="K3445" t="s">
        <v>903</v>
      </c>
      <c r="L3445">
        <v>1339</v>
      </c>
      <c r="M3445">
        <v>1427</v>
      </c>
      <c r="N3445">
        <v>700</v>
      </c>
      <c r="O3445" t="s">
        <v>898</v>
      </c>
      <c r="P3445">
        <v>0.90862637437933302</v>
      </c>
      <c r="Q3445">
        <v>0.91197364595100505</v>
      </c>
      <c r="R3445">
        <v>2.5202652220046102E-4</v>
      </c>
      <c r="S3445">
        <v>1.39581364078582E-2</v>
      </c>
      <c r="T3445">
        <v>-1.98080127422478</v>
      </c>
      <c r="U3445">
        <v>1.98080127422478</v>
      </c>
      <c r="V3445">
        <v>0.96569467811226495</v>
      </c>
      <c r="W3445">
        <v>-20.72</v>
      </c>
      <c r="X3445">
        <v>0.53</v>
      </c>
      <c r="Y3445">
        <v>-140311</v>
      </c>
      <c r="Z3445">
        <v>-7016</v>
      </c>
      <c r="AA3445">
        <v>-0.42</v>
      </c>
      <c r="AB3445">
        <v>20</v>
      </c>
      <c r="AC3445">
        <v>7</v>
      </c>
      <c r="AD3445">
        <v>13</v>
      </c>
      <c r="AE3445">
        <v>35</v>
      </c>
      <c r="AF3445">
        <v>19</v>
      </c>
      <c r="AG3445">
        <v>2</v>
      </c>
      <c r="AH3445">
        <v>2</v>
      </c>
      <c r="AI3445">
        <v>16</v>
      </c>
      <c r="AJ3445" s="301">
        <v>43919</v>
      </c>
      <c r="AK3445">
        <v>1129</v>
      </c>
      <c r="AL3445">
        <v>1060</v>
      </c>
      <c r="AM3445" s="301">
        <v>43828</v>
      </c>
      <c r="AN3445">
        <v>1331</v>
      </c>
      <c r="AO3445">
        <v>1624</v>
      </c>
      <c r="AP3445" s="301">
        <v>43645</v>
      </c>
      <c r="AQ3445">
        <v>1308</v>
      </c>
      <c r="AR3445">
        <v>1435</v>
      </c>
      <c r="AS3445" s="301">
        <v>43280</v>
      </c>
      <c r="AT3445">
        <v>1497</v>
      </c>
      <c r="AU3445">
        <v>1385</v>
      </c>
    </row>
    <row r="3446" spans="1:47" x14ac:dyDescent="0.2">
      <c r="A3446" s="102">
        <v>3147</v>
      </c>
      <c r="B3446">
        <v>4324</v>
      </c>
      <c r="C3446" t="s">
        <v>1065</v>
      </c>
      <c r="D3446" t="s">
        <v>910</v>
      </c>
      <c r="E3446">
        <v>2495</v>
      </c>
      <c r="F3446">
        <v>2445</v>
      </c>
      <c r="G3446">
        <v>400</v>
      </c>
      <c r="H3446" t="s">
        <v>901</v>
      </c>
      <c r="I3446">
        <v>6326</v>
      </c>
      <c r="J3446" t="s">
        <v>1450</v>
      </c>
      <c r="K3446" t="s">
        <v>909</v>
      </c>
      <c r="L3446">
        <v>1614.5</v>
      </c>
      <c r="M3446">
        <v>1599</v>
      </c>
      <c r="N3446">
        <v>600</v>
      </c>
      <c r="O3446" t="s">
        <v>898</v>
      </c>
      <c r="P3446">
        <v>0.90034355819661005</v>
      </c>
      <c r="Q3446">
        <v>0.89155553101638796</v>
      </c>
      <c r="R3446">
        <v>0.32812181297956799</v>
      </c>
      <c r="S3446">
        <v>7.5830588899442497E-2</v>
      </c>
      <c r="T3446">
        <v>-1.12574584639847</v>
      </c>
      <c r="U3446">
        <v>1.12574584639847</v>
      </c>
      <c r="V3446">
        <v>0.69416455382717701</v>
      </c>
      <c r="W3446">
        <v>-9.99</v>
      </c>
      <c r="X3446">
        <v>1.9</v>
      </c>
      <c r="Y3446">
        <v>-141107</v>
      </c>
      <c r="Z3446">
        <v>-11759</v>
      </c>
      <c r="AA3446">
        <v>-0.64</v>
      </c>
      <c r="AB3446">
        <v>12</v>
      </c>
      <c r="AC3446">
        <v>5</v>
      </c>
      <c r="AD3446">
        <v>7</v>
      </c>
      <c r="AE3446">
        <v>41.67</v>
      </c>
      <c r="AF3446">
        <v>18</v>
      </c>
      <c r="AG3446">
        <v>2</v>
      </c>
      <c r="AH3446">
        <v>2</v>
      </c>
      <c r="AI3446">
        <v>8</v>
      </c>
      <c r="AJ3446" s="301">
        <v>43919</v>
      </c>
      <c r="AK3446">
        <v>2119</v>
      </c>
      <c r="AL3446">
        <v>1398.5</v>
      </c>
      <c r="AM3446" s="301">
        <v>43828</v>
      </c>
      <c r="AN3446">
        <v>3775</v>
      </c>
      <c r="AO3446">
        <v>1726</v>
      </c>
      <c r="AP3446" s="301">
        <v>43645</v>
      </c>
      <c r="AQ3446">
        <v>3810</v>
      </c>
      <c r="AR3446">
        <v>1813</v>
      </c>
      <c r="AS3446" s="301">
        <v>43280</v>
      </c>
      <c r="AT3446">
        <v>5140</v>
      </c>
      <c r="AU3446">
        <v>1732</v>
      </c>
    </row>
    <row r="3447" spans="1:47" x14ac:dyDescent="0.2">
      <c r="A3447" s="102">
        <v>0</v>
      </c>
      <c r="B3447">
        <v>7251</v>
      </c>
      <c r="C3447" t="s">
        <v>2919</v>
      </c>
      <c r="D3447" t="s">
        <v>913</v>
      </c>
      <c r="E3447">
        <v>2528</v>
      </c>
      <c r="F3447">
        <v>2528</v>
      </c>
      <c r="G3447">
        <v>400</v>
      </c>
      <c r="H3447" t="s">
        <v>898</v>
      </c>
      <c r="I3447">
        <v>7274</v>
      </c>
      <c r="J3447" t="s">
        <v>2920</v>
      </c>
      <c r="K3447" t="s">
        <v>913</v>
      </c>
      <c r="L3447">
        <v>2226</v>
      </c>
      <c r="M3447">
        <v>2226</v>
      </c>
      <c r="N3447">
        <v>500</v>
      </c>
      <c r="O3447" t="s">
        <v>901</v>
      </c>
      <c r="P3447">
        <v>0.94712639282262301</v>
      </c>
      <c r="Q3447">
        <v>0.99699112132724499</v>
      </c>
      <c r="R3447">
        <v>1.3471687884078E-2</v>
      </c>
      <c r="S3447">
        <v>3.1581521767023002E-2</v>
      </c>
      <c r="T3447">
        <v>1.13466475629038</v>
      </c>
      <c r="U3447">
        <v>1.13466475629038</v>
      </c>
      <c r="V3447">
        <v>1.6758578304398</v>
      </c>
      <c r="W3447">
        <v>0.42</v>
      </c>
      <c r="X3447">
        <v>10.07</v>
      </c>
      <c r="Y3447">
        <v>-141179</v>
      </c>
      <c r="Z3447">
        <v>-10084</v>
      </c>
      <c r="AA3447">
        <v>-0.42</v>
      </c>
      <c r="AB3447">
        <v>14</v>
      </c>
      <c r="AC3447">
        <v>7</v>
      </c>
      <c r="AD3447">
        <v>7</v>
      </c>
      <c r="AE3447">
        <v>50</v>
      </c>
      <c r="AF3447">
        <v>18</v>
      </c>
      <c r="AG3447">
        <v>3</v>
      </c>
      <c r="AH3447">
        <v>2</v>
      </c>
      <c r="AI3447">
        <v>9</v>
      </c>
      <c r="AJ3447" s="301">
        <v>43919</v>
      </c>
      <c r="AK3447">
        <v>2542</v>
      </c>
      <c r="AL3447">
        <v>2259</v>
      </c>
      <c r="AM3447" s="301">
        <v>43828</v>
      </c>
      <c r="AN3447">
        <v>2565</v>
      </c>
      <c r="AO3447">
        <v>2272</v>
      </c>
      <c r="AP3447" s="301">
        <v>43645</v>
      </c>
      <c r="AQ3447">
        <v>1600</v>
      </c>
      <c r="AR3447">
        <v>1538</v>
      </c>
      <c r="AS3447" s="301">
        <v>43280</v>
      </c>
      <c r="AT3447">
        <v>2216</v>
      </c>
      <c r="AU3447">
        <v>1794</v>
      </c>
    </row>
    <row r="3448" spans="1:47" x14ac:dyDescent="0.2">
      <c r="A3448" s="102">
        <v>990</v>
      </c>
      <c r="B3448">
        <v>4849</v>
      </c>
      <c r="C3448" t="s">
        <v>448</v>
      </c>
      <c r="D3448" t="s">
        <v>910</v>
      </c>
      <c r="E3448">
        <v>2773</v>
      </c>
      <c r="F3448">
        <v>2667</v>
      </c>
      <c r="G3448">
        <v>400</v>
      </c>
      <c r="H3448" t="s">
        <v>901</v>
      </c>
      <c r="I3448">
        <v>6301</v>
      </c>
      <c r="J3448" t="s">
        <v>52</v>
      </c>
      <c r="K3448" t="s">
        <v>909</v>
      </c>
      <c r="L3448">
        <v>2125</v>
      </c>
      <c r="M3448">
        <v>2153</v>
      </c>
      <c r="N3448">
        <v>500</v>
      </c>
      <c r="O3448" t="s">
        <v>898</v>
      </c>
      <c r="P3448">
        <v>0.96229267655126605</v>
      </c>
      <c r="Q3448">
        <v>0.94754456440261003</v>
      </c>
      <c r="R3448">
        <v>1.0214454100564299E-2</v>
      </c>
      <c r="S3448">
        <v>5.0945193482940701E-2</v>
      </c>
      <c r="T3448">
        <v>-5.2103908510386397E-2</v>
      </c>
      <c r="U3448">
        <v>5.2103908510386397E-2</v>
      </c>
      <c r="V3448">
        <v>0.52902642693681701</v>
      </c>
      <c r="W3448">
        <v>-0.51</v>
      </c>
      <c r="X3448">
        <v>0.91</v>
      </c>
      <c r="Y3448">
        <v>-141218</v>
      </c>
      <c r="Z3448">
        <v>-17652</v>
      </c>
      <c r="AA3448">
        <v>-0.73</v>
      </c>
      <c r="AB3448">
        <v>8</v>
      </c>
      <c r="AC3448">
        <v>3</v>
      </c>
      <c r="AD3448">
        <v>5</v>
      </c>
      <c r="AE3448">
        <v>37.5</v>
      </c>
      <c r="AF3448">
        <v>14</v>
      </c>
      <c r="AG3448">
        <v>2</v>
      </c>
      <c r="AH3448">
        <v>3</v>
      </c>
      <c r="AI3448">
        <v>3</v>
      </c>
      <c r="AJ3448" s="301">
        <v>43919</v>
      </c>
      <c r="AK3448">
        <v>2100</v>
      </c>
      <c r="AL3448">
        <v>1877.5</v>
      </c>
      <c r="AM3448" s="301">
        <v>43828</v>
      </c>
      <c r="AN3448">
        <v>4775</v>
      </c>
      <c r="AO3448">
        <v>2642</v>
      </c>
      <c r="AP3448" s="301">
        <v>43645</v>
      </c>
      <c r="AQ3448">
        <v>4265</v>
      </c>
      <c r="AR3448">
        <v>2658</v>
      </c>
      <c r="AS3448" s="301">
        <v>43280</v>
      </c>
      <c r="AT3448">
        <v>5350</v>
      </c>
      <c r="AU3448">
        <v>3122</v>
      </c>
    </row>
    <row r="3449" spans="1:47" x14ac:dyDescent="0.2">
      <c r="A3449" s="102">
        <v>155</v>
      </c>
      <c r="B3449">
        <v>1963</v>
      </c>
      <c r="C3449" t="s">
        <v>1077</v>
      </c>
      <c r="D3449" t="s">
        <v>907</v>
      </c>
      <c r="E3449">
        <v>1107</v>
      </c>
      <c r="F3449">
        <v>1093</v>
      </c>
      <c r="G3449">
        <v>900</v>
      </c>
      <c r="H3449" t="s">
        <v>898</v>
      </c>
      <c r="I3449">
        <v>6501</v>
      </c>
      <c r="J3449" t="s">
        <v>1022</v>
      </c>
      <c r="K3449" t="s">
        <v>903</v>
      </c>
      <c r="L3449">
        <v>3390</v>
      </c>
      <c r="M3449">
        <v>3395</v>
      </c>
      <c r="N3449">
        <v>300</v>
      </c>
      <c r="O3449" t="s">
        <v>901</v>
      </c>
      <c r="P3449">
        <v>0.93296098293229601</v>
      </c>
      <c r="Q3449">
        <v>0.970046529997174</v>
      </c>
      <c r="R3449">
        <v>0.200253971953951</v>
      </c>
      <c r="S3449" s="15">
        <v>5.75998463455526E-4</v>
      </c>
      <c r="T3449">
        <v>0.16828015203652499</v>
      </c>
      <c r="U3449">
        <v>0.16828015203652499</v>
      </c>
      <c r="V3449">
        <v>0.57674846538708502</v>
      </c>
      <c r="W3449">
        <v>0.94</v>
      </c>
      <c r="X3449">
        <v>3.42</v>
      </c>
      <c r="Y3449">
        <v>-141620</v>
      </c>
      <c r="Z3449">
        <v>-10116</v>
      </c>
      <c r="AA3449">
        <v>-0.41</v>
      </c>
      <c r="AB3449">
        <v>14</v>
      </c>
      <c r="AC3449">
        <v>5</v>
      </c>
      <c r="AD3449">
        <v>9</v>
      </c>
      <c r="AE3449">
        <v>35.71</v>
      </c>
      <c r="AF3449">
        <v>18</v>
      </c>
      <c r="AG3449">
        <v>4</v>
      </c>
      <c r="AH3449">
        <v>3</v>
      </c>
      <c r="AI3449">
        <v>7</v>
      </c>
      <c r="AJ3449" s="301">
        <v>43919</v>
      </c>
      <c r="AK3449">
        <v>872</v>
      </c>
      <c r="AL3449">
        <v>3109</v>
      </c>
      <c r="AM3449" s="301">
        <v>43828</v>
      </c>
      <c r="AN3449">
        <v>1755</v>
      </c>
      <c r="AO3449">
        <v>4626</v>
      </c>
      <c r="AP3449" s="301">
        <v>43645</v>
      </c>
      <c r="AQ3449">
        <v>1497</v>
      </c>
      <c r="AR3449">
        <v>4045</v>
      </c>
      <c r="AS3449" s="301">
        <v>43280</v>
      </c>
      <c r="AT3449">
        <v>2136</v>
      </c>
      <c r="AU3449">
        <v>3840.5</v>
      </c>
    </row>
    <row r="3450" spans="1:47" x14ac:dyDescent="0.2">
      <c r="A3450" s="102">
        <v>3652</v>
      </c>
      <c r="B3450">
        <v>4568</v>
      </c>
      <c r="C3450" t="s">
        <v>1093</v>
      </c>
      <c r="D3450" t="s">
        <v>918</v>
      </c>
      <c r="E3450">
        <v>8956</v>
      </c>
      <c r="F3450">
        <v>8826</v>
      </c>
      <c r="G3450">
        <v>100</v>
      </c>
      <c r="H3450" t="s">
        <v>901</v>
      </c>
      <c r="I3450">
        <v>9974</v>
      </c>
      <c r="J3450" t="s">
        <v>1911</v>
      </c>
      <c r="K3450" t="s">
        <v>921</v>
      </c>
      <c r="L3450">
        <v>7290</v>
      </c>
      <c r="M3450">
        <v>7380</v>
      </c>
      <c r="N3450">
        <v>100</v>
      </c>
      <c r="O3450" t="s">
        <v>898</v>
      </c>
      <c r="P3450">
        <v>0.80005911762787296</v>
      </c>
      <c r="Q3450">
        <v>0.87133837355074395</v>
      </c>
      <c r="R3450">
        <v>0.27356449471600203</v>
      </c>
      <c r="S3450" s="15">
        <v>1.9362962130138099E-2</v>
      </c>
      <c r="T3450">
        <v>-1.5068603647735399</v>
      </c>
      <c r="U3450">
        <v>1.5068603647735399</v>
      </c>
      <c r="V3450">
        <v>1.0482527794665</v>
      </c>
      <c r="W3450">
        <v>-9.3800000000000008</v>
      </c>
      <c r="X3450">
        <v>16.38</v>
      </c>
      <c r="Y3450">
        <v>-141698</v>
      </c>
      <c r="Z3450">
        <v>-47233</v>
      </c>
      <c r="AA3450">
        <v>-3.62</v>
      </c>
      <c r="AB3450">
        <v>3</v>
      </c>
      <c r="AC3450">
        <v>1</v>
      </c>
      <c r="AD3450">
        <v>2</v>
      </c>
      <c r="AE3450">
        <v>33.33</v>
      </c>
      <c r="AF3450">
        <v>14</v>
      </c>
      <c r="AG3450">
        <v>0</v>
      </c>
      <c r="AH3450">
        <v>2</v>
      </c>
      <c r="AI3450">
        <v>1</v>
      </c>
      <c r="AJ3450" s="301">
        <v>43919</v>
      </c>
      <c r="AK3450">
        <v>7664</v>
      </c>
      <c r="AL3450">
        <v>5630</v>
      </c>
      <c r="AM3450" s="301">
        <v>43828</v>
      </c>
      <c r="AN3450">
        <v>7228</v>
      </c>
      <c r="AO3450">
        <v>5560</v>
      </c>
      <c r="AP3450" s="301">
        <v>43645</v>
      </c>
      <c r="AQ3450">
        <v>5980</v>
      </c>
      <c r="AR3450">
        <v>5380</v>
      </c>
      <c r="AS3450" s="301">
        <v>43280</v>
      </c>
      <c r="AT3450">
        <v>4062</v>
      </c>
      <c r="AU3450">
        <v>5660</v>
      </c>
    </row>
    <row r="3451" spans="1:47" x14ac:dyDescent="0.2">
      <c r="A3451" s="102">
        <v>1206</v>
      </c>
      <c r="B3451">
        <v>3076</v>
      </c>
      <c r="C3451" t="s">
        <v>1126</v>
      </c>
      <c r="D3451" t="s">
        <v>905</v>
      </c>
      <c r="E3451">
        <v>1560</v>
      </c>
      <c r="F3451">
        <v>1532</v>
      </c>
      <c r="G3451">
        <v>700</v>
      </c>
      <c r="H3451" t="s">
        <v>898</v>
      </c>
      <c r="I3451">
        <v>9603</v>
      </c>
      <c r="J3451" t="s">
        <v>1013</v>
      </c>
      <c r="K3451" t="s">
        <v>910</v>
      </c>
      <c r="L3451">
        <v>1569</v>
      </c>
      <c r="M3451">
        <v>1540</v>
      </c>
      <c r="N3451">
        <v>700</v>
      </c>
      <c r="O3451" t="s">
        <v>901</v>
      </c>
      <c r="P3451">
        <v>0.74803882782108899</v>
      </c>
      <c r="Q3451">
        <v>0.943533877455213</v>
      </c>
      <c r="R3451">
        <v>0.35961020700062102</v>
      </c>
      <c r="S3451">
        <v>6.4453792644662597E-2</v>
      </c>
      <c r="T3451">
        <v>1.0419862517605201</v>
      </c>
      <c r="U3451">
        <v>1.0419862517605201</v>
      </c>
      <c r="V3451">
        <v>0.98138404401188895</v>
      </c>
      <c r="W3451">
        <v>12.18</v>
      </c>
      <c r="X3451">
        <v>0.52</v>
      </c>
      <c r="Y3451">
        <v>-141903</v>
      </c>
      <c r="Z3451">
        <v>-9460</v>
      </c>
      <c r="AA3451">
        <v>-0.31</v>
      </c>
      <c r="AB3451">
        <v>15</v>
      </c>
      <c r="AC3451">
        <v>6</v>
      </c>
      <c r="AD3451">
        <v>9</v>
      </c>
      <c r="AE3451">
        <v>40</v>
      </c>
      <c r="AF3451">
        <v>20</v>
      </c>
      <c r="AG3451">
        <v>1</v>
      </c>
      <c r="AH3451">
        <v>2</v>
      </c>
      <c r="AI3451">
        <v>12</v>
      </c>
      <c r="AJ3451" s="301">
        <v>43919</v>
      </c>
      <c r="AK3451">
        <v>1344</v>
      </c>
      <c r="AL3451">
        <v>1419</v>
      </c>
      <c r="AM3451" s="301">
        <v>43828</v>
      </c>
      <c r="AN3451">
        <v>1947</v>
      </c>
      <c r="AO3451">
        <v>3135</v>
      </c>
      <c r="AP3451" s="301">
        <v>43645</v>
      </c>
      <c r="AQ3451">
        <v>1791</v>
      </c>
      <c r="AR3451">
        <v>2719</v>
      </c>
      <c r="AS3451" s="301">
        <v>43280</v>
      </c>
      <c r="AT3451">
        <v>2309</v>
      </c>
      <c r="AU3451">
        <v>3240</v>
      </c>
    </row>
    <row r="3452" spans="1:47" x14ac:dyDescent="0.2">
      <c r="A3452" s="102">
        <v>1790</v>
      </c>
      <c r="B3452">
        <v>4631</v>
      </c>
      <c r="C3452" t="s">
        <v>1088</v>
      </c>
      <c r="D3452" t="s">
        <v>920</v>
      </c>
      <c r="E3452">
        <v>2685</v>
      </c>
      <c r="F3452">
        <v>2636</v>
      </c>
      <c r="G3452">
        <v>400</v>
      </c>
      <c r="H3452" t="s">
        <v>898</v>
      </c>
      <c r="I3452">
        <v>6471</v>
      </c>
      <c r="J3452" t="s">
        <v>805</v>
      </c>
      <c r="K3452" t="s">
        <v>909</v>
      </c>
      <c r="L3452">
        <v>782</v>
      </c>
      <c r="M3452">
        <v>777</v>
      </c>
      <c r="N3452">
        <v>1400</v>
      </c>
      <c r="O3452" t="s">
        <v>901</v>
      </c>
      <c r="P3452">
        <v>0.94911814823055196</v>
      </c>
      <c r="Q3452">
        <v>0.93053104774201101</v>
      </c>
      <c r="R3452">
        <v>0.11859522683118499</v>
      </c>
      <c r="S3452" s="15">
        <v>6.6757635765773607E-2</v>
      </c>
      <c r="T3452">
        <v>2.2687171154795099E-2</v>
      </c>
      <c r="U3452">
        <v>2.2687171154795099E-2</v>
      </c>
      <c r="V3452">
        <v>0.32651985861055599</v>
      </c>
      <c r="W3452">
        <v>0.11</v>
      </c>
      <c r="X3452">
        <v>3.17</v>
      </c>
      <c r="Y3452">
        <v>-142056</v>
      </c>
      <c r="Z3452">
        <v>-9470</v>
      </c>
      <c r="AA3452">
        <v>-0.48</v>
      </c>
      <c r="AB3452">
        <v>15</v>
      </c>
      <c r="AC3452">
        <v>6</v>
      </c>
      <c r="AD3452">
        <v>9</v>
      </c>
      <c r="AE3452">
        <v>40</v>
      </c>
      <c r="AF3452">
        <v>21</v>
      </c>
      <c r="AG3452">
        <v>0</v>
      </c>
      <c r="AH3452">
        <v>1</v>
      </c>
      <c r="AI3452">
        <v>14</v>
      </c>
      <c r="AJ3452" s="301">
        <v>43919</v>
      </c>
      <c r="AK3452">
        <v>2479</v>
      </c>
      <c r="AL3452">
        <v>711</v>
      </c>
      <c r="AM3452" s="301">
        <v>43828</v>
      </c>
      <c r="AN3452">
        <v>3035</v>
      </c>
      <c r="AO3452">
        <v>1041</v>
      </c>
      <c r="AP3452" s="301">
        <v>43645</v>
      </c>
      <c r="AQ3452">
        <v>2906</v>
      </c>
      <c r="AR3452">
        <v>996</v>
      </c>
      <c r="AS3452" s="301">
        <v>43280</v>
      </c>
      <c r="AT3452">
        <v>3450</v>
      </c>
      <c r="AU3452">
        <v>1135</v>
      </c>
    </row>
    <row r="3453" spans="1:47" x14ac:dyDescent="0.2">
      <c r="A3453" s="102">
        <v>3646</v>
      </c>
      <c r="B3453">
        <v>3863</v>
      </c>
      <c r="C3453" t="s">
        <v>1050</v>
      </c>
      <c r="D3453" t="s">
        <v>1049</v>
      </c>
      <c r="E3453">
        <v>1536</v>
      </c>
      <c r="F3453">
        <v>1503</v>
      </c>
      <c r="G3453">
        <v>700</v>
      </c>
      <c r="H3453" t="s">
        <v>901</v>
      </c>
      <c r="I3453">
        <v>7167</v>
      </c>
      <c r="J3453" t="s">
        <v>957</v>
      </c>
      <c r="K3453" t="s">
        <v>940</v>
      </c>
      <c r="L3453">
        <v>250</v>
      </c>
      <c r="M3453">
        <v>252</v>
      </c>
      <c r="N3453">
        <v>4200</v>
      </c>
      <c r="O3453" t="s">
        <v>898</v>
      </c>
      <c r="P3453">
        <v>0.73152198963344806</v>
      </c>
      <c r="Q3453">
        <v>0.87161798618505804</v>
      </c>
      <c r="R3453">
        <v>3.5903234868968799E-3</v>
      </c>
      <c r="S3453">
        <v>9.6621011956530098E-2</v>
      </c>
      <c r="T3453">
        <v>-1.9656854737448699</v>
      </c>
      <c r="U3453">
        <v>1.9656854737448699</v>
      </c>
      <c r="V3453">
        <v>1.6247001211149701</v>
      </c>
      <c r="W3453">
        <v>-13.94</v>
      </c>
      <c r="X3453">
        <v>0.6</v>
      </c>
      <c r="Y3453">
        <v>-142223</v>
      </c>
      <c r="Z3453">
        <v>-8889</v>
      </c>
      <c r="AA3453">
        <v>-0.45</v>
      </c>
      <c r="AB3453">
        <v>16</v>
      </c>
      <c r="AC3453">
        <v>5</v>
      </c>
      <c r="AD3453">
        <v>11</v>
      </c>
      <c r="AE3453">
        <v>31.25</v>
      </c>
      <c r="AF3453">
        <v>21</v>
      </c>
      <c r="AG3453">
        <v>2</v>
      </c>
      <c r="AH3453">
        <v>1</v>
      </c>
      <c r="AI3453">
        <v>13</v>
      </c>
      <c r="AJ3453" s="301">
        <v>43919</v>
      </c>
      <c r="AK3453">
        <v>1583</v>
      </c>
      <c r="AL3453">
        <v>230</v>
      </c>
      <c r="AM3453" s="301">
        <v>43828</v>
      </c>
      <c r="AN3453">
        <v>1848</v>
      </c>
      <c r="AO3453">
        <v>280</v>
      </c>
      <c r="AP3453" s="301">
        <v>43645</v>
      </c>
      <c r="AQ3453">
        <v>1925</v>
      </c>
      <c r="AR3453">
        <v>290</v>
      </c>
      <c r="AS3453" s="301">
        <v>43280</v>
      </c>
      <c r="AT3453">
        <v>1732</v>
      </c>
      <c r="AU3453">
        <v>366</v>
      </c>
    </row>
    <row r="3454" spans="1:47" x14ac:dyDescent="0.2">
      <c r="A3454" s="102">
        <v>2413</v>
      </c>
      <c r="B3454">
        <v>6395</v>
      </c>
      <c r="C3454" t="s">
        <v>1004</v>
      </c>
      <c r="D3454" t="s">
        <v>909</v>
      </c>
      <c r="E3454">
        <v>890</v>
      </c>
      <c r="F3454">
        <v>892</v>
      </c>
      <c r="G3454">
        <v>1200</v>
      </c>
      <c r="H3454" t="s">
        <v>898</v>
      </c>
      <c r="I3454">
        <v>6472</v>
      </c>
      <c r="J3454" t="s">
        <v>59</v>
      </c>
      <c r="K3454" t="s">
        <v>909</v>
      </c>
      <c r="L3454">
        <v>213</v>
      </c>
      <c r="M3454">
        <v>211</v>
      </c>
      <c r="N3454">
        <v>5100</v>
      </c>
      <c r="O3454" t="s">
        <v>901</v>
      </c>
      <c r="P3454">
        <v>0.93125125095949701</v>
      </c>
      <c r="Q3454">
        <v>0.91381119759273799</v>
      </c>
      <c r="R3454" s="15">
        <v>1.0214152664532E-2</v>
      </c>
      <c r="S3454">
        <v>6.9551786428620505E-2</v>
      </c>
      <c r="T3454">
        <v>1.34233724107092</v>
      </c>
      <c r="U3454">
        <v>1.34233724107092</v>
      </c>
      <c r="V3454">
        <v>0.97153898570400499</v>
      </c>
      <c r="W3454">
        <v>6.32</v>
      </c>
      <c r="X3454">
        <v>0.53</v>
      </c>
      <c r="Y3454">
        <v>-142288</v>
      </c>
      <c r="Z3454">
        <v>-10163</v>
      </c>
      <c r="AA3454">
        <v>-0.45</v>
      </c>
      <c r="AB3454">
        <v>14</v>
      </c>
      <c r="AC3454">
        <v>7</v>
      </c>
      <c r="AD3454">
        <v>7</v>
      </c>
      <c r="AE3454">
        <v>50</v>
      </c>
      <c r="AF3454">
        <v>18</v>
      </c>
      <c r="AG3454">
        <v>1</v>
      </c>
      <c r="AH3454">
        <v>3</v>
      </c>
      <c r="AI3454">
        <v>10</v>
      </c>
      <c r="AJ3454" s="301">
        <v>43919</v>
      </c>
      <c r="AK3454">
        <v>796</v>
      </c>
      <c r="AL3454">
        <v>196</v>
      </c>
      <c r="AM3454" s="301">
        <v>43828</v>
      </c>
      <c r="AN3454">
        <v>1001</v>
      </c>
      <c r="AO3454">
        <v>345</v>
      </c>
      <c r="AP3454" s="301">
        <v>43645</v>
      </c>
      <c r="AQ3454">
        <v>1155</v>
      </c>
      <c r="AR3454">
        <v>334</v>
      </c>
      <c r="AS3454" s="301">
        <v>43280</v>
      </c>
      <c r="AT3454">
        <v>1330</v>
      </c>
      <c r="AU3454">
        <v>456</v>
      </c>
    </row>
    <row r="3455" spans="1:47" x14ac:dyDescent="0.2">
      <c r="A3455" s="102">
        <v>2538</v>
      </c>
      <c r="B3455">
        <v>4091</v>
      </c>
      <c r="C3455" t="s">
        <v>1334</v>
      </c>
      <c r="D3455" t="s">
        <v>920</v>
      </c>
      <c r="E3455">
        <v>1721</v>
      </c>
      <c r="F3455">
        <v>1751</v>
      </c>
      <c r="G3455">
        <v>600</v>
      </c>
      <c r="H3455" t="s">
        <v>901</v>
      </c>
      <c r="I3455">
        <v>7013</v>
      </c>
      <c r="J3455" t="s">
        <v>1477</v>
      </c>
      <c r="K3455" t="s">
        <v>909</v>
      </c>
      <c r="L3455">
        <v>1500</v>
      </c>
      <c r="M3455">
        <v>1480</v>
      </c>
      <c r="N3455">
        <v>700</v>
      </c>
      <c r="O3455" t="s">
        <v>898</v>
      </c>
      <c r="P3455">
        <v>0.89421099744882804</v>
      </c>
      <c r="Q3455">
        <v>0.91013996493016402</v>
      </c>
      <c r="R3455">
        <v>2.7265716146143301E-2</v>
      </c>
      <c r="S3455">
        <v>3.9956110356013902E-2</v>
      </c>
      <c r="T3455">
        <v>-0.37133850562736098</v>
      </c>
      <c r="U3455">
        <v>0.37133850562736098</v>
      </c>
      <c r="V3455">
        <v>0.75693207683472397</v>
      </c>
      <c r="W3455">
        <v>-3.38</v>
      </c>
      <c r="X3455">
        <v>1.39</v>
      </c>
      <c r="Y3455">
        <v>-142963</v>
      </c>
      <c r="Z3455">
        <v>-9531</v>
      </c>
      <c r="AA3455">
        <v>-0.39</v>
      </c>
      <c r="AB3455">
        <v>15</v>
      </c>
      <c r="AC3455">
        <v>9</v>
      </c>
      <c r="AD3455">
        <v>6</v>
      </c>
      <c r="AE3455">
        <v>60</v>
      </c>
      <c r="AF3455">
        <v>14</v>
      </c>
      <c r="AG3455">
        <v>6</v>
      </c>
      <c r="AH3455">
        <v>6</v>
      </c>
      <c r="AI3455">
        <v>3</v>
      </c>
      <c r="AJ3455" s="301">
        <v>43919</v>
      </c>
      <c r="AK3455">
        <v>1662</v>
      </c>
      <c r="AL3455">
        <v>1316</v>
      </c>
      <c r="AM3455" s="301">
        <v>43828</v>
      </c>
      <c r="AN3455">
        <v>2428</v>
      </c>
      <c r="AO3455">
        <v>2574</v>
      </c>
      <c r="AP3455" s="301">
        <v>43645</v>
      </c>
      <c r="AQ3455">
        <v>2285</v>
      </c>
      <c r="AR3455">
        <v>2600</v>
      </c>
      <c r="AS3455" s="301">
        <v>43280</v>
      </c>
      <c r="AT3455">
        <v>1526</v>
      </c>
      <c r="AU3455">
        <v>3790</v>
      </c>
    </row>
    <row r="3456" spans="1:47" x14ac:dyDescent="0.2">
      <c r="A3456" s="102">
        <v>1276</v>
      </c>
      <c r="B3456">
        <v>1963</v>
      </c>
      <c r="C3456" t="s">
        <v>1077</v>
      </c>
      <c r="D3456" t="s">
        <v>907</v>
      </c>
      <c r="E3456">
        <v>1107</v>
      </c>
      <c r="F3456">
        <v>1093</v>
      </c>
      <c r="G3456">
        <v>900</v>
      </c>
      <c r="H3456" t="s">
        <v>898</v>
      </c>
      <c r="I3456">
        <v>6923</v>
      </c>
      <c r="J3456" t="s">
        <v>54</v>
      </c>
      <c r="K3456" t="s">
        <v>903</v>
      </c>
      <c r="L3456">
        <v>2563</v>
      </c>
      <c r="M3456">
        <v>2534</v>
      </c>
      <c r="N3456">
        <v>400</v>
      </c>
      <c r="O3456" t="s">
        <v>901</v>
      </c>
      <c r="P3456">
        <v>0.92811936476964496</v>
      </c>
      <c r="Q3456">
        <v>0.94204396961117298</v>
      </c>
      <c r="R3456" s="15">
        <v>0.181808058493169</v>
      </c>
      <c r="S3456">
        <v>4.7141646465090899E-2</v>
      </c>
      <c r="T3456">
        <v>7.86823924299236E-2</v>
      </c>
      <c r="U3456">
        <v>7.86823924299236E-2</v>
      </c>
      <c r="V3456">
        <v>0.443596103140593</v>
      </c>
      <c r="W3456">
        <v>0.38</v>
      </c>
      <c r="X3456">
        <v>2.95</v>
      </c>
      <c r="Y3456">
        <v>-143153</v>
      </c>
      <c r="Z3456">
        <v>-9544</v>
      </c>
      <c r="AA3456">
        <v>-0.39</v>
      </c>
      <c r="AB3456">
        <v>15</v>
      </c>
      <c r="AC3456">
        <v>7</v>
      </c>
      <c r="AD3456">
        <v>8</v>
      </c>
      <c r="AE3456">
        <v>46.67</v>
      </c>
      <c r="AF3456">
        <v>20</v>
      </c>
      <c r="AG3456">
        <v>1</v>
      </c>
      <c r="AH3456">
        <v>3</v>
      </c>
      <c r="AI3456">
        <v>11</v>
      </c>
      <c r="AJ3456" s="301">
        <v>43919</v>
      </c>
      <c r="AK3456">
        <v>872</v>
      </c>
      <c r="AL3456">
        <v>2175</v>
      </c>
      <c r="AM3456" s="301">
        <v>43828</v>
      </c>
      <c r="AN3456">
        <v>1755</v>
      </c>
      <c r="AO3456">
        <v>3180</v>
      </c>
      <c r="AP3456" s="301">
        <v>43645</v>
      </c>
      <c r="AQ3456">
        <v>1497</v>
      </c>
      <c r="AR3456">
        <v>2743</v>
      </c>
      <c r="AS3456" s="301">
        <v>43280</v>
      </c>
      <c r="AT3456">
        <v>2136</v>
      </c>
      <c r="AU3456">
        <v>3700</v>
      </c>
    </row>
    <row r="3457" spans="1:47" x14ac:dyDescent="0.2">
      <c r="A3457" s="102">
        <v>2166</v>
      </c>
      <c r="B3457">
        <v>2327</v>
      </c>
      <c r="C3457" t="s">
        <v>1171</v>
      </c>
      <c r="D3457" t="s">
        <v>900</v>
      </c>
      <c r="E3457">
        <v>2942</v>
      </c>
      <c r="F3457">
        <v>2914</v>
      </c>
      <c r="G3457">
        <v>300</v>
      </c>
      <c r="H3457" t="s">
        <v>901</v>
      </c>
      <c r="I3457">
        <v>5631</v>
      </c>
      <c r="J3457" t="s">
        <v>1053</v>
      </c>
      <c r="K3457" t="s">
        <v>909</v>
      </c>
      <c r="L3457">
        <v>1520</v>
      </c>
      <c r="M3457">
        <v>1508</v>
      </c>
      <c r="N3457">
        <v>600</v>
      </c>
      <c r="O3457" t="s">
        <v>898</v>
      </c>
      <c r="P3457">
        <v>0.84193089173500701</v>
      </c>
      <c r="Q3457">
        <v>0.92048180794886603</v>
      </c>
      <c r="R3457">
        <v>0.170203446936466</v>
      </c>
      <c r="S3457">
        <v>3.0468104107070699E-2</v>
      </c>
      <c r="T3457">
        <v>-0.60906850227606302</v>
      </c>
      <c r="U3457">
        <v>0.60906850227606302</v>
      </c>
      <c r="V3457">
        <v>0.64261653015694897</v>
      </c>
      <c r="W3457">
        <v>-5.43</v>
      </c>
      <c r="X3457">
        <v>3.5</v>
      </c>
      <c r="Y3457">
        <v>-143697</v>
      </c>
      <c r="Z3457">
        <v>-10264</v>
      </c>
      <c r="AA3457">
        <v>-0.47</v>
      </c>
      <c r="AB3457">
        <v>14</v>
      </c>
      <c r="AC3457">
        <v>8</v>
      </c>
      <c r="AD3457">
        <v>6</v>
      </c>
      <c r="AE3457">
        <v>57.14</v>
      </c>
      <c r="AF3457">
        <v>18</v>
      </c>
      <c r="AG3457">
        <v>2</v>
      </c>
      <c r="AH3457">
        <v>4</v>
      </c>
      <c r="AI3457">
        <v>8</v>
      </c>
      <c r="AJ3457" s="301">
        <v>43919</v>
      </c>
      <c r="AK3457">
        <v>2686</v>
      </c>
      <c r="AL3457">
        <v>1267</v>
      </c>
      <c r="AM3457" s="301">
        <v>43828</v>
      </c>
      <c r="AN3457">
        <v>3600</v>
      </c>
      <c r="AO3457">
        <v>2157</v>
      </c>
      <c r="AP3457" s="301">
        <v>43645</v>
      </c>
      <c r="AQ3457">
        <v>3515</v>
      </c>
      <c r="AR3457">
        <v>1903</v>
      </c>
      <c r="AS3457" s="301">
        <v>43280</v>
      </c>
      <c r="AT3457">
        <v>2762</v>
      </c>
      <c r="AU3457">
        <v>2766</v>
      </c>
    </row>
    <row r="3458" spans="1:47" x14ac:dyDescent="0.2">
      <c r="A3458" s="102">
        <v>1595</v>
      </c>
      <c r="B3458">
        <v>1332</v>
      </c>
      <c r="C3458" t="s">
        <v>1174</v>
      </c>
      <c r="D3458" t="s">
        <v>974</v>
      </c>
      <c r="E3458">
        <v>468</v>
      </c>
      <c r="F3458">
        <v>456</v>
      </c>
      <c r="G3458">
        <v>2200</v>
      </c>
      <c r="H3458" t="s">
        <v>901</v>
      </c>
      <c r="I3458">
        <v>2181</v>
      </c>
      <c r="J3458" t="s">
        <v>1392</v>
      </c>
      <c r="K3458" t="s">
        <v>910</v>
      </c>
      <c r="L3458">
        <v>1473</v>
      </c>
      <c r="M3458">
        <v>1459</v>
      </c>
      <c r="N3458">
        <v>700</v>
      </c>
      <c r="O3458" t="s">
        <v>898</v>
      </c>
      <c r="P3458">
        <v>0.68219435468511502</v>
      </c>
      <c r="Q3458">
        <v>0.93459223802074398</v>
      </c>
      <c r="R3458">
        <v>1.3794864948039399E-2</v>
      </c>
      <c r="S3458">
        <v>5.7423755841040803E-3</v>
      </c>
      <c r="T3458">
        <v>-1.4281617988134201</v>
      </c>
      <c r="U3458">
        <v>1.4281617988134201</v>
      </c>
      <c r="V3458">
        <v>1.4087995678915599</v>
      </c>
      <c r="W3458">
        <v>-25.91</v>
      </c>
      <c r="X3458">
        <v>1.77</v>
      </c>
      <c r="Y3458">
        <v>-143764</v>
      </c>
      <c r="Z3458">
        <v>-7987</v>
      </c>
      <c r="AA3458">
        <v>-0.38</v>
      </c>
      <c r="AB3458">
        <v>18</v>
      </c>
      <c r="AC3458">
        <v>7</v>
      </c>
      <c r="AD3458">
        <v>11</v>
      </c>
      <c r="AE3458">
        <v>38.89</v>
      </c>
      <c r="AF3458">
        <v>16</v>
      </c>
      <c r="AG3458">
        <v>3</v>
      </c>
      <c r="AH3458">
        <v>5</v>
      </c>
      <c r="AI3458">
        <v>10</v>
      </c>
      <c r="AJ3458" s="301">
        <v>43919</v>
      </c>
      <c r="AK3458">
        <v>517</v>
      </c>
      <c r="AL3458">
        <v>1100</v>
      </c>
      <c r="AM3458" s="301">
        <v>43828</v>
      </c>
      <c r="AN3458">
        <v>652</v>
      </c>
      <c r="AO3458">
        <v>2051</v>
      </c>
      <c r="AP3458" s="301">
        <v>43645</v>
      </c>
      <c r="AQ3458">
        <v>674</v>
      </c>
      <c r="AR3458">
        <v>2583</v>
      </c>
      <c r="AS3458" s="301">
        <v>43280</v>
      </c>
      <c r="AT3458">
        <v>537</v>
      </c>
      <c r="AU3458">
        <v>2349</v>
      </c>
    </row>
    <row r="3459" spans="1:47" x14ac:dyDescent="0.2">
      <c r="A3459" s="102">
        <v>1290</v>
      </c>
      <c r="B3459">
        <v>5631</v>
      </c>
      <c r="C3459" t="s">
        <v>1053</v>
      </c>
      <c r="D3459" t="s">
        <v>909</v>
      </c>
      <c r="E3459">
        <v>1520</v>
      </c>
      <c r="F3459">
        <v>1508</v>
      </c>
      <c r="G3459">
        <v>700</v>
      </c>
      <c r="H3459" t="s">
        <v>898</v>
      </c>
      <c r="I3459">
        <v>9072</v>
      </c>
      <c r="J3459" t="s">
        <v>975</v>
      </c>
      <c r="K3459" t="s">
        <v>976</v>
      </c>
      <c r="L3459">
        <v>2118</v>
      </c>
      <c r="M3459">
        <v>2146</v>
      </c>
      <c r="N3459">
        <v>500</v>
      </c>
      <c r="O3459" t="s">
        <v>901</v>
      </c>
      <c r="P3459">
        <v>0.884828186659119</v>
      </c>
      <c r="Q3459">
        <v>0.94178403073513095</v>
      </c>
      <c r="R3459">
        <v>0.37847491613463002</v>
      </c>
      <c r="S3459">
        <v>8.3406212739208396E-2</v>
      </c>
      <c r="T3459">
        <v>0.80066253339769999</v>
      </c>
      <c r="U3459">
        <v>0.80066253339769999</v>
      </c>
      <c r="V3459">
        <v>1.0655284264577201</v>
      </c>
      <c r="W3459">
        <v>6.62</v>
      </c>
      <c r="X3459">
        <v>1.62</v>
      </c>
      <c r="Y3459">
        <v>-143920</v>
      </c>
      <c r="Z3459">
        <v>-9595</v>
      </c>
      <c r="AA3459">
        <v>-0.68</v>
      </c>
      <c r="AB3459">
        <v>15</v>
      </c>
      <c r="AC3459">
        <v>9</v>
      </c>
      <c r="AD3459">
        <v>6</v>
      </c>
      <c r="AE3459">
        <v>60</v>
      </c>
      <c r="AF3459">
        <v>16</v>
      </c>
      <c r="AG3459">
        <v>2</v>
      </c>
      <c r="AH3459">
        <v>5</v>
      </c>
      <c r="AI3459">
        <v>8</v>
      </c>
      <c r="AJ3459" s="301">
        <v>43919</v>
      </c>
      <c r="AK3459">
        <v>1267</v>
      </c>
      <c r="AL3459">
        <v>2172</v>
      </c>
      <c r="AM3459" s="301">
        <v>43828</v>
      </c>
      <c r="AN3459">
        <v>2157</v>
      </c>
      <c r="AO3459">
        <v>2746</v>
      </c>
      <c r="AP3459" s="301">
        <v>43645</v>
      </c>
      <c r="AQ3459">
        <v>1903</v>
      </c>
      <c r="AR3459">
        <v>2562</v>
      </c>
      <c r="AS3459" s="301">
        <v>43280</v>
      </c>
      <c r="AT3459">
        <v>2766</v>
      </c>
      <c r="AU3459">
        <v>2840</v>
      </c>
    </row>
    <row r="3460" spans="1:47" x14ac:dyDescent="0.2">
      <c r="A3460" s="102">
        <v>1943</v>
      </c>
      <c r="B3460">
        <v>6326</v>
      </c>
      <c r="C3460" t="s">
        <v>1450</v>
      </c>
      <c r="D3460" t="s">
        <v>909</v>
      </c>
      <c r="E3460">
        <v>1614.5</v>
      </c>
      <c r="F3460">
        <v>1599</v>
      </c>
      <c r="G3460">
        <v>600</v>
      </c>
      <c r="H3460" t="s">
        <v>898</v>
      </c>
      <c r="I3460">
        <v>7240</v>
      </c>
      <c r="J3460" t="s">
        <v>599</v>
      </c>
      <c r="K3460" t="s">
        <v>913</v>
      </c>
      <c r="L3460">
        <v>1315</v>
      </c>
      <c r="M3460">
        <v>1294</v>
      </c>
      <c r="N3460">
        <v>700</v>
      </c>
      <c r="O3460" t="s">
        <v>901</v>
      </c>
      <c r="P3460">
        <v>0.90248269225183797</v>
      </c>
      <c r="Q3460">
        <v>0.92643433891664795</v>
      </c>
      <c r="R3460">
        <v>0.197473677331514</v>
      </c>
      <c r="S3460">
        <v>8.9501983741265806E-2</v>
      </c>
      <c r="T3460">
        <v>1.8097881918099901</v>
      </c>
      <c r="U3460">
        <v>1.8097881918099901</v>
      </c>
      <c r="V3460">
        <v>1.4538397798368301</v>
      </c>
      <c r="W3460">
        <v>7.96</v>
      </c>
      <c r="X3460">
        <v>5.59</v>
      </c>
      <c r="Y3460">
        <v>-144451</v>
      </c>
      <c r="Z3460">
        <v>-11112</v>
      </c>
      <c r="AA3460">
        <v>-0.56000000000000005</v>
      </c>
      <c r="AB3460">
        <v>13</v>
      </c>
      <c r="AC3460">
        <v>7</v>
      </c>
      <c r="AD3460">
        <v>6</v>
      </c>
      <c r="AE3460">
        <v>53.85</v>
      </c>
      <c r="AF3460">
        <v>21</v>
      </c>
      <c r="AG3460">
        <v>0</v>
      </c>
      <c r="AH3460">
        <v>3</v>
      </c>
      <c r="AI3460">
        <v>10</v>
      </c>
      <c r="AJ3460" s="301">
        <v>43919</v>
      </c>
      <c r="AK3460">
        <v>1398.5</v>
      </c>
      <c r="AL3460">
        <v>1212</v>
      </c>
      <c r="AM3460" s="301">
        <v>43828</v>
      </c>
      <c r="AN3460">
        <v>1726</v>
      </c>
      <c r="AO3460">
        <v>1641</v>
      </c>
      <c r="AP3460" s="301">
        <v>43645</v>
      </c>
      <c r="AQ3460">
        <v>1813</v>
      </c>
      <c r="AR3460">
        <v>1653</v>
      </c>
      <c r="AS3460" s="301">
        <v>43280</v>
      </c>
      <c r="AT3460">
        <v>1732</v>
      </c>
      <c r="AU3460">
        <v>2099</v>
      </c>
    </row>
    <row r="3461" spans="1:47" x14ac:dyDescent="0.2">
      <c r="A3461" s="102">
        <v>3599</v>
      </c>
      <c r="B3461">
        <v>4521</v>
      </c>
      <c r="C3461" t="s">
        <v>538</v>
      </c>
      <c r="D3461" t="s">
        <v>918</v>
      </c>
      <c r="E3461">
        <v>5540</v>
      </c>
      <c r="F3461">
        <v>5530</v>
      </c>
      <c r="G3461">
        <v>100</v>
      </c>
      <c r="H3461" t="s">
        <v>898</v>
      </c>
      <c r="I3461">
        <v>4819</v>
      </c>
      <c r="J3461" t="s">
        <v>914</v>
      </c>
      <c r="K3461" t="s">
        <v>900</v>
      </c>
      <c r="L3461">
        <v>3550</v>
      </c>
      <c r="M3461">
        <v>3485</v>
      </c>
      <c r="N3461">
        <v>200</v>
      </c>
      <c r="O3461" t="s">
        <v>901</v>
      </c>
      <c r="P3461">
        <v>0.71879052962057399</v>
      </c>
      <c r="Q3461">
        <v>0.87352796817374501</v>
      </c>
      <c r="R3461">
        <v>5.3738962908846499E-2</v>
      </c>
      <c r="S3461">
        <v>5.5571735809793903E-2</v>
      </c>
      <c r="T3461">
        <v>0.92253432237264599</v>
      </c>
      <c r="U3461">
        <v>0.92253432237264599</v>
      </c>
      <c r="V3461">
        <v>0.36032397043231601</v>
      </c>
      <c r="W3461">
        <v>3.66</v>
      </c>
      <c r="X3461">
        <v>26.04</v>
      </c>
      <c r="Y3461">
        <v>-144656</v>
      </c>
      <c r="Z3461">
        <v>-24109</v>
      </c>
      <c r="AA3461">
        <v>-1.1499999999999999</v>
      </c>
      <c r="AB3461">
        <v>6</v>
      </c>
      <c r="AC3461">
        <v>3</v>
      </c>
      <c r="AD3461">
        <v>3</v>
      </c>
      <c r="AE3461">
        <v>50</v>
      </c>
      <c r="AF3461">
        <v>14</v>
      </c>
      <c r="AG3461">
        <v>2</v>
      </c>
      <c r="AH3461">
        <v>2</v>
      </c>
      <c r="AI3461">
        <v>2</v>
      </c>
      <c r="AJ3461" s="301">
        <v>43919</v>
      </c>
      <c r="AK3461">
        <v>5140</v>
      </c>
      <c r="AL3461">
        <v>3425</v>
      </c>
      <c r="AM3461" s="301">
        <v>43828</v>
      </c>
      <c r="AN3461">
        <v>6040</v>
      </c>
      <c r="AO3461">
        <v>4585</v>
      </c>
      <c r="AP3461" s="301">
        <v>43645</v>
      </c>
      <c r="AQ3461">
        <v>5290</v>
      </c>
      <c r="AR3461">
        <v>3570</v>
      </c>
      <c r="AS3461" s="301">
        <v>43280</v>
      </c>
      <c r="AT3461">
        <v>5650</v>
      </c>
      <c r="AU3461">
        <v>4195</v>
      </c>
    </row>
    <row r="3462" spans="1:47" x14ac:dyDescent="0.2">
      <c r="A3462" s="102">
        <v>1986</v>
      </c>
      <c r="B3462">
        <v>8306</v>
      </c>
      <c r="C3462" t="s">
        <v>1029</v>
      </c>
      <c r="D3462" t="s">
        <v>940</v>
      </c>
      <c r="E3462">
        <v>422</v>
      </c>
      <c r="F3462">
        <v>422.5</v>
      </c>
      <c r="G3462">
        <v>2500</v>
      </c>
      <c r="H3462" t="s">
        <v>901</v>
      </c>
      <c r="I3462">
        <v>9613</v>
      </c>
      <c r="J3462" t="s">
        <v>1183</v>
      </c>
      <c r="K3462" t="s">
        <v>900</v>
      </c>
      <c r="L3462">
        <v>1203</v>
      </c>
      <c r="M3462">
        <v>1177</v>
      </c>
      <c r="N3462">
        <v>900</v>
      </c>
      <c r="O3462" t="s">
        <v>898</v>
      </c>
      <c r="P3462">
        <v>0.829375091101616</v>
      </c>
      <c r="Q3462">
        <v>0.92536521420295803</v>
      </c>
      <c r="R3462">
        <v>0.31599803960040002</v>
      </c>
      <c r="S3462">
        <v>8.3444920873075604E-2</v>
      </c>
      <c r="T3462">
        <v>-0.72180317998745502</v>
      </c>
      <c r="U3462">
        <v>0.72180317998745502</v>
      </c>
      <c r="V3462">
        <v>0.81250930672149302</v>
      </c>
      <c r="W3462">
        <v>-5.09</v>
      </c>
      <c r="X3462">
        <v>0.28999999999999998</v>
      </c>
      <c r="Y3462">
        <v>-144830</v>
      </c>
      <c r="Z3462">
        <v>-9655</v>
      </c>
      <c r="AA3462">
        <v>-0.53</v>
      </c>
      <c r="AB3462">
        <v>15</v>
      </c>
      <c r="AC3462">
        <v>6</v>
      </c>
      <c r="AD3462">
        <v>9</v>
      </c>
      <c r="AE3462">
        <v>40</v>
      </c>
      <c r="AF3462">
        <v>20</v>
      </c>
      <c r="AG3462">
        <v>1</v>
      </c>
      <c r="AH3462">
        <v>1</v>
      </c>
      <c r="AI3462">
        <v>13</v>
      </c>
      <c r="AJ3462" s="301">
        <v>43919</v>
      </c>
      <c r="AK3462">
        <v>426.1</v>
      </c>
      <c r="AL3462">
        <v>1043</v>
      </c>
      <c r="AM3462" s="301">
        <v>43828</v>
      </c>
      <c r="AN3462">
        <v>593.20000000000005</v>
      </c>
      <c r="AO3462">
        <v>1467</v>
      </c>
      <c r="AP3462" s="301">
        <v>43645</v>
      </c>
      <c r="AQ3462">
        <v>524.29999999999995</v>
      </c>
      <c r="AR3462">
        <v>1461</v>
      </c>
      <c r="AS3462" s="301">
        <v>43280</v>
      </c>
      <c r="AT3462">
        <v>621.6</v>
      </c>
      <c r="AU3462">
        <v>1251</v>
      </c>
    </row>
    <row r="3463" spans="1:47" x14ac:dyDescent="0.2">
      <c r="A3463" s="102">
        <v>84</v>
      </c>
      <c r="B3463">
        <v>1802</v>
      </c>
      <c r="C3463" t="s">
        <v>1041</v>
      </c>
      <c r="D3463" t="s">
        <v>907</v>
      </c>
      <c r="E3463">
        <v>979</v>
      </c>
      <c r="F3463">
        <v>983</v>
      </c>
      <c r="G3463">
        <v>1100</v>
      </c>
      <c r="H3463" t="s">
        <v>901</v>
      </c>
      <c r="I3463">
        <v>3105</v>
      </c>
      <c r="J3463" t="s">
        <v>46</v>
      </c>
      <c r="K3463" t="s">
        <v>903</v>
      </c>
      <c r="L3463">
        <v>781</v>
      </c>
      <c r="M3463">
        <v>776</v>
      </c>
      <c r="N3463">
        <v>1400</v>
      </c>
      <c r="O3463" t="s">
        <v>898</v>
      </c>
      <c r="P3463">
        <v>0.93374932496809204</v>
      </c>
      <c r="Q3463">
        <v>0.97354660219498002</v>
      </c>
      <c r="R3463" s="15">
        <v>1.8402881930001499E-2</v>
      </c>
      <c r="S3463">
        <v>3.4435886662690301E-4</v>
      </c>
      <c r="T3463">
        <v>-0.53155496589372497</v>
      </c>
      <c r="U3463">
        <v>0.53155496589372497</v>
      </c>
      <c r="V3463">
        <v>1.0375401715744501</v>
      </c>
      <c r="W3463">
        <v>-2.04</v>
      </c>
      <c r="X3463">
        <v>0.47</v>
      </c>
      <c r="Y3463">
        <v>-144858</v>
      </c>
      <c r="Z3463">
        <v>-9657</v>
      </c>
      <c r="AA3463">
        <v>-0.41</v>
      </c>
      <c r="AB3463">
        <v>15</v>
      </c>
      <c r="AC3463">
        <v>5</v>
      </c>
      <c r="AD3463">
        <v>10</v>
      </c>
      <c r="AE3463">
        <v>33.33</v>
      </c>
      <c r="AF3463">
        <v>19</v>
      </c>
      <c r="AG3463">
        <v>2</v>
      </c>
      <c r="AH3463">
        <v>2</v>
      </c>
      <c r="AI3463">
        <v>11</v>
      </c>
      <c r="AJ3463" s="301">
        <v>43919</v>
      </c>
      <c r="AK3463">
        <v>956</v>
      </c>
      <c r="AL3463">
        <v>730</v>
      </c>
      <c r="AM3463" s="301">
        <v>43828</v>
      </c>
      <c r="AN3463">
        <v>1217</v>
      </c>
      <c r="AO3463">
        <v>1045</v>
      </c>
      <c r="AP3463" s="301">
        <v>43645</v>
      </c>
      <c r="AQ3463">
        <v>1074</v>
      </c>
      <c r="AR3463">
        <v>844</v>
      </c>
      <c r="AS3463" s="301">
        <v>43280</v>
      </c>
      <c r="AT3463">
        <v>1101</v>
      </c>
      <c r="AU3463">
        <v>1164</v>
      </c>
    </row>
    <row r="3464" spans="1:47" x14ac:dyDescent="0.2">
      <c r="A3464" s="102">
        <v>2039</v>
      </c>
      <c r="B3464">
        <v>3632</v>
      </c>
      <c r="C3464" t="s">
        <v>1451</v>
      </c>
      <c r="D3464" t="s">
        <v>900</v>
      </c>
      <c r="E3464">
        <v>486</v>
      </c>
      <c r="F3464">
        <v>469</v>
      </c>
      <c r="G3464">
        <v>2200</v>
      </c>
      <c r="H3464" t="s">
        <v>898</v>
      </c>
      <c r="I3464">
        <v>6474</v>
      </c>
      <c r="J3464" t="s">
        <v>1401</v>
      </c>
      <c r="K3464" t="s">
        <v>909</v>
      </c>
      <c r="L3464">
        <v>3350</v>
      </c>
      <c r="M3464">
        <v>3370</v>
      </c>
      <c r="N3464">
        <v>300</v>
      </c>
      <c r="O3464" t="s">
        <v>901</v>
      </c>
      <c r="P3464">
        <v>0.80214403403704404</v>
      </c>
      <c r="Q3464">
        <v>0.92358171057767402</v>
      </c>
      <c r="R3464">
        <v>0.26060424171146102</v>
      </c>
      <c r="S3464">
        <v>1.4278657578452199E-3</v>
      </c>
      <c r="T3464">
        <v>0.17100674801583601</v>
      </c>
      <c r="U3464">
        <v>0.17100674801583601</v>
      </c>
      <c r="V3464">
        <v>0.83497432208552302</v>
      </c>
      <c r="W3464">
        <v>1.1499999999999999</v>
      </c>
      <c r="X3464">
        <v>2.06</v>
      </c>
      <c r="Y3464">
        <v>-144885</v>
      </c>
      <c r="Z3464">
        <v>-8049</v>
      </c>
      <c r="AA3464">
        <v>-0.45</v>
      </c>
      <c r="AB3464">
        <v>18</v>
      </c>
      <c r="AC3464">
        <v>7</v>
      </c>
      <c r="AD3464">
        <v>11</v>
      </c>
      <c r="AE3464">
        <v>38.89</v>
      </c>
      <c r="AF3464">
        <v>20</v>
      </c>
      <c r="AG3464">
        <v>1</v>
      </c>
      <c r="AH3464">
        <v>3</v>
      </c>
      <c r="AI3464">
        <v>14</v>
      </c>
      <c r="AJ3464" s="301">
        <v>43919</v>
      </c>
      <c r="AK3464">
        <v>404</v>
      </c>
      <c r="AL3464">
        <v>3005</v>
      </c>
      <c r="AM3464" s="301">
        <v>43828</v>
      </c>
      <c r="AN3464">
        <v>493</v>
      </c>
      <c r="AO3464">
        <v>4815</v>
      </c>
      <c r="AP3464" s="301">
        <v>43645</v>
      </c>
      <c r="AQ3464">
        <v>510</v>
      </c>
      <c r="AR3464">
        <v>4660</v>
      </c>
      <c r="AS3464" s="301">
        <v>43280</v>
      </c>
      <c r="AT3464">
        <v>587</v>
      </c>
      <c r="AU3464">
        <v>5050</v>
      </c>
    </row>
    <row r="3465" spans="1:47" x14ac:dyDescent="0.2">
      <c r="A3465" s="102">
        <v>1580</v>
      </c>
      <c r="B3465">
        <v>9474</v>
      </c>
      <c r="C3465" t="s">
        <v>1046</v>
      </c>
      <c r="D3465" t="s">
        <v>900</v>
      </c>
      <c r="E3465">
        <v>1213</v>
      </c>
      <c r="F3465">
        <v>1195</v>
      </c>
      <c r="G3465">
        <v>600</v>
      </c>
      <c r="H3465" t="s">
        <v>901</v>
      </c>
      <c r="I3465">
        <v>9602</v>
      </c>
      <c r="J3465" t="s">
        <v>1469</v>
      </c>
      <c r="K3465" t="s">
        <v>900</v>
      </c>
      <c r="L3465">
        <v>3800</v>
      </c>
      <c r="M3465">
        <v>3790</v>
      </c>
      <c r="N3465">
        <v>200</v>
      </c>
      <c r="O3465" t="s">
        <v>898</v>
      </c>
      <c r="P3465">
        <v>0.91185324085116903</v>
      </c>
      <c r="Q3465">
        <v>0.93501744718628699</v>
      </c>
      <c r="R3465">
        <v>0.44636956213165502</v>
      </c>
      <c r="S3465" s="15">
        <v>3.0081435992027901E-2</v>
      </c>
      <c r="T3465">
        <v>-0.25869318490713</v>
      </c>
      <c r="U3465">
        <v>0.25869318490713</v>
      </c>
      <c r="V3465">
        <v>8.4267724039378003E-2</v>
      </c>
      <c r="W3465">
        <v>-1.86</v>
      </c>
      <c r="X3465">
        <v>5.41</v>
      </c>
      <c r="Y3465">
        <v>-145563</v>
      </c>
      <c r="Z3465">
        <v>-12130</v>
      </c>
      <c r="AA3465">
        <v>-0.48</v>
      </c>
      <c r="AB3465">
        <v>12</v>
      </c>
      <c r="AC3465">
        <v>7</v>
      </c>
      <c r="AD3465">
        <v>5</v>
      </c>
      <c r="AE3465">
        <v>58.33</v>
      </c>
      <c r="AF3465">
        <v>15</v>
      </c>
      <c r="AG3465">
        <v>2</v>
      </c>
      <c r="AH3465">
        <v>3</v>
      </c>
      <c r="AI3465">
        <v>7</v>
      </c>
      <c r="AJ3465" s="301">
        <v>43919</v>
      </c>
      <c r="AK3465">
        <v>1117</v>
      </c>
      <c r="AL3465">
        <v>3285</v>
      </c>
      <c r="AM3465" s="301">
        <v>43828</v>
      </c>
      <c r="AN3465">
        <v>1820</v>
      </c>
      <c r="AO3465">
        <v>4545</v>
      </c>
      <c r="AP3465" s="301">
        <v>43645</v>
      </c>
      <c r="AQ3465">
        <v>1979</v>
      </c>
      <c r="AR3465">
        <v>4680</v>
      </c>
      <c r="AS3465" s="301">
        <v>43280</v>
      </c>
      <c r="AT3465">
        <v>2589</v>
      </c>
      <c r="AU3465">
        <v>3575</v>
      </c>
    </row>
    <row r="3466" spans="1:47" x14ac:dyDescent="0.2">
      <c r="A3466" s="102">
        <v>742</v>
      </c>
      <c r="B3466">
        <v>5334</v>
      </c>
      <c r="C3466" t="s">
        <v>1074</v>
      </c>
      <c r="D3466" t="s">
        <v>897</v>
      </c>
      <c r="E3466">
        <v>1533</v>
      </c>
      <c r="F3466">
        <v>1527</v>
      </c>
      <c r="G3466">
        <v>600</v>
      </c>
      <c r="H3466" t="s">
        <v>901</v>
      </c>
      <c r="I3466">
        <v>7272</v>
      </c>
      <c r="J3466" t="s">
        <v>1039</v>
      </c>
      <c r="K3466" t="s">
        <v>913</v>
      </c>
      <c r="L3466">
        <v>1670</v>
      </c>
      <c r="M3466">
        <v>1639</v>
      </c>
      <c r="N3466">
        <v>600</v>
      </c>
      <c r="O3466" t="s">
        <v>898</v>
      </c>
      <c r="P3466">
        <v>0.73755128886983901</v>
      </c>
      <c r="Q3466">
        <v>0.95244802018003205</v>
      </c>
      <c r="R3466" s="15">
        <v>0.26790520970189602</v>
      </c>
      <c r="S3466">
        <v>2.8886134351740301E-2</v>
      </c>
      <c r="T3466">
        <v>-2.0365886801178998</v>
      </c>
      <c r="U3466">
        <v>2.0365886801178998</v>
      </c>
      <c r="V3466">
        <v>2.2473119507080801</v>
      </c>
      <c r="W3466">
        <v>-18.53</v>
      </c>
      <c r="X3466">
        <v>6.83</v>
      </c>
      <c r="Y3466">
        <v>-145637</v>
      </c>
      <c r="Z3466">
        <v>-12136</v>
      </c>
      <c r="AA3466">
        <v>-0.73</v>
      </c>
      <c r="AB3466">
        <v>12</v>
      </c>
      <c r="AC3466">
        <v>5</v>
      </c>
      <c r="AD3466">
        <v>7</v>
      </c>
      <c r="AE3466">
        <v>41.67</v>
      </c>
      <c r="AF3466">
        <v>19</v>
      </c>
      <c r="AG3466">
        <v>1</v>
      </c>
      <c r="AH3466">
        <v>1</v>
      </c>
      <c r="AI3466">
        <v>10</v>
      </c>
      <c r="AJ3466" s="301">
        <v>43919</v>
      </c>
      <c r="AK3466">
        <v>1608</v>
      </c>
      <c r="AL3466">
        <v>1350</v>
      </c>
      <c r="AM3466" s="301">
        <v>43828</v>
      </c>
      <c r="AN3466">
        <v>2134</v>
      </c>
      <c r="AO3466">
        <v>2203</v>
      </c>
      <c r="AP3466" s="301">
        <v>43645</v>
      </c>
      <c r="AQ3466">
        <v>2076</v>
      </c>
      <c r="AR3466">
        <v>1960</v>
      </c>
      <c r="AS3466" s="301">
        <v>43280</v>
      </c>
      <c r="AT3466">
        <v>3025</v>
      </c>
      <c r="AU3466">
        <v>2795</v>
      </c>
    </row>
    <row r="3467" spans="1:47" x14ac:dyDescent="0.2">
      <c r="A3467" s="102">
        <v>621</v>
      </c>
      <c r="B3467">
        <v>5631</v>
      </c>
      <c r="C3467" t="s">
        <v>1053</v>
      </c>
      <c r="D3467" t="s">
        <v>909</v>
      </c>
      <c r="E3467">
        <v>1520</v>
      </c>
      <c r="F3467">
        <v>1508</v>
      </c>
      <c r="G3467">
        <v>700</v>
      </c>
      <c r="H3467" t="s">
        <v>898</v>
      </c>
      <c r="I3467">
        <v>9303</v>
      </c>
      <c r="J3467" t="s">
        <v>1166</v>
      </c>
      <c r="K3467" t="s">
        <v>1184</v>
      </c>
      <c r="L3467">
        <v>1276</v>
      </c>
      <c r="M3467">
        <v>1286</v>
      </c>
      <c r="N3467">
        <v>800</v>
      </c>
      <c r="O3467" t="s">
        <v>901</v>
      </c>
      <c r="P3467">
        <v>0.92799109427466098</v>
      </c>
      <c r="Q3467">
        <v>0.95498016343439995</v>
      </c>
      <c r="R3467">
        <v>0.15020800748048699</v>
      </c>
      <c r="S3467">
        <v>2.1757288912997099E-3</v>
      </c>
      <c r="T3467">
        <v>0.92166872702395797</v>
      </c>
      <c r="U3467">
        <v>0.92166872702395797</v>
      </c>
      <c r="V3467">
        <v>0.96237064181708798</v>
      </c>
      <c r="W3467">
        <v>6.36</v>
      </c>
      <c r="X3467">
        <v>2.54</v>
      </c>
      <c r="Y3467">
        <v>-145658</v>
      </c>
      <c r="Z3467">
        <v>-9104</v>
      </c>
      <c r="AA3467">
        <v>-0.45</v>
      </c>
      <c r="AB3467">
        <v>16</v>
      </c>
      <c r="AC3467">
        <v>8</v>
      </c>
      <c r="AD3467">
        <v>8</v>
      </c>
      <c r="AE3467">
        <v>50</v>
      </c>
      <c r="AF3467">
        <v>17</v>
      </c>
      <c r="AG3467">
        <v>2</v>
      </c>
      <c r="AH3467">
        <v>5</v>
      </c>
      <c r="AI3467">
        <v>9</v>
      </c>
      <c r="AJ3467" s="301">
        <v>43919</v>
      </c>
      <c r="AK3467">
        <v>1267</v>
      </c>
      <c r="AL3467">
        <v>1217</v>
      </c>
      <c r="AM3467" s="301">
        <v>43828</v>
      </c>
      <c r="AN3467">
        <v>2157</v>
      </c>
      <c r="AO3467">
        <v>1471</v>
      </c>
      <c r="AP3467" s="301">
        <v>43645</v>
      </c>
      <c r="AQ3467">
        <v>1903</v>
      </c>
      <c r="AR3467">
        <v>1417</v>
      </c>
      <c r="AS3467" s="301">
        <v>43280</v>
      </c>
      <c r="AT3467">
        <v>2766</v>
      </c>
      <c r="AU3467">
        <v>1330</v>
      </c>
    </row>
    <row r="3468" spans="1:47" x14ac:dyDescent="0.2">
      <c r="A3468" s="102">
        <v>2895</v>
      </c>
      <c r="B3468">
        <v>1969</v>
      </c>
      <c r="C3468" t="s">
        <v>1146</v>
      </c>
      <c r="D3468" t="s">
        <v>907</v>
      </c>
      <c r="E3468">
        <v>1570</v>
      </c>
      <c r="F3468">
        <v>1559</v>
      </c>
      <c r="G3468">
        <v>600</v>
      </c>
      <c r="H3468" t="s">
        <v>901</v>
      </c>
      <c r="I3468">
        <v>8341</v>
      </c>
      <c r="J3468" t="s">
        <v>643</v>
      </c>
      <c r="K3468" t="s">
        <v>940</v>
      </c>
      <c r="L3468">
        <v>1544</v>
      </c>
      <c r="M3468">
        <v>1594</v>
      </c>
      <c r="N3468">
        <v>600</v>
      </c>
      <c r="O3468" t="s">
        <v>898</v>
      </c>
      <c r="P3468">
        <v>0.542457686102778</v>
      </c>
      <c r="Q3468">
        <v>0.90077990178315503</v>
      </c>
      <c r="R3468">
        <v>4.5688893871912398E-2</v>
      </c>
      <c r="S3468">
        <v>1.67447730683561E-4</v>
      </c>
      <c r="T3468">
        <v>-2.5057018360458301</v>
      </c>
      <c r="U3468">
        <v>2.5057018360458301</v>
      </c>
      <c r="V3468">
        <v>2.0394938505081401</v>
      </c>
      <c r="W3468">
        <v>-22.41</v>
      </c>
      <c r="X3468">
        <v>2.2000000000000002</v>
      </c>
      <c r="Y3468">
        <v>-145846</v>
      </c>
      <c r="Z3468">
        <v>-12154</v>
      </c>
      <c r="AA3468">
        <v>-0.63</v>
      </c>
      <c r="AB3468">
        <v>12</v>
      </c>
      <c r="AC3468">
        <v>3</v>
      </c>
      <c r="AD3468">
        <v>9</v>
      </c>
      <c r="AE3468">
        <v>25</v>
      </c>
      <c r="AF3468">
        <v>20</v>
      </c>
      <c r="AG3468">
        <v>2</v>
      </c>
      <c r="AH3468">
        <v>1</v>
      </c>
      <c r="AI3468">
        <v>9</v>
      </c>
      <c r="AJ3468" s="301">
        <v>43919</v>
      </c>
      <c r="AK3468">
        <v>1711</v>
      </c>
      <c r="AL3468">
        <v>1447</v>
      </c>
      <c r="AM3468" s="301">
        <v>43828</v>
      </c>
      <c r="AN3468">
        <v>1960</v>
      </c>
      <c r="AO3468">
        <v>1832</v>
      </c>
      <c r="AP3468" s="301">
        <v>43645</v>
      </c>
      <c r="AQ3468">
        <v>1826</v>
      </c>
      <c r="AR3468">
        <v>1604</v>
      </c>
      <c r="AS3468" s="301">
        <v>43280</v>
      </c>
      <c r="AT3468">
        <v>1993</v>
      </c>
      <c r="AU3468">
        <v>2361</v>
      </c>
    </row>
    <row r="3469" spans="1:47" x14ac:dyDescent="0.2">
      <c r="A3469" s="102">
        <v>3848</v>
      </c>
      <c r="B3469">
        <v>1942</v>
      </c>
      <c r="C3469" t="s">
        <v>1188</v>
      </c>
      <c r="D3469" t="s">
        <v>907</v>
      </c>
      <c r="E3469">
        <v>909</v>
      </c>
      <c r="F3469">
        <v>903</v>
      </c>
      <c r="G3469">
        <v>1200</v>
      </c>
      <c r="H3469" t="s">
        <v>901</v>
      </c>
      <c r="I3469">
        <v>6762</v>
      </c>
      <c r="J3469" t="s">
        <v>1396</v>
      </c>
      <c r="K3469" t="s">
        <v>903</v>
      </c>
      <c r="L3469">
        <v>10650</v>
      </c>
      <c r="M3469">
        <v>10500</v>
      </c>
      <c r="N3469">
        <v>100</v>
      </c>
      <c r="O3469" t="s">
        <v>898</v>
      </c>
      <c r="P3469">
        <v>0.83011022368700105</v>
      </c>
      <c r="Q3469">
        <v>0.863001433839655</v>
      </c>
      <c r="R3469">
        <v>0.49271817500091603</v>
      </c>
      <c r="S3469">
        <v>9.29524154958285E-2</v>
      </c>
      <c r="T3469">
        <v>-1.66447626522753</v>
      </c>
      <c r="U3469">
        <v>1.66447626522753</v>
      </c>
      <c r="V3469">
        <v>1.7209155760196899</v>
      </c>
      <c r="W3469">
        <v>-12.6</v>
      </c>
      <c r="X3469">
        <v>3.2</v>
      </c>
      <c r="Y3469">
        <v>-145852</v>
      </c>
      <c r="Z3469">
        <v>-10418</v>
      </c>
      <c r="AA3469">
        <v>-0.5</v>
      </c>
      <c r="AB3469">
        <v>14</v>
      </c>
      <c r="AC3469">
        <v>8</v>
      </c>
      <c r="AD3469">
        <v>6</v>
      </c>
      <c r="AE3469">
        <v>57.14</v>
      </c>
      <c r="AF3469">
        <v>17</v>
      </c>
      <c r="AG3469">
        <v>3</v>
      </c>
      <c r="AH3469">
        <v>3</v>
      </c>
      <c r="AI3469">
        <v>8</v>
      </c>
      <c r="AJ3469" s="301">
        <v>43919</v>
      </c>
      <c r="AK3469">
        <v>873</v>
      </c>
      <c r="AL3469">
        <v>8420</v>
      </c>
      <c r="AM3469" s="301">
        <v>43828</v>
      </c>
      <c r="AN3469">
        <v>1049</v>
      </c>
      <c r="AO3469">
        <v>12390</v>
      </c>
      <c r="AP3469" s="301">
        <v>43645</v>
      </c>
      <c r="AQ3469">
        <v>926</v>
      </c>
      <c r="AR3469">
        <v>8920</v>
      </c>
      <c r="AS3469" s="301">
        <v>43280</v>
      </c>
      <c r="AT3469">
        <v>1186</v>
      </c>
      <c r="AU3469">
        <v>11310</v>
      </c>
    </row>
    <row r="3470" spans="1:47" x14ac:dyDescent="0.2">
      <c r="A3470" s="102">
        <v>1170</v>
      </c>
      <c r="B3470">
        <v>5233</v>
      </c>
      <c r="C3470" t="s">
        <v>1033</v>
      </c>
      <c r="D3470" t="s">
        <v>897</v>
      </c>
      <c r="E3470">
        <v>2425</v>
      </c>
      <c r="F3470">
        <v>2448</v>
      </c>
      <c r="G3470">
        <v>400</v>
      </c>
      <c r="H3470" t="s">
        <v>901</v>
      </c>
      <c r="I3470">
        <v>6504</v>
      </c>
      <c r="J3470" t="s">
        <v>1444</v>
      </c>
      <c r="K3470" t="s">
        <v>903</v>
      </c>
      <c r="L3470">
        <v>2911</v>
      </c>
      <c r="M3470">
        <v>2906</v>
      </c>
      <c r="N3470">
        <v>300</v>
      </c>
      <c r="O3470" t="s">
        <v>898</v>
      </c>
      <c r="P3470">
        <v>0.94940437895496699</v>
      </c>
      <c r="Q3470">
        <v>0.94424323410242195</v>
      </c>
      <c r="R3470" s="15">
        <v>3.9665534333999199E-2</v>
      </c>
      <c r="S3470">
        <v>4.7779258809568903E-2</v>
      </c>
      <c r="T3470">
        <v>-0.120143253784781</v>
      </c>
      <c r="U3470">
        <v>0.120143253784781</v>
      </c>
      <c r="V3470">
        <v>0.36677498430767302</v>
      </c>
      <c r="W3470">
        <v>-0.59</v>
      </c>
      <c r="X3470">
        <v>12.32</v>
      </c>
      <c r="Y3470">
        <v>-146161</v>
      </c>
      <c r="Z3470">
        <v>-18270</v>
      </c>
      <c r="AA3470">
        <v>-1.07</v>
      </c>
      <c r="AB3470">
        <v>8</v>
      </c>
      <c r="AC3470">
        <v>4</v>
      </c>
      <c r="AD3470">
        <v>4</v>
      </c>
      <c r="AE3470">
        <v>50</v>
      </c>
      <c r="AF3470">
        <v>17</v>
      </c>
      <c r="AG3470">
        <v>1</v>
      </c>
      <c r="AH3470">
        <v>2</v>
      </c>
      <c r="AI3470">
        <v>5</v>
      </c>
      <c r="AJ3470" s="301">
        <v>43919</v>
      </c>
      <c r="AK3470">
        <v>1935</v>
      </c>
      <c r="AL3470">
        <v>2429</v>
      </c>
      <c r="AM3470" s="301">
        <v>43828</v>
      </c>
      <c r="AN3470">
        <v>3215</v>
      </c>
      <c r="AO3470">
        <v>3345</v>
      </c>
      <c r="AP3470" s="301">
        <v>43645</v>
      </c>
      <c r="AQ3470">
        <v>3290</v>
      </c>
      <c r="AR3470">
        <v>3865</v>
      </c>
      <c r="AS3470" s="301">
        <v>43280</v>
      </c>
      <c r="AT3470">
        <v>3625</v>
      </c>
      <c r="AU3470">
        <v>4155</v>
      </c>
    </row>
    <row r="3471" spans="1:47" x14ac:dyDescent="0.2">
      <c r="A3471" s="102">
        <v>2473</v>
      </c>
      <c r="B3471">
        <v>3231</v>
      </c>
      <c r="C3471" t="s">
        <v>365</v>
      </c>
      <c r="D3471" t="s">
        <v>917</v>
      </c>
      <c r="E3471">
        <v>1918</v>
      </c>
      <c r="F3471">
        <v>1914</v>
      </c>
      <c r="G3471">
        <v>500</v>
      </c>
      <c r="H3471" t="s">
        <v>901</v>
      </c>
      <c r="I3471">
        <v>6770</v>
      </c>
      <c r="J3471" t="s">
        <v>21</v>
      </c>
      <c r="K3471" t="s">
        <v>903</v>
      </c>
      <c r="L3471">
        <v>1390</v>
      </c>
      <c r="M3471">
        <v>1344</v>
      </c>
      <c r="N3471">
        <v>700</v>
      </c>
      <c r="O3471" t="s">
        <v>898</v>
      </c>
      <c r="P3471">
        <v>0.96126185940329101</v>
      </c>
      <c r="Q3471">
        <v>0.91206478527892598</v>
      </c>
      <c r="R3471" s="15">
        <v>8.8874152183433305E-3</v>
      </c>
      <c r="S3471">
        <v>3.09777577391822E-2</v>
      </c>
      <c r="T3471">
        <v>-1.2848313684745001</v>
      </c>
      <c r="U3471">
        <v>1.2848313684745001</v>
      </c>
      <c r="V3471">
        <v>1.6417832564463799</v>
      </c>
      <c r="W3471">
        <v>-11.31</v>
      </c>
      <c r="X3471">
        <v>1.69</v>
      </c>
      <c r="Y3471">
        <v>-146687</v>
      </c>
      <c r="Z3471">
        <v>-12224</v>
      </c>
      <c r="AA3471">
        <v>-0.54</v>
      </c>
      <c r="AB3471">
        <v>12</v>
      </c>
      <c r="AC3471">
        <v>5</v>
      </c>
      <c r="AD3471">
        <v>7</v>
      </c>
      <c r="AE3471">
        <v>41.67</v>
      </c>
      <c r="AF3471">
        <v>19</v>
      </c>
      <c r="AG3471">
        <v>2</v>
      </c>
      <c r="AH3471">
        <v>1</v>
      </c>
      <c r="AI3471">
        <v>9</v>
      </c>
      <c r="AJ3471" s="301">
        <v>43919</v>
      </c>
      <c r="AK3471">
        <v>1783</v>
      </c>
      <c r="AL3471">
        <v>1055</v>
      </c>
      <c r="AM3471" s="301">
        <v>43828</v>
      </c>
      <c r="AN3471">
        <v>2620</v>
      </c>
      <c r="AO3471">
        <v>2492</v>
      </c>
      <c r="AP3471" s="301">
        <v>43645</v>
      </c>
      <c r="AQ3471">
        <v>2371</v>
      </c>
      <c r="AR3471">
        <v>1869</v>
      </c>
      <c r="AS3471" s="301">
        <v>43280</v>
      </c>
      <c r="AT3471">
        <v>2431</v>
      </c>
      <c r="AU3471">
        <v>2830</v>
      </c>
    </row>
    <row r="3472" spans="1:47" x14ac:dyDescent="0.2">
      <c r="A3472" s="102">
        <v>3726</v>
      </c>
      <c r="B3472">
        <v>3382</v>
      </c>
      <c r="C3472" t="s">
        <v>1468</v>
      </c>
      <c r="D3472" t="s">
        <v>921</v>
      </c>
      <c r="E3472">
        <v>3470</v>
      </c>
      <c r="F3472">
        <v>3479</v>
      </c>
      <c r="G3472">
        <v>300</v>
      </c>
      <c r="H3472" t="s">
        <v>901</v>
      </c>
      <c r="I3472">
        <v>6592</v>
      </c>
      <c r="J3472" t="s">
        <v>1059</v>
      </c>
      <c r="K3472" t="s">
        <v>903</v>
      </c>
      <c r="L3472">
        <v>3415</v>
      </c>
      <c r="M3472">
        <v>3380</v>
      </c>
      <c r="N3472">
        <v>300</v>
      </c>
      <c r="O3472" t="s">
        <v>898</v>
      </c>
      <c r="P3472">
        <v>0.71886175086528303</v>
      </c>
      <c r="Q3472">
        <v>0.86846269803063603</v>
      </c>
      <c r="R3472">
        <v>3.6780087572717897E-2</v>
      </c>
      <c r="S3472">
        <v>6.1641842722273597E-2</v>
      </c>
      <c r="T3472">
        <v>-1.2126474240161</v>
      </c>
      <c r="U3472">
        <v>1.2126474240161</v>
      </c>
      <c r="V3472">
        <v>1.7189845029692701</v>
      </c>
      <c r="W3472">
        <v>-5.83</v>
      </c>
      <c r="X3472">
        <v>2.85</v>
      </c>
      <c r="Y3472">
        <v>-147045</v>
      </c>
      <c r="Z3472">
        <v>-29409</v>
      </c>
      <c r="AA3472">
        <v>-1.6</v>
      </c>
      <c r="AB3472">
        <v>5</v>
      </c>
      <c r="AC3472">
        <v>2</v>
      </c>
      <c r="AD3472">
        <v>3</v>
      </c>
      <c r="AE3472">
        <v>40</v>
      </c>
      <c r="AF3472">
        <v>20</v>
      </c>
      <c r="AG3472">
        <v>1</v>
      </c>
      <c r="AH3472">
        <v>2</v>
      </c>
      <c r="AI3472">
        <v>2</v>
      </c>
      <c r="AJ3472" s="301">
        <v>43919</v>
      </c>
      <c r="AK3472">
        <v>3647</v>
      </c>
      <c r="AL3472">
        <v>3360</v>
      </c>
      <c r="AM3472" s="301">
        <v>43828</v>
      </c>
      <c r="AN3472">
        <v>4003</v>
      </c>
      <c r="AO3472">
        <v>4150</v>
      </c>
      <c r="AP3472" s="301">
        <v>43645</v>
      </c>
      <c r="AQ3472">
        <v>3707</v>
      </c>
      <c r="AR3472">
        <v>3850</v>
      </c>
      <c r="AS3472" s="301">
        <v>43280</v>
      </c>
      <c r="AT3472">
        <v>4686</v>
      </c>
      <c r="AU3472">
        <v>5180</v>
      </c>
    </row>
    <row r="3473" spans="1:47" x14ac:dyDescent="0.2">
      <c r="A3473" s="102">
        <v>1819</v>
      </c>
      <c r="B3473">
        <v>1802</v>
      </c>
      <c r="C3473" t="s">
        <v>1041</v>
      </c>
      <c r="D3473" t="s">
        <v>907</v>
      </c>
      <c r="E3473">
        <v>979</v>
      </c>
      <c r="F3473">
        <v>983</v>
      </c>
      <c r="G3473">
        <v>1000</v>
      </c>
      <c r="H3473" t="s">
        <v>898</v>
      </c>
      <c r="I3473">
        <v>8253</v>
      </c>
      <c r="J3473" t="s">
        <v>429</v>
      </c>
      <c r="K3473" t="s">
        <v>904</v>
      </c>
      <c r="L3473">
        <v>1254</v>
      </c>
      <c r="M3473">
        <v>1231</v>
      </c>
      <c r="N3473">
        <v>800</v>
      </c>
      <c r="O3473" t="s">
        <v>901</v>
      </c>
      <c r="P3473">
        <v>0.88149019578162302</v>
      </c>
      <c r="Q3473">
        <v>0.92937151333253898</v>
      </c>
      <c r="R3473">
        <v>6.8857771032602003E-2</v>
      </c>
      <c r="S3473">
        <v>7.2126730218719695E-2</v>
      </c>
      <c r="T3473">
        <v>0.35152581710447101</v>
      </c>
      <c r="U3473">
        <v>0.35152581710447101</v>
      </c>
      <c r="V3473">
        <v>0.13127791122223201</v>
      </c>
      <c r="W3473">
        <v>2.38</v>
      </c>
      <c r="X3473">
        <v>0.18</v>
      </c>
      <c r="Y3473">
        <v>-147082</v>
      </c>
      <c r="Z3473">
        <v>-11314</v>
      </c>
      <c r="AA3473">
        <v>-0.55000000000000004</v>
      </c>
      <c r="AB3473">
        <v>13</v>
      </c>
      <c r="AC3473">
        <v>7</v>
      </c>
      <c r="AD3473">
        <v>6</v>
      </c>
      <c r="AE3473">
        <v>53.85</v>
      </c>
      <c r="AF3473">
        <v>20</v>
      </c>
      <c r="AG3473">
        <v>0</v>
      </c>
      <c r="AH3473">
        <v>3</v>
      </c>
      <c r="AI3473">
        <v>10</v>
      </c>
      <c r="AJ3473" s="301">
        <v>43919</v>
      </c>
      <c r="AK3473">
        <v>956</v>
      </c>
      <c r="AL3473">
        <v>1288</v>
      </c>
      <c r="AM3473" s="301">
        <v>43828</v>
      </c>
      <c r="AN3473">
        <v>1217</v>
      </c>
      <c r="AO3473">
        <v>1901</v>
      </c>
      <c r="AP3473" s="301">
        <v>43645</v>
      </c>
      <c r="AQ3473">
        <v>1074</v>
      </c>
      <c r="AR3473">
        <v>1283</v>
      </c>
      <c r="AS3473" s="301">
        <v>43280</v>
      </c>
      <c r="AT3473">
        <v>1101</v>
      </c>
      <c r="AU3473">
        <v>1698</v>
      </c>
    </row>
    <row r="3474" spans="1:47" x14ac:dyDescent="0.2">
      <c r="A3474" s="102">
        <v>1545</v>
      </c>
      <c r="B3474">
        <v>6141</v>
      </c>
      <c r="C3474" t="s">
        <v>1069</v>
      </c>
      <c r="D3474" t="s">
        <v>909</v>
      </c>
      <c r="E3474">
        <v>1254</v>
      </c>
      <c r="F3474">
        <v>1256</v>
      </c>
      <c r="G3474">
        <v>800</v>
      </c>
      <c r="H3474" t="s">
        <v>898</v>
      </c>
      <c r="I3474">
        <v>9303</v>
      </c>
      <c r="J3474" t="s">
        <v>1166</v>
      </c>
      <c r="K3474" t="s">
        <v>1184</v>
      </c>
      <c r="L3474">
        <v>1276</v>
      </c>
      <c r="M3474">
        <v>1286</v>
      </c>
      <c r="N3474">
        <v>800</v>
      </c>
      <c r="O3474" t="s">
        <v>901</v>
      </c>
      <c r="P3474">
        <v>0.93452033572123305</v>
      </c>
      <c r="Q3474">
        <v>0.93572132037316902</v>
      </c>
      <c r="R3474">
        <v>0.217668774759916</v>
      </c>
      <c r="S3474" s="15">
        <v>9.2351582382995595E-2</v>
      </c>
      <c r="T3474">
        <v>0.76656383102137304</v>
      </c>
      <c r="U3474">
        <v>0.76656383102137304</v>
      </c>
      <c r="V3474">
        <v>0.85995963476880699</v>
      </c>
      <c r="W3474">
        <v>8.51</v>
      </c>
      <c r="X3474">
        <v>2.33</v>
      </c>
      <c r="Y3474">
        <v>-147140</v>
      </c>
      <c r="Z3474">
        <v>-8174</v>
      </c>
      <c r="AA3474">
        <v>-0.43</v>
      </c>
      <c r="AB3474">
        <v>18</v>
      </c>
      <c r="AC3474">
        <v>8</v>
      </c>
      <c r="AD3474">
        <v>10</v>
      </c>
      <c r="AE3474">
        <v>44.44</v>
      </c>
      <c r="AF3474">
        <v>17</v>
      </c>
      <c r="AG3474">
        <v>4</v>
      </c>
      <c r="AH3474">
        <v>6</v>
      </c>
      <c r="AI3474">
        <v>8</v>
      </c>
      <c r="AJ3474" s="301">
        <v>43919</v>
      </c>
      <c r="AK3474">
        <v>906</v>
      </c>
      <c r="AL3474">
        <v>1217</v>
      </c>
      <c r="AM3474" s="301">
        <v>43828</v>
      </c>
      <c r="AN3474">
        <v>1690</v>
      </c>
      <c r="AO3474">
        <v>1471</v>
      </c>
      <c r="AP3474" s="301">
        <v>43645</v>
      </c>
      <c r="AQ3474">
        <v>1836</v>
      </c>
      <c r="AR3474">
        <v>1417</v>
      </c>
      <c r="AS3474" s="301">
        <v>43280</v>
      </c>
      <c r="AT3474">
        <v>1514</v>
      </c>
      <c r="AU3474">
        <v>1330</v>
      </c>
    </row>
    <row r="3475" spans="1:47" x14ac:dyDescent="0.2">
      <c r="A3475" s="102">
        <v>802</v>
      </c>
      <c r="B3475">
        <v>6113</v>
      </c>
      <c r="C3475" t="s">
        <v>1129</v>
      </c>
      <c r="D3475" t="s">
        <v>909</v>
      </c>
      <c r="E3475">
        <v>862</v>
      </c>
      <c r="F3475">
        <v>859</v>
      </c>
      <c r="G3475">
        <v>1300</v>
      </c>
      <c r="H3475" t="s">
        <v>901</v>
      </c>
      <c r="I3475">
        <v>9603</v>
      </c>
      <c r="J3475" t="s">
        <v>1013</v>
      </c>
      <c r="K3475" t="s">
        <v>910</v>
      </c>
      <c r="L3475">
        <v>1569</v>
      </c>
      <c r="M3475">
        <v>1540</v>
      </c>
      <c r="N3475">
        <v>700</v>
      </c>
      <c r="O3475" t="s">
        <v>898</v>
      </c>
      <c r="P3475">
        <v>0.69938496090333402</v>
      </c>
      <c r="Q3475">
        <v>0.951149038518179</v>
      </c>
      <c r="R3475" s="15">
        <v>0.285628583152023</v>
      </c>
      <c r="S3475" s="15">
        <v>3.2092239256597301E-2</v>
      </c>
      <c r="T3475">
        <v>-0.22581276285426799</v>
      </c>
      <c r="U3475">
        <v>0.22581276285426799</v>
      </c>
      <c r="V3475">
        <v>0.38303865958088101</v>
      </c>
      <c r="W3475">
        <v>-3.31</v>
      </c>
      <c r="X3475">
        <v>3.59</v>
      </c>
      <c r="Y3475">
        <v>-147147</v>
      </c>
      <c r="Z3475">
        <v>-7745</v>
      </c>
      <c r="AA3475">
        <v>-0.53</v>
      </c>
      <c r="AB3475">
        <v>19</v>
      </c>
      <c r="AC3475">
        <v>9</v>
      </c>
      <c r="AD3475">
        <v>10</v>
      </c>
      <c r="AE3475">
        <v>47.37</v>
      </c>
      <c r="AF3475">
        <v>17</v>
      </c>
      <c r="AG3475">
        <v>2</v>
      </c>
      <c r="AH3475">
        <v>5</v>
      </c>
      <c r="AI3475">
        <v>12</v>
      </c>
      <c r="AJ3475" s="301">
        <v>43919</v>
      </c>
      <c r="AK3475">
        <v>872</v>
      </c>
      <c r="AL3475">
        <v>1419</v>
      </c>
      <c r="AM3475" s="301">
        <v>43828</v>
      </c>
      <c r="AN3475">
        <v>1250</v>
      </c>
      <c r="AO3475">
        <v>3135</v>
      </c>
      <c r="AP3475" s="301">
        <v>43645</v>
      </c>
      <c r="AQ3475">
        <v>1246</v>
      </c>
      <c r="AR3475">
        <v>2719</v>
      </c>
      <c r="AS3475" s="301">
        <v>43280</v>
      </c>
      <c r="AT3475">
        <v>1059</v>
      </c>
      <c r="AU3475">
        <v>3240</v>
      </c>
    </row>
    <row r="3476" spans="1:47" x14ac:dyDescent="0.2">
      <c r="A3476" s="102">
        <v>3033</v>
      </c>
      <c r="B3476">
        <v>3086</v>
      </c>
      <c r="C3476" t="s">
        <v>503</v>
      </c>
      <c r="D3476" t="s">
        <v>921</v>
      </c>
      <c r="E3476">
        <v>795</v>
      </c>
      <c r="F3476">
        <v>758</v>
      </c>
      <c r="G3476">
        <v>1400</v>
      </c>
      <c r="H3476" t="s">
        <v>901</v>
      </c>
      <c r="I3476">
        <v>9303</v>
      </c>
      <c r="J3476" t="s">
        <v>1166</v>
      </c>
      <c r="K3476" t="s">
        <v>1184</v>
      </c>
      <c r="L3476">
        <v>1276</v>
      </c>
      <c r="M3476">
        <v>1286</v>
      </c>
      <c r="N3476">
        <v>800</v>
      </c>
      <c r="O3476" t="s">
        <v>898</v>
      </c>
      <c r="P3476">
        <v>0.75205347238987896</v>
      </c>
      <c r="Q3476">
        <v>0.89594576540205395</v>
      </c>
      <c r="R3476">
        <v>5.4828576155952699E-2</v>
      </c>
      <c r="S3476">
        <v>6.3673194351357501E-2</v>
      </c>
      <c r="T3476">
        <v>-1.9309226763779701</v>
      </c>
      <c r="U3476">
        <v>1.9309226763779701</v>
      </c>
      <c r="V3476">
        <v>1.5072575048349199</v>
      </c>
      <c r="W3476">
        <v>-18.95</v>
      </c>
      <c r="X3476">
        <v>3.15</v>
      </c>
      <c r="Y3476">
        <v>-147177</v>
      </c>
      <c r="Z3476">
        <v>-9812</v>
      </c>
      <c r="AA3476">
        <v>-0.47</v>
      </c>
      <c r="AB3476">
        <v>15</v>
      </c>
      <c r="AC3476">
        <v>5</v>
      </c>
      <c r="AD3476">
        <v>10</v>
      </c>
      <c r="AE3476">
        <v>33.33</v>
      </c>
      <c r="AF3476">
        <v>20</v>
      </c>
      <c r="AG3476">
        <v>1</v>
      </c>
      <c r="AH3476">
        <v>2</v>
      </c>
      <c r="AI3476">
        <v>12</v>
      </c>
      <c r="AJ3476" s="301">
        <v>43919</v>
      </c>
      <c r="AK3476">
        <v>907</v>
      </c>
      <c r="AL3476">
        <v>1217</v>
      </c>
      <c r="AM3476" s="301">
        <v>43828</v>
      </c>
      <c r="AN3476">
        <v>1530</v>
      </c>
      <c r="AO3476">
        <v>1471</v>
      </c>
      <c r="AP3476" s="301">
        <v>43645</v>
      </c>
      <c r="AQ3476">
        <v>1244</v>
      </c>
      <c r="AR3476">
        <v>1417</v>
      </c>
      <c r="AS3476" s="301">
        <v>43280</v>
      </c>
      <c r="AT3476">
        <v>1630</v>
      </c>
      <c r="AU3476">
        <v>1330</v>
      </c>
    </row>
    <row r="3477" spans="1:47" x14ac:dyDescent="0.2">
      <c r="A3477" s="102">
        <v>1589</v>
      </c>
      <c r="B3477">
        <v>8012</v>
      </c>
      <c r="C3477" t="s">
        <v>1055</v>
      </c>
      <c r="D3477" t="s">
        <v>905</v>
      </c>
      <c r="E3477">
        <v>1330</v>
      </c>
      <c r="F3477">
        <v>1330</v>
      </c>
      <c r="G3477">
        <v>800</v>
      </c>
      <c r="H3477" t="s">
        <v>898</v>
      </c>
      <c r="I3477">
        <v>8242</v>
      </c>
      <c r="J3477" t="s">
        <v>636</v>
      </c>
      <c r="K3477" t="s">
        <v>921</v>
      </c>
      <c r="L3477">
        <v>745</v>
      </c>
      <c r="M3477">
        <v>727</v>
      </c>
      <c r="N3477">
        <v>1500</v>
      </c>
      <c r="O3477" t="s">
        <v>901</v>
      </c>
      <c r="P3477">
        <v>0.63364941351198101</v>
      </c>
      <c r="Q3477">
        <v>0.93484520459323595</v>
      </c>
      <c r="R3477">
        <v>0.487800256497333</v>
      </c>
      <c r="S3477">
        <v>3.3459604558515203E-2</v>
      </c>
      <c r="T3477">
        <v>3.52016935271189</v>
      </c>
      <c r="U3477">
        <v>3.52016935271189</v>
      </c>
      <c r="V3477">
        <v>3.2271040788186398</v>
      </c>
      <c r="W3477">
        <v>12.88</v>
      </c>
      <c r="X3477">
        <v>2.4900000000000002</v>
      </c>
      <c r="Y3477">
        <v>-147753</v>
      </c>
      <c r="Z3477">
        <v>-9850</v>
      </c>
      <c r="AA3477">
        <v>-0.46</v>
      </c>
      <c r="AB3477">
        <v>15</v>
      </c>
      <c r="AC3477">
        <v>7</v>
      </c>
      <c r="AD3477">
        <v>8</v>
      </c>
      <c r="AE3477">
        <v>46.67</v>
      </c>
      <c r="AF3477">
        <v>19</v>
      </c>
      <c r="AG3477">
        <v>1</v>
      </c>
      <c r="AH3477">
        <v>2</v>
      </c>
      <c r="AI3477">
        <v>12</v>
      </c>
      <c r="AJ3477" s="301">
        <v>43919</v>
      </c>
      <c r="AK3477">
        <v>1347</v>
      </c>
      <c r="AL3477">
        <v>785</v>
      </c>
      <c r="AM3477" s="301">
        <v>43828</v>
      </c>
      <c r="AN3477">
        <v>1630</v>
      </c>
      <c r="AO3477">
        <v>1227</v>
      </c>
      <c r="AP3477" s="301">
        <v>43645</v>
      </c>
      <c r="AQ3477">
        <v>1650</v>
      </c>
      <c r="AR3477">
        <v>1271</v>
      </c>
      <c r="AS3477" s="301">
        <v>43280</v>
      </c>
      <c r="AT3477">
        <v>1691</v>
      </c>
      <c r="AU3477">
        <v>1697</v>
      </c>
    </row>
    <row r="3478" spans="1:47" x14ac:dyDescent="0.2">
      <c r="A3478" s="102">
        <v>380</v>
      </c>
      <c r="B3478">
        <v>6371</v>
      </c>
      <c r="C3478" t="s">
        <v>1003</v>
      </c>
      <c r="D3478" t="s">
        <v>909</v>
      </c>
      <c r="E3478">
        <v>2599</v>
      </c>
      <c r="F3478">
        <v>2563</v>
      </c>
      <c r="G3478">
        <v>400</v>
      </c>
      <c r="H3478" t="s">
        <v>901</v>
      </c>
      <c r="I3478">
        <v>8850</v>
      </c>
      <c r="J3478" t="s">
        <v>1345</v>
      </c>
      <c r="K3478" t="s">
        <v>917</v>
      </c>
      <c r="L3478">
        <v>2237</v>
      </c>
      <c r="M3478">
        <v>2184</v>
      </c>
      <c r="N3478">
        <v>500</v>
      </c>
      <c r="O3478" t="s">
        <v>898</v>
      </c>
      <c r="P3478">
        <v>0.88863717495832495</v>
      </c>
      <c r="Q3478">
        <v>0.96123702724788096</v>
      </c>
      <c r="R3478">
        <v>0.209440810856519</v>
      </c>
      <c r="S3478">
        <v>1.81276449604078E-2</v>
      </c>
      <c r="T3478">
        <v>-1.1881385657579</v>
      </c>
      <c r="U3478">
        <v>1.1881385657579</v>
      </c>
      <c r="V3478">
        <v>1.4209709359017999</v>
      </c>
      <c r="W3478">
        <v>-4.93</v>
      </c>
      <c r="X3478">
        <v>6.52</v>
      </c>
      <c r="Y3478">
        <v>-147753</v>
      </c>
      <c r="Z3478">
        <v>-13432</v>
      </c>
      <c r="AA3478">
        <v>-0.71</v>
      </c>
      <c r="AB3478">
        <v>11</v>
      </c>
      <c r="AC3478">
        <v>5</v>
      </c>
      <c r="AD3478">
        <v>6</v>
      </c>
      <c r="AE3478">
        <v>45.45</v>
      </c>
      <c r="AF3478">
        <v>19</v>
      </c>
      <c r="AG3478">
        <v>1</v>
      </c>
      <c r="AH3478">
        <v>1</v>
      </c>
      <c r="AI3478">
        <v>9</v>
      </c>
      <c r="AJ3478" s="301">
        <v>43919</v>
      </c>
      <c r="AK3478">
        <v>2608</v>
      </c>
      <c r="AL3478">
        <v>2067</v>
      </c>
      <c r="AM3478" s="301">
        <v>43828</v>
      </c>
      <c r="AN3478">
        <v>3865</v>
      </c>
      <c r="AO3478">
        <v>2785</v>
      </c>
      <c r="AP3478" s="301">
        <v>43645</v>
      </c>
      <c r="AQ3478">
        <v>3630</v>
      </c>
      <c r="AR3478">
        <v>2621</v>
      </c>
      <c r="AS3478" s="301">
        <v>43280</v>
      </c>
      <c r="AT3478">
        <v>4390</v>
      </c>
      <c r="AU3478">
        <v>2610</v>
      </c>
    </row>
    <row r="3479" spans="1:47" x14ac:dyDescent="0.2">
      <c r="A3479" s="102">
        <v>3795</v>
      </c>
      <c r="B3479">
        <v>5463</v>
      </c>
      <c r="C3479" t="s">
        <v>63</v>
      </c>
      <c r="D3479" t="s">
        <v>939</v>
      </c>
      <c r="E3479">
        <v>2643</v>
      </c>
      <c r="F3479">
        <v>2662</v>
      </c>
      <c r="G3479">
        <v>400</v>
      </c>
      <c r="H3479" t="s">
        <v>898</v>
      </c>
      <c r="I3479">
        <v>5471</v>
      </c>
      <c r="J3479" t="s">
        <v>1052</v>
      </c>
      <c r="K3479" t="s">
        <v>939</v>
      </c>
      <c r="L3479">
        <v>3290</v>
      </c>
      <c r="M3479">
        <v>3280</v>
      </c>
      <c r="N3479">
        <v>300</v>
      </c>
      <c r="O3479" t="s">
        <v>901</v>
      </c>
      <c r="P3479">
        <v>0.64153488481929699</v>
      </c>
      <c r="Q3479">
        <v>0.86556761964780105</v>
      </c>
      <c r="R3479">
        <v>9.9172525939305201E-2</v>
      </c>
      <c r="S3479">
        <v>3.67910417889213E-2</v>
      </c>
      <c r="T3479">
        <v>1.54835748933344</v>
      </c>
      <c r="U3479">
        <v>1.54835748933344</v>
      </c>
      <c r="V3479">
        <v>1.1765860043121199</v>
      </c>
      <c r="W3479">
        <v>7.56</v>
      </c>
      <c r="X3479">
        <v>8.2100000000000009</v>
      </c>
      <c r="Y3479">
        <v>-148294</v>
      </c>
      <c r="Z3479">
        <v>-14829</v>
      </c>
      <c r="AA3479">
        <v>-1.1100000000000001</v>
      </c>
      <c r="AB3479">
        <v>10</v>
      </c>
      <c r="AC3479">
        <v>4</v>
      </c>
      <c r="AD3479">
        <v>6</v>
      </c>
      <c r="AE3479">
        <v>40</v>
      </c>
      <c r="AF3479">
        <v>20</v>
      </c>
      <c r="AG3479">
        <v>0</v>
      </c>
      <c r="AH3479">
        <v>2</v>
      </c>
      <c r="AI3479">
        <v>8</v>
      </c>
      <c r="AJ3479" s="301">
        <v>43919</v>
      </c>
      <c r="AK3479">
        <v>2771</v>
      </c>
      <c r="AL3479">
        <v>3655</v>
      </c>
      <c r="AM3479" s="301">
        <v>43828</v>
      </c>
      <c r="AN3479">
        <v>3080</v>
      </c>
      <c r="AO3479">
        <v>4805</v>
      </c>
      <c r="AP3479" s="301">
        <v>43645</v>
      </c>
      <c r="AQ3479">
        <v>3030</v>
      </c>
      <c r="AR3479">
        <v>4155</v>
      </c>
      <c r="AS3479" s="301">
        <v>43280</v>
      </c>
      <c r="AT3479">
        <v>3660</v>
      </c>
      <c r="AU3479">
        <v>4995</v>
      </c>
    </row>
    <row r="3480" spans="1:47" x14ac:dyDescent="0.2">
      <c r="A3480" s="102">
        <v>946</v>
      </c>
      <c r="B3480">
        <v>6902</v>
      </c>
      <c r="C3480" t="s">
        <v>588</v>
      </c>
      <c r="D3480" t="s">
        <v>913</v>
      </c>
      <c r="E3480">
        <v>4170</v>
      </c>
      <c r="F3480">
        <v>4151</v>
      </c>
      <c r="G3480">
        <v>200</v>
      </c>
      <c r="H3480" t="s">
        <v>901</v>
      </c>
      <c r="I3480">
        <v>9616</v>
      </c>
      <c r="J3480" t="s">
        <v>1156</v>
      </c>
      <c r="K3480" t="s">
        <v>910</v>
      </c>
      <c r="L3480">
        <v>3730</v>
      </c>
      <c r="M3480">
        <v>3595</v>
      </c>
      <c r="N3480">
        <v>200</v>
      </c>
      <c r="O3480" t="s">
        <v>898</v>
      </c>
      <c r="P3480">
        <v>0.88736145891555895</v>
      </c>
      <c r="Q3480">
        <v>0.94860283342070995</v>
      </c>
      <c r="R3480">
        <v>0.12783717769149699</v>
      </c>
      <c r="S3480">
        <v>2.5417183467737098E-2</v>
      </c>
      <c r="T3480">
        <v>-0.86904450719645199</v>
      </c>
      <c r="U3480">
        <v>0.86904450719645199</v>
      </c>
      <c r="V3480">
        <v>0.91600978350840201</v>
      </c>
      <c r="W3480">
        <v>-15.14</v>
      </c>
      <c r="X3480">
        <v>13.39</v>
      </c>
      <c r="Y3480">
        <v>-148338</v>
      </c>
      <c r="Z3480">
        <v>-29668</v>
      </c>
      <c r="AA3480">
        <v>-1.31</v>
      </c>
      <c r="AB3480">
        <v>5</v>
      </c>
      <c r="AC3480">
        <v>2</v>
      </c>
      <c r="AD3480">
        <v>3</v>
      </c>
      <c r="AE3480">
        <v>40</v>
      </c>
      <c r="AF3480">
        <v>16</v>
      </c>
      <c r="AG3480">
        <v>1</v>
      </c>
      <c r="AH3480">
        <v>1</v>
      </c>
      <c r="AI3480">
        <v>3</v>
      </c>
      <c r="AJ3480" s="301">
        <v>43919</v>
      </c>
      <c r="AK3480">
        <v>3590</v>
      </c>
      <c r="AL3480">
        <v>2291</v>
      </c>
      <c r="AM3480" s="301">
        <v>43828</v>
      </c>
      <c r="AN3480">
        <v>4966</v>
      </c>
      <c r="AO3480">
        <v>5180</v>
      </c>
      <c r="AP3480" s="301">
        <v>43645</v>
      </c>
      <c r="AQ3480">
        <v>4642</v>
      </c>
      <c r="AR3480">
        <v>5240</v>
      </c>
      <c r="AS3480" s="301">
        <v>43280</v>
      </c>
      <c r="AT3480">
        <v>5245</v>
      </c>
      <c r="AU3480">
        <v>5940</v>
      </c>
    </row>
    <row r="3481" spans="1:47" x14ac:dyDescent="0.2">
      <c r="A3481" s="102">
        <v>4092</v>
      </c>
      <c r="B3481">
        <v>3197</v>
      </c>
      <c r="C3481" t="s">
        <v>508</v>
      </c>
      <c r="D3481" t="s">
        <v>921</v>
      </c>
      <c r="E3481">
        <v>1738</v>
      </c>
      <c r="F3481">
        <v>1715</v>
      </c>
      <c r="G3481">
        <v>600</v>
      </c>
      <c r="H3481" t="s">
        <v>901</v>
      </c>
      <c r="I3481">
        <v>3231</v>
      </c>
      <c r="J3481" t="s">
        <v>365</v>
      </c>
      <c r="K3481" t="s">
        <v>917</v>
      </c>
      <c r="L3481">
        <v>1918</v>
      </c>
      <c r="M3481">
        <v>1914</v>
      </c>
      <c r="N3481">
        <v>500</v>
      </c>
      <c r="O3481" t="s">
        <v>898</v>
      </c>
      <c r="P3481">
        <v>0.92476530972167703</v>
      </c>
      <c r="Q3481">
        <v>0.85041905205708801</v>
      </c>
      <c r="R3481">
        <v>8.0590664380473104E-2</v>
      </c>
      <c r="S3481" s="15">
        <v>9.9153401529549406E-2</v>
      </c>
      <c r="T3481">
        <v>-0.10067900893635499</v>
      </c>
      <c r="U3481">
        <v>0.10067900893635499</v>
      </c>
      <c r="V3481">
        <v>0.15476453933106499</v>
      </c>
      <c r="W3481">
        <v>-0.72</v>
      </c>
      <c r="X3481">
        <v>7.52</v>
      </c>
      <c r="Y3481">
        <v>-149352</v>
      </c>
      <c r="Z3481">
        <v>-11489</v>
      </c>
      <c r="AA3481">
        <v>-0.67</v>
      </c>
      <c r="AB3481">
        <v>13</v>
      </c>
      <c r="AC3481">
        <v>7</v>
      </c>
      <c r="AD3481">
        <v>6</v>
      </c>
      <c r="AE3481">
        <v>53.85</v>
      </c>
      <c r="AF3481">
        <v>18</v>
      </c>
      <c r="AG3481">
        <v>2</v>
      </c>
      <c r="AH3481">
        <v>1</v>
      </c>
      <c r="AI3481">
        <v>10</v>
      </c>
      <c r="AJ3481" s="301">
        <v>43919</v>
      </c>
      <c r="AK3481">
        <v>1614</v>
      </c>
      <c r="AL3481">
        <v>1783</v>
      </c>
      <c r="AM3481" s="301">
        <v>43828</v>
      </c>
      <c r="AN3481">
        <v>2135</v>
      </c>
      <c r="AO3481">
        <v>2620</v>
      </c>
      <c r="AP3481" s="301">
        <v>43645</v>
      </c>
      <c r="AQ3481">
        <v>1873</v>
      </c>
      <c r="AR3481">
        <v>2371</v>
      </c>
      <c r="AS3481" s="301">
        <v>43280</v>
      </c>
      <c r="AT3481">
        <v>1626</v>
      </c>
      <c r="AU3481">
        <v>2431</v>
      </c>
    </row>
    <row r="3482" spans="1:47" x14ac:dyDescent="0.2">
      <c r="A3482" s="102">
        <v>3946</v>
      </c>
      <c r="B3482">
        <v>2587</v>
      </c>
      <c r="C3482" t="s">
        <v>1233</v>
      </c>
      <c r="D3482" t="s">
        <v>923</v>
      </c>
      <c r="E3482">
        <v>4200</v>
      </c>
      <c r="F3482">
        <v>4180</v>
      </c>
      <c r="G3482">
        <v>200</v>
      </c>
      <c r="H3482" t="s">
        <v>901</v>
      </c>
      <c r="I3482">
        <v>6728</v>
      </c>
      <c r="J3482" t="s">
        <v>1402</v>
      </c>
      <c r="K3482" t="s">
        <v>903</v>
      </c>
      <c r="L3482">
        <v>3115</v>
      </c>
      <c r="M3482">
        <v>3085</v>
      </c>
      <c r="N3482">
        <v>300</v>
      </c>
      <c r="O3482" t="s">
        <v>898</v>
      </c>
      <c r="P3482">
        <v>0.76684956202307197</v>
      </c>
      <c r="Q3482">
        <v>0.85864375770037704</v>
      </c>
      <c r="R3482">
        <v>0.20531157800007699</v>
      </c>
      <c r="S3482">
        <v>3.6448400928901703E-4</v>
      </c>
      <c r="T3482">
        <v>-0.71995508793176999</v>
      </c>
      <c r="U3482">
        <v>0.71995508793176999</v>
      </c>
      <c r="V3482">
        <v>1.09995696567097</v>
      </c>
      <c r="W3482">
        <v>-6.12</v>
      </c>
      <c r="X3482">
        <v>10.71</v>
      </c>
      <c r="Y3482">
        <v>-149586</v>
      </c>
      <c r="Z3482">
        <v>-18698</v>
      </c>
      <c r="AA3482">
        <v>-0.65</v>
      </c>
      <c r="AB3482">
        <v>8</v>
      </c>
      <c r="AC3482">
        <v>4</v>
      </c>
      <c r="AD3482">
        <v>4</v>
      </c>
      <c r="AE3482">
        <v>50</v>
      </c>
      <c r="AF3482">
        <v>14</v>
      </c>
      <c r="AG3482">
        <v>3</v>
      </c>
      <c r="AH3482">
        <v>4</v>
      </c>
      <c r="AI3482">
        <v>1</v>
      </c>
      <c r="AJ3482" s="301">
        <v>43919</v>
      </c>
      <c r="AK3482">
        <v>4260</v>
      </c>
      <c r="AL3482">
        <v>2613</v>
      </c>
      <c r="AM3482" s="301">
        <v>43828</v>
      </c>
      <c r="AN3482">
        <v>4545</v>
      </c>
      <c r="AO3482">
        <v>4345</v>
      </c>
      <c r="AP3482" s="301">
        <v>43645</v>
      </c>
      <c r="AQ3482">
        <v>4710</v>
      </c>
      <c r="AR3482">
        <v>3600</v>
      </c>
      <c r="AS3482" s="301">
        <v>43280</v>
      </c>
      <c r="AT3482">
        <v>4670</v>
      </c>
      <c r="AU3482">
        <v>4310</v>
      </c>
    </row>
    <row r="3483" spans="1:47" x14ac:dyDescent="0.2">
      <c r="A3483" s="102">
        <v>634</v>
      </c>
      <c r="B3483">
        <v>3086</v>
      </c>
      <c r="C3483" t="s">
        <v>503</v>
      </c>
      <c r="D3483" t="s">
        <v>921</v>
      </c>
      <c r="E3483">
        <v>795</v>
      </c>
      <c r="F3483">
        <v>758</v>
      </c>
      <c r="G3483">
        <v>1400</v>
      </c>
      <c r="H3483" t="s">
        <v>901</v>
      </c>
      <c r="I3483">
        <v>9603</v>
      </c>
      <c r="J3483" t="s">
        <v>1013</v>
      </c>
      <c r="K3483" t="s">
        <v>910</v>
      </c>
      <c r="L3483">
        <v>1569</v>
      </c>
      <c r="M3483">
        <v>1540</v>
      </c>
      <c r="N3483">
        <v>700</v>
      </c>
      <c r="O3483" t="s">
        <v>898</v>
      </c>
      <c r="P3483">
        <v>0.77637950550243895</v>
      </c>
      <c r="Q3483">
        <v>0.95462787205016797</v>
      </c>
      <c r="R3483" s="15">
        <v>0.171011134127006</v>
      </c>
      <c r="S3483" s="15">
        <v>8.6645314907561805E-2</v>
      </c>
      <c r="T3483">
        <v>-0.76359783432686601</v>
      </c>
      <c r="U3483">
        <v>0.76359783432686601</v>
      </c>
      <c r="V3483">
        <v>0.73363437917002705</v>
      </c>
      <c r="W3483">
        <v>-12.21</v>
      </c>
      <c r="X3483">
        <v>1.56</v>
      </c>
      <c r="Y3483">
        <v>-149797</v>
      </c>
      <c r="Z3483">
        <v>-7884</v>
      </c>
      <c r="AA3483">
        <v>-0.71</v>
      </c>
      <c r="AB3483">
        <v>19</v>
      </c>
      <c r="AC3483">
        <v>10</v>
      </c>
      <c r="AD3483">
        <v>9</v>
      </c>
      <c r="AE3483">
        <v>52.63</v>
      </c>
      <c r="AF3483">
        <v>20</v>
      </c>
      <c r="AG3483">
        <v>1</v>
      </c>
      <c r="AH3483">
        <v>4</v>
      </c>
      <c r="AI3483">
        <v>14</v>
      </c>
      <c r="AJ3483" s="301">
        <v>43919</v>
      </c>
      <c r="AK3483">
        <v>907</v>
      </c>
      <c r="AL3483">
        <v>1419</v>
      </c>
      <c r="AM3483" s="301">
        <v>43828</v>
      </c>
      <c r="AN3483">
        <v>1530</v>
      </c>
      <c r="AO3483">
        <v>3135</v>
      </c>
      <c r="AP3483" s="301">
        <v>43645</v>
      </c>
      <c r="AQ3483">
        <v>1244</v>
      </c>
      <c r="AR3483">
        <v>2719</v>
      </c>
      <c r="AS3483" s="301">
        <v>43280</v>
      </c>
      <c r="AT3483">
        <v>1630</v>
      </c>
      <c r="AU3483">
        <v>3240</v>
      </c>
    </row>
    <row r="3484" spans="1:47" x14ac:dyDescent="0.2">
      <c r="A3484" s="102">
        <v>1590</v>
      </c>
      <c r="B3484">
        <v>7976</v>
      </c>
      <c r="C3484" t="s">
        <v>936</v>
      </c>
      <c r="D3484" t="s">
        <v>919</v>
      </c>
      <c r="E3484">
        <v>1351</v>
      </c>
      <c r="F3484">
        <v>1370</v>
      </c>
      <c r="G3484">
        <v>800</v>
      </c>
      <c r="H3484" t="s">
        <v>901</v>
      </c>
      <c r="I3484">
        <v>8411</v>
      </c>
      <c r="J3484" t="s">
        <v>979</v>
      </c>
      <c r="K3484" t="s">
        <v>940</v>
      </c>
      <c r="L3484">
        <v>131.69999999999999</v>
      </c>
      <c r="M3484">
        <v>131.9</v>
      </c>
      <c r="N3484">
        <v>8300</v>
      </c>
      <c r="O3484" t="s">
        <v>898</v>
      </c>
      <c r="P3484">
        <v>0.64876086571986502</v>
      </c>
      <c r="Q3484">
        <v>0.93481465907452099</v>
      </c>
      <c r="R3484">
        <v>0.26867729587504202</v>
      </c>
      <c r="S3484">
        <v>1.4077197406756401E-2</v>
      </c>
      <c r="T3484">
        <v>-0.64477085635125797</v>
      </c>
      <c r="U3484">
        <v>0.64477085635125797</v>
      </c>
      <c r="V3484">
        <v>1.14803197627556</v>
      </c>
      <c r="W3484">
        <v>-3.68</v>
      </c>
      <c r="X3484">
        <v>0.11</v>
      </c>
      <c r="Y3484">
        <v>-150063</v>
      </c>
      <c r="Z3484">
        <v>-10004</v>
      </c>
      <c r="AA3484">
        <v>-0.42</v>
      </c>
      <c r="AB3484">
        <v>15</v>
      </c>
      <c r="AC3484">
        <v>6</v>
      </c>
      <c r="AD3484">
        <v>9</v>
      </c>
      <c r="AE3484">
        <v>40</v>
      </c>
      <c r="AF3484">
        <v>21</v>
      </c>
      <c r="AG3484">
        <v>2</v>
      </c>
      <c r="AH3484">
        <v>1</v>
      </c>
      <c r="AI3484">
        <v>12</v>
      </c>
      <c r="AJ3484" s="301">
        <v>43919</v>
      </c>
      <c r="AK3484">
        <v>1547</v>
      </c>
      <c r="AL3484">
        <v>130</v>
      </c>
      <c r="AM3484" s="301">
        <v>43828</v>
      </c>
      <c r="AN3484">
        <v>1638</v>
      </c>
      <c r="AO3484">
        <v>168.3</v>
      </c>
      <c r="AP3484" s="301">
        <v>43645</v>
      </c>
      <c r="AQ3484">
        <v>1770</v>
      </c>
      <c r="AR3484">
        <v>157.69999999999999</v>
      </c>
      <c r="AS3484" s="301">
        <v>43280</v>
      </c>
      <c r="AT3484">
        <v>2244</v>
      </c>
      <c r="AU3484">
        <v>185.5</v>
      </c>
    </row>
    <row r="3485" spans="1:47" x14ac:dyDescent="0.2">
      <c r="A3485" s="102">
        <v>1837</v>
      </c>
      <c r="B3485">
        <v>2501</v>
      </c>
      <c r="C3485" t="s">
        <v>480</v>
      </c>
      <c r="D3485" t="s">
        <v>923</v>
      </c>
      <c r="E3485">
        <v>2009</v>
      </c>
      <c r="F3485">
        <v>2003</v>
      </c>
      <c r="G3485">
        <v>500</v>
      </c>
      <c r="H3485" t="s">
        <v>901</v>
      </c>
      <c r="I3485">
        <v>6183</v>
      </c>
      <c r="J3485" t="s">
        <v>1060</v>
      </c>
      <c r="K3485" t="s">
        <v>910</v>
      </c>
      <c r="L3485">
        <v>1372</v>
      </c>
      <c r="M3485">
        <v>1371</v>
      </c>
      <c r="N3485">
        <v>700</v>
      </c>
      <c r="O3485" t="s">
        <v>898</v>
      </c>
      <c r="P3485">
        <v>0.65071220818905795</v>
      </c>
      <c r="Q3485">
        <v>0.92885683615225501</v>
      </c>
      <c r="R3485">
        <v>0.142057466360962</v>
      </c>
      <c r="S3485" s="15">
        <v>3.4701443533633899E-2</v>
      </c>
      <c r="T3485">
        <v>-1.40195753924038</v>
      </c>
      <c r="U3485">
        <v>1.40195753924038</v>
      </c>
      <c r="V3485">
        <v>1.41445938536837</v>
      </c>
      <c r="W3485">
        <v>-13.59</v>
      </c>
      <c r="X3485">
        <v>4.17</v>
      </c>
      <c r="Y3485">
        <v>-150212</v>
      </c>
      <c r="Z3485">
        <v>-8345</v>
      </c>
      <c r="AA3485">
        <v>-0.5</v>
      </c>
      <c r="AB3485">
        <v>18</v>
      </c>
      <c r="AC3485">
        <v>9</v>
      </c>
      <c r="AD3485">
        <v>9</v>
      </c>
      <c r="AE3485">
        <v>50</v>
      </c>
      <c r="AF3485">
        <v>18</v>
      </c>
      <c r="AG3485">
        <v>3</v>
      </c>
      <c r="AH3485">
        <v>4</v>
      </c>
      <c r="AI3485">
        <v>11</v>
      </c>
      <c r="AJ3485" s="301">
        <v>43919</v>
      </c>
      <c r="AK3485">
        <v>2052</v>
      </c>
      <c r="AL3485">
        <v>1152</v>
      </c>
      <c r="AM3485" s="301">
        <v>43828</v>
      </c>
      <c r="AN3485">
        <v>2579</v>
      </c>
      <c r="AO3485">
        <v>1720</v>
      </c>
      <c r="AP3485" s="301">
        <v>43645</v>
      </c>
      <c r="AQ3485">
        <v>2327</v>
      </c>
      <c r="AR3485">
        <v>1520</v>
      </c>
      <c r="AS3485" s="301">
        <v>43280</v>
      </c>
      <c r="AT3485">
        <v>2696</v>
      </c>
      <c r="AU3485">
        <v>1850</v>
      </c>
    </row>
    <row r="3486" spans="1:47" x14ac:dyDescent="0.2">
      <c r="A3486" s="102">
        <v>2945</v>
      </c>
      <c r="B3486">
        <v>1941</v>
      </c>
      <c r="C3486" t="s">
        <v>1159</v>
      </c>
      <c r="D3486" t="s">
        <v>907</v>
      </c>
      <c r="E3486">
        <v>2302</v>
      </c>
      <c r="F3486">
        <v>2285</v>
      </c>
      <c r="G3486">
        <v>400</v>
      </c>
      <c r="H3486" t="s">
        <v>901</v>
      </c>
      <c r="I3486">
        <v>5332</v>
      </c>
      <c r="J3486" t="s">
        <v>555</v>
      </c>
      <c r="K3486" t="s">
        <v>897</v>
      </c>
      <c r="L3486">
        <v>4150</v>
      </c>
      <c r="M3486">
        <v>4095</v>
      </c>
      <c r="N3486">
        <v>200</v>
      </c>
      <c r="O3486" t="s">
        <v>898</v>
      </c>
      <c r="P3486">
        <v>0.88721475259012605</v>
      </c>
      <c r="Q3486">
        <v>0.89881122638324396</v>
      </c>
      <c r="R3486">
        <v>3.7643024701496401E-4</v>
      </c>
      <c r="S3486">
        <v>1.5452630341683799E-2</v>
      </c>
      <c r="T3486">
        <v>-0.37098976071572798</v>
      </c>
      <c r="U3486">
        <v>0.37098976071572798</v>
      </c>
      <c r="V3486">
        <v>0.53717067975055499</v>
      </c>
      <c r="W3486">
        <v>-2.62</v>
      </c>
      <c r="X3486">
        <v>11.6</v>
      </c>
      <c r="Y3486">
        <v>-150766</v>
      </c>
      <c r="Z3486">
        <v>-18846</v>
      </c>
      <c r="AA3486">
        <v>-0.9</v>
      </c>
      <c r="AB3486">
        <v>8</v>
      </c>
      <c r="AC3486">
        <v>4</v>
      </c>
      <c r="AD3486">
        <v>4</v>
      </c>
      <c r="AE3486">
        <v>50</v>
      </c>
      <c r="AF3486">
        <v>16</v>
      </c>
      <c r="AG3486">
        <v>1</v>
      </c>
      <c r="AH3486">
        <v>2</v>
      </c>
      <c r="AI3486">
        <v>5</v>
      </c>
      <c r="AJ3486" s="301">
        <v>43919</v>
      </c>
      <c r="AK3486">
        <v>2248</v>
      </c>
      <c r="AL3486">
        <v>3720</v>
      </c>
      <c r="AM3486" s="301">
        <v>43828</v>
      </c>
      <c r="AN3486">
        <v>2532</v>
      </c>
      <c r="AO3486">
        <v>4640</v>
      </c>
      <c r="AP3486" s="301">
        <v>43645</v>
      </c>
      <c r="AQ3486">
        <v>2296</v>
      </c>
      <c r="AR3486">
        <v>4410</v>
      </c>
      <c r="AS3486" s="301">
        <v>43280</v>
      </c>
      <c r="AT3486">
        <v>2698</v>
      </c>
      <c r="AU3486">
        <v>4930</v>
      </c>
    </row>
    <row r="3487" spans="1:47" x14ac:dyDescent="0.2">
      <c r="A3487" s="102">
        <v>369</v>
      </c>
      <c r="B3487">
        <v>1802</v>
      </c>
      <c r="C3487" t="s">
        <v>1041</v>
      </c>
      <c r="D3487" t="s">
        <v>907</v>
      </c>
      <c r="E3487">
        <v>979</v>
      </c>
      <c r="F3487">
        <v>983</v>
      </c>
      <c r="G3487">
        <v>1000</v>
      </c>
      <c r="H3487" t="s">
        <v>898</v>
      </c>
      <c r="I3487">
        <v>8031</v>
      </c>
      <c r="J3487" t="s">
        <v>618</v>
      </c>
      <c r="K3487" t="s">
        <v>905</v>
      </c>
      <c r="L3487">
        <v>1600.5</v>
      </c>
      <c r="M3487">
        <v>1596</v>
      </c>
      <c r="N3487">
        <v>600</v>
      </c>
      <c r="O3487" t="s">
        <v>901</v>
      </c>
      <c r="P3487">
        <v>0.94084907474686497</v>
      </c>
      <c r="Q3487">
        <v>0.96137028232656196</v>
      </c>
      <c r="R3487">
        <v>3.8294280943255397E-2</v>
      </c>
      <c r="S3487">
        <v>9.91679217892023E-3</v>
      </c>
      <c r="T3487">
        <v>0.43164936847296298</v>
      </c>
      <c r="U3487">
        <v>0.43164936847296298</v>
      </c>
      <c r="V3487">
        <v>0.452003548658647</v>
      </c>
      <c r="W3487">
        <v>1.49</v>
      </c>
      <c r="X3487">
        <v>2.65</v>
      </c>
      <c r="Y3487">
        <v>-151082</v>
      </c>
      <c r="Z3487">
        <v>-10072</v>
      </c>
      <c r="AA3487">
        <v>-0.47</v>
      </c>
      <c r="AB3487">
        <v>15</v>
      </c>
      <c r="AC3487">
        <v>6</v>
      </c>
      <c r="AD3487">
        <v>9</v>
      </c>
      <c r="AE3487">
        <v>40</v>
      </c>
      <c r="AF3487">
        <v>21</v>
      </c>
      <c r="AG3487">
        <v>0</v>
      </c>
      <c r="AH3487">
        <v>0</v>
      </c>
      <c r="AI3487">
        <v>15</v>
      </c>
      <c r="AJ3487" s="301">
        <v>43919</v>
      </c>
      <c r="AK3487">
        <v>956</v>
      </c>
      <c r="AL3487">
        <v>1570</v>
      </c>
      <c r="AM3487" s="301">
        <v>43828</v>
      </c>
      <c r="AN3487">
        <v>1217</v>
      </c>
      <c r="AO3487">
        <v>1946</v>
      </c>
      <c r="AP3487" s="301">
        <v>43645</v>
      </c>
      <c r="AQ3487">
        <v>1074</v>
      </c>
      <c r="AR3487">
        <v>1798</v>
      </c>
      <c r="AS3487" s="301">
        <v>43280</v>
      </c>
      <c r="AT3487">
        <v>1101</v>
      </c>
      <c r="AU3487">
        <v>1828</v>
      </c>
    </row>
    <row r="3488" spans="1:47" x14ac:dyDescent="0.2">
      <c r="A3488" s="102">
        <v>1019</v>
      </c>
      <c r="B3488">
        <v>1662</v>
      </c>
      <c r="C3488" t="s">
        <v>463</v>
      </c>
      <c r="D3488" t="s">
        <v>1045</v>
      </c>
      <c r="E3488">
        <v>1807</v>
      </c>
      <c r="F3488">
        <v>1788</v>
      </c>
      <c r="G3488">
        <v>600</v>
      </c>
      <c r="H3488" t="s">
        <v>901</v>
      </c>
      <c r="I3488">
        <v>6770</v>
      </c>
      <c r="J3488" t="s">
        <v>21</v>
      </c>
      <c r="K3488" t="s">
        <v>903</v>
      </c>
      <c r="L3488">
        <v>1390</v>
      </c>
      <c r="M3488">
        <v>1344</v>
      </c>
      <c r="N3488">
        <v>800</v>
      </c>
      <c r="O3488" t="s">
        <v>898</v>
      </c>
      <c r="P3488">
        <v>0.51388819730073798</v>
      </c>
      <c r="Q3488">
        <v>0.94697382115974005</v>
      </c>
      <c r="R3488">
        <v>0.27888537235898903</v>
      </c>
      <c r="S3488">
        <v>2.4630025068438501E-2</v>
      </c>
      <c r="T3488">
        <v>-1.3992348189316499</v>
      </c>
      <c r="U3488">
        <v>1.3992348189316499</v>
      </c>
      <c r="V3488">
        <v>1.61580235221782</v>
      </c>
      <c r="W3488">
        <v>-22.78</v>
      </c>
      <c r="X3488">
        <v>0.22</v>
      </c>
      <c r="Y3488">
        <v>-151185</v>
      </c>
      <c r="Z3488">
        <v>-13744</v>
      </c>
      <c r="AA3488">
        <v>-0.77</v>
      </c>
      <c r="AB3488">
        <v>11</v>
      </c>
      <c r="AC3488">
        <v>5</v>
      </c>
      <c r="AD3488">
        <v>6</v>
      </c>
      <c r="AE3488">
        <v>45.45</v>
      </c>
      <c r="AF3488">
        <v>14</v>
      </c>
      <c r="AG3488">
        <v>3</v>
      </c>
      <c r="AH3488">
        <v>4</v>
      </c>
      <c r="AI3488">
        <v>4</v>
      </c>
      <c r="AJ3488" s="301">
        <v>43919</v>
      </c>
      <c r="AK3488">
        <v>1789</v>
      </c>
      <c r="AL3488">
        <v>1055</v>
      </c>
      <c r="AM3488" s="301">
        <v>43828</v>
      </c>
      <c r="AN3488">
        <v>2955</v>
      </c>
      <c r="AO3488">
        <v>2492</v>
      </c>
      <c r="AP3488" s="301">
        <v>43645</v>
      </c>
      <c r="AQ3488">
        <v>2554</v>
      </c>
      <c r="AR3488">
        <v>1869</v>
      </c>
      <c r="AS3488" s="301">
        <v>43280</v>
      </c>
      <c r="AT3488">
        <v>2896</v>
      </c>
      <c r="AU3488">
        <v>2830</v>
      </c>
    </row>
    <row r="3489" spans="1:47" x14ac:dyDescent="0.2">
      <c r="A3489" s="102">
        <v>1049</v>
      </c>
      <c r="B3489">
        <v>3863</v>
      </c>
      <c r="C3489" t="s">
        <v>1050</v>
      </c>
      <c r="D3489" t="s">
        <v>1049</v>
      </c>
      <c r="E3489">
        <v>1536</v>
      </c>
      <c r="F3489">
        <v>1503</v>
      </c>
      <c r="G3489">
        <v>700</v>
      </c>
      <c r="H3489" t="s">
        <v>898</v>
      </c>
      <c r="I3489">
        <v>4005</v>
      </c>
      <c r="J3489" t="s">
        <v>1072</v>
      </c>
      <c r="K3489" t="s">
        <v>920</v>
      </c>
      <c r="L3489">
        <v>313</v>
      </c>
      <c r="M3489">
        <v>312</v>
      </c>
      <c r="N3489">
        <v>3400</v>
      </c>
      <c r="O3489" t="s">
        <v>901</v>
      </c>
      <c r="P3489">
        <v>0.84323593388637397</v>
      </c>
      <c r="Q3489">
        <v>0.94642045026245902</v>
      </c>
      <c r="R3489">
        <v>1.21044766366931E-2</v>
      </c>
      <c r="S3489">
        <v>2.3770888843421399E-2</v>
      </c>
      <c r="T3489">
        <v>0.28681306276031199</v>
      </c>
      <c r="U3489">
        <v>0.28681306276031199</v>
      </c>
      <c r="V3489">
        <v>0.61857210474521795</v>
      </c>
      <c r="W3489">
        <v>1.01</v>
      </c>
      <c r="X3489">
        <v>0.83</v>
      </c>
      <c r="Y3489">
        <v>-151200</v>
      </c>
      <c r="Z3489">
        <v>-8400</v>
      </c>
      <c r="AA3489">
        <v>-0.45</v>
      </c>
      <c r="AB3489">
        <v>18</v>
      </c>
      <c r="AC3489">
        <v>11</v>
      </c>
      <c r="AD3489">
        <v>7</v>
      </c>
      <c r="AE3489">
        <v>61.11</v>
      </c>
      <c r="AF3489">
        <v>21</v>
      </c>
      <c r="AG3489">
        <v>0</v>
      </c>
      <c r="AH3489">
        <v>2</v>
      </c>
      <c r="AI3489">
        <v>16</v>
      </c>
      <c r="AJ3489" s="301">
        <v>43919</v>
      </c>
      <c r="AK3489">
        <v>1583</v>
      </c>
      <c r="AL3489">
        <v>329</v>
      </c>
      <c r="AM3489" s="301">
        <v>43828</v>
      </c>
      <c r="AN3489">
        <v>1848</v>
      </c>
      <c r="AO3489">
        <v>498</v>
      </c>
      <c r="AP3489" s="301">
        <v>43645</v>
      </c>
      <c r="AQ3489">
        <v>1925</v>
      </c>
      <c r="AR3489">
        <v>515</v>
      </c>
      <c r="AS3489" s="301">
        <v>43280</v>
      </c>
      <c r="AT3489">
        <v>1732</v>
      </c>
      <c r="AU3489">
        <v>623</v>
      </c>
    </row>
    <row r="3490" spans="1:47" x14ac:dyDescent="0.2">
      <c r="A3490" s="102">
        <v>2786</v>
      </c>
      <c r="B3490">
        <v>6674</v>
      </c>
      <c r="C3490" t="s">
        <v>229</v>
      </c>
      <c r="D3490" t="s">
        <v>903</v>
      </c>
      <c r="E3490">
        <v>1862</v>
      </c>
      <c r="F3490">
        <v>1836</v>
      </c>
      <c r="G3490">
        <v>500</v>
      </c>
      <c r="H3490" t="s">
        <v>898</v>
      </c>
      <c r="I3490">
        <v>9412</v>
      </c>
      <c r="J3490" t="s">
        <v>452</v>
      </c>
      <c r="K3490" t="s">
        <v>900</v>
      </c>
      <c r="L3490">
        <v>402</v>
      </c>
      <c r="M3490">
        <v>391</v>
      </c>
      <c r="N3490">
        <v>2300</v>
      </c>
      <c r="O3490" t="s">
        <v>901</v>
      </c>
      <c r="P3490">
        <v>0.914158260033338</v>
      </c>
      <c r="Q3490">
        <v>0.90386074748446799</v>
      </c>
      <c r="R3490">
        <v>0.26350583836140801</v>
      </c>
      <c r="S3490">
        <v>7.8843705846936493E-2</v>
      </c>
      <c r="T3490">
        <v>2.5728382248239798</v>
      </c>
      <c r="U3490">
        <v>2.5728382248239798</v>
      </c>
      <c r="V3490">
        <v>1.88274179809699</v>
      </c>
      <c r="W3490">
        <v>16.79</v>
      </c>
      <c r="X3490">
        <v>2.04</v>
      </c>
      <c r="Y3490">
        <v>-151274</v>
      </c>
      <c r="Z3490">
        <v>-12606</v>
      </c>
      <c r="AA3490">
        <v>-0.73</v>
      </c>
      <c r="AB3490">
        <v>12</v>
      </c>
      <c r="AC3490">
        <v>4</v>
      </c>
      <c r="AD3490">
        <v>8</v>
      </c>
      <c r="AE3490">
        <v>33.33</v>
      </c>
      <c r="AF3490">
        <v>20</v>
      </c>
      <c r="AG3490">
        <v>1</v>
      </c>
      <c r="AH3490">
        <v>2</v>
      </c>
      <c r="AI3490">
        <v>9</v>
      </c>
      <c r="AJ3490" s="301">
        <v>43919</v>
      </c>
      <c r="AK3490">
        <v>1481</v>
      </c>
      <c r="AL3490">
        <v>393</v>
      </c>
      <c r="AM3490" s="301">
        <v>43828</v>
      </c>
      <c r="AN3490">
        <v>2365</v>
      </c>
      <c r="AO3490">
        <v>485</v>
      </c>
      <c r="AP3490" s="301">
        <v>43645</v>
      </c>
      <c r="AQ3490">
        <v>2145</v>
      </c>
      <c r="AR3490">
        <v>438</v>
      </c>
      <c r="AS3490" s="301">
        <v>43280</v>
      </c>
      <c r="AT3490">
        <v>2500</v>
      </c>
      <c r="AU3490">
        <v>538</v>
      </c>
    </row>
    <row r="3491" spans="1:47" x14ac:dyDescent="0.2">
      <c r="A3491" s="102">
        <v>2618</v>
      </c>
      <c r="B3491">
        <v>3197</v>
      </c>
      <c r="C3491" t="s">
        <v>508</v>
      </c>
      <c r="D3491" t="s">
        <v>921</v>
      </c>
      <c r="E3491">
        <v>1738</v>
      </c>
      <c r="F3491">
        <v>1715</v>
      </c>
      <c r="G3491">
        <v>600</v>
      </c>
      <c r="H3491" t="s">
        <v>898</v>
      </c>
      <c r="I3491">
        <v>5991</v>
      </c>
      <c r="J3491" t="s">
        <v>789</v>
      </c>
      <c r="K3491" t="s">
        <v>1032</v>
      </c>
      <c r="L3491">
        <v>693</v>
      </c>
      <c r="M3491">
        <v>693</v>
      </c>
      <c r="N3491">
        <v>1500</v>
      </c>
      <c r="O3491" t="s">
        <v>901</v>
      </c>
      <c r="P3491">
        <v>0.78106570963400501</v>
      </c>
      <c r="Q3491">
        <v>0.908111705754307</v>
      </c>
      <c r="R3491">
        <v>0.40733018939750298</v>
      </c>
      <c r="S3491">
        <v>9.4560235280167892E-3</v>
      </c>
      <c r="T3491">
        <v>0.88807108630427101</v>
      </c>
      <c r="U3491">
        <v>0.88807108630427101</v>
      </c>
      <c r="V3491">
        <v>1.22537757207188</v>
      </c>
      <c r="W3491">
        <v>4.57</v>
      </c>
      <c r="X3491">
        <v>1.02</v>
      </c>
      <c r="Y3491">
        <v>-151296</v>
      </c>
      <c r="Z3491">
        <v>-10807</v>
      </c>
      <c r="AA3491">
        <v>-0.47</v>
      </c>
      <c r="AB3491">
        <v>14</v>
      </c>
      <c r="AC3491">
        <v>8</v>
      </c>
      <c r="AD3491">
        <v>6</v>
      </c>
      <c r="AE3491">
        <v>57.14</v>
      </c>
      <c r="AF3491">
        <v>16</v>
      </c>
      <c r="AG3491">
        <v>3</v>
      </c>
      <c r="AH3491">
        <v>4</v>
      </c>
      <c r="AI3491">
        <v>7</v>
      </c>
      <c r="AJ3491" s="301">
        <v>43919</v>
      </c>
      <c r="AK3491">
        <v>1614</v>
      </c>
      <c r="AL3491">
        <v>747</v>
      </c>
      <c r="AM3491" s="301">
        <v>43828</v>
      </c>
      <c r="AN3491">
        <v>2135</v>
      </c>
      <c r="AO3491">
        <v>995</v>
      </c>
      <c r="AP3491" s="301">
        <v>43645</v>
      </c>
      <c r="AQ3491">
        <v>1873</v>
      </c>
      <c r="AR3491">
        <v>857</v>
      </c>
      <c r="AS3491" s="301">
        <v>43280</v>
      </c>
      <c r="AT3491">
        <v>1626</v>
      </c>
      <c r="AU3491">
        <v>1025</v>
      </c>
    </row>
    <row r="3492" spans="1:47" x14ac:dyDescent="0.2">
      <c r="A3492" s="102">
        <v>2087</v>
      </c>
      <c r="B3492">
        <v>6501</v>
      </c>
      <c r="C3492" t="s">
        <v>1022</v>
      </c>
      <c r="D3492" t="s">
        <v>903</v>
      </c>
      <c r="E3492">
        <v>3390</v>
      </c>
      <c r="F3492">
        <v>3395</v>
      </c>
      <c r="G3492">
        <v>300</v>
      </c>
      <c r="H3492" t="s">
        <v>898</v>
      </c>
      <c r="I3492">
        <v>8801</v>
      </c>
      <c r="J3492" t="s">
        <v>1458</v>
      </c>
      <c r="K3492" t="s">
        <v>917</v>
      </c>
      <c r="L3492">
        <v>1870</v>
      </c>
      <c r="M3492">
        <v>1885.5</v>
      </c>
      <c r="N3492">
        <v>500</v>
      </c>
      <c r="O3492" t="s">
        <v>901</v>
      </c>
      <c r="P3492">
        <v>0.91076451964795702</v>
      </c>
      <c r="Q3492">
        <v>0.92255351248672202</v>
      </c>
      <c r="R3492">
        <v>4.1320117127563297E-2</v>
      </c>
      <c r="S3492">
        <v>5.7007524506858802E-2</v>
      </c>
      <c r="T3492">
        <v>2.6877079867612399</v>
      </c>
      <c r="U3492">
        <v>2.6877079867612399</v>
      </c>
      <c r="V3492">
        <v>2.6754769676506598</v>
      </c>
      <c r="W3492">
        <v>8.1199999999999992</v>
      </c>
      <c r="X3492">
        <v>7.44</v>
      </c>
      <c r="Y3492">
        <v>-151500</v>
      </c>
      <c r="Z3492">
        <v>-21643</v>
      </c>
      <c r="AA3492">
        <v>-1</v>
      </c>
      <c r="AB3492">
        <v>7</v>
      </c>
      <c r="AC3492">
        <v>3</v>
      </c>
      <c r="AD3492">
        <v>4</v>
      </c>
      <c r="AE3492">
        <v>42.86</v>
      </c>
      <c r="AF3492">
        <v>21</v>
      </c>
      <c r="AG3492">
        <v>0</v>
      </c>
      <c r="AH3492">
        <v>1</v>
      </c>
      <c r="AI3492">
        <v>6</v>
      </c>
      <c r="AJ3492" s="301">
        <v>43919</v>
      </c>
      <c r="AK3492">
        <v>3109</v>
      </c>
      <c r="AL3492">
        <v>1862.5</v>
      </c>
      <c r="AM3492" s="301">
        <v>43828</v>
      </c>
      <c r="AN3492">
        <v>4626</v>
      </c>
      <c r="AO3492">
        <v>2672</v>
      </c>
      <c r="AP3492" s="301">
        <v>43645</v>
      </c>
      <c r="AQ3492">
        <v>4045</v>
      </c>
      <c r="AR3492">
        <v>2641</v>
      </c>
      <c r="AS3492" s="301">
        <v>43280</v>
      </c>
      <c r="AT3492">
        <v>3840.5</v>
      </c>
      <c r="AU3492">
        <v>2645.5</v>
      </c>
    </row>
    <row r="3493" spans="1:47" x14ac:dyDescent="0.2">
      <c r="A3493" s="102">
        <v>937</v>
      </c>
      <c r="B3493">
        <v>7240</v>
      </c>
      <c r="C3493" t="s">
        <v>599</v>
      </c>
      <c r="D3493" t="s">
        <v>913</v>
      </c>
      <c r="E3493">
        <v>1315</v>
      </c>
      <c r="F3493">
        <v>1294</v>
      </c>
      <c r="G3493">
        <v>800</v>
      </c>
      <c r="H3493" t="s">
        <v>901</v>
      </c>
      <c r="I3493">
        <v>9616</v>
      </c>
      <c r="J3493" t="s">
        <v>1156</v>
      </c>
      <c r="K3493" t="s">
        <v>910</v>
      </c>
      <c r="L3493">
        <v>3730</v>
      </c>
      <c r="M3493">
        <v>3595</v>
      </c>
      <c r="N3493">
        <v>300</v>
      </c>
      <c r="O3493" t="s">
        <v>898</v>
      </c>
      <c r="P3493">
        <v>0.93959172957561998</v>
      </c>
      <c r="Q3493">
        <v>0.94874289946384804</v>
      </c>
      <c r="R3493">
        <v>1.4091028780513701E-2</v>
      </c>
      <c r="S3493">
        <v>1.46944496594844E-3</v>
      </c>
      <c r="T3493">
        <v>-1.30618414018475</v>
      </c>
      <c r="U3493">
        <v>1.30618414018475</v>
      </c>
      <c r="V3493">
        <v>1.32854343719858</v>
      </c>
      <c r="W3493">
        <v>-19.440000000000001</v>
      </c>
      <c r="X3493">
        <v>4.01</v>
      </c>
      <c r="Y3493">
        <v>-151892</v>
      </c>
      <c r="Z3493">
        <v>-11684</v>
      </c>
      <c r="AA3493">
        <v>-0.76</v>
      </c>
      <c r="AB3493">
        <v>13</v>
      </c>
      <c r="AC3493">
        <v>6</v>
      </c>
      <c r="AD3493">
        <v>7</v>
      </c>
      <c r="AE3493">
        <v>46.15</v>
      </c>
      <c r="AF3493">
        <v>17</v>
      </c>
      <c r="AG3493">
        <v>3</v>
      </c>
      <c r="AH3493">
        <v>5</v>
      </c>
      <c r="AI3493">
        <v>5</v>
      </c>
      <c r="AJ3493" s="301">
        <v>43919</v>
      </c>
      <c r="AK3493">
        <v>1212</v>
      </c>
      <c r="AL3493">
        <v>2291</v>
      </c>
      <c r="AM3493" s="301">
        <v>43828</v>
      </c>
      <c r="AN3493">
        <v>1641</v>
      </c>
      <c r="AO3493">
        <v>5180</v>
      </c>
      <c r="AP3493" s="301">
        <v>43645</v>
      </c>
      <c r="AQ3493">
        <v>1653</v>
      </c>
      <c r="AR3493">
        <v>5240</v>
      </c>
      <c r="AS3493" s="301">
        <v>43280</v>
      </c>
      <c r="AT3493">
        <v>2099</v>
      </c>
      <c r="AU3493">
        <v>5940</v>
      </c>
    </row>
    <row r="3494" spans="1:47" x14ac:dyDescent="0.2">
      <c r="A3494" s="102">
        <v>2942</v>
      </c>
      <c r="B3494">
        <v>3291</v>
      </c>
      <c r="C3494" t="s">
        <v>55</v>
      </c>
      <c r="D3494" t="s">
        <v>917</v>
      </c>
      <c r="E3494">
        <v>1661</v>
      </c>
      <c r="F3494">
        <v>1643</v>
      </c>
      <c r="G3494">
        <v>600</v>
      </c>
      <c r="H3494" t="s">
        <v>898</v>
      </c>
      <c r="I3494">
        <v>8359</v>
      </c>
      <c r="J3494" t="s">
        <v>453</v>
      </c>
      <c r="K3494" t="s">
        <v>940</v>
      </c>
      <c r="L3494">
        <v>401</v>
      </c>
      <c r="M3494">
        <v>406</v>
      </c>
      <c r="N3494">
        <v>2400</v>
      </c>
      <c r="O3494" t="s">
        <v>901</v>
      </c>
      <c r="P3494">
        <v>0.90631734201324599</v>
      </c>
      <c r="Q3494">
        <v>0.89885247368131904</v>
      </c>
      <c r="R3494">
        <v>0.228478954497568</v>
      </c>
      <c r="S3494" s="15">
        <v>9.8375339281385005E-2</v>
      </c>
      <c r="T3494">
        <v>0.43771753792346002</v>
      </c>
      <c r="U3494">
        <v>0.43771753792346002</v>
      </c>
      <c r="V3494">
        <v>0.832477804592063</v>
      </c>
      <c r="W3494">
        <v>2</v>
      </c>
      <c r="X3494">
        <v>1.1599999999999999</v>
      </c>
      <c r="Y3494">
        <v>-152948</v>
      </c>
      <c r="Z3494">
        <v>-9559</v>
      </c>
      <c r="AA3494">
        <v>-0.45</v>
      </c>
      <c r="AB3494">
        <v>16</v>
      </c>
      <c r="AC3494">
        <v>8</v>
      </c>
      <c r="AD3494">
        <v>8</v>
      </c>
      <c r="AE3494">
        <v>50</v>
      </c>
      <c r="AF3494">
        <v>21</v>
      </c>
      <c r="AG3494">
        <v>0</v>
      </c>
      <c r="AH3494">
        <v>0</v>
      </c>
      <c r="AI3494">
        <v>16</v>
      </c>
      <c r="AJ3494" s="301">
        <v>43919</v>
      </c>
      <c r="AK3494">
        <v>1545</v>
      </c>
      <c r="AL3494">
        <v>401</v>
      </c>
      <c r="AM3494" s="301">
        <v>43828</v>
      </c>
      <c r="AN3494">
        <v>1919</v>
      </c>
      <c r="AO3494">
        <v>478</v>
      </c>
      <c r="AP3494" s="301">
        <v>43645</v>
      </c>
      <c r="AQ3494">
        <v>1803</v>
      </c>
      <c r="AR3494">
        <v>445</v>
      </c>
      <c r="AS3494" s="301">
        <v>43280</v>
      </c>
      <c r="AT3494">
        <v>2103</v>
      </c>
      <c r="AU3494">
        <v>466</v>
      </c>
    </row>
    <row r="3495" spans="1:47" x14ac:dyDescent="0.2">
      <c r="A3495" s="102">
        <v>324</v>
      </c>
      <c r="B3495">
        <v>4849</v>
      </c>
      <c r="C3495" t="s">
        <v>448</v>
      </c>
      <c r="D3495" t="s">
        <v>910</v>
      </c>
      <c r="E3495">
        <v>2773</v>
      </c>
      <c r="F3495">
        <v>2667</v>
      </c>
      <c r="G3495">
        <v>400</v>
      </c>
      <c r="H3495" t="s">
        <v>898</v>
      </c>
      <c r="I3495">
        <v>6113</v>
      </c>
      <c r="J3495" t="s">
        <v>1129</v>
      </c>
      <c r="K3495" t="s">
        <v>909</v>
      </c>
      <c r="L3495">
        <v>862</v>
      </c>
      <c r="M3495">
        <v>859</v>
      </c>
      <c r="N3495">
        <v>1200</v>
      </c>
      <c r="O3495" t="s">
        <v>901</v>
      </c>
      <c r="P3495">
        <v>0.77004428014843196</v>
      </c>
      <c r="Q3495">
        <v>0.96259996947106796</v>
      </c>
      <c r="R3495">
        <v>0.44507153924193699</v>
      </c>
      <c r="S3495">
        <v>1.5347659693360299E-2</v>
      </c>
      <c r="T3495">
        <v>0.99260357370880403</v>
      </c>
      <c r="U3495">
        <v>0.99260357370880403</v>
      </c>
      <c r="V3495">
        <v>1.23012076861668</v>
      </c>
      <c r="W3495">
        <v>11.43</v>
      </c>
      <c r="X3495">
        <v>3.37</v>
      </c>
      <c r="Y3495">
        <v>-153081</v>
      </c>
      <c r="Z3495">
        <v>-10205</v>
      </c>
      <c r="AA3495">
        <v>-0.69</v>
      </c>
      <c r="AB3495">
        <v>15</v>
      </c>
      <c r="AC3495">
        <v>7</v>
      </c>
      <c r="AD3495">
        <v>8</v>
      </c>
      <c r="AE3495">
        <v>46.67</v>
      </c>
      <c r="AF3495">
        <v>17</v>
      </c>
      <c r="AG3495">
        <v>2</v>
      </c>
      <c r="AH3495">
        <v>4</v>
      </c>
      <c r="AI3495">
        <v>9</v>
      </c>
      <c r="AJ3495" s="301">
        <v>43919</v>
      </c>
      <c r="AK3495">
        <v>2100</v>
      </c>
      <c r="AL3495">
        <v>872</v>
      </c>
      <c r="AM3495" s="301">
        <v>43828</v>
      </c>
      <c r="AN3495">
        <v>4775</v>
      </c>
      <c r="AO3495">
        <v>1250</v>
      </c>
      <c r="AP3495" s="301">
        <v>43645</v>
      </c>
      <c r="AQ3495">
        <v>4265</v>
      </c>
      <c r="AR3495">
        <v>1246</v>
      </c>
      <c r="AS3495" s="301">
        <v>43280</v>
      </c>
      <c r="AT3495">
        <v>5350</v>
      </c>
      <c r="AU3495">
        <v>1059</v>
      </c>
    </row>
    <row r="3496" spans="1:47" x14ac:dyDescent="0.2">
      <c r="A3496" s="102">
        <v>2970</v>
      </c>
      <c r="B3496">
        <v>4543</v>
      </c>
      <c r="C3496" t="s">
        <v>539</v>
      </c>
      <c r="D3496" t="s">
        <v>906</v>
      </c>
      <c r="E3496">
        <v>4150</v>
      </c>
      <c r="F3496">
        <v>4054</v>
      </c>
      <c r="G3496">
        <v>200</v>
      </c>
      <c r="H3496" t="s">
        <v>901</v>
      </c>
      <c r="I3496">
        <v>5947</v>
      </c>
      <c r="J3496" t="s">
        <v>227</v>
      </c>
      <c r="K3496" t="s">
        <v>1032</v>
      </c>
      <c r="L3496">
        <v>9000</v>
      </c>
      <c r="M3496">
        <v>9150</v>
      </c>
      <c r="N3496">
        <v>100</v>
      </c>
      <c r="O3496" t="s">
        <v>898</v>
      </c>
      <c r="P3496">
        <v>0.85389336319839904</v>
      </c>
      <c r="Q3496">
        <v>0.89784843479556797</v>
      </c>
      <c r="R3496">
        <v>0.39495645066542701</v>
      </c>
      <c r="S3496">
        <v>4.2582113784960698E-2</v>
      </c>
      <c r="T3496">
        <v>-0.54237343531686699</v>
      </c>
      <c r="U3496">
        <v>0.54237343531686699</v>
      </c>
      <c r="V3496">
        <v>0.320220132951192</v>
      </c>
      <c r="W3496">
        <v>-2.4300000000000002</v>
      </c>
      <c r="X3496">
        <v>11.39</v>
      </c>
      <c r="Y3496">
        <v>-153745</v>
      </c>
      <c r="Z3496">
        <v>-19218</v>
      </c>
      <c r="AA3496">
        <v>-0.93</v>
      </c>
      <c r="AB3496">
        <v>8</v>
      </c>
      <c r="AC3496">
        <v>2</v>
      </c>
      <c r="AD3496">
        <v>6</v>
      </c>
      <c r="AE3496">
        <v>25</v>
      </c>
      <c r="AF3496">
        <v>21</v>
      </c>
      <c r="AG3496">
        <v>0</v>
      </c>
      <c r="AH3496">
        <v>0</v>
      </c>
      <c r="AI3496">
        <v>8</v>
      </c>
      <c r="AJ3496" s="301">
        <v>43919</v>
      </c>
      <c r="AK3496">
        <v>3704</v>
      </c>
      <c r="AL3496">
        <v>7740</v>
      </c>
      <c r="AM3496" s="301">
        <v>43828</v>
      </c>
      <c r="AN3496">
        <v>3885</v>
      </c>
      <c r="AO3496">
        <v>8550</v>
      </c>
      <c r="AP3496" s="301">
        <v>43645</v>
      </c>
      <c r="AQ3496">
        <v>3259</v>
      </c>
      <c r="AR3496">
        <v>6990</v>
      </c>
      <c r="AS3496" s="301">
        <v>43280</v>
      </c>
      <c r="AT3496">
        <v>3075</v>
      </c>
      <c r="AU3496">
        <v>9670</v>
      </c>
    </row>
    <row r="3497" spans="1:47" x14ac:dyDescent="0.2">
      <c r="A3497" s="102">
        <v>1190</v>
      </c>
      <c r="B3497">
        <v>4114</v>
      </c>
      <c r="C3497" t="s">
        <v>997</v>
      </c>
      <c r="D3497" t="s">
        <v>920</v>
      </c>
      <c r="E3497">
        <v>5560</v>
      </c>
      <c r="F3497">
        <v>5590</v>
      </c>
      <c r="G3497">
        <v>100</v>
      </c>
      <c r="H3497" t="s">
        <v>901</v>
      </c>
      <c r="I3497">
        <v>6504</v>
      </c>
      <c r="J3497" t="s">
        <v>1444</v>
      </c>
      <c r="K3497" t="s">
        <v>903</v>
      </c>
      <c r="L3497">
        <v>2911</v>
      </c>
      <c r="M3497">
        <v>2906</v>
      </c>
      <c r="N3497">
        <v>200</v>
      </c>
      <c r="O3497" t="s">
        <v>898</v>
      </c>
      <c r="P3497">
        <v>0.94509736212108097</v>
      </c>
      <c r="Q3497">
        <v>0.94381815623258702</v>
      </c>
      <c r="R3497">
        <v>2.4637916794687902E-3</v>
      </c>
      <c r="S3497">
        <v>3.7726190264672499E-3</v>
      </c>
      <c r="T3497">
        <v>-1.5989298217657499</v>
      </c>
      <c r="U3497">
        <v>1.5989298217657499</v>
      </c>
      <c r="V3497">
        <v>1.7780767797385</v>
      </c>
      <c r="W3497">
        <v>-6.5</v>
      </c>
      <c r="X3497">
        <v>3.97</v>
      </c>
      <c r="Y3497">
        <v>-153942</v>
      </c>
      <c r="Z3497">
        <v>-21992</v>
      </c>
      <c r="AA3497">
        <v>-1.58</v>
      </c>
      <c r="AB3497">
        <v>7</v>
      </c>
      <c r="AC3497">
        <v>2</v>
      </c>
      <c r="AD3497">
        <v>5</v>
      </c>
      <c r="AE3497">
        <v>28.57</v>
      </c>
      <c r="AF3497">
        <v>19</v>
      </c>
      <c r="AG3497">
        <v>1</v>
      </c>
      <c r="AH3497">
        <v>2</v>
      </c>
      <c r="AI3497">
        <v>4</v>
      </c>
      <c r="AJ3497" s="301">
        <v>43919</v>
      </c>
      <c r="AK3497">
        <v>5180</v>
      </c>
      <c r="AL3497">
        <v>2429</v>
      </c>
      <c r="AM3497" s="301">
        <v>43828</v>
      </c>
      <c r="AN3497">
        <v>6790</v>
      </c>
      <c r="AO3497">
        <v>3345</v>
      </c>
      <c r="AP3497" s="301">
        <v>43645</v>
      </c>
      <c r="AQ3497">
        <v>7230</v>
      </c>
      <c r="AR3497">
        <v>3865</v>
      </c>
      <c r="AS3497" s="301">
        <v>43280</v>
      </c>
      <c r="AT3497">
        <v>7900</v>
      </c>
      <c r="AU3497">
        <v>4155</v>
      </c>
    </row>
    <row r="3498" spans="1:47" x14ac:dyDescent="0.2">
      <c r="A3498" s="102">
        <v>3336</v>
      </c>
      <c r="B3498">
        <v>3197</v>
      </c>
      <c r="C3498" t="s">
        <v>508</v>
      </c>
      <c r="D3498" t="s">
        <v>921</v>
      </c>
      <c r="E3498">
        <v>1738</v>
      </c>
      <c r="F3498">
        <v>1715</v>
      </c>
      <c r="G3498">
        <v>600</v>
      </c>
      <c r="H3498" t="s">
        <v>901</v>
      </c>
      <c r="I3498">
        <v>6135</v>
      </c>
      <c r="J3498" t="s">
        <v>1452</v>
      </c>
      <c r="K3498" t="s">
        <v>909</v>
      </c>
      <c r="L3498">
        <v>3260</v>
      </c>
      <c r="M3498">
        <v>3240</v>
      </c>
      <c r="N3498">
        <v>300</v>
      </c>
      <c r="O3498" t="s">
        <v>898</v>
      </c>
      <c r="P3498">
        <v>0.94707816256709698</v>
      </c>
      <c r="Q3498">
        <v>0.88461603451645099</v>
      </c>
      <c r="R3498">
        <v>1.6743713232191499E-2</v>
      </c>
      <c r="S3498">
        <v>6.4063329293889804E-2</v>
      </c>
      <c r="T3498">
        <v>-0.32108599819795097</v>
      </c>
      <c r="U3498">
        <v>0.32108599819795097</v>
      </c>
      <c r="V3498">
        <v>0.180771301570786</v>
      </c>
      <c r="W3498">
        <v>-2.57</v>
      </c>
      <c r="X3498">
        <v>5.86</v>
      </c>
      <c r="Y3498">
        <v>-154260</v>
      </c>
      <c r="Z3498">
        <v>-11019</v>
      </c>
      <c r="AA3498">
        <v>-0.53</v>
      </c>
      <c r="AB3498">
        <v>14</v>
      </c>
      <c r="AC3498">
        <v>7</v>
      </c>
      <c r="AD3498">
        <v>7</v>
      </c>
      <c r="AE3498">
        <v>50</v>
      </c>
      <c r="AF3498">
        <v>16</v>
      </c>
      <c r="AG3498">
        <v>3</v>
      </c>
      <c r="AH3498">
        <v>5</v>
      </c>
      <c r="AI3498">
        <v>6</v>
      </c>
      <c r="AJ3498" s="301">
        <v>43919</v>
      </c>
      <c r="AK3498">
        <v>1614</v>
      </c>
      <c r="AL3498">
        <v>2794</v>
      </c>
      <c r="AM3498" s="301">
        <v>43828</v>
      </c>
      <c r="AN3498">
        <v>2135</v>
      </c>
      <c r="AO3498">
        <v>5020</v>
      </c>
      <c r="AP3498" s="301">
        <v>43645</v>
      </c>
      <c r="AQ3498">
        <v>1873</v>
      </c>
      <c r="AR3498">
        <v>4630</v>
      </c>
      <c r="AS3498" s="301">
        <v>43280</v>
      </c>
      <c r="AT3498">
        <v>1626</v>
      </c>
      <c r="AU3498">
        <v>4185</v>
      </c>
    </row>
    <row r="3499" spans="1:47" x14ac:dyDescent="0.2">
      <c r="A3499" s="102">
        <v>3949</v>
      </c>
      <c r="B3499">
        <v>4917</v>
      </c>
      <c r="C3499" t="s">
        <v>1137</v>
      </c>
      <c r="D3499" t="s">
        <v>920</v>
      </c>
      <c r="E3499">
        <v>1980</v>
      </c>
      <c r="F3499">
        <v>1989</v>
      </c>
      <c r="G3499">
        <v>500</v>
      </c>
      <c r="H3499" t="s">
        <v>901</v>
      </c>
      <c r="I3499">
        <v>5706</v>
      </c>
      <c r="J3499" t="s">
        <v>1136</v>
      </c>
      <c r="K3499" t="s">
        <v>911</v>
      </c>
      <c r="L3499">
        <v>2159</v>
      </c>
      <c r="M3499">
        <v>2175</v>
      </c>
      <c r="N3499">
        <v>500</v>
      </c>
      <c r="O3499" t="s">
        <v>898</v>
      </c>
      <c r="P3499">
        <v>0.512834300514727</v>
      </c>
      <c r="Q3499">
        <v>0.85855990174627805</v>
      </c>
      <c r="R3499">
        <v>0.197232287526588</v>
      </c>
      <c r="S3499">
        <v>9.2043343518113205E-2</v>
      </c>
      <c r="T3499">
        <v>-1.0901772978681701</v>
      </c>
      <c r="U3499">
        <v>1.0901772978681701</v>
      </c>
      <c r="V3499">
        <v>1.19828476364947</v>
      </c>
      <c r="W3499">
        <v>-12.65</v>
      </c>
      <c r="X3499">
        <v>8.5500000000000007</v>
      </c>
      <c r="Y3499">
        <v>-154265</v>
      </c>
      <c r="Z3499">
        <v>-19283</v>
      </c>
      <c r="AA3499">
        <v>-0.92</v>
      </c>
      <c r="AB3499">
        <v>8</v>
      </c>
      <c r="AC3499">
        <v>3</v>
      </c>
      <c r="AD3499">
        <v>5</v>
      </c>
      <c r="AE3499">
        <v>37.5</v>
      </c>
      <c r="AF3499">
        <v>14</v>
      </c>
      <c r="AG3499">
        <v>2</v>
      </c>
      <c r="AH3499">
        <v>3</v>
      </c>
      <c r="AI3499">
        <v>3</v>
      </c>
      <c r="AJ3499" s="301">
        <v>43919</v>
      </c>
      <c r="AK3499">
        <v>2119</v>
      </c>
      <c r="AL3499">
        <v>1803</v>
      </c>
      <c r="AM3499" s="301">
        <v>43828</v>
      </c>
      <c r="AN3499">
        <v>3000</v>
      </c>
      <c r="AO3499">
        <v>2924</v>
      </c>
      <c r="AP3499" s="301">
        <v>43645</v>
      </c>
      <c r="AQ3499">
        <v>2663</v>
      </c>
      <c r="AR3499">
        <v>2630</v>
      </c>
      <c r="AS3499" s="301">
        <v>43280</v>
      </c>
      <c r="AT3499">
        <v>3335</v>
      </c>
      <c r="AU3499">
        <v>4625</v>
      </c>
    </row>
    <row r="3500" spans="1:47" x14ac:dyDescent="0.2">
      <c r="A3500" s="102">
        <v>3278</v>
      </c>
      <c r="B3500">
        <v>1417</v>
      </c>
      <c r="C3500" t="s">
        <v>1462</v>
      </c>
      <c r="D3500" t="s">
        <v>907</v>
      </c>
      <c r="E3500">
        <v>1611</v>
      </c>
      <c r="F3500">
        <v>1595</v>
      </c>
      <c r="G3500">
        <v>600</v>
      </c>
      <c r="H3500" t="s">
        <v>898</v>
      </c>
      <c r="I3500">
        <v>6473</v>
      </c>
      <c r="J3500" t="s">
        <v>806</v>
      </c>
      <c r="K3500" t="s">
        <v>909</v>
      </c>
      <c r="L3500">
        <v>816</v>
      </c>
      <c r="M3500">
        <v>805</v>
      </c>
      <c r="N3500">
        <v>1200</v>
      </c>
      <c r="O3500" t="s">
        <v>901</v>
      </c>
      <c r="P3500">
        <v>0.82335423895356297</v>
      </c>
      <c r="Q3500">
        <v>0.88660212107567804</v>
      </c>
      <c r="R3500">
        <v>0.227449206050856</v>
      </c>
      <c r="S3500">
        <v>7.1645584574531004E-2</v>
      </c>
      <c r="T3500">
        <v>1.5891994034135499</v>
      </c>
      <c r="U3500">
        <v>1.5891994034135499</v>
      </c>
      <c r="V3500">
        <v>1.3480313527483301</v>
      </c>
      <c r="W3500">
        <v>9.44</v>
      </c>
      <c r="X3500">
        <v>0.94</v>
      </c>
      <c r="Y3500">
        <v>-154461</v>
      </c>
      <c r="Z3500">
        <v>-10297</v>
      </c>
      <c r="AA3500">
        <v>-0.41</v>
      </c>
      <c r="AB3500">
        <v>15</v>
      </c>
      <c r="AC3500">
        <v>8</v>
      </c>
      <c r="AD3500">
        <v>7</v>
      </c>
      <c r="AE3500">
        <v>53.33</v>
      </c>
      <c r="AF3500">
        <v>18</v>
      </c>
      <c r="AG3500">
        <v>3</v>
      </c>
      <c r="AH3500">
        <v>4</v>
      </c>
      <c r="AI3500">
        <v>8</v>
      </c>
      <c r="AJ3500" s="301">
        <v>43919</v>
      </c>
      <c r="AK3500">
        <v>1375</v>
      </c>
      <c r="AL3500">
        <v>755</v>
      </c>
      <c r="AM3500" s="301">
        <v>43828</v>
      </c>
      <c r="AN3500">
        <v>1651</v>
      </c>
      <c r="AO3500">
        <v>1301</v>
      </c>
      <c r="AP3500" s="301">
        <v>43645</v>
      </c>
      <c r="AQ3500">
        <v>1652</v>
      </c>
      <c r="AR3500">
        <v>1355</v>
      </c>
      <c r="AS3500" s="301">
        <v>43280</v>
      </c>
      <c r="AT3500">
        <v>1687</v>
      </c>
      <c r="AU3500">
        <v>1484</v>
      </c>
    </row>
    <row r="3501" spans="1:47" x14ac:dyDescent="0.2">
      <c r="A3501" s="102">
        <v>3283</v>
      </c>
      <c r="B3501">
        <v>9603</v>
      </c>
      <c r="C3501" t="s">
        <v>1013</v>
      </c>
      <c r="D3501" t="s">
        <v>910</v>
      </c>
      <c r="E3501">
        <v>1569</v>
      </c>
      <c r="F3501">
        <v>1540</v>
      </c>
      <c r="G3501">
        <v>700</v>
      </c>
      <c r="H3501" t="s">
        <v>901</v>
      </c>
      <c r="I3501">
        <v>9715</v>
      </c>
      <c r="J3501" t="s">
        <v>1135</v>
      </c>
      <c r="K3501" t="s">
        <v>910</v>
      </c>
      <c r="L3501">
        <v>2544</v>
      </c>
      <c r="M3501">
        <v>2541</v>
      </c>
      <c r="N3501">
        <v>400</v>
      </c>
      <c r="O3501" t="s">
        <v>898</v>
      </c>
      <c r="P3501">
        <v>0.88570521470038699</v>
      </c>
      <c r="Q3501">
        <v>0.88639604417138795</v>
      </c>
      <c r="R3501">
        <v>2.1620683604287799E-2</v>
      </c>
      <c r="S3501">
        <v>5.96518880426673E-2</v>
      </c>
      <c r="T3501">
        <v>-1.8541337355723599</v>
      </c>
      <c r="U3501">
        <v>1.8541337355723599</v>
      </c>
      <c r="V3501">
        <v>1.51522610959719</v>
      </c>
      <c r="W3501">
        <v>-23.71</v>
      </c>
      <c r="X3501">
        <v>6.06</v>
      </c>
      <c r="Y3501">
        <v>-155025</v>
      </c>
      <c r="Z3501">
        <v>-14093</v>
      </c>
      <c r="AA3501">
        <v>-0.84</v>
      </c>
      <c r="AB3501">
        <v>11</v>
      </c>
      <c r="AC3501">
        <v>4</v>
      </c>
      <c r="AD3501">
        <v>7</v>
      </c>
      <c r="AE3501">
        <v>36.36</v>
      </c>
      <c r="AF3501">
        <v>19</v>
      </c>
      <c r="AG3501">
        <v>2</v>
      </c>
      <c r="AH3501">
        <v>2</v>
      </c>
      <c r="AI3501">
        <v>7</v>
      </c>
      <c r="AJ3501" s="301">
        <v>43919</v>
      </c>
      <c r="AK3501">
        <v>1419</v>
      </c>
      <c r="AL3501">
        <v>1916</v>
      </c>
      <c r="AM3501" s="301">
        <v>43828</v>
      </c>
      <c r="AN3501">
        <v>3135</v>
      </c>
      <c r="AO3501">
        <v>2968</v>
      </c>
      <c r="AP3501" s="301">
        <v>43645</v>
      </c>
      <c r="AQ3501">
        <v>2719</v>
      </c>
      <c r="AR3501">
        <v>2456</v>
      </c>
      <c r="AS3501" s="301">
        <v>43280</v>
      </c>
      <c r="AT3501">
        <v>3240</v>
      </c>
      <c r="AU3501">
        <v>2590</v>
      </c>
    </row>
    <row r="3502" spans="1:47" x14ac:dyDescent="0.2">
      <c r="A3502" s="102">
        <v>162</v>
      </c>
      <c r="B3502">
        <v>1332</v>
      </c>
      <c r="C3502" t="s">
        <v>1174</v>
      </c>
      <c r="D3502" t="s">
        <v>974</v>
      </c>
      <c r="E3502">
        <v>468</v>
      </c>
      <c r="F3502">
        <v>456</v>
      </c>
      <c r="G3502">
        <v>2400</v>
      </c>
      <c r="H3502" t="s">
        <v>901</v>
      </c>
      <c r="I3502">
        <v>5401</v>
      </c>
      <c r="J3502" t="s">
        <v>1139</v>
      </c>
      <c r="K3502" t="s">
        <v>939</v>
      </c>
      <c r="L3502">
        <v>997.7</v>
      </c>
      <c r="M3502">
        <v>975.8</v>
      </c>
      <c r="N3502">
        <v>1100</v>
      </c>
      <c r="O3502" t="s">
        <v>898</v>
      </c>
      <c r="P3502">
        <v>0.729147833453896</v>
      </c>
      <c r="Q3502">
        <v>0.96949319556413205</v>
      </c>
      <c r="R3502" s="15">
        <v>1.09315231757147E-2</v>
      </c>
      <c r="S3502" s="15">
        <v>6.9472132267974E-5</v>
      </c>
      <c r="T3502">
        <v>-0.92703304262562003</v>
      </c>
      <c r="U3502">
        <v>0.92703304262562003</v>
      </c>
      <c r="V3502">
        <v>1.08384164953228</v>
      </c>
      <c r="W3502">
        <v>-7.31</v>
      </c>
      <c r="X3502">
        <v>1.96</v>
      </c>
      <c r="Y3502">
        <v>-155516</v>
      </c>
      <c r="Z3502">
        <v>-7069</v>
      </c>
      <c r="AA3502">
        <v>-0.35</v>
      </c>
      <c r="AB3502">
        <v>22</v>
      </c>
      <c r="AC3502">
        <v>11</v>
      </c>
      <c r="AD3502">
        <v>11</v>
      </c>
      <c r="AE3502">
        <v>50</v>
      </c>
      <c r="AF3502">
        <v>19</v>
      </c>
      <c r="AG3502">
        <v>3</v>
      </c>
      <c r="AH3502">
        <v>3</v>
      </c>
      <c r="AI3502">
        <v>16</v>
      </c>
      <c r="AJ3502" s="301">
        <v>43919</v>
      </c>
      <c r="AK3502">
        <v>517</v>
      </c>
      <c r="AL3502">
        <v>1006</v>
      </c>
      <c r="AM3502" s="301">
        <v>43828</v>
      </c>
      <c r="AN3502">
        <v>652</v>
      </c>
      <c r="AO3502">
        <v>1654</v>
      </c>
      <c r="AP3502" s="301">
        <v>43645</v>
      </c>
      <c r="AQ3502">
        <v>674</v>
      </c>
      <c r="AR3502">
        <v>1874</v>
      </c>
      <c r="AS3502" s="301">
        <v>43280</v>
      </c>
      <c r="AT3502">
        <v>537</v>
      </c>
      <c r="AU3502">
        <v>2117</v>
      </c>
    </row>
    <row r="3503" spans="1:47" x14ac:dyDescent="0.2">
      <c r="A3503" s="102">
        <v>3134</v>
      </c>
      <c r="B3503">
        <v>4182</v>
      </c>
      <c r="C3503" t="s">
        <v>44</v>
      </c>
      <c r="D3503" t="s">
        <v>920</v>
      </c>
      <c r="E3503">
        <v>1590</v>
      </c>
      <c r="F3503">
        <v>1589</v>
      </c>
      <c r="G3503">
        <v>600</v>
      </c>
      <c r="H3503" t="s">
        <v>898</v>
      </c>
      <c r="I3503">
        <v>9412</v>
      </c>
      <c r="J3503" t="s">
        <v>452</v>
      </c>
      <c r="K3503" t="s">
        <v>900</v>
      </c>
      <c r="L3503">
        <v>402</v>
      </c>
      <c r="M3503">
        <v>391</v>
      </c>
      <c r="N3503">
        <v>2400</v>
      </c>
      <c r="O3503" t="s">
        <v>901</v>
      </c>
      <c r="P3503">
        <v>0.93088682659775202</v>
      </c>
      <c r="Q3503">
        <v>0.892107642282844</v>
      </c>
      <c r="R3503" s="15">
        <v>1.17522727231665E-6</v>
      </c>
      <c r="S3503" s="15">
        <v>1.11649093840594E-4</v>
      </c>
      <c r="T3503">
        <v>2.5923604835426701</v>
      </c>
      <c r="U3503">
        <v>2.5923604835426701</v>
      </c>
      <c r="V3503">
        <v>1.7172271883197301</v>
      </c>
      <c r="W3503">
        <v>16.52</v>
      </c>
      <c r="X3503">
        <v>1.57</v>
      </c>
      <c r="Y3503">
        <v>-155946</v>
      </c>
      <c r="Z3503">
        <v>-9173</v>
      </c>
      <c r="AA3503">
        <v>-0.41</v>
      </c>
      <c r="AB3503">
        <v>17</v>
      </c>
      <c r="AC3503">
        <v>7</v>
      </c>
      <c r="AD3503">
        <v>10</v>
      </c>
      <c r="AE3503">
        <v>41.18</v>
      </c>
      <c r="AF3503">
        <v>19</v>
      </c>
      <c r="AG3503">
        <v>3</v>
      </c>
      <c r="AH3503">
        <v>3</v>
      </c>
      <c r="AI3503">
        <v>11</v>
      </c>
      <c r="AJ3503" s="301">
        <v>43919</v>
      </c>
      <c r="AK3503">
        <v>1189</v>
      </c>
      <c r="AL3503">
        <v>393</v>
      </c>
      <c r="AM3503" s="301">
        <v>43828</v>
      </c>
      <c r="AN3503">
        <v>1674</v>
      </c>
      <c r="AO3503">
        <v>485</v>
      </c>
      <c r="AP3503" s="301">
        <v>43645</v>
      </c>
      <c r="AQ3503">
        <v>1496</v>
      </c>
      <c r="AR3503">
        <v>438</v>
      </c>
      <c r="AS3503" s="301">
        <v>43280</v>
      </c>
      <c r="AT3503">
        <v>2458</v>
      </c>
      <c r="AU3503">
        <v>538</v>
      </c>
    </row>
    <row r="3504" spans="1:47" x14ac:dyDescent="0.2">
      <c r="A3504" s="102">
        <v>806</v>
      </c>
      <c r="B3504">
        <v>4634</v>
      </c>
      <c r="C3504" t="s">
        <v>62</v>
      </c>
      <c r="D3504" t="s">
        <v>920</v>
      </c>
      <c r="E3504">
        <v>1984</v>
      </c>
      <c r="F3504">
        <v>2000</v>
      </c>
      <c r="G3504">
        <v>500</v>
      </c>
      <c r="H3504" t="s">
        <v>901</v>
      </c>
      <c r="I3504">
        <v>5631</v>
      </c>
      <c r="J3504" t="s">
        <v>1053</v>
      </c>
      <c r="K3504" t="s">
        <v>909</v>
      </c>
      <c r="L3504">
        <v>1520</v>
      </c>
      <c r="M3504">
        <v>1508</v>
      </c>
      <c r="N3504">
        <v>700</v>
      </c>
      <c r="O3504" t="s">
        <v>898</v>
      </c>
      <c r="P3504">
        <v>0.673086551500099</v>
      </c>
      <c r="Q3504">
        <v>0.95103304932418897</v>
      </c>
      <c r="R3504">
        <v>2.7944732467763602E-3</v>
      </c>
      <c r="S3504" s="15">
        <v>1.81426993218291E-2</v>
      </c>
      <c r="T3504">
        <v>-1.0702904120941801</v>
      </c>
      <c r="U3504">
        <v>1.0702904120941801</v>
      </c>
      <c r="V3504">
        <v>0.98705630926683896</v>
      </c>
      <c r="W3504">
        <v>-11.77</v>
      </c>
      <c r="X3504">
        <v>5.56</v>
      </c>
      <c r="Y3504">
        <v>-156214</v>
      </c>
      <c r="Z3504">
        <v>-15621</v>
      </c>
      <c r="AA3504">
        <v>-0.85</v>
      </c>
      <c r="AB3504">
        <v>10</v>
      </c>
      <c r="AC3504">
        <v>5</v>
      </c>
      <c r="AD3504">
        <v>5</v>
      </c>
      <c r="AE3504">
        <v>50</v>
      </c>
      <c r="AF3504">
        <v>18</v>
      </c>
      <c r="AG3504">
        <v>1</v>
      </c>
      <c r="AH3504">
        <v>2</v>
      </c>
      <c r="AI3504">
        <v>7</v>
      </c>
      <c r="AJ3504" s="301">
        <v>43919</v>
      </c>
      <c r="AK3504">
        <v>2221</v>
      </c>
      <c r="AL3504">
        <v>1267</v>
      </c>
      <c r="AM3504" s="301">
        <v>43828</v>
      </c>
      <c r="AN3504">
        <v>2667</v>
      </c>
      <c r="AO3504">
        <v>2157</v>
      </c>
      <c r="AP3504" s="301">
        <v>43645</v>
      </c>
      <c r="AQ3504">
        <v>2387</v>
      </c>
      <c r="AR3504">
        <v>1903</v>
      </c>
      <c r="AS3504" s="301">
        <v>43280</v>
      </c>
      <c r="AT3504">
        <v>2796</v>
      </c>
      <c r="AU3504">
        <v>2766</v>
      </c>
    </row>
    <row r="3505" spans="1:47" x14ac:dyDescent="0.2">
      <c r="A3505" s="102">
        <v>1697</v>
      </c>
      <c r="B3505">
        <v>1719</v>
      </c>
      <c r="C3505" t="s">
        <v>447</v>
      </c>
      <c r="D3505" t="s">
        <v>907</v>
      </c>
      <c r="E3505">
        <v>609</v>
      </c>
      <c r="F3505">
        <v>604</v>
      </c>
      <c r="G3505">
        <v>1400</v>
      </c>
      <c r="H3505" t="s">
        <v>901</v>
      </c>
      <c r="I3505">
        <v>9142</v>
      </c>
      <c r="J3505" t="s">
        <v>684</v>
      </c>
      <c r="K3505" t="s">
        <v>976</v>
      </c>
      <c r="L3505">
        <v>2849</v>
      </c>
      <c r="M3505">
        <v>2813</v>
      </c>
      <c r="N3505">
        <v>300</v>
      </c>
      <c r="O3505" t="s">
        <v>898</v>
      </c>
      <c r="P3505">
        <v>0.521323344501602</v>
      </c>
      <c r="Q3505">
        <v>0.93238774809996905</v>
      </c>
      <c r="R3505" s="15">
        <v>2.3281199862081998E-2</v>
      </c>
      <c r="S3505" s="15">
        <v>1.3721615306477799E-2</v>
      </c>
      <c r="T3505">
        <v>-0.86662925145664205</v>
      </c>
      <c r="U3505">
        <v>0.86662925145664205</v>
      </c>
      <c r="V3505">
        <v>0.78372778055717496</v>
      </c>
      <c r="W3505">
        <v>-3.7</v>
      </c>
      <c r="X3505">
        <v>0.2</v>
      </c>
      <c r="Y3505">
        <v>-156387</v>
      </c>
      <c r="Z3505">
        <v>-8688</v>
      </c>
      <c r="AA3505">
        <v>-0.42</v>
      </c>
      <c r="AB3505">
        <v>18</v>
      </c>
      <c r="AC3505">
        <v>7</v>
      </c>
      <c r="AD3505">
        <v>11</v>
      </c>
      <c r="AE3505">
        <v>38.89</v>
      </c>
      <c r="AF3505">
        <v>20</v>
      </c>
      <c r="AG3505">
        <v>1</v>
      </c>
      <c r="AH3505">
        <v>1</v>
      </c>
      <c r="AI3505">
        <v>16</v>
      </c>
      <c r="AJ3505" s="301">
        <v>43919</v>
      </c>
      <c r="AK3505">
        <v>687</v>
      </c>
      <c r="AL3505">
        <v>3110</v>
      </c>
      <c r="AM3505" s="301">
        <v>43828</v>
      </c>
      <c r="AN3505">
        <v>952</v>
      </c>
      <c r="AO3505">
        <v>3650</v>
      </c>
      <c r="AP3505" s="301">
        <v>43645</v>
      </c>
      <c r="AQ3505">
        <v>748</v>
      </c>
      <c r="AR3505">
        <v>3195</v>
      </c>
      <c r="AS3505" s="301">
        <v>43280</v>
      </c>
      <c r="AT3505">
        <v>970</v>
      </c>
      <c r="AU3505">
        <v>3320</v>
      </c>
    </row>
    <row r="3506" spans="1:47" x14ac:dyDescent="0.2">
      <c r="A3506" s="102">
        <v>294</v>
      </c>
      <c r="B3506">
        <v>7327</v>
      </c>
      <c r="C3506" t="s">
        <v>1078</v>
      </c>
      <c r="D3506" t="s">
        <v>940</v>
      </c>
      <c r="E3506">
        <v>2168</v>
      </c>
      <c r="F3506">
        <v>2185</v>
      </c>
      <c r="G3506">
        <v>500</v>
      </c>
      <c r="H3506" t="s">
        <v>898</v>
      </c>
      <c r="I3506">
        <v>7762</v>
      </c>
      <c r="J3506" t="s">
        <v>1040</v>
      </c>
      <c r="K3506" t="s">
        <v>906</v>
      </c>
      <c r="L3506">
        <v>350</v>
      </c>
      <c r="M3506">
        <v>343</v>
      </c>
      <c r="N3506">
        <v>3200</v>
      </c>
      <c r="O3506" t="s">
        <v>901</v>
      </c>
      <c r="P3506">
        <v>0.72689579949251604</v>
      </c>
      <c r="Q3506">
        <v>0.96374311895176901</v>
      </c>
      <c r="R3506" s="15">
        <v>6.9991781626608005E-2</v>
      </c>
      <c r="S3506" s="15">
        <v>1.49480223479157E-3</v>
      </c>
      <c r="T3506">
        <v>1.6867754947817599</v>
      </c>
      <c r="U3506">
        <v>1.6867754947817599</v>
      </c>
      <c r="V3506">
        <v>0.92673540476555005</v>
      </c>
      <c r="W3506">
        <v>5.84</v>
      </c>
      <c r="X3506">
        <v>0.47</v>
      </c>
      <c r="Y3506">
        <v>-156877</v>
      </c>
      <c r="Z3506">
        <v>-22411</v>
      </c>
      <c r="AA3506">
        <v>-1.05</v>
      </c>
      <c r="AB3506">
        <v>7</v>
      </c>
      <c r="AC3506">
        <v>4</v>
      </c>
      <c r="AD3506">
        <v>3</v>
      </c>
      <c r="AE3506">
        <v>57.14</v>
      </c>
      <c r="AF3506">
        <v>19</v>
      </c>
      <c r="AG3506">
        <v>0</v>
      </c>
      <c r="AH3506">
        <v>2</v>
      </c>
      <c r="AI3506">
        <v>5</v>
      </c>
      <c r="AJ3506" s="301">
        <v>43919</v>
      </c>
      <c r="AK3506">
        <v>2455</v>
      </c>
      <c r="AL3506">
        <v>386</v>
      </c>
      <c r="AM3506" s="301">
        <v>43828</v>
      </c>
      <c r="AN3506">
        <v>3050</v>
      </c>
      <c r="AO3506">
        <v>597</v>
      </c>
      <c r="AP3506" s="301">
        <v>43645</v>
      </c>
      <c r="AQ3506">
        <v>2861</v>
      </c>
      <c r="AR3506">
        <v>565</v>
      </c>
      <c r="AS3506" s="301">
        <v>43280</v>
      </c>
      <c r="AT3506">
        <v>5320</v>
      </c>
      <c r="AU3506">
        <v>755</v>
      </c>
    </row>
    <row r="3507" spans="1:47" x14ac:dyDescent="0.2">
      <c r="A3507" s="102">
        <v>1222</v>
      </c>
      <c r="B3507">
        <v>5233</v>
      </c>
      <c r="C3507" t="s">
        <v>1033</v>
      </c>
      <c r="D3507" t="s">
        <v>897</v>
      </c>
      <c r="E3507">
        <v>2425</v>
      </c>
      <c r="F3507">
        <v>2448</v>
      </c>
      <c r="G3507">
        <v>400</v>
      </c>
      <c r="H3507" t="s">
        <v>898</v>
      </c>
      <c r="I3507">
        <v>5334</v>
      </c>
      <c r="J3507" t="s">
        <v>1074</v>
      </c>
      <c r="K3507" t="s">
        <v>897</v>
      </c>
      <c r="L3507">
        <v>1533</v>
      </c>
      <c r="M3507">
        <v>1527</v>
      </c>
      <c r="N3507">
        <v>600</v>
      </c>
      <c r="O3507" t="s">
        <v>901</v>
      </c>
      <c r="P3507">
        <v>0.85321572330207096</v>
      </c>
      <c r="Q3507">
        <v>0.94319943346788904</v>
      </c>
      <c r="R3507">
        <v>0.448487837362746</v>
      </c>
      <c r="S3507" s="15">
        <v>1.65175599287916E-2</v>
      </c>
      <c r="T3507">
        <v>1.9298896952042099</v>
      </c>
      <c r="U3507">
        <v>1.9298896952042099</v>
      </c>
      <c r="V3507">
        <v>1.4394487656099999</v>
      </c>
      <c r="W3507">
        <v>11.83</v>
      </c>
      <c r="X3507">
        <v>6.43</v>
      </c>
      <c r="Y3507">
        <v>-157239</v>
      </c>
      <c r="Z3507">
        <v>-13103</v>
      </c>
      <c r="AA3507">
        <v>-0.83</v>
      </c>
      <c r="AB3507">
        <v>12</v>
      </c>
      <c r="AC3507">
        <v>5</v>
      </c>
      <c r="AD3507">
        <v>7</v>
      </c>
      <c r="AE3507">
        <v>41.67</v>
      </c>
      <c r="AF3507">
        <v>18</v>
      </c>
      <c r="AG3507">
        <v>2</v>
      </c>
      <c r="AH3507">
        <v>3</v>
      </c>
      <c r="AI3507">
        <v>7</v>
      </c>
      <c r="AJ3507" s="301">
        <v>43919</v>
      </c>
      <c r="AK3507">
        <v>1935</v>
      </c>
      <c r="AL3507">
        <v>1608</v>
      </c>
      <c r="AM3507" s="301">
        <v>43828</v>
      </c>
      <c r="AN3507">
        <v>3215</v>
      </c>
      <c r="AO3507">
        <v>2134</v>
      </c>
      <c r="AP3507" s="301">
        <v>43645</v>
      </c>
      <c r="AQ3507">
        <v>3290</v>
      </c>
      <c r="AR3507">
        <v>2076</v>
      </c>
      <c r="AS3507" s="301">
        <v>43280</v>
      </c>
      <c r="AT3507">
        <v>3625</v>
      </c>
      <c r="AU3507">
        <v>3025</v>
      </c>
    </row>
    <row r="3508" spans="1:47" x14ac:dyDescent="0.2">
      <c r="A3508" s="102">
        <v>3981</v>
      </c>
      <c r="B3508">
        <v>3101</v>
      </c>
      <c r="C3508" t="s">
        <v>1106</v>
      </c>
      <c r="D3508" t="s">
        <v>1100</v>
      </c>
      <c r="E3508">
        <v>1478</v>
      </c>
      <c r="F3508">
        <v>1480</v>
      </c>
      <c r="G3508">
        <v>500</v>
      </c>
      <c r="H3508" t="s">
        <v>898</v>
      </c>
      <c r="I3508">
        <v>6963</v>
      </c>
      <c r="J3508" t="s">
        <v>1347</v>
      </c>
      <c r="K3508" t="s">
        <v>903</v>
      </c>
      <c r="L3508">
        <v>7110</v>
      </c>
      <c r="M3508">
        <v>7010</v>
      </c>
      <c r="N3508">
        <v>100</v>
      </c>
      <c r="O3508" t="s">
        <v>901</v>
      </c>
      <c r="P3508">
        <v>0.93935025047169496</v>
      </c>
      <c r="Q3508">
        <v>0.85699284743951099</v>
      </c>
      <c r="R3508">
        <v>2.2852977305219499E-2</v>
      </c>
      <c r="S3508">
        <v>9.3385344247594496E-2</v>
      </c>
      <c r="T3508">
        <v>1.6345550811335099</v>
      </c>
      <c r="U3508">
        <v>1.6345550811335099</v>
      </c>
      <c r="V3508">
        <v>1.1851751927962799</v>
      </c>
      <c r="W3508">
        <v>8.4499999999999993</v>
      </c>
      <c r="X3508">
        <v>5.56</v>
      </c>
      <c r="Y3508">
        <v>-157241</v>
      </c>
      <c r="Z3508">
        <v>-13103</v>
      </c>
      <c r="AA3508">
        <v>-0.7</v>
      </c>
      <c r="AB3508">
        <v>12</v>
      </c>
      <c r="AC3508">
        <v>5</v>
      </c>
      <c r="AD3508">
        <v>7</v>
      </c>
      <c r="AE3508">
        <v>41.67</v>
      </c>
      <c r="AF3508">
        <v>19</v>
      </c>
      <c r="AG3508">
        <v>2</v>
      </c>
      <c r="AH3508">
        <v>2</v>
      </c>
      <c r="AI3508">
        <v>8</v>
      </c>
      <c r="AJ3508" s="301">
        <v>43919</v>
      </c>
      <c r="AK3508">
        <v>1140</v>
      </c>
      <c r="AL3508">
        <v>6200</v>
      </c>
      <c r="AM3508" s="301">
        <v>43828</v>
      </c>
      <c r="AN3508">
        <v>1666</v>
      </c>
      <c r="AO3508">
        <v>8780</v>
      </c>
      <c r="AP3508" s="301">
        <v>43645</v>
      </c>
      <c r="AQ3508">
        <v>1349</v>
      </c>
      <c r="AR3508">
        <v>7600</v>
      </c>
      <c r="AS3508" s="301">
        <v>43280</v>
      </c>
      <c r="AT3508">
        <v>1787</v>
      </c>
      <c r="AU3508">
        <v>9300</v>
      </c>
    </row>
    <row r="3509" spans="1:47" x14ac:dyDescent="0.2">
      <c r="A3509" s="102">
        <v>3796</v>
      </c>
      <c r="B3509">
        <v>1417</v>
      </c>
      <c r="C3509" t="s">
        <v>1462</v>
      </c>
      <c r="D3509" t="s">
        <v>907</v>
      </c>
      <c r="E3509">
        <v>1611</v>
      </c>
      <c r="F3509">
        <v>1595</v>
      </c>
      <c r="G3509">
        <v>600</v>
      </c>
      <c r="H3509" t="s">
        <v>898</v>
      </c>
      <c r="I3509">
        <v>7458</v>
      </c>
      <c r="J3509" t="s">
        <v>1193</v>
      </c>
      <c r="K3509" t="s">
        <v>905</v>
      </c>
      <c r="L3509">
        <v>3225</v>
      </c>
      <c r="M3509">
        <v>3135</v>
      </c>
      <c r="N3509">
        <v>300</v>
      </c>
      <c r="O3509" t="s">
        <v>901</v>
      </c>
      <c r="P3509">
        <v>0.78611377148380002</v>
      </c>
      <c r="Q3509">
        <v>0.86538339829583699</v>
      </c>
      <c r="R3509">
        <v>9.6335319536347094E-2</v>
      </c>
      <c r="S3509">
        <v>5.1194244192740102E-2</v>
      </c>
      <c r="T3509">
        <v>2.2480774695369901</v>
      </c>
      <c r="U3509">
        <v>2.2480774695369901</v>
      </c>
      <c r="V3509">
        <v>1.82647734509396</v>
      </c>
      <c r="W3509">
        <v>15.98</v>
      </c>
      <c r="X3509">
        <v>1.75</v>
      </c>
      <c r="Y3509">
        <v>-157380</v>
      </c>
      <c r="Z3509">
        <v>-13115</v>
      </c>
      <c r="AA3509">
        <v>-0.8</v>
      </c>
      <c r="AB3509">
        <v>12</v>
      </c>
      <c r="AC3509">
        <v>4</v>
      </c>
      <c r="AD3509">
        <v>8</v>
      </c>
      <c r="AE3509">
        <v>33.33</v>
      </c>
      <c r="AF3509">
        <v>19</v>
      </c>
      <c r="AG3509">
        <v>1</v>
      </c>
      <c r="AH3509">
        <v>1</v>
      </c>
      <c r="AI3509">
        <v>10</v>
      </c>
      <c r="AJ3509" s="301">
        <v>43919</v>
      </c>
      <c r="AK3509">
        <v>1375</v>
      </c>
      <c r="AL3509">
        <v>2991</v>
      </c>
      <c r="AM3509" s="301">
        <v>43828</v>
      </c>
      <c r="AN3509">
        <v>1651</v>
      </c>
      <c r="AO3509">
        <v>5730</v>
      </c>
      <c r="AP3509" s="301">
        <v>43645</v>
      </c>
      <c r="AQ3509">
        <v>1652</v>
      </c>
      <c r="AR3509">
        <v>5030</v>
      </c>
      <c r="AS3509" s="301">
        <v>43280</v>
      </c>
      <c r="AT3509">
        <v>1687</v>
      </c>
      <c r="AU3509">
        <v>5190</v>
      </c>
    </row>
    <row r="3510" spans="1:47" x14ac:dyDescent="0.2">
      <c r="A3510" s="102">
        <v>3411</v>
      </c>
      <c r="B3510">
        <v>6460</v>
      </c>
      <c r="C3510" t="s">
        <v>1101</v>
      </c>
      <c r="D3510" t="s">
        <v>909</v>
      </c>
      <c r="E3510">
        <v>1298</v>
      </c>
      <c r="F3510">
        <v>1287</v>
      </c>
      <c r="G3510">
        <v>800</v>
      </c>
      <c r="H3510" t="s">
        <v>901</v>
      </c>
      <c r="I3510">
        <v>7735</v>
      </c>
      <c r="J3510" t="s">
        <v>1186</v>
      </c>
      <c r="K3510" t="s">
        <v>903</v>
      </c>
      <c r="L3510">
        <v>4960</v>
      </c>
      <c r="M3510">
        <v>4830</v>
      </c>
      <c r="N3510">
        <v>200</v>
      </c>
      <c r="O3510" t="s">
        <v>898</v>
      </c>
      <c r="P3510">
        <v>0.59638697417863096</v>
      </c>
      <c r="Q3510">
        <v>0.88116607800895597</v>
      </c>
      <c r="R3510">
        <v>0.28623480178682498</v>
      </c>
      <c r="S3510" s="15">
        <v>8.0692907077315901E-3</v>
      </c>
      <c r="T3510">
        <v>-0.63498395958260201</v>
      </c>
      <c r="U3510">
        <v>0.63498395958260201</v>
      </c>
      <c r="V3510">
        <v>0.86051805870017395</v>
      </c>
      <c r="W3510">
        <v>-7.6</v>
      </c>
      <c r="X3510">
        <v>6.58</v>
      </c>
      <c r="Y3510">
        <v>-157744</v>
      </c>
      <c r="Z3510">
        <v>-9859</v>
      </c>
      <c r="AA3510">
        <v>-0.62</v>
      </c>
      <c r="AB3510">
        <v>16</v>
      </c>
      <c r="AC3510">
        <v>8</v>
      </c>
      <c r="AD3510">
        <v>8</v>
      </c>
      <c r="AE3510">
        <v>50</v>
      </c>
      <c r="AF3510">
        <v>15</v>
      </c>
      <c r="AG3510">
        <v>5</v>
      </c>
      <c r="AH3510">
        <v>6</v>
      </c>
      <c r="AI3510">
        <v>5</v>
      </c>
      <c r="AJ3510" s="301">
        <v>43919</v>
      </c>
      <c r="AK3510">
        <v>1333</v>
      </c>
      <c r="AL3510">
        <v>3985</v>
      </c>
      <c r="AM3510" s="301">
        <v>43828</v>
      </c>
      <c r="AN3510">
        <v>1583</v>
      </c>
      <c r="AO3510">
        <v>7490</v>
      </c>
      <c r="AP3510" s="301">
        <v>43645</v>
      </c>
      <c r="AQ3510">
        <v>1346</v>
      </c>
      <c r="AR3510">
        <v>4870</v>
      </c>
      <c r="AS3510" s="301">
        <v>43280</v>
      </c>
      <c r="AT3510">
        <v>1839</v>
      </c>
      <c r="AU3510">
        <v>7880</v>
      </c>
    </row>
    <row r="3511" spans="1:47" x14ac:dyDescent="0.2">
      <c r="A3511" s="102">
        <v>1070</v>
      </c>
      <c r="B3511">
        <v>4203</v>
      </c>
      <c r="C3511" t="s">
        <v>533</v>
      </c>
      <c r="D3511" t="s">
        <v>920</v>
      </c>
      <c r="E3511">
        <v>2945</v>
      </c>
      <c r="F3511">
        <v>2890</v>
      </c>
      <c r="G3511">
        <v>200</v>
      </c>
      <c r="H3511" t="s">
        <v>898</v>
      </c>
      <c r="I3511">
        <v>6963</v>
      </c>
      <c r="J3511" t="s">
        <v>1347</v>
      </c>
      <c r="K3511" t="s">
        <v>903</v>
      </c>
      <c r="L3511">
        <v>7110</v>
      </c>
      <c r="M3511">
        <v>7010</v>
      </c>
      <c r="N3511">
        <v>100</v>
      </c>
      <c r="O3511" t="s">
        <v>901</v>
      </c>
      <c r="P3511">
        <v>0.96992372156666695</v>
      </c>
      <c r="Q3511">
        <v>0.94601957526258895</v>
      </c>
      <c r="R3511">
        <v>2.8405098035187999E-3</v>
      </c>
      <c r="S3511">
        <v>8.2831245677695203E-2</v>
      </c>
      <c r="T3511">
        <v>0.436462034332112</v>
      </c>
      <c r="U3511">
        <v>0.436462034332112</v>
      </c>
      <c r="V3511">
        <v>0.76538915901611204</v>
      </c>
      <c r="W3511">
        <v>2.11</v>
      </c>
      <c r="X3511">
        <v>17.55</v>
      </c>
      <c r="Y3511">
        <v>-157829</v>
      </c>
      <c r="Z3511">
        <v>-22547</v>
      </c>
      <c r="AA3511">
        <v>-1.2</v>
      </c>
      <c r="AB3511">
        <v>7</v>
      </c>
      <c r="AC3511">
        <v>2</v>
      </c>
      <c r="AD3511">
        <v>5</v>
      </c>
      <c r="AE3511">
        <v>28.57</v>
      </c>
      <c r="AF3511">
        <v>18</v>
      </c>
      <c r="AG3511">
        <v>1</v>
      </c>
      <c r="AH3511">
        <v>1</v>
      </c>
      <c r="AI3511">
        <v>5</v>
      </c>
      <c r="AJ3511" s="301">
        <v>43919</v>
      </c>
      <c r="AK3511">
        <v>2277</v>
      </c>
      <c r="AL3511">
        <v>6200</v>
      </c>
      <c r="AM3511" s="301">
        <v>43828</v>
      </c>
      <c r="AN3511">
        <v>4115</v>
      </c>
      <c r="AO3511">
        <v>8780</v>
      </c>
      <c r="AP3511" s="301">
        <v>43645</v>
      </c>
      <c r="AQ3511">
        <v>3905</v>
      </c>
      <c r="AR3511">
        <v>7600</v>
      </c>
      <c r="AS3511" s="301">
        <v>43280</v>
      </c>
      <c r="AT3511">
        <v>5305</v>
      </c>
      <c r="AU3511">
        <v>9300</v>
      </c>
    </row>
    <row r="3512" spans="1:47" x14ac:dyDescent="0.2">
      <c r="A3512" s="102">
        <v>3318</v>
      </c>
      <c r="B3512">
        <v>2914</v>
      </c>
      <c r="C3512" t="s">
        <v>994</v>
      </c>
      <c r="D3512" t="s">
        <v>923</v>
      </c>
      <c r="E3512">
        <v>1998.5</v>
      </c>
      <c r="F3512">
        <v>1997</v>
      </c>
      <c r="G3512">
        <v>500</v>
      </c>
      <c r="H3512" t="s">
        <v>901</v>
      </c>
      <c r="I3512">
        <v>8359</v>
      </c>
      <c r="J3512" t="s">
        <v>453</v>
      </c>
      <c r="K3512" t="s">
        <v>940</v>
      </c>
      <c r="L3512">
        <v>401</v>
      </c>
      <c r="M3512">
        <v>406</v>
      </c>
      <c r="N3512">
        <v>2500</v>
      </c>
      <c r="O3512" t="s">
        <v>898</v>
      </c>
      <c r="P3512">
        <v>0.85490089592297103</v>
      </c>
      <c r="Q3512">
        <v>0.88515176555803099</v>
      </c>
      <c r="R3512">
        <v>7.5199962345529697E-2</v>
      </c>
      <c r="S3512">
        <v>3.6479027372525799E-2</v>
      </c>
      <c r="T3512">
        <v>-1.5240443322216399</v>
      </c>
      <c r="U3512">
        <v>1.5240443322216399</v>
      </c>
      <c r="V3512">
        <v>0.85079353330651997</v>
      </c>
      <c r="W3512">
        <v>-10.55</v>
      </c>
      <c r="X3512">
        <v>1.65</v>
      </c>
      <c r="Y3512">
        <v>-158800</v>
      </c>
      <c r="Z3512">
        <v>-13233</v>
      </c>
      <c r="AA3512">
        <v>-0.7</v>
      </c>
      <c r="AB3512">
        <v>12</v>
      </c>
      <c r="AC3512">
        <v>5</v>
      </c>
      <c r="AD3512">
        <v>7</v>
      </c>
      <c r="AE3512">
        <v>41.67</v>
      </c>
      <c r="AF3512">
        <v>20</v>
      </c>
      <c r="AG3512">
        <v>1</v>
      </c>
      <c r="AH3512">
        <v>1</v>
      </c>
      <c r="AI3512">
        <v>10</v>
      </c>
      <c r="AJ3512" s="301">
        <v>43919</v>
      </c>
      <c r="AK3512">
        <v>2053.5</v>
      </c>
      <c r="AL3512">
        <v>401</v>
      </c>
      <c r="AM3512" s="301">
        <v>43828</v>
      </c>
      <c r="AN3512">
        <v>2432.5</v>
      </c>
      <c r="AO3512">
        <v>478</v>
      </c>
      <c r="AP3512" s="301">
        <v>43645</v>
      </c>
      <c r="AQ3512">
        <v>2401</v>
      </c>
      <c r="AR3512">
        <v>445</v>
      </c>
      <c r="AS3512" s="301">
        <v>43280</v>
      </c>
      <c r="AT3512">
        <v>3013</v>
      </c>
      <c r="AU3512">
        <v>466</v>
      </c>
    </row>
    <row r="3513" spans="1:47" x14ac:dyDescent="0.2">
      <c r="A3513" s="102">
        <v>2546</v>
      </c>
      <c r="B3513">
        <v>4634</v>
      </c>
      <c r="C3513" t="s">
        <v>62</v>
      </c>
      <c r="D3513" t="s">
        <v>920</v>
      </c>
      <c r="E3513">
        <v>1984</v>
      </c>
      <c r="F3513">
        <v>2000</v>
      </c>
      <c r="G3513">
        <v>500</v>
      </c>
      <c r="H3513" t="s">
        <v>901</v>
      </c>
      <c r="I3513">
        <v>5706</v>
      </c>
      <c r="J3513" t="s">
        <v>1136</v>
      </c>
      <c r="K3513" t="s">
        <v>911</v>
      </c>
      <c r="L3513">
        <v>2159</v>
      </c>
      <c r="M3513">
        <v>2175</v>
      </c>
      <c r="N3513">
        <v>500</v>
      </c>
      <c r="O3513" t="s">
        <v>898</v>
      </c>
      <c r="P3513">
        <v>0.638938583120784</v>
      </c>
      <c r="Q3513">
        <v>0.90987790386770995</v>
      </c>
      <c r="R3513">
        <v>0.132844060514372</v>
      </c>
      <c r="S3513">
        <v>6.9604114458945404E-2</v>
      </c>
      <c r="T3513">
        <v>-0.79285318185911302</v>
      </c>
      <c r="U3513">
        <v>0.79285318185911302</v>
      </c>
      <c r="V3513">
        <v>0.62845814071223804</v>
      </c>
      <c r="W3513">
        <v>-7.74</v>
      </c>
      <c r="X3513">
        <v>8.0500000000000007</v>
      </c>
      <c r="Y3513">
        <v>-158852</v>
      </c>
      <c r="Z3513">
        <v>-17650</v>
      </c>
      <c r="AA3513">
        <v>-0.32</v>
      </c>
      <c r="AB3513">
        <v>9</v>
      </c>
      <c r="AC3513">
        <v>4</v>
      </c>
      <c r="AD3513">
        <v>5</v>
      </c>
      <c r="AE3513">
        <v>44.44</v>
      </c>
      <c r="AF3513">
        <v>15</v>
      </c>
      <c r="AG3513">
        <v>4</v>
      </c>
      <c r="AH3513">
        <v>3</v>
      </c>
      <c r="AI3513">
        <v>2</v>
      </c>
      <c r="AJ3513" s="301">
        <v>43919</v>
      </c>
      <c r="AK3513">
        <v>2221</v>
      </c>
      <c r="AL3513">
        <v>1803</v>
      </c>
      <c r="AM3513" s="301">
        <v>43828</v>
      </c>
      <c r="AN3513">
        <v>2667</v>
      </c>
      <c r="AO3513">
        <v>2924</v>
      </c>
      <c r="AP3513" s="301">
        <v>43645</v>
      </c>
      <c r="AQ3513">
        <v>2387</v>
      </c>
      <c r="AR3513">
        <v>2630</v>
      </c>
      <c r="AS3513" s="301">
        <v>43280</v>
      </c>
      <c r="AT3513">
        <v>2796</v>
      </c>
      <c r="AU3513">
        <v>4625</v>
      </c>
    </row>
    <row r="3514" spans="1:47" x14ac:dyDescent="0.2">
      <c r="A3514" s="102">
        <v>2381</v>
      </c>
      <c r="B3514">
        <v>1801</v>
      </c>
      <c r="C3514" t="s">
        <v>1352</v>
      </c>
      <c r="D3514" t="s">
        <v>907</v>
      </c>
      <c r="E3514">
        <v>3845</v>
      </c>
      <c r="F3514">
        <v>3905</v>
      </c>
      <c r="G3514">
        <v>200</v>
      </c>
      <c r="H3514" t="s">
        <v>898</v>
      </c>
      <c r="I3514">
        <v>3105</v>
      </c>
      <c r="J3514" t="s">
        <v>46</v>
      </c>
      <c r="K3514" t="s">
        <v>903</v>
      </c>
      <c r="L3514">
        <v>781</v>
      </c>
      <c r="M3514">
        <v>776</v>
      </c>
      <c r="N3514">
        <v>1000</v>
      </c>
      <c r="O3514" t="s">
        <v>901</v>
      </c>
      <c r="P3514">
        <v>0.92488949974073298</v>
      </c>
      <c r="Q3514">
        <v>0.91465465364258403</v>
      </c>
      <c r="R3514">
        <v>5.26940727843603E-2</v>
      </c>
      <c r="S3514" s="15">
        <v>9.4105029651799593E-2</v>
      </c>
      <c r="T3514">
        <v>1.9322347185602</v>
      </c>
      <c r="U3514">
        <v>1.9322347185602</v>
      </c>
      <c r="V3514">
        <v>0.81977513581547601</v>
      </c>
      <c r="W3514">
        <v>6.2</v>
      </c>
      <c r="X3514">
        <v>0.64</v>
      </c>
      <c r="Y3514">
        <v>-159151</v>
      </c>
      <c r="Z3514">
        <v>-13263</v>
      </c>
      <c r="AA3514">
        <v>-1.04</v>
      </c>
      <c r="AB3514">
        <v>12</v>
      </c>
      <c r="AC3514">
        <v>3</v>
      </c>
      <c r="AD3514">
        <v>9</v>
      </c>
      <c r="AE3514">
        <v>25</v>
      </c>
      <c r="AF3514">
        <v>21</v>
      </c>
      <c r="AG3514">
        <v>2</v>
      </c>
      <c r="AH3514">
        <v>1</v>
      </c>
      <c r="AI3514">
        <v>9</v>
      </c>
      <c r="AJ3514" s="301">
        <v>43919</v>
      </c>
      <c r="AK3514">
        <v>3355</v>
      </c>
      <c r="AL3514">
        <v>730</v>
      </c>
      <c r="AM3514" s="301">
        <v>43828</v>
      </c>
      <c r="AN3514">
        <v>4545</v>
      </c>
      <c r="AO3514">
        <v>1045</v>
      </c>
      <c r="AP3514" s="301">
        <v>43645</v>
      </c>
      <c r="AQ3514">
        <v>3990</v>
      </c>
      <c r="AR3514">
        <v>844</v>
      </c>
      <c r="AS3514" s="301">
        <v>43280</v>
      </c>
      <c r="AT3514">
        <v>5980</v>
      </c>
      <c r="AU3514">
        <v>1164</v>
      </c>
    </row>
    <row r="3515" spans="1:47" x14ac:dyDescent="0.2">
      <c r="A3515" s="102">
        <v>1082</v>
      </c>
      <c r="B3515">
        <v>6201</v>
      </c>
      <c r="C3515" t="s">
        <v>1150</v>
      </c>
      <c r="D3515" t="s">
        <v>913</v>
      </c>
      <c r="E3515">
        <v>5750</v>
      </c>
      <c r="F3515">
        <v>5650</v>
      </c>
      <c r="G3515">
        <v>100</v>
      </c>
      <c r="H3515" t="s">
        <v>898</v>
      </c>
      <c r="I3515">
        <v>6471</v>
      </c>
      <c r="J3515" t="s">
        <v>805</v>
      </c>
      <c r="K3515" t="s">
        <v>909</v>
      </c>
      <c r="L3515">
        <v>782</v>
      </c>
      <c r="M3515">
        <v>777</v>
      </c>
      <c r="N3515">
        <v>700</v>
      </c>
      <c r="O3515" t="s">
        <v>901</v>
      </c>
      <c r="P3515">
        <v>0.91742322065123205</v>
      </c>
      <c r="Q3515">
        <v>0.94585055994091705</v>
      </c>
      <c r="R3515" s="15">
        <v>0.36650540254387698</v>
      </c>
      <c r="S3515" s="15">
        <v>4.2552187317219499E-2</v>
      </c>
      <c r="T3515">
        <v>1.6095688137644101E-2</v>
      </c>
      <c r="U3515">
        <v>1.6095688137644101E-2</v>
      </c>
      <c r="V3515">
        <v>4.7625701618723301E-2</v>
      </c>
      <c r="W3515">
        <v>0.09</v>
      </c>
      <c r="X3515">
        <v>3.73</v>
      </c>
      <c r="Y3515">
        <v>-159246</v>
      </c>
      <c r="Z3515">
        <v>-10616</v>
      </c>
      <c r="AA3515">
        <v>-0.78</v>
      </c>
      <c r="AB3515">
        <v>15</v>
      </c>
      <c r="AC3515">
        <v>5</v>
      </c>
      <c r="AD3515">
        <v>10</v>
      </c>
      <c r="AE3515">
        <v>33.33</v>
      </c>
      <c r="AF3515">
        <v>21</v>
      </c>
      <c r="AG3515">
        <v>0</v>
      </c>
      <c r="AH3515">
        <v>0</v>
      </c>
      <c r="AI3515">
        <v>15</v>
      </c>
      <c r="AJ3515" s="301">
        <v>43919</v>
      </c>
      <c r="AK3515">
        <v>5370</v>
      </c>
      <c r="AL3515">
        <v>711</v>
      </c>
      <c r="AM3515" s="301">
        <v>43828</v>
      </c>
      <c r="AN3515">
        <v>6330</v>
      </c>
      <c r="AO3515">
        <v>1041</v>
      </c>
      <c r="AP3515" s="301">
        <v>43645</v>
      </c>
      <c r="AQ3515">
        <v>6040</v>
      </c>
      <c r="AR3515">
        <v>996</v>
      </c>
      <c r="AS3515" s="301">
        <v>43280</v>
      </c>
      <c r="AT3515">
        <v>6010</v>
      </c>
      <c r="AU3515">
        <v>1135</v>
      </c>
    </row>
    <row r="3516" spans="1:47" x14ac:dyDescent="0.2">
      <c r="A3516" s="102">
        <v>3992</v>
      </c>
      <c r="B3516">
        <v>4568</v>
      </c>
      <c r="C3516" t="s">
        <v>1093</v>
      </c>
      <c r="D3516" t="s">
        <v>918</v>
      </c>
      <c r="E3516">
        <v>8956</v>
      </c>
      <c r="F3516">
        <v>8826</v>
      </c>
      <c r="G3516">
        <v>100</v>
      </c>
      <c r="H3516" t="s">
        <v>901</v>
      </c>
      <c r="I3516">
        <v>8697</v>
      </c>
      <c r="J3516" t="s">
        <v>666</v>
      </c>
      <c r="K3516" t="s">
        <v>904</v>
      </c>
      <c r="L3516">
        <v>2490</v>
      </c>
      <c r="M3516">
        <v>2498</v>
      </c>
      <c r="N3516">
        <v>400</v>
      </c>
      <c r="O3516" t="s">
        <v>898</v>
      </c>
      <c r="P3516">
        <v>0.86127432299516604</v>
      </c>
      <c r="Q3516">
        <v>0.85635453002463302</v>
      </c>
      <c r="R3516">
        <v>0.32139169039920001</v>
      </c>
      <c r="S3516">
        <v>9.1978351158193694E-2</v>
      </c>
      <c r="T3516">
        <v>-0.71735107334735704</v>
      </c>
      <c r="U3516">
        <v>0.71735107334735704</v>
      </c>
      <c r="V3516">
        <v>0.46803200955225999</v>
      </c>
      <c r="W3516">
        <v>-4.59</v>
      </c>
      <c r="X3516">
        <v>13.21</v>
      </c>
      <c r="Y3516">
        <v>-159550</v>
      </c>
      <c r="Z3516">
        <v>-12273</v>
      </c>
      <c r="AA3516">
        <v>-0.93</v>
      </c>
      <c r="AB3516">
        <v>13</v>
      </c>
      <c r="AC3516">
        <v>6</v>
      </c>
      <c r="AD3516">
        <v>7</v>
      </c>
      <c r="AE3516">
        <v>46.15</v>
      </c>
      <c r="AF3516">
        <v>18</v>
      </c>
      <c r="AG3516">
        <v>2</v>
      </c>
      <c r="AH3516">
        <v>4</v>
      </c>
      <c r="AI3516">
        <v>7</v>
      </c>
      <c r="AJ3516" s="301">
        <v>43919</v>
      </c>
      <c r="AK3516">
        <v>7664</v>
      </c>
      <c r="AL3516">
        <v>1916</v>
      </c>
      <c r="AM3516" s="301">
        <v>43828</v>
      </c>
      <c r="AN3516">
        <v>7228</v>
      </c>
      <c r="AO3516">
        <v>1930</v>
      </c>
      <c r="AP3516" s="301">
        <v>43645</v>
      </c>
      <c r="AQ3516">
        <v>5980</v>
      </c>
      <c r="AR3516">
        <v>1748</v>
      </c>
      <c r="AS3516" s="301">
        <v>43280</v>
      </c>
      <c r="AT3516">
        <v>4062</v>
      </c>
      <c r="AU3516">
        <v>2030</v>
      </c>
    </row>
    <row r="3517" spans="1:47" x14ac:dyDescent="0.2">
      <c r="A3517" s="102">
        <v>989</v>
      </c>
      <c r="B3517">
        <v>7240</v>
      </c>
      <c r="C3517" t="s">
        <v>599</v>
      </c>
      <c r="D3517" t="s">
        <v>913</v>
      </c>
      <c r="E3517">
        <v>1315</v>
      </c>
      <c r="F3517">
        <v>1294</v>
      </c>
      <c r="G3517">
        <v>800</v>
      </c>
      <c r="H3517" t="s">
        <v>898</v>
      </c>
      <c r="I3517">
        <v>9603</v>
      </c>
      <c r="J3517" t="s">
        <v>1013</v>
      </c>
      <c r="K3517" t="s">
        <v>910</v>
      </c>
      <c r="L3517">
        <v>1569</v>
      </c>
      <c r="M3517">
        <v>1540</v>
      </c>
      <c r="N3517">
        <v>700</v>
      </c>
      <c r="O3517" t="s">
        <v>901</v>
      </c>
      <c r="P3517">
        <v>0.94308484396253001</v>
      </c>
      <c r="Q3517">
        <v>0.94756250173037904</v>
      </c>
      <c r="R3517">
        <v>4.6688667842652203E-3</v>
      </c>
      <c r="S3517" s="15">
        <v>1.9103554890326901E-2</v>
      </c>
      <c r="T3517">
        <v>0.82654131220247296</v>
      </c>
      <c r="U3517">
        <v>0.82654131220247296</v>
      </c>
      <c r="V3517">
        <v>0.66305545761021301</v>
      </c>
      <c r="W3517">
        <v>7.56</v>
      </c>
      <c r="X3517">
        <v>3.97</v>
      </c>
      <c r="Y3517">
        <v>-159560</v>
      </c>
      <c r="Z3517">
        <v>-10637</v>
      </c>
      <c r="AA3517">
        <v>-0.52</v>
      </c>
      <c r="AB3517">
        <v>15</v>
      </c>
      <c r="AC3517">
        <v>6</v>
      </c>
      <c r="AD3517">
        <v>9</v>
      </c>
      <c r="AE3517">
        <v>40</v>
      </c>
      <c r="AF3517">
        <v>18</v>
      </c>
      <c r="AG3517">
        <v>3</v>
      </c>
      <c r="AH3517">
        <v>4</v>
      </c>
      <c r="AI3517">
        <v>8</v>
      </c>
      <c r="AJ3517" s="301">
        <v>43919</v>
      </c>
      <c r="AK3517">
        <v>1212</v>
      </c>
      <c r="AL3517">
        <v>1419</v>
      </c>
      <c r="AM3517" s="301">
        <v>43828</v>
      </c>
      <c r="AN3517">
        <v>1641</v>
      </c>
      <c r="AO3517">
        <v>3135</v>
      </c>
      <c r="AP3517" s="301">
        <v>43645</v>
      </c>
      <c r="AQ3517">
        <v>1653</v>
      </c>
      <c r="AR3517">
        <v>2719</v>
      </c>
      <c r="AS3517" s="301">
        <v>43280</v>
      </c>
      <c r="AT3517">
        <v>2099</v>
      </c>
      <c r="AU3517">
        <v>3240</v>
      </c>
    </row>
    <row r="3518" spans="1:47" x14ac:dyDescent="0.2">
      <c r="A3518" s="102">
        <v>2354</v>
      </c>
      <c r="B3518">
        <v>2531</v>
      </c>
      <c r="C3518" t="s">
        <v>922</v>
      </c>
      <c r="D3518" t="s">
        <v>923</v>
      </c>
      <c r="E3518">
        <v>952</v>
      </c>
      <c r="F3518">
        <v>951</v>
      </c>
      <c r="G3518">
        <v>1100</v>
      </c>
      <c r="H3518" t="s">
        <v>898</v>
      </c>
      <c r="I3518">
        <v>7201</v>
      </c>
      <c r="J3518" t="s">
        <v>928</v>
      </c>
      <c r="K3518" t="s">
        <v>913</v>
      </c>
      <c r="L3518">
        <v>400.4</v>
      </c>
      <c r="M3518">
        <v>394.7</v>
      </c>
      <c r="N3518">
        <v>2700</v>
      </c>
      <c r="O3518" t="s">
        <v>901</v>
      </c>
      <c r="P3518">
        <v>0.85661802349995098</v>
      </c>
      <c r="Q3518">
        <v>0.91536988429922295</v>
      </c>
      <c r="R3518">
        <v>6.6766290612471496E-2</v>
      </c>
      <c r="S3518">
        <v>1.5272058990211501E-3</v>
      </c>
      <c r="T3518">
        <v>1.5912198322756801</v>
      </c>
      <c r="U3518">
        <v>1.5912198322756801</v>
      </c>
      <c r="V3518">
        <v>1.4957160697849401</v>
      </c>
      <c r="W3518">
        <v>11.52</v>
      </c>
      <c r="X3518">
        <v>1.87</v>
      </c>
      <c r="Y3518">
        <v>-159843</v>
      </c>
      <c r="Z3518">
        <v>-9403</v>
      </c>
      <c r="AA3518">
        <v>-0.52</v>
      </c>
      <c r="AB3518">
        <v>17</v>
      </c>
      <c r="AC3518">
        <v>9</v>
      </c>
      <c r="AD3518">
        <v>8</v>
      </c>
      <c r="AE3518">
        <v>52.94</v>
      </c>
      <c r="AF3518">
        <v>17</v>
      </c>
      <c r="AG3518">
        <v>3</v>
      </c>
      <c r="AH3518">
        <v>4</v>
      </c>
      <c r="AI3518">
        <v>10</v>
      </c>
      <c r="AJ3518" s="301">
        <v>43919</v>
      </c>
      <c r="AK3518">
        <v>819</v>
      </c>
      <c r="AL3518">
        <v>384.9</v>
      </c>
      <c r="AM3518" s="301">
        <v>43828</v>
      </c>
      <c r="AN3518">
        <v>1005</v>
      </c>
      <c r="AO3518">
        <v>636.1</v>
      </c>
      <c r="AP3518" s="301">
        <v>43645</v>
      </c>
      <c r="AQ3518">
        <v>1134</v>
      </c>
      <c r="AR3518">
        <v>789.6</v>
      </c>
      <c r="AS3518" s="301">
        <v>43280</v>
      </c>
      <c r="AT3518">
        <v>1400</v>
      </c>
      <c r="AU3518">
        <v>1053</v>
      </c>
    </row>
    <row r="3519" spans="1:47" x14ac:dyDescent="0.2">
      <c r="A3519" s="102">
        <v>1120</v>
      </c>
      <c r="B3519">
        <v>6457</v>
      </c>
      <c r="C3519" t="s">
        <v>1130</v>
      </c>
      <c r="D3519" t="s">
        <v>909</v>
      </c>
      <c r="E3519">
        <v>2420</v>
      </c>
      <c r="F3519">
        <v>2390</v>
      </c>
      <c r="G3519">
        <v>400</v>
      </c>
      <c r="H3519" t="s">
        <v>901</v>
      </c>
      <c r="I3519">
        <v>8795</v>
      </c>
      <c r="J3519" t="s">
        <v>1083</v>
      </c>
      <c r="K3519" t="s">
        <v>1018</v>
      </c>
      <c r="L3519">
        <v>922</v>
      </c>
      <c r="M3519">
        <v>907</v>
      </c>
      <c r="N3519">
        <v>1100</v>
      </c>
      <c r="O3519" t="s">
        <v>898</v>
      </c>
      <c r="P3519">
        <v>0.81270990129142096</v>
      </c>
      <c r="Q3519">
        <v>0.94515177184176102</v>
      </c>
      <c r="R3519">
        <v>9.6374610291786705E-2</v>
      </c>
      <c r="S3519">
        <v>7.15476907355974E-2</v>
      </c>
      <c r="T3519">
        <v>-0.41329068164974198</v>
      </c>
      <c r="U3519">
        <v>0.41329068164974198</v>
      </c>
      <c r="V3519">
        <v>0.52027291961977795</v>
      </c>
      <c r="W3519">
        <v>-2.4900000000000002</v>
      </c>
      <c r="X3519">
        <v>4.3600000000000003</v>
      </c>
      <c r="Y3519">
        <v>-161046</v>
      </c>
      <c r="Z3519">
        <v>-14641</v>
      </c>
      <c r="AA3519">
        <v>-0.94</v>
      </c>
      <c r="AB3519">
        <v>11</v>
      </c>
      <c r="AC3519">
        <v>6</v>
      </c>
      <c r="AD3519">
        <v>5</v>
      </c>
      <c r="AE3519">
        <v>54.55</v>
      </c>
      <c r="AF3519">
        <v>21</v>
      </c>
      <c r="AG3519">
        <v>0</v>
      </c>
      <c r="AH3519">
        <v>1</v>
      </c>
      <c r="AI3519">
        <v>10</v>
      </c>
      <c r="AJ3519" s="301">
        <v>43919</v>
      </c>
      <c r="AK3519">
        <v>2605</v>
      </c>
      <c r="AL3519">
        <v>890</v>
      </c>
      <c r="AM3519" s="301">
        <v>43828</v>
      </c>
      <c r="AN3519">
        <v>3310</v>
      </c>
      <c r="AO3519">
        <v>1395</v>
      </c>
      <c r="AP3519" s="301">
        <v>43645</v>
      </c>
      <c r="AQ3519">
        <v>2914</v>
      </c>
      <c r="AR3519">
        <v>1202</v>
      </c>
      <c r="AS3519" s="301">
        <v>43280</v>
      </c>
      <c r="AT3519">
        <v>3075</v>
      </c>
      <c r="AU3519">
        <v>1622</v>
      </c>
    </row>
    <row r="3520" spans="1:47" x14ac:dyDescent="0.2">
      <c r="A3520" s="102">
        <v>1117</v>
      </c>
      <c r="B3520">
        <v>6807</v>
      </c>
      <c r="C3520" t="s">
        <v>233</v>
      </c>
      <c r="D3520" t="s">
        <v>903</v>
      </c>
      <c r="E3520">
        <v>1440</v>
      </c>
      <c r="F3520">
        <v>1398</v>
      </c>
      <c r="G3520">
        <v>600</v>
      </c>
      <c r="H3520" t="s">
        <v>901</v>
      </c>
      <c r="I3520">
        <v>7282</v>
      </c>
      <c r="J3520" t="s">
        <v>1079</v>
      </c>
      <c r="K3520" t="s">
        <v>913</v>
      </c>
      <c r="L3520">
        <v>2248</v>
      </c>
      <c r="M3520">
        <v>2231</v>
      </c>
      <c r="N3520">
        <v>400</v>
      </c>
      <c r="O3520" t="s">
        <v>898</v>
      </c>
      <c r="P3520">
        <v>0.90636863569533599</v>
      </c>
      <c r="Q3520">
        <v>0.94520781441924395</v>
      </c>
      <c r="R3520" s="15">
        <v>5.5886029495765502E-2</v>
      </c>
      <c r="S3520">
        <v>7.9173304409854303E-2</v>
      </c>
      <c r="T3520">
        <v>-1.35530481322064</v>
      </c>
      <c r="U3520">
        <v>1.35530481322064</v>
      </c>
      <c r="V3520">
        <v>0.81004069483950703</v>
      </c>
      <c r="W3520">
        <v>-8.23</v>
      </c>
      <c r="X3520">
        <v>6.01</v>
      </c>
      <c r="Y3520">
        <v>-161524</v>
      </c>
      <c r="Z3520">
        <v>-13460</v>
      </c>
      <c r="AA3520">
        <v>-0.72</v>
      </c>
      <c r="AB3520">
        <v>12</v>
      </c>
      <c r="AC3520">
        <v>5</v>
      </c>
      <c r="AD3520">
        <v>7</v>
      </c>
      <c r="AE3520">
        <v>41.67</v>
      </c>
      <c r="AF3520">
        <v>18</v>
      </c>
      <c r="AG3520">
        <v>1</v>
      </c>
      <c r="AH3520">
        <v>2</v>
      </c>
      <c r="AI3520">
        <v>9</v>
      </c>
      <c r="AJ3520" s="301">
        <v>43919</v>
      </c>
      <c r="AK3520">
        <v>1341</v>
      </c>
      <c r="AL3520">
        <v>1934</v>
      </c>
      <c r="AM3520" s="301">
        <v>43828</v>
      </c>
      <c r="AN3520">
        <v>2218</v>
      </c>
      <c r="AO3520">
        <v>2745</v>
      </c>
      <c r="AP3520" s="301">
        <v>43645</v>
      </c>
      <c r="AQ3520">
        <v>1645</v>
      </c>
      <c r="AR3520">
        <v>2157</v>
      </c>
      <c r="AS3520" s="301">
        <v>43280</v>
      </c>
      <c r="AT3520">
        <v>1764</v>
      </c>
      <c r="AU3520">
        <v>2716</v>
      </c>
    </row>
    <row r="3521" spans="1:47" x14ac:dyDescent="0.2">
      <c r="A3521" s="102">
        <v>210</v>
      </c>
      <c r="B3521">
        <v>6472</v>
      </c>
      <c r="C3521" t="s">
        <v>59</v>
      </c>
      <c r="D3521" t="s">
        <v>909</v>
      </c>
      <c r="E3521">
        <v>213</v>
      </c>
      <c r="F3521">
        <v>211</v>
      </c>
      <c r="G3521">
        <v>5200</v>
      </c>
      <c r="H3521" t="s">
        <v>901</v>
      </c>
      <c r="I3521">
        <v>8850</v>
      </c>
      <c r="J3521" t="s">
        <v>1345</v>
      </c>
      <c r="K3521" t="s">
        <v>917</v>
      </c>
      <c r="L3521">
        <v>2237</v>
      </c>
      <c r="M3521">
        <v>2184</v>
      </c>
      <c r="N3521">
        <v>500</v>
      </c>
      <c r="O3521" t="s">
        <v>898</v>
      </c>
      <c r="P3521">
        <v>0.87936907440366296</v>
      </c>
      <c r="Q3521">
        <v>0.96693082071355296</v>
      </c>
      <c r="R3521" s="15">
        <v>0.16641536097617099</v>
      </c>
      <c r="S3521">
        <v>4.0080304868556097E-3</v>
      </c>
      <c r="T3521">
        <v>-0.42981723706717001</v>
      </c>
      <c r="U3521">
        <v>0.42981723706717001</v>
      </c>
      <c r="V3521">
        <v>0.55104889029968296</v>
      </c>
      <c r="W3521">
        <v>-2.85</v>
      </c>
      <c r="X3521">
        <v>0.48</v>
      </c>
      <c r="Y3521">
        <v>-161775</v>
      </c>
      <c r="Z3521">
        <v>-10785</v>
      </c>
      <c r="AA3521">
        <v>-0.63</v>
      </c>
      <c r="AB3521">
        <v>15</v>
      </c>
      <c r="AC3521">
        <v>6</v>
      </c>
      <c r="AD3521">
        <v>9</v>
      </c>
      <c r="AE3521">
        <v>40</v>
      </c>
      <c r="AF3521">
        <v>18</v>
      </c>
      <c r="AG3521">
        <v>1</v>
      </c>
      <c r="AH3521">
        <v>3</v>
      </c>
      <c r="AI3521">
        <v>11</v>
      </c>
      <c r="AJ3521" s="301">
        <v>43919</v>
      </c>
      <c r="AK3521">
        <v>196</v>
      </c>
      <c r="AL3521">
        <v>2067</v>
      </c>
      <c r="AM3521" s="301">
        <v>43828</v>
      </c>
      <c r="AN3521">
        <v>345</v>
      </c>
      <c r="AO3521">
        <v>2785</v>
      </c>
      <c r="AP3521" s="301">
        <v>43645</v>
      </c>
      <c r="AQ3521">
        <v>334</v>
      </c>
      <c r="AR3521">
        <v>2621</v>
      </c>
      <c r="AS3521" s="301">
        <v>43280</v>
      </c>
      <c r="AT3521">
        <v>456</v>
      </c>
      <c r="AU3521">
        <v>2610</v>
      </c>
    </row>
    <row r="3522" spans="1:47" x14ac:dyDescent="0.2">
      <c r="A3522" s="102">
        <v>108</v>
      </c>
      <c r="B3522">
        <v>5929</v>
      </c>
      <c r="C3522" t="s">
        <v>1207</v>
      </c>
      <c r="D3522" t="s">
        <v>1032</v>
      </c>
      <c r="E3522">
        <v>942</v>
      </c>
      <c r="F3522">
        <v>939</v>
      </c>
      <c r="G3522">
        <v>1100</v>
      </c>
      <c r="H3522" t="s">
        <v>898</v>
      </c>
      <c r="I3522">
        <v>5938</v>
      </c>
      <c r="J3522" t="s">
        <v>1395</v>
      </c>
      <c r="K3522" t="s">
        <v>1032</v>
      </c>
      <c r="L3522">
        <v>1514</v>
      </c>
      <c r="M3522">
        <v>1480</v>
      </c>
      <c r="N3522">
        <v>700</v>
      </c>
      <c r="O3522" t="s">
        <v>901</v>
      </c>
      <c r="P3522">
        <v>0.97034667517485895</v>
      </c>
      <c r="Q3522">
        <v>0.97210303127432296</v>
      </c>
      <c r="R3522">
        <v>4.8172341992186998E-3</v>
      </c>
      <c r="S3522">
        <v>1.03072244681173E-2</v>
      </c>
      <c r="T3522">
        <v>0.37339758017909902</v>
      </c>
      <c r="U3522">
        <v>0.37339758017909902</v>
      </c>
      <c r="V3522">
        <v>4.7422765278984799E-2</v>
      </c>
      <c r="W3522">
        <v>1.25</v>
      </c>
      <c r="X3522">
        <v>0.3</v>
      </c>
      <c r="Y3522">
        <v>-161833</v>
      </c>
      <c r="Z3522">
        <v>-11560</v>
      </c>
      <c r="AA3522">
        <v>-0.6</v>
      </c>
      <c r="AB3522">
        <v>14</v>
      </c>
      <c r="AC3522">
        <v>5</v>
      </c>
      <c r="AD3522">
        <v>9</v>
      </c>
      <c r="AE3522">
        <v>35.71</v>
      </c>
      <c r="AF3522">
        <v>20</v>
      </c>
      <c r="AG3522">
        <v>1</v>
      </c>
      <c r="AH3522">
        <v>2</v>
      </c>
      <c r="AI3522">
        <v>11</v>
      </c>
      <c r="AJ3522" s="301">
        <v>43919</v>
      </c>
      <c r="AK3522">
        <v>857</v>
      </c>
      <c r="AL3522">
        <v>1332</v>
      </c>
      <c r="AM3522" s="301">
        <v>43828</v>
      </c>
      <c r="AN3522">
        <v>1229</v>
      </c>
      <c r="AO3522">
        <v>1889</v>
      </c>
      <c r="AP3522" s="301">
        <v>43645</v>
      </c>
      <c r="AQ3522">
        <v>1181</v>
      </c>
      <c r="AR3522">
        <v>1774</v>
      </c>
      <c r="AS3522" s="301">
        <v>43280</v>
      </c>
      <c r="AT3522">
        <v>1159</v>
      </c>
      <c r="AU3522">
        <v>2190</v>
      </c>
    </row>
    <row r="3523" spans="1:47" x14ac:dyDescent="0.2">
      <c r="A3523" s="102">
        <v>1058</v>
      </c>
      <c r="B3523">
        <v>1941</v>
      </c>
      <c r="C3523" t="s">
        <v>1159</v>
      </c>
      <c r="D3523" t="s">
        <v>907</v>
      </c>
      <c r="E3523">
        <v>2302</v>
      </c>
      <c r="F3523">
        <v>2285</v>
      </c>
      <c r="G3523">
        <v>200</v>
      </c>
      <c r="H3523" t="s">
        <v>898</v>
      </c>
      <c r="I3523">
        <v>6856</v>
      </c>
      <c r="J3523" t="s">
        <v>230</v>
      </c>
      <c r="K3523" t="s">
        <v>903</v>
      </c>
      <c r="L3523">
        <v>5570</v>
      </c>
      <c r="M3523">
        <v>5590</v>
      </c>
      <c r="N3523">
        <v>100</v>
      </c>
      <c r="O3523" t="s">
        <v>901</v>
      </c>
      <c r="P3523">
        <v>0.73519943832478796</v>
      </c>
      <c r="Q3523">
        <v>0.94624264793316903</v>
      </c>
      <c r="R3523">
        <v>9.2987215132521894E-2</v>
      </c>
      <c r="S3523" s="15">
        <v>9.2771406780800298E-5</v>
      </c>
      <c r="T3523">
        <v>0.284946676893301</v>
      </c>
      <c r="U3523">
        <v>0.284946676893301</v>
      </c>
      <c r="V3523">
        <v>0.137822519669758</v>
      </c>
      <c r="W3523">
        <v>1.4</v>
      </c>
      <c r="X3523">
        <v>18.25</v>
      </c>
      <c r="Y3523">
        <v>-162054</v>
      </c>
      <c r="Z3523">
        <v>-23151</v>
      </c>
      <c r="AA3523">
        <v>-1</v>
      </c>
      <c r="AB3523">
        <v>7</v>
      </c>
      <c r="AC3523">
        <v>3</v>
      </c>
      <c r="AD3523">
        <v>4</v>
      </c>
      <c r="AE3523">
        <v>42.86</v>
      </c>
      <c r="AF3523">
        <v>17</v>
      </c>
      <c r="AG3523">
        <v>0</v>
      </c>
      <c r="AH3523">
        <v>2</v>
      </c>
      <c r="AI3523">
        <v>5</v>
      </c>
      <c r="AJ3523" s="301">
        <v>43919</v>
      </c>
      <c r="AK3523">
        <v>2248</v>
      </c>
      <c r="AL3523">
        <v>5480</v>
      </c>
      <c r="AM3523" s="301">
        <v>43828</v>
      </c>
      <c r="AN3523">
        <v>2532</v>
      </c>
      <c r="AO3523">
        <v>7330</v>
      </c>
      <c r="AP3523" s="301">
        <v>43645</v>
      </c>
      <c r="AQ3523">
        <v>2296</v>
      </c>
      <c r="AR3523">
        <v>5780</v>
      </c>
      <c r="AS3523" s="301">
        <v>43280</v>
      </c>
      <c r="AT3523">
        <v>2698</v>
      </c>
      <c r="AU3523">
        <v>7730</v>
      </c>
    </row>
    <row r="3524" spans="1:47" x14ac:dyDescent="0.2">
      <c r="A3524" s="102">
        <v>1227</v>
      </c>
      <c r="B3524">
        <v>3765</v>
      </c>
      <c r="C3524" t="s">
        <v>1947</v>
      </c>
      <c r="D3524" t="s">
        <v>900</v>
      </c>
      <c r="E3524">
        <v>2000</v>
      </c>
      <c r="F3524">
        <v>1884</v>
      </c>
      <c r="G3524">
        <v>500</v>
      </c>
      <c r="H3524" t="s">
        <v>898</v>
      </c>
      <c r="I3524">
        <v>6302</v>
      </c>
      <c r="J3524" t="s">
        <v>1085</v>
      </c>
      <c r="K3524" t="s">
        <v>909</v>
      </c>
      <c r="L3524">
        <v>2323</v>
      </c>
      <c r="M3524">
        <v>2311</v>
      </c>
      <c r="N3524">
        <v>400</v>
      </c>
      <c r="O3524" t="s">
        <v>901</v>
      </c>
      <c r="P3524">
        <v>0.81683325261731698</v>
      </c>
      <c r="Q3524">
        <v>0.94305829868132796</v>
      </c>
      <c r="R3524" s="15">
        <v>0.10521337252620799</v>
      </c>
      <c r="S3524">
        <v>5.4856292941823301E-2</v>
      </c>
      <c r="T3524">
        <v>1.50311077267019</v>
      </c>
      <c r="U3524">
        <v>1.50311077267019</v>
      </c>
      <c r="V3524">
        <v>2.0783613957186899</v>
      </c>
      <c r="W3524">
        <v>7.52</v>
      </c>
      <c r="X3524">
        <v>1.9</v>
      </c>
      <c r="Y3524">
        <v>-162457</v>
      </c>
      <c r="Z3524">
        <v>-20307</v>
      </c>
      <c r="AA3524">
        <v>-1.1100000000000001</v>
      </c>
      <c r="AB3524">
        <v>8</v>
      </c>
      <c r="AC3524">
        <v>4</v>
      </c>
      <c r="AD3524">
        <v>4</v>
      </c>
      <c r="AE3524">
        <v>50</v>
      </c>
      <c r="AF3524">
        <v>12</v>
      </c>
      <c r="AG3524">
        <v>2</v>
      </c>
      <c r="AH3524">
        <v>4</v>
      </c>
      <c r="AI3524">
        <v>2</v>
      </c>
      <c r="AJ3524" s="301">
        <v>43919</v>
      </c>
      <c r="AK3524">
        <v>1529</v>
      </c>
      <c r="AL3524">
        <v>2016</v>
      </c>
      <c r="AM3524" s="301">
        <v>43828</v>
      </c>
      <c r="AN3524">
        <v>2316</v>
      </c>
      <c r="AO3524">
        <v>3130</v>
      </c>
      <c r="AP3524" s="301">
        <v>43645</v>
      </c>
      <c r="AQ3524">
        <v>3075</v>
      </c>
      <c r="AR3524">
        <v>3800</v>
      </c>
      <c r="AS3524" s="301">
        <v>43280</v>
      </c>
      <c r="AT3524">
        <v>2660</v>
      </c>
      <c r="AU3524">
        <v>3695</v>
      </c>
    </row>
    <row r="3525" spans="1:47" x14ac:dyDescent="0.2">
      <c r="A3525" s="102">
        <v>2990</v>
      </c>
      <c r="B3525">
        <v>1414</v>
      </c>
      <c r="C3525" t="s">
        <v>1017</v>
      </c>
      <c r="D3525" t="s">
        <v>907</v>
      </c>
      <c r="E3525">
        <v>4815</v>
      </c>
      <c r="F3525">
        <v>4830</v>
      </c>
      <c r="G3525">
        <v>200</v>
      </c>
      <c r="H3525" t="s">
        <v>901</v>
      </c>
      <c r="I3525">
        <v>4686</v>
      </c>
      <c r="J3525" t="s">
        <v>916</v>
      </c>
      <c r="K3525" t="s">
        <v>900</v>
      </c>
      <c r="L3525">
        <v>7790</v>
      </c>
      <c r="M3525">
        <v>7620</v>
      </c>
      <c r="N3525">
        <v>100</v>
      </c>
      <c r="O3525" t="s">
        <v>898</v>
      </c>
      <c r="P3525">
        <v>0.88278726191122303</v>
      </c>
      <c r="Q3525">
        <v>0.89730033875756199</v>
      </c>
      <c r="R3525">
        <v>0.49683740205759902</v>
      </c>
      <c r="S3525">
        <v>8.2849780961161801E-2</v>
      </c>
      <c r="T3525">
        <v>-0.94352516579646495</v>
      </c>
      <c r="U3525">
        <v>0.94352516579646495</v>
      </c>
      <c r="V3525">
        <v>1.0084831189032499</v>
      </c>
      <c r="W3525">
        <v>-11.15</v>
      </c>
      <c r="X3525">
        <v>26.77</v>
      </c>
      <c r="Y3525">
        <v>-162779</v>
      </c>
      <c r="Z3525">
        <v>-32556</v>
      </c>
      <c r="AA3525">
        <v>-1.95</v>
      </c>
      <c r="AB3525">
        <v>5</v>
      </c>
      <c r="AC3525">
        <v>1</v>
      </c>
      <c r="AD3525">
        <v>4</v>
      </c>
      <c r="AE3525">
        <v>20</v>
      </c>
      <c r="AF3525">
        <v>19</v>
      </c>
      <c r="AG3525">
        <v>0</v>
      </c>
      <c r="AH3525">
        <v>1</v>
      </c>
      <c r="AI3525">
        <v>4</v>
      </c>
      <c r="AJ3525" s="301">
        <v>43919</v>
      </c>
      <c r="AK3525">
        <v>4255</v>
      </c>
      <c r="AL3525">
        <v>4840</v>
      </c>
      <c r="AM3525" s="301">
        <v>43828</v>
      </c>
      <c r="AN3525">
        <v>4540</v>
      </c>
      <c r="AO3525">
        <v>6120</v>
      </c>
      <c r="AP3525" s="301">
        <v>43645</v>
      </c>
      <c r="AQ3525">
        <v>3890</v>
      </c>
      <c r="AR3525">
        <v>3575</v>
      </c>
      <c r="AS3525" s="301">
        <v>43280</v>
      </c>
      <c r="AT3525">
        <v>3795</v>
      </c>
      <c r="AU3525">
        <v>2185</v>
      </c>
    </row>
    <row r="3526" spans="1:47" x14ac:dyDescent="0.2">
      <c r="A3526" s="102">
        <v>3654</v>
      </c>
      <c r="B3526">
        <v>4507</v>
      </c>
      <c r="C3526" t="s">
        <v>1205</v>
      </c>
      <c r="D3526" t="s">
        <v>918</v>
      </c>
      <c r="E3526">
        <v>6840</v>
      </c>
      <c r="F3526">
        <v>6658</v>
      </c>
      <c r="G3526">
        <v>100</v>
      </c>
      <c r="H3526" t="s">
        <v>898</v>
      </c>
      <c r="I3526">
        <v>5332</v>
      </c>
      <c r="J3526" t="s">
        <v>555</v>
      </c>
      <c r="K3526" t="s">
        <v>897</v>
      </c>
      <c r="L3526">
        <v>4150</v>
      </c>
      <c r="M3526">
        <v>4095</v>
      </c>
      <c r="N3526">
        <v>200</v>
      </c>
      <c r="O3526" t="s">
        <v>901</v>
      </c>
      <c r="P3526">
        <v>0.83737077187567799</v>
      </c>
      <c r="Q3526">
        <v>0.87126161304743199</v>
      </c>
      <c r="R3526">
        <v>0.44833719907428699</v>
      </c>
      <c r="S3526">
        <v>6.15114911114731E-3</v>
      </c>
      <c r="T3526">
        <v>1.49438010908713</v>
      </c>
      <c r="U3526">
        <v>1.49438010908713</v>
      </c>
      <c r="V3526">
        <v>1.74461078907169</v>
      </c>
      <c r="W3526">
        <v>7.83</v>
      </c>
      <c r="X3526">
        <v>23.01</v>
      </c>
      <c r="Y3526">
        <v>-163833</v>
      </c>
      <c r="Z3526">
        <v>-54611</v>
      </c>
      <c r="AA3526">
        <v>-3.24</v>
      </c>
      <c r="AB3526">
        <v>3</v>
      </c>
      <c r="AC3526">
        <v>0</v>
      </c>
      <c r="AD3526">
        <v>3</v>
      </c>
      <c r="AE3526">
        <v>0</v>
      </c>
      <c r="AF3526">
        <v>21</v>
      </c>
      <c r="AG3526">
        <v>0</v>
      </c>
      <c r="AH3526">
        <v>0</v>
      </c>
      <c r="AI3526">
        <v>3</v>
      </c>
      <c r="AJ3526" s="301">
        <v>43919</v>
      </c>
      <c r="AK3526">
        <v>5426</v>
      </c>
      <c r="AL3526">
        <v>3720</v>
      </c>
      <c r="AM3526" s="301">
        <v>43828</v>
      </c>
      <c r="AN3526">
        <v>6767</v>
      </c>
      <c r="AO3526">
        <v>4640</v>
      </c>
      <c r="AP3526" s="301">
        <v>43645</v>
      </c>
      <c r="AQ3526">
        <v>6315</v>
      </c>
      <c r="AR3526">
        <v>4410</v>
      </c>
      <c r="AS3526" s="301">
        <v>43280</v>
      </c>
      <c r="AT3526">
        <v>5472</v>
      </c>
      <c r="AU3526">
        <v>4930</v>
      </c>
    </row>
    <row r="3527" spans="1:47" x14ac:dyDescent="0.2">
      <c r="A3527" s="102">
        <v>2041</v>
      </c>
      <c r="B3527">
        <v>8411</v>
      </c>
      <c r="C3527" t="s">
        <v>979</v>
      </c>
      <c r="D3527" t="s">
        <v>940</v>
      </c>
      <c r="E3527">
        <v>131.69999999999999</v>
      </c>
      <c r="F3527">
        <v>131.9</v>
      </c>
      <c r="G3527">
        <v>8000</v>
      </c>
      <c r="H3527" t="s">
        <v>901</v>
      </c>
      <c r="I3527">
        <v>9613</v>
      </c>
      <c r="J3527" t="s">
        <v>1183</v>
      </c>
      <c r="K3527" t="s">
        <v>900</v>
      </c>
      <c r="L3527">
        <v>1203</v>
      </c>
      <c r="M3527">
        <v>1177</v>
      </c>
      <c r="N3527">
        <v>900</v>
      </c>
      <c r="O3527" t="s">
        <v>898</v>
      </c>
      <c r="P3527">
        <v>0.81403525731941495</v>
      </c>
      <c r="Q3527">
        <v>0.92357491581206097</v>
      </c>
      <c r="R3527">
        <v>0.49578613201469501</v>
      </c>
      <c r="S3527">
        <v>9.6764458408431495E-2</v>
      </c>
      <c r="T3527">
        <v>-6.3746960932845098E-2</v>
      </c>
      <c r="U3527">
        <v>6.3746960932845098E-2</v>
      </c>
      <c r="V3527">
        <v>0.24368531314552899</v>
      </c>
      <c r="W3527">
        <v>-0.46</v>
      </c>
      <c r="X3527">
        <v>0.39</v>
      </c>
      <c r="Y3527">
        <v>-164410</v>
      </c>
      <c r="Z3527">
        <v>-11744</v>
      </c>
      <c r="AA3527">
        <v>-0.59</v>
      </c>
      <c r="AB3527">
        <v>14</v>
      </c>
      <c r="AC3527">
        <v>5</v>
      </c>
      <c r="AD3527">
        <v>9</v>
      </c>
      <c r="AE3527">
        <v>35.71</v>
      </c>
      <c r="AF3527">
        <v>20</v>
      </c>
      <c r="AG3527">
        <v>1</v>
      </c>
      <c r="AH3527">
        <v>1</v>
      </c>
      <c r="AI3527">
        <v>12</v>
      </c>
      <c r="AJ3527" s="301">
        <v>43919</v>
      </c>
      <c r="AK3527">
        <v>130</v>
      </c>
      <c r="AL3527">
        <v>1043</v>
      </c>
      <c r="AM3527" s="301">
        <v>43828</v>
      </c>
      <c r="AN3527">
        <v>168.3</v>
      </c>
      <c r="AO3527">
        <v>1467</v>
      </c>
      <c r="AP3527" s="301">
        <v>43645</v>
      </c>
      <c r="AQ3527">
        <v>157.69999999999999</v>
      </c>
      <c r="AR3527">
        <v>1461</v>
      </c>
      <c r="AS3527" s="301">
        <v>43280</v>
      </c>
      <c r="AT3527">
        <v>185.5</v>
      </c>
      <c r="AU3527">
        <v>1251</v>
      </c>
    </row>
    <row r="3528" spans="1:47" x14ac:dyDescent="0.2">
      <c r="A3528" s="102">
        <v>952</v>
      </c>
      <c r="B3528">
        <v>3407</v>
      </c>
      <c r="C3528" t="s">
        <v>983</v>
      </c>
      <c r="D3528" t="s">
        <v>920</v>
      </c>
      <c r="E3528">
        <v>846.6</v>
      </c>
      <c r="F3528">
        <v>855.5</v>
      </c>
      <c r="G3528">
        <v>1300</v>
      </c>
      <c r="H3528" t="s">
        <v>898</v>
      </c>
      <c r="I3528">
        <v>4183</v>
      </c>
      <c r="J3528" t="s">
        <v>1028</v>
      </c>
      <c r="K3528" t="s">
        <v>920</v>
      </c>
      <c r="L3528">
        <v>2221</v>
      </c>
      <c r="M3528">
        <v>2197</v>
      </c>
      <c r="N3528">
        <v>500</v>
      </c>
      <c r="O3528" t="s">
        <v>901</v>
      </c>
      <c r="P3528">
        <v>0.95913328177170298</v>
      </c>
      <c r="Q3528">
        <v>0.94845527464466095</v>
      </c>
      <c r="R3528" s="15">
        <v>2.5659525286285699E-2</v>
      </c>
      <c r="S3528" s="15">
        <v>3.5914840169633297E-2</v>
      </c>
      <c r="T3528">
        <v>0.87943974076265496</v>
      </c>
      <c r="U3528">
        <v>0.87943974076265496</v>
      </c>
      <c r="V3528">
        <v>0.76441969870192505</v>
      </c>
      <c r="W3528">
        <v>4.78</v>
      </c>
      <c r="X3528">
        <v>1.24</v>
      </c>
      <c r="Y3528">
        <v>-165238</v>
      </c>
      <c r="Z3528">
        <v>-9180</v>
      </c>
      <c r="AA3528">
        <v>-0.5</v>
      </c>
      <c r="AB3528">
        <v>18</v>
      </c>
      <c r="AC3528">
        <v>9</v>
      </c>
      <c r="AD3528">
        <v>9</v>
      </c>
      <c r="AE3528">
        <v>50</v>
      </c>
      <c r="AF3528">
        <v>18</v>
      </c>
      <c r="AG3528">
        <v>1</v>
      </c>
      <c r="AH3528">
        <v>4</v>
      </c>
      <c r="AI3528">
        <v>13</v>
      </c>
      <c r="AJ3528" s="301">
        <v>43919</v>
      </c>
      <c r="AK3528">
        <v>822.3</v>
      </c>
      <c r="AL3528">
        <v>2105</v>
      </c>
      <c r="AM3528" s="301">
        <v>43828</v>
      </c>
      <c r="AN3528">
        <v>1234</v>
      </c>
      <c r="AO3528">
        <v>2680</v>
      </c>
      <c r="AP3528" s="301">
        <v>43645</v>
      </c>
      <c r="AQ3528">
        <v>1194.5</v>
      </c>
      <c r="AR3528">
        <v>2728</v>
      </c>
      <c r="AS3528" s="301">
        <v>43280</v>
      </c>
      <c r="AT3528">
        <v>1398</v>
      </c>
      <c r="AU3528">
        <v>2913</v>
      </c>
    </row>
    <row r="3529" spans="1:47" x14ac:dyDescent="0.2">
      <c r="A3529" s="102">
        <v>434</v>
      </c>
      <c r="B3529">
        <v>7458</v>
      </c>
      <c r="C3529" t="s">
        <v>1193</v>
      </c>
      <c r="D3529" t="s">
        <v>905</v>
      </c>
      <c r="E3529">
        <v>3225</v>
      </c>
      <c r="F3529">
        <v>3135</v>
      </c>
      <c r="G3529">
        <v>300</v>
      </c>
      <c r="H3529" t="s">
        <v>901</v>
      </c>
      <c r="I3529">
        <v>9613</v>
      </c>
      <c r="J3529" t="s">
        <v>1183</v>
      </c>
      <c r="K3529" t="s">
        <v>900</v>
      </c>
      <c r="L3529">
        <v>1203</v>
      </c>
      <c r="M3529">
        <v>1177</v>
      </c>
      <c r="N3529">
        <v>800</v>
      </c>
      <c r="O3529" t="s">
        <v>898</v>
      </c>
      <c r="P3529">
        <v>0.92612130636523604</v>
      </c>
      <c r="Q3529">
        <v>0.95972817420058798</v>
      </c>
      <c r="R3529" s="15">
        <v>0.218947971507432</v>
      </c>
      <c r="S3529">
        <v>2.22403998230487E-2</v>
      </c>
      <c r="T3529">
        <v>-1.7452870715262401</v>
      </c>
      <c r="U3529">
        <v>1.7452870715262401</v>
      </c>
      <c r="V3529">
        <v>1.4452676077086699</v>
      </c>
      <c r="W3529">
        <v>-10.24</v>
      </c>
      <c r="X3529">
        <v>0.12</v>
      </c>
      <c r="Y3529">
        <v>-165949</v>
      </c>
      <c r="Z3529">
        <v>-9219</v>
      </c>
      <c r="AA3529">
        <v>-0.62</v>
      </c>
      <c r="AB3529">
        <v>18</v>
      </c>
      <c r="AC3529">
        <v>5</v>
      </c>
      <c r="AD3529">
        <v>13</v>
      </c>
      <c r="AE3529">
        <v>27.78</v>
      </c>
      <c r="AF3529">
        <v>20</v>
      </c>
      <c r="AG3529">
        <v>1</v>
      </c>
      <c r="AH3529">
        <v>1</v>
      </c>
      <c r="AI3529">
        <v>16</v>
      </c>
      <c r="AJ3529" s="301">
        <v>43919</v>
      </c>
      <c r="AK3529">
        <v>2991</v>
      </c>
      <c r="AL3529">
        <v>1043</v>
      </c>
      <c r="AM3529" s="301">
        <v>43828</v>
      </c>
      <c r="AN3529">
        <v>5730</v>
      </c>
      <c r="AO3529">
        <v>1467</v>
      </c>
      <c r="AP3529" s="301">
        <v>43645</v>
      </c>
      <c r="AQ3529">
        <v>5030</v>
      </c>
      <c r="AR3529">
        <v>1461</v>
      </c>
      <c r="AS3529" s="301">
        <v>43280</v>
      </c>
      <c r="AT3529">
        <v>5190</v>
      </c>
      <c r="AU3529">
        <v>1251</v>
      </c>
    </row>
    <row r="3530" spans="1:47" x14ac:dyDescent="0.2">
      <c r="A3530" s="102">
        <v>1586</v>
      </c>
      <c r="B3530">
        <v>1332</v>
      </c>
      <c r="C3530" t="s">
        <v>1174</v>
      </c>
      <c r="D3530" t="s">
        <v>974</v>
      </c>
      <c r="E3530">
        <v>468</v>
      </c>
      <c r="F3530">
        <v>456</v>
      </c>
      <c r="G3530">
        <v>2200</v>
      </c>
      <c r="H3530" t="s">
        <v>901</v>
      </c>
      <c r="I3530">
        <v>8136</v>
      </c>
      <c r="J3530" t="s">
        <v>965</v>
      </c>
      <c r="K3530" t="s">
        <v>905</v>
      </c>
      <c r="L3530">
        <v>1682</v>
      </c>
      <c r="M3530">
        <v>1655</v>
      </c>
      <c r="N3530">
        <v>600</v>
      </c>
      <c r="O3530" t="s">
        <v>898</v>
      </c>
      <c r="P3530">
        <v>0.75910245129665799</v>
      </c>
      <c r="Q3530">
        <v>0.93490576009141702</v>
      </c>
      <c r="R3530">
        <v>8.8838954600437198E-2</v>
      </c>
      <c r="S3530">
        <v>1.7042611454894399E-2</v>
      </c>
      <c r="T3530">
        <v>-0.91845793788399299</v>
      </c>
      <c r="U3530">
        <v>0.91845793788399299</v>
      </c>
      <c r="V3530">
        <v>0.96668238314501198</v>
      </c>
      <c r="W3530">
        <v>-8.74</v>
      </c>
      <c r="X3530">
        <v>1.03</v>
      </c>
      <c r="Y3530">
        <v>-166282</v>
      </c>
      <c r="Z3530">
        <v>-15117</v>
      </c>
      <c r="AA3530">
        <v>-0.84</v>
      </c>
      <c r="AB3530">
        <v>11</v>
      </c>
      <c r="AC3530">
        <v>3</v>
      </c>
      <c r="AD3530">
        <v>8</v>
      </c>
      <c r="AE3530">
        <v>27.27</v>
      </c>
      <c r="AF3530">
        <v>18</v>
      </c>
      <c r="AG3530">
        <v>3</v>
      </c>
      <c r="AH3530">
        <v>3</v>
      </c>
      <c r="AI3530">
        <v>5</v>
      </c>
      <c r="AJ3530" s="301">
        <v>43919</v>
      </c>
      <c r="AK3530">
        <v>517</v>
      </c>
      <c r="AL3530">
        <v>1476</v>
      </c>
      <c r="AM3530" s="301">
        <v>43828</v>
      </c>
      <c r="AN3530">
        <v>652</v>
      </c>
      <c r="AO3530">
        <v>2149</v>
      </c>
      <c r="AP3530" s="301">
        <v>43645</v>
      </c>
      <c r="AQ3530">
        <v>674</v>
      </c>
      <c r="AR3530">
        <v>2424</v>
      </c>
      <c r="AS3530" s="301">
        <v>43280</v>
      </c>
      <c r="AT3530">
        <v>537</v>
      </c>
      <c r="AU3530">
        <v>2070</v>
      </c>
    </row>
    <row r="3531" spans="1:47" x14ac:dyDescent="0.2">
      <c r="A3531" s="102">
        <v>909</v>
      </c>
      <c r="B3531">
        <v>6674</v>
      </c>
      <c r="C3531" t="s">
        <v>229</v>
      </c>
      <c r="D3531" t="s">
        <v>903</v>
      </c>
      <c r="E3531">
        <v>1862</v>
      </c>
      <c r="F3531">
        <v>1836</v>
      </c>
      <c r="G3531">
        <v>500</v>
      </c>
      <c r="H3531" t="s">
        <v>898</v>
      </c>
      <c r="I3531">
        <v>8031</v>
      </c>
      <c r="J3531" t="s">
        <v>618</v>
      </c>
      <c r="K3531" t="s">
        <v>905</v>
      </c>
      <c r="L3531">
        <v>1600.5</v>
      </c>
      <c r="M3531">
        <v>1596</v>
      </c>
      <c r="N3531">
        <v>600</v>
      </c>
      <c r="O3531" t="s">
        <v>901</v>
      </c>
      <c r="P3531">
        <v>0.93943825837495498</v>
      </c>
      <c r="Q3531">
        <v>0.94920751390751801</v>
      </c>
      <c r="R3531">
        <v>3.0788066691179301E-2</v>
      </c>
      <c r="S3531">
        <v>6.9383075653363893E-2</v>
      </c>
      <c r="T3531">
        <v>1.40775118001774</v>
      </c>
      <c r="U3531">
        <v>1.40775118001774</v>
      </c>
      <c r="V3531">
        <v>1.57755196285654</v>
      </c>
      <c r="W3531">
        <v>11.11</v>
      </c>
      <c r="X3531">
        <v>4.3099999999999996</v>
      </c>
      <c r="Y3531">
        <v>-166410</v>
      </c>
      <c r="Z3531">
        <v>-12801</v>
      </c>
      <c r="AA3531">
        <v>-0.62</v>
      </c>
      <c r="AB3531">
        <v>13</v>
      </c>
      <c r="AC3531">
        <v>6</v>
      </c>
      <c r="AD3531">
        <v>7</v>
      </c>
      <c r="AE3531">
        <v>46.15</v>
      </c>
      <c r="AF3531">
        <v>18</v>
      </c>
      <c r="AG3531">
        <v>2</v>
      </c>
      <c r="AH3531">
        <v>3</v>
      </c>
      <c r="AI3531">
        <v>8</v>
      </c>
      <c r="AJ3531" s="301">
        <v>43919</v>
      </c>
      <c r="AK3531">
        <v>1481</v>
      </c>
      <c r="AL3531">
        <v>1570</v>
      </c>
      <c r="AM3531" s="301">
        <v>43828</v>
      </c>
      <c r="AN3531">
        <v>2365</v>
      </c>
      <c r="AO3531">
        <v>1946</v>
      </c>
      <c r="AP3531" s="301">
        <v>43645</v>
      </c>
      <c r="AQ3531">
        <v>2145</v>
      </c>
      <c r="AR3531">
        <v>1798</v>
      </c>
      <c r="AS3531" s="301">
        <v>43280</v>
      </c>
      <c r="AT3531">
        <v>2500</v>
      </c>
      <c r="AU3531">
        <v>1828</v>
      </c>
    </row>
    <row r="3532" spans="1:47" x14ac:dyDescent="0.2">
      <c r="A3532" s="102">
        <v>563</v>
      </c>
      <c r="B3532">
        <v>3405</v>
      </c>
      <c r="C3532" t="s">
        <v>1265</v>
      </c>
      <c r="D3532" t="s">
        <v>920</v>
      </c>
      <c r="E3532">
        <v>1120</v>
      </c>
      <c r="F3532">
        <v>1104</v>
      </c>
      <c r="G3532">
        <v>900</v>
      </c>
      <c r="H3532" t="s">
        <v>901</v>
      </c>
      <c r="I3532">
        <v>7240</v>
      </c>
      <c r="J3532" t="s">
        <v>599</v>
      </c>
      <c r="K3532" t="s">
        <v>913</v>
      </c>
      <c r="L3532">
        <v>1315</v>
      </c>
      <c r="M3532">
        <v>1294</v>
      </c>
      <c r="N3532">
        <v>800</v>
      </c>
      <c r="O3532" t="s">
        <v>898</v>
      </c>
      <c r="P3532">
        <v>0.88760871182077195</v>
      </c>
      <c r="Q3532">
        <v>0.95644737971650395</v>
      </c>
      <c r="R3532">
        <v>0.48247534537653802</v>
      </c>
      <c r="S3532">
        <v>1.2505092637125001E-3</v>
      </c>
      <c r="T3532">
        <v>-0.75279068908461499</v>
      </c>
      <c r="U3532">
        <v>0.75279068908461499</v>
      </c>
      <c r="V3532">
        <v>0.61557483138498303</v>
      </c>
      <c r="W3532">
        <v>-5.18</v>
      </c>
      <c r="X3532">
        <v>4.0199999999999996</v>
      </c>
      <c r="Y3532">
        <v>-167344</v>
      </c>
      <c r="Z3532">
        <v>-11953</v>
      </c>
      <c r="AA3532">
        <v>-0.66</v>
      </c>
      <c r="AB3532">
        <v>14</v>
      </c>
      <c r="AC3532">
        <v>7</v>
      </c>
      <c r="AD3532">
        <v>7</v>
      </c>
      <c r="AE3532">
        <v>50</v>
      </c>
      <c r="AF3532">
        <v>18</v>
      </c>
      <c r="AG3532">
        <v>2</v>
      </c>
      <c r="AH3532">
        <v>1</v>
      </c>
      <c r="AI3532">
        <v>11</v>
      </c>
      <c r="AJ3532" s="301">
        <v>43919</v>
      </c>
      <c r="AK3532">
        <v>1129</v>
      </c>
      <c r="AL3532">
        <v>1212</v>
      </c>
      <c r="AM3532" s="301">
        <v>43828</v>
      </c>
      <c r="AN3532">
        <v>1331</v>
      </c>
      <c r="AO3532">
        <v>1641</v>
      </c>
      <c r="AP3532" s="301">
        <v>43645</v>
      </c>
      <c r="AQ3532">
        <v>1308</v>
      </c>
      <c r="AR3532">
        <v>1653</v>
      </c>
      <c r="AS3532" s="301">
        <v>43280</v>
      </c>
      <c r="AT3532">
        <v>1497</v>
      </c>
      <c r="AU3532">
        <v>2099</v>
      </c>
    </row>
    <row r="3533" spans="1:47" x14ac:dyDescent="0.2">
      <c r="A3533" s="102">
        <v>2050</v>
      </c>
      <c r="B3533">
        <v>7976</v>
      </c>
      <c r="C3533" t="s">
        <v>936</v>
      </c>
      <c r="D3533" t="s">
        <v>919</v>
      </c>
      <c r="E3533">
        <v>1351</v>
      </c>
      <c r="F3533">
        <v>1370</v>
      </c>
      <c r="G3533">
        <v>800</v>
      </c>
      <c r="H3533" t="s">
        <v>898</v>
      </c>
      <c r="I3533">
        <v>9005</v>
      </c>
      <c r="J3533" t="s">
        <v>1447</v>
      </c>
      <c r="K3533" t="s">
        <v>976</v>
      </c>
      <c r="L3533">
        <v>1539</v>
      </c>
      <c r="M3533">
        <v>1512</v>
      </c>
      <c r="N3533">
        <v>700</v>
      </c>
      <c r="O3533" t="s">
        <v>901</v>
      </c>
      <c r="P3533">
        <v>0.64215869937955194</v>
      </c>
      <c r="Q3533">
        <v>0.92343801036266304</v>
      </c>
      <c r="R3533">
        <v>0.25196565238173002</v>
      </c>
      <c r="S3533">
        <v>4.0167489542522597E-2</v>
      </c>
      <c r="T3533">
        <v>1.4837031842644499</v>
      </c>
      <c r="U3533">
        <v>1.4837031842644499</v>
      </c>
      <c r="V3533">
        <v>0.69901175151758599</v>
      </c>
      <c r="W3533">
        <v>7.98</v>
      </c>
      <c r="X3533">
        <v>3.55</v>
      </c>
      <c r="Y3533">
        <v>-167966</v>
      </c>
      <c r="Z3533">
        <v>-11998</v>
      </c>
      <c r="AA3533">
        <v>-0.64</v>
      </c>
      <c r="AB3533">
        <v>14</v>
      </c>
      <c r="AC3533">
        <v>6</v>
      </c>
      <c r="AD3533">
        <v>8</v>
      </c>
      <c r="AE3533">
        <v>42.86</v>
      </c>
      <c r="AF3533">
        <v>19</v>
      </c>
      <c r="AG3533">
        <v>2</v>
      </c>
      <c r="AH3533">
        <v>3</v>
      </c>
      <c r="AI3533">
        <v>9</v>
      </c>
      <c r="AJ3533" s="301">
        <v>43919</v>
      </c>
      <c r="AK3533">
        <v>1547</v>
      </c>
      <c r="AL3533">
        <v>1734</v>
      </c>
      <c r="AM3533" s="301">
        <v>43828</v>
      </c>
      <c r="AN3533">
        <v>1638</v>
      </c>
      <c r="AO3533">
        <v>2019</v>
      </c>
      <c r="AP3533" s="301">
        <v>43645</v>
      </c>
      <c r="AQ3533">
        <v>1770</v>
      </c>
      <c r="AR3533">
        <v>1955</v>
      </c>
      <c r="AS3533" s="301">
        <v>43280</v>
      </c>
      <c r="AT3533">
        <v>2244</v>
      </c>
      <c r="AU3533">
        <v>1857</v>
      </c>
    </row>
    <row r="3534" spans="1:47" x14ac:dyDescent="0.2">
      <c r="A3534" s="102">
        <v>3431</v>
      </c>
      <c r="B3534">
        <v>4091</v>
      </c>
      <c r="C3534" t="s">
        <v>1334</v>
      </c>
      <c r="D3534" t="s">
        <v>920</v>
      </c>
      <c r="E3534">
        <v>1721</v>
      </c>
      <c r="F3534">
        <v>1751</v>
      </c>
      <c r="G3534">
        <v>600</v>
      </c>
      <c r="H3534" t="s">
        <v>901</v>
      </c>
      <c r="I3534">
        <v>8078</v>
      </c>
      <c r="J3534" t="s">
        <v>1192</v>
      </c>
      <c r="K3534" t="s">
        <v>905</v>
      </c>
      <c r="L3534">
        <v>1940</v>
      </c>
      <c r="M3534">
        <v>1940</v>
      </c>
      <c r="N3534">
        <v>500</v>
      </c>
      <c r="O3534" t="s">
        <v>898</v>
      </c>
      <c r="P3534">
        <v>0.86896116513242105</v>
      </c>
      <c r="Q3534">
        <v>0.88043256031010797</v>
      </c>
      <c r="R3534">
        <v>2.2382630722698301E-2</v>
      </c>
      <c r="S3534">
        <v>9.5766310340451605E-2</v>
      </c>
      <c r="T3534">
        <v>-1.0697311264581499</v>
      </c>
      <c r="U3534">
        <v>1.0697311264581499</v>
      </c>
      <c r="V3534">
        <v>1.2731592554723901</v>
      </c>
      <c r="W3534">
        <v>-7.13</v>
      </c>
      <c r="X3534">
        <v>8.31</v>
      </c>
      <c r="Y3534">
        <v>-167999</v>
      </c>
      <c r="Z3534">
        <v>-11200</v>
      </c>
      <c r="AA3534">
        <v>-0.62</v>
      </c>
      <c r="AB3534">
        <v>15</v>
      </c>
      <c r="AC3534">
        <v>5</v>
      </c>
      <c r="AD3534">
        <v>10</v>
      </c>
      <c r="AE3534">
        <v>33.33</v>
      </c>
      <c r="AF3534">
        <v>19</v>
      </c>
      <c r="AG3534">
        <v>3</v>
      </c>
      <c r="AH3534">
        <v>3</v>
      </c>
      <c r="AI3534">
        <v>9</v>
      </c>
      <c r="AJ3534" s="301">
        <v>43919</v>
      </c>
      <c r="AK3534">
        <v>1662</v>
      </c>
      <c r="AL3534">
        <v>1737</v>
      </c>
      <c r="AM3534" s="301">
        <v>43828</v>
      </c>
      <c r="AN3534">
        <v>2428</v>
      </c>
      <c r="AO3534">
        <v>2877</v>
      </c>
      <c r="AP3534" s="301">
        <v>43645</v>
      </c>
      <c r="AQ3534">
        <v>2285</v>
      </c>
      <c r="AR3534">
        <v>2987</v>
      </c>
      <c r="AS3534" s="301">
        <v>43280</v>
      </c>
      <c r="AT3534">
        <v>1526</v>
      </c>
      <c r="AU3534">
        <v>4185</v>
      </c>
    </row>
    <row r="3535" spans="1:47" x14ac:dyDescent="0.2">
      <c r="A3535" s="102">
        <v>3818</v>
      </c>
      <c r="B3535">
        <v>6925</v>
      </c>
      <c r="C3535" t="s">
        <v>1177</v>
      </c>
      <c r="D3535" t="s">
        <v>903</v>
      </c>
      <c r="E3535">
        <v>1339</v>
      </c>
      <c r="F3535">
        <v>1427</v>
      </c>
      <c r="G3535">
        <v>700</v>
      </c>
      <c r="H3535" t="s">
        <v>898</v>
      </c>
      <c r="I3535">
        <v>9412</v>
      </c>
      <c r="J3535" t="s">
        <v>452</v>
      </c>
      <c r="K3535" t="s">
        <v>900</v>
      </c>
      <c r="L3535">
        <v>402</v>
      </c>
      <c r="M3535">
        <v>391</v>
      </c>
      <c r="N3535">
        <v>2600</v>
      </c>
      <c r="O3535" t="s">
        <v>901</v>
      </c>
      <c r="P3535">
        <v>0.82556436274615497</v>
      </c>
      <c r="Q3535">
        <v>0.86444306861570697</v>
      </c>
      <c r="R3535">
        <v>9.42456515203492E-4</v>
      </c>
      <c r="S3535">
        <v>2.0644509552404698E-3</v>
      </c>
      <c r="T3535">
        <v>2.99899779266695</v>
      </c>
      <c r="U3535">
        <v>2.99899779266695</v>
      </c>
      <c r="V3535">
        <v>1.27360080924272</v>
      </c>
      <c r="W3535">
        <v>21.03</v>
      </c>
      <c r="X3535">
        <v>1.77</v>
      </c>
      <c r="Y3535">
        <v>-168691</v>
      </c>
      <c r="Z3535">
        <v>-9923</v>
      </c>
      <c r="AA3535">
        <v>-0.45</v>
      </c>
      <c r="AB3535">
        <v>17</v>
      </c>
      <c r="AC3535">
        <v>8</v>
      </c>
      <c r="AD3535">
        <v>9</v>
      </c>
      <c r="AE3535">
        <v>47.06</v>
      </c>
      <c r="AF3535">
        <v>21</v>
      </c>
      <c r="AG3535">
        <v>2</v>
      </c>
      <c r="AH3535">
        <v>1</v>
      </c>
      <c r="AI3535">
        <v>14</v>
      </c>
      <c r="AJ3535" s="301">
        <v>43919</v>
      </c>
      <c r="AK3535">
        <v>1060</v>
      </c>
      <c r="AL3535">
        <v>393</v>
      </c>
      <c r="AM3535" s="301">
        <v>43828</v>
      </c>
      <c r="AN3535">
        <v>1624</v>
      </c>
      <c r="AO3535">
        <v>485</v>
      </c>
      <c r="AP3535" s="301">
        <v>43645</v>
      </c>
      <c r="AQ3535">
        <v>1435</v>
      </c>
      <c r="AR3535">
        <v>438</v>
      </c>
      <c r="AS3535" s="301">
        <v>43280</v>
      </c>
      <c r="AT3535">
        <v>1385</v>
      </c>
      <c r="AU3535">
        <v>538</v>
      </c>
    </row>
    <row r="3536" spans="1:47" x14ac:dyDescent="0.2">
      <c r="A3536" s="102">
        <v>3884</v>
      </c>
      <c r="B3536">
        <v>2296</v>
      </c>
      <c r="C3536" t="s">
        <v>1472</v>
      </c>
      <c r="D3536" t="s">
        <v>923</v>
      </c>
      <c r="E3536">
        <v>646</v>
      </c>
      <c r="F3536">
        <v>643</v>
      </c>
      <c r="G3536">
        <v>1600</v>
      </c>
      <c r="H3536" t="s">
        <v>898</v>
      </c>
      <c r="I3536">
        <v>6371</v>
      </c>
      <c r="J3536" t="s">
        <v>1003</v>
      </c>
      <c r="K3536" t="s">
        <v>909</v>
      </c>
      <c r="L3536">
        <v>2599</v>
      </c>
      <c r="M3536">
        <v>2563</v>
      </c>
      <c r="N3536">
        <v>400</v>
      </c>
      <c r="O3536" t="s">
        <v>901</v>
      </c>
      <c r="P3536">
        <v>0.89482913630795102</v>
      </c>
      <c r="Q3536">
        <v>0.86141351453070503</v>
      </c>
      <c r="R3536">
        <v>1.9710360933294401E-4</v>
      </c>
      <c r="S3536" s="15">
        <v>9.98110903541235E-2</v>
      </c>
      <c r="T3536">
        <v>0.19481215280203501</v>
      </c>
      <c r="U3536">
        <v>0.19481215280203501</v>
      </c>
      <c r="V3536">
        <v>5.4417976226544297E-2</v>
      </c>
      <c r="W3536">
        <v>1.19</v>
      </c>
      <c r="X3536">
        <v>0.35</v>
      </c>
      <c r="Y3536">
        <v>-169280</v>
      </c>
      <c r="Z3536">
        <v>-9958</v>
      </c>
      <c r="AA3536">
        <v>-0.46</v>
      </c>
      <c r="AB3536">
        <v>17</v>
      </c>
      <c r="AC3536">
        <v>8</v>
      </c>
      <c r="AD3536">
        <v>9</v>
      </c>
      <c r="AE3536">
        <v>47.06</v>
      </c>
      <c r="AF3536">
        <v>20</v>
      </c>
      <c r="AG3536">
        <v>2</v>
      </c>
      <c r="AH3536">
        <v>2</v>
      </c>
      <c r="AI3536">
        <v>13</v>
      </c>
      <c r="AJ3536" s="301">
        <v>43919</v>
      </c>
      <c r="AK3536">
        <v>655</v>
      </c>
      <c r="AL3536">
        <v>2608</v>
      </c>
      <c r="AM3536" s="301">
        <v>43828</v>
      </c>
      <c r="AN3536">
        <v>705</v>
      </c>
      <c r="AO3536">
        <v>3865</v>
      </c>
      <c r="AP3536" s="301">
        <v>43645</v>
      </c>
      <c r="AQ3536">
        <v>743</v>
      </c>
      <c r="AR3536">
        <v>3630</v>
      </c>
      <c r="AS3536" s="301">
        <v>43280</v>
      </c>
      <c r="AT3536">
        <v>941</v>
      </c>
      <c r="AU3536">
        <v>4390</v>
      </c>
    </row>
    <row r="3537" spans="1:47" x14ac:dyDescent="0.2">
      <c r="A3537" s="102">
        <v>2189</v>
      </c>
      <c r="B3537">
        <v>3865</v>
      </c>
      <c r="C3537" t="s">
        <v>855</v>
      </c>
      <c r="D3537" t="s">
        <v>1049</v>
      </c>
      <c r="E3537">
        <v>391</v>
      </c>
      <c r="F3537">
        <v>381</v>
      </c>
      <c r="G3537">
        <v>2800</v>
      </c>
      <c r="H3537" t="s">
        <v>898</v>
      </c>
      <c r="I3537">
        <v>5423</v>
      </c>
      <c r="J3537" t="s">
        <v>1398</v>
      </c>
      <c r="K3537" t="s">
        <v>939</v>
      </c>
      <c r="L3537">
        <v>636</v>
      </c>
      <c r="M3537">
        <v>622</v>
      </c>
      <c r="N3537">
        <v>1700</v>
      </c>
      <c r="O3537" t="s">
        <v>901</v>
      </c>
      <c r="P3537">
        <v>0.66307080794558104</v>
      </c>
      <c r="Q3537">
        <v>0.92007841532786105</v>
      </c>
      <c r="R3537">
        <v>3.1039671940552401E-2</v>
      </c>
      <c r="S3537">
        <v>2.6506736062729699E-2</v>
      </c>
      <c r="T3537">
        <v>0.92365805350181795</v>
      </c>
      <c r="U3537">
        <v>0.92365805350181795</v>
      </c>
      <c r="V3537">
        <v>0.93271471356649904</v>
      </c>
      <c r="W3537">
        <v>4</v>
      </c>
      <c r="X3537">
        <v>0.89</v>
      </c>
      <c r="Y3537">
        <v>-169566</v>
      </c>
      <c r="Z3537">
        <v>-12112</v>
      </c>
      <c r="AA3537">
        <v>-0.62</v>
      </c>
      <c r="AB3537">
        <v>14</v>
      </c>
      <c r="AC3537">
        <v>6</v>
      </c>
      <c r="AD3537">
        <v>8</v>
      </c>
      <c r="AE3537">
        <v>42.86</v>
      </c>
      <c r="AF3537">
        <v>19</v>
      </c>
      <c r="AG3537">
        <v>3</v>
      </c>
      <c r="AH3537">
        <v>4</v>
      </c>
      <c r="AI3537">
        <v>7</v>
      </c>
      <c r="AJ3537" s="301">
        <v>43919</v>
      </c>
      <c r="AK3537">
        <v>416</v>
      </c>
      <c r="AL3537">
        <v>699</v>
      </c>
      <c r="AM3537" s="301">
        <v>43828</v>
      </c>
      <c r="AN3537">
        <v>565</v>
      </c>
      <c r="AO3537">
        <v>790</v>
      </c>
      <c r="AP3537" s="301">
        <v>43645</v>
      </c>
      <c r="AQ3537">
        <v>586</v>
      </c>
      <c r="AR3537">
        <v>829</v>
      </c>
      <c r="AS3537" s="301">
        <v>43280</v>
      </c>
      <c r="AT3537">
        <v>567</v>
      </c>
      <c r="AU3537">
        <v>975</v>
      </c>
    </row>
    <row r="3538" spans="1:47" x14ac:dyDescent="0.2">
      <c r="A3538" s="102">
        <v>2440</v>
      </c>
      <c r="B3538">
        <v>8830</v>
      </c>
      <c r="C3538" t="s">
        <v>967</v>
      </c>
      <c r="D3538" t="s">
        <v>917</v>
      </c>
      <c r="E3538">
        <v>2915</v>
      </c>
      <c r="F3538">
        <v>2881</v>
      </c>
      <c r="G3538">
        <v>300</v>
      </c>
      <c r="H3538" t="s">
        <v>898</v>
      </c>
      <c r="I3538">
        <v>9603</v>
      </c>
      <c r="J3538" t="s">
        <v>1013</v>
      </c>
      <c r="K3538" t="s">
        <v>910</v>
      </c>
      <c r="L3538">
        <v>1569</v>
      </c>
      <c r="M3538">
        <v>1540</v>
      </c>
      <c r="N3538">
        <v>600</v>
      </c>
      <c r="O3538" t="s">
        <v>901</v>
      </c>
      <c r="P3538">
        <v>0.87343283112418602</v>
      </c>
      <c r="Q3538">
        <v>0.91289682226481095</v>
      </c>
      <c r="R3538">
        <v>0.112806188008338</v>
      </c>
      <c r="S3538" s="15">
        <v>6.4419438545290197E-2</v>
      </c>
      <c r="T3538">
        <v>0.31041752592979199</v>
      </c>
      <c r="U3538">
        <v>0.31041752592979199</v>
      </c>
      <c r="V3538">
        <v>0.130045932155155</v>
      </c>
      <c r="W3538">
        <v>3.72</v>
      </c>
      <c r="X3538">
        <v>6.91</v>
      </c>
      <c r="Y3538">
        <v>-169611</v>
      </c>
      <c r="Z3538">
        <v>-24230</v>
      </c>
      <c r="AA3538">
        <v>-1.38</v>
      </c>
      <c r="AB3538">
        <v>7</v>
      </c>
      <c r="AC3538">
        <v>1</v>
      </c>
      <c r="AD3538">
        <v>6</v>
      </c>
      <c r="AE3538">
        <v>14.29</v>
      </c>
      <c r="AF3538">
        <v>19</v>
      </c>
      <c r="AG3538">
        <v>0</v>
      </c>
      <c r="AH3538">
        <v>2</v>
      </c>
      <c r="AI3538">
        <v>5</v>
      </c>
      <c r="AJ3538" s="301">
        <v>43919</v>
      </c>
      <c r="AK3538">
        <v>2789</v>
      </c>
      <c r="AL3538">
        <v>1419</v>
      </c>
      <c r="AM3538" s="301">
        <v>43828</v>
      </c>
      <c r="AN3538">
        <v>3812</v>
      </c>
      <c r="AO3538">
        <v>3135</v>
      </c>
      <c r="AP3538" s="301">
        <v>43645</v>
      </c>
      <c r="AQ3538">
        <v>3966</v>
      </c>
      <c r="AR3538">
        <v>2719</v>
      </c>
      <c r="AS3538" s="301">
        <v>43280</v>
      </c>
      <c r="AT3538">
        <v>4042</v>
      </c>
      <c r="AU3538">
        <v>3240</v>
      </c>
    </row>
    <row r="3539" spans="1:47" x14ac:dyDescent="0.2">
      <c r="A3539" s="102">
        <v>292</v>
      </c>
      <c r="B3539">
        <v>3087</v>
      </c>
      <c r="C3539" t="s">
        <v>1094</v>
      </c>
      <c r="D3539" t="s">
        <v>921</v>
      </c>
      <c r="E3539">
        <v>1721</v>
      </c>
      <c r="F3539">
        <v>1719</v>
      </c>
      <c r="G3539">
        <v>500</v>
      </c>
      <c r="H3539" t="s">
        <v>901</v>
      </c>
      <c r="I3539">
        <v>4203</v>
      </c>
      <c r="J3539" t="s">
        <v>533</v>
      </c>
      <c r="K3539" t="s">
        <v>920</v>
      </c>
      <c r="L3539">
        <v>2945</v>
      </c>
      <c r="M3539">
        <v>2890</v>
      </c>
      <c r="N3539">
        <v>300</v>
      </c>
      <c r="O3539" t="s">
        <v>898</v>
      </c>
      <c r="P3539">
        <v>0.86424179778537602</v>
      </c>
      <c r="Q3539">
        <v>0.96379212598293496</v>
      </c>
      <c r="R3539">
        <v>0.120707149290481</v>
      </c>
      <c r="S3539" s="15">
        <v>2.2854585099512398E-3</v>
      </c>
      <c r="T3539">
        <v>-0.53350094053220798</v>
      </c>
      <c r="U3539">
        <v>0.53350094053220798</v>
      </c>
      <c r="V3539">
        <v>0.91416637082264696</v>
      </c>
      <c r="W3539">
        <v>-5.67</v>
      </c>
      <c r="X3539">
        <v>0.87</v>
      </c>
      <c r="Y3539">
        <v>-170699</v>
      </c>
      <c r="Z3539">
        <v>-11380</v>
      </c>
      <c r="AA3539">
        <v>-0.51</v>
      </c>
      <c r="AB3539">
        <v>15</v>
      </c>
      <c r="AC3539">
        <v>8</v>
      </c>
      <c r="AD3539">
        <v>7</v>
      </c>
      <c r="AE3539">
        <v>53.33</v>
      </c>
      <c r="AF3539">
        <v>19</v>
      </c>
      <c r="AG3539">
        <v>3</v>
      </c>
      <c r="AH3539">
        <v>3</v>
      </c>
      <c r="AI3539">
        <v>9</v>
      </c>
      <c r="AJ3539" s="301">
        <v>43919</v>
      </c>
      <c r="AK3539">
        <v>1657</v>
      </c>
      <c r="AL3539">
        <v>2277</v>
      </c>
      <c r="AM3539" s="301">
        <v>43828</v>
      </c>
      <c r="AN3539">
        <v>2166</v>
      </c>
      <c r="AO3539">
        <v>4115</v>
      </c>
      <c r="AP3539" s="301">
        <v>43645</v>
      </c>
      <c r="AQ3539">
        <v>2077</v>
      </c>
      <c r="AR3539">
        <v>3905</v>
      </c>
      <c r="AS3539" s="301">
        <v>43280</v>
      </c>
      <c r="AT3539">
        <v>2140</v>
      </c>
      <c r="AU3539">
        <v>5305</v>
      </c>
    </row>
    <row r="3540" spans="1:47" x14ac:dyDescent="0.2">
      <c r="A3540" s="102">
        <v>1103</v>
      </c>
      <c r="B3540">
        <v>3863</v>
      </c>
      <c r="C3540" t="s">
        <v>1050</v>
      </c>
      <c r="D3540" t="s">
        <v>1049</v>
      </c>
      <c r="E3540">
        <v>1536</v>
      </c>
      <c r="F3540">
        <v>1503</v>
      </c>
      <c r="G3540">
        <v>700</v>
      </c>
      <c r="H3540" t="s">
        <v>898</v>
      </c>
      <c r="I3540">
        <v>7011</v>
      </c>
      <c r="J3540" t="s">
        <v>1152</v>
      </c>
      <c r="K3540" t="s">
        <v>909</v>
      </c>
      <c r="L3540">
        <v>2500</v>
      </c>
      <c r="M3540">
        <v>2470</v>
      </c>
      <c r="N3540">
        <v>400</v>
      </c>
      <c r="O3540" t="s">
        <v>901</v>
      </c>
      <c r="P3540">
        <v>0.78495600600180304</v>
      </c>
      <c r="Q3540">
        <v>0.94550824215206697</v>
      </c>
      <c r="R3540">
        <v>0.14246874354424799</v>
      </c>
      <c r="S3540" s="15">
        <v>1.27751872267572E-2</v>
      </c>
      <c r="T3540">
        <v>1.39150331752525</v>
      </c>
      <c r="U3540">
        <v>1.39150331752525</v>
      </c>
      <c r="V3540">
        <v>1.69585044016093</v>
      </c>
      <c r="W3540">
        <v>6.4</v>
      </c>
      <c r="X3540">
        <v>6.49</v>
      </c>
      <c r="Y3540">
        <v>-170834</v>
      </c>
      <c r="Z3540">
        <v>-15530</v>
      </c>
      <c r="AA3540">
        <v>-0.69</v>
      </c>
      <c r="AB3540">
        <v>11</v>
      </c>
      <c r="AC3540">
        <v>4</v>
      </c>
      <c r="AD3540">
        <v>7</v>
      </c>
      <c r="AE3540">
        <v>36.36</v>
      </c>
      <c r="AF3540">
        <v>17</v>
      </c>
      <c r="AG3540">
        <v>2</v>
      </c>
      <c r="AH3540">
        <v>2</v>
      </c>
      <c r="AI3540">
        <v>7</v>
      </c>
      <c r="AJ3540" s="301">
        <v>43919</v>
      </c>
      <c r="AK3540">
        <v>1583</v>
      </c>
      <c r="AL3540">
        <v>2819.5</v>
      </c>
      <c r="AM3540" s="301">
        <v>43828</v>
      </c>
      <c r="AN3540">
        <v>1848</v>
      </c>
      <c r="AO3540">
        <v>4248</v>
      </c>
      <c r="AP3540" s="301">
        <v>43645</v>
      </c>
      <c r="AQ3540">
        <v>1925</v>
      </c>
      <c r="AR3540">
        <v>4766</v>
      </c>
      <c r="AS3540" s="301">
        <v>43280</v>
      </c>
      <c r="AT3540">
        <v>1732</v>
      </c>
      <c r="AU3540">
        <v>4025</v>
      </c>
    </row>
    <row r="3541" spans="1:47" x14ac:dyDescent="0.2">
      <c r="A3541" s="102">
        <v>580</v>
      </c>
      <c r="B3541">
        <v>6501</v>
      </c>
      <c r="C3541" t="s">
        <v>1022</v>
      </c>
      <c r="D3541" t="s">
        <v>903</v>
      </c>
      <c r="E3541">
        <v>3390</v>
      </c>
      <c r="F3541">
        <v>3395</v>
      </c>
      <c r="G3541">
        <v>300</v>
      </c>
      <c r="H3541" t="s">
        <v>901</v>
      </c>
      <c r="I3541">
        <v>8425</v>
      </c>
      <c r="J3541" t="s">
        <v>1016</v>
      </c>
      <c r="K3541" t="s">
        <v>904</v>
      </c>
      <c r="L3541">
        <v>2378</v>
      </c>
      <c r="M3541">
        <v>2356</v>
      </c>
      <c r="N3541">
        <v>400</v>
      </c>
      <c r="O3541" t="s">
        <v>898</v>
      </c>
      <c r="P3541">
        <v>0.93795794493334395</v>
      </c>
      <c r="Q3541">
        <v>0.956029958829963</v>
      </c>
      <c r="R3541">
        <v>4.89838388607996E-2</v>
      </c>
      <c r="S3541" s="15">
        <v>8.4261818840865796E-2</v>
      </c>
      <c r="T3541">
        <v>-0.67723552392726205</v>
      </c>
      <c r="U3541">
        <v>0.67723552392726205</v>
      </c>
      <c r="V3541">
        <v>0.54879239147510195</v>
      </c>
      <c r="W3541">
        <v>-2.4900000000000002</v>
      </c>
      <c r="X3541">
        <v>7.47</v>
      </c>
      <c r="Y3541">
        <v>-170917</v>
      </c>
      <c r="Z3541">
        <v>-18991</v>
      </c>
      <c r="AA3541">
        <v>-1.1399999999999999</v>
      </c>
      <c r="AB3541">
        <v>9</v>
      </c>
      <c r="AC3541">
        <v>4</v>
      </c>
      <c r="AD3541">
        <v>5</v>
      </c>
      <c r="AE3541">
        <v>44.44</v>
      </c>
      <c r="AF3541">
        <v>21</v>
      </c>
      <c r="AG3541">
        <v>0</v>
      </c>
      <c r="AH3541">
        <v>2</v>
      </c>
      <c r="AI3541">
        <v>7</v>
      </c>
      <c r="AJ3541" s="301">
        <v>43919</v>
      </c>
      <c r="AK3541">
        <v>3109</v>
      </c>
      <c r="AL3541">
        <v>2183</v>
      </c>
      <c r="AM3541" s="301">
        <v>43828</v>
      </c>
      <c r="AN3541">
        <v>4626</v>
      </c>
      <c r="AO3541">
        <v>3425</v>
      </c>
      <c r="AP3541" s="301">
        <v>43645</v>
      </c>
      <c r="AQ3541">
        <v>4045</v>
      </c>
      <c r="AR3541">
        <v>2692</v>
      </c>
      <c r="AS3541" s="301">
        <v>43280</v>
      </c>
      <c r="AT3541">
        <v>3840.5</v>
      </c>
      <c r="AU3541">
        <v>2815</v>
      </c>
    </row>
    <row r="3542" spans="1:47" x14ac:dyDescent="0.2">
      <c r="A3542" s="102">
        <v>3182</v>
      </c>
      <c r="B3542">
        <v>6201</v>
      </c>
      <c r="C3542" t="s">
        <v>1150</v>
      </c>
      <c r="D3542" t="s">
        <v>913</v>
      </c>
      <c r="E3542">
        <v>5750</v>
      </c>
      <c r="F3542">
        <v>5650</v>
      </c>
      <c r="G3542">
        <v>100</v>
      </c>
      <c r="H3542" t="s">
        <v>898</v>
      </c>
      <c r="I3542">
        <v>8801</v>
      </c>
      <c r="J3542" t="s">
        <v>1458</v>
      </c>
      <c r="K3542" t="s">
        <v>917</v>
      </c>
      <c r="L3542">
        <v>1870</v>
      </c>
      <c r="M3542">
        <v>1885.5</v>
      </c>
      <c r="N3542">
        <v>300</v>
      </c>
      <c r="O3542" t="s">
        <v>901</v>
      </c>
      <c r="P3542">
        <v>0.80810906423196804</v>
      </c>
      <c r="Q3542">
        <v>0.89013260105241199</v>
      </c>
      <c r="R3542">
        <v>2.16093255495006E-2</v>
      </c>
      <c r="S3542">
        <v>6.0855312619127001E-2</v>
      </c>
      <c r="T3542">
        <v>2.1927581436260599</v>
      </c>
      <c r="U3542">
        <v>2.1927581436260599</v>
      </c>
      <c r="V3542">
        <v>2.3230524351953501</v>
      </c>
      <c r="W3542">
        <v>8.84</v>
      </c>
      <c r="X3542">
        <v>0.12</v>
      </c>
      <c r="Y3542">
        <v>-171407</v>
      </c>
      <c r="Z3542">
        <v>-28568</v>
      </c>
      <c r="AA3542">
        <v>-1.43</v>
      </c>
      <c r="AB3542">
        <v>6</v>
      </c>
      <c r="AC3542">
        <v>2</v>
      </c>
      <c r="AD3542">
        <v>4</v>
      </c>
      <c r="AE3542">
        <v>33.33</v>
      </c>
      <c r="AF3542">
        <v>19</v>
      </c>
      <c r="AG3542">
        <v>1</v>
      </c>
      <c r="AH3542">
        <v>1</v>
      </c>
      <c r="AI3542">
        <v>4</v>
      </c>
      <c r="AJ3542" s="301">
        <v>43919</v>
      </c>
      <c r="AK3542">
        <v>5370</v>
      </c>
      <c r="AL3542">
        <v>1862.5</v>
      </c>
      <c r="AM3542" s="301">
        <v>43828</v>
      </c>
      <c r="AN3542">
        <v>6330</v>
      </c>
      <c r="AO3542">
        <v>2672</v>
      </c>
      <c r="AP3542" s="301">
        <v>43645</v>
      </c>
      <c r="AQ3542">
        <v>6040</v>
      </c>
      <c r="AR3542">
        <v>2641</v>
      </c>
      <c r="AS3542" s="301">
        <v>43280</v>
      </c>
      <c r="AT3542">
        <v>6010</v>
      </c>
      <c r="AU3542">
        <v>2645.5</v>
      </c>
    </row>
    <row r="3543" spans="1:47" x14ac:dyDescent="0.2">
      <c r="A3543" s="102">
        <v>511</v>
      </c>
      <c r="B3543">
        <v>2914</v>
      </c>
      <c r="C3543" t="s">
        <v>994</v>
      </c>
      <c r="D3543" t="s">
        <v>923</v>
      </c>
      <c r="E3543">
        <v>1998.5</v>
      </c>
      <c r="F3543">
        <v>1997</v>
      </c>
      <c r="G3543">
        <v>500</v>
      </c>
      <c r="H3543" t="s">
        <v>901</v>
      </c>
      <c r="I3543">
        <v>6135</v>
      </c>
      <c r="J3543" t="s">
        <v>1452</v>
      </c>
      <c r="K3543" t="s">
        <v>909</v>
      </c>
      <c r="L3543">
        <v>3260</v>
      </c>
      <c r="M3543">
        <v>3240</v>
      </c>
      <c r="N3543">
        <v>300</v>
      </c>
      <c r="O3543" t="s">
        <v>898</v>
      </c>
      <c r="P3543">
        <v>0.891799110358931</v>
      </c>
      <c r="Q3543">
        <v>0.95781802132684202</v>
      </c>
      <c r="R3543">
        <v>0.102025594177916</v>
      </c>
      <c r="S3543">
        <v>7.7048295833267499E-2</v>
      </c>
      <c r="T3543">
        <v>-1.0522436647915201</v>
      </c>
      <c r="U3543">
        <v>1.0522436647915201</v>
      </c>
      <c r="V3543">
        <v>0.73258946474143105</v>
      </c>
      <c r="W3543">
        <v>-7.87</v>
      </c>
      <c r="X3543">
        <v>2.73</v>
      </c>
      <c r="Y3543">
        <v>-171497</v>
      </c>
      <c r="Z3543">
        <v>-17150</v>
      </c>
      <c r="AA3543">
        <v>-0.82</v>
      </c>
      <c r="AB3543">
        <v>10</v>
      </c>
      <c r="AC3543">
        <v>3</v>
      </c>
      <c r="AD3543">
        <v>7</v>
      </c>
      <c r="AE3543">
        <v>30</v>
      </c>
      <c r="AF3543">
        <v>18</v>
      </c>
      <c r="AG3543">
        <v>2</v>
      </c>
      <c r="AH3543">
        <v>2</v>
      </c>
      <c r="AI3543">
        <v>6</v>
      </c>
      <c r="AJ3543" s="301">
        <v>43919</v>
      </c>
      <c r="AK3543">
        <v>2053.5</v>
      </c>
      <c r="AL3543">
        <v>2794</v>
      </c>
      <c r="AM3543" s="301">
        <v>43828</v>
      </c>
      <c r="AN3543">
        <v>2432.5</v>
      </c>
      <c r="AO3543">
        <v>5020</v>
      </c>
      <c r="AP3543" s="301">
        <v>43645</v>
      </c>
      <c r="AQ3543">
        <v>2401</v>
      </c>
      <c r="AR3543">
        <v>4630</v>
      </c>
      <c r="AS3543" s="301">
        <v>43280</v>
      </c>
      <c r="AT3543">
        <v>3013</v>
      </c>
      <c r="AU3543">
        <v>4185</v>
      </c>
    </row>
    <row r="3544" spans="1:47" x14ac:dyDescent="0.2">
      <c r="A3544" s="102">
        <v>3513</v>
      </c>
      <c r="B3544">
        <v>1801</v>
      </c>
      <c r="C3544" t="s">
        <v>1352</v>
      </c>
      <c r="D3544" t="s">
        <v>907</v>
      </c>
      <c r="E3544">
        <v>3845</v>
      </c>
      <c r="F3544">
        <v>3905</v>
      </c>
      <c r="G3544">
        <v>200</v>
      </c>
      <c r="H3544" t="s">
        <v>898</v>
      </c>
      <c r="I3544">
        <v>4091</v>
      </c>
      <c r="J3544" t="s">
        <v>1334</v>
      </c>
      <c r="K3544" t="s">
        <v>920</v>
      </c>
      <c r="L3544">
        <v>1721</v>
      </c>
      <c r="M3544">
        <v>1751</v>
      </c>
      <c r="N3544">
        <v>400</v>
      </c>
      <c r="O3544" t="s">
        <v>901</v>
      </c>
      <c r="P3544">
        <v>0.88045985762807999</v>
      </c>
      <c r="Q3544">
        <v>0.87706777754739496</v>
      </c>
      <c r="R3544">
        <v>6.7458996666286894E-2</v>
      </c>
      <c r="S3544" s="106">
        <v>9.73756521133569E-2</v>
      </c>
      <c r="T3544">
        <v>1.60963576884777</v>
      </c>
      <c r="U3544">
        <v>1.60963576884777</v>
      </c>
      <c r="V3544">
        <v>1.65828643757386</v>
      </c>
      <c r="W3544">
        <v>8.1999999999999993</v>
      </c>
      <c r="X3544">
        <v>10.32</v>
      </c>
      <c r="Y3544">
        <v>-171904</v>
      </c>
      <c r="Z3544">
        <v>-15628</v>
      </c>
      <c r="AA3544">
        <v>-0.69</v>
      </c>
      <c r="AB3544">
        <v>11</v>
      </c>
      <c r="AC3544">
        <v>4</v>
      </c>
      <c r="AD3544">
        <v>7</v>
      </c>
      <c r="AE3544">
        <v>36.36</v>
      </c>
      <c r="AF3544">
        <v>18</v>
      </c>
      <c r="AG3544">
        <v>2</v>
      </c>
      <c r="AH3544">
        <v>2</v>
      </c>
      <c r="AI3544">
        <v>7</v>
      </c>
      <c r="AJ3544" s="301">
        <v>43919</v>
      </c>
      <c r="AK3544">
        <v>3355</v>
      </c>
      <c r="AL3544">
        <v>1662</v>
      </c>
      <c r="AM3544" s="301">
        <v>43828</v>
      </c>
      <c r="AN3544">
        <v>4545</v>
      </c>
      <c r="AO3544">
        <v>2428</v>
      </c>
      <c r="AP3544" s="301">
        <v>43645</v>
      </c>
      <c r="AQ3544">
        <v>3990</v>
      </c>
      <c r="AR3544">
        <v>2285</v>
      </c>
      <c r="AS3544" s="301">
        <v>43280</v>
      </c>
      <c r="AT3544">
        <v>5980</v>
      </c>
      <c r="AU3544">
        <v>1526</v>
      </c>
    </row>
    <row r="3545" spans="1:47" x14ac:dyDescent="0.2">
      <c r="A3545" s="102">
        <v>1506</v>
      </c>
      <c r="B3545">
        <v>4506</v>
      </c>
      <c r="C3545" t="s">
        <v>1187</v>
      </c>
      <c r="D3545" t="s">
        <v>918</v>
      </c>
      <c r="E3545">
        <v>1505</v>
      </c>
      <c r="F3545">
        <v>1453</v>
      </c>
      <c r="G3545">
        <v>700</v>
      </c>
      <c r="H3545" t="s">
        <v>898</v>
      </c>
      <c r="I3545">
        <v>7762</v>
      </c>
      <c r="J3545" t="s">
        <v>1040</v>
      </c>
      <c r="K3545" t="s">
        <v>906</v>
      </c>
      <c r="L3545">
        <v>350</v>
      </c>
      <c r="M3545">
        <v>343</v>
      </c>
      <c r="N3545">
        <v>3000</v>
      </c>
      <c r="O3545" t="s">
        <v>901</v>
      </c>
      <c r="P3545">
        <v>0.61452178803091795</v>
      </c>
      <c r="Q3545">
        <v>0.93651273507371302</v>
      </c>
      <c r="R3545">
        <v>0.11578561653757601</v>
      </c>
      <c r="S3545">
        <v>6.8009486333476393E-2</v>
      </c>
      <c r="T3545">
        <v>1.7178202518872101</v>
      </c>
      <c r="U3545">
        <v>1.7178202518872101</v>
      </c>
      <c r="V3545">
        <v>1.79502985445505</v>
      </c>
      <c r="W3545">
        <v>8.09</v>
      </c>
      <c r="X3545">
        <v>1.17</v>
      </c>
      <c r="Y3545">
        <v>-172233</v>
      </c>
      <c r="Z3545">
        <v>-9568</v>
      </c>
      <c r="AA3545">
        <v>-0.56000000000000005</v>
      </c>
      <c r="AB3545">
        <v>18</v>
      </c>
      <c r="AC3545">
        <v>7</v>
      </c>
      <c r="AD3545">
        <v>11</v>
      </c>
      <c r="AE3545">
        <v>38.89</v>
      </c>
      <c r="AF3545">
        <v>15</v>
      </c>
      <c r="AG3545">
        <v>4</v>
      </c>
      <c r="AH3545">
        <v>4</v>
      </c>
      <c r="AI3545">
        <v>10</v>
      </c>
      <c r="AJ3545" s="301">
        <v>43919</v>
      </c>
      <c r="AK3545">
        <v>1442</v>
      </c>
      <c r="AL3545">
        <v>386</v>
      </c>
      <c r="AM3545" s="301">
        <v>43828</v>
      </c>
      <c r="AN3545">
        <v>2130</v>
      </c>
      <c r="AO3545">
        <v>597</v>
      </c>
      <c r="AP3545" s="301">
        <v>43645</v>
      </c>
      <c r="AQ3545">
        <v>2128</v>
      </c>
      <c r="AR3545">
        <v>565</v>
      </c>
      <c r="AS3545" s="301">
        <v>43280</v>
      </c>
      <c r="AT3545">
        <v>2276</v>
      </c>
      <c r="AU3545">
        <v>709</v>
      </c>
    </row>
    <row r="3546" spans="1:47" x14ac:dyDescent="0.2">
      <c r="A3546" s="102">
        <v>1268</v>
      </c>
      <c r="B3546">
        <v>6457</v>
      </c>
      <c r="C3546" t="s">
        <v>1130</v>
      </c>
      <c r="D3546" t="s">
        <v>909</v>
      </c>
      <c r="E3546">
        <v>2420</v>
      </c>
      <c r="F3546">
        <v>2390</v>
      </c>
      <c r="G3546">
        <v>400</v>
      </c>
      <c r="H3546" t="s">
        <v>898</v>
      </c>
      <c r="I3546">
        <v>8750</v>
      </c>
      <c r="J3546" t="s">
        <v>27</v>
      </c>
      <c r="K3546" t="s">
        <v>1018</v>
      </c>
      <c r="L3546">
        <v>1277.5</v>
      </c>
      <c r="M3546">
        <v>1283</v>
      </c>
      <c r="N3546">
        <v>700</v>
      </c>
      <c r="O3546" t="s">
        <v>901</v>
      </c>
      <c r="P3546">
        <v>0.74597036124076599</v>
      </c>
      <c r="Q3546">
        <v>0.94214813700046596</v>
      </c>
      <c r="R3546">
        <v>0.34325928362481101</v>
      </c>
      <c r="S3546" s="15">
        <v>7.4760210053859896E-2</v>
      </c>
      <c r="T3546">
        <v>3.5584670330031397E-2</v>
      </c>
      <c r="U3546">
        <v>3.5584670330031397E-2</v>
      </c>
      <c r="V3546">
        <v>0.28754766593242698</v>
      </c>
      <c r="W3546">
        <v>0.2</v>
      </c>
      <c r="X3546">
        <v>6.06</v>
      </c>
      <c r="Y3546">
        <v>-172459</v>
      </c>
      <c r="Z3546">
        <v>-14372</v>
      </c>
      <c r="AA3546">
        <v>-0.57999999999999996</v>
      </c>
      <c r="AB3546">
        <v>12</v>
      </c>
      <c r="AC3546">
        <v>5</v>
      </c>
      <c r="AD3546">
        <v>7</v>
      </c>
      <c r="AE3546">
        <v>41.67</v>
      </c>
      <c r="AF3546">
        <v>18</v>
      </c>
      <c r="AG3546">
        <v>2</v>
      </c>
      <c r="AH3546">
        <v>2</v>
      </c>
      <c r="AI3546">
        <v>8</v>
      </c>
      <c r="AJ3546" s="301">
        <v>43919</v>
      </c>
      <c r="AK3546">
        <v>2605</v>
      </c>
      <c r="AL3546">
        <v>1305</v>
      </c>
      <c r="AM3546" s="301">
        <v>43828</v>
      </c>
      <c r="AN3546">
        <v>3310</v>
      </c>
      <c r="AO3546">
        <v>1816.5</v>
      </c>
      <c r="AP3546" s="301">
        <v>43645</v>
      </c>
      <c r="AQ3546">
        <v>2914</v>
      </c>
      <c r="AR3546">
        <v>1656</v>
      </c>
      <c r="AS3546" s="301">
        <v>43280</v>
      </c>
      <c r="AT3546">
        <v>3075</v>
      </c>
      <c r="AU3546">
        <v>1954.5</v>
      </c>
    </row>
    <row r="3547" spans="1:47" x14ac:dyDescent="0.2">
      <c r="A3547" s="102">
        <v>626</v>
      </c>
      <c r="B3547">
        <v>2685</v>
      </c>
      <c r="C3547" t="s">
        <v>1479</v>
      </c>
      <c r="D3547" t="s">
        <v>921</v>
      </c>
      <c r="E3547">
        <v>1733</v>
      </c>
      <c r="F3547">
        <v>1726</v>
      </c>
      <c r="G3547">
        <v>600</v>
      </c>
      <c r="H3547" t="s">
        <v>898</v>
      </c>
      <c r="I3547">
        <v>7453</v>
      </c>
      <c r="J3547" t="s">
        <v>50</v>
      </c>
      <c r="K3547" t="s">
        <v>921</v>
      </c>
      <c r="L3547">
        <v>1533</v>
      </c>
      <c r="M3547">
        <v>1495</v>
      </c>
      <c r="N3547">
        <v>700</v>
      </c>
      <c r="O3547" t="s">
        <v>901</v>
      </c>
      <c r="P3547">
        <v>0.947293598736071</v>
      </c>
      <c r="Q3547">
        <v>0.95486470796142897</v>
      </c>
      <c r="R3547">
        <v>6.1016909265416898E-2</v>
      </c>
      <c r="S3547" s="15">
        <v>2.7958034384022099E-2</v>
      </c>
      <c r="T3547">
        <v>0.24769183658295399</v>
      </c>
      <c r="U3547">
        <v>0.24769183658295399</v>
      </c>
      <c r="V3547">
        <v>0.32851894977388402</v>
      </c>
      <c r="W3547">
        <v>1.44</v>
      </c>
      <c r="X3547">
        <v>1.05</v>
      </c>
      <c r="Y3547">
        <v>-172500</v>
      </c>
      <c r="Z3547">
        <v>-12321</v>
      </c>
      <c r="AA3547">
        <v>-0.57999999999999996</v>
      </c>
      <c r="AB3547">
        <v>14</v>
      </c>
      <c r="AC3547">
        <v>7</v>
      </c>
      <c r="AD3547">
        <v>7</v>
      </c>
      <c r="AE3547">
        <v>50</v>
      </c>
      <c r="AF3547">
        <v>16</v>
      </c>
      <c r="AG3547">
        <v>3</v>
      </c>
      <c r="AH3547">
        <v>4</v>
      </c>
      <c r="AI3547">
        <v>7</v>
      </c>
      <c r="AJ3547" s="301">
        <v>43919</v>
      </c>
      <c r="AK3547">
        <v>1291</v>
      </c>
      <c r="AL3547">
        <v>1204</v>
      </c>
      <c r="AM3547" s="301">
        <v>43828</v>
      </c>
      <c r="AN3547">
        <v>2489</v>
      </c>
      <c r="AO3547">
        <v>2556</v>
      </c>
      <c r="AP3547" s="301">
        <v>43645</v>
      </c>
      <c r="AQ3547">
        <v>2320</v>
      </c>
      <c r="AR3547">
        <v>1959</v>
      </c>
      <c r="AS3547" s="301">
        <v>43280</v>
      </c>
      <c r="AT3547">
        <v>1209</v>
      </c>
      <c r="AU3547">
        <v>3775</v>
      </c>
    </row>
    <row r="3548" spans="1:47" x14ac:dyDescent="0.2">
      <c r="A3548" s="102">
        <v>3910</v>
      </c>
      <c r="B3548">
        <v>1942</v>
      </c>
      <c r="C3548" t="s">
        <v>1188</v>
      </c>
      <c r="D3548" t="s">
        <v>907</v>
      </c>
      <c r="E3548">
        <v>909</v>
      </c>
      <c r="F3548">
        <v>903</v>
      </c>
      <c r="G3548">
        <v>1100</v>
      </c>
      <c r="H3548" t="s">
        <v>901</v>
      </c>
      <c r="I3548">
        <v>2801</v>
      </c>
      <c r="J3548" t="s">
        <v>490</v>
      </c>
      <c r="K3548" t="s">
        <v>923</v>
      </c>
      <c r="L3548">
        <v>5250</v>
      </c>
      <c r="M3548">
        <v>5080</v>
      </c>
      <c r="N3548">
        <v>200</v>
      </c>
      <c r="O3548" t="s">
        <v>898</v>
      </c>
      <c r="P3548">
        <v>0.851051869232194</v>
      </c>
      <c r="Q3548">
        <v>0.859946440782834</v>
      </c>
      <c r="R3548">
        <v>0.22746304194011599</v>
      </c>
      <c r="S3548" s="15">
        <v>9.5686706737825103E-3</v>
      </c>
      <c r="T3548">
        <v>-0.76842544020125303</v>
      </c>
      <c r="U3548">
        <v>0.76842544020125303</v>
      </c>
      <c r="V3548">
        <v>1.22981270057382</v>
      </c>
      <c r="W3548">
        <v>-3.51</v>
      </c>
      <c r="X3548">
        <v>2.23</v>
      </c>
      <c r="Y3548">
        <v>-173304</v>
      </c>
      <c r="Z3548">
        <v>-11554</v>
      </c>
      <c r="AA3548">
        <v>-0.59</v>
      </c>
      <c r="AB3548">
        <v>15</v>
      </c>
      <c r="AC3548">
        <v>7</v>
      </c>
      <c r="AD3548">
        <v>8</v>
      </c>
      <c r="AE3548">
        <v>46.67</v>
      </c>
      <c r="AF3548">
        <v>19</v>
      </c>
      <c r="AG3548">
        <v>2</v>
      </c>
      <c r="AH3548">
        <v>4</v>
      </c>
      <c r="AI3548">
        <v>9</v>
      </c>
      <c r="AJ3548" s="301">
        <v>43919</v>
      </c>
      <c r="AK3548">
        <v>873</v>
      </c>
      <c r="AL3548">
        <v>4575</v>
      </c>
      <c r="AM3548" s="301">
        <v>43828</v>
      </c>
      <c r="AN3548">
        <v>1049</v>
      </c>
      <c r="AO3548">
        <v>5370</v>
      </c>
      <c r="AP3548" s="301">
        <v>43645</v>
      </c>
      <c r="AQ3548">
        <v>926</v>
      </c>
      <c r="AR3548">
        <v>4765</v>
      </c>
      <c r="AS3548" s="301">
        <v>43280</v>
      </c>
      <c r="AT3548">
        <v>1186</v>
      </c>
      <c r="AU3548">
        <v>5240</v>
      </c>
    </row>
    <row r="3549" spans="1:47" x14ac:dyDescent="0.2">
      <c r="A3549" s="102">
        <v>805</v>
      </c>
      <c r="B3549">
        <v>3863</v>
      </c>
      <c r="C3549" t="s">
        <v>1050</v>
      </c>
      <c r="D3549" t="s">
        <v>1049</v>
      </c>
      <c r="E3549">
        <v>1536</v>
      </c>
      <c r="F3549">
        <v>1503</v>
      </c>
      <c r="G3549">
        <v>700</v>
      </c>
      <c r="H3549" t="s">
        <v>901</v>
      </c>
      <c r="I3549">
        <v>6269</v>
      </c>
      <c r="J3549" t="s">
        <v>1176</v>
      </c>
      <c r="K3549" t="s">
        <v>909</v>
      </c>
      <c r="L3549">
        <v>1470</v>
      </c>
      <c r="M3549">
        <v>1434</v>
      </c>
      <c r="N3549">
        <v>700</v>
      </c>
      <c r="O3549" t="s">
        <v>898</v>
      </c>
      <c r="P3549">
        <v>0.79935638135669895</v>
      </c>
      <c r="Q3549">
        <v>0.95108263483507205</v>
      </c>
      <c r="R3549">
        <v>2.0168283330190301E-2</v>
      </c>
      <c r="S3549">
        <v>3.08876167968506E-4</v>
      </c>
      <c r="T3549">
        <v>-0.13382272669485801</v>
      </c>
      <c r="U3549">
        <v>0.13382272669485801</v>
      </c>
      <c r="V3549">
        <v>0.46689221928442298</v>
      </c>
      <c r="W3549">
        <v>-1.1200000000000001</v>
      </c>
      <c r="X3549">
        <v>4.59</v>
      </c>
      <c r="Y3549">
        <v>-173537</v>
      </c>
      <c r="Z3549">
        <v>-13349</v>
      </c>
      <c r="AA3549">
        <v>-0.6</v>
      </c>
      <c r="AB3549">
        <v>13</v>
      </c>
      <c r="AC3549">
        <v>5</v>
      </c>
      <c r="AD3549">
        <v>8</v>
      </c>
      <c r="AE3549">
        <v>38.46</v>
      </c>
      <c r="AF3549">
        <v>14</v>
      </c>
      <c r="AG3549">
        <v>4</v>
      </c>
      <c r="AH3549">
        <v>3</v>
      </c>
      <c r="AI3549">
        <v>6</v>
      </c>
      <c r="AJ3549" s="301">
        <v>43919</v>
      </c>
      <c r="AK3549">
        <v>1583</v>
      </c>
      <c r="AL3549">
        <v>1331</v>
      </c>
      <c r="AM3549" s="301">
        <v>43828</v>
      </c>
      <c r="AN3549">
        <v>1848</v>
      </c>
      <c r="AO3549">
        <v>2665</v>
      </c>
      <c r="AP3549" s="301">
        <v>43645</v>
      </c>
      <c r="AQ3549">
        <v>1925</v>
      </c>
      <c r="AR3549">
        <v>3090</v>
      </c>
      <c r="AS3549" s="301">
        <v>43280</v>
      </c>
      <c r="AT3549">
        <v>1732</v>
      </c>
      <c r="AU3549">
        <v>3045</v>
      </c>
    </row>
    <row r="3550" spans="1:47" x14ac:dyDescent="0.2">
      <c r="A3550" s="102">
        <v>3205</v>
      </c>
      <c r="B3550">
        <v>5423</v>
      </c>
      <c r="C3550" t="s">
        <v>1398</v>
      </c>
      <c r="D3550" t="s">
        <v>939</v>
      </c>
      <c r="E3550">
        <v>636</v>
      </c>
      <c r="F3550">
        <v>622</v>
      </c>
      <c r="G3550">
        <v>1800</v>
      </c>
      <c r="H3550" t="s">
        <v>898</v>
      </c>
      <c r="I3550">
        <v>8242</v>
      </c>
      <c r="J3550" t="s">
        <v>636</v>
      </c>
      <c r="K3550" t="s">
        <v>921</v>
      </c>
      <c r="L3550">
        <v>745</v>
      </c>
      <c r="M3550">
        <v>727</v>
      </c>
      <c r="N3550">
        <v>1500</v>
      </c>
      <c r="O3550" t="s">
        <v>901</v>
      </c>
      <c r="P3550">
        <v>0.58396709211980102</v>
      </c>
      <c r="Q3550">
        <v>0.88911619297198097</v>
      </c>
      <c r="R3550">
        <v>0.48122160074882703</v>
      </c>
      <c r="S3550">
        <v>8.8065392486936497E-2</v>
      </c>
      <c r="T3550">
        <v>0.54765426135153805</v>
      </c>
      <c r="U3550">
        <v>0.54765426135153805</v>
      </c>
      <c r="V3550">
        <v>0.42937552181524302</v>
      </c>
      <c r="W3550">
        <v>2.36</v>
      </c>
      <c r="X3550">
        <v>2.67</v>
      </c>
      <c r="Y3550">
        <v>-173678</v>
      </c>
      <c r="Z3550">
        <v>-10855</v>
      </c>
      <c r="AA3550">
        <v>-0.57999999999999996</v>
      </c>
      <c r="AB3550">
        <v>16</v>
      </c>
      <c r="AC3550">
        <v>9</v>
      </c>
      <c r="AD3550">
        <v>7</v>
      </c>
      <c r="AE3550">
        <v>56.25</v>
      </c>
      <c r="AF3550">
        <v>20</v>
      </c>
      <c r="AG3550">
        <v>2</v>
      </c>
      <c r="AH3550">
        <v>3</v>
      </c>
      <c r="AI3550">
        <v>11</v>
      </c>
      <c r="AJ3550" s="301">
        <v>43919</v>
      </c>
      <c r="AK3550">
        <v>699</v>
      </c>
      <c r="AL3550">
        <v>785</v>
      </c>
      <c r="AM3550" s="301">
        <v>43828</v>
      </c>
      <c r="AN3550">
        <v>790</v>
      </c>
      <c r="AO3550">
        <v>1227</v>
      </c>
      <c r="AP3550" s="301">
        <v>43645</v>
      </c>
      <c r="AQ3550">
        <v>829</v>
      </c>
      <c r="AR3550">
        <v>1271</v>
      </c>
      <c r="AS3550" s="301">
        <v>43280</v>
      </c>
      <c r="AT3550">
        <v>975</v>
      </c>
      <c r="AU3550">
        <v>1697</v>
      </c>
    </row>
    <row r="3551" spans="1:47" x14ac:dyDescent="0.2">
      <c r="A3551" s="102">
        <v>3051</v>
      </c>
      <c r="B3551">
        <v>1959</v>
      </c>
      <c r="C3551" t="s">
        <v>1446</v>
      </c>
      <c r="D3551" t="s">
        <v>907</v>
      </c>
      <c r="E3551">
        <v>3135</v>
      </c>
      <c r="F3551">
        <v>3115</v>
      </c>
      <c r="G3551">
        <v>300</v>
      </c>
      <c r="H3551" t="s">
        <v>898</v>
      </c>
      <c r="I3551">
        <v>8308</v>
      </c>
      <c r="J3551" t="s">
        <v>48</v>
      </c>
      <c r="K3551" t="s">
        <v>940</v>
      </c>
      <c r="L3551">
        <v>366</v>
      </c>
      <c r="M3551">
        <v>368</v>
      </c>
      <c r="N3551">
        <v>2500</v>
      </c>
      <c r="O3551" t="s">
        <v>901</v>
      </c>
      <c r="P3551">
        <v>0.71044645612609703</v>
      </c>
      <c r="Q3551">
        <v>0.89522273446979095</v>
      </c>
      <c r="R3551">
        <v>0.132888766993871</v>
      </c>
      <c r="S3551">
        <v>7.1724955402419993E-2</v>
      </c>
      <c r="T3551">
        <v>0.440183151033258</v>
      </c>
      <c r="U3551">
        <v>0.440183151033258</v>
      </c>
      <c r="V3551">
        <v>0.38704953443559398</v>
      </c>
      <c r="W3551">
        <v>2.34</v>
      </c>
      <c r="X3551">
        <v>1.55</v>
      </c>
      <c r="Y3551">
        <v>-174306</v>
      </c>
      <c r="Z3551">
        <v>-12450</v>
      </c>
      <c r="AA3551">
        <v>-0.54</v>
      </c>
      <c r="AB3551">
        <v>14</v>
      </c>
      <c r="AC3551">
        <v>8</v>
      </c>
      <c r="AD3551">
        <v>6</v>
      </c>
      <c r="AE3551">
        <v>57.14</v>
      </c>
      <c r="AF3551">
        <v>20</v>
      </c>
      <c r="AG3551">
        <v>2</v>
      </c>
      <c r="AH3551">
        <v>2</v>
      </c>
      <c r="AI3551">
        <v>10</v>
      </c>
      <c r="AJ3551" s="301">
        <v>43919</v>
      </c>
      <c r="AK3551">
        <v>3070</v>
      </c>
      <c r="AL3551">
        <v>344</v>
      </c>
      <c r="AM3551" s="301">
        <v>43828</v>
      </c>
      <c r="AN3551">
        <v>3235</v>
      </c>
      <c r="AO3551">
        <v>479</v>
      </c>
      <c r="AP3551" s="301">
        <v>43645</v>
      </c>
      <c r="AQ3551">
        <v>3325</v>
      </c>
      <c r="AR3551">
        <v>453.5</v>
      </c>
      <c r="AS3551" s="301">
        <v>43280</v>
      </c>
      <c r="AT3551">
        <v>5210</v>
      </c>
      <c r="AU3551">
        <v>582.29999999999995</v>
      </c>
    </row>
    <row r="3552" spans="1:47" x14ac:dyDescent="0.2">
      <c r="A3552" s="102">
        <v>2703</v>
      </c>
      <c r="B3552">
        <v>1861</v>
      </c>
      <c r="C3552" t="s">
        <v>1204</v>
      </c>
      <c r="D3552" t="s">
        <v>907</v>
      </c>
      <c r="E3552">
        <v>2536</v>
      </c>
      <c r="F3552">
        <v>2521</v>
      </c>
      <c r="G3552">
        <v>400</v>
      </c>
      <c r="H3552" t="s">
        <v>901</v>
      </c>
      <c r="I3552">
        <v>6326</v>
      </c>
      <c r="J3552" t="s">
        <v>1450</v>
      </c>
      <c r="K3552" t="s">
        <v>909</v>
      </c>
      <c r="L3552">
        <v>1614.5</v>
      </c>
      <c r="M3552">
        <v>1599</v>
      </c>
      <c r="N3552">
        <v>600</v>
      </c>
      <c r="O3552" t="s">
        <v>898</v>
      </c>
      <c r="P3552">
        <v>0.89679984918921596</v>
      </c>
      <c r="Q3552">
        <v>0.90600991070402304</v>
      </c>
      <c r="R3552">
        <v>0.118435959076462</v>
      </c>
      <c r="S3552" s="15">
        <v>4.1105353634543901E-2</v>
      </c>
      <c r="T3552">
        <v>-1.8743283303862499</v>
      </c>
      <c r="U3552">
        <v>1.8743283303862499</v>
      </c>
      <c r="V3552">
        <v>1.97140850168537</v>
      </c>
      <c r="W3552">
        <v>-12.1</v>
      </c>
      <c r="X3552">
        <v>4.8600000000000003</v>
      </c>
      <c r="Y3552">
        <v>-174862</v>
      </c>
      <c r="Z3552">
        <v>-14572</v>
      </c>
      <c r="AA3552">
        <v>-0.74</v>
      </c>
      <c r="AB3552">
        <v>12</v>
      </c>
      <c r="AC3552">
        <v>7</v>
      </c>
      <c r="AD3552">
        <v>5</v>
      </c>
      <c r="AE3552">
        <v>58.33</v>
      </c>
      <c r="AF3552">
        <v>21</v>
      </c>
      <c r="AG3552">
        <v>0</v>
      </c>
      <c r="AH3552">
        <v>2</v>
      </c>
      <c r="AI3552">
        <v>10</v>
      </c>
      <c r="AJ3552" s="301">
        <v>43919</v>
      </c>
      <c r="AK3552">
        <v>2481</v>
      </c>
      <c r="AL3552">
        <v>1398.5</v>
      </c>
      <c r="AM3552" s="301">
        <v>43828</v>
      </c>
      <c r="AN3552">
        <v>3330</v>
      </c>
      <c r="AO3552">
        <v>1726</v>
      </c>
      <c r="AP3552" s="301">
        <v>43645</v>
      </c>
      <c r="AQ3552">
        <v>3310</v>
      </c>
      <c r="AR3552">
        <v>1813</v>
      </c>
      <c r="AS3552" s="301">
        <v>43280</v>
      </c>
      <c r="AT3552">
        <v>3740</v>
      </c>
      <c r="AU3552">
        <v>1732</v>
      </c>
    </row>
    <row r="3553" spans="1:47" x14ac:dyDescent="0.2">
      <c r="A3553" s="102">
        <v>2005</v>
      </c>
      <c r="B3553">
        <v>1942</v>
      </c>
      <c r="C3553" t="s">
        <v>1188</v>
      </c>
      <c r="D3553" t="s">
        <v>907</v>
      </c>
      <c r="E3553">
        <v>909</v>
      </c>
      <c r="F3553">
        <v>903</v>
      </c>
      <c r="G3553">
        <v>1000</v>
      </c>
      <c r="H3553" t="s">
        <v>901</v>
      </c>
      <c r="I3553">
        <v>7313</v>
      </c>
      <c r="J3553" t="s">
        <v>857</v>
      </c>
      <c r="K3553" t="s">
        <v>913</v>
      </c>
      <c r="L3553">
        <v>2939</v>
      </c>
      <c r="M3553">
        <v>2923</v>
      </c>
      <c r="N3553">
        <v>300</v>
      </c>
      <c r="O3553" t="s">
        <v>898</v>
      </c>
      <c r="P3553">
        <v>0.86089895798743299</v>
      </c>
      <c r="Q3553">
        <v>0.92466266901094496</v>
      </c>
      <c r="R3553" s="15">
        <v>0.14740739629959099</v>
      </c>
      <c r="S3553">
        <v>2.2622555975844099E-2</v>
      </c>
      <c r="T3553">
        <v>-0.77884708770907396</v>
      </c>
      <c r="U3553">
        <v>0.77884708770907396</v>
      </c>
      <c r="V3553">
        <v>0.703762842078554</v>
      </c>
      <c r="W3553">
        <v>-3.85</v>
      </c>
      <c r="X3553">
        <v>2.98</v>
      </c>
      <c r="Y3553">
        <v>-174997</v>
      </c>
      <c r="Z3553">
        <v>-11666</v>
      </c>
      <c r="AA3553">
        <v>-0.7</v>
      </c>
      <c r="AB3553">
        <v>15</v>
      </c>
      <c r="AC3553">
        <v>6</v>
      </c>
      <c r="AD3553">
        <v>9</v>
      </c>
      <c r="AE3553">
        <v>40</v>
      </c>
      <c r="AF3553">
        <v>19</v>
      </c>
      <c r="AG3553">
        <v>1</v>
      </c>
      <c r="AH3553">
        <v>1</v>
      </c>
      <c r="AI3553">
        <v>13</v>
      </c>
      <c r="AJ3553" s="301">
        <v>43919</v>
      </c>
      <c r="AK3553">
        <v>873</v>
      </c>
      <c r="AL3553">
        <v>2701</v>
      </c>
      <c r="AM3553" s="301">
        <v>43828</v>
      </c>
      <c r="AN3553">
        <v>1049</v>
      </c>
      <c r="AO3553">
        <v>3425</v>
      </c>
      <c r="AP3553" s="301">
        <v>43645</v>
      </c>
      <c r="AQ3553">
        <v>926</v>
      </c>
      <c r="AR3553">
        <v>3075</v>
      </c>
      <c r="AS3553" s="301">
        <v>43280</v>
      </c>
      <c r="AT3553">
        <v>1186</v>
      </c>
      <c r="AU3553">
        <v>4495</v>
      </c>
    </row>
    <row r="3554" spans="1:47" x14ac:dyDescent="0.2">
      <c r="A3554" s="102">
        <v>505</v>
      </c>
      <c r="B3554">
        <v>4208</v>
      </c>
      <c r="C3554" t="s">
        <v>1026</v>
      </c>
      <c r="D3554" t="s">
        <v>920</v>
      </c>
      <c r="E3554">
        <v>1810</v>
      </c>
      <c r="F3554">
        <v>1797</v>
      </c>
      <c r="G3554">
        <v>600</v>
      </c>
      <c r="H3554" t="s">
        <v>898</v>
      </c>
      <c r="I3554">
        <v>5021</v>
      </c>
      <c r="J3554" t="s">
        <v>1391</v>
      </c>
      <c r="K3554" t="s">
        <v>1090</v>
      </c>
      <c r="L3554">
        <v>1576</v>
      </c>
      <c r="M3554">
        <v>1538</v>
      </c>
      <c r="N3554">
        <v>700</v>
      </c>
      <c r="O3554" t="s">
        <v>901</v>
      </c>
      <c r="P3554">
        <v>0.74709496969877498</v>
      </c>
      <c r="Q3554">
        <v>0.95810014640069796</v>
      </c>
      <c r="R3554" s="15">
        <v>0.13977737050343</v>
      </c>
      <c r="S3554">
        <v>3.41574956159163E-2</v>
      </c>
      <c r="T3554">
        <v>1.1596827546116999</v>
      </c>
      <c r="U3554">
        <v>1.1596827546116999</v>
      </c>
      <c r="V3554">
        <v>0.85328125369463603</v>
      </c>
      <c r="W3554">
        <v>5</v>
      </c>
      <c r="X3554">
        <v>0.15</v>
      </c>
      <c r="Y3554">
        <v>-175148</v>
      </c>
      <c r="Z3554">
        <v>-25021</v>
      </c>
      <c r="AA3554">
        <v>-1.23</v>
      </c>
      <c r="AB3554">
        <v>7</v>
      </c>
      <c r="AC3554">
        <v>3</v>
      </c>
      <c r="AD3554">
        <v>4</v>
      </c>
      <c r="AE3554">
        <v>42.86</v>
      </c>
      <c r="AF3554">
        <v>18</v>
      </c>
      <c r="AG3554">
        <v>1</v>
      </c>
      <c r="AH3554">
        <v>2</v>
      </c>
      <c r="AI3554">
        <v>4</v>
      </c>
      <c r="AJ3554" s="301">
        <v>43919</v>
      </c>
      <c r="AK3554">
        <v>1691</v>
      </c>
      <c r="AL3554">
        <v>1508</v>
      </c>
      <c r="AM3554" s="301">
        <v>43828</v>
      </c>
      <c r="AN3554">
        <v>2379</v>
      </c>
      <c r="AO3554">
        <v>2515</v>
      </c>
      <c r="AP3554" s="301">
        <v>43645</v>
      </c>
      <c r="AQ3554">
        <v>2298</v>
      </c>
      <c r="AR3554">
        <v>2522</v>
      </c>
      <c r="AS3554" s="301">
        <v>43280</v>
      </c>
      <c r="AT3554">
        <v>2821</v>
      </c>
      <c r="AU3554">
        <v>3880</v>
      </c>
    </row>
    <row r="3555" spans="1:47" x14ac:dyDescent="0.2">
      <c r="A3555" s="102">
        <v>3868</v>
      </c>
      <c r="B3555">
        <v>8801</v>
      </c>
      <c r="C3555" t="s">
        <v>1458</v>
      </c>
      <c r="D3555" t="s">
        <v>917</v>
      </c>
      <c r="E3555">
        <v>1870</v>
      </c>
      <c r="F3555">
        <v>1885.5</v>
      </c>
      <c r="G3555">
        <v>500</v>
      </c>
      <c r="H3555" t="s">
        <v>901</v>
      </c>
      <c r="I3555">
        <v>9715</v>
      </c>
      <c r="J3555" t="s">
        <v>1135</v>
      </c>
      <c r="K3555" t="s">
        <v>910</v>
      </c>
      <c r="L3555">
        <v>2544</v>
      </c>
      <c r="M3555">
        <v>2541</v>
      </c>
      <c r="N3555">
        <v>400</v>
      </c>
      <c r="O3555" t="s">
        <v>898</v>
      </c>
      <c r="P3555">
        <v>0.64935996247721695</v>
      </c>
      <c r="Q3555">
        <v>0.86221180099704997</v>
      </c>
      <c r="R3555">
        <v>0.26725349021925499</v>
      </c>
      <c r="S3555">
        <v>6.5262116945288495E-2</v>
      </c>
      <c r="T3555">
        <v>-2.1235126237372199</v>
      </c>
      <c r="U3555">
        <v>2.1235126237372199</v>
      </c>
      <c r="V3555">
        <v>2.0779054931630001</v>
      </c>
      <c r="W3555">
        <v>-24.2</v>
      </c>
      <c r="X3555">
        <v>7.25</v>
      </c>
      <c r="Y3555">
        <v>-176977</v>
      </c>
      <c r="Z3555">
        <v>-19664</v>
      </c>
      <c r="AA3555">
        <v>-1.1000000000000001</v>
      </c>
      <c r="AB3555">
        <v>9</v>
      </c>
      <c r="AC3555">
        <v>2</v>
      </c>
      <c r="AD3555">
        <v>7</v>
      </c>
      <c r="AE3555">
        <v>22.22</v>
      </c>
      <c r="AF3555">
        <v>14</v>
      </c>
      <c r="AG3555">
        <v>2</v>
      </c>
      <c r="AH3555">
        <v>2</v>
      </c>
      <c r="AI3555">
        <v>5</v>
      </c>
      <c r="AJ3555" s="301">
        <v>43919</v>
      </c>
      <c r="AK3555">
        <v>1862.5</v>
      </c>
      <c r="AL3555">
        <v>1916</v>
      </c>
      <c r="AM3555" s="301">
        <v>43828</v>
      </c>
      <c r="AN3555">
        <v>2672</v>
      </c>
      <c r="AO3555">
        <v>2968</v>
      </c>
      <c r="AP3555" s="301">
        <v>43645</v>
      </c>
      <c r="AQ3555">
        <v>2641</v>
      </c>
      <c r="AR3555">
        <v>2456</v>
      </c>
      <c r="AS3555" s="301">
        <v>43280</v>
      </c>
      <c r="AT3555">
        <v>2645.5</v>
      </c>
      <c r="AU3555">
        <v>2590</v>
      </c>
    </row>
    <row r="3556" spans="1:47" x14ac:dyDescent="0.2">
      <c r="A3556" s="102">
        <v>1959</v>
      </c>
      <c r="B3556">
        <v>3405</v>
      </c>
      <c r="C3556" t="s">
        <v>1265</v>
      </c>
      <c r="D3556" t="s">
        <v>920</v>
      </c>
      <c r="E3556">
        <v>1120</v>
      </c>
      <c r="F3556">
        <v>1104</v>
      </c>
      <c r="G3556">
        <v>900</v>
      </c>
      <c r="H3556" t="s">
        <v>901</v>
      </c>
      <c r="I3556">
        <v>6501</v>
      </c>
      <c r="J3556" t="s">
        <v>1022</v>
      </c>
      <c r="K3556" t="s">
        <v>903</v>
      </c>
      <c r="L3556">
        <v>3390</v>
      </c>
      <c r="M3556">
        <v>3395</v>
      </c>
      <c r="N3556">
        <v>300</v>
      </c>
      <c r="O3556" t="s">
        <v>898</v>
      </c>
      <c r="P3556">
        <v>0.94220901353976505</v>
      </c>
      <c r="Q3556">
        <v>0.92598346854784597</v>
      </c>
      <c r="R3556">
        <v>5.6454773145908403E-2</v>
      </c>
      <c r="S3556" s="15">
        <v>2.92961412315728E-3</v>
      </c>
      <c r="T3556">
        <v>-0.99556343089402899</v>
      </c>
      <c r="U3556">
        <v>0.99556343089402899</v>
      </c>
      <c r="V3556">
        <v>0.30944140988790098</v>
      </c>
      <c r="W3556">
        <v>-4.7</v>
      </c>
      <c r="X3556">
        <v>2.44</v>
      </c>
      <c r="Y3556">
        <v>-177613</v>
      </c>
      <c r="Z3556">
        <v>-10448</v>
      </c>
      <c r="AA3556">
        <v>-0.64</v>
      </c>
      <c r="AB3556">
        <v>17</v>
      </c>
      <c r="AC3556">
        <v>7</v>
      </c>
      <c r="AD3556">
        <v>10</v>
      </c>
      <c r="AE3556">
        <v>41.18</v>
      </c>
      <c r="AF3556">
        <v>18</v>
      </c>
      <c r="AG3556">
        <v>2</v>
      </c>
      <c r="AH3556">
        <v>2</v>
      </c>
      <c r="AI3556">
        <v>13</v>
      </c>
      <c r="AJ3556" s="301">
        <v>43919</v>
      </c>
      <c r="AK3556">
        <v>1129</v>
      </c>
      <c r="AL3556">
        <v>3109</v>
      </c>
      <c r="AM3556" s="301">
        <v>43828</v>
      </c>
      <c r="AN3556">
        <v>1331</v>
      </c>
      <c r="AO3556">
        <v>4626</v>
      </c>
      <c r="AP3556" s="301">
        <v>43645</v>
      </c>
      <c r="AQ3556">
        <v>1308</v>
      </c>
      <c r="AR3556">
        <v>4045</v>
      </c>
      <c r="AS3556" s="301">
        <v>43280</v>
      </c>
      <c r="AT3556">
        <v>1497</v>
      </c>
      <c r="AU3556">
        <v>3840.5</v>
      </c>
    </row>
    <row r="3557" spans="1:47" x14ac:dyDescent="0.2">
      <c r="A3557" s="102">
        <v>4096</v>
      </c>
      <c r="B3557">
        <v>2337</v>
      </c>
      <c r="C3557" t="s">
        <v>1172</v>
      </c>
      <c r="D3557" t="s">
        <v>917</v>
      </c>
      <c r="E3557">
        <v>267</v>
      </c>
      <c r="F3557">
        <v>265</v>
      </c>
      <c r="G3557">
        <v>3200</v>
      </c>
      <c r="H3557" t="s">
        <v>901</v>
      </c>
      <c r="I3557">
        <v>2587</v>
      </c>
      <c r="J3557" t="s">
        <v>1233</v>
      </c>
      <c r="K3557" t="s">
        <v>923</v>
      </c>
      <c r="L3557">
        <v>4200</v>
      </c>
      <c r="M3557">
        <v>4180</v>
      </c>
      <c r="N3557">
        <v>200</v>
      </c>
      <c r="O3557" t="s">
        <v>898</v>
      </c>
      <c r="P3557">
        <v>0.75185829471402998</v>
      </c>
      <c r="Q3557">
        <v>0.85030404886282696</v>
      </c>
      <c r="R3557">
        <v>0.32181304697645002</v>
      </c>
      <c r="S3557">
        <v>4.25053294754386E-2</v>
      </c>
      <c r="T3557">
        <v>-0.40154546325851898</v>
      </c>
      <c r="U3557">
        <v>0.40154546325851898</v>
      </c>
      <c r="V3557">
        <v>0.1971416214376</v>
      </c>
      <c r="W3557">
        <v>-3.28</v>
      </c>
      <c r="X3557">
        <v>1.44</v>
      </c>
      <c r="Y3557">
        <v>-177742</v>
      </c>
      <c r="Z3557">
        <v>-9875</v>
      </c>
      <c r="AA3557">
        <v>-0.52</v>
      </c>
      <c r="AB3557">
        <v>18</v>
      </c>
      <c r="AC3557">
        <v>9</v>
      </c>
      <c r="AD3557">
        <v>9</v>
      </c>
      <c r="AE3557">
        <v>50</v>
      </c>
      <c r="AF3557">
        <v>17</v>
      </c>
      <c r="AG3557">
        <v>4</v>
      </c>
      <c r="AH3557">
        <v>4</v>
      </c>
      <c r="AI3557">
        <v>10</v>
      </c>
      <c r="AJ3557" s="301">
        <v>43919</v>
      </c>
      <c r="AK3557">
        <v>256</v>
      </c>
      <c r="AL3557">
        <v>4260</v>
      </c>
      <c r="AM3557" s="301">
        <v>43828</v>
      </c>
      <c r="AN3557">
        <v>461</v>
      </c>
      <c r="AO3557">
        <v>4545</v>
      </c>
      <c r="AP3557" s="301">
        <v>43645</v>
      </c>
      <c r="AQ3557">
        <v>326</v>
      </c>
      <c r="AR3557">
        <v>4710</v>
      </c>
      <c r="AS3557" s="301">
        <v>43280</v>
      </c>
      <c r="AT3557">
        <v>508</v>
      </c>
      <c r="AU3557">
        <v>4670</v>
      </c>
    </row>
    <row r="3558" spans="1:47" x14ac:dyDescent="0.2">
      <c r="A3558" s="102">
        <v>1863</v>
      </c>
      <c r="B3558">
        <v>6113</v>
      </c>
      <c r="C3558" t="s">
        <v>1129</v>
      </c>
      <c r="D3558" t="s">
        <v>909</v>
      </c>
      <c r="E3558">
        <v>862</v>
      </c>
      <c r="F3558">
        <v>859</v>
      </c>
      <c r="G3558">
        <v>1200</v>
      </c>
      <c r="H3558" t="s">
        <v>901</v>
      </c>
      <c r="I3558">
        <v>7453</v>
      </c>
      <c r="J3558" t="s">
        <v>50</v>
      </c>
      <c r="K3558" t="s">
        <v>921</v>
      </c>
      <c r="L3558">
        <v>1533</v>
      </c>
      <c r="M3558">
        <v>1495</v>
      </c>
      <c r="N3558">
        <v>700</v>
      </c>
      <c r="O3558" t="s">
        <v>898</v>
      </c>
      <c r="P3558">
        <v>0.70865286419317197</v>
      </c>
      <c r="Q3558">
        <v>0.92824947646443101</v>
      </c>
      <c r="R3558">
        <v>0.275508605155658</v>
      </c>
      <c r="S3558">
        <v>9.2167846771044101E-2</v>
      </c>
      <c r="T3558">
        <v>-1.4192970448073201</v>
      </c>
      <c r="U3558">
        <v>1.4192970448073201</v>
      </c>
      <c r="V3558">
        <v>1.5675681462486599</v>
      </c>
      <c r="W3558">
        <v>-19.32</v>
      </c>
      <c r="X3558">
        <v>1.5</v>
      </c>
      <c r="Y3558">
        <v>-178507</v>
      </c>
      <c r="Z3558">
        <v>-10500</v>
      </c>
      <c r="AA3558">
        <v>-0.46</v>
      </c>
      <c r="AB3558">
        <v>17</v>
      </c>
      <c r="AC3558">
        <v>8</v>
      </c>
      <c r="AD3558">
        <v>9</v>
      </c>
      <c r="AE3558">
        <v>47.06</v>
      </c>
      <c r="AF3558">
        <v>18</v>
      </c>
      <c r="AG3558">
        <v>4</v>
      </c>
      <c r="AH3558">
        <v>4</v>
      </c>
      <c r="AI3558">
        <v>9</v>
      </c>
      <c r="AJ3558" s="301">
        <v>43919</v>
      </c>
      <c r="AK3558">
        <v>872</v>
      </c>
      <c r="AL3558">
        <v>1204</v>
      </c>
      <c r="AM3558" s="301">
        <v>43828</v>
      </c>
      <c r="AN3558">
        <v>1250</v>
      </c>
      <c r="AO3558">
        <v>2556</v>
      </c>
      <c r="AP3558" s="301">
        <v>43645</v>
      </c>
      <c r="AQ3558">
        <v>1246</v>
      </c>
      <c r="AR3558">
        <v>1959</v>
      </c>
      <c r="AS3558" s="301">
        <v>43280</v>
      </c>
      <c r="AT3558">
        <v>1059</v>
      </c>
      <c r="AU3558">
        <v>3775</v>
      </c>
    </row>
    <row r="3559" spans="1:47" x14ac:dyDescent="0.2">
      <c r="A3559" s="102">
        <v>3479</v>
      </c>
      <c r="B3559">
        <v>3197</v>
      </c>
      <c r="C3559" t="s">
        <v>508</v>
      </c>
      <c r="D3559" t="s">
        <v>921</v>
      </c>
      <c r="E3559">
        <v>1738</v>
      </c>
      <c r="F3559">
        <v>1715</v>
      </c>
      <c r="G3559">
        <v>600</v>
      </c>
      <c r="H3559" t="s">
        <v>901</v>
      </c>
      <c r="I3559">
        <v>6923</v>
      </c>
      <c r="J3559" t="s">
        <v>54</v>
      </c>
      <c r="K3559" t="s">
        <v>903</v>
      </c>
      <c r="L3559">
        <v>2563</v>
      </c>
      <c r="M3559">
        <v>2534</v>
      </c>
      <c r="N3559">
        <v>400</v>
      </c>
      <c r="O3559" t="s">
        <v>898</v>
      </c>
      <c r="P3559">
        <v>0.86818081757752696</v>
      </c>
      <c r="Q3559">
        <v>0.87815802204913596</v>
      </c>
      <c r="R3559">
        <v>0.48462443634848601</v>
      </c>
      <c r="S3559">
        <v>2.7575809665662698E-2</v>
      </c>
      <c r="T3559">
        <v>-0.33178957956181299</v>
      </c>
      <c r="U3559">
        <v>0.33178957956181299</v>
      </c>
      <c r="V3559">
        <v>0.155221068001309</v>
      </c>
      <c r="W3559">
        <v>-3.3</v>
      </c>
      <c r="X3559">
        <v>1.52</v>
      </c>
      <c r="Y3559">
        <v>-178860</v>
      </c>
      <c r="Z3559">
        <v>-10521</v>
      </c>
      <c r="AA3559">
        <v>-0.69</v>
      </c>
      <c r="AB3559">
        <v>17</v>
      </c>
      <c r="AC3559">
        <v>6</v>
      </c>
      <c r="AD3559">
        <v>11</v>
      </c>
      <c r="AE3559">
        <v>35.29</v>
      </c>
      <c r="AF3559">
        <v>17</v>
      </c>
      <c r="AG3559">
        <v>2</v>
      </c>
      <c r="AH3559">
        <v>4</v>
      </c>
      <c r="AI3559">
        <v>11</v>
      </c>
      <c r="AJ3559" s="301">
        <v>43919</v>
      </c>
      <c r="AK3559">
        <v>1614</v>
      </c>
      <c r="AL3559">
        <v>2175</v>
      </c>
      <c r="AM3559" s="301">
        <v>43828</v>
      </c>
      <c r="AN3559">
        <v>2135</v>
      </c>
      <c r="AO3559">
        <v>3180</v>
      </c>
      <c r="AP3559" s="301">
        <v>43645</v>
      </c>
      <c r="AQ3559">
        <v>1873</v>
      </c>
      <c r="AR3559">
        <v>2743</v>
      </c>
      <c r="AS3559" s="301">
        <v>43280</v>
      </c>
      <c r="AT3559">
        <v>1626</v>
      </c>
      <c r="AU3559">
        <v>3700</v>
      </c>
    </row>
    <row r="3560" spans="1:47" x14ac:dyDescent="0.2">
      <c r="A3560" s="102">
        <v>2375</v>
      </c>
      <c r="B3560">
        <v>4681</v>
      </c>
      <c r="C3560" t="s">
        <v>774</v>
      </c>
      <c r="D3560" t="s">
        <v>910</v>
      </c>
      <c r="E3560">
        <v>1414</v>
      </c>
      <c r="F3560">
        <v>1389</v>
      </c>
      <c r="G3560">
        <v>400</v>
      </c>
      <c r="H3560" t="s">
        <v>898</v>
      </c>
      <c r="I3560">
        <v>6201</v>
      </c>
      <c r="J3560" t="s">
        <v>1150</v>
      </c>
      <c r="K3560" t="s">
        <v>913</v>
      </c>
      <c r="L3560">
        <v>5750</v>
      </c>
      <c r="M3560">
        <v>5650</v>
      </c>
      <c r="N3560">
        <v>100</v>
      </c>
      <c r="O3560" t="s">
        <v>901</v>
      </c>
      <c r="P3560">
        <v>0.92518816433870399</v>
      </c>
      <c r="Q3560">
        <v>0.91483266931629303</v>
      </c>
      <c r="R3560">
        <v>0.36004546828043998</v>
      </c>
      <c r="S3560">
        <v>9.1564908116482796E-2</v>
      </c>
      <c r="T3560">
        <v>0.98268100665923197</v>
      </c>
      <c r="U3560">
        <v>0.98268100665923197</v>
      </c>
      <c r="V3560">
        <v>1.0724131124540099</v>
      </c>
      <c r="W3560">
        <v>8.06</v>
      </c>
      <c r="X3560">
        <v>1.66</v>
      </c>
      <c r="Y3560">
        <v>-180109</v>
      </c>
      <c r="Z3560">
        <v>-18011</v>
      </c>
      <c r="AA3560">
        <v>-0.54</v>
      </c>
      <c r="AB3560">
        <v>10</v>
      </c>
      <c r="AC3560">
        <v>5</v>
      </c>
      <c r="AD3560">
        <v>5</v>
      </c>
      <c r="AE3560">
        <v>50</v>
      </c>
      <c r="AF3560">
        <v>20</v>
      </c>
      <c r="AG3560">
        <v>0</v>
      </c>
      <c r="AH3560">
        <v>1</v>
      </c>
      <c r="AI3560">
        <v>9</v>
      </c>
      <c r="AJ3560" s="301">
        <v>43919</v>
      </c>
      <c r="AK3560">
        <v>1086</v>
      </c>
      <c r="AL3560">
        <v>5370</v>
      </c>
      <c r="AM3560" s="301">
        <v>43828</v>
      </c>
      <c r="AN3560">
        <v>1855</v>
      </c>
      <c r="AO3560">
        <v>6330</v>
      </c>
      <c r="AP3560" s="301">
        <v>43645</v>
      </c>
      <c r="AQ3560">
        <v>1659</v>
      </c>
      <c r="AR3560">
        <v>6040</v>
      </c>
      <c r="AS3560" s="301">
        <v>43280</v>
      </c>
      <c r="AT3560">
        <v>1889</v>
      </c>
      <c r="AU3560">
        <v>6010</v>
      </c>
    </row>
    <row r="3561" spans="1:47" x14ac:dyDescent="0.2">
      <c r="A3561" s="102">
        <v>2913</v>
      </c>
      <c r="B3561">
        <v>3197</v>
      </c>
      <c r="C3561" t="s">
        <v>508</v>
      </c>
      <c r="D3561" t="s">
        <v>921</v>
      </c>
      <c r="E3561">
        <v>1738</v>
      </c>
      <c r="F3561">
        <v>1715</v>
      </c>
      <c r="G3561">
        <v>600</v>
      </c>
      <c r="H3561" t="s">
        <v>898</v>
      </c>
      <c r="I3561">
        <v>9107</v>
      </c>
      <c r="J3561" t="s">
        <v>1070</v>
      </c>
      <c r="K3561" t="s">
        <v>1071</v>
      </c>
      <c r="L3561">
        <v>1020</v>
      </c>
      <c r="M3561">
        <v>1010</v>
      </c>
      <c r="N3561">
        <v>1000</v>
      </c>
      <c r="O3561" t="s">
        <v>901</v>
      </c>
      <c r="P3561">
        <v>0.83367123265425003</v>
      </c>
      <c r="Q3561">
        <v>0.90028566717861003</v>
      </c>
      <c r="R3561">
        <v>0.491530657883406</v>
      </c>
      <c r="S3561">
        <v>1.80709215393672E-2</v>
      </c>
      <c r="T3561">
        <v>5.5481592670423303E-2</v>
      </c>
      <c r="U3561">
        <v>5.5481592670423303E-2</v>
      </c>
      <c r="V3561">
        <v>2.72295246133736E-2</v>
      </c>
      <c r="W3561">
        <v>0.65</v>
      </c>
      <c r="X3561">
        <v>1.85</v>
      </c>
      <c r="Y3561">
        <v>-180166</v>
      </c>
      <c r="Z3561">
        <v>-10598</v>
      </c>
      <c r="AA3561">
        <v>-0.48</v>
      </c>
      <c r="AB3561">
        <v>17</v>
      </c>
      <c r="AC3561">
        <v>7</v>
      </c>
      <c r="AD3561">
        <v>10</v>
      </c>
      <c r="AE3561">
        <v>41.18</v>
      </c>
      <c r="AF3561">
        <v>15</v>
      </c>
      <c r="AG3561">
        <v>3</v>
      </c>
      <c r="AH3561">
        <v>4</v>
      </c>
      <c r="AI3561">
        <v>10</v>
      </c>
      <c r="AJ3561" s="301">
        <v>43919</v>
      </c>
      <c r="AK3561">
        <v>1614</v>
      </c>
      <c r="AL3561">
        <v>844</v>
      </c>
      <c r="AM3561" s="301">
        <v>43828</v>
      </c>
      <c r="AN3561">
        <v>2135</v>
      </c>
      <c r="AO3561">
        <v>1863</v>
      </c>
      <c r="AP3561" s="301">
        <v>43645</v>
      </c>
      <c r="AQ3561">
        <v>1873</v>
      </c>
      <c r="AR3561">
        <v>1372</v>
      </c>
      <c r="AS3561" s="301">
        <v>43280</v>
      </c>
      <c r="AT3561">
        <v>1626</v>
      </c>
      <c r="AU3561">
        <v>2006</v>
      </c>
    </row>
    <row r="3562" spans="1:47" x14ac:dyDescent="0.2">
      <c r="A3562" s="102">
        <v>1175</v>
      </c>
      <c r="B3562">
        <v>4091</v>
      </c>
      <c r="C3562" t="s">
        <v>1334</v>
      </c>
      <c r="D3562" t="s">
        <v>920</v>
      </c>
      <c r="E3562">
        <v>1721</v>
      </c>
      <c r="F3562">
        <v>1751</v>
      </c>
      <c r="G3562">
        <v>600</v>
      </c>
      <c r="H3562" t="s">
        <v>898</v>
      </c>
      <c r="I3562">
        <v>4208</v>
      </c>
      <c r="J3562" t="s">
        <v>1026</v>
      </c>
      <c r="K3562" t="s">
        <v>920</v>
      </c>
      <c r="L3562">
        <v>1810</v>
      </c>
      <c r="M3562">
        <v>1797</v>
      </c>
      <c r="N3562">
        <v>600</v>
      </c>
      <c r="O3562" t="s">
        <v>901</v>
      </c>
      <c r="P3562">
        <v>0.86033371902804601</v>
      </c>
      <c r="Q3562">
        <v>0.94418681735770604</v>
      </c>
      <c r="R3562">
        <v>8.4310192221844493E-3</v>
      </c>
      <c r="S3562">
        <v>8.0441835730285603E-4</v>
      </c>
      <c r="T3562">
        <v>5.9051036173719998E-2</v>
      </c>
      <c r="U3562">
        <v>5.9051036173719998E-2</v>
      </c>
      <c r="V3562">
        <v>0.32402980289486</v>
      </c>
      <c r="W3562">
        <v>0.34</v>
      </c>
      <c r="X3562">
        <v>2.56</v>
      </c>
      <c r="Y3562">
        <v>-180300</v>
      </c>
      <c r="Z3562">
        <v>-13869</v>
      </c>
      <c r="AA3562">
        <v>-0.72</v>
      </c>
      <c r="AB3562">
        <v>13</v>
      </c>
      <c r="AC3562">
        <v>5</v>
      </c>
      <c r="AD3562">
        <v>8</v>
      </c>
      <c r="AE3562">
        <v>38.46</v>
      </c>
      <c r="AF3562">
        <v>15</v>
      </c>
      <c r="AG3562">
        <v>3</v>
      </c>
      <c r="AH3562">
        <v>4</v>
      </c>
      <c r="AI3562">
        <v>6</v>
      </c>
      <c r="AJ3562" s="301">
        <v>43919</v>
      </c>
      <c r="AK3562">
        <v>1662</v>
      </c>
      <c r="AL3562">
        <v>1691</v>
      </c>
      <c r="AM3562" s="301">
        <v>43828</v>
      </c>
      <c r="AN3562">
        <v>2428</v>
      </c>
      <c r="AO3562">
        <v>2379</v>
      </c>
      <c r="AP3562" s="301">
        <v>43645</v>
      </c>
      <c r="AQ3562">
        <v>2285</v>
      </c>
      <c r="AR3562">
        <v>2298</v>
      </c>
      <c r="AS3562" s="301">
        <v>43280</v>
      </c>
      <c r="AT3562">
        <v>1526</v>
      </c>
      <c r="AU3562">
        <v>2821</v>
      </c>
    </row>
    <row r="3563" spans="1:47" x14ac:dyDescent="0.2">
      <c r="A3563" s="102">
        <v>3631</v>
      </c>
      <c r="B3563">
        <v>4530</v>
      </c>
      <c r="C3563" t="s">
        <v>752</v>
      </c>
      <c r="D3563" t="s">
        <v>918</v>
      </c>
      <c r="E3563">
        <v>5850</v>
      </c>
      <c r="F3563">
        <v>5810</v>
      </c>
      <c r="G3563">
        <v>100</v>
      </c>
      <c r="H3563" t="s">
        <v>898</v>
      </c>
      <c r="I3563">
        <v>6952</v>
      </c>
      <c r="J3563" t="s">
        <v>362</v>
      </c>
      <c r="K3563" t="s">
        <v>903</v>
      </c>
      <c r="L3563">
        <v>1806</v>
      </c>
      <c r="M3563">
        <v>1783</v>
      </c>
      <c r="N3563">
        <v>300</v>
      </c>
      <c r="O3563" t="s">
        <v>901</v>
      </c>
      <c r="P3563">
        <v>0.80886815350371699</v>
      </c>
      <c r="Q3563">
        <v>0.87212519040695702</v>
      </c>
      <c r="R3563">
        <v>0.30846523553125799</v>
      </c>
      <c r="S3563" s="15">
        <v>4.5293161333281604E-3</v>
      </c>
      <c r="T3563">
        <v>1.3406721107217201</v>
      </c>
      <c r="U3563">
        <v>1.3406721107217201</v>
      </c>
      <c r="V3563">
        <v>0.96591271250965804</v>
      </c>
      <c r="W3563">
        <v>7.62</v>
      </c>
      <c r="X3563">
        <v>7.93</v>
      </c>
      <c r="Y3563">
        <v>-180332</v>
      </c>
      <c r="Z3563">
        <v>-15028</v>
      </c>
      <c r="AA3563">
        <v>-1.05</v>
      </c>
      <c r="AB3563">
        <v>12</v>
      </c>
      <c r="AC3563">
        <v>5</v>
      </c>
      <c r="AD3563">
        <v>7</v>
      </c>
      <c r="AE3563">
        <v>41.67</v>
      </c>
      <c r="AF3563">
        <v>17</v>
      </c>
      <c r="AG3563">
        <v>1</v>
      </c>
      <c r="AH3563">
        <v>3</v>
      </c>
      <c r="AI3563">
        <v>8</v>
      </c>
      <c r="AJ3563" s="301">
        <v>43919</v>
      </c>
      <c r="AK3563">
        <v>5370</v>
      </c>
      <c r="AL3563">
        <v>1512</v>
      </c>
      <c r="AM3563" s="301">
        <v>43828</v>
      </c>
      <c r="AN3563">
        <v>5350</v>
      </c>
      <c r="AO3563">
        <v>2191</v>
      </c>
      <c r="AP3563" s="301">
        <v>43645</v>
      </c>
      <c r="AQ3563">
        <v>4455</v>
      </c>
      <c r="AR3563">
        <v>1365</v>
      </c>
      <c r="AS3563" s="301">
        <v>43280</v>
      </c>
      <c r="AT3563">
        <v>9080</v>
      </c>
      <c r="AU3563">
        <v>1774</v>
      </c>
    </row>
    <row r="3564" spans="1:47" x14ac:dyDescent="0.2">
      <c r="A3564" s="102">
        <v>1282</v>
      </c>
      <c r="B3564">
        <v>8795</v>
      </c>
      <c r="C3564" t="s">
        <v>1083</v>
      </c>
      <c r="D3564" t="s">
        <v>1018</v>
      </c>
      <c r="E3564">
        <v>922</v>
      </c>
      <c r="F3564">
        <v>907</v>
      </c>
      <c r="G3564">
        <v>1100</v>
      </c>
      <c r="H3564" t="s">
        <v>901</v>
      </c>
      <c r="I3564">
        <v>9107</v>
      </c>
      <c r="J3564" t="s">
        <v>1070</v>
      </c>
      <c r="K3564" t="s">
        <v>1071</v>
      </c>
      <c r="L3564">
        <v>1020</v>
      </c>
      <c r="M3564">
        <v>1010</v>
      </c>
      <c r="N3564">
        <v>1000</v>
      </c>
      <c r="O3564" t="s">
        <v>898</v>
      </c>
      <c r="P3564">
        <v>0.591682467260779</v>
      </c>
      <c r="Q3564">
        <v>0.94186603951690295</v>
      </c>
      <c r="R3564" s="15">
        <v>0.23968727557647701</v>
      </c>
      <c r="S3564">
        <v>9.5558487463954497E-2</v>
      </c>
      <c r="T3564">
        <v>-0.169669099291856</v>
      </c>
      <c r="U3564">
        <v>0.169669099291856</v>
      </c>
      <c r="V3564">
        <v>0.16143160437062801</v>
      </c>
      <c r="W3564">
        <v>-1.59</v>
      </c>
      <c r="X3564">
        <v>1.22</v>
      </c>
      <c r="Y3564">
        <v>-180379</v>
      </c>
      <c r="Z3564">
        <v>-12884</v>
      </c>
      <c r="AA3564">
        <v>-0.6</v>
      </c>
      <c r="AB3564">
        <v>14</v>
      </c>
      <c r="AC3564">
        <v>5</v>
      </c>
      <c r="AD3564">
        <v>9</v>
      </c>
      <c r="AE3564">
        <v>35.71</v>
      </c>
      <c r="AF3564">
        <v>18</v>
      </c>
      <c r="AG3564">
        <v>3</v>
      </c>
      <c r="AH3564">
        <v>4</v>
      </c>
      <c r="AI3564">
        <v>7</v>
      </c>
      <c r="AJ3564" s="301">
        <v>43919</v>
      </c>
      <c r="AK3564">
        <v>890</v>
      </c>
      <c r="AL3564">
        <v>844</v>
      </c>
      <c r="AM3564" s="301">
        <v>43828</v>
      </c>
      <c r="AN3564">
        <v>1395</v>
      </c>
      <c r="AO3564">
        <v>1863</v>
      </c>
      <c r="AP3564" s="301">
        <v>43645</v>
      </c>
      <c r="AQ3564">
        <v>1202</v>
      </c>
      <c r="AR3564">
        <v>1372</v>
      </c>
      <c r="AS3564" s="301">
        <v>43280</v>
      </c>
      <c r="AT3564">
        <v>1622</v>
      </c>
      <c r="AU3564">
        <v>2006</v>
      </c>
    </row>
    <row r="3565" spans="1:47" x14ac:dyDescent="0.2">
      <c r="A3565" s="102">
        <v>2280</v>
      </c>
      <c r="B3565">
        <v>8253</v>
      </c>
      <c r="C3565" t="s">
        <v>429</v>
      </c>
      <c r="D3565" t="s">
        <v>904</v>
      </c>
      <c r="E3565">
        <v>1254</v>
      </c>
      <c r="F3565">
        <v>1231</v>
      </c>
      <c r="G3565">
        <v>800</v>
      </c>
      <c r="H3565" t="s">
        <v>901</v>
      </c>
      <c r="I3565">
        <v>9934</v>
      </c>
      <c r="J3565" t="s">
        <v>1031</v>
      </c>
      <c r="K3565" t="s">
        <v>905</v>
      </c>
      <c r="L3565">
        <v>2421</v>
      </c>
      <c r="M3565">
        <v>2379</v>
      </c>
      <c r="N3565">
        <v>400</v>
      </c>
      <c r="O3565" t="s">
        <v>898</v>
      </c>
      <c r="P3565">
        <v>0.86311171321021996</v>
      </c>
      <c r="Q3565">
        <v>0.91731251480037701</v>
      </c>
      <c r="R3565">
        <v>0.25632651609864099</v>
      </c>
      <c r="S3565">
        <v>5.4254511000056002E-2</v>
      </c>
      <c r="T3565">
        <v>-0.36503005397988603</v>
      </c>
      <c r="U3565">
        <v>0.36503005397988603</v>
      </c>
      <c r="V3565">
        <v>0.12685602925234801</v>
      </c>
      <c r="W3565">
        <v>-2.48</v>
      </c>
      <c r="X3565">
        <v>3.49</v>
      </c>
      <c r="Y3565">
        <v>-180544</v>
      </c>
      <c r="Z3565">
        <v>-13888</v>
      </c>
      <c r="AA3565">
        <v>-0.77</v>
      </c>
      <c r="AB3565">
        <v>13</v>
      </c>
      <c r="AC3565">
        <v>6</v>
      </c>
      <c r="AD3565">
        <v>7</v>
      </c>
      <c r="AE3565">
        <v>46.15</v>
      </c>
      <c r="AF3565">
        <v>18</v>
      </c>
      <c r="AG3565">
        <v>2</v>
      </c>
      <c r="AH3565">
        <v>4</v>
      </c>
      <c r="AI3565">
        <v>7</v>
      </c>
      <c r="AJ3565" s="301">
        <v>43919</v>
      </c>
      <c r="AK3565">
        <v>1288</v>
      </c>
      <c r="AL3565">
        <v>2423</v>
      </c>
      <c r="AM3565" s="301">
        <v>43828</v>
      </c>
      <c r="AN3565">
        <v>1901</v>
      </c>
      <c r="AO3565">
        <v>2780</v>
      </c>
      <c r="AP3565" s="301">
        <v>43645</v>
      </c>
      <c r="AQ3565">
        <v>1283</v>
      </c>
      <c r="AR3565">
        <v>2338</v>
      </c>
      <c r="AS3565" s="301">
        <v>43280</v>
      </c>
      <c r="AT3565">
        <v>1698</v>
      </c>
      <c r="AU3565">
        <v>2223</v>
      </c>
    </row>
    <row r="3566" spans="1:47" x14ac:dyDescent="0.2">
      <c r="A3566" s="102">
        <v>2822</v>
      </c>
      <c r="B3566">
        <v>7278</v>
      </c>
      <c r="C3566" t="s">
        <v>42</v>
      </c>
      <c r="D3566" t="s">
        <v>913</v>
      </c>
      <c r="E3566">
        <v>1620</v>
      </c>
      <c r="F3566">
        <v>1574</v>
      </c>
      <c r="G3566">
        <v>600</v>
      </c>
      <c r="H3566" t="s">
        <v>901</v>
      </c>
      <c r="I3566">
        <v>7867</v>
      </c>
      <c r="J3566" t="s">
        <v>1178</v>
      </c>
      <c r="K3566" t="s">
        <v>919</v>
      </c>
      <c r="L3566">
        <v>863</v>
      </c>
      <c r="M3566">
        <v>837</v>
      </c>
      <c r="N3566">
        <v>1100</v>
      </c>
      <c r="O3566" t="s">
        <v>898</v>
      </c>
      <c r="P3566">
        <v>0.81500506908299797</v>
      </c>
      <c r="Q3566">
        <v>0.90296239430822001</v>
      </c>
      <c r="R3566">
        <v>0.33821863326977603</v>
      </c>
      <c r="S3566">
        <v>4.3544154899058898E-2</v>
      </c>
      <c r="T3566">
        <v>-0.41956844738161397</v>
      </c>
      <c r="U3566">
        <v>0.41956844738161397</v>
      </c>
      <c r="V3566">
        <v>0.291655648200211</v>
      </c>
      <c r="W3566">
        <v>-3.08</v>
      </c>
      <c r="X3566">
        <v>2.5099999999999998</v>
      </c>
      <c r="Y3566">
        <v>-181000</v>
      </c>
      <c r="Z3566">
        <v>-16455</v>
      </c>
      <c r="AA3566">
        <v>-0.95</v>
      </c>
      <c r="AB3566">
        <v>11</v>
      </c>
      <c r="AC3566">
        <v>4</v>
      </c>
      <c r="AD3566">
        <v>7</v>
      </c>
      <c r="AE3566">
        <v>36.36</v>
      </c>
      <c r="AF3566">
        <v>17</v>
      </c>
      <c r="AG3566">
        <v>3</v>
      </c>
      <c r="AH3566">
        <v>4</v>
      </c>
      <c r="AI3566">
        <v>4</v>
      </c>
      <c r="AJ3566" s="301">
        <v>43919</v>
      </c>
      <c r="AK3566">
        <v>1672</v>
      </c>
      <c r="AL3566">
        <v>782</v>
      </c>
      <c r="AM3566" s="301">
        <v>43828</v>
      </c>
      <c r="AN3566">
        <v>2485</v>
      </c>
      <c r="AO3566">
        <v>1417</v>
      </c>
      <c r="AP3566" s="301">
        <v>43645</v>
      </c>
      <c r="AQ3566">
        <v>2323</v>
      </c>
      <c r="AR3566">
        <v>1307</v>
      </c>
      <c r="AS3566" s="301">
        <v>43280</v>
      </c>
      <c r="AT3566">
        <v>3370</v>
      </c>
      <c r="AU3566">
        <v>887</v>
      </c>
    </row>
    <row r="3567" spans="1:47" x14ac:dyDescent="0.2">
      <c r="A3567" s="102">
        <v>667</v>
      </c>
      <c r="B3567">
        <v>3087</v>
      </c>
      <c r="C3567" t="s">
        <v>1094</v>
      </c>
      <c r="D3567" t="s">
        <v>921</v>
      </c>
      <c r="E3567">
        <v>1721</v>
      </c>
      <c r="F3567">
        <v>1719</v>
      </c>
      <c r="G3567">
        <v>600</v>
      </c>
      <c r="H3567" t="s">
        <v>901</v>
      </c>
      <c r="I3567">
        <v>7202</v>
      </c>
      <c r="J3567" t="s">
        <v>596</v>
      </c>
      <c r="K3567" t="s">
        <v>913</v>
      </c>
      <c r="L3567">
        <v>950.5</v>
      </c>
      <c r="M3567">
        <v>944.8</v>
      </c>
      <c r="N3567">
        <v>1100</v>
      </c>
      <c r="O3567" t="s">
        <v>898</v>
      </c>
      <c r="P3567">
        <v>0.90475127680438405</v>
      </c>
      <c r="Q3567">
        <v>0.95400612352299197</v>
      </c>
      <c r="R3567" s="15">
        <v>5.0696284319783597E-2</v>
      </c>
      <c r="S3567" s="15">
        <v>2.42665426470818E-2</v>
      </c>
      <c r="T3567">
        <v>-0.941246626890199</v>
      </c>
      <c r="U3567">
        <v>0.941246626890199</v>
      </c>
      <c r="V3567">
        <v>1.1671382123488301</v>
      </c>
      <c r="W3567">
        <v>-12.02</v>
      </c>
      <c r="X3567">
        <v>0.76</v>
      </c>
      <c r="Y3567">
        <v>-181905</v>
      </c>
      <c r="Z3567">
        <v>-18191</v>
      </c>
      <c r="AA3567">
        <v>-0.84</v>
      </c>
      <c r="AB3567">
        <v>10</v>
      </c>
      <c r="AC3567">
        <v>4</v>
      </c>
      <c r="AD3567">
        <v>6</v>
      </c>
      <c r="AE3567">
        <v>40</v>
      </c>
      <c r="AF3567">
        <v>20</v>
      </c>
      <c r="AG3567">
        <v>0</v>
      </c>
      <c r="AH3567">
        <v>1</v>
      </c>
      <c r="AI3567">
        <v>9</v>
      </c>
      <c r="AJ3567" s="301">
        <v>43919</v>
      </c>
      <c r="AK3567">
        <v>1657</v>
      </c>
      <c r="AL3567">
        <v>745.1</v>
      </c>
      <c r="AM3567" s="301">
        <v>43828</v>
      </c>
      <c r="AN3567">
        <v>2166</v>
      </c>
      <c r="AO3567">
        <v>1299</v>
      </c>
      <c r="AP3567" s="301">
        <v>43645</v>
      </c>
      <c r="AQ3567">
        <v>2077</v>
      </c>
      <c r="AR3567">
        <v>1247</v>
      </c>
      <c r="AS3567" s="301">
        <v>43280</v>
      </c>
      <c r="AT3567">
        <v>2140</v>
      </c>
      <c r="AU3567">
        <v>1430.5</v>
      </c>
    </row>
    <row r="3568" spans="1:47" x14ac:dyDescent="0.2">
      <c r="A3568" s="102">
        <v>1074</v>
      </c>
      <c r="B3568">
        <v>2157</v>
      </c>
      <c r="C3568" t="s">
        <v>1473</v>
      </c>
      <c r="D3568" t="s">
        <v>910</v>
      </c>
      <c r="E3568">
        <v>418</v>
      </c>
      <c r="F3568">
        <v>403</v>
      </c>
      <c r="G3568">
        <v>2600</v>
      </c>
      <c r="H3568" t="s">
        <v>901</v>
      </c>
      <c r="I3568">
        <v>9766</v>
      </c>
      <c r="J3568" t="s">
        <v>1449</v>
      </c>
      <c r="K3568" t="s">
        <v>900</v>
      </c>
      <c r="L3568">
        <v>3635</v>
      </c>
      <c r="M3568">
        <v>3510</v>
      </c>
      <c r="N3568">
        <v>300</v>
      </c>
      <c r="O3568" t="s">
        <v>898</v>
      </c>
      <c r="P3568">
        <v>0.836685825342945</v>
      </c>
      <c r="Q3568">
        <v>0.945988272343804</v>
      </c>
      <c r="R3568">
        <v>0.49231664047095097</v>
      </c>
      <c r="S3568">
        <v>9.8733982336574405E-2</v>
      </c>
      <c r="T3568">
        <v>-1.1038829627868001</v>
      </c>
      <c r="U3568">
        <v>1.1038829627868001</v>
      </c>
      <c r="V3568">
        <v>0.910904903216471</v>
      </c>
      <c r="W3568">
        <v>-10.76</v>
      </c>
      <c r="X3568">
        <v>0.49</v>
      </c>
      <c r="Y3568">
        <v>-182222</v>
      </c>
      <c r="Z3568">
        <v>-10123</v>
      </c>
      <c r="AA3568">
        <v>-1.08</v>
      </c>
      <c r="AB3568">
        <v>18</v>
      </c>
      <c r="AC3568">
        <v>8</v>
      </c>
      <c r="AD3568">
        <v>10</v>
      </c>
      <c r="AE3568">
        <v>44.44</v>
      </c>
      <c r="AF3568">
        <v>17</v>
      </c>
      <c r="AG3568">
        <v>3</v>
      </c>
      <c r="AH3568">
        <v>6</v>
      </c>
      <c r="AI3568">
        <v>9</v>
      </c>
      <c r="AJ3568" s="301">
        <v>43919</v>
      </c>
      <c r="AK3568">
        <v>364</v>
      </c>
      <c r="AL3568">
        <v>3305</v>
      </c>
      <c r="AM3568" s="301">
        <v>43828</v>
      </c>
      <c r="AN3568">
        <v>821</v>
      </c>
      <c r="AO3568">
        <v>4485</v>
      </c>
      <c r="AP3568" s="301">
        <v>43645</v>
      </c>
      <c r="AQ3568">
        <v>762</v>
      </c>
      <c r="AR3568">
        <v>5130</v>
      </c>
      <c r="AS3568" s="301">
        <v>43280</v>
      </c>
      <c r="AT3568">
        <v>783</v>
      </c>
      <c r="AU3568">
        <v>5400</v>
      </c>
    </row>
    <row r="3569" spans="1:47" x14ac:dyDescent="0.2">
      <c r="A3569" s="102">
        <v>1435</v>
      </c>
      <c r="B3569">
        <v>5232</v>
      </c>
      <c r="C3569" t="s">
        <v>1433</v>
      </c>
      <c r="D3569" t="s">
        <v>897</v>
      </c>
      <c r="E3569">
        <v>3765</v>
      </c>
      <c r="F3569">
        <v>3805</v>
      </c>
      <c r="G3569">
        <v>200</v>
      </c>
      <c r="H3569" t="s">
        <v>898</v>
      </c>
      <c r="I3569">
        <v>7458</v>
      </c>
      <c r="J3569" t="s">
        <v>1193</v>
      </c>
      <c r="K3569" t="s">
        <v>905</v>
      </c>
      <c r="L3569">
        <v>3225</v>
      </c>
      <c r="M3569">
        <v>3135</v>
      </c>
      <c r="N3569">
        <v>200</v>
      </c>
      <c r="O3569" t="s">
        <v>901</v>
      </c>
      <c r="P3569">
        <v>0.90173025127794204</v>
      </c>
      <c r="Q3569">
        <v>0.93814639829688595</v>
      </c>
      <c r="R3569">
        <v>2.04519234634578E-2</v>
      </c>
      <c r="S3569">
        <v>5.8083455201471797E-2</v>
      </c>
      <c r="T3569">
        <v>1.9493659782769299</v>
      </c>
      <c r="U3569">
        <v>1.9493659782769299</v>
      </c>
      <c r="V3569">
        <v>1.0958485666292399</v>
      </c>
      <c r="W3569">
        <v>11.58</v>
      </c>
      <c r="X3569">
        <v>17.61</v>
      </c>
      <c r="Y3569">
        <v>-182649</v>
      </c>
      <c r="Z3569">
        <v>-22831</v>
      </c>
      <c r="AA3569">
        <v>-1.42</v>
      </c>
      <c r="AB3569">
        <v>8</v>
      </c>
      <c r="AC3569">
        <v>2</v>
      </c>
      <c r="AD3569">
        <v>6</v>
      </c>
      <c r="AE3569">
        <v>25</v>
      </c>
      <c r="AF3569">
        <v>18</v>
      </c>
      <c r="AG3569">
        <v>1</v>
      </c>
      <c r="AH3569">
        <v>2</v>
      </c>
      <c r="AI3569">
        <v>5</v>
      </c>
      <c r="AJ3569" s="301">
        <v>43919</v>
      </c>
      <c r="AK3569">
        <v>3370</v>
      </c>
      <c r="AL3569">
        <v>2991</v>
      </c>
      <c r="AM3569" s="301">
        <v>43828</v>
      </c>
      <c r="AN3569">
        <v>4775</v>
      </c>
      <c r="AO3569">
        <v>5730</v>
      </c>
      <c r="AP3569" s="301">
        <v>43645</v>
      </c>
      <c r="AQ3569">
        <v>4390</v>
      </c>
      <c r="AR3569">
        <v>5030</v>
      </c>
      <c r="AS3569" s="301">
        <v>43280</v>
      </c>
      <c r="AT3569">
        <v>5150</v>
      </c>
      <c r="AU3569">
        <v>5190</v>
      </c>
    </row>
    <row r="3570" spans="1:47" x14ac:dyDescent="0.2">
      <c r="A3570" s="102">
        <v>1263</v>
      </c>
      <c r="B3570">
        <v>7762</v>
      </c>
      <c r="C3570" t="s">
        <v>1040</v>
      </c>
      <c r="D3570" t="s">
        <v>906</v>
      </c>
      <c r="E3570">
        <v>350</v>
      </c>
      <c r="F3570">
        <v>343</v>
      </c>
      <c r="G3570">
        <v>3100</v>
      </c>
      <c r="H3570" t="s">
        <v>901</v>
      </c>
      <c r="I3570">
        <v>8377</v>
      </c>
      <c r="J3570" t="s">
        <v>977</v>
      </c>
      <c r="K3570" t="s">
        <v>940</v>
      </c>
      <c r="L3570">
        <v>893</v>
      </c>
      <c r="M3570">
        <v>896</v>
      </c>
      <c r="N3570">
        <v>1200</v>
      </c>
      <c r="O3570" t="s">
        <v>898</v>
      </c>
      <c r="P3570">
        <v>0.71406325359142597</v>
      </c>
      <c r="Q3570">
        <v>0.94221054716378305</v>
      </c>
      <c r="R3570">
        <v>1.53190510403475E-2</v>
      </c>
      <c r="S3570">
        <v>3.0314378670082801E-2</v>
      </c>
      <c r="T3570">
        <v>-2.0278408038184899</v>
      </c>
      <c r="U3570">
        <v>2.0278408038184899</v>
      </c>
      <c r="V3570">
        <v>1.4125140659118101</v>
      </c>
      <c r="W3570">
        <v>-9.91</v>
      </c>
      <c r="X3570">
        <v>1.1100000000000001</v>
      </c>
      <c r="Y3570">
        <v>-182703</v>
      </c>
      <c r="Z3570">
        <v>-12180</v>
      </c>
      <c r="AA3570">
        <v>-0.56999999999999995</v>
      </c>
      <c r="AB3570">
        <v>15</v>
      </c>
      <c r="AC3570">
        <v>6</v>
      </c>
      <c r="AD3570">
        <v>9</v>
      </c>
      <c r="AE3570">
        <v>40</v>
      </c>
      <c r="AF3570">
        <v>20</v>
      </c>
      <c r="AG3570">
        <v>2</v>
      </c>
      <c r="AH3570">
        <v>2</v>
      </c>
      <c r="AI3570">
        <v>11</v>
      </c>
      <c r="AJ3570" s="301">
        <v>43919</v>
      </c>
      <c r="AK3570">
        <v>386</v>
      </c>
      <c r="AL3570">
        <v>1005</v>
      </c>
      <c r="AM3570" s="301">
        <v>43828</v>
      </c>
      <c r="AN3570">
        <v>597</v>
      </c>
      <c r="AO3570">
        <v>1152</v>
      </c>
      <c r="AP3570" s="301">
        <v>43645</v>
      </c>
      <c r="AQ3570">
        <v>565</v>
      </c>
      <c r="AR3570">
        <v>1151</v>
      </c>
      <c r="AS3570" s="301">
        <v>43280</v>
      </c>
      <c r="AT3570">
        <v>709</v>
      </c>
      <c r="AU3570">
        <v>1452</v>
      </c>
    </row>
    <row r="3571" spans="1:47" x14ac:dyDescent="0.2">
      <c r="A3571" s="102">
        <v>2227</v>
      </c>
      <c r="B3571">
        <v>1959</v>
      </c>
      <c r="C3571" t="s">
        <v>1446</v>
      </c>
      <c r="D3571" t="s">
        <v>907</v>
      </c>
      <c r="E3571">
        <v>3135</v>
      </c>
      <c r="F3571">
        <v>3115</v>
      </c>
      <c r="G3571">
        <v>300</v>
      </c>
      <c r="H3571" t="s">
        <v>898</v>
      </c>
      <c r="I3571">
        <v>4004</v>
      </c>
      <c r="J3571" t="s">
        <v>1027</v>
      </c>
      <c r="K3571" t="s">
        <v>920</v>
      </c>
      <c r="L3571">
        <v>2393</v>
      </c>
      <c r="M3571">
        <v>2398</v>
      </c>
      <c r="N3571">
        <v>400</v>
      </c>
      <c r="O3571" t="s">
        <v>901</v>
      </c>
      <c r="P3571">
        <v>0.62826081535684897</v>
      </c>
      <c r="Q3571">
        <v>0.91879670151728898</v>
      </c>
      <c r="R3571">
        <v>0.13096859492996801</v>
      </c>
      <c r="S3571" s="15">
        <v>3.3869190090592097E-2</v>
      </c>
      <c r="T3571">
        <v>0.81977116843961095</v>
      </c>
      <c r="U3571">
        <v>0.81977116843961095</v>
      </c>
      <c r="V3571">
        <v>0.45896012882412801</v>
      </c>
      <c r="W3571">
        <v>5.19</v>
      </c>
      <c r="X3571">
        <v>2.64</v>
      </c>
      <c r="Y3571">
        <v>-182906</v>
      </c>
      <c r="Z3571">
        <v>-26129</v>
      </c>
      <c r="AA3571">
        <v>-1.65</v>
      </c>
      <c r="AB3571">
        <v>7</v>
      </c>
      <c r="AC3571">
        <v>2</v>
      </c>
      <c r="AD3571">
        <v>5</v>
      </c>
      <c r="AE3571">
        <v>28.57</v>
      </c>
      <c r="AF3571">
        <v>16</v>
      </c>
      <c r="AG3571">
        <v>1</v>
      </c>
      <c r="AH3571">
        <v>2</v>
      </c>
      <c r="AI3571">
        <v>4</v>
      </c>
      <c r="AJ3571" s="301">
        <v>43919</v>
      </c>
      <c r="AK3571">
        <v>3070</v>
      </c>
      <c r="AL3571">
        <v>2311</v>
      </c>
      <c r="AM3571" s="301">
        <v>43828</v>
      </c>
      <c r="AN3571">
        <v>3235</v>
      </c>
      <c r="AO3571">
        <v>2899</v>
      </c>
      <c r="AP3571" s="301">
        <v>43645</v>
      </c>
      <c r="AQ3571">
        <v>3325</v>
      </c>
      <c r="AR3571">
        <v>3200</v>
      </c>
      <c r="AS3571" s="301">
        <v>43280</v>
      </c>
      <c r="AT3571">
        <v>5210</v>
      </c>
      <c r="AU3571">
        <v>4840</v>
      </c>
    </row>
    <row r="3572" spans="1:47" x14ac:dyDescent="0.2">
      <c r="A3572" s="102">
        <v>1162</v>
      </c>
      <c r="B3572">
        <v>4023</v>
      </c>
      <c r="C3572" t="s">
        <v>1461</v>
      </c>
      <c r="D3572" t="s">
        <v>920</v>
      </c>
      <c r="E3572">
        <v>4750</v>
      </c>
      <c r="F3572">
        <v>4715</v>
      </c>
      <c r="G3572">
        <v>200</v>
      </c>
      <c r="H3572" t="s">
        <v>901</v>
      </c>
      <c r="I3572">
        <v>6504</v>
      </c>
      <c r="J3572" t="s">
        <v>1444</v>
      </c>
      <c r="K3572" t="s">
        <v>903</v>
      </c>
      <c r="L3572">
        <v>2911</v>
      </c>
      <c r="M3572">
        <v>2906</v>
      </c>
      <c r="N3572">
        <v>300</v>
      </c>
      <c r="O3572" t="s">
        <v>898</v>
      </c>
      <c r="P3572">
        <v>0.90653124862914602</v>
      </c>
      <c r="Q3572">
        <v>0.94432404293065997</v>
      </c>
      <c r="R3572">
        <v>0.46867928204552001</v>
      </c>
      <c r="S3572">
        <v>9.8471049275623099E-2</v>
      </c>
      <c r="T3572">
        <v>-1.10176394674272</v>
      </c>
      <c r="U3572">
        <v>1.10176394674272</v>
      </c>
      <c r="V3572">
        <v>0.78314807632829198</v>
      </c>
      <c r="W3572">
        <v>-6.21</v>
      </c>
      <c r="X3572">
        <v>7.55</v>
      </c>
      <c r="Y3572">
        <v>-183207</v>
      </c>
      <c r="Z3572">
        <v>-26172</v>
      </c>
      <c r="AA3572">
        <v>-1.66</v>
      </c>
      <c r="AB3572">
        <v>7</v>
      </c>
      <c r="AC3572">
        <v>3</v>
      </c>
      <c r="AD3572">
        <v>4</v>
      </c>
      <c r="AE3572">
        <v>42.86</v>
      </c>
      <c r="AF3572">
        <v>18</v>
      </c>
      <c r="AG3572">
        <v>0</v>
      </c>
      <c r="AH3572">
        <v>2</v>
      </c>
      <c r="AI3572">
        <v>5</v>
      </c>
      <c r="AJ3572" s="301">
        <v>43919</v>
      </c>
      <c r="AK3572">
        <v>4470</v>
      </c>
      <c r="AL3572">
        <v>2429</v>
      </c>
      <c r="AM3572" s="301">
        <v>43828</v>
      </c>
      <c r="AN3572">
        <v>6580</v>
      </c>
      <c r="AO3572">
        <v>3345</v>
      </c>
      <c r="AP3572" s="301">
        <v>43645</v>
      </c>
      <c r="AQ3572">
        <v>7430</v>
      </c>
      <c r="AR3572">
        <v>3865</v>
      </c>
      <c r="AS3572" s="301">
        <v>43280</v>
      </c>
      <c r="AT3572">
        <v>7690</v>
      </c>
      <c r="AU3572">
        <v>4155</v>
      </c>
    </row>
    <row r="3573" spans="1:47" x14ac:dyDescent="0.2">
      <c r="A3573" s="102">
        <v>1596</v>
      </c>
      <c r="B3573">
        <v>3405</v>
      </c>
      <c r="C3573" t="s">
        <v>1265</v>
      </c>
      <c r="D3573" t="s">
        <v>920</v>
      </c>
      <c r="E3573">
        <v>1120</v>
      </c>
      <c r="F3573">
        <v>1104</v>
      </c>
      <c r="G3573">
        <v>900</v>
      </c>
      <c r="H3573" t="s">
        <v>901</v>
      </c>
      <c r="I3573">
        <v>4324</v>
      </c>
      <c r="J3573" t="s">
        <v>1065</v>
      </c>
      <c r="K3573" t="s">
        <v>910</v>
      </c>
      <c r="L3573">
        <v>2495</v>
      </c>
      <c r="M3573">
        <v>2445</v>
      </c>
      <c r="N3573">
        <v>400</v>
      </c>
      <c r="O3573" t="s">
        <v>898</v>
      </c>
      <c r="P3573">
        <v>0.92614746900308298</v>
      </c>
      <c r="Q3573">
        <v>0.93458650713413605</v>
      </c>
      <c r="R3573" s="15">
        <v>8.7032042667061105E-2</v>
      </c>
      <c r="S3573">
        <v>1.4474019590972E-2</v>
      </c>
      <c r="T3573">
        <v>-0.44308397474147398</v>
      </c>
      <c r="U3573">
        <v>0.44308397474147398</v>
      </c>
      <c r="V3573">
        <v>0.547310822287987</v>
      </c>
      <c r="W3573">
        <v>-4.6500000000000004</v>
      </c>
      <c r="X3573">
        <v>1.6</v>
      </c>
      <c r="Y3573">
        <v>-183322</v>
      </c>
      <c r="Z3573">
        <v>-10784</v>
      </c>
      <c r="AA3573">
        <v>-0.42</v>
      </c>
      <c r="AB3573">
        <v>17</v>
      </c>
      <c r="AC3573">
        <v>10</v>
      </c>
      <c r="AD3573">
        <v>7</v>
      </c>
      <c r="AE3573">
        <v>58.82</v>
      </c>
      <c r="AF3573">
        <v>17</v>
      </c>
      <c r="AG3573">
        <v>3</v>
      </c>
      <c r="AH3573">
        <v>3</v>
      </c>
      <c r="AI3573">
        <v>11</v>
      </c>
      <c r="AJ3573" s="301">
        <v>43919</v>
      </c>
      <c r="AK3573">
        <v>1129</v>
      </c>
      <c r="AL3573">
        <v>2119</v>
      </c>
      <c r="AM3573" s="301">
        <v>43828</v>
      </c>
      <c r="AN3573">
        <v>1331</v>
      </c>
      <c r="AO3573">
        <v>3775</v>
      </c>
      <c r="AP3573" s="301">
        <v>43645</v>
      </c>
      <c r="AQ3573">
        <v>1308</v>
      </c>
      <c r="AR3573">
        <v>3810</v>
      </c>
      <c r="AS3573" s="301">
        <v>43280</v>
      </c>
      <c r="AT3573">
        <v>1497</v>
      </c>
      <c r="AU3573">
        <v>5140</v>
      </c>
    </row>
    <row r="3574" spans="1:47" x14ac:dyDescent="0.2">
      <c r="A3574" s="102">
        <v>2548</v>
      </c>
      <c r="B3574">
        <v>6762</v>
      </c>
      <c r="C3574" t="s">
        <v>1396</v>
      </c>
      <c r="D3574" t="s">
        <v>903</v>
      </c>
      <c r="E3574">
        <v>10650</v>
      </c>
      <c r="F3574">
        <v>10500</v>
      </c>
      <c r="G3574">
        <v>100</v>
      </c>
      <c r="H3574" t="s">
        <v>898</v>
      </c>
      <c r="I3574">
        <v>9706</v>
      </c>
      <c r="J3574" t="s">
        <v>980</v>
      </c>
      <c r="K3574" t="s">
        <v>917</v>
      </c>
      <c r="L3574">
        <v>4650</v>
      </c>
      <c r="M3574">
        <v>4565</v>
      </c>
      <c r="N3574">
        <v>200</v>
      </c>
      <c r="O3574" t="s">
        <v>901</v>
      </c>
      <c r="P3574">
        <v>0.88163961280041803</v>
      </c>
      <c r="Q3574">
        <v>0.90980214364371403</v>
      </c>
      <c r="R3574">
        <v>0.47813779770354098</v>
      </c>
      <c r="S3574">
        <v>4.0972212550036101E-2</v>
      </c>
      <c r="T3574">
        <v>1.1837328581967701</v>
      </c>
      <c r="U3574">
        <v>1.1837328581967701</v>
      </c>
      <c r="V3574">
        <v>0.91155138689338899</v>
      </c>
      <c r="W3574">
        <v>6.88</v>
      </c>
      <c r="X3574">
        <v>13.05</v>
      </c>
      <c r="Y3574">
        <v>-183526</v>
      </c>
      <c r="Z3574">
        <v>-30588</v>
      </c>
      <c r="AA3574">
        <v>-1.8</v>
      </c>
      <c r="AB3574">
        <v>6</v>
      </c>
      <c r="AC3574">
        <v>1</v>
      </c>
      <c r="AD3574">
        <v>5</v>
      </c>
      <c r="AE3574">
        <v>16.670000000000002</v>
      </c>
      <c r="AF3574">
        <v>20</v>
      </c>
      <c r="AG3574">
        <v>0</v>
      </c>
      <c r="AH3574">
        <v>1</v>
      </c>
      <c r="AI3574">
        <v>5</v>
      </c>
      <c r="AJ3574" s="301">
        <v>43919</v>
      </c>
      <c r="AK3574">
        <v>8420</v>
      </c>
      <c r="AL3574">
        <v>4580</v>
      </c>
      <c r="AM3574" s="301">
        <v>43828</v>
      </c>
      <c r="AN3574">
        <v>12390</v>
      </c>
      <c r="AO3574">
        <v>6090</v>
      </c>
      <c r="AP3574" s="301">
        <v>43645</v>
      </c>
      <c r="AQ3574">
        <v>8920</v>
      </c>
      <c r="AR3574">
        <v>4760</v>
      </c>
      <c r="AS3574" s="301">
        <v>43280</v>
      </c>
      <c r="AT3574">
        <v>11310</v>
      </c>
      <c r="AU3574">
        <v>5100</v>
      </c>
    </row>
    <row r="3575" spans="1:47" x14ac:dyDescent="0.2">
      <c r="A3575" s="102">
        <v>2040</v>
      </c>
      <c r="B3575">
        <v>1861</v>
      </c>
      <c r="C3575" t="s">
        <v>1204</v>
      </c>
      <c r="D3575" t="s">
        <v>907</v>
      </c>
      <c r="E3575">
        <v>2536</v>
      </c>
      <c r="F3575">
        <v>2521</v>
      </c>
      <c r="G3575">
        <v>400</v>
      </c>
      <c r="H3575" t="s">
        <v>898</v>
      </c>
      <c r="I3575">
        <v>3405</v>
      </c>
      <c r="J3575" t="s">
        <v>1265</v>
      </c>
      <c r="K3575" t="s">
        <v>920</v>
      </c>
      <c r="L3575">
        <v>1120</v>
      </c>
      <c r="M3575">
        <v>1104</v>
      </c>
      <c r="N3575">
        <v>900</v>
      </c>
      <c r="O3575" t="s">
        <v>901</v>
      </c>
      <c r="P3575">
        <v>0.89493345884633302</v>
      </c>
      <c r="Q3575">
        <v>0.92357618693394705</v>
      </c>
      <c r="R3575" s="15">
        <v>0.247511067302042</v>
      </c>
      <c r="S3575">
        <v>6.4828600771024397E-2</v>
      </c>
      <c r="T3575">
        <v>0.46858598151731201</v>
      </c>
      <c r="U3575">
        <v>0.46858598151731201</v>
      </c>
      <c r="V3575">
        <v>0.32548822453770798</v>
      </c>
      <c r="W3575">
        <v>1.89</v>
      </c>
      <c r="X3575">
        <v>1.47</v>
      </c>
      <c r="Y3575">
        <v>-183778</v>
      </c>
      <c r="Z3575">
        <v>-14137</v>
      </c>
      <c r="AA3575">
        <v>-0.84</v>
      </c>
      <c r="AB3575">
        <v>13</v>
      </c>
      <c r="AC3575">
        <v>5</v>
      </c>
      <c r="AD3575">
        <v>8</v>
      </c>
      <c r="AE3575">
        <v>38.46</v>
      </c>
      <c r="AF3575">
        <v>19</v>
      </c>
      <c r="AG3575">
        <v>1</v>
      </c>
      <c r="AH3575">
        <v>1</v>
      </c>
      <c r="AI3575">
        <v>11</v>
      </c>
      <c r="AJ3575" s="301">
        <v>43919</v>
      </c>
      <c r="AK3575">
        <v>2481</v>
      </c>
      <c r="AL3575">
        <v>1129</v>
      </c>
      <c r="AM3575" s="301">
        <v>43828</v>
      </c>
      <c r="AN3575">
        <v>3330</v>
      </c>
      <c r="AO3575">
        <v>1331</v>
      </c>
      <c r="AP3575" s="301">
        <v>43645</v>
      </c>
      <c r="AQ3575">
        <v>3310</v>
      </c>
      <c r="AR3575">
        <v>1308</v>
      </c>
      <c r="AS3575" s="301">
        <v>43280</v>
      </c>
      <c r="AT3575">
        <v>3740</v>
      </c>
      <c r="AU3575">
        <v>1497</v>
      </c>
    </row>
    <row r="3576" spans="1:47" x14ac:dyDescent="0.2">
      <c r="A3576" s="102">
        <v>194</v>
      </c>
      <c r="B3576">
        <v>5802</v>
      </c>
      <c r="C3576" t="s">
        <v>1056</v>
      </c>
      <c r="D3576" t="s">
        <v>911</v>
      </c>
      <c r="E3576">
        <v>1238.5</v>
      </c>
      <c r="F3576">
        <v>1214.5</v>
      </c>
      <c r="G3576">
        <v>800</v>
      </c>
      <c r="H3576" t="s">
        <v>898</v>
      </c>
      <c r="I3576">
        <v>8031</v>
      </c>
      <c r="J3576" t="s">
        <v>618</v>
      </c>
      <c r="K3576" t="s">
        <v>905</v>
      </c>
      <c r="L3576">
        <v>1600.5</v>
      </c>
      <c r="M3576">
        <v>1596</v>
      </c>
      <c r="N3576">
        <v>600</v>
      </c>
      <c r="O3576" t="s">
        <v>901</v>
      </c>
      <c r="P3576">
        <v>0.94664124766072999</v>
      </c>
      <c r="Q3576">
        <v>0.96771138023261905</v>
      </c>
      <c r="R3576">
        <v>9.7932151413354707E-2</v>
      </c>
      <c r="S3576" s="15">
        <v>2.8715382290366801E-2</v>
      </c>
      <c r="T3576">
        <v>0.86944394457979401</v>
      </c>
      <c r="U3576">
        <v>0.86944394457979401</v>
      </c>
      <c r="V3576">
        <v>1.26768523976172</v>
      </c>
      <c r="W3576">
        <v>3.83</v>
      </c>
      <c r="X3576">
        <v>1.46</v>
      </c>
      <c r="Y3576">
        <v>-184667</v>
      </c>
      <c r="Z3576">
        <v>-12311</v>
      </c>
      <c r="AA3576">
        <v>-0.69</v>
      </c>
      <c r="AB3576">
        <v>15</v>
      </c>
      <c r="AC3576">
        <v>4</v>
      </c>
      <c r="AD3576">
        <v>11</v>
      </c>
      <c r="AE3576">
        <v>26.67</v>
      </c>
      <c r="AF3576">
        <v>20</v>
      </c>
      <c r="AG3576">
        <v>1</v>
      </c>
      <c r="AH3576">
        <v>1</v>
      </c>
      <c r="AI3576">
        <v>13</v>
      </c>
      <c r="AJ3576" s="301">
        <v>43919</v>
      </c>
      <c r="AK3576">
        <v>1166.5</v>
      </c>
      <c r="AL3576">
        <v>1570</v>
      </c>
      <c r="AM3576" s="301">
        <v>43828</v>
      </c>
      <c r="AN3576">
        <v>1652</v>
      </c>
      <c r="AO3576">
        <v>1946</v>
      </c>
      <c r="AP3576" s="301">
        <v>43645</v>
      </c>
      <c r="AQ3576">
        <v>1442</v>
      </c>
      <c r="AR3576">
        <v>1798</v>
      </c>
      <c r="AS3576" s="301">
        <v>43280</v>
      </c>
      <c r="AT3576">
        <v>1616.5</v>
      </c>
      <c r="AU3576">
        <v>1828</v>
      </c>
    </row>
    <row r="3577" spans="1:47" x14ac:dyDescent="0.2">
      <c r="A3577" s="102">
        <v>2017</v>
      </c>
      <c r="B3577">
        <v>3116</v>
      </c>
      <c r="C3577" t="s">
        <v>1023</v>
      </c>
      <c r="D3577" t="s">
        <v>913</v>
      </c>
      <c r="E3577">
        <v>1433</v>
      </c>
      <c r="F3577">
        <v>1455</v>
      </c>
      <c r="G3577">
        <v>600</v>
      </c>
      <c r="H3577" t="s">
        <v>898</v>
      </c>
      <c r="I3577">
        <v>9706</v>
      </c>
      <c r="J3577" t="s">
        <v>980</v>
      </c>
      <c r="K3577" t="s">
        <v>917</v>
      </c>
      <c r="L3577">
        <v>4650</v>
      </c>
      <c r="M3577">
        <v>4565</v>
      </c>
      <c r="N3577">
        <v>200</v>
      </c>
      <c r="O3577" t="s">
        <v>901</v>
      </c>
      <c r="P3577">
        <v>0.88470875542916505</v>
      </c>
      <c r="Q3577">
        <v>0.92408682472715797</v>
      </c>
      <c r="R3577" s="15">
        <v>0.13288452451493099</v>
      </c>
      <c r="S3577">
        <v>4.7876798017711997E-2</v>
      </c>
      <c r="T3577">
        <v>0.72764299879291905</v>
      </c>
      <c r="U3577">
        <v>0.72764299879291905</v>
      </c>
      <c r="V3577">
        <v>1.1837920766730301E-2</v>
      </c>
      <c r="W3577">
        <v>2.97</v>
      </c>
      <c r="X3577">
        <v>4.38</v>
      </c>
      <c r="Y3577">
        <v>-184780</v>
      </c>
      <c r="Z3577">
        <v>-15398</v>
      </c>
      <c r="AA3577">
        <v>-0.68</v>
      </c>
      <c r="AB3577">
        <v>12</v>
      </c>
      <c r="AC3577">
        <v>5</v>
      </c>
      <c r="AD3577">
        <v>7</v>
      </c>
      <c r="AE3577">
        <v>41.67</v>
      </c>
      <c r="AF3577">
        <v>17</v>
      </c>
      <c r="AG3577">
        <v>3</v>
      </c>
      <c r="AH3577">
        <v>3</v>
      </c>
      <c r="AI3577">
        <v>6</v>
      </c>
      <c r="AJ3577" s="301">
        <v>43919</v>
      </c>
      <c r="AK3577">
        <v>1315</v>
      </c>
      <c r="AL3577">
        <v>4580</v>
      </c>
      <c r="AM3577" s="301">
        <v>43828</v>
      </c>
      <c r="AN3577">
        <v>1765</v>
      </c>
      <c r="AO3577">
        <v>6090</v>
      </c>
      <c r="AP3577" s="301">
        <v>43645</v>
      </c>
      <c r="AQ3577">
        <v>1448</v>
      </c>
      <c r="AR3577">
        <v>4760</v>
      </c>
      <c r="AS3577" s="301">
        <v>43280</v>
      </c>
      <c r="AT3577">
        <v>2005</v>
      </c>
      <c r="AU3577">
        <v>5100</v>
      </c>
    </row>
    <row r="3578" spans="1:47" x14ac:dyDescent="0.2">
      <c r="A3578" s="102">
        <v>2063</v>
      </c>
      <c r="B3578">
        <v>3116</v>
      </c>
      <c r="C3578" t="s">
        <v>1023</v>
      </c>
      <c r="D3578" t="s">
        <v>913</v>
      </c>
      <c r="E3578">
        <v>1433</v>
      </c>
      <c r="F3578">
        <v>1455</v>
      </c>
      <c r="G3578">
        <v>600</v>
      </c>
      <c r="H3578" t="s">
        <v>898</v>
      </c>
      <c r="I3578">
        <v>8425</v>
      </c>
      <c r="J3578" t="s">
        <v>1016</v>
      </c>
      <c r="K3578" t="s">
        <v>904</v>
      </c>
      <c r="L3578">
        <v>2378</v>
      </c>
      <c r="M3578">
        <v>2356</v>
      </c>
      <c r="N3578">
        <v>400</v>
      </c>
      <c r="O3578" t="s">
        <v>901</v>
      </c>
      <c r="P3578">
        <v>0.93950302359277404</v>
      </c>
      <c r="Q3578">
        <v>0.92311506935395504</v>
      </c>
      <c r="R3578">
        <v>0.260746553677838</v>
      </c>
      <c r="S3578">
        <v>7.8295812590289102E-2</v>
      </c>
      <c r="T3578">
        <v>0.18899877540641699</v>
      </c>
      <c r="U3578">
        <v>0.18899877540641699</v>
      </c>
      <c r="V3578">
        <v>0.203030853133602</v>
      </c>
      <c r="W3578">
        <v>0.84</v>
      </c>
      <c r="X3578">
        <v>7.36</v>
      </c>
      <c r="Y3578">
        <v>-184824</v>
      </c>
      <c r="Z3578">
        <v>-16802</v>
      </c>
      <c r="AA3578">
        <v>-0.9</v>
      </c>
      <c r="AB3578">
        <v>11</v>
      </c>
      <c r="AC3578">
        <v>5</v>
      </c>
      <c r="AD3578">
        <v>6</v>
      </c>
      <c r="AE3578">
        <v>45.45</v>
      </c>
      <c r="AF3578">
        <v>19</v>
      </c>
      <c r="AG3578">
        <v>1</v>
      </c>
      <c r="AH3578">
        <v>2</v>
      </c>
      <c r="AI3578">
        <v>8</v>
      </c>
      <c r="AJ3578" s="301">
        <v>43919</v>
      </c>
      <c r="AK3578">
        <v>1315</v>
      </c>
      <c r="AL3578">
        <v>2183</v>
      </c>
      <c r="AM3578" s="301">
        <v>43828</v>
      </c>
      <c r="AN3578">
        <v>1765</v>
      </c>
      <c r="AO3578">
        <v>3425</v>
      </c>
      <c r="AP3578" s="301">
        <v>43645</v>
      </c>
      <c r="AQ3578">
        <v>1448</v>
      </c>
      <c r="AR3578">
        <v>2692</v>
      </c>
      <c r="AS3578" s="301">
        <v>43280</v>
      </c>
      <c r="AT3578">
        <v>2005</v>
      </c>
      <c r="AU3578">
        <v>2815</v>
      </c>
    </row>
    <row r="3579" spans="1:47" x14ac:dyDescent="0.2">
      <c r="A3579" s="102">
        <v>121</v>
      </c>
      <c r="B3579">
        <v>5714</v>
      </c>
      <c r="C3579" t="s">
        <v>559</v>
      </c>
      <c r="D3579" t="s">
        <v>911</v>
      </c>
      <c r="E3579">
        <v>3280</v>
      </c>
      <c r="F3579">
        <v>3235</v>
      </c>
      <c r="G3579">
        <v>300</v>
      </c>
      <c r="H3579" t="s">
        <v>898</v>
      </c>
      <c r="I3579">
        <v>6923</v>
      </c>
      <c r="J3579" t="s">
        <v>54</v>
      </c>
      <c r="K3579" t="s">
        <v>903</v>
      </c>
      <c r="L3579">
        <v>2563</v>
      </c>
      <c r="M3579">
        <v>2534</v>
      </c>
      <c r="N3579">
        <v>400</v>
      </c>
      <c r="O3579" t="s">
        <v>901</v>
      </c>
      <c r="P3579">
        <v>0.94306515323885398</v>
      </c>
      <c r="Q3579">
        <v>0.97156120995515904</v>
      </c>
      <c r="R3579">
        <v>0.15271384782428901</v>
      </c>
      <c r="S3579">
        <v>2.1975737269776499E-3</v>
      </c>
      <c r="T3579">
        <v>0.13134566191670299</v>
      </c>
      <c r="U3579">
        <v>0.13134566191670299</v>
      </c>
      <c r="V3579">
        <v>0.308141627776226</v>
      </c>
      <c r="W3579">
        <v>0.44</v>
      </c>
      <c r="X3579">
        <v>4.4400000000000004</v>
      </c>
      <c r="Y3579">
        <v>-184824</v>
      </c>
      <c r="Z3579">
        <v>-23103</v>
      </c>
      <c r="AA3579">
        <v>-1</v>
      </c>
      <c r="AB3579">
        <v>8</v>
      </c>
      <c r="AC3579">
        <v>3</v>
      </c>
      <c r="AD3579">
        <v>5</v>
      </c>
      <c r="AE3579">
        <v>37.5</v>
      </c>
      <c r="AF3579">
        <v>20</v>
      </c>
      <c r="AG3579">
        <v>0</v>
      </c>
      <c r="AH3579">
        <v>1</v>
      </c>
      <c r="AI3579">
        <v>7</v>
      </c>
      <c r="AJ3579" s="301">
        <v>43919</v>
      </c>
      <c r="AK3579">
        <v>2786</v>
      </c>
      <c r="AL3579">
        <v>2175</v>
      </c>
      <c r="AM3579" s="301">
        <v>43828</v>
      </c>
      <c r="AN3579">
        <v>4075</v>
      </c>
      <c r="AO3579">
        <v>3180</v>
      </c>
      <c r="AP3579" s="301">
        <v>43645</v>
      </c>
      <c r="AQ3579">
        <v>3525</v>
      </c>
      <c r="AR3579">
        <v>2743</v>
      </c>
      <c r="AS3579" s="301">
        <v>43280</v>
      </c>
      <c r="AT3579">
        <v>3350</v>
      </c>
      <c r="AU3579">
        <v>3700</v>
      </c>
    </row>
    <row r="3580" spans="1:47" x14ac:dyDescent="0.2">
      <c r="A3580" s="102">
        <v>2229</v>
      </c>
      <c r="B3580">
        <v>1812</v>
      </c>
      <c r="C3580" t="s">
        <v>961</v>
      </c>
      <c r="D3580" t="s">
        <v>907</v>
      </c>
      <c r="E3580">
        <v>1231</v>
      </c>
      <c r="F3580">
        <v>1252</v>
      </c>
      <c r="G3580">
        <v>800</v>
      </c>
      <c r="H3580" t="s">
        <v>898</v>
      </c>
      <c r="I3580">
        <v>2296</v>
      </c>
      <c r="J3580" t="s">
        <v>1472</v>
      </c>
      <c r="K3580" t="s">
        <v>923</v>
      </c>
      <c r="L3580">
        <v>646</v>
      </c>
      <c r="M3580">
        <v>643</v>
      </c>
      <c r="N3580">
        <v>1600</v>
      </c>
      <c r="O3580" t="s">
        <v>901</v>
      </c>
      <c r="P3580">
        <v>0.86303612046093703</v>
      </c>
      <c r="Q3580">
        <v>0.91871483439808999</v>
      </c>
      <c r="R3580" s="15">
        <v>0.30764087022388698</v>
      </c>
      <c r="S3580" s="15">
        <v>6.2266823400865803E-3</v>
      </c>
      <c r="T3580">
        <v>1.31659800816293</v>
      </c>
      <c r="U3580">
        <v>1.31659800816293</v>
      </c>
      <c r="V3580">
        <v>1.03549444930884</v>
      </c>
      <c r="W3580">
        <v>6.77</v>
      </c>
      <c r="X3580">
        <v>2.72</v>
      </c>
      <c r="Y3580">
        <v>-184965</v>
      </c>
      <c r="Z3580">
        <v>-10880</v>
      </c>
      <c r="AA3580">
        <v>-0.51</v>
      </c>
      <c r="AB3580">
        <v>17</v>
      </c>
      <c r="AC3580">
        <v>7</v>
      </c>
      <c r="AD3580">
        <v>10</v>
      </c>
      <c r="AE3580">
        <v>41.18</v>
      </c>
      <c r="AF3580">
        <v>19</v>
      </c>
      <c r="AG3580">
        <v>1</v>
      </c>
      <c r="AH3580">
        <v>3</v>
      </c>
      <c r="AI3580">
        <v>13</v>
      </c>
      <c r="AJ3580" s="301">
        <v>43919</v>
      </c>
      <c r="AK3580">
        <v>1155</v>
      </c>
      <c r="AL3580">
        <v>655</v>
      </c>
      <c r="AM3580" s="301">
        <v>43828</v>
      </c>
      <c r="AN3580">
        <v>1458</v>
      </c>
      <c r="AO3580">
        <v>705</v>
      </c>
      <c r="AP3580" s="301">
        <v>43645</v>
      </c>
      <c r="AQ3580">
        <v>1510</v>
      </c>
      <c r="AR3580">
        <v>743</v>
      </c>
      <c r="AS3580" s="301">
        <v>43280</v>
      </c>
      <c r="AT3580">
        <v>1646</v>
      </c>
      <c r="AU3580">
        <v>941</v>
      </c>
    </row>
    <row r="3581" spans="1:47" x14ac:dyDescent="0.2">
      <c r="A3581" s="102">
        <v>1043</v>
      </c>
      <c r="B3581">
        <v>2327</v>
      </c>
      <c r="C3581" t="s">
        <v>1171</v>
      </c>
      <c r="D3581" t="s">
        <v>900</v>
      </c>
      <c r="E3581">
        <v>2942</v>
      </c>
      <c r="F3581">
        <v>2914</v>
      </c>
      <c r="G3581">
        <v>300</v>
      </c>
      <c r="H3581" t="s">
        <v>898</v>
      </c>
      <c r="I3581">
        <v>8411</v>
      </c>
      <c r="J3581" t="s">
        <v>979</v>
      </c>
      <c r="K3581" t="s">
        <v>940</v>
      </c>
      <c r="L3581">
        <v>131.69999999999999</v>
      </c>
      <c r="M3581">
        <v>131.9</v>
      </c>
      <c r="N3581">
        <v>6600</v>
      </c>
      <c r="O3581" t="s">
        <v>901</v>
      </c>
      <c r="P3581">
        <v>0.80373782689254203</v>
      </c>
      <c r="Q3581">
        <v>0.94652764993782901</v>
      </c>
      <c r="R3581">
        <v>0.33768774404081803</v>
      </c>
      <c r="S3581">
        <v>1.4547870207778199E-3</v>
      </c>
      <c r="T3581">
        <v>0.34061889275992802</v>
      </c>
      <c r="U3581">
        <v>0.34061889275992802</v>
      </c>
      <c r="V3581">
        <v>0.41293559356736897</v>
      </c>
      <c r="W3581">
        <v>1.42</v>
      </c>
      <c r="X3581">
        <v>0.42</v>
      </c>
      <c r="Y3581">
        <v>-185436</v>
      </c>
      <c r="Z3581">
        <v>-11590</v>
      </c>
      <c r="AA3581">
        <v>-0.57999999999999996</v>
      </c>
      <c r="AB3581">
        <v>16</v>
      </c>
      <c r="AC3581">
        <v>5</v>
      </c>
      <c r="AD3581">
        <v>11</v>
      </c>
      <c r="AE3581">
        <v>31.25</v>
      </c>
      <c r="AF3581">
        <v>20</v>
      </c>
      <c r="AG3581">
        <v>2</v>
      </c>
      <c r="AH3581">
        <v>1</v>
      </c>
      <c r="AI3581">
        <v>13</v>
      </c>
      <c r="AJ3581" s="301">
        <v>43919</v>
      </c>
      <c r="AK3581">
        <v>2686</v>
      </c>
      <c r="AL3581">
        <v>130</v>
      </c>
      <c r="AM3581" s="301">
        <v>43828</v>
      </c>
      <c r="AN3581">
        <v>3600</v>
      </c>
      <c r="AO3581">
        <v>168.3</v>
      </c>
      <c r="AP3581" s="301">
        <v>43645</v>
      </c>
      <c r="AQ3581">
        <v>3515</v>
      </c>
      <c r="AR3581">
        <v>157.69999999999999</v>
      </c>
      <c r="AS3581" s="301">
        <v>43280</v>
      </c>
      <c r="AT3581">
        <v>2762</v>
      </c>
      <c r="AU3581">
        <v>185.5</v>
      </c>
    </row>
    <row r="3582" spans="1:47" x14ac:dyDescent="0.2">
      <c r="A3582" s="102">
        <v>3980</v>
      </c>
      <c r="B3582">
        <v>5301</v>
      </c>
      <c r="C3582" t="s">
        <v>553</v>
      </c>
      <c r="D3582" t="s">
        <v>897</v>
      </c>
      <c r="E3582">
        <v>1010</v>
      </c>
      <c r="F3582">
        <v>1001</v>
      </c>
      <c r="G3582">
        <v>1000</v>
      </c>
      <c r="H3582" t="s">
        <v>898</v>
      </c>
      <c r="I3582">
        <v>5938</v>
      </c>
      <c r="J3582" t="s">
        <v>1395</v>
      </c>
      <c r="K3582" t="s">
        <v>1032</v>
      </c>
      <c r="L3582">
        <v>1514</v>
      </c>
      <c r="M3582">
        <v>1480</v>
      </c>
      <c r="N3582">
        <v>700</v>
      </c>
      <c r="O3582" t="s">
        <v>901</v>
      </c>
      <c r="P3582">
        <v>0.88186080517352305</v>
      </c>
      <c r="Q3582">
        <v>0.857005213390998</v>
      </c>
      <c r="R3582">
        <v>0.46960032326354201</v>
      </c>
      <c r="S3582" s="15">
        <v>7.4697211242874496E-3</v>
      </c>
      <c r="T3582">
        <v>8.41714820156029E-2</v>
      </c>
      <c r="U3582">
        <v>8.41714820156029E-2</v>
      </c>
      <c r="V3582">
        <v>0.152040118703621</v>
      </c>
      <c r="W3582">
        <v>0.53</v>
      </c>
      <c r="X3582">
        <v>3.38</v>
      </c>
      <c r="Y3582">
        <v>-185956</v>
      </c>
      <c r="Z3582">
        <v>-10331</v>
      </c>
      <c r="AA3582">
        <v>-0.47</v>
      </c>
      <c r="AB3582">
        <v>18</v>
      </c>
      <c r="AC3582">
        <v>7</v>
      </c>
      <c r="AD3582">
        <v>11</v>
      </c>
      <c r="AE3582">
        <v>38.89</v>
      </c>
      <c r="AF3582">
        <v>12</v>
      </c>
      <c r="AG3582">
        <v>6</v>
      </c>
      <c r="AH3582">
        <v>5</v>
      </c>
      <c r="AI3582">
        <v>7</v>
      </c>
      <c r="AJ3582" s="301">
        <v>43919</v>
      </c>
      <c r="AK3582">
        <v>903</v>
      </c>
      <c r="AL3582">
        <v>1332</v>
      </c>
      <c r="AM3582" s="301">
        <v>43828</v>
      </c>
      <c r="AN3582">
        <v>1095</v>
      </c>
      <c r="AO3582">
        <v>1889</v>
      </c>
      <c r="AP3582" s="301">
        <v>43645</v>
      </c>
      <c r="AQ3582">
        <v>1140</v>
      </c>
      <c r="AR3582">
        <v>1774</v>
      </c>
      <c r="AS3582" s="301">
        <v>43280</v>
      </c>
      <c r="AT3582">
        <v>1975</v>
      </c>
      <c r="AU3582">
        <v>2190</v>
      </c>
    </row>
    <row r="3583" spans="1:47" x14ac:dyDescent="0.2">
      <c r="A3583" s="102">
        <v>3272</v>
      </c>
      <c r="B3583">
        <v>1801</v>
      </c>
      <c r="C3583" t="s">
        <v>1352</v>
      </c>
      <c r="D3583" t="s">
        <v>907</v>
      </c>
      <c r="E3583">
        <v>3845</v>
      </c>
      <c r="F3583">
        <v>3905</v>
      </c>
      <c r="G3583">
        <v>200</v>
      </c>
      <c r="H3583" t="s">
        <v>898</v>
      </c>
      <c r="I3583">
        <v>1969</v>
      </c>
      <c r="J3583" t="s">
        <v>1146</v>
      </c>
      <c r="K3583" t="s">
        <v>907</v>
      </c>
      <c r="L3583">
        <v>1570</v>
      </c>
      <c r="M3583">
        <v>1559</v>
      </c>
      <c r="N3583">
        <v>500</v>
      </c>
      <c r="O3583" t="s">
        <v>901</v>
      </c>
      <c r="P3583">
        <v>0.60666121581325005</v>
      </c>
      <c r="Q3583">
        <v>0.88683313006730902</v>
      </c>
      <c r="R3583">
        <v>0.173206410939021</v>
      </c>
      <c r="S3583" s="15">
        <v>2.2115167576766102E-2</v>
      </c>
      <c r="T3583">
        <v>2.84550801441035</v>
      </c>
      <c r="U3583">
        <v>2.84550801441035</v>
      </c>
      <c r="V3583">
        <v>2.4734275051288299</v>
      </c>
      <c r="W3583">
        <v>17.170000000000002</v>
      </c>
      <c r="X3583">
        <v>0.19</v>
      </c>
      <c r="Y3583">
        <v>-186866</v>
      </c>
      <c r="Z3583">
        <v>-13348</v>
      </c>
      <c r="AA3583">
        <v>-0.62</v>
      </c>
      <c r="AB3583">
        <v>14</v>
      </c>
      <c r="AC3583">
        <v>5</v>
      </c>
      <c r="AD3583">
        <v>9</v>
      </c>
      <c r="AE3583">
        <v>35.71</v>
      </c>
      <c r="AF3583">
        <v>20</v>
      </c>
      <c r="AG3583">
        <v>1</v>
      </c>
      <c r="AH3583">
        <v>1</v>
      </c>
      <c r="AI3583">
        <v>12</v>
      </c>
      <c r="AJ3583" s="301">
        <v>43919</v>
      </c>
      <c r="AK3583">
        <v>3355</v>
      </c>
      <c r="AL3583">
        <v>1711</v>
      </c>
      <c r="AM3583" s="301">
        <v>43828</v>
      </c>
      <c r="AN3583">
        <v>4545</v>
      </c>
      <c r="AO3583">
        <v>1960</v>
      </c>
      <c r="AP3583" s="301">
        <v>43645</v>
      </c>
      <c r="AQ3583">
        <v>3990</v>
      </c>
      <c r="AR3583">
        <v>1826</v>
      </c>
      <c r="AS3583" s="301">
        <v>43280</v>
      </c>
      <c r="AT3583">
        <v>5980</v>
      </c>
      <c r="AU3583">
        <v>1993</v>
      </c>
    </row>
    <row r="3584" spans="1:47" x14ac:dyDescent="0.2">
      <c r="A3584" s="102">
        <v>305</v>
      </c>
      <c r="B3584">
        <v>3863</v>
      </c>
      <c r="C3584" t="s">
        <v>1050</v>
      </c>
      <c r="D3584" t="s">
        <v>1049</v>
      </c>
      <c r="E3584">
        <v>1536</v>
      </c>
      <c r="F3584">
        <v>1503</v>
      </c>
      <c r="G3584">
        <v>600</v>
      </c>
      <c r="H3584" t="s">
        <v>901</v>
      </c>
      <c r="I3584">
        <v>4023</v>
      </c>
      <c r="J3584" t="s">
        <v>1461</v>
      </c>
      <c r="K3584" t="s">
        <v>920</v>
      </c>
      <c r="L3584">
        <v>4750</v>
      </c>
      <c r="M3584">
        <v>4715</v>
      </c>
      <c r="N3584">
        <v>200</v>
      </c>
      <c r="O3584" t="s">
        <v>898</v>
      </c>
      <c r="P3584">
        <v>0.84881770378738297</v>
      </c>
      <c r="Q3584">
        <v>0.96351051131890497</v>
      </c>
      <c r="R3584" s="15">
        <v>5.8517016581850802E-6</v>
      </c>
      <c r="S3584">
        <v>8.66150279336916E-4</v>
      </c>
      <c r="T3584">
        <v>-1.37936843619528</v>
      </c>
      <c r="U3584">
        <v>1.37936843619528</v>
      </c>
      <c r="V3584">
        <v>1.2704390158321599</v>
      </c>
      <c r="W3584">
        <v>-7.61</v>
      </c>
      <c r="X3584">
        <v>4.37</v>
      </c>
      <c r="Y3584">
        <v>-187027</v>
      </c>
      <c r="Z3584">
        <v>-18703</v>
      </c>
      <c r="AA3584">
        <v>-1.0900000000000001</v>
      </c>
      <c r="AB3584">
        <v>10</v>
      </c>
      <c r="AC3584">
        <v>3</v>
      </c>
      <c r="AD3584">
        <v>7</v>
      </c>
      <c r="AE3584">
        <v>30</v>
      </c>
      <c r="AF3584">
        <v>16</v>
      </c>
      <c r="AG3584">
        <v>2</v>
      </c>
      <c r="AH3584">
        <v>2</v>
      </c>
      <c r="AI3584">
        <v>6</v>
      </c>
      <c r="AJ3584" s="301">
        <v>43919</v>
      </c>
      <c r="AK3584">
        <v>1583</v>
      </c>
      <c r="AL3584">
        <v>4470</v>
      </c>
      <c r="AM3584" s="301">
        <v>43828</v>
      </c>
      <c r="AN3584">
        <v>1848</v>
      </c>
      <c r="AO3584">
        <v>6580</v>
      </c>
      <c r="AP3584" s="301">
        <v>43645</v>
      </c>
      <c r="AQ3584">
        <v>1925</v>
      </c>
      <c r="AR3584">
        <v>7430</v>
      </c>
      <c r="AS3584" s="301">
        <v>43280</v>
      </c>
      <c r="AT3584">
        <v>1732</v>
      </c>
      <c r="AU3584">
        <v>7690</v>
      </c>
    </row>
    <row r="3585" spans="1:47" x14ac:dyDescent="0.2">
      <c r="A3585" s="102">
        <v>267</v>
      </c>
      <c r="B3585">
        <v>5631</v>
      </c>
      <c r="C3585" t="s">
        <v>1053</v>
      </c>
      <c r="D3585" t="s">
        <v>909</v>
      </c>
      <c r="E3585">
        <v>1520</v>
      </c>
      <c r="F3585">
        <v>1508</v>
      </c>
      <c r="G3585">
        <v>600</v>
      </c>
      <c r="H3585" t="s">
        <v>898</v>
      </c>
      <c r="I3585">
        <v>6902</v>
      </c>
      <c r="J3585" t="s">
        <v>588</v>
      </c>
      <c r="K3585" t="s">
        <v>913</v>
      </c>
      <c r="L3585">
        <v>4170</v>
      </c>
      <c r="M3585">
        <v>4151</v>
      </c>
      <c r="N3585">
        <v>200</v>
      </c>
      <c r="O3585" t="s">
        <v>901</v>
      </c>
      <c r="P3585">
        <v>0.91712275650016495</v>
      </c>
      <c r="Q3585">
        <v>0.96466250219023597</v>
      </c>
      <c r="R3585" s="15">
        <v>8.8052937286932198E-2</v>
      </c>
      <c r="S3585">
        <v>1.02848876712425E-2</v>
      </c>
      <c r="T3585">
        <v>0.13319925145879899</v>
      </c>
      <c r="U3585">
        <v>0.13319925145879899</v>
      </c>
      <c r="V3585">
        <v>4.1139427337990801E-2</v>
      </c>
      <c r="W3585">
        <v>0.8</v>
      </c>
      <c r="X3585">
        <v>8.99</v>
      </c>
      <c r="Y3585">
        <v>-187086</v>
      </c>
      <c r="Z3585">
        <v>-17008</v>
      </c>
      <c r="AA3585">
        <v>-1.04</v>
      </c>
      <c r="AB3585">
        <v>11</v>
      </c>
      <c r="AC3585">
        <v>5</v>
      </c>
      <c r="AD3585">
        <v>6</v>
      </c>
      <c r="AE3585">
        <v>45.45</v>
      </c>
      <c r="AF3585">
        <v>20</v>
      </c>
      <c r="AG3585">
        <v>1</v>
      </c>
      <c r="AH3585">
        <v>2</v>
      </c>
      <c r="AI3585">
        <v>8</v>
      </c>
      <c r="AJ3585" s="301">
        <v>43919</v>
      </c>
      <c r="AK3585">
        <v>1267</v>
      </c>
      <c r="AL3585">
        <v>3590</v>
      </c>
      <c r="AM3585" s="301">
        <v>43828</v>
      </c>
      <c r="AN3585">
        <v>2157</v>
      </c>
      <c r="AO3585">
        <v>4966</v>
      </c>
      <c r="AP3585" s="301">
        <v>43645</v>
      </c>
      <c r="AQ3585">
        <v>1903</v>
      </c>
      <c r="AR3585">
        <v>4642</v>
      </c>
      <c r="AS3585" s="301">
        <v>43280</v>
      </c>
      <c r="AT3585">
        <v>2766</v>
      </c>
      <c r="AU3585">
        <v>5245</v>
      </c>
    </row>
    <row r="3586" spans="1:47" x14ac:dyDescent="0.2">
      <c r="A3586" s="102">
        <v>2446</v>
      </c>
      <c r="B3586">
        <v>7282</v>
      </c>
      <c r="C3586" t="s">
        <v>1079</v>
      </c>
      <c r="D3586" t="s">
        <v>913</v>
      </c>
      <c r="E3586">
        <v>2248</v>
      </c>
      <c r="F3586">
        <v>2231</v>
      </c>
      <c r="G3586">
        <v>400</v>
      </c>
      <c r="H3586" t="s">
        <v>898</v>
      </c>
      <c r="I3586">
        <v>8410</v>
      </c>
      <c r="J3586" t="s">
        <v>1047</v>
      </c>
      <c r="K3586" t="s">
        <v>940</v>
      </c>
      <c r="L3586">
        <v>297</v>
      </c>
      <c r="M3586">
        <v>297</v>
      </c>
      <c r="N3586">
        <v>3000</v>
      </c>
      <c r="O3586" t="s">
        <v>901</v>
      </c>
      <c r="P3586">
        <v>0.79997541490650903</v>
      </c>
      <c r="Q3586">
        <v>0.91283817539472101</v>
      </c>
      <c r="R3586" s="15">
        <v>0.49242726923913899</v>
      </c>
      <c r="S3586">
        <v>2.3851590539662602E-2</v>
      </c>
      <c r="T3586">
        <v>0.72569241967265896</v>
      </c>
      <c r="U3586">
        <v>0.72569241967265896</v>
      </c>
      <c r="V3586">
        <v>0.85523448579317896</v>
      </c>
      <c r="W3586">
        <v>5.88</v>
      </c>
      <c r="X3586">
        <v>0.16</v>
      </c>
      <c r="Y3586">
        <v>-187261</v>
      </c>
      <c r="Z3586">
        <v>-13376</v>
      </c>
      <c r="AA3586">
        <v>-0.77</v>
      </c>
      <c r="AB3586">
        <v>14</v>
      </c>
      <c r="AC3586">
        <v>7</v>
      </c>
      <c r="AD3586">
        <v>7</v>
      </c>
      <c r="AE3586">
        <v>50</v>
      </c>
      <c r="AF3586">
        <v>19</v>
      </c>
      <c r="AG3586">
        <v>3</v>
      </c>
      <c r="AH3586">
        <v>4</v>
      </c>
      <c r="AI3586">
        <v>7</v>
      </c>
      <c r="AJ3586" s="301">
        <v>43919</v>
      </c>
      <c r="AK3586">
        <v>1934</v>
      </c>
      <c r="AL3586">
        <v>285</v>
      </c>
      <c r="AM3586" s="301">
        <v>43828</v>
      </c>
      <c r="AN3586">
        <v>2745</v>
      </c>
      <c r="AO3586">
        <v>358</v>
      </c>
      <c r="AP3586" s="301">
        <v>43645</v>
      </c>
      <c r="AQ3586">
        <v>2157</v>
      </c>
      <c r="AR3586">
        <v>288</v>
      </c>
      <c r="AS3586" s="301">
        <v>43280</v>
      </c>
      <c r="AT3586">
        <v>2716</v>
      </c>
      <c r="AU3586">
        <v>334</v>
      </c>
    </row>
    <row r="3587" spans="1:47" x14ac:dyDescent="0.2">
      <c r="A3587" s="102">
        <v>2508</v>
      </c>
      <c r="B3587">
        <v>7459</v>
      </c>
      <c r="C3587" t="s">
        <v>604</v>
      </c>
      <c r="D3587" t="s">
        <v>905</v>
      </c>
      <c r="E3587">
        <v>2035</v>
      </c>
      <c r="F3587">
        <v>2036</v>
      </c>
      <c r="G3587">
        <v>500</v>
      </c>
      <c r="H3587" t="s">
        <v>901</v>
      </c>
      <c r="I3587">
        <v>9101</v>
      </c>
      <c r="J3587" t="s">
        <v>682</v>
      </c>
      <c r="K3587" t="s">
        <v>1071</v>
      </c>
      <c r="L3587">
        <v>1484</v>
      </c>
      <c r="M3587">
        <v>1493</v>
      </c>
      <c r="N3587">
        <v>700</v>
      </c>
      <c r="O3587" t="s">
        <v>898</v>
      </c>
      <c r="P3587">
        <v>0.55274146196631602</v>
      </c>
      <c r="Q3587">
        <v>0.91095115279944705</v>
      </c>
      <c r="R3587" s="15">
        <v>7.3350527866921394E-2</v>
      </c>
      <c r="S3587">
        <v>4.0558642186621597E-3</v>
      </c>
      <c r="T3587">
        <v>-0.96031807658824098</v>
      </c>
      <c r="U3587">
        <v>0.96031807658824098</v>
      </c>
      <c r="V3587">
        <v>1.0526101630384599</v>
      </c>
      <c r="W3587">
        <v>-6.76</v>
      </c>
      <c r="X3587">
        <v>2.66</v>
      </c>
      <c r="Y3587">
        <v>-187525</v>
      </c>
      <c r="Z3587">
        <v>-14425</v>
      </c>
      <c r="AA3587">
        <v>-0.72</v>
      </c>
      <c r="AB3587">
        <v>13</v>
      </c>
      <c r="AC3587">
        <v>6</v>
      </c>
      <c r="AD3587">
        <v>7</v>
      </c>
      <c r="AE3587">
        <v>46.15</v>
      </c>
      <c r="AF3587">
        <v>19</v>
      </c>
      <c r="AG3587">
        <v>3</v>
      </c>
      <c r="AH3587">
        <v>2</v>
      </c>
      <c r="AI3587">
        <v>8</v>
      </c>
      <c r="AJ3587" s="301">
        <v>43919</v>
      </c>
      <c r="AK3587">
        <v>2183</v>
      </c>
      <c r="AL3587">
        <v>1336</v>
      </c>
      <c r="AM3587" s="301">
        <v>43828</v>
      </c>
      <c r="AN3587">
        <v>2413</v>
      </c>
      <c r="AO3587">
        <v>1981</v>
      </c>
      <c r="AP3587" s="301">
        <v>43645</v>
      </c>
      <c r="AQ3587">
        <v>2427</v>
      </c>
      <c r="AR3587">
        <v>1776</v>
      </c>
      <c r="AS3587" s="301">
        <v>43280</v>
      </c>
      <c r="AT3587">
        <v>2183</v>
      </c>
      <c r="AU3587">
        <v>2162</v>
      </c>
    </row>
    <row r="3588" spans="1:47" x14ac:dyDescent="0.2">
      <c r="A3588" s="102">
        <v>3684</v>
      </c>
      <c r="B3588">
        <v>2587</v>
      </c>
      <c r="C3588" t="s">
        <v>1233</v>
      </c>
      <c r="D3588" t="s">
        <v>923</v>
      </c>
      <c r="E3588">
        <v>4200</v>
      </c>
      <c r="F3588">
        <v>4180</v>
      </c>
      <c r="G3588">
        <v>200</v>
      </c>
      <c r="H3588" t="s">
        <v>901</v>
      </c>
      <c r="I3588">
        <v>6963</v>
      </c>
      <c r="J3588" t="s">
        <v>1347</v>
      </c>
      <c r="K3588" t="s">
        <v>903</v>
      </c>
      <c r="L3588">
        <v>7110</v>
      </c>
      <c r="M3588">
        <v>7010</v>
      </c>
      <c r="N3588">
        <v>100</v>
      </c>
      <c r="O3588" t="s">
        <v>898</v>
      </c>
      <c r="P3588">
        <v>0.75278190040873805</v>
      </c>
      <c r="Q3588">
        <v>0.87006904373237304</v>
      </c>
      <c r="R3588" s="15">
        <v>0.161225800139673</v>
      </c>
      <c r="S3588">
        <v>5.27865102183401E-3</v>
      </c>
      <c r="T3588">
        <v>-0.50651260708590395</v>
      </c>
      <c r="U3588">
        <v>0.50651260708590395</v>
      </c>
      <c r="V3588">
        <v>0.62584312571765199</v>
      </c>
      <c r="W3588">
        <v>-3.49</v>
      </c>
      <c r="X3588">
        <v>19.260000000000002</v>
      </c>
      <c r="Y3588">
        <v>-187617</v>
      </c>
      <c r="Z3588">
        <v>-62539</v>
      </c>
      <c r="AA3588">
        <v>-2.94</v>
      </c>
      <c r="AB3588">
        <v>3</v>
      </c>
      <c r="AC3588">
        <v>1</v>
      </c>
      <c r="AD3588">
        <v>2</v>
      </c>
      <c r="AE3588">
        <v>33.33</v>
      </c>
      <c r="AF3588">
        <v>13</v>
      </c>
      <c r="AG3588">
        <v>0</v>
      </c>
      <c r="AH3588">
        <v>2</v>
      </c>
      <c r="AI3588">
        <v>1</v>
      </c>
      <c r="AJ3588" s="301">
        <v>43919</v>
      </c>
      <c r="AK3588">
        <v>4260</v>
      </c>
      <c r="AL3588">
        <v>6200</v>
      </c>
      <c r="AM3588" s="301">
        <v>43828</v>
      </c>
      <c r="AN3588">
        <v>4545</v>
      </c>
      <c r="AO3588">
        <v>8780</v>
      </c>
      <c r="AP3588" s="301">
        <v>43645</v>
      </c>
      <c r="AQ3588">
        <v>4710</v>
      </c>
      <c r="AR3588">
        <v>7600</v>
      </c>
      <c r="AS3588" s="301">
        <v>43280</v>
      </c>
      <c r="AT3588">
        <v>4670</v>
      </c>
      <c r="AU3588">
        <v>9300</v>
      </c>
    </row>
    <row r="3589" spans="1:47" x14ac:dyDescent="0.2">
      <c r="A3589" s="102">
        <v>3459</v>
      </c>
      <c r="B3589">
        <v>7167</v>
      </c>
      <c r="C3589" t="s">
        <v>957</v>
      </c>
      <c r="D3589" t="s">
        <v>940</v>
      </c>
      <c r="E3589">
        <v>250</v>
      </c>
      <c r="F3589">
        <v>252</v>
      </c>
      <c r="G3589">
        <v>3900</v>
      </c>
      <c r="H3589" t="s">
        <v>898</v>
      </c>
      <c r="I3589">
        <v>8136</v>
      </c>
      <c r="J3589" t="s">
        <v>965</v>
      </c>
      <c r="K3589" t="s">
        <v>905</v>
      </c>
      <c r="L3589">
        <v>1682</v>
      </c>
      <c r="M3589">
        <v>1655</v>
      </c>
      <c r="N3589">
        <v>600</v>
      </c>
      <c r="O3589" t="s">
        <v>901</v>
      </c>
      <c r="P3589">
        <v>0.82850798660362501</v>
      </c>
      <c r="Q3589">
        <v>0.87877279572025002</v>
      </c>
      <c r="R3589">
        <v>0.21011950146976599</v>
      </c>
      <c r="S3589" s="15">
        <v>6.9695012336823806E-2</v>
      </c>
      <c r="T3589">
        <v>1.2572088026664101</v>
      </c>
      <c r="U3589">
        <v>1.2572088026664101</v>
      </c>
      <c r="V3589">
        <v>0.73491605790273595</v>
      </c>
      <c r="W3589">
        <v>6.44</v>
      </c>
      <c r="X3589">
        <v>1.03</v>
      </c>
      <c r="Y3589">
        <v>-188780</v>
      </c>
      <c r="Z3589">
        <v>-10488</v>
      </c>
      <c r="AA3589">
        <v>-0.53</v>
      </c>
      <c r="AB3589">
        <v>18</v>
      </c>
      <c r="AC3589">
        <v>9</v>
      </c>
      <c r="AD3589">
        <v>9</v>
      </c>
      <c r="AE3589">
        <v>50</v>
      </c>
      <c r="AF3589">
        <v>19</v>
      </c>
      <c r="AG3589">
        <v>1</v>
      </c>
      <c r="AH3589">
        <v>1</v>
      </c>
      <c r="AI3589">
        <v>16</v>
      </c>
      <c r="AJ3589" s="301">
        <v>43919</v>
      </c>
      <c r="AK3589">
        <v>230</v>
      </c>
      <c r="AL3589">
        <v>1476</v>
      </c>
      <c r="AM3589" s="301">
        <v>43828</v>
      </c>
      <c r="AN3589">
        <v>280</v>
      </c>
      <c r="AO3589">
        <v>2149</v>
      </c>
      <c r="AP3589" s="301">
        <v>43645</v>
      </c>
      <c r="AQ3589">
        <v>290</v>
      </c>
      <c r="AR3589">
        <v>2424</v>
      </c>
      <c r="AS3589" s="301">
        <v>43280</v>
      </c>
      <c r="AT3589">
        <v>366</v>
      </c>
      <c r="AU3589">
        <v>2070</v>
      </c>
    </row>
    <row r="3590" spans="1:47" x14ac:dyDescent="0.2">
      <c r="A3590" s="102">
        <v>3988</v>
      </c>
      <c r="B3590">
        <v>3197</v>
      </c>
      <c r="C3590" t="s">
        <v>508</v>
      </c>
      <c r="D3590" t="s">
        <v>921</v>
      </c>
      <c r="E3590">
        <v>1738</v>
      </c>
      <c r="F3590">
        <v>1715</v>
      </c>
      <c r="G3590">
        <v>600</v>
      </c>
      <c r="H3590" t="s">
        <v>901</v>
      </c>
      <c r="I3590">
        <v>5938</v>
      </c>
      <c r="J3590" t="s">
        <v>1395</v>
      </c>
      <c r="K3590" t="s">
        <v>1032</v>
      </c>
      <c r="L3590">
        <v>1514</v>
      </c>
      <c r="M3590">
        <v>1480</v>
      </c>
      <c r="N3590">
        <v>700</v>
      </c>
      <c r="O3590" t="s">
        <v>898</v>
      </c>
      <c r="P3590">
        <v>0.92588158587562397</v>
      </c>
      <c r="Q3590">
        <v>0.85651464868948701</v>
      </c>
      <c r="R3590" s="15">
        <v>0.11132081186459</v>
      </c>
      <c r="S3590" s="15">
        <v>8.2769421055680206E-2</v>
      </c>
      <c r="T3590">
        <v>-0.51492281695892295</v>
      </c>
      <c r="U3590">
        <v>0.51492281695892295</v>
      </c>
      <c r="V3590">
        <v>0.55316590108709496</v>
      </c>
      <c r="W3590">
        <v>-4.9400000000000004</v>
      </c>
      <c r="X3590">
        <v>0.68</v>
      </c>
      <c r="Y3590">
        <v>-188896</v>
      </c>
      <c r="Z3590">
        <v>-11112</v>
      </c>
      <c r="AA3590">
        <v>-0.54</v>
      </c>
      <c r="AB3590">
        <v>17</v>
      </c>
      <c r="AC3590">
        <v>7</v>
      </c>
      <c r="AD3590">
        <v>10</v>
      </c>
      <c r="AE3590">
        <v>41.18</v>
      </c>
      <c r="AF3590">
        <v>16</v>
      </c>
      <c r="AG3590">
        <v>4</v>
      </c>
      <c r="AH3590">
        <v>4</v>
      </c>
      <c r="AI3590">
        <v>9</v>
      </c>
      <c r="AJ3590" s="301">
        <v>43919</v>
      </c>
      <c r="AK3590">
        <v>1614</v>
      </c>
      <c r="AL3590">
        <v>1332</v>
      </c>
      <c r="AM3590" s="301">
        <v>43828</v>
      </c>
      <c r="AN3590">
        <v>2135</v>
      </c>
      <c r="AO3590">
        <v>1889</v>
      </c>
      <c r="AP3590" s="301">
        <v>43645</v>
      </c>
      <c r="AQ3590">
        <v>1873</v>
      </c>
      <c r="AR3590">
        <v>1774</v>
      </c>
      <c r="AS3590" s="301">
        <v>43280</v>
      </c>
      <c r="AT3590">
        <v>1626</v>
      </c>
      <c r="AU3590">
        <v>2190</v>
      </c>
    </row>
    <row r="3591" spans="1:47" x14ac:dyDescent="0.2">
      <c r="A3591" s="102">
        <v>3778</v>
      </c>
      <c r="B3591">
        <v>2492</v>
      </c>
      <c r="C3591" t="s">
        <v>479</v>
      </c>
      <c r="D3591" t="s">
        <v>910</v>
      </c>
      <c r="E3591">
        <v>790</v>
      </c>
      <c r="F3591">
        <v>773</v>
      </c>
      <c r="G3591">
        <v>1300</v>
      </c>
      <c r="H3591" t="s">
        <v>901</v>
      </c>
      <c r="I3591">
        <v>3101</v>
      </c>
      <c r="J3591" t="s">
        <v>1106</v>
      </c>
      <c r="K3591" t="s">
        <v>1100</v>
      </c>
      <c r="L3591">
        <v>1478</v>
      </c>
      <c r="M3591">
        <v>1480</v>
      </c>
      <c r="N3591">
        <v>700</v>
      </c>
      <c r="O3591" t="s">
        <v>898</v>
      </c>
      <c r="P3591">
        <v>0.92528983063937698</v>
      </c>
      <c r="Q3591">
        <v>0.86608476792632905</v>
      </c>
      <c r="R3591">
        <v>2.00452051596374E-2</v>
      </c>
      <c r="S3591">
        <v>2.18889616772775E-2</v>
      </c>
      <c r="T3591">
        <v>-1.39086036930428</v>
      </c>
      <c r="U3591">
        <v>1.39086036930428</v>
      </c>
      <c r="V3591">
        <v>0.86357440475189495</v>
      </c>
      <c r="W3591">
        <v>-11.44</v>
      </c>
      <c r="X3591">
        <v>3</v>
      </c>
      <c r="Y3591">
        <v>-189634</v>
      </c>
      <c r="Z3591">
        <v>-10535</v>
      </c>
      <c r="AA3591">
        <v>-0.56000000000000005</v>
      </c>
      <c r="AB3591">
        <v>18</v>
      </c>
      <c r="AC3591">
        <v>8</v>
      </c>
      <c r="AD3591">
        <v>10</v>
      </c>
      <c r="AE3591">
        <v>44.44</v>
      </c>
      <c r="AF3591">
        <v>15</v>
      </c>
      <c r="AG3591">
        <v>6</v>
      </c>
      <c r="AH3591">
        <v>6</v>
      </c>
      <c r="AI3591">
        <v>6</v>
      </c>
      <c r="AJ3591" s="301">
        <v>43919</v>
      </c>
      <c r="AK3591">
        <v>680</v>
      </c>
      <c r="AL3591">
        <v>1140</v>
      </c>
      <c r="AM3591" s="301">
        <v>43828</v>
      </c>
      <c r="AN3591">
        <v>985</v>
      </c>
      <c r="AO3591">
        <v>1666</v>
      </c>
      <c r="AP3591" s="301">
        <v>43645</v>
      </c>
      <c r="AQ3591">
        <v>869</v>
      </c>
      <c r="AR3591">
        <v>1349</v>
      </c>
      <c r="AS3591" s="301">
        <v>43280</v>
      </c>
      <c r="AT3591">
        <v>709</v>
      </c>
      <c r="AU3591">
        <v>1787</v>
      </c>
    </row>
    <row r="3592" spans="1:47" x14ac:dyDescent="0.2">
      <c r="A3592" s="102">
        <v>3628</v>
      </c>
      <c r="B3592">
        <v>5301</v>
      </c>
      <c r="C3592" t="s">
        <v>553</v>
      </c>
      <c r="D3592" t="s">
        <v>897</v>
      </c>
      <c r="E3592">
        <v>1010</v>
      </c>
      <c r="F3592">
        <v>1001</v>
      </c>
      <c r="G3592">
        <v>1000</v>
      </c>
      <c r="H3592" t="s">
        <v>898</v>
      </c>
      <c r="I3592">
        <v>8359</v>
      </c>
      <c r="J3592" t="s">
        <v>453</v>
      </c>
      <c r="K3592" t="s">
        <v>940</v>
      </c>
      <c r="L3592">
        <v>401</v>
      </c>
      <c r="M3592">
        <v>406</v>
      </c>
      <c r="N3592">
        <v>2500</v>
      </c>
      <c r="O3592" t="s">
        <v>901</v>
      </c>
      <c r="P3592">
        <v>0.88136328816063203</v>
      </c>
      <c r="Q3592">
        <v>0.87223820857808998</v>
      </c>
      <c r="R3592">
        <v>0.23828044044077401</v>
      </c>
      <c r="S3592">
        <v>3.4297405754829598E-2</v>
      </c>
      <c r="T3592">
        <v>8.4557676809748697E-2</v>
      </c>
      <c r="U3592">
        <v>8.4557676809748697E-2</v>
      </c>
      <c r="V3592">
        <v>1.0766845112384</v>
      </c>
      <c r="W3592">
        <v>0.33</v>
      </c>
      <c r="X3592">
        <v>1.4</v>
      </c>
      <c r="Y3592">
        <v>-189962</v>
      </c>
      <c r="Z3592">
        <v>-11174</v>
      </c>
      <c r="AA3592">
        <v>-0.62</v>
      </c>
      <c r="AB3592">
        <v>17</v>
      </c>
      <c r="AC3592">
        <v>7</v>
      </c>
      <c r="AD3592">
        <v>10</v>
      </c>
      <c r="AE3592">
        <v>41.18</v>
      </c>
      <c r="AF3592">
        <v>15</v>
      </c>
      <c r="AG3592">
        <v>6</v>
      </c>
      <c r="AH3592">
        <v>7</v>
      </c>
      <c r="AI3592">
        <v>4</v>
      </c>
      <c r="AJ3592" s="301">
        <v>43919</v>
      </c>
      <c r="AK3592">
        <v>903</v>
      </c>
      <c r="AL3592">
        <v>401</v>
      </c>
      <c r="AM3592" s="301">
        <v>43828</v>
      </c>
      <c r="AN3592">
        <v>1095</v>
      </c>
      <c r="AO3592">
        <v>478</v>
      </c>
      <c r="AP3592" s="301">
        <v>43645</v>
      </c>
      <c r="AQ3592">
        <v>1140</v>
      </c>
      <c r="AR3592">
        <v>445</v>
      </c>
      <c r="AS3592" s="301">
        <v>43280</v>
      </c>
      <c r="AT3592">
        <v>1975</v>
      </c>
      <c r="AU3592">
        <v>466</v>
      </c>
    </row>
    <row r="3593" spans="1:47" x14ac:dyDescent="0.2">
      <c r="A3593" s="102">
        <v>1824</v>
      </c>
      <c r="B3593">
        <v>4045</v>
      </c>
      <c r="C3593" t="s">
        <v>1127</v>
      </c>
      <c r="D3593" t="s">
        <v>920</v>
      </c>
      <c r="E3593">
        <v>1030</v>
      </c>
      <c r="F3593">
        <v>1022</v>
      </c>
      <c r="G3593">
        <v>1000</v>
      </c>
      <c r="H3593" t="s">
        <v>901</v>
      </c>
      <c r="I3593">
        <v>7205</v>
      </c>
      <c r="J3593" t="s">
        <v>56</v>
      </c>
      <c r="K3593" t="s">
        <v>913</v>
      </c>
      <c r="L3593">
        <v>710</v>
      </c>
      <c r="M3593">
        <v>693</v>
      </c>
      <c r="N3593">
        <v>1500</v>
      </c>
      <c r="O3593" t="s">
        <v>898</v>
      </c>
      <c r="P3593">
        <v>0.91691747219581898</v>
      </c>
      <c r="Q3593">
        <v>0.92926345937884802</v>
      </c>
      <c r="R3593">
        <v>0.120247861152509</v>
      </c>
      <c r="S3593">
        <v>9.0515170069296505E-2</v>
      </c>
      <c r="T3593">
        <v>-0.23288767236781799</v>
      </c>
      <c r="U3593">
        <v>0.23288767236781799</v>
      </c>
      <c r="V3593">
        <v>0.134207287950523</v>
      </c>
      <c r="W3593">
        <v>-1.89</v>
      </c>
      <c r="X3593">
        <v>1.71</v>
      </c>
      <c r="Y3593">
        <v>-190083</v>
      </c>
      <c r="Z3593">
        <v>-11880</v>
      </c>
      <c r="AA3593">
        <v>-0.53</v>
      </c>
      <c r="AB3593">
        <v>16</v>
      </c>
      <c r="AC3593">
        <v>6</v>
      </c>
      <c r="AD3593">
        <v>10</v>
      </c>
      <c r="AE3593">
        <v>37.5</v>
      </c>
      <c r="AF3593">
        <v>18</v>
      </c>
      <c r="AG3593">
        <v>2</v>
      </c>
      <c r="AH3593">
        <v>3</v>
      </c>
      <c r="AI3593">
        <v>11</v>
      </c>
      <c r="AJ3593" s="301">
        <v>43919</v>
      </c>
      <c r="AK3593">
        <v>978</v>
      </c>
      <c r="AL3593">
        <v>588</v>
      </c>
      <c r="AM3593" s="301">
        <v>43828</v>
      </c>
      <c r="AN3593">
        <v>1270</v>
      </c>
      <c r="AO3593">
        <v>1162</v>
      </c>
      <c r="AP3593" s="301">
        <v>43645</v>
      </c>
      <c r="AQ3593">
        <v>1161</v>
      </c>
      <c r="AR3593">
        <v>912</v>
      </c>
      <c r="AS3593" s="301">
        <v>43280</v>
      </c>
      <c r="AT3593">
        <v>1247</v>
      </c>
      <c r="AU3593">
        <v>1171</v>
      </c>
    </row>
    <row r="3594" spans="1:47" x14ac:dyDescent="0.2">
      <c r="A3594" s="102">
        <v>2926</v>
      </c>
      <c r="B3594">
        <v>1941</v>
      </c>
      <c r="C3594" t="s">
        <v>1159</v>
      </c>
      <c r="D3594" t="s">
        <v>907</v>
      </c>
      <c r="E3594">
        <v>2302</v>
      </c>
      <c r="F3594">
        <v>2285</v>
      </c>
      <c r="G3594">
        <v>400</v>
      </c>
      <c r="H3594" t="s">
        <v>898</v>
      </c>
      <c r="I3594">
        <v>9810</v>
      </c>
      <c r="J3594" t="s">
        <v>865</v>
      </c>
      <c r="K3594" t="s">
        <v>905</v>
      </c>
      <c r="L3594">
        <v>3400</v>
      </c>
      <c r="M3594">
        <v>3370</v>
      </c>
      <c r="N3594">
        <v>300</v>
      </c>
      <c r="O3594" t="s">
        <v>901</v>
      </c>
      <c r="P3594">
        <v>0.75527343035124905</v>
      </c>
      <c r="Q3594">
        <v>0.89940739561847505</v>
      </c>
      <c r="R3594">
        <v>0.19530135862077999</v>
      </c>
      <c r="S3594">
        <v>4.2008711437370498E-2</v>
      </c>
      <c r="T3594">
        <v>1.3532568373645699</v>
      </c>
      <c r="U3594">
        <v>1.3532568373645699</v>
      </c>
      <c r="V3594">
        <v>0.99654064326721203</v>
      </c>
      <c r="W3594">
        <v>6.23</v>
      </c>
      <c r="X3594">
        <v>9.59</v>
      </c>
      <c r="Y3594">
        <v>-191468</v>
      </c>
      <c r="Z3594">
        <v>-19147</v>
      </c>
      <c r="AA3594">
        <v>-0.57999999999999996</v>
      </c>
      <c r="AB3594">
        <v>10</v>
      </c>
      <c r="AC3594">
        <v>5</v>
      </c>
      <c r="AD3594">
        <v>5</v>
      </c>
      <c r="AE3594">
        <v>50</v>
      </c>
      <c r="AF3594">
        <v>18</v>
      </c>
      <c r="AG3594">
        <v>2</v>
      </c>
      <c r="AH3594">
        <v>2</v>
      </c>
      <c r="AI3594">
        <v>6</v>
      </c>
      <c r="AJ3594" s="301">
        <v>43919</v>
      </c>
      <c r="AK3594">
        <v>2248</v>
      </c>
      <c r="AL3594">
        <v>3685</v>
      </c>
      <c r="AM3594" s="301">
        <v>43828</v>
      </c>
      <c r="AN3594">
        <v>2532</v>
      </c>
      <c r="AO3594">
        <v>5290</v>
      </c>
      <c r="AP3594" s="301">
        <v>43645</v>
      </c>
      <c r="AQ3594">
        <v>2296</v>
      </c>
      <c r="AR3594">
        <v>4565</v>
      </c>
      <c r="AS3594" s="301">
        <v>43280</v>
      </c>
      <c r="AT3594">
        <v>2698</v>
      </c>
      <c r="AU3594">
        <v>5480</v>
      </c>
    </row>
    <row r="3595" spans="1:47" x14ac:dyDescent="0.2">
      <c r="A3595" s="102">
        <v>1398</v>
      </c>
      <c r="B3595">
        <v>5232</v>
      </c>
      <c r="C3595" t="s">
        <v>1433</v>
      </c>
      <c r="D3595" t="s">
        <v>897</v>
      </c>
      <c r="E3595">
        <v>3765</v>
      </c>
      <c r="F3595">
        <v>3805</v>
      </c>
      <c r="G3595">
        <v>200</v>
      </c>
      <c r="H3595" t="s">
        <v>901</v>
      </c>
      <c r="I3595">
        <v>6770</v>
      </c>
      <c r="J3595" t="s">
        <v>21</v>
      </c>
      <c r="K3595" t="s">
        <v>903</v>
      </c>
      <c r="L3595">
        <v>1390</v>
      </c>
      <c r="M3595">
        <v>1344</v>
      </c>
      <c r="N3595">
        <v>600</v>
      </c>
      <c r="O3595" t="s">
        <v>898</v>
      </c>
      <c r="P3595">
        <v>0.83132615233139195</v>
      </c>
      <c r="Q3595">
        <v>0.93907209388732404</v>
      </c>
      <c r="R3595">
        <v>0.203923405979649</v>
      </c>
      <c r="S3595">
        <v>7.3878329118189701E-2</v>
      </c>
      <c r="T3595">
        <v>-0.61933459331409402</v>
      </c>
      <c r="U3595">
        <v>0.61933459331409402</v>
      </c>
      <c r="V3595">
        <v>1.02778787485279</v>
      </c>
      <c r="W3595">
        <v>-7.52</v>
      </c>
      <c r="X3595">
        <v>5.97</v>
      </c>
      <c r="Y3595">
        <v>-191534</v>
      </c>
      <c r="Z3595">
        <v>-12769</v>
      </c>
      <c r="AA3595">
        <v>-0.59</v>
      </c>
      <c r="AB3595">
        <v>15</v>
      </c>
      <c r="AC3595">
        <v>5</v>
      </c>
      <c r="AD3595">
        <v>10</v>
      </c>
      <c r="AE3595">
        <v>33.33</v>
      </c>
      <c r="AF3595">
        <v>17</v>
      </c>
      <c r="AG3595">
        <v>3</v>
      </c>
      <c r="AH3595">
        <v>2</v>
      </c>
      <c r="AI3595">
        <v>10</v>
      </c>
      <c r="AJ3595" s="301">
        <v>43919</v>
      </c>
      <c r="AK3595">
        <v>3370</v>
      </c>
      <c r="AL3595">
        <v>1055</v>
      </c>
      <c r="AM3595" s="301">
        <v>43828</v>
      </c>
      <c r="AN3595">
        <v>4775</v>
      </c>
      <c r="AO3595">
        <v>2492</v>
      </c>
      <c r="AP3595" s="301">
        <v>43645</v>
      </c>
      <c r="AQ3595">
        <v>4390</v>
      </c>
      <c r="AR3595">
        <v>1869</v>
      </c>
      <c r="AS3595" s="301">
        <v>43280</v>
      </c>
      <c r="AT3595">
        <v>5150</v>
      </c>
      <c r="AU3595">
        <v>2830</v>
      </c>
    </row>
    <row r="3596" spans="1:47" x14ac:dyDescent="0.2">
      <c r="A3596" s="102">
        <v>1445</v>
      </c>
      <c r="B3596">
        <v>6472</v>
      </c>
      <c r="C3596" t="s">
        <v>59</v>
      </c>
      <c r="D3596" t="s">
        <v>909</v>
      </c>
      <c r="E3596">
        <v>213</v>
      </c>
      <c r="F3596">
        <v>211</v>
      </c>
      <c r="G3596">
        <v>4900</v>
      </c>
      <c r="H3596" t="s">
        <v>901</v>
      </c>
      <c r="I3596">
        <v>9303</v>
      </c>
      <c r="J3596" t="s">
        <v>1166</v>
      </c>
      <c r="K3596" t="s">
        <v>1184</v>
      </c>
      <c r="L3596">
        <v>1276</v>
      </c>
      <c r="M3596">
        <v>1286</v>
      </c>
      <c r="N3596">
        <v>800</v>
      </c>
      <c r="O3596" t="s">
        <v>898</v>
      </c>
      <c r="P3596">
        <v>0.95691111964736297</v>
      </c>
      <c r="Q3596">
        <v>0.93796556463178105</v>
      </c>
      <c r="R3596" s="15">
        <v>4.3037922615000897E-3</v>
      </c>
      <c r="S3596">
        <v>3.2358003212425601E-2</v>
      </c>
      <c r="T3596">
        <v>-0.14232471620845299</v>
      </c>
      <c r="U3596">
        <v>0.14232471620845299</v>
      </c>
      <c r="V3596">
        <v>2.7154208354753999E-3</v>
      </c>
      <c r="W3596">
        <v>-0.88</v>
      </c>
      <c r="X3596">
        <v>0.5</v>
      </c>
      <c r="Y3596">
        <v>-191541</v>
      </c>
      <c r="Z3596">
        <v>-15962</v>
      </c>
      <c r="AA3596">
        <v>-0.64</v>
      </c>
      <c r="AB3596">
        <v>12</v>
      </c>
      <c r="AC3596">
        <v>5</v>
      </c>
      <c r="AD3596">
        <v>7</v>
      </c>
      <c r="AE3596">
        <v>41.67</v>
      </c>
      <c r="AF3596">
        <v>19</v>
      </c>
      <c r="AG3596">
        <v>2</v>
      </c>
      <c r="AH3596">
        <v>3</v>
      </c>
      <c r="AI3596">
        <v>7</v>
      </c>
      <c r="AJ3596" s="301">
        <v>43919</v>
      </c>
      <c r="AK3596">
        <v>196</v>
      </c>
      <c r="AL3596">
        <v>1217</v>
      </c>
      <c r="AM3596" s="301">
        <v>43828</v>
      </c>
      <c r="AN3596">
        <v>345</v>
      </c>
      <c r="AO3596">
        <v>1471</v>
      </c>
      <c r="AP3596" s="301">
        <v>43645</v>
      </c>
      <c r="AQ3596">
        <v>334</v>
      </c>
      <c r="AR3596">
        <v>1417</v>
      </c>
      <c r="AS3596" s="301">
        <v>43280</v>
      </c>
      <c r="AT3596">
        <v>456</v>
      </c>
      <c r="AU3596">
        <v>1330</v>
      </c>
    </row>
    <row r="3597" spans="1:47" x14ac:dyDescent="0.2">
      <c r="A3597" s="102">
        <v>2315</v>
      </c>
      <c r="B3597">
        <v>1332</v>
      </c>
      <c r="C3597" t="s">
        <v>1174</v>
      </c>
      <c r="D3597" t="s">
        <v>974</v>
      </c>
      <c r="E3597">
        <v>468</v>
      </c>
      <c r="F3597">
        <v>456</v>
      </c>
      <c r="G3597">
        <v>2300</v>
      </c>
      <c r="H3597" t="s">
        <v>901</v>
      </c>
      <c r="I3597">
        <v>6908</v>
      </c>
      <c r="J3597" t="s">
        <v>1404</v>
      </c>
      <c r="K3597" t="s">
        <v>903</v>
      </c>
      <c r="L3597">
        <v>3555</v>
      </c>
      <c r="M3597">
        <v>3525</v>
      </c>
      <c r="N3597">
        <v>300</v>
      </c>
      <c r="O3597" t="s">
        <v>898</v>
      </c>
      <c r="P3597">
        <v>0.752514968949753</v>
      </c>
      <c r="Q3597">
        <v>0.91651696006305905</v>
      </c>
      <c r="R3597">
        <v>1.0740347388274099E-2</v>
      </c>
      <c r="S3597" s="15">
        <v>3.5905432044555902E-2</v>
      </c>
      <c r="T3597">
        <v>-1.59994036958393</v>
      </c>
      <c r="U3597">
        <v>1.59994036958393</v>
      </c>
      <c r="V3597">
        <v>1.3211838383507</v>
      </c>
      <c r="W3597">
        <v>-14.39</v>
      </c>
      <c r="X3597">
        <v>0.82</v>
      </c>
      <c r="Y3597">
        <v>-191609</v>
      </c>
      <c r="Z3597">
        <v>-11976</v>
      </c>
      <c r="AA3597">
        <v>-1.21</v>
      </c>
      <c r="AB3597">
        <v>16</v>
      </c>
      <c r="AC3597">
        <v>7</v>
      </c>
      <c r="AD3597">
        <v>9</v>
      </c>
      <c r="AE3597">
        <v>43.75</v>
      </c>
      <c r="AF3597">
        <v>18</v>
      </c>
      <c r="AG3597">
        <v>1</v>
      </c>
      <c r="AH3597">
        <v>4</v>
      </c>
      <c r="AI3597">
        <v>11</v>
      </c>
      <c r="AJ3597" s="301">
        <v>43919</v>
      </c>
      <c r="AK3597">
        <v>517</v>
      </c>
      <c r="AL3597">
        <v>3090</v>
      </c>
      <c r="AM3597" s="301">
        <v>43828</v>
      </c>
      <c r="AN3597">
        <v>652</v>
      </c>
      <c r="AO3597">
        <v>4840</v>
      </c>
      <c r="AP3597" s="301">
        <v>43645</v>
      </c>
      <c r="AQ3597">
        <v>674</v>
      </c>
      <c r="AR3597">
        <v>5630</v>
      </c>
      <c r="AS3597" s="301">
        <v>43280</v>
      </c>
      <c r="AT3597">
        <v>537</v>
      </c>
      <c r="AU3597">
        <v>6680</v>
      </c>
    </row>
    <row r="3598" spans="1:47" x14ac:dyDescent="0.2">
      <c r="A3598" s="102">
        <v>3030</v>
      </c>
      <c r="B3598">
        <v>1801</v>
      </c>
      <c r="C3598" t="s">
        <v>1352</v>
      </c>
      <c r="D3598" t="s">
        <v>907</v>
      </c>
      <c r="E3598">
        <v>3845</v>
      </c>
      <c r="F3598">
        <v>3905</v>
      </c>
      <c r="G3598">
        <v>200</v>
      </c>
      <c r="H3598" t="s">
        <v>898</v>
      </c>
      <c r="I3598">
        <v>7313</v>
      </c>
      <c r="J3598" t="s">
        <v>857</v>
      </c>
      <c r="K3598" t="s">
        <v>913</v>
      </c>
      <c r="L3598">
        <v>2939</v>
      </c>
      <c r="M3598">
        <v>2923</v>
      </c>
      <c r="N3598">
        <v>300</v>
      </c>
      <c r="O3598" t="s">
        <v>901</v>
      </c>
      <c r="P3598">
        <v>0.85733467621354198</v>
      </c>
      <c r="Q3598">
        <v>0.89609851498519499</v>
      </c>
      <c r="R3598">
        <v>0.32717970706739702</v>
      </c>
      <c r="S3598">
        <v>9.1733645471251707E-2</v>
      </c>
      <c r="T3598">
        <v>1.4514300833348599</v>
      </c>
      <c r="U3598">
        <v>1.4514300833348599</v>
      </c>
      <c r="V3598">
        <v>1.0001935847849901</v>
      </c>
      <c r="W3598">
        <v>6.52</v>
      </c>
      <c r="X3598">
        <v>12.28</v>
      </c>
      <c r="Y3598">
        <v>-191669</v>
      </c>
      <c r="Z3598">
        <v>-47917</v>
      </c>
      <c r="AA3598">
        <v>-2.4</v>
      </c>
      <c r="AB3598">
        <v>4</v>
      </c>
      <c r="AC3598">
        <v>0</v>
      </c>
      <c r="AD3598">
        <v>4</v>
      </c>
      <c r="AE3598">
        <v>0</v>
      </c>
      <c r="AF3598">
        <v>21</v>
      </c>
      <c r="AG3598">
        <v>0</v>
      </c>
      <c r="AH3598">
        <v>1</v>
      </c>
      <c r="AI3598">
        <v>3</v>
      </c>
      <c r="AJ3598" s="301">
        <v>43919</v>
      </c>
      <c r="AK3598">
        <v>3355</v>
      </c>
      <c r="AL3598">
        <v>2701</v>
      </c>
      <c r="AM3598" s="301">
        <v>43828</v>
      </c>
      <c r="AN3598">
        <v>4545</v>
      </c>
      <c r="AO3598">
        <v>3425</v>
      </c>
      <c r="AP3598" s="301">
        <v>43645</v>
      </c>
      <c r="AQ3598">
        <v>3990</v>
      </c>
      <c r="AR3598">
        <v>3075</v>
      </c>
      <c r="AS3598" s="301">
        <v>43280</v>
      </c>
      <c r="AT3598">
        <v>5980</v>
      </c>
      <c r="AU3598">
        <v>4495</v>
      </c>
    </row>
    <row r="3599" spans="1:47" x14ac:dyDescent="0.2">
      <c r="A3599" s="102">
        <v>2397</v>
      </c>
      <c r="B3599">
        <v>6592</v>
      </c>
      <c r="C3599" t="s">
        <v>1059</v>
      </c>
      <c r="D3599" t="s">
        <v>903</v>
      </c>
      <c r="E3599">
        <v>3415</v>
      </c>
      <c r="F3599">
        <v>3380</v>
      </c>
      <c r="G3599">
        <v>300</v>
      </c>
      <c r="H3599" t="s">
        <v>898</v>
      </c>
      <c r="I3599">
        <v>7458</v>
      </c>
      <c r="J3599" t="s">
        <v>1193</v>
      </c>
      <c r="K3599" t="s">
        <v>905</v>
      </c>
      <c r="L3599">
        <v>3225</v>
      </c>
      <c r="M3599">
        <v>3135</v>
      </c>
      <c r="N3599">
        <v>300</v>
      </c>
      <c r="O3599" t="s">
        <v>901</v>
      </c>
      <c r="P3599">
        <v>0.75530649306328501</v>
      </c>
      <c r="Q3599">
        <v>0.91432893753308997</v>
      </c>
      <c r="R3599">
        <v>0.42568889354449302</v>
      </c>
      <c r="S3599">
        <v>4.2284380475706998E-2</v>
      </c>
      <c r="T3599">
        <v>0.93822360984593201</v>
      </c>
      <c r="U3599">
        <v>0.93822360984593201</v>
      </c>
      <c r="V3599">
        <v>0.79141995631635198</v>
      </c>
      <c r="W3599">
        <v>7.28</v>
      </c>
      <c r="X3599">
        <v>7.25</v>
      </c>
      <c r="Y3599">
        <v>-192038</v>
      </c>
      <c r="Z3599">
        <v>-32006</v>
      </c>
      <c r="AA3599">
        <v>-1.82</v>
      </c>
      <c r="AB3599">
        <v>6</v>
      </c>
      <c r="AC3599">
        <v>2</v>
      </c>
      <c r="AD3599">
        <v>4</v>
      </c>
      <c r="AE3599">
        <v>33.33</v>
      </c>
      <c r="AF3599">
        <v>17</v>
      </c>
      <c r="AG3599">
        <v>1</v>
      </c>
      <c r="AH3599">
        <v>2</v>
      </c>
      <c r="AI3599">
        <v>3</v>
      </c>
      <c r="AJ3599" s="301">
        <v>43919</v>
      </c>
      <c r="AK3599">
        <v>3360</v>
      </c>
      <c r="AL3599">
        <v>2991</v>
      </c>
      <c r="AM3599" s="301">
        <v>43828</v>
      </c>
      <c r="AN3599">
        <v>4150</v>
      </c>
      <c r="AO3599">
        <v>5730</v>
      </c>
      <c r="AP3599" s="301">
        <v>43645</v>
      </c>
      <c r="AQ3599">
        <v>3850</v>
      </c>
      <c r="AR3599">
        <v>5030</v>
      </c>
      <c r="AS3599" s="301">
        <v>43280</v>
      </c>
      <c r="AT3599">
        <v>5180</v>
      </c>
      <c r="AU3599">
        <v>5190</v>
      </c>
    </row>
    <row r="3600" spans="1:47" x14ac:dyDescent="0.2">
      <c r="A3600" s="102">
        <v>1372</v>
      </c>
      <c r="B3600">
        <v>2327</v>
      </c>
      <c r="C3600" t="s">
        <v>1171</v>
      </c>
      <c r="D3600" t="s">
        <v>900</v>
      </c>
      <c r="E3600">
        <v>2942</v>
      </c>
      <c r="F3600">
        <v>2914</v>
      </c>
      <c r="G3600">
        <v>400</v>
      </c>
      <c r="H3600" t="s">
        <v>901</v>
      </c>
      <c r="I3600">
        <v>9616</v>
      </c>
      <c r="J3600" t="s">
        <v>1156</v>
      </c>
      <c r="K3600" t="s">
        <v>910</v>
      </c>
      <c r="L3600">
        <v>3730</v>
      </c>
      <c r="M3600">
        <v>3595</v>
      </c>
      <c r="N3600">
        <v>300</v>
      </c>
      <c r="O3600" t="s">
        <v>898</v>
      </c>
      <c r="P3600">
        <v>0.80779349227161201</v>
      </c>
      <c r="Q3600">
        <v>0.93977063448489295</v>
      </c>
      <c r="R3600">
        <v>5.2372626558132802E-2</v>
      </c>
      <c r="S3600">
        <v>1.32176445492534E-2</v>
      </c>
      <c r="T3600">
        <v>-0.986966230677226</v>
      </c>
      <c r="U3600">
        <v>0.986966230677226</v>
      </c>
      <c r="V3600">
        <v>1.0953132908477601</v>
      </c>
      <c r="W3600">
        <v>-20.14</v>
      </c>
      <c r="X3600">
        <v>8.08</v>
      </c>
      <c r="Y3600">
        <v>-192330</v>
      </c>
      <c r="Z3600">
        <v>-14795</v>
      </c>
      <c r="AA3600">
        <v>-0.72</v>
      </c>
      <c r="AB3600">
        <v>13</v>
      </c>
      <c r="AC3600">
        <v>5</v>
      </c>
      <c r="AD3600">
        <v>8</v>
      </c>
      <c r="AE3600">
        <v>38.46</v>
      </c>
      <c r="AF3600">
        <v>19</v>
      </c>
      <c r="AG3600">
        <v>2</v>
      </c>
      <c r="AH3600">
        <v>1</v>
      </c>
      <c r="AI3600">
        <v>10</v>
      </c>
      <c r="AJ3600" s="301">
        <v>43919</v>
      </c>
      <c r="AK3600">
        <v>2686</v>
      </c>
      <c r="AL3600">
        <v>2291</v>
      </c>
      <c r="AM3600" s="301">
        <v>43828</v>
      </c>
      <c r="AN3600">
        <v>3600</v>
      </c>
      <c r="AO3600">
        <v>5180</v>
      </c>
      <c r="AP3600" s="301">
        <v>43645</v>
      </c>
      <c r="AQ3600">
        <v>3515</v>
      </c>
      <c r="AR3600">
        <v>5240</v>
      </c>
      <c r="AS3600" s="301">
        <v>43280</v>
      </c>
      <c r="AT3600">
        <v>2762</v>
      </c>
      <c r="AU3600">
        <v>5940</v>
      </c>
    </row>
    <row r="3601" spans="1:47" x14ac:dyDescent="0.2">
      <c r="A3601" s="102">
        <v>2203</v>
      </c>
      <c r="B3601">
        <v>7459</v>
      </c>
      <c r="C3601" t="s">
        <v>604</v>
      </c>
      <c r="D3601" t="s">
        <v>905</v>
      </c>
      <c r="E3601">
        <v>2035</v>
      </c>
      <c r="F3601">
        <v>2036</v>
      </c>
      <c r="G3601">
        <v>500</v>
      </c>
      <c r="H3601" t="s">
        <v>901</v>
      </c>
      <c r="I3601">
        <v>8850</v>
      </c>
      <c r="J3601" t="s">
        <v>1345</v>
      </c>
      <c r="K3601" t="s">
        <v>917</v>
      </c>
      <c r="L3601">
        <v>2237</v>
      </c>
      <c r="M3601">
        <v>2184</v>
      </c>
      <c r="N3601">
        <v>500</v>
      </c>
      <c r="O3601" t="s">
        <v>898</v>
      </c>
      <c r="P3601">
        <v>0.58588609898037303</v>
      </c>
      <c r="Q3601">
        <v>0.91957528509995701</v>
      </c>
      <c r="R3601">
        <v>0.23635331332732701</v>
      </c>
      <c r="S3601">
        <v>2.7680705011255101E-2</v>
      </c>
      <c r="T3601">
        <v>-1.3940058557035899</v>
      </c>
      <c r="U3601">
        <v>1.3940058557035899</v>
      </c>
      <c r="V3601">
        <v>1.8985067488459499</v>
      </c>
      <c r="W3601">
        <v>-6.72</v>
      </c>
      <c r="X3601">
        <v>6.78</v>
      </c>
      <c r="Y3601">
        <v>-192345</v>
      </c>
      <c r="Z3601">
        <v>-24043</v>
      </c>
      <c r="AA3601">
        <v>-1.36</v>
      </c>
      <c r="AB3601">
        <v>8</v>
      </c>
      <c r="AC3601">
        <v>1</v>
      </c>
      <c r="AD3601">
        <v>7</v>
      </c>
      <c r="AE3601">
        <v>12.5</v>
      </c>
      <c r="AF3601">
        <v>18</v>
      </c>
      <c r="AG3601">
        <v>1</v>
      </c>
      <c r="AH3601">
        <v>2</v>
      </c>
      <c r="AI3601">
        <v>5</v>
      </c>
      <c r="AJ3601" s="301">
        <v>43919</v>
      </c>
      <c r="AK3601">
        <v>2183</v>
      </c>
      <c r="AL3601">
        <v>2067</v>
      </c>
      <c r="AM3601" s="301">
        <v>43828</v>
      </c>
      <c r="AN3601">
        <v>2413</v>
      </c>
      <c r="AO3601">
        <v>2785</v>
      </c>
      <c r="AP3601" s="301">
        <v>43645</v>
      </c>
      <c r="AQ3601">
        <v>2427</v>
      </c>
      <c r="AR3601">
        <v>2621</v>
      </c>
      <c r="AS3601" s="301">
        <v>43280</v>
      </c>
      <c r="AT3601">
        <v>2183</v>
      </c>
      <c r="AU3601">
        <v>2610</v>
      </c>
    </row>
    <row r="3602" spans="1:47" x14ac:dyDescent="0.2">
      <c r="A3602" s="102">
        <v>3368</v>
      </c>
      <c r="B3602">
        <v>1860</v>
      </c>
      <c r="C3602" t="s">
        <v>53</v>
      </c>
      <c r="D3602" t="s">
        <v>907</v>
      </c>
      <c r="E3602">
        <v>672</v>
      </c>
      <c r="F3602">
        <v>683</v>
      </c>
      <c r="G3602">
        <v>1600</v>
      </c>
      <c r="H3602" t="s">
        <v>898</v>
      </c>
      <c r="I3602">
        <v>6952</v>
      </c>
      <c r="J3602" t="s">
        <v>362</v>
      </c>
      <c r="K3602" t="s">
        <v>903</v>
      </c>
      <c r="L3602">
        <v>1806</v>
      </c>
      <c r="M3602">
        <v>1783</v>
      </c>
      <c r="N3602">
        <v>600</v>
      </c>
      <c r="O3602" t="s">
        <v>901</v>
      </c>
      <c r="P3602">
        <v>0.88525916017055994</v>
      </c>
      <c r="Q3602">
        <v>0.883086923391187</v>
      </c>
      <c r="R3602">
        <v>0.17560008253338899</v>
      </c>
      <c r="S3602" s="15">
        <v>1.9620342636088701E-3</v>
      </c>
      <c r="T3602">
        <v>0.19163772093408499</v>
      </c>
      <c r="U3602">
        <v>0.19163772093408499</v>
      </c>
      <c r="V3602">
        <v>0.54085800472761103</v>
      </c>
      <c r="W3602">
        <v>1.05</v>
      </c>
      <c r="X3602">
        <v>2.15</v>
      </c>
      <c r="Y3602">
        <v>-192501</v>
      </c>
      <c r="Z3602">
        <v>-13750</v>
      </c>
      <c r="AA3602">
        <v>-0.63</v>
      </c>
      <c r="AB3602">
        <v>14</v>
      </c>
      <c r="AC3602">
        <v>5</v>
      </c>
      <c r="AD3602">
        <v>9</v>
      </c>
      <c r="AE3602">
        <v>35.71</v>
      </c>
      <c r="AF3602">
        <v>18</v>
      </c>
      <c r="AG3602">
        <v>2</v>
      </c>
      <c r="AH3602">
        <v>2</v>
      </c>
      <c r="AI3602">
        <v>10</v>
      </c>
      <c r="AJ3602" s="301">
        <v>43919</v>
      </c>
      <c r="AK3602">
        <v>641</v>
      </c>
      <c r="AL3602">
        <v>1512</v>
      </c>
      <c r="AM3602" s="301">
        <v>43828</v>
      </c>
      <c r="AN3602">
        <v>726</v>
      </c>
      <c r="AO3602">
        <v>2191</v>
      </c>
      <c r="AP3602" s="301">
        <v>43645</v>
      </c>
      <c r="AQ3602">
        <v>622</v>
      </c>
      <c r="AR3602">
        <v>1365</v>
      </c>
      <c r="AS3602" s="301">
        <v>43280</v>
      </c>
      <c r="AT3602">
        <v>936</v>
      </c>
      <c r="AU3602">
        <v>1774</v>
      </c>
    </row>
    <row r="3603" spans="1:47" x14ac:dyDescent="0.2">
      <c r="A3603" s="102">
        <v>1456</v>
      </c>
      <c r="B3603">
        <v>4849</v>
      </c>
      <c r="C3603" t="s">
        <v>448</v>
      </c>
      <c r="D3603" t="s">
        <v>910</v>
      </c>
      <c r="E3603">
        <v>2773</v>
      </c>
      <c r="F3603">
        <v>2667</v>
      </c>
      <c r="G3603">
        <v>400</v>
      </c>
      <c r="H3603" t="s">
        <v>898</v>
      </c>
      <c r="I3603">
        <v>7867</v>
      </c>
      <c r="J3603" t="s">
        <v>1178</v>
      </c>
      <c r="K3603" t="s">
        <v>919</v>
      </c>
      <c r="L3603">
        <v>863</v>
      </c>
      <c r="M3603">
        <v>837</v>
      </c>
      <c r="N3603">
        <v>1300</v>
      </c>
      <c r="O3603" t="s">
        <v>901</v>
      </c>
      <c r="P3603">
        <v>0.89350743089613505</v>
      </c>
      <c r="Q3603">
        <v>0.93783287043705099</v>
      </c>
      <c r="R3603">
        <v>0.29079134035441001</v>
      </c>
      <c r="S3603">
        <v>2.73891316713884E-2</v>
      </c>
      <c r="T3603">
        <v>0.69563859446402099</v>
      </c>
      <c r="U3603">
        <v>0.69563859446402099</v>
      </c>
      <c r="V3603">
        <v>0.91585104131631101</v>
      </c>
      <c r="W3603">
        <v>7.74</v>
      </c>
      <c r="X3603">
        <v>2</v>
      </c>
      <c r="Y3603">
        <v>-192661</v>
      </c>
      <c r="Z3603">
        <v>-8377</v>
      </c>
      <c r="AA3603">
        <v>-0.32</v>
      </c>
      <c r="AB3603">
        <v>23</v>
      </c>
      <c r="AC3603">
        <v>11</v>
      </c>
      <c r="AD3603">
        <v>12</v>
      </c>
      <c r="AE3603">
        <v>47.83</v>
      </c>
      <c r="AF3603">
        <v>15</v>
      </c>
      <c r="AG3603">
        <v>6</v>
      </c>
      <c r="AH3603">
        <v>6</v>
      </c>
      <c r="AI3603">
        <v>11</v>
      </c>
      <c r="AJ3603" s="301">
        <v>43919</v>
      </c>
      <c r="AK3603">
        <v>2100</v>
      </c>
      <c r="AL3603">
        <v>782</v>
      </c>
      <c r="AM3603" s="301">
        <v>43828</v>
      </c>
      <c r="AN3603">
        <v>4775</v>
      </c>
      <c r="AO3603">
        <v>1417</v>
      </c>
      <c r="AP3603" s="301">
        <v>43645</v>
      </c>
      <c r="AQ3603">
        <v>4265</v>
      </c>
      <c r="AR3603">
        <v>1307</v>
      </c>
      <c r="AS3603" s="301">
        <v>43280</v>
      </c>
      <c r="AT3603">
        <v>5350</v>
      </c>
      <c r="AU3603">
        <v>887</v>
      </c>
    </row>
    <row r="3604" spans="1:47" x14ac:dyDescent="0.2">
      <c r="A3604" s="102">
        <v>2837</v>
      </c>
      <c r="B3604">
        <v>3105</v>
      </c>
      <c r="C3604" t="s">
        <v>46</v>
      </c>
      <c r="D3604" t="s">
        <v>903</v>
      </c>
      <c r="E3604">
        <v>781</v>
      </c>
      <c r="F3604">
        <v>776</v>
      </c>
      <c r="G3604">
        <v>1200</v>
      </c>
      <c r="H3604" t="s">
        <v>901</v>
      </c>
      <c r="I3604">
        <v>9706</v>
      </c>
      <c r="J3604" t="s">
        <v>980</v>
      </c>
      <c r="K3604" t="s">
        <v>917</v>
      </c>
      <c r="L3604">
        <v>4650</v>
      </c>
      <c r="M3604">
        <v>4565</v>
      </c>
      <c r="N3604">
        <v>200</v>
      </c>
      <c r="O3604" t="s">
        <v>898</v>
      </c>
      <c r="P3604">
        <v>0.89944510469306604</v>
      </c>
      <c r="Q3604">
        <v>0.90252575025820503</v>
      </c>
      <c r="R3604">
        <v>3.8100711775188902E-2</v>
      </c>
      <c r="S3604">
        <v>5.5356305509786097E-2</v>
      </c>
      <c r="T3604">
        <v>-7.6838965201619203E-2</v>
      </c>
      <c r="U3604">
        <v>7.6838965201619203E-2</v>
      </c>
      <c r="V3604">
        <v>0.185914196536313</v>
      </c>
      <c r="W3604">
        <v>-0.34</v>
      </c>
      <c r="X3604">
        <v>1.99</v>
      </c>
      <c r="Y3604">
        <v>-192909</v>
      </c>
      <c r="Z3604">
        <v>-14839</v>
      </c>
      <c r="AA3604">
        <v>-0.44</v>
      </c>
      <c r="AB3604">
        <v>13</v>
      </c>
      <c r="AC3604">
        <v>5</v>
      </c>
      <c r="AD3604">
        <v>8</v>
      </c>
      <c r="AE3604">
        <v>38.46</v>
      </c>
      <c r="AF3604">
        <v>19</v>
      </c>
      <c r="AG3604">
        <v>2</v>
      </c>
      <c r="AH3604">
        <v>2</v>
      </c>
      <c r="AI3604">
        <v>9</v>
      </c>
      <c r="AJ3604" s="301">
        <v>43919</v>
      </c>
      <c r="AK3604">
        <v>730</v>
      </c>
      <c r="AL3604">
        <v>4580</v>
      </c>
      <c r="AM3604" s="301">
        <v>43828</v>
      </c>
      <c r="AN3604">
        <v>1045</v>
      </c>
      <c r="AO3604">
        <v>6090</v>
      </c>
      <c r="AP3604" s="301">
        <v>43645</v>
      </c>
      <c r="AQ3604">
        <v>844</v>
      </c>
      <c r="AR3604">
        <v>4760</v>
      </c>
      <c r="AS3604" s="301">
        <v>43280</v>
      </c>
      <c r="AT3604">
        <v>1164</v>
      </c>
      <c r="AU3604">
        <v>5100</v>
      </c>
    </row>
    <row r="3605" spans="1:47" x14ac:dyDescent="0.2">
      <c r="A3605" s="102">
        <v>823</v>
      </c>
      <c r="B3605">
        <v>6471</v>
      </c>
      <c r="C3605" t="s">
        <v>805</v>
      </c>
      <c r="D3605" t="s">
        <v>909</v>
      </c>
      <c r="E3605">
        <v>782</v>
      </c>
      <c r="F3605">
        <v>777</v>
      </c>
      <c r="G3605">
        <v>1300</v>
      </c>
      <c r="H3605" t="s">
        <v>898</v>
      </c>
      <c r="I3605">
        <v>9303</v>
      </c>
      <c r="J3605" t="s">
        <v>1166</v>
      </c>
      <c r="K3605" t="s">
        <v>1184</v>
      </c>
      <c r="L3605">
        <v>1276</v>
      </c>
      <c r="M3605">
        <v>1286</v>
      </c>
      <c r="N3605">
        <v>800</v>
      </c>
      <c r="O3605" t="s">
        <v>901</v>
      </c>
      <c r="P3605">
        <v>0.95216246562264695</v>
      </c>
      <c r="Q3605">
        <v>0.95074879233333398</v>
      </c>
      <c r="R3605">
        <v>6.4800105337896197E-3</v>
      </c>
      <c r="S3605">
        <v>2.0645751335386001E-2</v>
      </c>
      <c r="T3605">
        <v>0.35370999902312</v>
      </c>
      <c r="U3605">
        <v>0.35370999902312</v>
      </c>
      <c r="V3605">
        <v>0.44850451100491501</v>
      </c>
      <c r="W3605">
        <v>1.9</v>
      </c>
      <c r="X3605">
        <v>1.82</v>
      </c>
      <c r="Y3605">
        <v>-193237</v>
      </c>
      <c r="Z3605">
        <v>-13803</v>
      </c>
      <c r="AA3605">
        <v>-0.74</v>
      </c>
      <c r="AB3605">
        <v>14</v>
      </c>
      <c r="AC3605">
        <v>6</v>
      </c>
      <c r="AD3605">
        <v>8</v>
      </c>
      <c r="AE3605">
        <v>42.86</v>
      </c>
      <c r="AF3605">
        <v>21</v>
      </c>
      <c r="AG3605">
        <v>1</v>
      </c>
      <c r="AH3605">
        <v>1</v>
      </c>
      <c r="AI3605">
        <v>12</v>
      </c>
      <c r="AJ3605" s="301">
        <v>43919</v>
      </c>
      <c r="AK3605">
        <v>711</v>
      </c>
      <c r="AL3605">
        <v>1217</v>
      </c>
      <c r="AM3605" s="301">
        <v>43828</v>
      </c>
      <c r="AN3605">
        <v>1041</v>
      </c>
      <c r="AO3605">
        <v>1471</v>
      </c>
      <c r="AP3605" s="301">
        <v>43645</v>
      </c>
      <c r="AQ3605">
        <v>996</v>
      </c>
      <c r="AR3605">
        <v>1417</v>
      </c>
      <c r="AS3605" s="301">
        <v>43280</v>
      </c>
      <c r="AT3605">
        <v>1135</v>
      </c>
      <c r="AU3605">
        <v>1330</v>
      </c>
    </row>
    <row r="3606" spans="1:47" x14ac:dyDescent="0.2">
      <c r="A3606" s="102">
        <v>185</v>
      </c>
      <c r="B3606">
        <v>8306</v>
      </c>
      <c r="C3606" t="s">
        <v>1029</v>
      </c>
      <c r="D3606" t="s">
        <v>940</v>
      </c>
      <c r="E3606">
        <v>422</v>
      </c>
      <c r="F3606">
        <v>422.5</v>
      </c>
      <c r="G3606">
        <v>2200</v>
      </c>
      <c r="H3606" t="s">
        <v>901</v>
      </c>
      <c r="I3606">
        <v>8425</v>
      </c>
      <c r="J3606" t="s">
        <v>1016</v>
      </c>
      <c r="K3606" t="s">
        <v>904</v>
      </c>
      <c r="L3606">
        <v>2378</v>
      </c>
      <c r="M3606">
        <v>2356</v>
      </c>
      <c r="N3606">
        <v>400</v>
      </c>
      <c r="O3606" t="s">
        <v>898</v>
      </c>
      <c r="P3606">
        <v>0.87603216278992502</v>
      </c>
      <c r="Q3606">
        <v>0.96819597330037099</v>
      </c>
      <c r="R3606" s="15">
        <v>0.112677919261354</v>
      </c>
      <c r="S3606" s="15">
        <v>5.7560131617674599E-2</v>
      </c>
      <c r="T3606">
        <v>-1.5977022557949401</v>
      </c>
      <c r="U3606">
        <v>1.5977022557949401</v>
      </c>
      <c r="V3606">
        <v>1.39181517155669</v>
      </c>
      <c r="W3606">
        <v>-8.48</v>
      </c>
      <c r="X3606">
        <v>1.37</v>
      </c>
      <c r="Y3606">
        <v>-194686</v>
      </c>
      <c r="Z3606">
        <v>-12168</v>
      </c>
      <c r="AA3606">
        <v>-0.63</v>
      </c>
      <c r="AB3606">
        <v>16</v>
      </c>
      <c r="AC3606">
        <v>6</v>
      </c>
      <c r="AD3606">
        <v>10</v>
      </c>
      <c r="AE3606">
        <v>37.5</v>
      </c>
      <c r="AF3606">
        <v>21</v>
      </c>
      <c r="AG3606">
        <v>1</v>
      </c>
      <c r="AH3606">
        <v>2</v>
      </c>
      <c r="AI3606">
        <v>13</v>
      </c>
      <c r="AJ3606" s="301">
        <v>43919</v>
      </c>
      <c r="AK3606">
        <v>426.1</v>
      </c>
      <c r="AL3606">
        <v>2183</v>
      </c>
      <c r="AM3606" s="301">
        <v>43828</v>
      </c>
      <c r="AN3606">
        <v>593.20000000000005</v>
      </c>
      <c r="AO3606">
        <v>3425</v>
      </c>
      <c r="AP3606" s="301">
        <v>43645</v>
      </c>
      <c r="AQ3606">
        <v>524.29999999999995</v>
      </c>
      <c r="AR3606">
        <v>2692</v>
      </c>
      <c r="AS3606" s="301">
        <v>43280</v>
      </c>
      <c r="AT3606">
        <v>621.6</v>
      </c>
      <c r="AU3606">
        <v>2815</v>
      </c>
    </row>
    <row r="3607" spans="1:47" x14ac:dyDescent="0.2">
      <c r="A3607" s="102">
        <v>2613</v>
      </c>
      <c r="B3607">
        <v>5713</v>
      </c>
      <c r="C3607" t="s">
        <v>1099</v>
      </c>
      <c r="D3607" t="s">
        <v>911</v>
      </c>
      <c r="E3607">
        <v>2937</v>
      </c>
      <c r="F3607">
        <v>2957.5</v>
      </c>
      <c r="G3607">
        <v>400</v>
      </c>
      <c r="H3607" t="s">
        <v>901</v>
      </c>
      <c r="I3607">
        <v>9616</v>
      </c>
      <c r="J3607" t="s">
        <v>1156</v>
      </c>
      <c r="K3607" t="s">
        <v>910</v>
      </c>
      <c r="L3607">
        <v>3730</v>
      </c>
      <c r="M3607">
        <v>3595</v>
      </c>
      <c r="N3607">
        <v>300</v>
      </c>
      <c r="O3607" t="s">
        <v>898</v>
      </c>
      <c r="P3607">
        <v>0.95315847218044303</v>
      </c>
      <c r="Q3607">
        <v>0.90821612578195399</v>
      </c>
      <c r="R3607" s="15">
        <v>7.1900552540262799E-2</v>
      </c>
      <c r="S3607">
        <v>7.9300778163760105E-2</v>
      </c>
      <c r="T3607">
        <v>-0.94560704429521003</v>
      </c>
      <c r="U3607">
        <v>0.94560704429521003</v>
      </c>
      <c r="V3607">
        <v>1.05864933563827</v>
      </c>
      <c r="W3607">
        <v>-11.78</v>
      </c>
      <c r="X3607">
        <v>9.69</v>
      </c>
      <c r="Y3607">
        <v>-195335</v>
      </c>
      <c r="Z3607">
        <v>-19534</v>
      </c>
      <c r="AA3607">
        <v>-1.05</v>
      </c>
      <c r="AB3607">
        <v>10</v>
      </c>
      <c r="AC3607">
        <v>4</v>
      </c>
      <c r="AD3607">
        <v>6</v>
      </c>
      <c r="AE3607">
        <v>40</v>
      </c>
      <c r="AF3607">
        <v>15</v>
      </c>
      <c r="AG3607">
        <v>3</v>
      </c>
      <c r="AH3607">
        <v>4</v>
      </c>
      <c r="AI3607">
        <v>3</v>
      </c>
      <c r="AJ3607" s="301">
        <v>43919</v>
      </c>
      <c r="AK3607">
        <v>2311.5</v>
      </c>
      <c r="AL3607">
        <v>2291</v>
      </c>
      <c r="AM3607" s="301">
        <v>43828</v>
      </c>
      <c r="AN3607">
        <v>3544</v>
      </c>
      <c r="AO3607">
        <v>5180</v>
      </c>
      <c r="AP3607" s="301">
        <v>43645</v>
      </c>
      <c r="AQ3607">
        <v>3244</v>
      </c>
      <c r="AR3607">
        <v>5240</v>
      </c>
      <c r="AS3607" s="301">
        <v>43280</v>
      </c>
      <c r="AT3607">
        <v>4145</v>
      </c>
      <c r="AU3607">
        <v>5940</v>
      </c>
    </row>
    <row r="3608" spans="1:47" x14ac:dyDescent="0.2">
      <c r="A3608" s="102">
        <v>606</v>
      </c>
      <c r="B3608">
        <v>6501</v>
      </c>
      <c r="C3608" t="s">
        <v>1022</v>
      </c>
      <c r="D3608" t="s">
        <v>903</v>
      </c>
      <c r="E3608">
        <v>3390</v>
      </c>
      <c r="F3608">
        <v>3395</v>
      </c>
      <c r="G3608">
        <v>300</v>
      </c>
      <c r="H3608" t="s">
        <v>901</v>
      </c>
      <c r="I3608">
        <v>7205</v>
      </c>
      <c r="J3608" t="s">
        <v>56</v>
      </c>
      <c r="K3608" t="s">
        <v>913</v>
      </c>
      <c r="L3608">
        <v>710</v>
      </c>
      <c r="M3608">
        <v>693</v>
      </c>
      <c r="N3608">
        <v>1500</v>
      </c>
      <c r="O3608" t="s">
        <v>898</v>
      </c>
      <c r="P3608">
        <v>0.96770622676603202</v>
      </c>
      <c r="Q3608">
        <v>0.95554507986273896</v>
      </c>
      <c r="R3608">
        <v>8.4231903970808202E-3</v>
      </c>
      <c r="S3608">
        <v>3.4447849834814297E-2</v>
      </c>
      <c r="T3608">
        <v>-0.19219260835853</v>
      </c>
      <c r="U3608">
        <v>0.19219260835853</v>
      </c>
      <c r="V3608">
        <v>0.48030897630295799</v>
      </c>
      <c r="W3608">
        <v>-1.18</v>
      </c>
      <c r="X3608">
        <v>2.06</v>
      </c>
      <c r="Y3608">
        <v>-195606</v>
      </c>
      <c r="Z3608">
        <v>-10867</v>
      </c>
      <c r="AA3608">
        <v>-0.53</v>
      </c>
      <c r="AB3608">
        <v>18</v>
      </c>
      <c r="AC3608">
        <v>9</v>
      </c>
      <c r="AD3608">
        <v>9</v>
      </c>
      <c r="AE3608">
        <v>50</v>
      </c>
      <c r="AF3608">
        <v>19</v>
      </c>
      <c r="AG3608">
        <v>1</v>
      </c>
      <c r="AH3608">
        <v>3</v>
      </c>
      <c r="AI3608">
        <v>14</v>
      </c>
      <c r="AJ3608" s="301">
        <v>43919</v>
      </c>
      <c r="AK3608">
        <v>3109</v>
      </c>
      <c r="AL3608">
        <v>588</v>
      </c>
      <c r="AM3608" s="301">
        <v>43828</v>
      </c>
      <c r="AN3608">
        <v>4626</v>
      </c>
      <c r="AO3608">
        <v>1162</v>
      </c>
      <c r="AP3608" s="301">
        <v>43645</v>
      </c>
      <c r="AQ3608">
        <v>4045</v>
      </c>
      <c r="AR3608">
        <v>912</v>
      </c>
      <c r="AS3608" s="301">
        <v>43280</v>
      </c>
      <c r="AT3608">
        <v>3840.5</v>
      </c>
      <c r="AU3608">
        <v>1171</v>
      </c>
    </row>
    <row r="3609" spans="1:47" x14ac:dyDescent="0.2">
      <c r="A3609" s="102">
        <v>2751</v>
      </c>
      <c r="B3609">
        <v>3116</v>
      </c>
      <c r="C3609" t="s">
        <v>1023</v>
      </c>
      <c r="D3609" t="s">
        <v>913</v>
      </c>
      <c r="E3609">
        <v>1433</v>
      </c>
      <c r="F3609">
        <v>1455</v>
      </c>
      <c r="G3609">
        <v>700</v>
      </c>
      <c r="H3609" t="s">
        <v>898</v>
      </c>
      <c r="I3609">
        <v>8358</v>
      </c>
      <c r="J3609" t="s">
        <v>1097</v>
      </c>
      <c r="K3609" t="s">
        <v>940</v>
      </c>
      <c r="L3609">
        <v>377</v>
      </c>
      <c r="M3609">
        <v>375</v>
      </c>
      <c r="N3609">
        <v>2700</v>
      </c>
      <c r="O3609" t="s">
        <v>901</v>
      </c>
      <c r="P3609">
        <v>0.876808011974338</v>
      </c>
      <c r="Q3609">
        <v>0.90473129446450096</v>
      </c>
      <c r="R3609">
        <v>0.31007126791316098</v>
      </c>
      <c r="S3609">
        <v>8.7274612771944204E-2</v>
      </c>
      <c r="T3609">
        <v>1.4312327803188301</v>
      </c>
      <c r="U3609">
        <v>1.4312327803188301</v>
      </c>
      <c r="V3609">
        <v>0.90144144369394896</v>
      </c>
      <c r="W3609">
        <v>6.37</v>
      </c>
      <c r="X3609">
        <v>0.59</v>
      </c>
      <c r="Y3609">
        <v>-195696</v>
      </c>
      <c r="Z3609">
        <v>-12231</v>
      </c>
      <c r="AA3609">
        <v>-0.68</v>
      </c>
      <c r="AB3609">
        <v>16</v>
      </c>
      <c r="AC3609">
        <v>8</v>
      </c>
      <c r="AD3609">
        <v>8</v>
      </c>
      <c r="AE3609">
        <v>50</v>
      </c>
      <c r="AF3609">
        <v>15</v>
      </c>
      <c r="AG3609">
        <v>5</v>
      </c>
      <c r="AH3609">
        <v>6</v>
      </c>
      <c r="AI3609">
        <v>5</v>
      </c>
      <c r="AJ3609" s="301">
        <v>43919</v>
      </c>
      <c r="AK3609">
        <v>1315</v>
      </c>
      <c r="AL3609">
        <v>370</v>
      </c>
      <c r="AM3609" s="301">
        <v>43828</v>
      </c>
      <c r="AN3609">
        <v>1765</v>
      </c>
      <c r="AO3609">
        <v>498</v>
      </c>
      <c r="AP3609" s="301">
        <v>43645</v>
      </c>
      <c r="AQ3609">
        <v>1448</v>
      </c>
      <c r="AR3609">
        <v>412</v>
      </c>
      <c r="AS3609" s="301">
        <v>43280</v>
      </c>
      <c r="AT3609">
        <v>2005</v>
      </c>
      <c r="AU3609">
        <v>974</v>
      </c>
    </row>
    <row r="3610" spans="1:47" x14ac:dyDescent="0.2">
      <c r="A3610" s="102">
        <v>2236</v>
      </c>
      <c r="B3610">
        <v>2327</v>
      </c>
      <c r="C3610" t="s">
        <v>1171</v>
      </c>
      <c r="D3610" t="s">
        <v>900</v>
      </c>
      <c r="E3610">
        <v>2942</v>
      </c>
      <c r="F3610">
        <v>2914</v>
      </c>
      <c r="G3610">
        <v>300</v>
      </c>
      <c r="H3610" t="s">
        <v>901</v>
      </c>
      <c r="I3610">
        <v>6103</v>
      </c>
      <c r="J3610" t="s">
        <v>1464</v>
      </c>
      <c r="K3610" t="s">
        <v>909</v>
      </c>
      <c r="L3610">
        <v>4470</v>
      </c>
      <c r="M3610">
        <v>4435</v>
      </c>
      <c r="N3610">
        <v>200</v>
      </c>
      <c r="O3610" t="s">
        <v>898</v>
      </c>
      <c r="P3610">
        <v>0.80890745722983504</v>
      </c>
      <c r="Q3610">
        <v>0.918510117773505</v>
      </c>
      <c r="R3610">
        <v>6.9468235280853205E-2</v>
      </c>
      <c r="S3610">
        <v>2.3620124973056201E-2</v>
      </c>
      <c r="T3610">
        <v>-0.53354719276622997</v>
      </c>
      <c r="U3610">
        <v>0.53354719276622997</v>
      </c>
      <c r="V3610">
        <v>0.60234053412245703</v>
      </c>
      <c r="W3610">
        <v>-6.51</v>
      </c>
      <c r="X3610">
        <v>1.44</v>
      </c>
      <c r="Y3610">
        <v>-196284</v>
      </c>
      <c r="Z3610">
        <v>-24536</v>
      </c>
      <c r="AA3610">
        <v>-1.28</v>
      </c>
      <c r="AB3610">
        <v>8</v>
      </c>
      <c r="AC3610">
        <v>3</v>
      </c>
      <c r="AD3610">
        <v>5</v>
      </c>
      <c r="AE3610">
        <v>37.5</v>
      </c>
      <c r="AF3610">
        <v>20</v>
      </c>
      <c r="AG3610">
        <v>1</v>
      </c>
      <c r="AH3610">
        <v>2</v>
      </c>
      <c r="AI3610">
        <v>5</v>
      </c>
      <c r="AJ3610" s="301">
        <v>43919</v>
      </c>
      <c r="AK3610">
        <v>2686</v>
      </c>
      <c r="AL3610">
        <v>3465</v>
      </c>
      <c r="AM3610" s="301">
        <v>43828</v>
      </c>
      <c r="AN3610">
        <v>3600</v>
      </c>
      <c r="AO3610">
        <v>5800</v>
      </c>
      <c r="AP3610" s="301">
        <v>43645</v>
      </c>
      <c r="AQ3610">
        <v>3515</v>
      </c>
      <c r="AR3610">
        <v>5900</v>
      </c>
      <c r="AS3610" s="301">
        <v>43280</v>
      </c>
      <c r="AT3610">
        <v>2762</v>
      </c>
      <c r="AU3610">
        <v>5660</v>
      </c>
    </row>
    <row r="3611" spans="1:47" x14ac:dyDescent="0.2">
      <c r="A3611" s="102">
        <v>1384</v>
      </c>
      <c r="B3611">
        <v>1833</v>
      </c>
      <c r="C3611" t="s">
        <v>1197</v>
      </c>
      <c r="D3611" t="s">
        <v>907</v>
      </c>
      <c r="E3611">
        <v>2457</v>
      </c>
      <c r="F3611">
        <v>2481</v>
      </c>
      <c r="G3611">
        <v>400</v>
      </c>
      <c r="H3611" t="s">
        <v>898</v>
      </c>
      <c r="I3611">
        <v>6269</v>
      </c>
      <c r="J3611" t="s">
        <v>1176</v>
      </c>
      <c r="K3611" t="s">
        <v>909</v>
      </c>
      <c r="L3611">
        <v>1470</v>
      </c>
      <c r="M3611">
        <v>1434</v>
      </c>
      <c r="N3611">
        <v>700</v>
      </c>
      <c r="O3611" t="s">
        <v>901</v>
      </c>
      <c r="P3611">
        <v>0.77555666955162705</v>
      </c>
      <c r="Q3611">
        <v>0.93954874018657297</v>
      </c>
      <c r="R3611" s="15">
        <v>0.4632749646939</v>
      </c>
      <c r="S3611">
        <v>7.9632372869137703E-3</v>
      </c>
      <c r="T3611">
        <v>0.83091681623160896</v>
      </c>
      <c r="U3611">
        <v>0.83091681623160896</v>
      </c>
      <c r="V3611">
        <v>5.7938324376252799E-2</v>
      </c>
      <c r="W3611">
        <v>5.51</v>
      </c>
      <c r="X3611">
        <v>1.1499999999999999</v>
      </c>
      <c r="Y3611">
        <v>-196679</v>
      </c>
      <c r="Z3611">
        <v>-19668</v>
      </c>
      <c r="AA3611">
        <v>-1.07</v>
      </c>
      <c r="AB3611">
        <v>10</v>
      </c>
      <c r="AC3611">
        <v>3</v>
      </c>
      <c r="AD3611">
        <v>7</v>
      </c>
      <c r="AE3611">
        <v>30</v>
      </c>
      <c r="AF3611">
        <v>12</v>
      </c>
      <c r="AG3611">
        <v>3</v>
      </c>
      <c r="AH3611">
        <v>4</v>
      </c>
      <c r="AI3611">
        <v>3</v>
      </c>
      <c r="AJ3611" s="301">
        <v>43919</v>
      </c>
      <c r="AK3611">
        <v>2274</v>
      </c>
      <c r="AL3611">
        <v>1331</v>
      </c>
      <c r="AM3611" s="301">
        <v>43828</v>
      </c>
      <c r="AN3611">
        <v>3010</v>
      </c>
      <c r="AO3611">
        <v>2665</v>
      </c>
      <c r="AP3611" s="301">
        <v>43645</v>
      </c>
      <c r="AQ3611">
        <v>3380</v>
      </c>
      <c r="AR3611">
        <v>3090</v>
      </c>
      <c r="AS3611" s="301">
        <v>43280</v>
      </c>
      <c r="AT3611">
        <v>3465</v>
      </c>
      <c r="AU3611">
        <v>3045</v>
      </c>
    </row>
    <row r="3612" spans="1:47" x14ac:dyDescent="0.2">
      <c r="A3612" s="102">
        <v>3683</v>
      </c>
      <c r="B3612">
        <v>5301</v>
      </c>
      <c r="C3612" t="s">
        <v>553</v>
      </c>
      <c r="D3612" t="s">
        <v>897</v>
      </c>
      <c r="E3612">
        <v>1010</v>
      </c>
      <c r="F3612">
        <v>1001</v>
      </c>
      <c r="G3612">
        <v>1000</v>
      </c>
      <c r="H3612" t="s">
        <v>898</v>
      </c>
      <c r="I3612">
        <v>6471</v>
      </c>
      <c r="J3612" t="s">
        <v>805</v>
      </c>
      <c r="K3612" t="s">
        <v>909</v>
      </c>
      <c r="L3612">
        <v>782</v>
      </c>
      <c r="M3612">
        <v>777</v>
      </c>
      <c r="N3612">
        <v>1300</v>
      </c>
      <c r="O3612" t="s">
        <v>901</v>
      </c>
      <c r="P3612">
        <v>0.77809047119145203</v>
      </c>
      <c r="Q3612">
        <v>0.87013631499377597</v>
      </c>
      <c r="R3612">
        <v>0.42153979992182899</v>
      </c>
      <c r="S3612">
        <v>3.6554984321281202E-2</v>
      </c>
      <c r="T3612">
        <v>0.32724948770985202</v>
      </c>
      <c r="U3612">
        <v>0.32724948770985202</v>
      </c>
      <c r="V3612">
        <v>0.65650441632088896</v>
      </c>
      <c r="W3612">
        <v>2.13</v>
      </c>
      <c r="X3612">
        <v>0.91</v>
      </c>
      <c r="Y3612">
        <v>-197262</v>
      </c>
      <c r="Z3612">
        <v>-9863</v>
      </c>
      <c r="AA3612">
        <v>-0.51</v>
      </c>
      <c r="AB3612">
        <v>20</v>
      </c>
      <c r="AC3612">
        <v>8</v>
      </c>
      <c r="AD3612">
        <v>12</v>
      </c>
      <c r="AE3612">
        <v>40</v>
      </c>
      <c r="AF3612">
        <v>13</v>
      </c>
      <c r="AG3612">
        <v>7</v>
      </c>
      <c r="AH3612">
        <v>7</v>
      </c>
      <c r="AI3612">
        <v>6</v>
      </c>
      <c r="AJ3612" s="301">
        <v>43919</v>
      </c>
      <c r="AK3612">
        <v>903</v>
      </c>
      <c r="AL3612">
        <v>711</v>
      </c>
      <c r="AM3612" s="301">
        <v>43828</v>
      </c>
      <c r="AN3612">
        <v>1095</v>
      </c>
      <c r="AO3612">
        <v>1041</v>
      </c>
      <c r="AP3612" s="301">
        <v>43645</v>
      </c>
      <c r="AQ3612">
        <v>1140</v>
      </c>
      <c r="AR3612">
        <v>996</v>
      </c>
      <c r="AS3612" s="301">
        <v>43280</v>
      </c>
      <c r="AT3612">
        <v>1975</v>
      </c>
      <c r="AU3612">
        <v>1135</v>
      </c>
    </row>
    <row r="3613" spans="1:47" x14ac:dyDescent="0.2">
      <c r="A3613" s="102">
        <v>3689</v>
      </c>
      <c r="B3613">
        <v>3405</v>
      </c>
      <c r="C3613" t="s">
        <v>1265</v>
      </c>
      <c r="D3613" t="s">
        <v>920</v>
      </c>
      <c r="E3613">
        <v>1120</v>
      </c>
      <c r="F3613">
        <v>1104</v>
      </c>
      <c r="G3613">
        <v>900</v>
      </c>
      <c r="H3613" t="s">
        <v>898</v>
      </c>
      <c r="I3613">
        <v>6269</v>
      </c>
      <c r="J3613" t="s">
        <v>1176</v>
      </c>
      <c r="K3613" t="s">
        <v>909</v>
      </c>
      <c r="L3613">
        <v>1470</v>
      </c>
      <c r="M3613">
        <v>1434</v>
      </c>
      <c r="N3613">
        <v>700</v>
      </c>
      <c r="O3613" t="s">
        <v>901</v>
      </c>
      <c r="P3613">
        <v>0.84352771481629096</v>
      </c>
      <c r="Q3613">
        <v>0.86995010474742296</v>
      </c>
      <c r="R3613">
        <v>0.12785645390775399</v>
      </c>
      <c r="S3613">
        <v>3.2764578372559701E-2</v>
      </c>
      <c r="T3613">
        <v>0.21304776297137901</v>
      </c>
      <c r="U3613">
        <v>0.21304776297137901</v>
      </c>
      <c r="V3613">
        <v>1.76409519106163E-2</v>
      </c>
      <c r="W3613">
        <v>1.6</v>
      </c>
      <c r="X3613">
        <v>1.02</v>
      </c>
      <c r="Y3613">
        <v>-197458</v>
      </c>
      <c r="Z3613">
        <v>-12341</v>
      </c>
      <c r="AA3613">
        <v>-0.6</v>
      </c>
      <c r="AB3613">
        <v>16</v>
      </c>
      <c r="AC3613">
        <v>8</v>
      </c>
      <c r="AD3613">
        <v>8</v>
      </c>
      <c r="AE3613">
        <v>50</v>
      </c>
      <c r="AF3613">
        <v>14</v>
      </c>
      <c r="AG3613">
        <v>3</v>
      </c>
      <c r="AH3613">
        <v>5</v>
      </c>
      <c r="AI3613">
        <v>8</v>
      </c>
      <c r="AJ3613" s="301">
        <v>43919</v>
      </c>
      <c r="AK3613">
        <v>1129</v>
      </c>
      <c r="AL3613">
        <v>1331</v>
      </c>
      <c r="AM3613" s="301">
        <v>43828</v>
      </c>
      <c r="AN3613">
        <v>1331</v>
      </c>
      <c r="AO3613">
        <v>2665</v>
      </c>
      <c r="AP3613" s="301">
        <v>43645</v>
      </c>
      <c r="AQ3613">
        <v>1308</v>
      </c>
      <c r="AR3613">
        <v>3090</v>
      </c>
      <c r="AS3613" s="301">
        <v>43280</v>
      </c>
      <c r="AT3613">
        <v>1497</v>
      </c>
      <c r="AU3613">
        <v>3045</v>
      </c>
    </row>
    <row r="3614" spans="1:47" x14ac:dyDescent="0.2">
      <c r="A3614" s="102">
        <v>1223</v>
      </c>
      <c r="B3614">
        <v>1605</v>
      </c>
      <c r="C3614" t="s">
        <v>1062</v>
      </c>
      <c r="D3614" t="s">
        <v>1045</v>
      </c>
      <c r="E3614">
        <v>672.9</v>
      </c>
      <c r="F3614">
        <v>659.6</v>
      </c>
      <c r="G3614">
        <v>1600</v>
      </c>
      <c r="H3614" t="s">
        <v>901</v>
      </c>
      <c r="I3614">
        <v>9613</v>
      </c>
      <c r="J3614" t="s">
        <v>1183</v>
      </c>
      <c r="K3614" t="s">
        <v>900</v>
      </c>
      <c r="L3614">
        <v>1203</v>
      </c>
      <c r="M3614">
        <v>1177</v>
      </c>
      <c r="N3614">
        <v>900</v>
      </c>
      <c r="O3614" t="s">
        <v>898</v>
      </c>
      <c r="P3614">
        <v>0.89230349707972501</v>
      </c>
      <c r="Q3614">
        <v>0.94319241459901204</v>
      </c>
      <c r="R3614">
        <v>9.7581601675706994E-2</v>
      </c>
      <c r="S3614">
        <v>1.4551629036683399E-2</v>
      </c>
      <c r="T3614">
        <v>-1.4679681578752599</v>
      </c>
      <c r="U3614">
        <v>1.4679681578752599</v>
      </c>
      <c r="V3614">
        <v>1.33190880563825</v>
      </c>
      <c r="W3614">
        <v>-7.06</v>
      </c>
      <c r="X3614">
        <v>0.37</v>
      </c>
      <c r="Y3614">
        <v>-198222</v>
      </c>
      <c r="Z3614">
        <v>-12389</v>
      </c>
      <c r="AA3614">
        <v>-0.56999999999999995</v>
      </c>
      <c r="AB3614">
        <v>16</v>
      </c>
      <c r="AC3614">
        <v>8</v>
      </c>
      <c r="AD3614">
        <v>8</v>
      </c>
      <c r="AE3614">
        <v>50</v>
      </c>
      <c r="AF3614">
        <v>19</v>
      </c>
      <c r="AG3614">
        <v>1</v>
      </c>
      <c r="AH3614">
        <v>3</v>
      </c>
      <c r="AI3614">
        <v>12</v>
      </c>
      <c r="AJ3614" s="301">
        <v>43919</v>
      </c>
      <c r="AK3614">
        <v>599.20000000000005</v>
      </c>
      <c r="AL3614">
        <v>1043</v>
      </c>
      <c r="AM3614" s="301">
        <v>43828</v>
      </c>
      <c r="AN3614">
        <v>1136.5</v>
      </c>
      <c r="AO3614">
        <v>1467</v>
      </c>
      <c r="AP3614" s="301">
        <v>43645</v>
      </c>
      <c r="AQ3614">
        <v>992.9</v>
      </c>
      <c r="AR3614">
        <v>1461</v>
      </c>
      <c r="AS3614" s="301">
        <v>43280</v>
      </c>
      <c r="AT3614">
        <v>1132.5</v>
      </c>
      <c r="AU3614">
        <v>1251</v>
      </c>
    </row>
    <row r="3615" spans="1:47" x14ac:dyDescent="0.2">
      <c r="A3615" s="102">
        <v>1516</v>
      </c>
      <c r="B3615">
        <v>3197</v>
      </c>
      <c r="C3615" t="s">
        <v>508</v>
      </c>
      <c r="D3615" t="s">
        <v>921</v>
      </c>
      <c r="E3615">
        <v>1738</v>
      </c>
      <c r="F3615">
        <v>1715</v>
      </c>
      <c r="G3615">
        <v>600</v>
      </c>
      <c r="H3615" t="s">
        <v>901</v>
      </c>
      <c r="I3615">
        <v>6995</v>
      </c>
      <c r="J3615" t="s">
        <v>47</v>
      </c>
      <c r="K3615" t="s">
        <v>913</v>
      </c>
      <c r="L3615">
        <v>1553</v>
      </c>
      <c r="M3615">
        <v>1535</v>
      </c>
      <c r="N3615">
        <v>700</v>
      </c>
      <c r="O3615" t="s">
        <v>898</v>
      </c>
      <c r="P3615">
        <v>0.92197261227777805</v>
      </c>
      <c r="Q3615">
        <v>0.93637090947310997</v>
      </c>
      <c r="R3615">
        <v>7.7135921308524202E-2</v>
      </c>
      <c r="S3615">
        <v>5.0423487899493402E-4</v>
      </c>
      <c r="T3615">
        <v>-0.65077897340434199</v>
      </c>
      <c r="U3615">
        <v>0.65077897340434199</v>
      </c>
      <c r="V3615">
        <v>0.574860053375434</v>
      </c>
      <c r="W3615">
        <v>-5.05</v>
      </c>
      <c r="X3615">
        <v>4.42</v>
      </c>
      <c r="Y3615">
        <v>-198423</v>
      </c>
      <c r="Z3615">
        <v>-15263</v>
      </c>
      <c r="AA3615">
        <v>-0.76</v>
      </c>
      <c r="AB3615">
        <v>13</v>
      </c>
      <c r="AC3615">
        <v>5</v>
      </c>
      <c r="AD3615">
        <v>8</v>
      </c>
      <c r="AE3615">
        <v>38.46</v>
      </c>
      <c r="AF3615">
        <v>18</v>
      </c>
      <c r="AG3615">
        <v>2</v>
      </c>
      <c r="AH3615">
        <v>3</v>
      </c>
      <c r="AI3615">
        <v>8</v>
      </c>
      <c r="AJ3615" s="301">
        <v>43919</v>
      </c>
      <c r="AK3615">
        <v>1614</v>
      </c>
      <c r="AL3615">
        <v>1369</v>
      </c>
      <c r="AM3615" s="301">
        <v>43828</v>
      </c>
      <c r="AN3615">
        <v>2135</v>
      </c>
      <c r="AO3615">
        <v>2147</v>
      </c>
      <c r="AP3615" s="301">
        <v>43645</v>
      </c>
      <c r="AQ3615">
        <v>1873</v>
      </c>
      <c r="AR3615">
        <v>1839</v>
      </c>
      <c r="AS3615" s="301">
        <v>43280</v>
      </c>
      <c r="AT3615">
        <v>1626</v>
      </c>
      <c r="AU3615">
        <v>2026</v>
      </c>
    </row>
    <row r="3616" spans="1:47" x14ac:dyDescent="0.2">
      <c r="A3616" s="102">
        <v>2499</v>
      </c>
      <c r="B3616">
        <v>2157</v>
      </c>
      <c r="C3616" t="s">
        <v>1473</v>
      </c>
      <c r="D3616" t="s">
        <v>910</v>
      </c>
      <c r="E3616">
        <v>418</v>
      </c>
      <c r="F3616">
        <v>403</v>
      </c>
      <c r="G3616">
        <v>2400</v>
      </c>
      <c r="H3616" t="s">
        <v>901</v>
      </c>
      <c r="I3616">
        <v>4681</v>
      </c>
      <c r="J3616" t="s">
        <v>774</v>
      </c>
      <c r="K3616" t="s">
        <v>910</v>
      </c>
      <c r="L3616">
        <v>1414</v>
      </c>
      <c r="M3616">
        <v>1389</v>
      </c>
      <c r="N3616">
        <v>700</v>
      </c>
      <c r="O3616" t="s">
        <v>898</v>
      </c>
      <c r="P3616">
        <v>0.71734063711908103</v>
      </c>
      <c r="Q3616">
        <v>0.91113942934727599</v>
      </c>
      <c r="R3616">
        <v>0.45889163501217101</v>
      </c>
      <c r="S3616">
        <v>6.4746193826280399E-2</v>
      </c>
      <c r="T3616">
        <v>-1.9947090826498299</v>
      </c>
      <c r="U3616">
        <v>1.9947090826498299</v>
      </c>
      <c r="V3616">
        <v>1.81453249481148</v>
      </c>
      <c r="W3616">
        <v>-25.01</v>
      </c>
      <c r="X3616">
        <v>0.52</v>
      </c>
      <c r="Y3616">
        <v>-198603</v>
      </c>
      <c r="Z3616">
        <v>-11034</v>
      </c>
      <c r="AA3616">
        <v>-0.49</v>
      </c>
      <c r="AB3616">
        <v>18</v>
      </c>
      <c r="AC3616">
        <v>8</v>
      </c>
      <c r="AD3616">
        <v>10</v>
      </c>
      <c r="AE3616">
        <v>44.44</v>
      </c>
      <c r="AF3616">
        <v>16</v>
      </c>
      <c r="AG3616">
        <v>6</v>
      </c>
      <c r="AH3616">
        <v>5</v>
      </c>
      <c r="AI3616">
        <v>7</v>
      </c>
      <c r="AJ3616" s="301">
        <v>43919</v>
      </c>
      <c r="AK3616">
        <v>364</v>
      </c>
      <c r="AL3616">
        <v>1086</v>
      </c>
      <c r="AM3616" s="301">
        <v>43828</v>
      </c>
      <c r="AN3616">
        <v>821</v>
      </c>
      <c r="AO3616">
        <v>1855</v>
      </c>
      <c r="AP3616" s="301">
        <v>43645</v>
      </c>
      <c r="AQ3616">
        <v>762</v>
      </c>
      <c r="AR3616">
        <v>1659</v>
      </c>
      <c r="AS3616" s="301">
        <v>43280</v>
      </c>
      <c r="AT3616">
        <v>783</v>
      </c>
      <c r="AU3616">
        <v>1889</v>
      </c>
    </row>
    <row r="3617" spans="1:47" x14ac:dyDescent="0.2">
      <c r="A3617" s="102">
        <v>1671</v>
      </c>
      <c r="B3617">
        <v>4114</v>
      </c>
      <c r="C3617" t="s">
        <v>997</v>
      </c>
      <c r="D3617" t="s">
        <v>920</v>
      </c>
      <c r="E3617">
        <v>5560</v>
      </c>
      <c r="F3617">
        <v>5590</v>
      </c>
      <c r="G3617">
        <v>100</v>
      </c>
      <c r="H3617" t="s">
        <v>898</v>
      </c>
      <c r="I3617">
        <v>7261</v>
      </c>
      <c r="J3617" t="s">
        <v>1153</v>
      </c>
      <c r="K3617" t="s">
        <v>913</v>
      </c>
      <c r="L3617">
        <v>616</v>
      </c>
      <c r="M3617">
        <v>623</v>
      </c>
      <c r="N3617">
        <v>900</v>
      </c>
      <c r="O3617" t="s">
        <v>901</v>
      </c>
      <c r="P3617">
        <v>0.88901429886305305</v>
      </c>
      <c r="Q3617">
        <v>0.93295040980791799</v>
      </c>
      <c r="R3617">
        <v>0.27138952192855198</v>
      </c>
      <c r="S3617">
        <v>5.2528622347590703E-2</v>
      </c>
      <c r="T3617">
        <v>0.89694615591746196</v>
      </c>
      <c r="U3617">
        <v>0.89694615591746196</v>
      </c>
      <c r="V3617">
        <v>0.64178676797212697</v>
      </c>
      <c r="W3617">
        <v>5.6</v>
      </c>
      <c r="X3617">
        <v>0.3</v>
      </c>
      <c r="Y3617">
        <v>-199006</v>
      </c>
      <c r="Z3617">
        <v>-18091</v>
      </c>
      <c r="AA3617">
        <v>-0.66</v>
      </c>
      <c r="AB3617">
        <v>11</v>
      </c>
      <c r="AC3617">
        <v>5</v>
      </c>
      <c r="AD3617">
        <v>6</v>
      </c>
      <c r="AE3617">
        <v>45.45</v>
      </c>
      <c r="AF3617">
        <v>20</v>
      </c>
      <c r="AG3617">
        <v>0</v>
      </c>
      <c r="AH3617">
        <v>1</v>
      </c>
      <c r="AI3617">
        <v>10</v>
      </c>
      <c r="AJ3617" s="301">
        <v>43919</v>
      </c>
      <c r="AK3617">
        <v>5180</v>
      </c>
      <c r="AL3617">
        <v>606</v>
      </c>
      <c r="AM3617" s="301">
        <v>43828</v>
      </c>
      <c r="AN3617">
        <v>6790</v>
      </c>
      <c r="AO3617">
        <v>938</v>
      </c>
      <c r="AP3617" s="301">
        <v>43645</v>
      </c>
      <c r="AQ3617">
        <v>7230</v>
      </c>
      <c r="AR3617">
        <v>1146</v>
      </c>
      <c r="AS3617" s="301">
        <v>43280</v>
      </c>
      <c r="AT3617">
        <v>7900</v>
      </c>
      <c r="AU3617">
        <v>1344</v>
      </c>
    </row>
    <row r="3618" spans="1:47" x14ac:dyDescent="0.2">
      <c r="A3618" s="102">
        <v>3573</v>
      </c>
      <c r="B3618">
        <v>4004</v>
      </c>
      <c r="C3618" t="s">
        <v>1027</v>
      </c>
      <c r="D3618" t="s">
        <v>920</v>
      </c>
      <c r="E3618">
        <v>2393</v>
      </c>
      <c r="F3618">
        <v>2398</v>
      </c>
      <c r="G3618">
        <v>300</v>
      </c>
      <c r="H3618" t="s">
        <v>901</v>
      </c>
      <c r="I3618">
        <v>9602</v>
      </c>
      <c r="J3618" t="s">
        <v>1469</v>
      </c>
      <c r="K3618" t="s">
        <v>900</v>
      </c>
      <c r="L3618">
        <v>3800</v>
      </c>
      <c r="M3618">
        <v>3790</v>
      </c>
      <c r="N3618">
        <v>200</v>
      </c>
      <c r="O3618" t="s">
        <v>898</v>
      </c>
      <c r="P3618">
        <v>0.84712641486526796</v>
      </c>
      <c r="Q3618">
        <v>0.874595721017417</v>
      </c>
      <c r="R3618">
        <v>0.325802241976061</v>
      </c>
      <c r="S3618">
        <v>1.47201894566002E-2</v>
      </c>
      <c r="T3618">
        <v>-0.33316930106925502</v>
      </c>
      <c r="U3618">
        <v>0.33316930106925502</v>
      </c>
      <c r="V3618">
        <v>2.1896893412124301E-2</v>
      </c>
      <c r="W3618">
        <v>-2.0699999999999998</v>
      </c>
      <c r="X3618">
        <v>5.09</v>
      </c>
      <c r="Y3618">
        <v>-199361</v>
      </c>
      <c r="Z3618">
        <v>-22151</v>
      </c>
      <c r="AA3618">
        <v>-1.51</v>
      </c>
      <c r="AB3618">
        <v>9</v>
      </c>
      <c r="AC3618">
        <v>4</v>
      </c>
      <c r="AD3618">
        <v>5</v>
      </c>
      <c r="AE3618">
        <v>44.44</v>
      </c>
      <c r="AF3618">
        <v>18</v>
      </c>
      <c r="AG3618">
        <v>1</v>
      </c>
      <c r="AH3618">
        <v>4</v>
      </c>
      <c r="AI3618">
        <v>4</v>
      </c>
      <c r="AJ3618" s="301">
        <v>43919</v>
      </c>
      <c r="AK3618">
        <v>2311</v>
      </c>
      <c r="AL3618">
        <v>3285</v>
      </c>
      <c r="AM3618" s="301">
        <v>43828</v>
      </c>
      <c r="AN3618">
        <v>2899</v>
      </c>
      <c r="AO3618">
        <v>4545</v>
      </c>
      <c r="AP3618" s="301">
        <v>43645</v>
      </c>
      <c r="AQ3618">
        <v>3200</v>
      </c>
      <c r="AR3618">
        <v>4680</v>
      </c>
      <c r="AS3618" s="301">
        <v>43280</v>
      </c>
      <c r="AT3618">
        <v>4840</v>
      </c>
      <c r="AU3618">
        <v>3575</v>
      </c>
    </row>
    <row r="3619" spans="1:47" x14ac:dyDescent="0.2">
      <c r="A3619" s="102">
        <v>130</v>
      </c>
      <c r="B3619">
        <v>2685</v>
      </c>
      <c r="C3619" t="s">
        <v>1479</v>
      </c>
      <c r="D3619" t="s">
        <v>921</v>
      </c>
      <c r="E3619">
        <v>1733</v>
      </c>
      <c r="F3619">
        <v>1726</v>
      </c>
      <c r="G3619">
        <v>500</v>
      </c>
      <c r="H3619" t="s">
        <v>898</v>
      </c>
      <c r="I3619">
        <v>4203</v>
      </c>
      <c r="J3619" t="s">
        <v>533</v>
      </c>
      <c r="K3619" t="s">
        <v>920</v>
      </c>
      <c r="L3619">
        <v>2945</v>
      </c>
      <c r="M3619">
        <v>2890</v>
      </c>
      <c r="N3619">
        <v>300</v>
      </c>
      <c r="O3619" t="s">
        <v>901</v>
      </c>
      <c r="P3619">
        <v>0.93882627605059699</v>
      </c>
      <c r="Q3619">
        <v>0.97116288814547203</v>
      </c>
      <c r="R3619">
        <v>1.78386234171116E-2</v>
      </c>
      <c r="S3619">
        <v>8.0379639425787403E-4</v>
      </c>
      <c r="T3619">
        <v>1.2975464643787</v>
      </c>
      <c r="U3619">
        <v>1.2975464643787</v>
      </c>
      <c r="V3619">
        <v>1.46820583218579</v>
      </c>
      <c r="W3619">
        <v>6.72</v>
      </c>
      <c r="X3619">
        <v>0.46</v>
      </c>
      <c r="Y3619">
        <v>-199392</v>
      </c>
      <c r="Z3619">
        <v>-16616</v>
      </c>
      <c r="AA3619">
        <v>-0.76</v>
      </c>
      <c r="AB3619">
        <v>12</v>
      </c>
      <c r="AC3619">
        <v>3</v>
      </c>
      <c r="AD3619">
        <v>9</v>
      </c>
      <c r="AE3619">
        <v>25</v>
      </c>
      <c r="AF3619">
        <v>15</v>
      </c>
      <c r="AG3619">
        <v>3</v>
      </c>
      <c r="AH3619">
        <v>4</v>
      </c>
      <c r="AI3619">
        <v>5</v>
      </c>
      <c r="AJ3619" s="301">
        <v>43919</v>
      </c>
      <c r="AK3619">
        <v>1291</v>
      </c>
      <c r="AL3619">
        <v>2277</v>
      </c>
      <c r="AM3619" s="301">
        <v>43828</v>
      </c>
      <c r="AN3619">
        <v>2489</v>
      </c>
      <c r="AO3619">
        <v>4115</v>
      </c>
      <c r="AP3619" s="301">
        <v>43645</v>
      </c>
      <c r="AQ3619">
        <v>2320</v>
      </c>
      <c r="AR3619">
        <v>3905</v>
      </c>
      <c r="AS3619" s="301">
        <v>43280</v>
      </c>
      <c r="AT3619">
        <v>1209</v>
      </c>
      <c r="AU3619">
        <v>5305</v>
      </c>
    </row>
    <row r="3620" spans="1:47" x14ac:dyDescent="0.2">
      <c r="A3620" s="102">
        <v>2339</v>
      </c>
      <c r="B3620">
        <v>3231</v>
      </c>
      <c r="C3620" t="s">
        <v>365</v>
      </c>
      <c r="D3620" t="s">
        <v>917</v>
      </c>
      <c r="E3620">
        <v>1918</v>
      </c>
      <c r="F3620">
        <v>1914</v>
      </c>
      <c r="G3620">
        <v>500</v>
      </c>
      <c r="H3620" t="s">
        <v>901</v>
      </c>
      <c r="I3620">
        <v>8601</v>
      </c>
      <c r="J3620" t="s">
        <v>22</v>
      </c>
      <c r="K3620" t="s">
        <v>1025</v>
      </c>
      <c r="L3620">
        <v>454.2</v>
      </c>
      <c r="M3620">
        <v>454</v>
      </c>
      <c r="N3620">
        <v>2100</v>
      </c>
      <c r="O3620" t="s">
        <v>898</v>
      </c>
      <c r="P3620">
        <v>0.84943954431184798</v>
      </c>
      <c r="Q3620">
        <v>0.91570781813194901</v>
      </c>
      <c r="R3620">
        <v>0.46873739019886801</v>
      </c>
      <c r="S3620">
        <v>5.8997231111947997E-2</v>
      </c>
      <c r="T3620">
        <v>-0.218545485706097</v>
      </c>
      <c r="U3620">
        <v>0.218545485706097</v>
      </c>
      <c r="V3620">
        <v>5.7057084624603398E-2</v>
      </c>
      <c r="W3620">
        <v>-1.65</v>
      </c>
      <c r="X3620">
        <v>0.38</v>
      </c>
      <c r="Y3620">
        <v>-199679</v>
      </c>
      <c r="Z3620">
        <v>-15360</v>
      </c>
      <c r="AA3620">
        <v>-0.75</v>
      </c>
      <c r="AB3620">
        <v>13</v>
      </c>
      <c r="AC3620">
        <v>5</v>
      </c>
      <c r="AD3620">
        <v>8</v>
      </c>
      <c r="AE3620">
        <v>38.46</v>
      </c>
      <c r="AF3620">
        <v>19</v>
      </c>
      <c r="AG3620">
        <v>0</v>
      </c>
      <c r="AH3620">
        <v>2</v>
      </c>
      <c r="AI3620">
        <v>11</v>
      </c>
      <c r="AJ3620" s="301">
        <v>43919</v>
      </c>
      <c r="AK3620">
        <v>1783</v>
      </c>
      <c r="AL3620">
        <v>434.4</v>
      </c>
      <c r="AM3620" s="301">
        <v>43828</v>
      </c>
      <c r="AN3620">
        <v>2620</v>
      </c>
      <c r="AO3620">
        <v>553</v>
      </c>
      <c r="AP3620" s="301">
        <v>43645</v>
      </c>
      <c r="AQ3620">
        <v>2371</v>
      </c>
      <c r="AR3620">
        <v>490.5</v>
      </c>
      <c r="AS3620" s="301">
        <v>43280</v>
      </c>
      <c r="AT3620">
        <v>2431</v>
      </c>
      <c r="AU3620">
        <v>633.4</v>
      </c>
    </row>
    <row r="3621" spans="1:47" x14ac:dyDescent="0.2">
      <c r="A3621" s="102">
        <v>987</v>
      </c>
      <c r="B3621">
        <v>2181</v>
      </c>
      <c r="C3621" t="s">
        <v>1392</v>
      </c>
      <c r="D3621" t="s">
        <v>910</v>
      </c>
      <c r="E3621">
        <v>1473</v>
      </c>
      <c r="F3621">
        <v>1459</v>
      </c>
      <c r="G3621">
        <v>600</v>
      </c>
      <c r="H3621" t="s">
        <v>898</v>
      </c>
      <c r="I3621">
        <v>9086</v>
      </c>
      <c r="J3621" t="s">
        <v>1475</v>
      </c>
      <c r="K3621" t="s">
        <v>976</v>
      </c>
      <c r="L3621">
        <v>2848</v>
      </c>
      <c r="M3621">
        <v>2853</v>
      </c>
      <c r="N3621">
        <v>300</v>
      </c>
      <c r="O3621" t="s">
        <v>901</v>
      </c>
      <c r="P3621">
        <v>0.96336764693261001</v>
      </c>
      <c r="Q3621">
        <v>0.94760349433299895</v>
      </c>
      <c r="R3621">
        <v>6.2657574763934798E-2</v>
      </c>
      <c r="S3621" s="15">
        <v>5.6636805145326603E-2</v>
      </c>
      <c r="T3621">
        <v>1.21859960682584</v>
      </c>
      <c r="U3621">
        <v>1.21859960682584</v>
      </c>
      <c r="V3621">
        <v>1.47123331435366</v>
      </c>
      <c r="W3621">
        <v>8.44</v>
      </c>
      <c r="X3621">
        <v>2.2799999999999998</v>
      </c>
      <c r="Y3621">
        <v>-199702</v>
      </c>
      <c r="Z3621">
        <v>-18155</v>
      </c>
      <c r="AA3621">
        <v>-1.08</v>
      </c>
      <c r="AB3621">
        <v>11</v>
      </c>
      <c r="AC3621">
        <v>4</v>
      </c>
      <c r="AD3621">
        <v>7</v>
      </c>
      <c r="AE3621">
        <v>36.36</v>
      </c>
      <c r="AF3621">
        <v>15</v>
      </c>
      <c r="AG3621">
        <v>2</v>
      </c>
      <c r="AH3621">
        <v>5</v>
      </c>
      <c r="AI3621">
        <v>4</v>
      </c>
      <c r="AJ3621" s="301">
        <v>43919</v>
      </c>
      <c r="AK3621">
        <v>1100</v>
      </c>
      <c r="AL3621">
        <v>2405</v>
      </c>
      <c r="AM3621" s="301">
        <v>43828</v>
      </c>
      <c r="AN3621">
        <v>2051</v>
      </c>
      <c r="AO3621">
        <v>3075</v>
      </c>
      <c r="AP3621" s="301">
        <v>43645</v>
      </c>
      <c r="AQ3621">
        <v>2583</v>
      </c>
      <c r="AR3621">
        <v>3520</v>
      </c>
      <c r="AS3621" s="301">
        <v>43280</v>
      </c>
      <c r="AT3621">
        <v>2349</v>
      </c>
      <c r="AU3621">
        <v>2775</v>
      </c>
    </row>
    <row r="3622" spans="1:47" x14ac:dyDescent="0.2">
      <c r="A3622" s="102">
        <v>2009</v>
      </c>
      <c r="B3622">
        <v>1959</v>
      </c>
      <c r="C3622" t="s">
        <v>1446</v>
      </c>
      <c r="D3622" t="s">
        <v>907</v>
      </c>
      <c r="E3622">
        <v>3135</v>
      </c>
      <c r="F3622">
        <v>3115</v>
      </c>
      <c r="G3622">
        <v>300</v>
      </c>
      <c r="H3622" t="s">
        <v>901</v>
      </c>
      <c r="I3622">
        <v>8273</v>
      </c>
      <c r="J3622" t="s">
        <v>978</v>
      </c>
      <c r="K3622" t="s">
        <v>921</v>
      </c>
      <c r="L3622">
        <v>3425</v>
      </c>
      <c r="M3622">
        <v>3365</v>
      </c>
      <c r="N3622">
        <v>300</v>
      </c>
      <c r="O3622" t="s">
        <v>898</v>
      </c>
      <c r="P3622">
        <v>0.853367470622032</v>
      </c>
      <c r="Q3622">
        <v>0.92451465597725102</v>
      </c>
      <c r="R3622">
        <v>0.218616125925959</v>
      </c>
      <c r="S3622" s="15">
        <v>4.3517134842186E-2</v>
      </c>
      <c r="T3622">
        <v>-0.13081864011972499</v>
      </c>
      <c r="U3622">
        <v>0.13081864011972499</v>
      </c>
      <c r="V3622">
        <v>0.371145258396605</v>
      </c>
      <c r="W3622">
        <v>-0.79</v>
      </c>
      <c r="X3622">
        <v>7.43</v>
      </c>
      <c r="Y3622">
        <v>-200487</v>
      </c>
      <c r="Z3622">
        <v>-40097</v>
      </c>
      <c r="AA3622">
        <v>-1.82</v>
      </c>
      <c r="AB3622">
        <v>5</v>
      </c>
      <c r="AC3622">
        <v>1</v>
      </c>
      <c r="AD3622">
        <v>4</v>
      </c>
      <c r="AE3622">
        <v>20</v>
      </c>
      <c r="AF3622">
        <v>18</v>
      </c>
      <c r="AG3622">
        <v>1</v>
      </c>
      <c r="AH3622">
        <v>2</v>
      </c>
      <c r="AI3622">
        <v>2</v>
      </c>
      <c r="AJ3622" s="301">
        <v>43919</v>
      </c>
      <c r="AK3622">
        <v>3070</v>
      </c>
      <c r="AL3622">
        <v>3060</v>
      </c>
      <c r="AM3622" s="301">
        <v>43828</v>
      </c>
      <c r="AN3622">
        <v>3235</v>
      </c>
      <c r="AO3622">
        <v>3935</v>
      </c>
      <c r="AP3622" s="301">
        <v>43645</v>
      </c>
      <c r="AQ3622">
        <v>3325</v>
      </c>
      <c r="AR3622">
        <v>4415</v>
      </c>
      <c r="AS3622" s="301">
        <v>43280</v>
      </c>
      <c r="AT3622">
        <v>5210</v>
      </c>
      <c r="AU3622">
        <v>6530</v>
      </c>
    </row>
    <row r="3623" spans="1:47" x14ac:dyDescent="0.2">
      <c r="A3623" s="102">
        <v>2121</v>
      </c>
      <c r="B3623">
        <v>7976</v>
      </c>
      <c r="C3623" t="s">
        <v>936</v>
      </c>
      <c r="D3623" t="s">
        <v>919</v>
      </c>
      <c r="E3623">
        <v>1351</v>
      </c>
      <c r="F3623">
        <v>1370</v>
      </c>
      <c r="G3623">
        <v>800</v>
      </c>
      <c r="H3623" t="s">
        <v>898</v>
      </c>
      <c r="I3623">
        <v>8242</v>
      </c>
      <c r="J3623" t="s">
        <v>636</v>
      </c>
      <c r="K3623" t="s">
        <v>921</v>
      </c>
      <c r="L3623">
        <v>745</v>
      </c>
      <c r="M3623">
        <v>727</v>
      </c>
      <c r="N3623">
        <v>1500</v>
      </c>
      <c r="O3623" t="s">
        <v>901</v>
      </c>
      <c r="P3623">
        <v>0.66650030513325897</v>
      </c>
      <c r="Q3623">
        <v>0.92177041401066795</v>
      </c>
      <c r="R3623">
        <v>0.15971760342317101</v>
      </c>
      <c r="S3623">
        <v>2.05094075649931E-3</v>
      </c>
      <c r="T3623">
        <v>2.0205077058014802</v>
      </c>
      <c r="U3623">
        <v>2.0205077058014802</v>
      </c>
      <c r="V3623">
        <v>1.19763042907378</v>
      </c>
      <c r="W3623">
        <v>10.19</v>
      </c>
      <c r="X3623">
        <v>0.5</v>
      </c>
      <c r="Y3623">
        <v>-200612</v>
      </c>
      <c r="Z3623">
        <v>-16718</v>
      </c>
      <c r="AA3623">
        <v>-0.88</v>
      </c>
      <c r="AB3623">
        <v>12</v>
      </c>
      <c r="AC3623">
        <v>4</v>
      </c>
      <c r="AD3623">
        <v>8</v>
      </c>
      <c r="AE3623">
        <v>33.33</v>
      </c>
      <c r="AF3623">
        <v>20</v>
      </c>
      <c r="AG3623">
        <v>2</v>
      </c>
      <c r="AH3623">
        <v>1</v>
      </c>
      <c r="AI3623">
        <v>9</v>
      </c>
      <c r="AJ3623" s="301">
        <v>43919</v>
      </c>
      <c r="AK3623">
        <v>1547</v>
      </c>
      <c r="AL3623">
        <v>785</v>
      </c>
      <c r="AM3623" s="301">
        <v>43828</v>
      </c>
      <c r="AN3623">
        <v>1638</v>
      </c>
      <c r="AO3623">
        <v>1227</v>
      </c>
      <c r="AP3623" s="301">
        <v>43645</v>
      </c>
      <c r="AQ3623">
        <v>1770</v>
      </c>
      <c r="AR3623">
        <v>1271</v>
      </c>
      <c r="AS3623" s="301">
        <v>43280</v>
      </c>
      <c r="AT3623">
        <v>2244</v>
      </c>
      <c r="AU3623">
        <v>1697</v>
      </c>
    </row>
    <row r="3624" spans="1:47" x14ac:dyDescent="0.2">
      <c r="A3624" s="102">
        <v>89</v>
      </c>
      <c r="B3624">
        <v>4208</v>
      </c>
      <c r="C3624" t="s">
        <v>1026</v>
      </c>
      <c r="D3624" t="s">
        <v>920</v>
      </c>
      <c r="E3624">
        <v>1810</v>
      </c>
      <c r="F3624">
        <v>1797</v>
      </c>
      <c r="G3624">
        <v>600</v>
      </c>
      <c r="H3624" t="s">
        <v>901</v>
      </c>
      <c r="I3624">
        <v>7272</v>
      </c>
      <c r="J3624" t="s">
        <v>1039</v>
      </c>
      <c r="K3624" t="s">
        <v>913</v>
      </c>
      <c r="L3624">
        <v>1670</v>
      </c>
      <c r="M3624">
        <v>1639</v>
      </c>
      <c r="N3624">
        <v>700</v>
      </c>
      <c r="O3624" t="s">
        <v>898</v>
      </c>
      <c r="P3624">
        <v>0.89426741688431599</v>
      </c>
      <c r="Q3624">
        <v>0.973288991900642</v>
      </c>
      <c r="R3624">
        <v>0.319373109959803</v>
      </c>
      <c r="S3624" s="15">
        <v>8.0544248396722199E-3</v>
      </c>
      <c r="T3624">
        <v>-1.8199693439695801</v>
      </c>
      <c r="U3624">
        <v>1.8199693439695801</v>
      </c>
      <c r="V3624">
        <v>2.1950364041174599</v>
      </c>
      <c r="W3624">
        <v>-13.07</v>
      </c>
      <c r="X3624">
        <v>6.41</v>
      </c>
      <c r="Y3624">
        <v>-200877</v>
      </c>
      <c r="Z3624">
        <v>-18262</v>
      </c>
      <c r="AA3624">
        <v>-0.89</v>
      </c>
      <c r="AB3624">
        <v>11</v>
      </c>
      <c r="AC3624">
        <v>4</v>
      </c>
      <c r="AD3624">
        <v>7</v>
      </c>
      <c r="AE3624">
        <v>36.36</v>
      </c>
      <c r="AF3624">
        <v>19</v>
      </c>
      <c r="AG3624">
        <v>1</v>
      </c>
      <c r="AH3624">
        <v>1</v>
      </c>
      <c r="AI3624">
        <v>9</v>
      </c>
      <c r="AJ3624" s="301">
        <v>43919</v>
      </c>
      <c r="AK3624">
        <v>1691</v>
      </c>
      <c r="AL3624">
        <v>1350</v>
      </c>
      <c r="AM3624" s="301">
        <v>43828</v>
      </c>
      <c r="AN3624">
        <v>2379</v>
      </c>
      <c r="AO3624">
        <v>2203</v>
      </c>
      <c r="AP3624" s="301">
        <v>43645</v>
      </c>
      <c r="AQ3624">
        <v>2298</v>
      </c>
      <c r="AR3624">
        <v>1960</v>
      </c>
      <c r="AS3624" s="301">
        <v>43280</v>
      </c>
      <c r="AT3624">
        <v>2821</v>
      </c>
      <c r="AU3624">
        <v>2795</v>
      </c>
    </row>
    <row r="3625" spans="1:47" x14ac:dyDescent="0.2">
      <c r="A3625" s="102">
        <v>612</v>
      </c>
      <c r="B3625">
        <v>1803</v>
      </c>
      <c r="C3625" t="s">
        <v>908</v>
      </c>
      <c r="D3625" t="s">
        <v>907</v>
      </c>
      <c r="E3625">
        <v>872</v>
      </c>
      <c r="F3625">
        <v>871</v>
      </c>
      <c r="G3625">
        <v>1200</v>
      </c>
      <c r="H3625" t="s">
        <v>901</v>
      </c>
      <c r="I3625">
        <v>3105</v>
      </c>
      <c r="J3625" t="s">
        <v>46</v>
      </c>
      <c r="K3625" t="s">
        <v>903</v>
      </c>
      <c r="L3625">
        <v>781</v>
      </c>
      <c r="M3625">
        <v>776</v>
      </c>
      <c r="N3625">
        <v>1300</v>
      </c>
      <c r="O3625" t="s">
        <v>898</v>
      </c>
      <c r="P3625">
        <v>0.91994875654710995</v>
      </c>
      <c r="Q3625">
        <v>0.95533600205200297</v>
      </c>
      <c r="R3625">
        <v>5.3855575848844303E-2</v>
      </c>
      <c r="S3625">
        <v>4.8909963775883802E-2</v>
      </c>
      <c r="T3625">
        <v>-0.58207554322197497</v>
      </c>
      <c r="U3625">
        <v>0.58207554322197497</v>
      </c>
      <c r="V3625">
        <v>0.97747243550013097</v>
      </c>
      <c r="W3625">
        <v>-2.69</v>
      </c>
      <c r="X3625">
        <v>3.48</v>
      </c>
      <c r="Y3625">
        <v>-200926</v>
      </c>
      <c r="Z3625">
        <v>-11819</v>
      </c>
      <c r="AA3625">
        <v>-0.54</v>
      </c>
      <c r="AB3625">
        <v>17</v>
      </c>
      <c r="AC3625">
        <v>8</v>
      </c>
      <c r="AD3625">
        <v>9</v>
      </c>
      <c r="AE3625">
        <v>47.06</v>
      </c>
      <c r="AF3625">
        <v>18</v>
      </c>
      <c r="AG3625">
        <v>3</v>
      </c>
      <c r="AH3625">
        <v>2</v>
      </c>
      <c r="AI3625">
        <v>12</v>
      </c>
      <c r="AJ3625" s="301">
        <v>43919</v>
      </c>
      <c r="AK3625">
        <v>867</v>
      </c>
      <c r="AL3625">
        <v>730</v>
      </c>
      <c r="AM3625" s="301">
        <v>43828</v>
      </c>
      <c r="AN3625">
        <v>1116</v>
      </c>
      <c r="AO3625">
        <v>1045</v>
      </c>
      <c r="AP3625" s="301">
        <v>43645</v>
      </c>
      <c r="AQ3625">
        <v>906</v>
      </c>
      <c r="AR3625">
        <v>844</v>
      </c>
      <c r="AS3625" s="301">
        <v>43280</v>
      </c>
      <c r="AT3625">
        <v>1098</v>
      </c>
      <c r="AU3625">
        <v>1164</v>
      </c>
    </row>
    <row r="3626" spans="1:47" x14ac:dyDescent="0.2">
      <c r="A3626" s="102">
        <v>3337</v>
      </c>
      <c r="B3626">
        <v>8377</v>
      </c>
      <c r="C3626" t="s">
        <v>977</v>
      </c>
      <c r="D3626" t="s">
        <v>940</v>
      </c>
      <c r="E3626">
        <v>893</v>
      </c>
      <c r="F3626">
        <v>896</v>
      </c>
      <c r="G3626">
        <v>1200</v>
      </c>
      <c r="H3626" t="s">
        <v>901</v>
      </c>
      <c r="I3626">
        <v>9716</v>
      </c>
      <c r="J3626" t="s">
        <v>1034</v>
      </c>
      <c r="K3626" t="s">
        <v>910</v>
      </c>
      <c r="L3626">
        <v>907</v>
      </c>
      <c r="M3626">
        <v>891</v>
      </c>
      <c r="N3626">
        <v>1200</v>
      </c>
      <c r="O3626" t="s">
        <v>898</v>
      </c>
      <c r="P3626">
        <v>0.57411332552013195</v>
      </c>
      <c r="Q3626">
        <v>0.88461217410308901</v>
      </c>
      <c r="R3626" s="15">
        <v>0.46909949754834501</v>
      </c>
      <c r="S3626" s="15">
        <v>6.7168549033791797E-2</v>
      </c>
      <c r="T3626">
        <v>-0.24421714423517901</v>
      </c>
      <c r="U3626">
        <v>0.24421714423517901</v>
      </c>
      <c r="V3626">
        <v>0.37734002845910902</v>
      </c>
      <c r="W3626">
        <v>-2.56</v>
      </c>
      <c r="X3626">
        <v>0.56000000000000005</v>
      </c>
      <c r="Y3626">
        <v>-201694</v>
      </c>
      <c r="Z3626">
        <v>-16808</v>
      </c>
      <c r="AA3626">
        <v>-0.8</v>
      </c>
      <c r="AB3626">
        <v>12</v>
      </c>
      <c r="AC3626">
        <v>6</v>
      </c>
      <c r="AD3626">
        <v>6</v>
      </c>
      <c r="AE3626">
        <v>50</v>
      </c>
      <c r="AF3626">
        <v>18</v>
      </c>
      <c r="AG3626">
        <v>2</v>
      </c>
      <c r="AH3626">
        <v>3</v>
      </c>
      <c r="AI3626">
        <v>7</v>
      </c>
      <c r="AJ3626" s="301">
        <v>43919</v>
      </c>
      <c r="AK3626">
        <v>1005</v>
      </c>
      <c r="AL3626">
        <v>839</v>
      </c>
      <c r="AM3626" s="301">
        <v>43828</v>
      </c>
      <c r="AN3626">
        <v>1152</v>
      </c>
      <c r="AO3626">
        <v>1455</v>
      </c>
      <c r="AP3626" s="301">
        <v>43645</v>
      </c>
      <c r="AQ3626">
        <v>1151</v>
      </c>
      <c r="AR3626">
        <v>1376</v>
      </c>
      <c r="AS3626" s="301">
        <v>43280</v>
      </c>
      <c r="AT3626">
        <v>1452</v>
      </c>
      <c r="AU3626">
        <v>1186</v>
      </c>
    </row>
    <row r="3627" spans="1:47" x14ac:dyDescent="0.2">
      <c r="A3627" s="102">
        <v>1510</v>
      </c>
      <c r="B3627">
        <v>1963</v>
      </c>
      <c r="C3627" t="s">
        <v>1077</v>
      </c>
      <c r="D3627" t="s">
        <v>907</v>
      </c>
      <c r="E3627">
        <v>1107</v>
      </c>
      <c r="F3627">
        <v>1093</v>
      </c>
      <c r="G3627">
        <v>1000</v>
      </c>
      <c r="H3627" t="s">
        <v>898</v>
      </c>
      <c r="I3627">
        <v>4091</v>
      </c>
      <c r="J3627" t="s">
        <v>1334</v>
      </c>
      <c r="K3627" t="s">
        <v>920</v>
      </c>
      <c r="L3627">
        <v>1721</v>
      </c>
      <c r="M3627">
        <v>1751</v>
      </c>
      <c r="N3627">
        <v>600</v>
      </c>
      <c r="O3627" t="s">
        <v>901</v>
      </c>
      <c r="P3627">
        <v>0.89642689444820101</v>
      </c>
      <c r="Q3627">
        <v>0.93644258241738498</v>
      </c>
      <c r="R3627">
        <v>1.11877009313912E-2</v>
      </c>
      <c r="S3627" s="15">
        <v>3.2942258165477502E-2</v>
      </c>
      <c r="T3627">
        <v>0.63316145827567405</v>
      </c>
      <c r="U3627">
        <v>0.63316145827567405</v>
      </c>
      <c r="V3627">
        <v>1.4606925115889999</v>
      </c>
      <c r="W3627">
        <v>3.18</v>
      </c>
      <c r="X3627">
        <v>4.04</v>
      </c>
      <c r="Y3627">
        <v>-202182</v>
      </c>
      <c r="Z3627">
        <v>-13479</v>
      </c>
      <c r="AA3627">
        <v>-0.72</v>
      </c>
      <c r="AB3627">
        <v>15</v>
      </c>
      <c r="AC3627">
        <v>6</v>
      </c>
      <c r="AD3627">
        <v>9</v>
      </c>
      <c r="AE3627">
        <v>40</v>
      </c>
      <c r="AF3627">
        <v>16</v>
      </c>
      <c r="AG3627">
        <v>4</v>
      </c>
      <c r="AH3627">
        <v>3</v>
      </c>
      <c r="AI3627">
        <v>8</v>
      </c>
      <c r="AJ3627" s="301">
        <v>43919</v>
      </c>
      <c r="AK3627">
        <v>872</v>
      </c>
      <c r="AL3627">
        <v>1662</v>
      </c>
      <c r="AM3627" s="301">
        <v>43828</v>
      </c>
      <c r="AN3627">
        <v>1755</v>
      </c>
      <c r="AO3627">
        <v>2428</v>
      </c>
      <c r="AP3627" s="301">
        <v>43645</v>
      </c>
      <c r="AQ3627">
        <v>1497</v>
      </c>
      <c r="AR3627">
        <v>2285</v>
      </c>
      <c r="AS3627" s="301">
        <v>43280</v>
      </c>
      <c r="AT3627">
        <v>2136</v>
      </c>
      <c r="AU3627">
        <v>1526</v>
      </c>
    </row>
    <row r="3628" spans="1:47" x14ac:dyDescent="0.2">
      <c r="A3628" s="102">
        <v>602</v>
      </c>
      <c r="B3628">
        <v>7272</v>
      </c>
      <c r="C3628" t="s">
        <v>1039</v>
      </c>
      <c r="D3628" t="s">
        <v>913</v>
      </c>
      <c r="E3628">
        <v>1670</v>
      </c>
      <c r="F3628">
        <v>1639</v>
      </c>
      <c r="G3628">
        <v>600</v>
      </c>
      <c r="H3628" t="s">
        <v>898</v>
      </c>
      <c r="I3628">
        <v>8306</v>
      </c>
      <c r="J3628" t="s">
        <v>1029</v>
      </c>
      <c r="K3628" t="s">
        <v>940</v>
      </c>
      <c r="L3628">
        <v>422</v>
      </c>
      <c r="M3628">
        <v>422.5</v>
      </c>
      <c r="N3628">
        <v>2300</v>
      </c>
      <c r="O3628" t="s">
        <v>901</v>
      </c>
      <c r="P3628">
        <v>0.85564623460335798</v>
      </c>
      <c r="Q3628">
        <v>0.955609035087988</v>
      </c>
      <c r="R3628">
        <v>0.18111270114414299</v>
      </c>
      <c r="S3628">
        <v>9.9088088370364896E-2</v>
      </c>
      <c r="T3628">
        <v>1.7610785094786201</v>
      </c>
      <c r="U3628">
        <v>1.7610785094786201</v>
      </c>
      <c r="V3628">
        <v>2.10948178666085</v>
      </c>
      <c r="W3628">
        <v>13.53</v>
      </c>
      <c r="X3628">
        <v>1.18</v>
      </c>
      <c r="Y3628">
        <v>-202663</v>
      </c>
      <c r="Z3628">
        <v>-11921</v>
      </c>
      <c r="AA3628">
        <v>-0.5</v>
      </c>
      <c r="AB3628">
        <v>17</v>
      </c>
      <c r="AC3628">
        <v>9</v>
      </c>
      <c r="AD3628">
        <v>8</v>
      </c>
      <c r="AE3628">
        <v>52.94</v>
      </c>
      <c r="AF3628">
        <v>21</v>
      </c>
      <c r="AG3628">
        <v>0</v>
      </c>
      <c r="AH3628">
        <v>1</v>
      </c>
      <c r="AI3628">
        <v>16</v>
      </c>
      <c r="AJ3628" s="301">
        <v>43919</v>
      </c>
      <c r="AK3628">
        <v>1350</v>
      </c>
      <c r="AL3628">
        <v>426.1</v>
      </c>
      <c r="AM3628" s="301">
        <v>43828</v>
      </c>
      <c r="AN3628">
        <v>2203</v>
      </c>
      <c r="AO3628">
        <v>593.20000000000005</v>
      </c>
      <c r="AP3628" s="301">
        <v>43645</v>
      </c>
      <c r="AQ3628">
        <v>1960</v>
      </c>
      <c r="AR3628">
        <v>524.29999999999995</v>
      </c>
      <c r="AS3628" s="301">
        <v>43280</v>
      </c>
      <c r="AT3628">
        <v>2795</v>
      </c>
      <c r="AU3628">
        <v>621.6</v>
      </c>
    </row>
    <row r="3629" spans="1:47" x14ac:dyDescent="0.2">
      <c r="A3629" s="102">
        <v>140</v>
      </c>
      <c r="B3629">
        <v>4203</v>
      </c>
      <c r="C3629" t="s">
        <v>533</v>
      </c>
      <c r="D3629" t="s">
        <v>920</v>
      </c>
      <c r="E3629">
        <v>2945</v>
      </c>
      <c r="F3629">
        <v>2890</v>
      </c>
      <c r="G3629">
        <v>300</v>
      </c>
      <c r="H3629" t="s">
        <v>901</v>
      </c>
      <c r="I3629">
        <v>5232</v>
      </c>
      <c r="J3629" t="s">
        <v>1433</v>
      </c>
      <c r="K3629" t="s">
        <v>897</v>
      </c>
      <c r="L3629">
        <v>3765</v>
      </c>
      <c r="M3629">
        <v>3805</v>
      </c>
      <c r="N3629">
        <v>200</v>
      </c>
      <c r="O3629" t="s">
        <v>898</v>
      </c>
      <c r="P3629">
        <v>0.93553283053984204</v>
      </c>
      <c r="Q3629">
        <v>0.97080413083426398</v>
      </c>
      <c r="R3629">
        <v>7.1737003680191494E-2</v>
      </c>
      <c r="S3629">
        <v>1.601482906968E-3</v>
      </c>
      <c r="T3629">
        <v>-0.14134425246662899</v>
      </c>
      <c r="U3629">
        <v>0.14134425246662899</v>
      </c>
      <c r="V3629">
        <v>0.49993812912632002</v>
      </c>
      <c r="W3629">
        <v>-1.06</v>
      </c>
      <c r="X3629">
        <v>13.93</v>
      </c>
      <c r="Y3629">
        <v>-203047</v>
      </c>
      <c r="Z3629">
        <v>-18459</v>
      </c>
      <c r="AA3629">
        <v>-0.78</v>
      </c>
      <c r="AB3629">
        <v>11</v>
      </c>
      <c r="AC3629">
        <v>5</v>
      </c>
      <c r="AD3629">
        <v>6</v>
      </c>
      <c r="AE3629">
        <v>45.45</v>
      </c>
      <c r="AF3629">
        <v>15</v>
      </c>
      <c r="AG3629">
        <v>2</v>
      </c>
      <c r="AH3629">
        <v>3</v>
      </c>
      <c r="AI3629">
        <v>6</v>
      </c>
      <c r="AJ3629" s="301">
        <v>43919</v>
      </c>
      <c r="AK3629">
        <v>2277</v>
      </c>
      <c r="AL3629">
        <v>3370</v>
      </c>
      <c r="AM3629" s="301">
        <v>43828</v>
      </c>
      <c r="AN3629">
        <v>4115</v>
      </c>
      <c r="AO3629">
        <v>4775</v>
      </c>
      <c r="AP3629" s="301">
        <v>43645</v>
      </c>
      <c r="AQ3629">
        <v>3905</v>
      </c>
      <c r="AR3629">
        <v>4390</v>
      </c>
      <c r="AS3629" s="301">
        <v>43280</v>
      </c>
      <c r="AT3629">
        <v>5305</v>
      </c>
      <c r="AU3629">
        <v>5150</v>
      </c>
    </row>
    <row r="3630" spans="1:47" x14ac:dyDescent="0.2">
      <c r="A3630" s="102">
        <v>169</v>
      </c>
      <c r="B3630">
        <v>3087</v>
      </c>
      <c r="C3630" t="s">
        <v>1094</v>
      </c>
      <c r="D3630" t="s">
        <v>921</v>
      </c>
      <c r="E3630">
        <v>1721</v>
      </c>
      <c r="F3630">
        <v>1719</v>
      </c>
      <c r="G3630">
        <v>600</v>
      </c>
      <c r="H3630" t="s">
        <v>901</v>
      </c>
      <c r="I3630">
        <v>4324</v>
      </c>
      <c r="J3630" t="s">
        <v>1065</v>
      </c>
      <c r="K3630" t="s">
        <v>910</v>
      </c>
      <c r="L3630">
        <v>2495</v>
      </c>
      <c r="M3630">
        <v>2445</v>
      </c>
      <c r="N3630">
        <v>400</v>
      </c>
      <c r="O3630" t="s">
        <v>898</v>
      </c>
      <c r="P3630">
        <v>0.84431155487296505</v>
      </c>
      <c r="Q3630">
        <v>0.96917198112863601</v>
      </c>
      <c r="R3630">
        <v>0.18194454997450701</v>
      </c>
      <c r="S3630">
        <v>3.1976008567153498E-3</v>
      </c>
      <c r="T3630">
        <v>-0.34720345243634398</v>
      </c>
      <c r="U3630">
        <v>0.34720345243634398</v>
      </c>
      <c r="V3630">
        <v>0.82710103705806504</v>
      </c>
      <c r="W3630">
        <v>-4.01</v>
      </c>
      <c r="X3630">
        <v>5.46</v>
      </c>
      <c r="Y3630">
        <v>-203611</v>
      </c>
      <c r="Z3630">
        <v>-18510</v>
      </c>
      <c r="AA3630">
        <v>-0.99</v>
      </c>
      <c r="AB3630">
        <v>11</v>
      </c>
      <c r="AC3630">
        <v>5</v>
      </c>
      <c r="AD3630">
        <v>6</v>
      </c>
      <c r="AE3630">
        <v>45.45</v>
      </c>
      <c r="AF3630">
        <v>19</v>
      </c>
      <c r="AG3630">
        <v>1</v>
      </c>
      <c r="AH3630">
        <v>3</v>
      </c>
      <c r="AI3630">
        <v>7</v>
      </c>
      <c r="AJ3630" s="301">
        <v>43919</v>
      </c>
      <c r="AK3630">
        <v>1657</v>
      </c>
      <c r="AL3630">
        <v>2119</v>
      </c>
      <c r="AM3630" s="301">
        <v>43828</v>
      </c>
      <c r="AN3630">
        <v>2166</v>
      </c>
      <c r="AO3630">
        <v>3775</v>
      </c>
      <c r="AP3630" s="301">
        <v>43645</v>
      </c>
      <c r="AQ3630">
        <v>2077</v>
      </c>
      <c r="AR3630">
        <v>3810</v>
      </c>
      <c r="AS3630" s="301">
        <v>43280</v>
      </c>
      <c r="AT3630">
        <v>2140</v>
      </c>
      <c r="AU3630">
        <v>5140</v>
      </c>
    </row>
    <row r="3631" spans="1:47" x14ac:dyDescent="0.2">
      <c r="A3631" s="102">
        <v>3002</v>
      </c>
      <c r="B3631">
        <v>7313</v>
      </c>
      <c r="C3631" t="s">
        <v>857</v>
      </c>
      <c r="D3631" t="s">
        <v>913</v>
      </c>
      <c r="E3631">
        <v>2939</v>
      </c>
      <c r="F3631">
        <v>2923</v>
      </c>
      <c r="G3631">
        <v>300</v>
      </c>
      <c r="H3631" t="s">
        <v>898</v>
      </c>
      <c r="I3631">
        <v>9303</v>
      </c>
      <c r="J3631" t="s">
        <v>1166</v>
      </c>
      <c r="K3631" t="s">
        <v>1184</v>
      </c>
      <c r="L3631">
        <v>1276</v>
      </c>
      <c r="M3631">
        <v>1286</v>
      </c>
      <c r="N3631">
        <v>700</v>
      </c>
      <c r="O3631" t="s">
        <v>901</v>
      </c>
      <c r="P3631">
        <v>0.964030665659659</v>
      </c>
      <c r="Q3631">
        <v>0.89701040051133396</v>
      </c>
      <c r="R3631">
        <v>6.0137028394501796E-3</v>
      </c>
      <c r="S3631" s="15">
        <v>7.0720152595036403E-2</v>
      </c>
      <c r="T3631">
        <v>0.29417126528536902</v>
      </c>
      <c r="U3631">
        <v>0.29417126528536902</v>
      </c>
      <c r="V3631">
        <v>0.30720347316186503</v>
      </c>
      <c r="W3631">
        <v>1</v>
      </c>
      <c r="X3631">
        <v>2.66</v>
      </c>
      <c r="Y3631">
        <v>-204145</v>
      </c>
      <c r="Z3631">
        <v>-12009</v>
      </c>
      <c r="AA3631">
        <v>-0.85</v>
      </c>
      <c r="AB3631">
        <v>17</v>
      </c>
      <c r="AC3631">
        <v>8</v>
      </c>
      <c r="AD3631">
        <v>9</v>
      </c>
      <c r="AE3631">
        <v>47.06</v>
      </c>
      <c r="AF3631">
        <v>19</v>
      </c>
      <c r="AG3631">
        <v>2</v>
      </c>
      <c r="AH3631">
        <v>3</v>
      </c>
      <c r="AI3631">
        <v>12</v>
      </c>
      <c r="AJ3631" s="301">
        <v>43919</v>
      </c>
      <c r="AK3631">
        <v>2701</v>
      </c>
      <c r="AL3631">
        <v>1217</v>
      </c>
      <c r="AM3631" s="301">
        <v>43828</v>
      </c>
      <c r="AN3631">
        <v>3425</v>
      </c>
      <c r="AO3631">
        <v>1471</v>
      </c>
      <c r="AP3631" s="301">
        <v>43645</v>
      </c>
      <c r="AQ3631">
        <v>3075</v>
      </c>
      <c r="AR3631">
        <v>1417</v>
      </c>
      <c r="AS3631" s="301">
        <v>43280</v>
      </c>
      <c r="AT3631">
        <v>4495</v>
      </c>
      <c r="AU3631">
        <v>1330</v>
      </c>
    </row>
    <row r="3632" spans="1:47" x14ac:dyDescent="0.2">
      <c r="A3632" s="102">
        <v>887</v>
      </c>
      <c r="B3632">
        <v>1332</v>
      </c>
      <c r="C3632" t="s">
        <v>1174</v>
      </c>
      <c r="D3632" t="s">
        <v>974</v>
      </c>
      <c r="E3632">
        <v>468</v>
      </c>
      <c r="F3632">
        <v>456</v>
      </c>
      <c r="G3632">
        <v>2400</v>
      </c>
      <c r="H3632" t="s">
        <v>898</v>
      </c>
      <c r="I3632">
        <v>7211</v>
      </c>
      <c r="J3632" t="s">
        <v>25</v>
      </c>
      <c r="K3632" t="s">
        <v>913</v>
      </c>
      <c r="L3632">
        <v>272</v>
      </c>
      <c r="M3632">
        <v>263</v>
      </c>
      <c r="N3632">
        <v>4200</v>
      </c>
      <c r="O3632" t="s">
        <v>901</v>
      </c>
      <c r="P3632">
        <v>0.73615200242751899</v>
      </c>
      <c r="Q3632">
        <v>0.94948559563193702</v>
      </c>
      <c r="R3632">
        <v>0.11488407998331999</v>
      </c>
      <c r="S3632">
        <v>1.25139439586852E-2</v>
      </c>
      <c r="T3632">
        <v>2.4348554698832898</v>
      </c>
      <c r="U3632">
        <v>2.4348554698832898</v>
      </c>
      <c r="V3632">
        <v>2.0730639502655399</v>
      </c>
      <c r="W3632">
        <v>9.41</v>
      </c>
      <c r="X3632">
        <v>0.93</v>
      </c>
      <c r="Y3632">
        <v>-205189</v>
      </c>
      <c r="Z3632">
        <v>-11399</v>
      </c>
      <c r="AA3632">
        <v>-0.55000000000000004</v>
      </c>
      <c r="AB3632">
        <v>18</v>
      </c>
      <c r="AC3632">
        <v>7</v>
      </c>
      <c r="AD3632">
        <v>11</v>
      </c>
      <c r="AE3632">
        <v>38.89</v>
      </c>
      <c r="AF3632">
        <v>19</v>
      </c>
      <c r="AG3632">
        <v>5</v>
      </c>
      <c r="AH3632">
        <v>4</v>
      </c>
      <c r="AI3632">
        <v>9</v>
      </c>
      <c r="AJ3632" s="301">
        <v>43919</v>
      </c>
      <c r="AK3632">
        <v>517</v>
      </c>
      <c r="AL3632">
        <v>328</v>
      </c>
      <c r="AM3632" s="301">
        <v>43828</v>
      </c>
      <c r="AN3632">
        <v>652</v>
      </c>
      <c r="AO3632">
        <v>458</v>
      </c>
      <c r="AP3632" s="301">
        <v>43645</v>
      </c>
      <c r="AQ3632">
        <v>674</v>
      </c>
      <c r="AR3632">
        <v>533</v>
      </c>
      <c r="AS3632" s="301">
        <v>43280</v>
      </c>
      <c r="AT3632">
        <v>537</v>
      </c>
      <c r="AU3632">
        <v>866</v>
      </c>
    </row>
    <row r="3633" spans="1:47" x14ac:dyDescent="0.2">
      <c r="A3633" s="102">
        <v>3199</v>
      </c>
      <c r="B3633">
        <v>3289</v>
      </c>
      <c r="C3633" t="s">
        <v>511</v>
      </c>
      <c r="D3633" t="s">
        <v>917</v>
      </c>
      <c r="E3633">
        <v>500</v>
      </c>
      <c r="F3633">
        <v>495</v>
      </c>
      <c r="G3633">
        <v>2200</v>
      </c>
      <c r="H3633" t="s">
        <v>901</v>
      </c>
      <c r="I3633">
        <v>6770</v>
      </c>
      <c r="J3633" t="s">
        <v>21</v>
      </c>
      <c r="K3633" t="s">
        <v>903</v>
      </c>
      <c r="L3633">
        <v>1390</v>
      </c>
      <c r="M3633">
        <v>1344</v>
      </c>
      <c r="N3633">
        <v>800</v>
      </c>
      <c r="O3633" t="s">
        <v>898</v>
      </c>
      <c r="P3633">
        <v>0.81094342256139695</v>
      </c>
      <c r="Q3633">
        <v>0.88940920728330497</v>
      </c>
      <c r="R3633">
        <v>0.170304834843823</v>
      </c>
      <c r="S3633">
        <v>9.6604256636279695E-2</v>
      </c>
      <c r="T3633">
        <v>-1.5836496879984701</v>
      </c>
      <c r="U3633">
        <v>1.5836496879984701</v>
      </c>
      <c r="V3633">
        <v>1.7311603670967299</v>
      </c>
      <c r="W3633">
        <v>-21.77</v>
      </c>
      <c r="X3633">
        <v>1.28</v>
      </c>
      <c r="Y3633">
        <v>-205426</v>
      </c>
      <c r="Z3633">
        <v>-15802</v>
      </c>
      <c r="AA3633">
        <v>-0.9</v>
      </c>
      <c r="AB3633">
        <v>13</v>
      </c>
      <c r="AC3633">
        <v>4</v>
      </c>
      <c r="AD3633">
        <v>9</v>
      </c>
      <c r="AE3633">
        <v>30.77</v>
      </c>
      <c r="AF3633">
        <v>18</v>
      </c>
      <c r="AG3633">
        <v>3</v>
      </c>
      <c r="AH3633">
        <v>2</v>
      </c>
      <c r="AI3633">
        <v>8</v>
      </c>
      <c r="AJ3633" s="301">
        <v>43919</v>
      </c>
      <c r="AK3633">
        <v>523</v>
      </c>
      <c r="AL3633">
        <v>1055</v>
      </c>
      <c r="AM3633" s="301">
        <v>43828</v>
      </c>
      <c r="AN3633">
        <v>755</v>
      </c>
      <c r="AO3633">
        <v>2492</v>
      </c>
      <c r="AP3633" s="301">
        <v>43645</v>
      </c>
      <c r="AQ3633">
        <v>612</v>
      </c>
      <c r="AR3633">
        <v>1869</v>
      </c>
      <c r="AS3633" s="301">
        <v>43280</v>
      </c>
      <c r="AT3633">
        <v>765</v>
      </c>
      <c r="AU3633">
        <v>2830</v>
      </c>
    </row>
    <row r="3634" spans="1:47" x14ac:dyDescent="0.2">
      <c r="A3634" s="102">
        <v>1874</v>
      </c>
      <c r="B3634">
        <v>1925</v>
      </c>
      <c r="C3634" t="s">
        <v>1459</v>
      </c>
      <c r="D3634" t="s">
        <v>907</v>
      </c>
      <c r="E3634">
        <v>2497.5</v>
      </c>
      <c r="F3634">
        <v>2510.5</v>
      </c>
      <c r="G3634">
        <v>400</v>
      </c>
      <c r="H3634" t="s">
        <v>901</v>
      </c>
      <c r="I3634">
        <v>8306</v>
      </c>
      <c r="J3634" t="s">
        <v>1029</v>
      </c>
      <c r="K3634" t="s">
        <v>940</v>
      </c>
      <c r="L3634">
        <v>422</v>
      </c>
      <c r="M3634">
        <v>422.5</v>
      </c>
      <c r="N3634">
        <v>2400</v>
      </c>
      <c r="O3634" t="s">
        <v>898</v>
      </c>
      <c r="P3634">
        <v>0.71591419618729901</v>
      </c>
      <c r="Q3634">
        <v>0.92805448506297505</v>
      </c>
      <c r="R3634">
        <v>2.22390803332763E-2</v>
      </c>
      <c r="S3634" s="15">
        <v>8.2182935069535001E-2</v>
      </c>
      <c r="T3634">
        <v>-1.2797084154901801</v>
      </c>
      <c r="U3634">
        <v>1.2797084154901801</v>
      </c>
      <c r="V3634">
        <v>1.2813276176077999</v>
      </c>
      <c r="W3634">
        <v>-4.72</v>
      </c>
      <c r="X3634">
        <v>0.98</v>
      </c>
      <c r="Y3634">
        <v>-205694</v>
      </c>
      <c r="Z3634">
        <v>-13713</v>
      </c>
      <c r="AA3634">
        <v>-0.56000000000000005</v>
      </c>
      <c r="AB3634">
        <v>15</v>
      </c>
      <c r="AC3634">
        <v>7</v>
      </c>
      <c r="AD3634">
        <v>8</v>
      </c>
      <c r="AE3634">
        <v>46.67</v>
      </c>
      <c r="AF3634">
        <v>20</v>
      </c>
      <c r="AG3634">
        <v>0</v>
      </c>
      <c r="AH3634">
        <v>3</v>
      </c>
      <c r="AI3634">
        <v>12</v>
      </c>
      <c r="AJ3634" s="301">
        <v>43919</v>
      </c>
      <c r="AK3634">
        <v>2718.5</v>
      </c>
      <c r="AL3634">
        <v>426.1</v>
      </c>
      <c r="AM3634" s="301">
        <v>43828</v>
      </c>
      <c r="AN3634">
        <v>3390</v>
      </c>
      <c r="AO3634">
        <v>593.20000000000005</v>
      </c>
      <c r="AP3634" s="301">
        <v>43645</v>
      </c>
      <c r="AQ3634">
        <v>3283</v>
      </c>
      <c r="AR3634">
        <v>524.29999999999995</v>
      </c>
      <c r="AS3634" s="301">
        <v>43280</v>
      </c>
      <c r="AT3634">
        <v>3742</v>
      </c>
      <c r="AU3634">
        <v>621.6</v>
      </c>
    </row>
    <row r="3635" spans="1:47" x14ac:dyDescent="0.2">
      <c r="A3635" s="102">
        <v>697</v>
      </c>
      <c r="B3635">
        <v>6479</v>
      </c>
      <c r="C3635" t="s">
        <v>449</v>
      </c>
      <c r="D3635" t="s">
        <v>903</v>
      </c>
      <c r="E3635">
        <v>1925</v>
      </c>
      <c r="F3635">
        <v>1922</v>
      </c>
      <c r="G3635">
        <v>300</v>
      </c>
      <c r="H3635" t="s">
        <v>901</v>
      </c>
      <c r="I3635">
        <v>6988</v>
      </c>
      <c r="J3635" t="s">
        <v>61</v>
      </c>
      <c r="K3635" t="s">
        <v>920</v>
      </c>
      <c r="L3635">
        <v>5930</v>
      </c>
      <c r="M3635">
        <v>5940</v>
      </c>
      <c r="N3635">
        <v>100</v>
      </c>
      <c r="O3635" t="s">
        <v>898</v>
      </c>
      <c r="P3635">
        <v>0.97569090062840402</v>
      </c>
      <c r="Q3635">
        <v>0.95356841846444595</v>
      </c>
      <c r="R3635">
        <v>4.1812184458108496E-3</v>
      </c>
      <c r="S3635">
        <v>3.1421360314245202E-2</v>
      </c>
      <c r="T3635">
        <v>-1.00349115395217</v>
      </c>
      <c r="U3635">
        <v>1.00349115395217</v>
      </c>
      <c r="V3635">
        <v>0.60709023800709705</v>
      </c>
      <c r="W3635">
        <v>-2.56</v>
      </c>
      <c r="X3635">
        <v>2.93</v>
      </c>
      <c r="Y3635">
        <v>-205858</v>
      </c>
      <c r="Z3635">
        <v>-22873</v>
      </c>
      <c r="AA3635">
        <v>-1.35</v>
      </c>
      <c r="AB3635">
        <v>9</v>
      </c>
      <c r="AC3635">
        <v>3</v>
      </c>
      <c r="AD3635">
        <v>6</v>
      </c>
      <c r="AE3635">
        <v>33.33</v>
      </c>
      <c r="AF3635">
        <v>21</v>
      </c>
      <c r="AG3635">
        <v>1</v>
      </c>
      <c r="AH3635">
        <v>0</v>
      </c>
      <c r="AI3635">
        <v>8</v>
      </c>
      <c r="AJ3635" s="301">
        <v>43919</v>
      </c>
      <c r="AK3635">
        <v>1613</v>
      </c>
      <c r="AL3635">
        <v>4865</v>
      </c>
      <c r="AM3635" s="301">
        <v>43828</v>
      </c>
      <c r="AN3635">
        <v>2277</v>
      </c>
      <c r="AO3635">
        <v>6180</v>
      </c>
      <c r="AP3635" s="301">
        <v>43645</v>
      </c>
      <c r="AQ3635">
        <v>1891</v>
      </c>
      <c r="AR3635">
        <v>5394</v>
      </c>
      <c r="AS3635" s="301">
        <v>43280</v>
      </c>
      <c r="AT3635">
        <v>1845</v>
      </c>
      <c r="AU3635">
        <v>8103</v>
      </c>
    </row>
    <row r="3636" spans="1:47" x14ac:dyDescent="0.2">
      <c r="A3636" s="102">
        <v>189</v>
      </c>
      <c r="B3636">
        <v>5110</v>
      </c>
      <c r="C3636" t="s">
        <v>808</v>
      </c>
      <c r="D3636" t="s">
        <v>984</v>
      </c>
      <c r="E3636">
        <v>1053</v>
      </c>
      <c r="F3636">
        <v>1049</v>
      </c>
      <c r="G3636">
        <v>900</v>
      </c>
      <c r="H3636" t="s">
        <v>901</v>
      </c>
      <c r="I3636">
        <v>6135</v>
      </c>
      <c r="J3636" t="s">
        <v>1452</v>
      </c>
      <c r="K3636" t="s">
        <v>909</v>
      </c>
      <c r="L3636">
        <v>3260</v>
      </c>
      <c r="M3636">
        <v>3240</v>
      </c>
      <c r="N3636">
        <v>300</v>
      </c>
      <c r="O3636" t="s">
        <v>898</v>
      </c>
      <c r="P3636">
        <v>0.92562641837708703</v>
      </c>
      <c r="Q3636">
        <v>0.96811608769638402</v>
      </c>
      <c r="R3636">
        <v>0.33614666299048601</v>
      </c>
      <c r="S3636">
        <v>9.0672256189314893E-3</v>
      </c>
      <c r="T3636">
        <v>-0.88582430190156403</v>
      </c>
      <c r="U3636">
        <v>0.88582430190156403</v>
      </c>
      <c r="V3636">
        <v>0.72701420301258601</v>
      </c>
      <c r="W3636">
        <v>-4.6100000000000003</v>
      </c>
      <c r="X3636">
        <v>2.87</v>
      </c>
      <c r="Y3636">
        <v>-206311</v>
      </c>
      <c r="Z3636">
        <v>-15870</v>
      </c>
      <c r="AA3636">
        <v>-0.78</v>
      </c>
      <c r="AB3636">
        <v>13</v>
      </c>
      <c r="AC3636">
        <v>6</v>
      </c>
      <c r="AD3636">
        <v>7</v>
      </c>
      <c r="AE3636">
        <v>46.15</v>
      </c>
      <c r="AF3636">
        <v>20</v>
      </c>
      <c r="AG3636">
        <v>0</v>
      </c>
      <c r="AH3636">
        <v>2</v>
      </c>
      <c r="AI3636">
        <v>11</v>
      </c>
      <c r="AJ3636" s="301">
        <v>43919</v>
      </c>
      <c r="AK3636">
        <v>1069</v>
      </c>
      <c r="AL3636">
        <v>2794</v>
      </c>
      <c r="AM3636" s="301">
        <v>43828</v>
      </c>
      <c r="AN3636">
        <v>1337</v>
      </c>
      <c r="AO3636">
        <v>5020</v>
      </c>
      <c r="AP3636" s="301">
        <v>43645</v>
      </c>
      <c r="AQ3636">
        <v>1263</v>
      </c>
      <c r="AR3636">
        <v>4630</v>
      </c>
      <c r="AS3636" s="301">
        <v>43280</v>
      </c>
      <c r="AT3636">
        <v>1711</v>
      </c>
      <c r="AU3636">
        <v>4185</v>
      </c>
    </row>
    <row r="3637" spans="1:47" x14ac:dyDescent="0.2">
      <c r="A3637" s="102">
        <v>2185</v>
      </c>
      <c r="B3637">
        <v>6201</v>
      </c>
      <c r="C3637" t="s">
        <v>1150</v>
      </c>
      <c r="D3637" t="s">
        <v>913</v>
      </c>
      <c r="E3637">
        <v>5750</v>
      </c>
      <c r="F3637">
        <v>5650</v>
      </c>
      <c r="G3637">
        <v>100</v>
      </c>
      <c r="H3637" t="s">
        <v>898</v>
      </c>
      <c r="I3637">
        <v>6457</v>
      </c>
      <c r="J3637" t="s">
        <v>1130</v>
      </c>
      <c r="K3637" t="s">
        <v>909</v>
      </c>
      <c r="L3637">
        <v>2420</v>
      </c>
      <c r="M3637">
        <v>2390</v>
      </c>
      <c r="N3637">
        <v>200</v>
      </c>
      <c r="O3637" t="s">
        <v>901</v>
      </c>
      <c r="P3637">
        <v>0.80525692258580495</v>
      </c>
      <c r="Q3637">
        <v>0.920136176949232</v>
      </c>
      <c r="R3637" s="15">
        <v>0.31300056134646798</v>
      </c>
      <c r="S3637" s="15">
        <v>2.9778929365740999E-2</v>
      </c>
      <c r="T3637">
        <v>1.7883521586951301</v>
      </c>
      <c r="U3637">
        <v>1.7883521586951301</v>
      </c>
      <c r="V3637">
        <v>1.4372546806524</v>
      </c>
      <c r="W3637">
        <v>7.35</v>
      </c>
      <c r="X3637">
        <v>15.4</v>
      </c>
      <c r="Y3637">
        <v>-206707</v>
      </c>
      <c r="Z3637">
        <v>-18792</v>
      </c>
      <c r="AA3637">
        <v>-1.1399999999999999</v>
      </c>
      <c r="AB3637">
        <v>11</v>
      </c>
      <c r="AC3637">
        <v>4</v>
      </c>
      <c r="AD3637">
        <v>7</v>
      </c>
      <c r="AE3637">
        <v>36.36</v>
      </c>
      <c r="AF3637">
        <v>20</v>
      </c>
      <c r="AG3637">
        <v>0</v>
      </c>
      <c r="AH3637">
        <v>1</v>
      </c>
      <c r="AI3637">
        <v>10</v>
      </c>
      <c r="AJ3637" s="301">
        <v>43919</v>
      </c>
      <c r="AK3637">
        <v>5370</v>
      </c>
      <c r="AL3637">
        <v>2605</v>
      </c>
      <c r="AM3637" s="301">
        <v>43828</v>
      </c>
      <c r="AN3637">
        <v>6330</v>
      </c>
      <c r="AO3637">
        <v>3310</v>
      </c>
      <c r="AP3637" s="301">
        <v>43645</v>
      </c>
      <c r="AQ3637">
        <v>6040</v>
      </c>
      <c r="AR3637">
        <v>2914</v>
      </c>
      <c r="AS3637" s="301">
        <v>43280</v>
      </c>
      <c r="AT3637">
        <v>6010</v>
      </c>
      <c r="AU3637">
        <v>3075</v>
      </c>
    </row>
    <row r="3638" spans="1:47" x14ac:dyDescent="0.2">
      <c r="A3638" s="102">
        <v>2257</v>
      </c>
      <c r="B3638">
        <v>7181</v>
      </c>
      <c r="C3638" t="s">
        <v>60</v>
      </c>
      <c r="D3638" t="s">
        <v>1018</v>
      </c>
      <c r="E3638">
        <v>1430</v>
      </c>
      <c r="F3638">
        <v>1395</v>
      </c>
      <c r="G3638">
        <v>700</v>
      </c>
      <c r="H3638" t="s">
        <v>898</v>
      </c>
      <c r="I3638">
        <v>8377</v>
      </c>
      <c r="J3638" t="s">
        <v>977</v>
      </c>
      <c r="K3638" t="s">
        <v>940</v>
      </c>
      <c r="L3638">
        <v>893</v>
      </c>
      <c r="M3638">
        <v>896</v>
      </c>
      <c r="N3638">
        <v>1100</v>
      </c>
      <c r="O3638" t="s">
        <v>901</v>
      </c>
      <c r="P3638">
        <v>0.82429052720533602</v>
      </c>
      <c r="Q3638">
        <v>0.91805426177635296</v>
      </c>
      <c r="R3638">
        <v>0.35500014356555099</v>
      </c>
      <c r="S3638" s="15">
        <v>8.1422257134358994E-2</v>
      </c>
      <c r="T3638">
        <v>0.147083761716994</v>
      </c>
      <c r="U3638">
        <v>0.147083761716994</v>
      </c>
      <c r="V3638">
        <v>0.60038357646413598</v>
      </c>
      <c r="W3638">
        <v>0.79</v>
      </c>
      <c r="X3638">
        <v>0.93</v>
      </c>
      <c r="Y3638">
        <v>-206855</v>
      </c>
      <c r="Z3638">
        <v>-12168</v>
      </c>
      <c r="AA3638">
        <v>-0.69</v>
      </c>
      <c r="AB3638">
        <v>17</v>
      </c>
      <c r="AC3638">
        <v>7</v>
      </c>
      <c r="AD3638">
        <v>10</v>
      </c>
      <c r="AE3638">
        <v>41.18</v>
      </c>
      <c r="AF3638">
        <v>19</v>
      </c>
      <c r="AG3638">
        <v>2</v>
      </c>
      <c r="AH3638">
        <v>1</v>
      </c>
      <c r="AI3638">
        <v>14</v>
      </c>
      <c r="AJ3638" s="301">
        <v>43919</v>
      </c>
      <c r="AK3638">
        <v>1366</v>
      </c>
      <c r="AL3638">
        <v>1005</v>
      </c>
      <c r="AM3638" s="301">
        <v>43828</v>
      </c>
      <c r="AN3638">
        <v>1862</v>
      </c>
      <c r="AO3638">
        <v>1152</v>
      </c>
      <c r="AP3638" s="301">
        <v>43645</v>
      </c>
      <c r="AQ3638">
        <v>2000</v>
      </c>
      <c r="AR3638">
        <v>1151</v>
      </c>
      <c r="AS3638" s="301">
        <v>43280</v>
      </c>
      <c r="AT3638">
        <v>2253</v>
      </c>
      <c r="AU3638">
        <v>1452</v>
      </c>
    </row>
    <row r="3639" spans="1:47" x14ac:dyDescent="0.2">
      <c r="A3639" s="102">
        <v>2921</v>
      </c>
      <c r="B3639">
        <v>1332</v>
      </c>
      <c r="C3639" t="s">
        <v>1174</v>
      </c>
      <c r="D3639" t="s">
        <v>974</v>
      </c>
      <c r="E3639">
        <v>468</v>
      </c>
      <c r="F3639">
        <v>456</v>
      </c>
      <c r="G3639">
        <v>2300</v>
      </c>
      <c r="H3639" t="s">
        <v>901</v>
      </c>
      <c r="I3639">
        <v>7202</v>
      </c>
      <c r="J3639" t="s">
        <v>596</v>
      </c>
      <c r="K3639" t="s">
        <v>913</v>
      </c>
      <c r="L3639">
        <v>950.5</v>
      </c>
      <c r="M3639">
        <v>944.8</v>
      </c>
      <c r="N3639">
        <v>1100</v>
      </c>
      <c r="O3639" t="s">
        <v>898</v>
      </c>
      <c r="P3639">
        <v>0.752057212722825</v>
      </c>
      <c r="Q3639">
        <v>0.89997878368165796</v>
      </c>
      <c r="R3639">
        <v>4.2060848848283101E-3</v>
      </c>
      <c r="S3639">
        <v>9.2277741862539397E-2</v>
      </c>
      <c r="T3639">
        <v>-1.1983673419108201</v>
      </c>
      <c r="U3639">
        <v>1.1983673419108201</v>
      </c>
      <c r="V3639">
        <v>1.1794944503574201</v>
      </c>
      <c r="W3639">
        <v>-18.399999999999999</v>
      </c>
      <c r="X3639">
        <v>0.92</v>
      </c>
      <c r="Y3639">
        <v>-206901</v>
      </c>
      <c r="Z3639">
        <v>-12931</v>
      </c>
      <c r="AA3639">
        <v>-0.61</v>
      </c>
      <c r="AB3639">
        <v>16</v>
      </c>
      <c r="AC3639">
        <v>10</v>
      </c>
      <c r="AD3639">
        <v>6</v>
      </c>
      <c r="AE3639">
        <v>62.5</v>
      </c>
      <c r="AF3639">
        <v>18</v>
      </c>
      <c r="AG3639">
        <v>2</v>
      </c>
      <c r="AH3639">
        <v>3</v>
      </c>
      <c r="AI3639">
        <v>11</v>
      </c>
      <c r="AJ3639" s="301">
        <v>43919</v>
      </c>
      <c r="AK3639">
        <v>517</v>
      </c>
      <c r="AL3639">
        <v>745.1</v>
      </c>
      <c r="AM3639" s="301">
        <v>43828</v>
      </c>
      <c r="AN3639">
        <v>652</v>
      </c>
      <c r="AO3639">
        <v>1299</v>
      </c>
      <c r="AP3639" s="301">
        <v>43645</v>
      </c>
      <c r="AQ3639">
        <v>674</v>
      </c>
      <c r="AR3639">
        <v>1247</v>
      </c>
      <c r="AS3639" s="301">
        <v>43280</v>
      </c>
      <c r="AT3639">
        <v>537</v>
      </c>
      <c r="AU3639">
        <v>1430.5</v>
      </c>
    </row>
    <row r="3640" spans="1:47" x14ac:dyDescent="0.2">
      <c r="A3640" s="102">
        <v>358</v>
      </c>
      <c r="B3640">
        <v>2914</v>
      </c>
      <c r="C3640" t="s">
        <v>994</v>
      </c>
      <c r="D3640" t="s">
        <v>923</v>
      </c>
      <c r="E3640">
        <v>1998.5</v>
      </c>
      <c r="F3640">
        <v>1997</v>
      </c>
      <c r="G3640">
        <v>500</v>
      </c>
      <c r="H3640" t="s">
        <v>901</v>
      </c>
      <c r="I3640">
        <v>9616</v>
      </c>
      <c r="J3640" t="s">
        <v>1156</v>
      </c>
      <c r="K3640" t="s">
        <v>910</v>
      </c>
      <c r="L3640">
        <v>3730</v>
      </c>
      <c r="M3640">
        <v>3595</v>
      </c>
      <c r="N3640">
        <v>300</v>
      </c>
      <c r="O3640" t="s">
        <v>898</v>
      </c>
      <c r="P3640">
        <v>0.88724186456984999</v>
      </c>
      <c r="Q3640">
        <v>0.96161192062902801</v>
      </c>
      <c r="R3640">
        <v>5.4164476408541801E-2</v>
      </c>
      <c r="S3640">
        <v>3.1740473139971599E-4</v>
      </c>
      <c r="T3640">
        <v>-1.27905243440643</v>
      </c>
      <c r="U3640">
        <v>1.27905243440643</v>
      </c>
      <c r="V3640">
        <v>1.24836172319525</v>
      </c>
      <c r="W3640">
        <v>-30.05</v>
      </c>
      <c r="X3640">
        <v>7.42</v>
      </c>
      <c r="Y3640">
        <v>-206912</v>
      </c>
      <c r="Z3640">
        <v>-14779</v>
      </c>
      <c r="AA3640">
        <v>-0.9</v>
      </c>
      <c r="AB3640">
        <v>14</v>
      </c>
      <c r="AC3640">
        <v>7</v>
      </c>
      <c r="AD3640">
        <v>7</v>
      </c>
      <c r="AE3640">
        <v>50</v>
      </c>
      <c r="AF3640">
        <v>16</v>
      </c>
      <c r="AG3640">
        <v>2</v>
      </c>
      <c r="AH3640">
        <v>4</v>
      </c>
      <c r="AI3640">
        <v>8</v>
      </c>
      <c r="AJ3640" s="301">
        <v>43919</v>
      </c>
      <c r="AK3640">
        <v>2053.5</v>
      </c>
      <c r="AL3640">
        <v>2291</v>
      </c>
      <c r="AM3640" s="301">
        <v>43828</v>
      </c>
      <c r="AN3640">
        <v>2432.5</v>
      </c>
      <c r="AO3640">
        <v>5180</v>
      </c>
      <c r="AP3640" s="301">
        <v>43645</v>
      </c>
      <c r="AQ3640">
        <v>2401</v>
      </c>
      <c r="AR3640">
        <v>5240</v>
      </c>
      <c r="AS3640" s="301">
        <v>43280</v>
      </c>
      <c r="AT3640">
        <v>3013</v>
      </c>
      <c r="AU3640">
        <v>5940</v>
      </c>
    </row>
    <row r="3641" spans="1:47" x14ac:dyDescent="0.2">
      <c r="A3641" s="102">
        <v>624</v>
      </c>
      <c r="B3641">
        <v>3863</v>
      </c>
      <c r="C3641" t="s">
        <v>1050</v>
      </c>
      <c r="D3641" t="s">
        <v>1049</v>
      </c>
      <c r="E3641">
        <v>1536</v>
      </c>
      <c r="F3641">
        <v>1503</v>
      </c>
      <c r="G3641">
        <v>700</v>
      </c>
      <c r="H3641" t="s">
        <v>901</v>
      </c>
      <c r="I3641">
        <v>5020</v>
      </c>
      <c r="J3641" t="s">
        <v>1138</v>
      </c>
      <c r="K3641" t="s">
        <v>1090</v>
      </c>
      <c r="L3641">
        <v>379.7</v>
      </c>
      <c r="M3641">
        <v>378.3</v>
      </c>
      <c r="N3641">
        <v>2800</v>
      </c>
      <c r="O3641" t="s">
        <v>898</v>
      </c>
      <c r="P3641">
        <v>0.76416726819821701</v>
      </c>
      <c r="Q3641">
        <v>0.95492011439989999</v>
      </c>
      <c r="R3641">
        <v>1.6949976140745501E-2</v>
      </c>
      <c r="S3641">
        <v>5.6569093342363004E-4</v>
      </c>
      <c r="T3641">
        <v>-0.28406962733441898</v>
      </c>
      <c r="U3641">
        <v>0.28406962733441898</v>
      </c>
      <c r="V3641">
        <v>0.35988743356311398</v>
      </c>
      <c r="W3641">
        <v>-1.01</v>
      </c>
      <c r="X3641">
        <v>0.68</v>
      </c>
      <c r="Y3641">
        <v>-207006</v>
      </c>
      <c r="Z3641">
        <v>-13800</v>
      </c>
      <c r="AA3641">
        <v>-0.65</v>
      </c>
      <c r="AB3641">
        <v>15</v>
      </c>
      <c r="AC3641">
        <v>4</v>
      </c>
      <c r="AD3641">
        <v>11</v>
      </c>
      <c r="AE3641">
        <v>26.67</v>
      </c>
      <c r="AF3641">
        <v>17</v>
      </c>
      <c r="AG3641">
        <v>4</v>
      </c>
      <c r="AH3641">
        <v>3</v>
      </c>
      <c r="AI3641">
        <v>8</v>
      </c>
      <c r="AJ3641" s="301">
        <v>43919</v>
      </c>
      <c r="AK3641">
        <v>1583</v>
      </c>
      <c r="AL3641">
        <v>367.8</v>
      </c>
      <c r="AM3641" s="301">
        <v>43828</v>
      </c>
      <c r="AN3641">
        <v>1848</v>
      </c>
      <c r="AO3641">
        <v>497.9</v>
      </c>
      <c r="AP3641" s="301">
        <v>43645</v>
      </c>
      <c r="AQ3641">
        <v>1925</v>
      </c>
      <c r="AR3641">
        <v>545.79999999999995</v>
      </c>
      <c r="AS3641" s="301">
        <v>43280</v>
      </c>
      <c r="AT3641">
        <v>1732</v>
      </c>
      <c r="AU3641">
        <v>757.9</v>
      </c>
    </row>
    <row r="3642" spans="1:47" x14ac:dyDescent="0.2">
      <c r="A3642" s="102">
        <v>3754</v>
      </c>
      <c r="B3642">
        <v>4689</v>
      </c>
      <c r="C3642" t="s">
        <v>1015</v>
      </c>
      <c r="D3642" t="s">
        <v>900</v>
      </c>
      <c r="E3642">
        <v>526</v>
      </c>
      <c r="F3642">
        <v>524</v>
      </c>
      <c r="G3642">
        <v>1400</v>
      </c>
      <c r="H3642" t="s">
        <v>898</v>
      </c>
      <c r="I3642">
        <v>6758</v>
      </c>
      <c r="J3642" t="s">
        <v>912</v>
      </c>
      <c r="K3642" t="s">
        <v>903</v>
      </c>
      <c r="L3642">
        <v>7510</v>
      </c>
      <c r="M3642">
        <v>7313</v>
      </c>
      <c r="N3642">
        <v>100</v>
      </c>
      <c r="O3642" t="s">
        <v>901</v>
      </c>
      <c r="P3642">
        <v>0.85962193975793499</v>
      </c>
      <c r="Q3642">
        <v>0.86723082524458694</v>
      </c>
      <c r="R3642">
        <v>0.35239694346012401</v>
      </c>
      <c r="S3642" s="15">
        <v>2.8626271906351398E-2</v>
      </c>
      <c r="T3642">
        <v>1.9667395171681601</v>
      </c>
      <c r="U3642">
        <v>1.9667395171681601</v>
      </c>
      <c r="V3642">
        <v>1.98404772369923</v>
      </c>
      <c r="W3642">
        <v>15.94</v>
      </c>
      <c r="X3642">
        <v>0.31</v>
      </c>
      <c r="Y3642">
        <v>-207164</v>
      </c>
      <c r="Z3642">
        <v>-14797</v>
      </c>
      <c r="AA3642">
        <v>-0.66</v>
      </c>
      <c r="AB3642">
        <v>14</v>
      </c>
      <c r="AC3642">
        <v>7</v>
      </c>
      <c r="AD3642">
        <v>7</v>
      </c>
      <c r="AE3642">
        <v>50</v>
      </c>
      <c r="AF3642">
        <v>18</v>
      </c>
      <c r="AG3642">
        <v>2</v>
      </c>
      <c r="AH3642">
        <v>2</v>
      </c>
      <c r="AI3642">
        <v>10</v>
      </c>
      <c r="AJ3642" s="301">
        <v>43919</v>
      </c>
      <c r="AK3642">
        <v>345</v>
      </c>
      <c r="AL3642">
        <v>6434</v>
      </c>
      <c r="AM3642" s="301">
        <v>43828</v>
      </c>
      <c r="AN3642">
        <v>461</v>
      </c>
      <c r="AO3642">
        <v>7401</v>
      </c>
      <c r="AP3642" s="301">
        <v>43645</v>
      </c>
      <c r="AQ3642">
        <v>317</v>
      </c>
      <c r="AR3642">
        <v>5781</v>
      </c>
      <c r="AS3642" s="301">
        <v>43280</v>
      </c>
      <c r="AT3642">
        <v>362</v>
      </c>
      <c r="AU3642">
        <v>5595</v>
      </c>
    </row>
    <row r="3643" spans="1:47" x14ac:dyDescent="0.2">
      <c r="A3643" s="102">
        <v>3128</v>
      </c>
      <c r="B3643">
        <v>6460</v>
      </c>
      <c r="C3643" t="s">
        <v>1101</v>
      </c>
      <c r="D3643" t="s">
        <v>909</v>
      </c>
      <c r="E3643">
        <v>1298</v>
      </c>
      <c r="F3643">
        <v>1287</v>
      </c>
      <c r="G3643">
        <v>800</v>
      </c>
      <c r="H3643" t="s">
        <v>901</v>
      </c>
      <c r="I3643">
        <v>8804</v>
      </c>
      <c r="J3643" t="s">
        <v>670</v>
      </c>
      <c r="K3643" t="s">
        <v>917</v>
      </c>
      <c r="L3643">
        <v>1236</v>
      </c>
      <c r="M3643">
        <v>1208</v>
      </c>
      <c r="N3643">
        <v>900</v>
      </c>
      <c r="O3643" t="s">
        <v>898</v>
      </c>
      <c r="P3643">
        <v>0.75049285745998895</v>
      </c>
      <c r="Q3643">
        <v>0.89235657248375</v>
      </c>
      <c r="R3643">
        <v>0.21837176262949501</v>
      </c>
      <c r="S3643" s="15">
        <v>2.2379420912513201E-2</v>
      </c>
      <c r="T3643">
        <v>-0.40196432675579502</v>
      </c>
      <c r="U3643">
        <v>0.40196432675579502</v>
      </c>
      <c r="V3643">
        <v>0.82381312679965402</v>
      </c>
      <c r="W3643">
        <v>-3.43</v>
      </c>
      <c r="X3643">
        <v>5.59</v>
      </c>
      <c r="Y3643">
        <v>-207439</v>
      </c>
      <c r="Z3643">
        <v>-13829</v>
      </c>
      <c r="AA3643">
        <v>-0.73</v>
      </c>
      <c r="AB3643">
        <v>15</v>
      </c>
      <c r="AC3643">
        <v>5</v>
      </c>
      <c r="AD3643">
        <v>10</v>
      </c>
      <c r="AE3643">
        <v>33.33</v>
      </c>
      <c r="AF3643">
        <v>18</v>
      </c>
      <c r="AG3643">
        <v>2</v>
      </c>
      <c r="AH3643">
        <v>3</v>
      </c>
      <c r="AI3643">
        <v>10</v>
      </c>
      <c r="AJ3643" s="301">
        <v>43919</v>
      </c>
      <c r="AK3643">
        <v>1333</v>
      </c>
      <c r="AL3643">
        <v>1115</v>
      </c>
      <c r="AM3643" s="301">
        <v>43828</v>
      </c>
      <c r="AN3643">
        <v>1583</v>
      </c>
      <c r="AO3643">
        <v>1709</v>
      </c>
      <c r="AP3643" s="301">
        <v>43645</v>
      </c>
      <c r="AQ3643">
        <v>1346</v>
      </c>
      <c r="AR3643">
        <v>1225</v>
      </c>
      <c r="AS3643" s="301">
        <v>43280</v>
      </c>
      <c r="AT3643">
        <v>1839</v>
      </c>
      <c r="AU3643">
        <v>1489</v>
      </c>
    </row>
    <row r="3644" spans="1:47" x14ac:dyDescent="0.2">
      <c r="A3644" s="102">
        <v>1427</v>
      </c>
      <c r="B3644">
        <v>4471</v>
      </c>
      <c r="C3644" t="s">
        <v>1203</v>
      </c>
      <c r="D3644" t="s">
        <v>920</v>
      </c>
      <c r="E3644">
        <v>4665</v>
      </c>
      <c r="F3644">
        <v>4665</v>
      </c>
      <c r="G3644">
        <v>200</v>
      </c>
      <c r="H3644" t="s">
        <v>901</v>
      </c>
      <c r="I3644">
        <v>6141</v>
      </c>
      <c r="J3644" t="s">
        <v>1069</v>
      </c>
      <c r="K3644" t="s">
        <v>909</v>
      </c>
      <c r="L3644">
        <v>1254</v>
      </c>
      <c r="M3644">
        <v>1256</v>
      </c>
      <c r="N3644">
        <v>700</v>
      </c>
      <c r="O3644" t="s">
        <v>898</v>
      </c>
      <c r="P3644">
        <v>0.96690010668720605</v>
      </c>
      <c r="Q3644">
        <v>0.93835243986073802</v>
      </c>
      <c r="R3644" s="15">
        <v>0.16178497489294999</v>
      </c>
      <c r="S3644">
        <v>3.22545053336072E-2</v>
      </c>
      <c r="T3644">
        <v>-0.72288856177312599</v>
      </c>
      <c r="U3644">
        <v>0.72288856177312599</v>
      </c>
      <c r="V3644">
        <v>0.99201223390947402</v>
      </c>
      <c r="W3644">
        <v>-6.3</v>
      </c>
      <c r="X3644">
        <v>5.77</v>
      </c>
      <c r="Y3644">
        <v>-207450</v>
      </c>
      <c r="Z3644">
        <v>-15958</v>
      </c>
      <c r="AA3644">
        <v>-0.67</v>
      </c>
      <c r="AB3644">
        <v>13</v>
      </c>
      <c r="AC3644">
        <v>6</v>
      </c>
      <c r="AD3644">
        <v>7</v>
      </c>
      <c r="AE3644">
        <v>46.15</v>
      </c>
      <c r="AF3644">
        <v>17</v>
      </c>
      <c r="AG3644">
        <v>2</v>
      </c>
      <c r="AH3644">
        <v>3</v>
      </c>
      <c r="AI3644">
        <v>8</v>
      </c>
      <c r="AJ3644" s="301">
        <v>43919</v>
      </c>
      <c r="AK3644">
        <v>4110</v>
      </c>
      <c r="AL3644">
        <v>906</v>
      </c>
      <c r="AM3644" s="301">
        <v>43828</v>
      </c>
      <c r="AN3644">
        <v>5420</v>
      </c>
      <c r="AO3644">
        <v>1690</v>
      </c>
      <c r="AP3644" s="301">
        <v>43645</v>
      </c>
      <c r="AQ3644">
        <v>5720</v>
      </c>
      <c r="AR3644">
        <v>1836</v>
      </c>
      <c r="AS3644" s="301">
        <v>43280</v>
      </c>
      <c r="AT3644">
        <v>4760</v>
      </c>
      <c r="AU3644">
        <v>1514</v>
      </c>
    </row>
    <row r="3645" spans="1:47" x14ac:dyDescent="0.2">
      <c r="A3645" s="102">
        <v>158</v>
      </c>
      <c r="B3645">
        <v>7186</v>
      </c>
      <c r="C3645" t="s">
        <v>445</v>
      </c>
      <c r="D3645" t="s">
        <v>940</v>
      </c>
      <c r="E3645">
        <v>353</v>
      </c>
      <c r="F3645">
        <v>347</v>
      </c>
      <c r="G3645">
        <v>2800</v>
      </c>
      <c r="H3645" t="s">
        <v>901</v>
      </c>
      <c r="I3645">
        <v>7272</v>
      </c>
      <c r="J3645" t="s">
        <v>1039</v>
      </c>
      <c r="K3645" t="s">
        <v>913</v>
      </c>
      <c r="L3645">
        <v>1670</v>
      </c>
      <c r="M3645">
        <v>1639</v>
      </c>
      <c r="N3645">
        <v>600</v>
      </c>
      <c r="O3645" t="s">
        <v>898</v>
      </c>
      <c r="P3645">
        <v>0.95796086046204199</v>
      </c>
      <c r="Q3645">
        <v>0.96967645827047899</v>
      </c>
      <c r="R3645">
        <v>1.8868377329823199E-2</v>
      </c>
      <c r="S3645">
        <v>2.8672447761340699E-3</v>
      </c>
      <c r="T3645">
        <v>-1.0930040442606701</v>
      </c>
      <c r="U3645">
        <v>1.0930040442606701</v>
      </c>
      <c r="V3645">
        <v>1.3565597628867001</v>
      </c>
      <c r="W3645">
        <v>-8.3800000000000008</v>
      </c>
      <c r="X3645">
        <v>1.2</v>
      </c>
      <c r="Y3645">
        <v>-207516</v>
      </c>
      <c r="Z3645">
        <v>-17293</v>
      </c>
      <c r="AA3645">
        <v>-0.8</v>
      </c>
      <c r="AB3645">
        <v>12</v>
      </c>
      <c r="AC3645">
        <v>4</v>
      </c>
      <c r="AD3645">
        <v>8</v>
      </c>
      <c r="AE3645">
        <v>33.33</v>
      </c>
      <c r="AF3645">
        <v>20</v>
      </c>
      <c r="AG3645">
        <v>0</v>
      </c>
      <c r="AH3645">
        <v>2</v>
      </c>
      <c r="AI3645">
        <v>10</v>
      </c>
      <c r="AJ3645" s="301">
        <v>43919</v>
      </c>
      <c r="AK3645">
        <v>340</v>
      </c>
      <c r="AL3645">
        <v>1350</v>
      </c>
      <c r="AM3645" s="301">
        <v>43828</v>
      </c>
      <c r="AN3645">
        <v>452</v>
      </c>
      <c r="AO3645">
        <v>2203</v>
      </c>
      <c r="AP3645" s="301">
        <v>43645</v>
      </c>
      <c r="AQ3645">
        <v>412</v>
      </c>
      <c r="AR3645">
        <v>1960</v>
      </c>
      <c r="AS3645" s="301">
        <v>43280</v>
      </c>
      <c r="AT3645">
        <v>553</v>
      </c>
      <c r="AU3645">
        <v>2795</v>
      </c>
    </row>
    <row r="3646" spans="1:47" x14ac:dyDescent="0.2">
      <c r="A3646" s="102">
        <v>3533</v>
      </c>
      <c r="B3646">
        <v>3231</v>
      </c>
      <c r="C3646" t="s">
        <v>365</v>
      </c>
      <c r="D3646" t="s">
        <v>917</v>
      </c>
      <c r="E3646">
        <v>1918</v>
      </c>
      <c r="F3646">
        <v>1914</v>
      </c>
      <c r="G3646">
        <v>500</v>
      </c>
      <c r="H3646" t="s">
        <v>898</v>
      </c>
      <c r="I3646">
        <v>9412</v>
      </c>
      <c r="J3646" t="s">
        <v>452</v>
      </c>
      <c r="K3646" t="s">
        <v>900</v>
      </c>
      <c r="L3646">
        <v>402</v>
      </c>
      <c r="M3646">
        <v>391</v>
      </c>
      <c r="N3646">
        <v>2400</v>
      </c>
      <c r="O3646" t="s">
        <v>901</v>
      </c>
      <c r="P3646">
        <v>0.91820219500849198</v>
      </c>
      <c r="Q3646">
        <v>0.87622877549548295</v>
      </c>
      <c r="R3646">
        <v>4.0923786272147399E-2</v>
      </c>
      <c r="S3646">
        <v>9.4488467468358095E-2</v>
      </c>
      <c r="T3646">
        <v>1.5868355494591999</v>
      </c>
      <c r="U3646">
        <v>1.5868355494591999</v>
      </c>
      <c r="V3646">
        <v>0.34509047577669699</v>
      </c>
      <c r="W3646">
        <v>7.82</v>
      </c>
      <c r="X3646">
        <v>1.94</v>
      </c>
      <c r="Y3646">
        <v>-208021</v>
      </c>
      <c r="Z3646">
        <v>-9906</v>
      </c>
      <c r="AA3646">
        <v>-0.43</v>
      </c>
      <c r="AB3646">
        <v>21</v>
      </c>
      <c r="AC3646">
        <v>9</v>
      </c>
      <c r="AD3646">
        <v>12</v>
      </c>
      <c r="AE3646">
        <v>42.86</v>
      </c>
      <c r="AF3646">
        <v>20</v>
      </c>
      <c r="AG3646">
        <v>2</v>
      </c>
      <c r="AH3646">
        <v>3</v>
      </c>
      <c r="AI3646">
        <v>16</v>
      </c>
      <c r="AJ3646" s="301">
        <v>43919</v>
      </c>
      <c r="AK3646">
        <v>1783</v>
      </c>
      <c r="AL3646">
        <v>393</v>
      </c>
      <c r="AM3646" s="301">
        <v>43828</v>
      </c>
      <c r="AN3646">
        <v>2620</v>
      </c>
      <c r="AO3646">
        <v>485</v>
      </c>
      <c r="AP3646" s="301">
        <v>43645</v>
      </c>
      <c r="AQ3646">
        <v>2371</v>
      </c>
      <c r="AR3646">
        <v>438</v>
      </c>
      <c r="AS3646" s="301">
        <v>43280</v>
      </c>
      <c r="AT3646">
        <v>2431</v>
      </c>
      <c r="AU3646">
        <v>538</v>
      </c>
    </row>
    <row r="3647" spans="1:47" x14ac:dyDescent="0.2">
      <c r="A3647" s="102">
        <v>3266</v>
      </c>
      <c r="B3647">
        <v>6103</v>
      </c>
      <c r="C3647" t="s">
        <v>1464</v>
      </c>
      <c r="D3647" t="s">
        <v>909</v>
      </c>
      <c r="E3647">
        <v>4470</v>
      </c>
      <c r="F3647">
        <v>4435</v>
      </c>
      <c r="G3647">
        <v>200</v>
      </c>
      <c r="H3647" t="s">
        <v>898</v>
      </c>
      <c r="I3647">
        <v>9602</v>
      </c>
      <c r="J3647" t="s">
        <v>1469</v>
      </c>
      <c r="K3647" t="s">
        <v>900</v>
      </c>
      <c r="L3647">
        <v>3800</v>
      </c>
      <c r="M3647">
        <v>3790</v>
      </c>
      <c r="N3647">
        <v>200</v>
      </c>
      <c r="O3647" t="s">
        <v>901</v>
      </c>
      <c r="P3647">
        <v>0.95672172217789897</v>
      </c>
      <c r="Q3647">
        <v>0.88732942036622497</v>
      </c>
      <c r="R3647">
        <v>4.1577275297120901E-2</v>
      </c>
      <c r="S3647">
        <v>4.0367976474643401E-2</v>
      </c>
      <c r="T3647">
        <v>0.65377255125030997</v>
      </c>
      <c r="U3647">
        <v>0.65377255125030997</v>
      </c>
      <c r="V3647">
        <v>0.82977652005529101</v>
      </c>
      <c r="W3647">
        <v>5.63</v>
      </c>
      <c r="X3647">
        <v>14.54</v>
      </c>
      <c r="Y3647">
        <v>-209053</v>
      </c>
      <c r="Z3647">
        <v>-41811</v>
      </c>
      <c r="AA3647">
        <v>-2.2999999999999998</v>
      </c>
      <c r="AB3647">
        <v>5</v>
      </c>
      <c r="AC3647">
        <v>2</v>
      </c>
      <c r="AD3647">
        <v>3</v>
      </c>
      <c r="AE3647">
        <v>40</v>
      </c>
      <c r="AF3647">
        <v>16</v>
      </c>
      <c r="AG3647">
        <v>1</v>
      </c>
      <c r="AH3647">
        <v>1</v>
      </c>
      <c r="AI3647">
        <v>3</v>
      </c>
      <c r="AJ3647" s="301">
        <v>43919</v>
      </c>
      <c r="AK3647">
        <v>3465</v>
      </c>
      <c r="AL3647">
        <v>3285</v>
      </c>
      <c r="AM3647" s="301">
        <v>43828</v>
      </c>
      <c r="AN3647">
        <v>5800</v>
      </c>
      <c r="AO3647">
        <v>4545</v>
      </c>
      <c r="AP3647" s="301">
        <v>43645</v>
      </c>
      <c r="AQ3647">
        <v>5900</v>
      </c>
      <c r="AR3647">
        <v>4680</v>
      </c>
      <c r="AS3647" s="301">
        <v>43280</v>
      </c>
      <c r="AT3647">
        <v>5660</v>
      </c>
      <c r="AU3647">
        <v>3575</v>
      </c>
    </row>
    <row r="3648" spans="1:47" x14ac:dyDescent="0.2">
      <c r="A3648" s="102">
        <v>3052</v>
      </c>
      <c r="B3648">
        <v>7976</v>
      </c>
      <c r="C3648" t="s">
        <v>936</v>
      </c>
      <c r="D3648" t="s">
        <v>919</v>
      </c>
      <c r="E3648">
        <v>1351</v>
      </c>
      <c r="F3648">
        <v>1370</v>
      </c>
      <c r="G3648">
        <v>700</v>
      </c>
      <c r="H3648" t="s">
        <v>901</v>
      </c>
      <c r="I3648">
        <v>8276</v>
      </c>
      <c r="J3648" t="s">
        <v>638</v>
      </c>
      <c r="K3648" t="s">
        <v>921</v>
      </c>
      <c r="L3648">
        <v>1864</v>
      </c>
      <c r="M3648">
        <v>1889</v>
      </c>
      <c r="N3648">
        <v>500</v>
      </c>
      <c r="O3648" t="s">
        <v>898</v>
      </c>
      <c r="P3648">
        <v>0.732957424350831</v>
      </c>
      <c r="Q3648">
        <v>0.89520998281652098</v>
      </c>
      <c r="R3648">
        <v>0.14930266446479801</v>
      </c>
      <c r="S3648">
        <v>6.34711574825087E-2</v>
      </c>
      <c r="T3648">
        <v>-0.96282624272842798</v>
      </c>
      <c r="U3648">
        <v>0.96282624272842798</v>
      </c>
      <c r="V3648">
        <v>1.27094164620169</v>
      </c>
      <c r="W3648">
        <v>-3.69</v>
      </c>
      <c r="X3648">
        <v>1.54</v>
      </c>
      <c r="Y3648">
        <v>-209453</v>
      </c>
      <c r="Z3648">
        <v>-14961</v>
      </c>
      <c r="AA3648">
        <v>-0.86</v>
      </c>
      <c r="AB3648">
        <v>14</v>
      </c>
      <c r="AC3648">
        <v>6</v>
      </c>
      <c r="AD3648">
        <v>8</v>
      </c>
      <c r="AE3648">
        <v>42.86</v>
      </c>
      <c r="AF3648">
        <v>20</v>
      </c>
      <c r="AG3648">
        <v>1</v>
      </c>
      <c r="AH3648">
        <v>2</v>
      </c>
      <c r="AI3648">
        <v>11</v>
      </c>
      <c r="AJ3648" s="301">
        <v>43919</v>
      </c>
      <c r="AK3648">
        <v>1547</v>
      </c>
      <c r="AL3648">
        <v>1973</v>
      </c>
      <c r="AM3648" s="301">
        <v>43828</v>
      </c>
      <c r="AN3648">
        <v>1638</v>
      </c>
      <c r="AO3648">
        <v>2070</v>
      </c>
      <c r="AP3648" s="301">
        <v>43645</v>
      </c>
      <c r="AQ3648">
        <v>1770</v>
      </c>
      <c r="AR3648">
        <v>1989</v>
      </c>
      <c r="AS3648" s="301">
        <v>43280</v>
      </c>
      <c r="AT3648">
        <v>2244</v>
      </c>
      <c r="AU3648">
        <v>2683</v>
      </c>
    </row>
    <row r="3649" spans="1:47" x14ac:dyDescent="0.2">
      <c r="A3649" s="102">
        <v>3264</v>
      </c>
      <c r="B3649">
        <v>1941</v>
      </c>
      <c r="C3649" t="s">
        <v>1159</v>
      </c>
      <c r="D3649" t="s">
        <v>907</v>
      </c>
      <c r="E3649">
        <v>2302</v>
      </c>
      <c r="F3649">
        <v>2285</v>
      </c>
      <c r="G3649">
        <v>400</v>
      </c>
      <c r="H3649" t="s">
        <v>901</v>
      </c>
      <c r="I3649">
        <v>7313</v>
      </c>
      <c r="J3649" t="s">
        <v>857</v>
      </c>
      <c r="K3649" t="s">
        <v>913</v>
      </c>
      <c r="L3649">
        <v>2939</v>
      </c>
      <c r="M3649">
        <v>2923</v>
      </c>
      <c r="N3649">
        <v>300</v>
      </c>
      <c r="O3649" t="s">
        <v>898</v>
      </c>
      <c r="P3649">
        <v>0.82526830774357296</v>
      </c>
      <c r="Q3649">
        <v>0.88739155420381099</v>
      </c>
      <c r="R3649">
        <v>1.03624154484287E-2</v>
      </c>
      <c r="S3649">
        <v>5.7018936004538702E-2</v>
      </c>
      <c r="T3649">
        <v>-0.13780253071564899</v>
      </c>
      <c r="U3649">
        <v>0.13780253071564899</v>
      </c>
      <c r="V3649">
        <v>0.22831102633188699</v>
      </c>
      <c r="W3649">
        <v>-0.98</v>
      </c>
      <c r="X3649">
        <v>4.2300000000000004</v>
      </c>
      <c r="Y3649">
        <v>-209535</v>
      </c>
      <c r="Z3649">
        <v>-20954</v>
      </c>
      <c r="AA3649">
        <v>-1.1599999999999999</v>
      </c>
      <c r="AB3649">
        <v>10</v>
      </c>
      <c r="AC3649">
        <v>3</v>
      </c>
      <c r="AD3649">
        <v>7</v>
      </c>
      <c r="AE3649">
        <v>30</v>
      </c>
      <c r="AF3649">
        <v>20</v>
      </c>
      <c r="AG3649">
        <v>0</v>
      </c>
      <c r="AH3649">
        <v>1</v>
      </c>
      <c r="AI3649">
        <v>9</v>
      </c>
      <c r="AJ3649" s="301">
        <v>43919</v>
      </c>
      <c r="AK3649">
        <v>2248</v>
      </c>
      <c r="AL3649">
        <v>2701</v>
      </c>
      <c r="AM3649" s="301">
        <v>43828</v>
      </c>
      <c r="AN3649">
        <v>2532</v>
      </c>
      <c r="AO3649">
        <v>3425</v>
      </c>
      <c r="AP3649" s="301">
        <v>43645</v>
      </c>
      <c r="AQ3649">
        <v>2296</v>
      </c>
      <c r="AR3649">
        <v>3075</v>
      </c>
      <c r="AS3649" s="301">
        <v>43280</v>
      </c>
      <c r="AT3649">
        <v>2698</v>
      </c>
      <c r="AU3649">
        <v>4495</v>
      </c>
    </row>
    <row r="3650" spans="1:47" x14ac:dyDescent="0.2">
      <c r="A3650" s="102">
        <v>1232</v>
      </c>
      <c r="B3650">
        <v>1812</v>
      </c>
      <c r="C3650" t="s">
        <v>961</v>
      </c>
      <c r="D3650" t="s">
        <v>907</v>
      </c>
      <c r="E3650">
        <v>1231</v>
      </c>
      <c r="F3650">
        <v>1252</v>
      </c>
      <c r="G3650">
        <v>800</v>
      </c>
      <c r="H3650" t="s">
        <v>898</v>
      </c>
      <c r="I3650">
        <v>5020</v>
      </c>
      <c r="J3650" t="s">
        <v>1138</v>
      </c>
      <c r="K3650" t="s">
        <v>1090</v>
      </c>
      <c r="L3650">
        <v>379.7</v>
      </c>
      <c r="M3650">
        <v>378.3</v>
      </c>
      <c r="N3650">
        <v>2600</v>
      </c>
      <c r="O3650" t="s">
        <v>901</v>
      </c>
      <c r="P3650">
        <v>0.80577520583428497</v>
      </c>
      <c r="Q3650">
        <v>0.94300250797570395</v>
      </c>
      <c r="R3650">
        <v>0.17870058288430701</v>
      </c>
      <c r="S3650">
        <v>6.7593111162813999E-3</v>
      </c>
      <c r="T3650">
        <v>2.55836981419499</v>
      </c>
      <c r="U3650">
        <v>2.55836981419499</v>
      </c>
      <c r="V3650">
        <v>2.4154616934928801</v>
      </c>
      <c r="W3650">
        <v>9.8800000000000008</v>
      </c>
      <c r="X3650">
        <v>1.8</v>
      </c>
      <c r="Y3650">
        <v>-209701</v>
      </c>
      <c r="Z3650">
        <v>-10485</v>
      </c>
      <c r="AA3650">
        <v>-0.56000000000000005</v>
      </c>
      <c r="AB3650">
        <v>20</v>
      </c>
      <c r="AC3650">
        <v>11</v>
      </c>
      <c r="AD3650">
        <v>9</v>
      </c>
      <c r="AE3650">
        <v>55</v>
      </c>
      <c r="AF3650">
        <v>19</v>
      </c>
      <c r="AG3650">
        <v>1</v>
      </c>
      <c r="AH3650">
        <v>3</v>
      </c>
      <c r="AI3650">
        <v>16</v>
      </c>
      <c r="AJ3650" s="301">
        <v>43919</v>
      </c>
      <c r="AK3650">
        <v>1155</v>
      </c>
      <c r="AL3650">
        <v>367.8</v>
      </c>
      <c r="AM3650" s="301">
        <v>43828</v>
      </c>
      <c r="AN3650">
        <v>1458</v>
      </c>
      <c r="AO3650">
        <v>497.9</v>
      </c>
      <c r="AP3650" s="301">
        <v>43645</v>
      </c>
      <c r="AQ3650">
        <v>1510</v>
      </c>
      <c r="AR3650">
        <v>545.79999999999995</v>
      </c>
      <c r="AS3650" s="301">
        <v>43280</v>
      </c>
      <c r="AT3650">
        <v>1646</v>
      </c>
      <c r="AU3650">
        <v>757.9</v>
      </c>
    </row>
    <row r="3651" spans="1:47" x14ac:dyDescent="0.2">
      <c r="A3651" s="102">
        <v>3672</v>
      </c>
      <c r="B3651">
        <v>2587</v>
      </c>
      <c r="C3651" t="s">
        <v>1233</v>
      </c>
      <c r="D3651" t="s">
        <v>923</v>
      </c>
      <c r="E3651">
        <v>4200</v>
      </c>
      <c r="F3651">
        <v>4180</v>
      </c>
      <c r="G3651">
        <v>200</v>
      </c>
      <c r="H3651" t="s">
        <v>901</v>
      </c>
      <c r="I3651">
        <v>6592</v>
      </c>
      <c r="J3651" t="s">
        <v>1059</v>
      </c>
      <c r="K3651" t="s">
        <v>903</v>
      </c>
      <c r="L3651">
        <v>3415</v>
      </c>
      <c r="M3651">
        <v>3380</v>
      </c>
      <c r="N3651">
        <v>200</v>
      </c>
      <c r="O3651" t="s">
        <v>898</v>
      </c>
      <c r="P3651">
        <v>0.86957436839827595</v>
      </c>
      <c r="Q3651">
        <v>0.87047566375664298</v>
      </c>
      <c r="R3651">
        <v>7.2675586829105401E-4</v>
      </c>
      <c r="S3651" s="15">
        <v>4.7145598932034202E-3</v>
      </c>
      <c r="T3651">
        <v>-0.42904341864786899</v>
      </c>
      <c r="U3651">
        <v>0.42904341864786899</v>
      </c>
      <c r="V3651">
        <v>0.83873265402592201</v>
      </c>
      <c r="W3651">
        <v>-1.71</v>
      </c>
      <c r="X3651">
        <v>19.14</v>
      </c>
      <c r="Y3651">
        <v>-209729</v>
      </c>
      <c r="Z3651">
        <v>-34955</v>
      </c>
      <c r="AA3651">
        <v>-1.75</v>
      </c>
      <c r="AB3651">
        <v>6</v>
      </c>
      <c r="AC3651">
        <v>3</v>
      </c>
      <c r="AD3651">
        <v>3</v>
      </c>
      <c r="AE3651">
        <v>50</v>
      </c>
      <c r="AF3651">
        <v>18</v>
      </c>
      <c r="AG3651">
        <v>0</v>
      </c>
      <c r="AH3651">
        <v>1</v>
      </c>
      <c r="AI3651">
        <v>5</v>
      </c>
      <c r="AJ3651" s="301">
        <v>43919</v>
      </c>
      <c r="AK3651">
        <v>4260</v>
      </c>
      <c r="AL3651">
        <v>3360</v>
      </c>
      <c r="AM3651" s="301">
        <v>43828</v>
      </c>
      <c r="AN3651">
        <v>4545</v>
      </c>
      <c r="AO3651">
        <v>4150</v>
      </c>
      <c r="AP3651" s="301">
        <v>43645</v>
      </c>
      <c r="AQ3651">
        <v>4710</v>
      </c>
      <c r="AR3651">
        <v>3850</v>
      </c>
      <c r="AS3651" s="301">
        <v>43280</v>
      </c>
      <c r="AT3651">
        <v>4670</v>
      </c>
      <c r="AU3651">
        <v>5180</v>
      </c>
    </row>
    <row r="3652" spans="1:47" x14ac:dyDescent="0.2">
      <c r="A3652" s="102">
        <v>3078</v>
      </c>
      <c r="B3652">
        <v>3632</v>
      </c>
      <c r="C3652" t="s">
        <v>1451</v>
      </c>
      <c r="D3652" t="s">
        <v>900</v>
      </c>
      <c r="E3652">
        <v>486</v>
      </c>
      <c r="F3652">
        <v>469</v>
      </c>
      <c r="G3652">
        <v>2100</v>
      </c>
      <c r="H3652" t="s">
        <v>898</v>
      </c>
      <c r="I3652">
        <v>4324</v>
      </c>
      <c r="J3652" t="s">
        <v>1065</v>
      </c>
      <c r="K3652" t="s">
        <v>910</v>
      </c>
      <c r="L3652">
        <v>2495</v>
      </c>
      <c r="M3652">
        <v>2445</v>
      </c>
      <c r="N3652">
        <v>400</v>
      </c>
      <c r="O3652" t="s">
        <v>901</v>
      </c>
      <c r="P3652">
        <v>0.73037892194300003</v>
      </c>
      <c r="Q3652">
        <v>0.89428060309525903</v>
      </c>
      <c r="R3652">
        <v>7.1101013595184101E-2</v>
      </c>
      <c r="S3652">
        <v>4.4370008862583002E-3</v>
      </c>
      <c r="T3652">
        <v>0.43277222546058602</v>
      </c>
      <c r="U3652">
        <v>0.43277222546058602</v>
      </c>
      <c r="V3652">
        <v>0.34442691125816799</v>
      </c>
      <c r="W3652">
        <v>4.47</v>
      </c>
      <c r="X3652">
        <v>0.71</v>
      </c>
      <c r="Y3652">
        <v>-209877</v>
      </c>
      <c r="Z3652">
        <v>-13992</v>
      </c>
      <c r="AA3652">
        <v>-0.81</v>
      </c>
      <c r="AB3652">
        <v>15</v>
      </c>
      <c r="AC3652">
        <v>7</v>
      </c>
      <c r="AD3652">
        <v>8</v>
      </c>
      <c r="AE3652">
        <v>46.67</v>
      </c>
      <c r="AF3652">
        <v>17</v>
      </c>
      <c r="AG3652">
        <v>3</v>
      </c>
      <c r="AH3652">
        <v>4</v>
      </c>
      <c r="AI3652">
        <v>8</v>
      </c>
      <c r="AJ3652" s="301">
        <v>43919</v>
      </c>
      <c r="AK3652">
        <v>404</v>
      </c>
      <c r="AL3652">
        <v>2119</v>
      </c>
      <c r="AM3652" s="301">
        <v>43828</v>
      </c>
      <c r="AN3652">
        <v>493</v>
      </c>
      <c r="AO3652">
        <v>3775</v>
      </c>
      <c r="AP3652" s="301">
        <v>43645</v>
      </c>
      <c r="AQ3652">
        <v>510</v>
      </c>
      <c r="AR3652">
        <v>3810</v>
      </c>
      <c r="AS3652" s="301">
        <v>43280</v>
      </c>
      <c r="AT3652">
        <v>587</v>
      </c>
      <c r="AU3652">
        <v>5140</v>
      </c>
    </row>
    <row r="3653" spans="1:47" x14ac:dyDescent="0.2">
      <c r="A3653" s="102">
        <v>1040</v>
      </c>
      <c r="B3653">
        <v>3863</v>
      </c>
      <c r="C3653" t="s">
        <v>1050</v>
      </c>
      <c r="D3653" t="s">
        <v>1049</v>
      </c>
      <c r="E3653">
        <v>1536</v>
      </c>
      <c r="F3653">
        <v>1503</v>
      </c>
      <c r="G3653">
        <v>700</v>
      </c>
      <c r="H3653" t="s">
        <v>901</v>
      </c>
      <c r="I3653">
        <v>5444</v>
      </c>
      <c r="J3653" t="s">
        <v>1201</v>
      </c>
      <c r="K3653" t="s">
        <v>939</v>
      </c>
      <c r="L3653">
        <v>2190</v>
      </c>
      <c r="M3653">
        <v>2156</v>
      </c>
      <c r="N3653">
        <v>500</v>
      </c>
      <c r="O3653" t="s">
        <v>898</v>
      </c>
      <c r="P3653">
        <v>0.72761503320655196</v>
      </c>
      <c r="Q3653">
        <v>0.94657804433703197</v>
      </c>
      <c r="R3653">
        <v>0.19393581426751799</v>
      </c>
      <c r="S3653">
        <v>2.1515213412402E-2</v>
      </c>
      <c r="T3653">
        <v>-1.0490154560051099</v>
      </c>
      <c r="U3653">
        <v>1.0490154560051099</v>
      </c>
      <c r="V3653">
        <v>1.11757990321082</v>
      </c>
      <c r="W3653">
        <v>-6.27</v>
      </c>
      <c r="X3653">
        <v>2.4</v>
      </c>
      <c r="Y3653">
        <v>-210016</v>
      </c>
      <c r="Z3653">
        <v>-19092</v>
      </c>
      <c r="AA3653">
        <v>-1</v>
      </c>
      <c r="AB3653">
        <v>11</v>
      </c>
      <c r="AC3653">
        <v>5</v>
      </c>
      <c r="AD3653">
        <v>6</v>
      </c>
      <c r="AE3653">
        <v>45.45</v>
      </c>
      <c r="AF3653">
        <v>20</v>
      </c>
      <c r="AG3653">
        <v>0</v>
      </c>
      <c r="AH3653">
        <v>1</v>
      </c>
      <c r="AI3653">
        <v>10</v>
      </c>
      <c r="AJ3653" s="301">
        <v>43919</v>
      </c>
      <c r="AK3653">
        <v>1583</v>
      </c>
      <c r="AL3653">
        <v>1864</v>
      </c>
      <c r="AM3653" s="301">
        <v>43828</v>
      </c>
      <c r="AN3653">
        <v>1848</v>
      </c>
      <c r="AO3653">
        <v>2742</v>
      </c>
      <c r="AP3653" s="301">
        <v>43645</v>
      </c>
      <c r="AQ3653">
        <v>1925</v>
      </c>
      <c r="AR3653">
        <v>3230</v>
      </c>
      <c r="AS3653" s="301">
        <v>43280</v>
      </c>
      <c r="AT3653">
        <v>1732</v>
      </c>
      <c r="AU3653">
        <v>3295</v>
      </c>
    </row>
    <row r="3654" spans="1:47" x14ac:dyDescent="0.2">
      <c r="A3654" s="102">
        <v>1894</v>
      </c>
      <c r="B3654">
        <v>1963</v>
      </c>
      <c r="C3654" t="s">
        <v>1077</v>
      </c>
      <c r="D3654" t="s">
        <v>907</v>
      </c>
      <c r="E3654">
        <v>1107</v>
      </c>
      <c r="F3654">
        <v>1093</v>
      </c>
      <c r="G3654">
        <v>900</v>
      </c>
      <c r="H3654" t="s">
        <v>898</v>
      </c>
      <c r="I3654">
        <v>9303</v>
      </c>
      <c r="J3654" t="s">
        <v>1166</v>
      </c>
      <c r="K3654" t="s">
        <v>1184</v>
      </c>
      <c r="L3654">
        <v>1276</v>
      </c>
      <c r="M3654">
        <v>1286</v>
      </c>
      <c r="N3654">
        <v>800</v>
      </c>
      <c r="O3654" t="s">
        <v>901</v>
      </c>
      <c r="P3654">
        <v>0.92852793058510597</v>
      </c>
      <c r="Q3654">
        <v>0.92750727560579704</v>
      </c>
      <c r="R3654">
        <v>8.6737642276798602E-2</v>
      </c>
      <c r="S3654" s="15">
        <v>2.4788012090563801E-2</v>
      </c>
      <c r="T3654">
        <v>0.323799466990847</v>
      </c>
      <c r="U3654">
        <v>0.323799466990847</v>
      </c>
      <c r="V3654">
        <v>0.58566696767736004</v>
      </c>
      <c r="W3654">
        <v>2.29</v>
      </c>
      <c r="X3654">
        <v>4.38</v>
      </c>
      <c r="Y3654">
        <v>-210727</v>
      </c>
      <c r="Z3654">
        <v>-12396</v>
      </c>
      <c r="AA3654">
        <v>-0.59</v>
      </c>
      <c r="AB3654">
        <v>17</v>
      </c>
      <c r="AC3654">
        <v>8</v>
      </c>
      <c r="AD3654">
        <v>9</v>
      </c>
      <c r="AE3654">
        <v>47.06</v>
      </c>
      <c r="AF3654">
        <v>19</v>
      </c>
      <c r="AG3654">
        <v>2</v>
      </c>
      <c r="AH3654">
        <v>3</v>
      </c>
      <c r="AI3654">
        <v>12</v>
      </c>
      <c r="AJ3654" s="301">
        <v>43919</v>
      </c>
      <c r="AK3654">
        <v>872</v>
      </c>
      <c r="AL3654">
        <v>1217</v>
      </c>
      <c r="AM3654" s="301">
        <v>43828</v>
      </c>
      <c r="AN3654">
        <v>1755</v>
      </c>
      <c r="AO3654">
        <v>1471</v>
      </c>
      <c r="AP3654" s="301">
        <v>43645</v>
      </c>
      <c r="AQ3654">
        <v>1497</v>
      </c>
      <c r="AR3654">
        <v>1417</v>
      </c>
      <c r="AS3654" s="301">
        <v>43280</v>
      </c>
      <c r="AT3654">
        <v>2136</v>
      </c>
      <c r="AU3654">
        <v>1330</v>
      </c>
    </row>
    <row r="3655" spans="1:47" x14ac:dyDescent="0.2">
      <c r="A3655" s="102">
        <v>2866</v>
      </c>
      <c r="B3655">
        <v>3405</v>
      </c>
      <c r="C3655" t="s">
        <v>1265</v>
      </c>
      <c r="D3655" t="s">
        <v>920</v>
      </c>
      <c r="E3655">
        <v>1120</v>
      </c>
      <c r="F3655">
        <v>1104</v>
      </c>
      <c r="G3655">
        <v>1000</v>
      </c>
      <c r="H3655" t="s">
        <v>901</v>
      </c>
      <c r="I3655">
        <v>6183</v>
      </c>
      <c r="J3655" t="s">
        <v>1060</v>
      </c>
      <c r="K3655" t="s">
        <v>910</v>
      </c>
      <c r="L3655">
        <v>1372</v>
      </c>
      <c r="M3655">
        <v>1371</v>
      </c>
      <c r="N3655">
        <v>800</v>
      </c>
      <c r="O3655" t="s">
        <v>898</v>
      </c>
      <c r="P3655">
        <v>0.79605155541416295</v>
      </c>
      <c r="Q3655">
        <v>0.90177018424965405</v>
      </c>
      <c r="R3655">
        <v>0.34785182064572101</v>
      </c>
      <c r="S3655" s="15">
        <v>3.0385744893761399E-3</v>
      </c>
      <c r="T3655">
        <v>-1.1848952333315499</v>
      </c>
      <c r="U3655">
        <v>1.1848952333315499</v>
      </c>
      <c r="V3655">
        <v>0.83712514607050803</v>
      </c>
      <c r="W3655">
        <v>-12.62</v>
      </c>
      <c r="X3655">
        <v>0.66</v>
      </c>
      <c r="Y3655">
        <v>-210759</v>
      </c>
      <c r="Z3655">
        <v>-12398</v>
      </c>
      <c r="AA3655">
        <v>-0.6</v>
      </c>
      <c r="AB3655">
        <v>17</v>
      </c>
      <c r="AC3655">
        <v>6</v>
      </c>
      <c r="AD3655">
        <v>11</v>
      </c>
      <c r="AE3655">
        <v>35.29</v>
      </c>
      <c r="AF3655">
        <v>17</v>
      </c>
      <c r="AG3655">
        <v>3</v>
      </c>
      <c r="AH3655">
        <v>4</v>
      </c>
      <c r="AI3655">
        <v>10</v>
      </c>
      <c r="AJ3655" s="301">
        <v>43919</v>
      </c>
      <c r="AK3655">
        <v>1129</v>
      </c>
      <c r="AL3655">
        <v>1152</v>
      </c>
      <c r="AM3655" s="301">
        <v>43828</v>
      </c>
      <c r="AN3655">
        <v>1331</v>
      </c>
      <c r="AO3655">
        <v>1720</v>
      </c>
      <c r="AP3655" s="301">
        <v>43645</v>
      </c>
      <c r="AQ3655">
        <v>1308</v>
      </c>
      <c r="AR3655">
        <v>1520</v>
      </c>
      <c r="AS3655" s="301">
        <v>43280</v>
      </c>
      <c r="AT3655">
        <v>1497</v>
      </c>
      <c r="AU3655">
        <v>1850</v>
      </c>
    </row>
    <row r="3656" spans="1:47" x14ac:dyDescent="0.2">
      <c r="A3656" s="102">
        <v>341</v>
      </c>
      <c r="B3656">
        <v>1861</v>
      </c>
      <c r="C3656" t="s">
        <v>1204</v>
      </c>
      <c r="D3656" t="s">
        <v>907</v>
      </c>
      <c r="E3656">
        <v>2536</v>
      </c>
      <c r="F3656">
        <v>2521</v>
      </c>
      <c r="G3656">
        <v>400</v>
      </c>
      <c r="H3656" t="s">
        <v>901</v>
      </c>
      <c r="I3656">
        <v>3407</v>
      </c>
      <c r="J3656" t="s">
        <v>983</v>
      </c>
      <c r="K3656" t="s">
        <v>920</v>
      </c>
      <c r="L3656">
        <v>846.6</v>
      </c>
      <c r="M3656">
        <v>855.5</v>
      </c>
      <c r="N3656">
        <v>1200</v>
      </c>
      <c r="O3656" t="s">
        <v>898</v>
      </c>
      <c r="P3656">
        <v>0.91593755984317704</v>
      </c>
      <c r="Q3656">
        <v>0.96197858121249502</v>
      </c>
      <c r="R3656">
        <v>0.102277127564432</v>
      </c>
      <c r="S3656">
        <v>1.9666425177517301E-2</v>
      </c>
      <c r="T3656">
        <v>-1.12925957101556</v>
      </c>
      <c r="U3656">
        <v>1.12925957101556</v>
      </c>
      <c r="V3656">
        <v>1.20543552174629</v>
      </c>
      <c r="W3656">
        <v>-7.08</v>
      </c>
      <c r="X3656">
        <v>1.8</v>
      </c>
      <c r="Y3656">
        <v>-210906</v>
      </c>
      <c r="Z3656">
        <v>-15065</v>
      </c>
      <c r="AA3656">
        <v>-0.66</v>
      </c>
      <c r="AB3656">
        <v>14</v>
      </c>
      <c r="AC3656">
        <v>5</v>
      </c>
      <c r="AD3656">
        <v>9</v>
      </c>
      <c r="AE3656">
        <v>35.71</v>
      </c>
      <c r="AF3656">
        <v>20</v>
      </c>
      <c r="AG3656">
        <v>0</v>
      </c>
      <c r="AH3656">
        <v>1</v>
      </c>
      <c r="AI3656">
        <v>13</v>
      </c>
      <c r="AJ3656" s="301">
        <v>43919</v>
      </c>
      <c r="AK3656">
        <v>2481</v>
      </c>
      <c r="AL3656">
        <v>822.3</v>
      </c>
      <c r="AM3656" s="301">
        <v>43828</v>
      </c>
      <c r="AN3656">
        <v>3330</v>
      </c>
      <c r="AO3656">
        <v>1234</v>
      </c>
      <c r="AP3656" s="301">
        <v>43645</v>
      </c>
      <c r="AQ3656">
        <v>3310</v>
      </c>
      <c r="AR3656">
        <v>1194.5</v>
      </c>
      <c r="AS3656" s="301">
        <v>43280</v>
      </c>
      <c r="AT3656">
        <v>3740</v>
      </c>
      <c r="AU3656">
        <v>1398</v>
      </c>
    </row>
    <row r="3657" spans="1:47" x14ac:dyDescent="0.2">
      <c r="A3657" s="102">
        <v>1155</v>
      </c>
      <c r="B3657">
        <v>8306</v>
      </c>
      <c r="C3657" t="s">
        <v>1029</v>
      </c>
      <c r="D3657" t="s">
        <v>940</v>
      </c>
      <c r="E3657">
        <v>422</v>
      </c>
      <c r="F3657">
        <v>422.5</v>
      </c>
      <c r="G3657">
        <v>2600</v>
      </c>
      <c r="H3657" t="s">
        <v>901</v>
      </c>
      <c r="I3657">
        <v>8850</v>
      </c>
      <c r="J3657" t="s">
        <v>1345</v>
      </c>
      <c r="K3657" t="s">
        <v>917</v>
      </c>
      <c r="L3657">
        <v>2237</v>
      </c>
      <c r="M3657">
        <v>2184</v>
      </c>
      <c r="N3657">
        <v>500</v>
      </c>
      <c r="O3657" t="s">
        <v>898</v>
      </c>
      <c r="P3657">
        <v>0.84884304651234499</v>
      </c>
      <c r="Q3657">
        <v>0.94445577282454396</v>
      </c>
      <c r="R3657">
        <v>5.8240202470669702E-2</v>
      </c>
      <c r="S3657">
        <v>8.4341519501665005E-2</v>
      </c>
      <c r="T3657">
        <v>-1.3397387292420599</v>
      </c>
      <c r="U3657">
        <v>1.3397387292420599</v>
      </c>
      <c r="V3657">
        <v>1.63535524013616</v>
      </c>
      <c r="W3657">
        <v>-6.36</v>
      </c>
      <c r="X3657">
        <v>0.6</v>
      </c>
      <c r="Y3657">
        <v>-210946</v>
      </c>
      <c r="Z3657">
        <v>-14063</v>
      </c>
      <c r="AA3657">
        <v>-0.74</v>
      </c>
      <c r="AB3657">
        <v>15</v>
      </c>
      <c r="AC3657">
        <v>7</v>
      </c>
      <c r="AD3657">
        <v>8</v>
      </c>
      <c r="AE3657">
        <v>46.67</v>
      </c>
      <c r="AF3657">
        <v>21</v>
      </c>
      <c r="AG3657">
        <v>1</v>
      </c>
      <c r="AH3657">
        <v>0</v>
      </c>
      <c r="AI3657">
        <v>14</v>
      </c>
      <c r="AJ3657" s="301">
        <v>43919</v>
      </c>
      <c r="AK3657">
        <v>426.1</v>
      </c>
      <c r="AL3657">
        <v>2067</v>
      </c>
      <c r="AM3657" s="301">
        <v>43828</v>
      </c>
      <c r="AN3657">
        <v>593.20000000000005</v>
      </c>
      <c r="AO3657">
        <v>2785</v>
      </c>
      <c r="AP3657" s="301">
        <v>43645</v>
      </c>
      <c r="AQ3657">
        <v>524.29999999999995</v>
      </c>
      <c r="AR3657">
        <v>2621</v>
      </c>
      <c r="AS3657" s="301">
        <v>43280</v>
      </c>
      <c r="AT3657">
        <v>621.6</v>
      </c>
      <c r="AU3657">
        <v>2610</v>
      </c>
    </row>
    <row r="3658" spans="1:47" x14ac:dyDescent="0.2">
      <c r="A3658" s="102">
        <v>3083</v>
      </c>
      <c r="B3658">
        <v>3405</v>
      </c>
      <c r="C3658" t="s">
        <v>1265</v>
      </c>
      <c r="D3658" t="s">
        <v>920</v>
      </c>
      <c r="E3658">
        <v>1120</v>
      </c>
      <c r="F3658">
        <v>1104</v>
      </c>
      <c r="G3658">
        <v>1000</v>
      </c>
      <c r="H3658" t="s">
        <v>901</v>
      </c>
      <c r="I3658">
        <v>4666</v>
      </c>
      <c r="J3658" t="s">
        <v>1342</v>
      </c>
      <c r="K3658" t="s">
        <v>917</v>
      </c>
      <c r="L3658">
        <v>1805</v>
      </c>
      <c r="M3658">
        <v>1797</v>
      </c>
      <c r="N3658">
        <v>600</v>
      </c>
      <c r="O3658" t="s">
        <v>898</v>
      </c>
      <c r="P3658">
        <v>0.70033752216846601</v>
      </c>
      <c r="Q3658">
        <v>0.89396002497377702</v>
      </c>
      <c r="R3658">
        <v>0.49729882599875103</v>
      </c>
      <c r="S3658">
        <v>2.1350354225470901E-2</v>
      </c>
      <c r="T3658">
        <v>-0.18428545150067299</v>
      </c>
      <c r="U3658">
        <v>0.18428545150067299</v>
      </c>
      <c r="V3658">
        <v>0.17569703253336999</v>
      </c>
      <c r="W3658">
        <v>-2.1</v>
      </c>
      <c r="X3658">
        <v>2.39</v>
      </c>
      <c r="Y3658">
        <v>-211092</v>
      </c>
      <c r="Z3658">
        <v>-14073</v>
      </c>
      <c r="AA3658">
        <v>-0.64</v>
      </c>
      <c r="AB3658">
        <v>15</v>
      </c>
      <c r="AC3658">
        <v>8</v>
      </c>
      <c r="AD3658">
        <v>7</v>
      </c>
      <c r="AE3658">
        <v>53.33</v>
      </c>
      <c r="AF3658">
        <v>16</v>
      </c>
      <c r="AG3658">
        <v>4</v>
      </c>
      <c r="AH3658">
        <v>4</v>
      </c>
      <c r="AI3658">
        <v>7</v>
      </c>
      <c r="AJ3658" s="301">
        <v>43919</v>
      </c>
      <c r="AK3658">
        <v>1129</v>
      </c>
      <c r="AL3658">
        <v>1620</v>
      </c>
      <c r="AM3658" s="301">
        <v>43828</v>
      </c>
      <c r="AN3658">
        <v>1331</v>
      </c>
      <c r="AO3658">
        <v>2669</v>
      </c>
      <c r="AP3658" s="301">
        <v>43645</v>
      </c>
      <c r="AQ3658">
        <v>1308</v>
      </c>
      <c r="AR3658">
        <v>2515</v>
      </c>
      <c r="AS3658" s="301">
        <v>43280</v>
      </c>
      <c r="AT3658">
        <v>1497</v>
      </c>
      <c r="AU3658">
        <v>2910</v>
      </c>
    </row>
    <row r="3659" spans="1:47" x14ac:dyDescent="0.2">
      <c r="A3659" s="102">
        <v>2821</v>
      </c>
      <c r="B3659">
        <v>4634</v>
      </c>
      <c r="C3659" t="s">
        <v>62</v>
      </c>
      <c r="D3659" t="s">
        <v>920</v>
      </c>
      <c r="E3659">
        <v>1984</v>
      </c>
      <c r="F3659">
        <v>2000</v>
      </c>
      <c r="G3659">
        <v>500</v>
      </c>
      <c r="H3659" t="s">
        <v>901</v>
      </c>
      <c r="I3659">
        <v>8341</v>
      </c>
      <c r="J3659" t="s">
        <v>643</v>
      </c>
      <c r="K3659" t="s">
        <v>940</v>
      </c>
      <c r="L3659">
        <v>1544</v>
      </c>
      <c r="M3659">
        <v>1594</v>
      </c>
      <c r="N3659">
        <v>600</v>
      </c>
      <c r="O3659" t="s">
        <v>898</v>
      </c>
      <c r="P3659">
        <v>0.67234765742915903</v>
      </c>
      <c r="Q3659">
        <v>0.90296610674803202</v>
      </c>
      <c r="R3659">
        <v>5.82036090658649E-2</v>
      </c>
      <c r="S3659" s="15">
        <v>3.7766815112679201E-2</v>
      </c>
      <c r="T3659">
        <v>-1.8733765939668301</v>
      </c>
      <c r="U3659">
        <v>1.8733765939668301</v>
      </c>
      <c r="V3659">
        <v>1.24193713495428</v>
      </c>
      <c r="W3659">
        <v>-13.65</v>
      </c>
      <c r="X3659">
        <v>4.3600000000000003</v>
      </c>
      <c r="Y3659">
        <v>-211096</v>
      </c>
      <c r="Z3659">
        <v>-17591</v>
      </c>
      <c r="AA3659">
        <v>-0.79</v>
      </c>
      <c r="AB3659">
        <v>12</v>
      </c>
      <c r="AC3659">
        <v>3</v>
      </c>
      <c r="AD3659">
        <v>9</v>
      </c>
      <c r="AE3659">
        <v>25</v>
      </c>
      <c r="AF3659">
        <v>19</v>
      </c>
      <c r="AG3659">
        <v>2</v>
      </c>
      <c r="AH3659">
        <v>1</v>
      </c>
      <c r="AI3659">
        <v>9</v>
      </c>
      <c r="AJ3659" s="301">
        <v>43919</v>
      </c>
      <c r="AK3659">
        <v>2221</v>
      </c>
      <c r="AL3659">
        <v>1447</v>
      </c>
      <c r="AM3659" s="301">
        <v>43828</v>
      </c>
      <c r="AN3659">
        <v>2667</v>
      </c>
      <c r="AO3659">
        <v>1832</v>
      </c>
      <c r="AP3659" s="301">
        <v>43645</v>
      </c>
      <c r="AQ3659">
        <v>2387</v>
      </c>
      <c r="AR3659">
        <v>1604</v>
      </c>
      <c r="AS3659" s="301">
        <v>43280</v>
      </c>
      <c r="AT3659">
        <v>2796</v>
      </c>
      <c r="AU3659">
        <v>2361</v>
      </c>
    </row>
    <row r="3660" spans="1:47" x14ac:dyDescent="0.2">
      <c r="A3660" s="102">
        <v>760</v>
      </c>
      <c r="B3660">
        <v>5714</v>
      </c>
      <c r="C3660" t="s">
        <v>559</v>
      </c>
      <c r="D3660" t="s">
        <v>911</v>
      </c>
      <c r="E3660">
        <v>3280</v>
      </c>
      <c r="F3660">
        <v>3235</v>
      </c>
      <c r="G3660">
        <v>300</v>
      </c>
      <c r="H3660" t="s">
        <v>901</v>
      </c>
      <c r="I3660">
        <v>7205</v>
      </c>
      <c r="J3660" t="s">
        <v>56</v>
      </c>
      <c r="K3660" t="s">
        <v>913</v>
      </c>
      <c r="L3660">
        <v>710</v>
      </c>
      <c r="M3660">
        <v>693</v>
      </c>
      <c r="N3660">
        <v>1400</v>
      </c>
      <c r="O3660" t="s">
        <v>898</v>
      </c>
      <c r="P3660">
        <v>0.97522875037596501</v>
      </c>
      <c r="Q3660">
        <v>0.952057096528654</v>
      </c>
      <c r="R3660">
        <v>1.2263230821648799E-2</v>
      </c>
      <c r="S3660">
        <v>5.6666165763142901E-2</v>
      </c>
      <c r="T3660">
        <v>-8.2284422886194208E-3</v>
      </c>
      <c r="U3660">
        <v>8.2284422886194208E-3</v>
      </c>
      <c r="V3660">
        <v>0.14611448922797299</v>
      </c>
      <c r="W3660">
        <v>-0.05</v>
      </c>
      <c r="X3660">
        <v>0.03</v>
      </c>
      <c r="Y3660">
        <v>-211450</v>
      </c>
      <c r="Z3660">
        <v>-17621</v>
      </c>
      <c r="AA3660">
        <v>-0.8</v>
      </c>
      <c r="AB3660">
        <v>12</v>
      </c>
      <c r="AC3660">
        <v>5</v>
      </c>
      <c r="AD3660">
        <v>7</v>
      </c>
      <c r="AE3660">
        <v>41.67</v>
      </c>
      <c r="AF3660">
        <v>21</v>
      </c>
      <c r="AG3660">
        <v>0</v>
      </c>
      <c r="AH3660">
        <v>2</v>
      </c>
      <c r="AI3660">
        <v>10</v>
      </c>
      <c r="AJ3660" s="301">
        <v>43919</v>
      </c>
      <c r="AK3660">
        <v>2786</v>
      </c>
      <c r="AL3660">
        <v>588</v>
      </c>
      <c r="AM3660" s="301">
        <v>43828</v>
      </c>
      <c r="AN3660">
        <v>4075</v>
      </c>
      <c r="AO3660">
        <v>1162</v>
      </c>
      <c r="AP3660" s="301">
        <v>43645</v>
      </c>
      <c r="AQ3660">
        <v>3525</v>
      </c>
      <c r="AR3660">
        <v>912</v>
      </c>
      <c r="AS3660" s="301">
        <v>43280</v>
      </c>
      <c r="AT3660">
        <v>3350</v>
      </c>
      <c r="AU3660">
        <v>1171</v>
      </c>
    </row>
    <row r="3661" spans="1:47" x14ac:dyDescent="0.2">
      <c r="A3661" s="102">
        <v>2620</v>
      </c>
      <c r="B3661">
        <v>6479</v>
      </c>
      <c r="C3661" t="s">
        <v>449</v>
      </c>
      <c r="D3661" t="s">
        <v>903</v>
      </c>
      <c r="E3661">
        <v>1925</v>
      </c>
      <c r="F3661">
        <v>1922</v>
      </c>
      <c r="G3661">
        <v>500</v>
      </c>
      <c r="H3661" t="s">
        <v>898</v>
      </c>
      <c r="I3661">
        <v>9412</v>
      </c>
      <c r="J3661" t="s">
        <v>452</v>
      </c>
      <c r="K3661" t="s">
        <v>900</v>
      </c>
      <c r="L3661">
        <v>402</v>
      </c>
      <c r="M3661">
        <v>391</v>
      </c>
      <c r="N3661">
        <v>2500</v>
      </c>
      <c r="O3661" t="s">
        <v>901</v>
      </c>
      <c r="P3661">
        <v>0.912493096828629</v>
      </c>
      <c r="Q3661">
        <v>0.90804592074567803</v>
      </c>
      <c r="R3661">
        <v>4.2189058565653198E-3</v>
      </c>
      <c r="S3661">
        <v>5.9895193347127701E-3</v>
      </c>
      <c r="T3661">
        <v>2.71174388173602</v>
      </c>
      <c r="U3661">
        <v>2.71174388173602</v>
      </c>
      <c r="V3661">
        <v>1.59652753683196</v>
      </c>
      <c r="W3661">
        <v>13.17</v>
      </c>
      <c r="X3661">
        <v>1.72</v>
      </c>
      <c r="Y3661">
        <v>-211542</v>
      </c>
      <c r="Z3661">
        <v>-15110</v>
      </c>
      <c r="AA3661">
        <v>-0.67</v>
      </c>
      <c r="AB3661">
        <v>14</v>
      </c>
      <c r="AC3661">
        <v>7</v>
      </c>
      <c r="AD3661">
        <v>7</v>
      </c>
      <c r="AE3661">
        <v>50</v>
      </c>
      <c r="AF3661">
        <v>20</v>
      </c>
      <c r="AG3661">
        <v>1</v>
      </c>
      <c r="AH3661">
        <v>3</v>
      </c>
      <c r="AI3661">
        <v>10</v>
      </c>
      <c r="AJ3661" s="301">
        <v>43919</v>
      </c>
      <c r="AK3661">
        <v>1613</v>
      </c>
      <c r="AL3661">
        <v>393</v>
      </c>
      <c r="AM3661" s="301">
        <v>43828</v>
      </c>
      <c r="AN3661">
        <v>2277</v>
      </c>
      <c r="AO3661">
        <v>485</v>
      </c>
      <c r="AP3661" s="301">
        <v>43645</v>
      </c>
      <c r="AQ3661">
        <v>1891</v>
      </c>
      <c r="AR3661">
        <v>438</v>
      </c>
      <c r="AS3661" s="301">
        <v>43280</v>
      </c>
      <c r="AT3661">
        <v>1845</v>
      </c>
      <c r="AU3661">
        <v>538</v>
      </c>
    </row>
    <row r="3662" spans="1:47" x14ac:dyDescent="0.2">
      <c r="A3662" s="102">
        <v>3046</v>
      </c>
      <c r="B3662">
        <v>4849</v>
      </c>
      <c r="C3662" t="s">
        <v>448</v>
      </c>
      <c r="D3662" t="s">
        <v>910</v>
      </c>
      <c r="E3662">
        <v>2773</v>
      </c>
      <c r="F3662">
        <v>2667</v>
      </c>
      <c r="G3662">
        <v>400</v>
      </c>
      <c r="H3662" t="s">
        <v>901</v>
      </c>
      <c r="I3662">
        <v>6925</v>
      </c>
      <c r="J3662" t="s">
        <v>1177</v>
      </c>
      <c r="K3662" t="s">
        <v>903</v>
      </c>
      <c r="L3662">
        <v>1339</v>
      </c>
      <c r="M3662">
        <v>1427</v>
      </c>
      <c r="N3662">
        <v>700</v>
      </c>
      <c r="O3662" t="s">
        <v>898</v>
      </c>
      <c r="P3662">
        <v>0.86633631355894902</v>
      </c>
      <c r="Q3662">
        <v>0.89561065855679201</v>
      </c>
      <c r="R3662">
        <v>0.29473033153556599</v>
      </c>
      <c r="S3662" s="15">
        <v>5.3192638273435101E-2</v>
      </c>
      <c r="T3662">
        <v>-1.1919580314618401</v>
      </c>
      <c r="U3662">
        <v>1.1919580314618401</v>
      </c>
      <c r="V3662">
        <v>6.0728470403179198E-2</v>
      </c>
      <c r="W3662">
        <v>-12.33</v>
      </c>
      <c r="X3662">
        <v>6.36</v>
      </c>
      <c r="Y3662">
        <v>-212174</v>
      </c>
      <c r="Z3662">
        <v>-13261</v>
      </c>
      <c r="AA3662">
        <v>-0.68</v>
      </c>
      <c r="AB3662">
        <v>16</v>
      </c>
      <c r="AC3662">
        <v>6</v>
      </c>
      <c r="AD3662">
        <v>10</v>
      </c>
      <c r="AE3662">
        <v>37.5</v>
      </c>
      <c r="AF3662">
        <v>16</v>
      </c>
      <c r="AG3662">
        <v>4</v>
      </c>
      <c r="AH3662">
        <v>4</v>
      </c>
      <c r="AI3662">
        <v>8</v>
      </c>
      <c r="AJ3662" s="301">
        <v>43919</v>
      </c>
      <c r="AK3662">
        <v>2100</v>
      </c>
      <c r="AL3662">
        <v>1060</v>
      </c>
      <c r="AM3662" s="301">
        <v>43828</v>
      </c>
      <c r="AN3662">
        <v>4775</v>
      </c>
      <c r="AO3662">
        <v>1624</v>
      </c>
      <c r="AP3662" s="301">
        <v>43645</v>
      </c>
      <c r="AQ3662">
        <v>4265</v>
      </c>
      <c r="AR3662">
        <v>1435</v>
      </c>
      <c r="AS3662" s="301">
        <v>43280</v>
      </c>
      <c r="AT3662">
        <v>5350</v>
      </c>
      <c r="AU3662">
        <v>1385</v>
      </c>
    </row>
    <row r="3663" spans="1:47" x14ac:dyDescent="0.2">
      <c r="A3663" s="102">
        <v>790</v>
      </c>
      <c r="B3663">
        <v>1332</v>
      </c>
      <c r="C3663" t="s">
        <v>1174</v>
      </c>
      <c r="D3663" t="s">
        <v>974</v>
      </c>
      <c r="E3663">
        <v>468</v>
      </c>
      <c r="F3663">
        <v>456</v>
      </c>
      <c r="G3663">
        <v>2400</v>
      </c>
      <c r="H3663" t="s">
        <v>901</v>
      </c>
      <c r="I3663">
        <v>4118</v>
      </c>
      <c r="J3663" t="s">
        <v>1075</v>
      </c>
      <c r="K3663" t="s">
        <v>920</v>
      </c>
      <c r="L3663">
        <v>2750</v>
      </c>
      <c r="M3663">
        <v>2716</v>
      </c>
      <c r="N3663">
        <v>400</v>
      </c>
      <c r="O3663" t="s">
        <v>898</v>
      </c>
      <c r="P3663">
        <v>0.78497886152882101</v>
      </c>
      <c r="Q3663">
        <v>0.95133774051375197</v>
      </c>
      <c r="R3663">
        <v>0.20226512720546999</v>
      </c>
      <c r="S3663">
        <v>2.81046037096789E-3</v>
      </c>
      <c r="T3663">
        <v>-0.80570850840207398</v>
      </c>
      <c r="U3663">
        <v>0.80570850840207398</v>
      </c>
      <c r="V3663">
        <v>0.58213879571390403</v>
      </c>
      <c r="W3663">
        <v>-4.49</v>
      </c>
      <c r="X3663">
        <v>0.74</v>
      </c>
      <c r="Y3663">
        <v>-212267</v>
      </c>
      <c r="Z3663">
        <v>-13267</v>
      </c>
      <c r="AA3663">
        <v>-0.44</v>
      </c>
      <c r="AB3663">
        <v>16</v>
      </c>
      <c r="AC3663">
        <v>6</v>
      </c>
      <c r="AD3663">
        <v>10</v>
      </c>
      <c r="AE3663">
        <v>37.5</v>
      </c>
      <c r="AF3663">
        <v>20</v>
      </c>
      <c r="AG3663">
        <v>3</v>
      </c>
      <c r="AH3663">
        <v>2</v>
      </c>
      <c r="AI3663">
        <v>11</v>
      </c>
      <c r="AJ3663" s="301">
        <v>43919</v>
      </c>
      <c r="AK3663">
        <v>517</v>
      </c>
      <c r="AL3663">
        <v>2663</v>
      </c>
      <c r="AM3663" s="301">
        <v>43828</v>
      </c>
      <c r="AN3663">
        <v>652</v>
      </c>
      <c r="AO3663">
        <v>3520</v>
      </c>
      <c r="AP3663" s="301">
        <v>43645</v>
      </c>
      <c r="AQ3663">
        <v>674</v>
      </c>
      <c r="AR3663">
        <v>4155</v>
      </c>
      <c r="AS3663" s="301">
        <v>43280</v>
      </c>
      <c r="AT3663">
        <v>537</v>
      </c>
      <c r="AU3663">
        <v>4860</v>
      </c>
    </row>
    <row r="3664" spans="1:47" x14ac:dyDescent="0.2">
      <c r="A3664" s="102">
        <v>3632</v>
      </c>
      <c r="B3664">
        <v>1941</v>
      </c>
      <c r="C3664" t="s">
        <v>1159</v>
      </c>
      <c r="D3664" t="s">
        <v>907</v>
      </c>
      <c r="E3664">
        <v>2302</v>
      </c>
      <c r="F3664">
        <v>2285</v>
      </c>
      <c r="G3664">
        <v>400</v>
      </c>
      <c r="H3664" t="s">
        <v>898</v>
      </c>
      <c r="I3664">
        <v>8253</v>
      </c>
      <c r="J3664" t="s">
        <v>429</v>
      </c>
      <c r="K3664" t="s">
        <v>904</v>
      </c>
      <c r="L3664">
        <v>1254</v>
      </c>
      <c r="M3664">
        <v>1231</v>
      </c>
      <c r="N3664">
        <v>700</v>
      </c>
      <c r="O3664" t="s">
        <v>901</v>
      </c>
      <c r="P3664">
        <v>0.82154727125284899</v>
      </c>
      <c r="Q3664">
        <v>0.87212056126493598</v>
      </c>
      <c r="R3664">
        <v>8.2121924885042899E-2</v>
      </c>
      <c r="S3664">
        <v>4.3563248211488E-2</v>
      </c>
      <c r="T3664">
        <v>0.45397751279219201</v>
      </c>
      <c r="U3664">
        <v>0.45397751279219201</v>
      </c>
      <c r="V3664">
        <v>7.0974255093243899E-2</v>
      </c>
      <c r="W3664">
        <v>3.15</v>
      </c>
      <c r="X3664">
        <v>5.72</v>
      </c>
      <c r="Y3664">
        <v>-212899</v>
      </c>
      <c r="Z3664">
        <v>-15207</v>
      </c>
      <c r="AA3664">
        <v>-0.8</v>
      </c>
      <c r="AB3664">
        <v>14</v>
      </c>
      <c r="AC3664">
        <v>7</v>
      </c>
      <c r="AD3664">
        <v>7</v>
      </c>
      <c r="AE3664">
        <v>50</v>
      </c>
      <c r="AF3664">
        <v>17</v>
      </c>
      <c r="AG3664">
        <v>1</v>
      </c>
      <c r="AH3664">
        <v>4</v>
      </c>
      <c r="AI3664">
        <v>9</v>
      </c>
      <c r="AJ3664" s="301">
        <v>43919</v>
      </c>
      <c r="AK3664">
        <v>2248</v>
      </c>
      <c r="AL3664">
        <v>1288</v>
      </c>
      <c r="AM3664" s="301">
        <v>43828</v>
      </c>
      <c r="AN3664">
        <v>2532</v>
      </c>
      <c r="AO3664">
        <v>1901</v>
      </c>
      <c r="AP3664" s="301">
        <v>43645</v>
      </c>
      <c r="AQ3664">
        <v>2296</v>
      </c>
      <c r="AR3664">
        <v>1283</v>
      </c>
      <c r="AS3664" s="301">
        <v>43280</v>
      </c>
      <c r="AT3664">
        <v>2698</v>
      </c>
      <c r="AU3664">
        <v>1698</v>
      </c>
    </row>
    <row r="3665" spans="1:47" x14ac:dyDescent="0.2">
      <c r="A3665" s="102">
        <v>2564</v>
      </c>
      <c r="B3665">
        <v>4666</v>
      </c>
      <c r="C3665" t="s">
        <v>1342</v>
      </c>
      <c r="D3665" t="s">
        <v>917</v>
      </c>
      <c r="E3665">
        <v>1805</v>
      </c>
      <c r="F3665">
        <v>1797</v>
      </c>
      <c r="G3665">
        <v>600</v>
      </c>
      <c r="H3665" t="s">
        <v>901</v>
      </c>
      <c r="I3665">
        <v>9303</v>
      </c>
      <c r="J3665" t="s">
        <v>1166</v>
      </c>
      <c r="K3665" t="s">
        <v>1184</v>
      </c>
      <c r="L3665">
        <v>1276</v>
      </c>
      <c r="M3665">
        <v>1286</v>
      </c>
      <c r="N3665">
        <v>800</v>
      </c>
      <c r="O3665" t="s">
        <v>898</v>
      </c>
      <c r="P3665">
        <v>0.88208232407270704</v>
      </c>
      <c r="Q3665">
        <v>0.90942696316359195</v>
      </c>
      <c r="R3665">
        <v>0.25733883868554902</v>
      </c>
      <c r="S3665">
        <v>3.1992475730613902E-2</v>
      </c>
      <c r="T3665">
        <v>-0.20014053616672001</v>
      </c>
      <c r="U3665">
        <v>0.20014053616672001</v>
      </c>
      <c r="V3665">
        <v>0.30751625397648003</v>
      </c>
      <c r="W3665">
        <v>-2.17</v>
      </c>
      <c r="X3665">
        <v>4.58</v>
      </c>
      <c r="Y3665">
        <v>-212919</v>
      </c>
      <c r="Z3665">
        <v>-11829</v>
      </c>
      <c r="AA3665">
        <v>-0.59</v>
      </c>
      <c r="AB3665">
        <v>18</v>
      </c>
      <c r="AC3665">
        <v>9</v>
      </c>
      <c r="AD3665">
        <v>9</v>
      </c>
      <c r="AE3665">
        <v>50</v>
      </c>
      <c r="AF3665">
        <v>17</v>
      </c>
      <c r="AG3665">
        <v>3</v>
      </c>
      <c r="AH3665">
        <v>5</v>
      </c>
      <c r="AI3665">
        <v>10</v>
      </c>
      <c r="AJ3665" s="301">
        <v>43919</v>
      </c>
      <c r="AK3665">
        <v>1620</v>
      </c>
      <c r="AL3665">
        <v>1217</v>
      </c>
      <c r="AM3665" s="301">
        <v>43828</v>
      </c>
      <c r="AN3665">
        <v>2669</v>
      </c>
      <c r="AO3665">
        <v>1471</v>
      </c>
      <c r="AP3665" s="301">
        <v>43645</v>
      </c>
      <c r="AQ3665">
        <v>2515</v>
      </c>
      <c r="AR3665">
        <v>1417</v>
      </c>
      <c r="AS3665" s="301">
        <v>43280</v>
      </c>
      <c r="AT3665">
        <v>2910</v>
      </c>
      <c r="AU3665">
        <v>1330</v>
      </c>
    </row>
    <row r="3666" spans="1:47" x14ac:dyDescent="0.2">
      <c r="A3666" s="102">
        <v>406</v>
      </c>
      <c r="B3666">
        <v>1833</v>
      </c>
      <c r="C3666" t="s">
        <v>1197</v>
      </c>
      <c r="D3666" t="s">
        <v>907</v>
      </c>
      <c r="E3666">
        <v>2457</v>
      </c>
      <c r="F3666">
        <v>2481</v>
      </c>
      <c r="G3666">
        <v>200</v>
      </c>
      <c r="H3666" t="s">
        <v>901</v>
      </c>
      <c r="I3666">
        <v>4114</v>
      </c>
      <c r="J3666" t="s">
        <v>997</v>
      </c>
      <c r="K3666" t="s">
        <v>920</v>
      </c>
      <c r="L3666">
        <v>5560</v>
      </c>
      <c r="M3666">
        <v>5590</v>
      </c>
      <c r="N3666">
        <v>100</v>
      </c>
      <c r="O3666" t="s">
        <v>898</v>
      </c>
      <c r="P3666">
        <v>0.932766019842729</v>
      </c>
      <c r="Q3666">
        <v>0.96043610699264104</v>
      </c>
      <c r="R3666">
        <v>7.0899812290095607E-2</v>
      </c>
      <c r="S3666">
        <v>1.3294572711132699E-4</v>
      </c>
      <c r="T3666">
        <v>-6.6859769165770105E-2</v>
      </c>
      <c r="U3666">
        <v>6.6859769165770105E-2</v>
      </c>
      <c r="V3666">
        <v>0.14617104395861999</v>
      </c>
      <c r="W3666">
        <v>-0.23</v>
      </c>
      <c r="X3666">
        <v>11.23</v>
      </c>
      <c r="Y3666">
        <v>-213062</v>
      </c>
      <c r="Z3666">
        <v>-30437</v>
      </c>
      <c r="AA3666">
        <v>-2.06</v>
      </c>
      <c r="AB3666">
        <v>7</v>
      </c>
      <c r="AC3666">
        <v>2</v>
      </c>
      <c r="AD3666">
        <v>5</v>
      </c>
      <c r="AE3666">
        <v>28.57</v>
      </c>
      <c r="AF3666">
        <v>18</v>
      </c>
      <c r="AG3666">
        <v>0</v>
      </c>
      <c r="AH3666">
        <v>2</v>
      </c>
      <c r="AI3666">
        <v>5</v>
      </c>
      <c r="AJ3666" s="301">
        <v>43919</v>
      </c>
      <c r="AK3666">
        <v>2274</v>
      </c>
      <c r="AL3666">
        <v>5180</v>
      </c>
      <c r="AM3666" s="301">
        <v>43828</v>
      </c>
      <c r="AN3666">
        <v>3010</v>
      </c>
      <c r="AO3666">
        <v>6790</v>
      </c>
      <c r="AP3666" s="301">
        <v>43645</v>
      </c>
      <c r="AQ3666">
        <v>3380</v>
      </c>
      <c r="AR3666">
        <v>7230</v>
      </c>
      <c r="AS3666" s="301">
        <v>43280</v>
      </c>
      <c r="AT3666">
        <v>3465</v>
      </c>
      <c r="AU3666">
        <v>7900</v>
      </c>
    </row>
    <row r="3667" spans="1:47" x14ac:dyDescent="0.2">
      <c r="A3667" s="102">
        <v>3521</v>
      </c>
      <c r="B3667">
        <v>3863</v>
      </c>
      <c r="C3667" t="s">
        <v>1050</v>
      </c>
      <c r="D3667" t="s">
        <v>1049</v>
      </c>
      <c r="E3667">
        <v>1536</v>
      </c>
      <c r="F3667">
        <v>1503</v>
      </c>
      <c r="G3667">
        <v>700</v>
      </c>
      <c r="H3667" t="s">
        <v>901</v>
      </c>
      <c r="I3667">
        <v>9613</v>
      </c>
      <c r="J3667" t="s">
        <v>1183</v>
      </c>
      <c r="K3667" t="s">
        <v>900</v>
      </c>
      <c r="L3667">
        <v>1203</v>
      </c>
      <c r="M3667">
        <v>1177</v>
      </c>
      <c r="N3667">
        <v>900</v>
      </c>
      <c r="O3667" t="s">
        <v>898</v>
      </c>
      <c r="P3667">
        <v>0.74018525191212503</v>
      </c>
      <c r="Q3667">
        <v>0.87656225861708903</v>
      </c>
      <c r="R3667" s="15">
        <v>6.8908759815180702E-3</v>
      </c>
      <c r="S3667">
        <v>7.9326754015980203E-2</v>
      </c>
      <c r="T3667">
        <v>-0.79606406417383802</v>
      </c>
      <c r="U3667">
        <v>0.79606406417383802</v>
      </c>
      <c r="V3667">
        <v>0.73403688402088096</v>
      </c>
      <c r="W3667">
        <v>-6.83</v>
      </c>
      <c r="X3667">
        <v>0.68</v>
      </c>
      <c r="Y3667">
        <v>-213496</v>
      </c>
      <c r="Z3667">
        <v>-11237</v>
      </c>
      <c r="AA3667">
        <v>-0.55000000000000004</v>
      </c>
      <c r="AB3667">
        <v>19</v>
      </c>
      <c r="AC3667">
        <v>8</v>
      </c>
      <c r="AD3667">
        <v>11</v>
      </c>
      <c r="AE3667">
        <v>42.11</v>
      </c>
      <c r="AF3667">
        <v>19</v>
      </c>
      <c r="AG3667">
        <v>1</v>
      </c>
      <c r="AH3667">
        <v>1</v>
      </c>
      <c r="AI3667">
        <v>17</v>
      </c>
      <c r="AJ3667" s="301">
        <v>43919</v>
      </c>
      <c r="AK3667">
        <v>1583</v>
      </c>
      <c r="AL3667">
        <v>1043</v>
      </c>
      <c r="AM3667" s="301">
        <v>43828</v>
      </c>
      <c r="AN3667">
        <v>1848</v>
      </c>
      <c r="AO3667">
        <v>1467</v>
      </c>
      <c r="AP3667" s="301">
        <v>43645</v>
      </c>
      <c r="AQ3667">
        <v>1925</v>
      </c>
      <c r="AR3667">
        <v>1461</v>
      </c>
      <c r="AS3667" s="301">
        <v>43280</v>
      </c>
      <c r="AT3667">
        <v>1732</v>
      </c>
      <c r="AU3667">
        <v>1251</v>
      </c>
    </row>
    <row r="3668" spans="1:47" x14ac:dyDescent="0.2">
      <c r="A3668" s="102">
        <v>355</v>
      </c>
      <c r="B3668">
        <v>4208</v>
      </c>
      <c r="C3668" t="s">
        <v>1026</v>
      </c>
      <c r="D3668" t="s">
        <v>920</v>
      </c>
      <c r="E3668">
        <v>1810</v>
      </c>
      <c r="F3668">
        <v>1797</v>
      </c>
      <c r="G3668">
        <v>600</v>
      </c>
      <c r="H3668" t="s">
        <v>901</v>
      </c>
      <c r="I3668">
        <v>4849</v>
      </c>
      <c r="J3668" t="s">
        <v>448</v>
      </c>
      <c r="K3668" t="s">
        <v>910</v>
      </c>
      <c r="L3668">
        <v>2773</v>
      </c>
      <c r="M3668">
        <v>2667</v>
      </c>
      <c r="N3668">
        <v>400</v>
      </c>
      <c r="O3668" t="s">
        <v>898</v>
      </c>
      <c r="P3668">
        <v>0.91855758466816695</v>
      </c>
      <c r="Q3668">
        <v>0.96166662938922898</v>
      </c>
      <c r="R3668">
        <v>6.0649362673848801E-2</v>
      </c>
      <c r="S3668">
        <v>7.7244966795911004E-4</v>
      </c>
      <c r="T3668">
        <v>-0.50701391143937802</v>
      </c>
      <c r="U3668">
        <v>0.50701391143937802</v>
      </c>
      <c r="V3668">
        <v>0.77730212569641799</v>
      </c>
      <c r="W3668">
        <v>-6.38</v>
      </c>
      <c r="X3668">
        <v>1.07</v>
      </c>
      <c r="Y3668">
        <v>-213791</v>
      </c>
      <c r="Z3668">
        <v>-15271</v>
      </c>
      <c r="AA3668">
        <v>-0.6</v>
      </c>
      <c r="AB3668">
        <v>14</v>
      </c>
      <c r="AC3668">
        <v>4</v>
      </c>
      <c r="AD3668">
        <v>10</v>
      </c>
      <c r="AE3668">
        <v>28.57</v>
      </c>
      <c r="AF3668">
        <v>18</v>
      </c>
      <c r="AG3668">
        <v>3</v>
      </c>
      <c r="AH3668">
        <v>2</v>
      </c>
      <c r="AI3668">
        <v>9</v>
      </c>
      <c r="AJ3668" s="301">
        <v>43919</v>
      </c>
      <c r="AK3668">
        <v>1691</v>
      </c>
      <c r="AL3668">
        <v>2100</v>
      </c>
      <c r="AM3668" s="301">
        <v>43828</v>
      </c>
      <c r="AN3668">
        <v>2379</v>
      </c>
      <c r="AO3668">
        <v>4775</v>
      </c>
      <c r="AP3668" s="301">
        <v>43645</v>
      </c>
      <c r="AQ3668">
        <v>2298</v>
      </c>
      <c r="AR3668">
        <v>4265</v>
      </c>
      <c r="AS3668" s="301">
        <v>43280</v>
      </c>
      <c r="AT3668">
        <v>2821</v>
      </c>
      <c r="AU3668">
        <v>5350</v>
      </c>
    </row>
    <row r="3669" spans="1:47" x14ac:dyDescent="0.2">
      <c r="A3669" s="102">
        <v>3853</v>
      </c>
      <c r="B3669">
        <v>3086</v>
      </c>
      <c r="C3669" t="s">
        <v>503</v>
      </c>
      <c r="D3669" t="s">
        <v>921</v>
      </c>
      <c r="E3669">
        <v>795</v>
      </c>
      <c r="F3669">
        <v>758</v>
      </c>
      <c r="G3669">
        <v>700</v>
      </c>
      <c r="H3669" t="s">
        <v>901</v>
      </c>
      <c r="I3669">
        <v>6201</v>
      </c>
      <c r="J3669" t="s">
        <v>1150</v>
      </c>
      <c r="K3669" t="s">
        <v>913</v>
      </c>
      <c r="L3669">
        <v>5750</v>
      </c>
      <c r="M3669">
        <v>5650</v>
      </c>
      <c r="N3669">
        <v>100</v>
      </c>
      <c r="O3669" t="s">
        <v>898</v>
      </c>
      <c r="P3669">
        <v>0.61966831585667004</v>
      </c>
      <c r="Q3669">
        <v>0.86266526883044603</v>
      </c>
      <c r="R3669">
        <v>0.155995012106104</v>
      </c>
      <c r="S3669">
        <v>5.6291466486228597E-2</v>
      </c>
      <c r="T3669">
        <v>-2.1837579515002701</v>
      </c>
      <c r="U3669">
        <v>2.1837579515002701</v>
      </c>
      <c r="V3669">
        <v>1.8594177445343201</v>
      </c>
      <c r="W3669">
        <v>-21.72</v>
      </c>
      <c r="X3669">
        <v>6.09</v>
      </c>
      <c r="Y3669">
        <v>-214122</v>
      </c>
      <c r="Z3669">
        <v>-16471</v>
      </c>
      <c r="AA3669">
        <v>-0.84</v>
      </c>
      <c r="AB3669">
        <v>13</v>
      </c>
      <c r="AC3669">
        <v>7</v>
      </c>
      <c r="AD3669">
        <v>6</v>
      </c>
      <c r="AE3669">
        <v>53.85</v>
      </c>
      <c r="AF3669">
        <v>20</v>
      </c>
      <c r="AG3669">
        <v>1</v>
      </c>
      <c r="AH3669">
        <v>2</v>
      </c>
      <c r="AI3669">
        <v>10</v>
      </c>
      <c r="AJ3669" s="301">
        <v>43919</v>
      </c>
      <c r="AK3669">
        <v>907</v>
      </c>
      <c r="AL3669">
        <v>5370</v>
      </c>
      <c r="AM3669" s="301">
        <v>43828</v>
      </c>
      <c r="AN3669">
        <v>1530</v>
      </c>
      <c r="AO3669">
        <v>6330</v>
      </c>
      <c r="AP3669" s="301">
        <v>43645</v>
      </c>
      <c r="AQ3669">
        <v>1244</v>
      </c>
      <c r="AR3669">
        <v>6040</v>
      </c>
      <c r="AS3669" s="301">
        <v>43280</v>
      </c>
      <c r="AT3669">
        <v>1630</v>
      </c>
      <c r="AU3669">
        <v>6010</v>
      </c>
    </row>
    <row r="3670" spans="1:47" x14ac:dyDescent="0.2">
      <c r="A3670" s="102">
        <v>3875</v>
      </c>
      <c r="B3670">
        <v>3105</v>
      </c>
      <c r="C3670" t="s">
        <v>46</v>
      </c>
      <c r="D3670" t="s">
        <v>903</v>
      </c>
      <c r="E3670">
        <v>781</v>
      </c>
      <c r="F3670">
        <v>776</v>
      </c>
      <c r="G3670">
        <v>1300</v>
      </c>
      <c r="H3670" t="s">
        <v>898</v>
      </c>
      <c r="I3670">
        <v>3197</v>
      </c>
      <c r="J3670" t="s">
        <v>508</v>
      </c>
      <c r="K3670" t="s">
        <v>921</v>
      </c>
      <c r="L3670">
        <v>1738</v>
      </c>
      <c r="M3670">
        <v>1715</v>
      </c>
      <c r="N3670">
        <v>600</v>
      </c>
      <c r="O3670" t="s">
        <v>901</v>
      </c>
      <c r="P3670">
        <v>0.895661884806362</v>
      </c>
      <c r="Q3670">
        <v>0.86204429396348403</v>
      </c>
      <c r="R3670" s="15">
        <v>9.9800392554831294E-2</v>
      </c>
      <c r="S3670">
        <v>4.0719307330534603E-2</v>
      </c>
      <c r="T3670">
        <v>0.30130298538656902</v>
      </c>
      <c r="U3670">
        <v>0.30130298538656902</v>
      </c>
      <c r="V3670">
        <v>0.28810794562355102</v>
      </c>
      <c r="W3670">
        <v>1.96</v>
      </c>
      <c r="X3670">
        <v>1.96</v>
      </c>
      <c r="Y3670">
        <v>-214312</v>
      </c>
      <c r="Z3670">
        <v>-10716</v>
      </c>
      <c r="AA3670">
        <v>-0.51</v>
      </c>
      <c r="AB3670">
        <v>20</v>
      </c>
      <c r="AC3670">
        <v>10</v>
      </c>
      <c r="AD3670">
        <v>10</v>
      </c>
      <c r="AE3670">
        <v>50</v>
      </c>
      <c r="AF3670">
        <v>16</v>
      </c>
      <c r="AG3670">
        <v>3</v>
      </c>
      <c r="AH3670">
        <v>7</v>
      </c>
      <c r="AI3670">
        <v>10</v>
      </c>
      <c r="AJ3670" s="301">
        <v>43919</v>
      </c>
      <c r="AK3670">
        <v>730</v>
      </c>
      <c r="AL3670">
        <v>1614</v>
      </c>
      <c r="AM3670" s="301">
        <v>43828</v>
      </c>
      <c r="AN3670">
        <v>1045</v>
      </c>
      <c r="AO3670">
        <v>2135</v>
      </c>
      <c r="AP3670" s="301">
        <v>43645</v>
      </c>
      <c r="AQ3670">
        <v>844</v>
      </c>
      <c r="AR3670">
        <v>1873</v>
      </c>
      <c r="AS3670" s="301">
        <v>43280</v>
      </c>
      <c r="AT3670">
        <v>1164</v>
      </c>
      <c r="AU3670">
        <v>1626</v>
      </c>
    </row>
    <row r="3671" spans="1:47" x14ac:dyDescent="0.2">
      <c r="A3671" s="102">
        <v>3379</v>
      </c>
      <c r="B3671">
        <v>1605</v>
      </c>
      <c r="C3671" t="s">
        <v>1062</v>
      </c>
      <c r="D3671" t="s">
        <v>1045</v>
      </c>
      <c r="E3671">
        <v>672.9</v>
      </c>
      <c r="F3671">
        <v>659.6</v>
      </c>
      <c r="G3671">
        <v>1200</v>
      </c>
      <c r="H3671" t="s">
        <v>901</v>
      </c>
      <c r="I3671">
        <v>1801</v>
      </c>
      <c r="J3671" t="s">
        <v>1352</v>
      </c>
      <c r="K3671" t="s">
        <v>907</v>
      </c>
      <c r="L3671">
        <v>3845</v>
      </c>
      <c r="M3671">
        <v>3905</v>
      </c>
      <c r="N3671">
        <v>200</v>
      </c>
      <c r="O3671" t="s">
        <v>898</v>
      </c>
      <c r="P3671">
        <v>0.82886179973325602</v>
      </c>
      <c r="Q3671">
        <v>0.88246329256183398</v>
      </c>
      <c r="R3671" s="15">
        <v>0.21521270599287301</v>
      </c>
      <c r="S3671">
        <v>5.3076019177826401E-2</v>
      </c>
      <c r="T3671">
        <v>-2.5204668658348002</v>
      </c>
      <c r="U3671">
        <v>2.5204668658348002</v>
      </c>
      <c r="V3671">
        <v>1.873758949782</v>
      </c>
      <c r="W3671">
        <v>-15.25</v>
      </c>
      <c r="X3671">
        <v>1.35</v>
      </c>
      <c r="Y3671">
        <v>-214325</v>
      </c>
      <c r="Z3671">
        <v>-13395</v>
      </c>
      <c r="AA3671">
        <v>-0.75</v>
      </c>
      <c r="AB3671">
        <v>16</v>
      </c>
      <c r="AC3671">
        <v>7</v>
      </c>
      <c r="AD3671">
        <v>9</v>
      </c>
      <c r="AE3671">
        <v>43.75</v>
      </c>
      <c r="AF3671">
        <v>18</v>
      </c>
      <c r="AG3671">
        <v>2</v>
      </c>
      <c r="AH3671">
        <v>4</v>
      </c>
      <c r="AI3671">
        <v>10</v>
      </c>
      <c r="AJ3671" s="301">
        <v>43919</v>
      </c>
      <c r="AK3671">
        <v>599.20000000000005</v>
      </c>
      <c r="AL3671">
        <v>3355</v>
      </c>
      <c r="AM3671" s="301">
        <v>43828</v>
      </c>
      <c r="AN3671">
        <v>1136.5</v>
      </c>
      <c r="AO3671">
        <v>4545</v>
      </c>
      <c r="AP3671" s="301">
        <v>43645</v>
      </c>
      <c r="AQ3671">
        <v>992.9</v>
      </c>
      <c r="AR3671">
        <v>3990</v>
      </c>
      <c r="AS3671" s="301">
        <v>43280</v>
      </c>
      <c r="AT3671">
        <v>1132.5</v>
      </c>
      <c r="AU3671">
        <v>5980</v>
      </c>
    </row>
    <row r="3672" spans="1:47" x14ac:dyDescent="0.2">
      <c r="A3672" s="102">
        <v>2874</v>
      </c>
      <c r="B3672">
        <v>3405</v>
      </c>
      <c r="C3672" t="s">
        <v>1265</v>
      </c>
      <c r="D3672" t="s">
        <v>920</v>
      </c>
      <c r="E3672">
        <v>1120</v>
      </c>
      <c r="F3672">
        <v>1104</v>
      </c>
      <c r="G3672">
        <v>1000</v>
      </c>
      <c r="H3672" t="s">
        <v>901</v>
      </c>
      <c r="I3672">
        <v>4091</v>
      </c>
      <c r="J3672" t="s">
        <v>1334</v>
      </c>
      <c r="K3672" t="s">
        <v>920</v>
      </c>
      <c r="L3672">
        <v>1721</v>
      </c>
      <c r="M3672">
        <v>1751</v>
      </c>
      <c r="N3672">
        <v>600</v>
      </c>
      <c r="O3672" t="s">
        <v>898</v>
      </c>
      <c r="P3672">
        <v>0.86659872736631804</v>
      </c>
      <c r="Q3672">
        <v>0.90156324001694799</v>
      </c>
      <c r="R3672">
        <v>0.21054970571699899</v>
      </c>
      <c r="S3672">
        <v>1.9092068241408001E-2</v>
      </c>
      <c r="T3672">
        <v>-0.31304420153641999</v>
      </c>
      <c r="U3672">
        <v>0.31304420153641999</v>
      </c>
      <c r="V3672">
        <v>0.30489554742866898</v>
      </c>
      <c r="W3672">
        <v>-2.56</v>
      </c>
      <c r="X3672">
        <v>5.08</v>
      </c>
      <c r="Y3672">
        <v>-214495</v>
      </c>
      <c r="Z3672">
        <v>-15321</v>
      </c>
      <c r="AA3672">
        <v>-0.76</v>
      </c>
      <c r="AB3672">
        <v>14</v>
      </c>
      <c r="AC3672">
        <v>7</v>
      </c>
      <c r="AD3672">
        <v>7</v>
      </c>
      <c r="AE3672">
        <v>50</v>
      </c>
      <c r="AF3672">
        <v>16</v>
      </c>
      <c r="AG3672">
        <v>2</v>
      </c>
      <c r="AH3672">
        <v>4</v>
      </c>
      <c r="AI3672">
        <v>8</v>
      </c>
      <c r="AJ3672" s="301">
        <v>43919</v>
      </c>
      <c r="AK3672">
        <v>1129</v>
      </c>
      <c r="AL3672">
        <v>1662</v>
      </c>
      <c r="AM3672" s="301">
        <v>43828</v>
      </c>
      <c r="AN3672">
        <v>1331</v>
      </c>
      <c r="AO3672">
        <v>2428</v>
      </c>
      <c r="AP3672" s="301">
        <v>43645</v>
      </c>
      <c r="AQ3672">
        <v>1308</v>
      </c>
      <c r="AR3672">
        <v>2285</v>
      </c>
      <c r="AS3672" s="301">
        <v>43280</v>
      </c>
      <c r="AT3672">
        <v>1497</v>
      </c>
      <c r="AU3672">
        <v>1526</v>
      </c>
    </row>
    <row r="3673" spans="1:47" x14ac:dyDescent="0.2">
      <c r="A3673" s="102">
        <v>1</v>
      </c>
      <c r="B3673">
        <v>5401</v>
      </c>
      <c r="C3673" t="s">
        <v>1139</v>
      </c>
      <c r="D3673" t="s">
        <v>939</v>
      </c>
      <c r="E3673">
        <v>997.7</v>
      </c>
      <c r="F3673">
        <v>975.8</v>
      </c>
      <c r="G3673">
        <v>1100</v>
      </c>
      <c r="H3673" t="s">
        <v>898</v>
      </c>
      <c r="I3673">
        <v>5411</v>
      </c>
      <c r="J3673" t="s">
        <v>1180</v>
      </c>
      <c r="K3673" t="s">
        <v>939</v>
      </c>
      <c r="L3673">
        <v>762</v>
      </c>
      <c r="M3673">
        <v>748</v>
      </c>
      <c r="N3673">
        <v>1400</v>
      </c>
      <c r="O3673" t="s">
        <v>901</v>
      </c>
      <c r="P3673">
        <v>0.96951513138552603</v>
      </c>
      <c r="Q3673">
        <v>0.99577801499561902</v>
      </c>
      <c r="R3673">
        <v>0.29416703640676201</v>
      </c>
      <c r="S3673">
        <v>2.0715208775507299E-3</v>
      </c>
      <c r="T3673">
        <v>1.10445817952571</v>
      </c>
      <c r="U3673">
        <v>1.10445817952571</v>
      </c>
      <c r="V3673">
        <v>1.14302559987679</v>
      </c>
      <c r="W3673">
        <v>2.75</v>
      </c>
      <c r="X3673">
        <v>2.44</v>
      </c>
      <c r="Y3673">
        <v>-216749</v>
      </c>
      <c r="Z3673">
        <v>-16673</v>
      </c>
      <c r="AA3673">
        <v>-0.81</v>
      </c>
      <c r="AB3673">
        <v>13</v>
      </c>
      <c r="AC3673">
        <v>4</v>
      </c>
      <c r="AD3673">
        <v>9</v>
      </c>
      <c r="AE3673">
        <v>30.77</v>
      </c>
      <c r="AF3673">
        <v>21</v>
      </c>
      <c r="AG3673">
        <v>0</v>
      </c>
      <c r="AH3673">
        <v>0</v>
      </c>
      <c r="AI3673">
        <v>13</v>
      </c>
      <c r="AJ3673" s="301">
        <v>43919</v>
      </c>
      <c r="AK3673">
        <v>1006</v>
      </c>
      <c r="AL3673">
        <v>767</v>
      </c>
      <c r="AM3673" s="301">
        <v>43828</v>
      </c>
      <c r="AN3673">
        <v>1654</v>
      </c>
      <c r="AO3673">
        <v>1411</v>
      </c>
      <c r="AP3673" s="301">
        <v>43645</v>
      </c>
      <c r="AQ3673">
        <v>1874</v>
      </c>
      <c r="AR3673">
        <v>1604</v>
      </c>
      <c r="AS3673" s="301">
        <v>43280</v>
      </c>
      <c r="AT3673">
        <v>2117</v>
      </c>
      <c r="AU3673">
        <v>2055</v>
      </c>
    </row>
    <row r="3674" spans="1:47" x14ac:dyDescent="0.2">
      <c r="A3674" s="102">
        <v>4061</v>
      </c>
      <c r="B3674">
        <v>6141</v>
      </c>
      <c r="C3674" t="s">
        <v>1069</v>
      </c>
      <c r="D3674" t="s">
        <v>909</v>
      </c>
      <c r="E3674">
        <v>1254</v>
      </c>
      <c r="F3674">
        <v>1256</v>
      </c>
      <c r="G3674">
        <v>800</v>
      </c>
      <c r="H3674" t="s">
        <v>898</v>
      </c>
      <c r="I3674">
        <v>8056</v>
      </c>
      <c r="J3674" t="s">
        <v>1745</v>
      </c>
      <c r="K3674" t="s">
        <v>900</v>
      </c>
      <c r="L3674">
        <v>3390</v>
      </c>
      <c r="M3674">
        <v>3330</v>
      </c>
      <c r="N3674">
        <v>300</v>
      </c>
      <c r="O3674" t="s">
        <v>901</v>
      </c>
      <c r="P3674">
        <v>0.91271753691352298</v>
      </c>
      <c r="Q3674">
        <v>0.85236209814779296</v>
      </c>
      <c r="R3674">
        <v>7.5510913606876506E-2</v>
      </c>
      <c r="S3674" s="15">
        <v>2.5429456407050601E-2</v>
      </c>
      <c r="T3674">
        <v>0.40686398726713802</v>
      </c>
      <c r="U3674">
        <v>0.40686398726713802</v>
      </c>
      <c r="V3674">
        <v>0.31828813841000198</v>
      </c>
      <c r="W3674">
        <v>4.24</v>
      </c>
      <c r="X3674">
        <v>0.57999999999999996</v>
      </c>
      <c r="Y3674">
        <v>-216905</v>
      </c>
      <c r="Z3674">
        <v>-14460</v>
      </c>
      <c r="AA3674">
        <v>-0.71</v>
      </c>
      <c r="AB3674">
        <v>15</v>
      </c>
      <c r="AC3674">
        <v>5</v>
      </c>
      <c r="AD3674">
        <v>10</v>
      </c>
      <c r="AE3674">
        <v>33.33</v>
      </c>
      <c r="AF3674">
        <v>16</v>
      </c>
      <c r="AG3674">
        <v>4</v>
      </c>
      <c r="AH3674">
        <v>5</v>
      </c>
      <c r="AI3674">
        <v>6</v>
      </c>
      <c r="AJ3674" s="301">
        <v>43919</v>
      </c>
      <c r="AK3674">
        <v>906</v>
      </c>
      <c r="AL3674">
        <v>2910</v>
      </c>
      <c r="AM3674" s="301">
        <v>43828</v>
      </c>
      <c r="AN3674">
        <v>1690</v>
      </c>
      <c r="AO3674">
        <v>3425</v>
      </c>
      <c r="AP3674" s="301">
        <v>43645</v>
      </c>
      <c r="AQ3674">
        <v>1836</v>
      </c>
      <c r="AR3674">
        <v>3630</v>
      </c>
      <c r="AS3674" s="301">
        <v>43280</v>
      </c>
      <c r="AT3674">
        <v>1514</v>
      </c>
      <c r="AU3674">
        <v>2784</v>
      </c>
    </row>
    <row r="3675" spans="1:47" x14ac:dyDescent="0.2">
      <c r="A3675" s="102">
        <v>3917</v>
      </c>
      <c r="B3675">
        <v>3046</v>
      </c>
      <c r="C3675" t="s">
        <v>500</v>
      </c>
      <c r="D3675" t="s">
        <v>921</v>
      </c>
      <c r="E3675">
        <v>6700</v>
      </c>
      <c r="F3675">
        <v>6590</v>
      </c>
      <c r="G3675">
        <v>100</v>
      </c>
      <c r="H3675" t="s">
        <v>898</v>
      </c>
      <c r="I3675">
        <v>8804</v>
      </c>
      <c r="J3675" t="s">
        <v>670</v>
      </c>
      <c r="K3675" t="s">
        <v>917</v>
      </c>
      <c r="L3675">
        <v>1236</v>
      </c>
      <c r="M3675">
        <v>1208</v>
      </c>
      <c r="N3675">
        <v>500</v>
      </c>
      <c r="O3675" t="s">
        <v>901</v>
      </c>
      <c r="P3675">
        <v>0.86669613823601899</v>
      </c>
      <c r="Q3675">
        <v>0.85951358713622905</v>
      </c>
      <c r="R3675">
        <v>0.13690168508266801</v>
      </c>
      <c r="S3675">
        <v>9.5316654492035996E-2</v>
      </c>
      <c r="T3675">
        <v>1.0314709296083899</v>
      </c>
      <c r="U3675">
        <v>1.0314709296083899</v>
      </c>
      <c r="V3675">
        <v>0.53665428320938102</v>
      </c>
      <c r="W3675">
        <v>6.88</v>
      </c>
      <c r="X3675">
        <v>8.35</v>
      </c>
      <c r="Y3675">
        <v>-216928</v>
      </c>
      <c r="Z3675">
        <v>-15495</v>
      </c>
      <c r="AA3675">
        <v>-0.74</v>
      </c>
      <c r="AB3675">
        <v>14</v>
      </c>
      <c r="AC3675">
        <v>5</v>
      </c>
      <c r="AD3675">
        <v>9</v>
      </c>
      <c r="AE3675">
        <v>35.71</v>
      </c>
      <c r="AF3675">
        <v>14</v>
      </c>
      <c r="AG3675">
        <v>3</v>
      </c>
      <c r="AH3675">
        <v>5</v>
      </c>
      <c r="AI3675">
        <v>6</v>
      </c>
      <c r="AJ3675" s="301">
        <v>43919</v>
      </c>
      <c r="AK3675">
        <v>6090</v>
      </c>
      <c r="AL3675">
        <v>1115</v>
      </c>
      <c r="AM3675" s="301">
        <v>43828</v>
      </c>
      <c r="AN3675">
        <v>7380</v>
      </c>
      <c r="AO3675">
        <v>1709</v>
      </c>
      <c r="AP3675" s="301">
        <v>43645</v>
      </c>
      <c r="AQ3675">
        <v>6050</v>
      </c>
      <c r="AR3675">
        <v>1225</v>
      </c>
      <c r="AS3675" s="301">
        <v>43280</v>
      </c>
      <c r="AT3675">
        <v>6070</v>
      </c>
      <c r="AU3675">
        <v>1489</v>
      </c>
    </row>
    <row r="3676" spans="1:47" x14ac:dyDescent="0.2">
      <c r="A3676" s="102">
        <v>3771</v>
      </c>
      <c r="B3676">
        <v>2282</v>
      </c>
      <c r="C3676" t="s">
        <v>1429</v>
      </c>
      <c r="D3676" t="s">
        <v>923</v>
      </c>
      <c r="E3676">
        <v>4225</v>
      </c>
      <c r="F3676">
        <v>4200</v>
      </c>
      <c r="G3676">
        <v>200</v>
      </c>
      <c r="H3676" t="s">
        <v>898</v>
      </c>
      <c r="I3676">
        <v>7278</v>
      </c>
      <c r="J3676" t="s">
        <v>42</v>
      </c>
      <c r="K3676" t="s">
        <v>913</v>
      </c>
      <c r="L3676">
        <v>1620</v>
      </c>
      <c r="M3676">
        <v>1574</v>
      </c>
      <c r="N3676">
        <v>500</v>
      </c>
      <c r="O3676" t="s">
        <v>901</v>
      </c>
      <c r="P3676">
        <v>0.72696600296126102</v>
      </c>
      <c r="Q3676">
        <v>0.86643991381580698</v>
      </c>
      <c r="R3676">
        <v>0.402917035486133</v>
      </c>
      <c r="S3676" s="15">
        <v>8.2243078650034607E-2</v>
      </c>
      <c r="T3676">
        <v>2.3867708463638402</v>
      </c>
      <c r="U3676">
        <v>2.3867708463638402</v>
      </c>
      <c r="V3676">
        <v>2.11263823053614</v>
      </c>
      <c r="W3676">
        <v>13.13</v>
      </c>
      <c r="X3676">
        <v>6.31</v>
      </c>
      <c r="Y3676">
        <v>-217119</v>
      </c>
      <c r="Z3676">
        <v>-36186</v>
      </c>
      <c r="AA3676">
        <v>-2.08</v>
      </c>
      <c r="AB3676">
        <v>6</v>
      </c>
      <c r="AC3676">
        <v>2</v>
      </c>
      <c r="AD3676">
        <v>4</v>
      </c>
      <c r="AE3676">
        <v>33.33</v>
      </c>
      <c r="AF3676">
        <v>21</v>
      </c>
      <c r="AG3676">
        <v>0</v>
      </c>
      <c r="AH3676">
        <v>1</v>
      </c>
      <c r="AI3676">
        <v>5</v>
      </c>
      <c r="AJ3676" s="301">
        <v>43919</v>
      </c>
      <c r="AK3676">
        <v>3980</v>
      </c>
      <c r="AL3676">
        <v>1672</v>
      </c>
      <c r="AM3676" s="301">
        <v>43828</v>
      </c>
      <c r="AN3676">
        <v>4510</v>
      </c>
      <c r="AO3676">
        <v>2485</v>
      </c>
      <c r="AP3676" s="301">
        <v>43645</v>
      </c>
      <c r="AQ3676">
        <v>4695</v>
      </c>
      <c r="AR3676">
        <v>2323</v>
      </c>
      <c r="AS3676" s="301">
        <v>43280</v>
      </c>
      <c r="AT3676">
        <v>4325</v>
      </c>
      <c r="AU3676">
        <v>3370</v>
      </c>
    </row>
    <row r="3677" spans="1:47" x14ac:dyDescent="0.2">
      <c r="A3677" s="102">
        <v>1316</v>
      </c>
      <c r="B3677">
        <v>1812</v>
      </c>
      <c r="C3677" t="s">
        <v>961</v>
      </c>
      <c r="D3677" t="s">
        <v>907</v>
      </c>
      <c r="E3677">
        <v>1231</v>
      </c>
      <c r="F3677">
        <v>1252</v>
      </c>
      <c r="G3677">
        <v>800</v>
      </c>
      <c r="H3677" t="s">
        <v>898</v>
      </c>
      <c r="I3677">
        <v>6474</v>
      </c>
      <c r="J3677" t="s">
        <v>1401</v>
      </c>
      <c r="K3677" t="s">
        <v>909</v>
      </c>
      <c r="L3677">
        <v>3350</v>
      </c>
      <c r="M3677">
        <v>3370</v>
      </c>
      <c r="N3677">
        <v>300</v>
      </c>
      <c r="O3677" t="s">
        <v>901</v>
      </c>
      <c r="P3677">
        <v>0.93722727889269597</v>
      </c>
      <c r="Q3677">
        <v>0.94128870733381298</v>
      </c>
      <c r="R3677">
        <v>0.110101868885006</v>
      </c>
      <c r="S3677">
        <v>5.8636098431489599E-2</v>
      </c>
      <c r="T3677">
        <v>0.13952063638723899</v>
      </c>
      <c r="U3677">
        <v>0.13952063638723899</v>
      </c>
      <c r="V3677">
        <v>9.4393493921016799E-2</v>
      </c>
      <c r="W3677">
        <v>0.77</v>
      </c>
      <c r="X3677">
        <v>0.93</v>
      </c>
      <c r="Y3677">
        <v>-217192</v>
      </c>
      <c r="Z3677">
        <v>-18099</v>
      </c>
      <c r="AA3677">
        <v>-0.8</v>
      </c>
      <c r="AB3677">
        <v>12</v>
      </c>
      <c r="AC3677">
        <v>5</v>
      </c>
      <c r="AD3677">
        <v>7</v>
      </c>
      <c r="AE3677">
        <v>41.67</v>
      </c>
      <c r="AF3677">
        <v>18</v>
      </c>
      <c r="AG3677">
        <v>2</v>
      </c>
      <c r="AH3677">
        <v>3</v>
      </c>
      <c r="AI3677">
        <v>7</v>
      </c>
      <c r="AJ3677" s="301">
        <v>43919</v>
      </c>
      <c r="AK3677">
        <v>1155</v>
      </c>
      <c r="AL3677">
        <v>3005</v>
      </c>
      <c r="AM3677" s="301">
        <v>43828</v>
      </c>
      <c r="AN3677">
        <v>1458</v>
      </c>
      <c r="AO3677">
        <v>4815</v>
      </c>
      <c r="AP3677" s="301">
        <v>43645</v>
      </c>
      <c r="AQ3677">
        <v>1510</v>
      </c>
      <c r="AR3677">
        <v>4660</v>
      </c>
      <c r="AS3677" s="301">
        <v>43280</v>
      </c>
      <c r="AT3677">
        <v>1646</v>
      </c>
      <c r="AU3677">
        <v>5050</v>
      </c>
    </row>
    <row r="3678" spans="1:47" x14ac:dyDescent="0.2">
      <c r="A3678" s="102">
        <v>3662</v>
      </c>
      <c r="B3678">
        <v>8276</v>
      </c>
      <c r="C3678" t="s">
        <v>638</v>
      </c>
      <c r="D3678" t="s">
        <v>921</v>
      </c>
      <c r="E3678">
        <v>1864</v>
      </c>
      <c r="F3678">
        <v>1889</v>
      </c>
      <c r="G3678">
        <v>500</v>
      </c>
      <c r="H3678" t="s">
        <v>901</v>
      </c>
      <c r="I3678">
        <v>9101</v>
      </c>
      <c r="J3678" t="s">
        <v>682</v>
      </c>
      <c r="K3678" t="s">
        <v>1071</v>
      </c>
      <c r="L3678">
        <v>1484</v>
      </c>
      <c r="M3678">
        <v>1493</v>
      </c>
      <c r="N3678">
        <v>600</v>
      </c>
      <c r="O3678" t="s">
        <v>898</v>
      </c>
      <c r="P3678">
        <v>0.76669781402874904</v>
      </c>
      <c r="Q3678">
        <v>0.87093865247935898</v>
      </c>
      <c r="R3678">
        <v>0.28042595600959003</v>
      </c>
      <c r="S3678">
        <v>3.8377820723956999E-2</v>
      </c>
      <c r="T3678">
        <v>-0.25730543134331102</v>
      </c>
      <c r="U3678">
        <v>0.25730543134331102</v>
      </c>
      <c r="V3678">
        <v>0.545408931416837</v>
      </c>
      <c r="W3678">
        <v>-1.54</v>
      </c>
      <c r="X3678">
        <v>5.16</v>
      </c>
      <c r="Y3678">
        <v>-217637</v>
      </c>
      <c r="Z3678">
        <v>-14509</v>
      </c>
      <c r="AA3678">
        <v>-0.7</v>
      </c>
      <c r="AB3678">
        <v>15</v>
      </c>
      <c r="AC3678">
        <v>8</v>
      </c>
      <c r="AD3678">
        <v>7</v>
      </c>
      <c r="AE3678">
        <v>53.33</v>
      </c>
      <c r="AF3678">
        <v>15</v>
      </c>
      <c r="AG3678">
        <v>3</v>
      </c>
      <c r="AH3678">
        <v>4</v>
      </c>
      <c r="AI3678">
        <v>8</v>
      </c>
      <c r="AJ3678" s="301">
        <v>43919</v>
      </c>
      <c r="AK3678">
        <v>1973</v>
      </c>
      <c r="AL3678">
        <v>1336</v>
      </c>
      <c r="AM3678" s="301">
        <v>43828</v>
      </c>
      <c r="AN3678">
        <v>2070</v>
      </c>
      <c r="AO3678">
        <v>1981</v>
      </c>
      <c r="AP3678" s="301">
        <v>43645</v>
      </c>
      <c r="AQ3678">
        <v>1989</v>
      </c>
      <c r="AR3678">
        <v>1776</v>
      </c>
      <c r="AS3678" s="301">
        <v>43280</v>
      </c>
      <c r="AT3678">
        <v>2683</v>
      </c>
      <c r="AU3678">
        <v>2162</v>
      </c>
    </row>
    <row r="3679" spans="1:47" x14ac:dyDescent="0.2">
      <c r="A3679" s="102">
        <v>3552</v>
      </c>
      <c r="B3679">
        <v>5706</v>
      </c>
      <c r="C3679" t="s">
        <v>1136</v>
      </c>
      <c r="D3679" t="s">
        <v>911</v>
      </c>
      <c r="E3679">
        <v>2159</v>
      </c>
      <c r="F3679">
        <v>2175</v>
      </c>
      <c r="G3679">
        <v>500</v>
      </c>
      <c r="H3679" t="s">
        <v>898</v>
      </c>
      <c r="I3679">
        <v>9412</v>
      </c>
      <c r="J3679" t="s">
        <v>452</v>
      </c>
      <c r="K3679" t="s">
        <v>900</v>
      </c>
      <c r="L3679">
        <v>402</v>
      </c>
      <c r="M3679">
        <v>391</v>
      </c>
      <c r="N3679">
        <v>2800</v>
      </c>
      <c r="O3679" t="s">
        <v>901</v>
      </c>
      <c r="P3679">
        <v>0.927205979964979</v>
      </c>
      <c r="Q3679">
        <v>0.87524725717490803</v>
      </c>
      <c r="R3679" s="15">
        <v>7.5540452108731804E-4</v>
      </c>
      <c r="S3679">
        <v>1.54132405846519E-2</v>
      </c>
      <c r="T3679">
        <v>2.26356210910361</v>
      </c>
      <c r="U3679">
        <v>2.26356210910361</v>
      </c>
      <c r="V3679">
        <v>1.01318285720178</v>
      </c>
      <c r="W3679">
        <v>11</v>
      </c>
      <c r="X3679">
        <v>0.67</v>
      </c>
      <c r="Y3679">
        <v>-218390</v>
      </c>
      <c r="Z3679">
        <v>-15599</v>
      </c>
      <c r="AA3679">
        <v>-0.72</v>
      </c>
      <c r="AB3679">
        <v>14</v>
      </c>
      <c r="AC3679">
        <v>7</v>
      </c>
      <c r="AD3679">
        <v>7</v>
      </c>
      <c r="AE3679">
        <v>50</v>
      </c>
      <c r="AF3679">
        <v>16</v>
      </c>
      <c r="AG3679">
        <v>2</v>
      </c>
      <c r="AH3679">
        <v>5</v>
      </c>
      <c r="AI3679">
        <v>7</v>
      </c>
      <c r="AJ3679" s="301">
        <v>43919</v>
      </c>
      <c r="AK3679">
        <v>1803</v>
      </c>
      <c r="AL3679">
        <v>393</v>
      </c>
      <c r="AM3679" s="301">
        <v>43828</v>
      </c>
      <c r="AN3679">
        <v>2924</v>
      </c>
      <c r="AO3679">
        <v>485</v>
      </c>
      <c r="AP3679" s="301">
        <v>43645</v>
      </c>
      <c r="AQ3679">
        <v>2630</v>
      </c>
      <c r="AR3679">
        <v>438</v>
      </c>
      <c r="AS3679" s="301">
        <v>43280</v>
      </c>
      <c r="AT3679">
        <v>4625</v>
      </c>
      <c r="AU3679">
        <v>538</v>
      </c>
    </row>
    <row r="3680" spans="1:47" x14ac:dyDescent="0.2">
      <c r="A3680" s="102">
        <v>730</v>
      </c>
      <c r="B3680">
        <v>3116</v>
      </c>
      <c r="C3680" t="s">
        <v>1023</v>
      </c>
      <c r="D3680" t="s">
        <v>913</v>
      </c>
      <c r="E3680">
        <v>1433</v>
      </c>
      <c r="F3680">
        <v>1455</v>
      </c>
      <c r="G3680">
        <v>600</v>
      </c>
      <c r="H3680" t="s">
        <v>898</v>
      </c>
      <c r="I3680">
        <v>6287</v>
      </c>
      <c r="J3680" t="s">
        <v>963</v>
      </c>
      <c r="K3680" t="s">
        <v>909</v>
      </c>
      <c r="L3680">
        <v>2270</v>
      </c>
      <c r="M3680">
        <v>2245</v>
      </c>
      <c r="N3680">
        <v>400</v>
      </c>
      <c r="O3680" t="s">
        <v>901</v>
      </c>
      <c r="P3680">
        <v>0.95904301477000498</v>
      </c>
      <c r="Q3680">
        <v>0.95281340517711499</v>
      </c>
      <c r="R3680" s="15">
        <v>1.4440240338278901E-3</v>
      </c>
      <c r="S3680">
        <v>6.2606069139330197E-3</v>
      </c>
      <c r="T3680">
        <v>2.9634627469205701</v>
      </c>
      <c r="U3680">
        <v>2.9634627469205701</v>
      </c>
      <c r="V3680">
        <v>2.5812236945070999</v>
      </c>
      <c r="W3680">
        <v>7.16</v>
      </c>
      <c r="X3680">
        <v>2.78</v>
      </c>
      <c r="Y3680">
        <v>-218464</v>
      </c>
      <c r="Z3680">
        <v>-15605</v>
      </c>
      <c r="AA3680">
        <v>-0.82</v>
      </c>
      <c r="AB3680">
        <v>14</v>
      </c>
      <c r="AC3680">
        <v>8</v>
      </c>
      <c r="AD3680">
        <v>6</v>
      </c>
      <c r="AE3680">
        <v>57.14</v>
      </c>
      <c r="AF3680">
        <v>18</v>
      </c>
      <c r="AG3680">
        <v>2</v>
      </c>
      <c r="AH3680">
        <v>4</v>
      </c>
      <c r="AI3680">
        <v>8</v>
      </c>
      <c r="AJ3680" s="301">
        <v>43919</v>
      </c>
      <c r="AK3680">
        <v>1315</v>
      </c>
      <c r="AL3680">
        <v>2183</v>
      </c>
      <c r="AM3680" s="301">
        <v>43828</v>
      </c>
      <c r="AN3680">
        <v>1765</v>
      </c>
      <c r="AO3680">
        <v>3430</v>
      </c>
      <c r="AP3680" s="301">
        <v>43645</v>
      </c>
      <c r="AQ3680">
        <v>1448</v>
      </c>
      <c r="AR3680">
        <v>2767</v>
      </c>
      <c r="AS3680" s="301">
        <v>43280</v>
      </c>
      <c r="AT3680">
        <v>2005</v>
      </c>
      <c r="AU3680">
        <v>3190</v>
      </c>
    </row>
    <row r="3681" spans="1:47" x14ac:dyDescent="0.2">
      <c r="A3681" s="102">
        <v>153</v>
      </c>
      <c r="B3681">
        <v>6269</v>
      </c>
      <c r="C3681" t="s">
        <v>1176</v>
      </c>
      <c r="D3681" t="s">
        <v>909</v>
      </c>
      <c r="E3681">
        <v>1470</v>
      </c>
      <c r="F3681">
        <v>1434</v>
      </c>
      <c r="G3681">
        <v>600</v>
      </c>
      <c r="H3681" t="s">
        <v>901</v>
      </c>
      <c r="I3681">
        <v>6302</v>
      </c>
      <c r="J3681" t="s">
        <v>1085</v>
      </c>
      <c r="K3681" t="s">
        <v>909</v>
      </c>
      <c r="L3681">
        <v>2323</v>
      </c>
      <c r="M3681">
        <v>2311</v>
      </c>
      <c r="N3681">
        <v>400</v>
      </c>
      <c r="O3681" t="s">
        <v>898</v>
      </c>
      <c r="P3681">
        <v>0.87043600814746602</v>
      </c>
      <c r="Q3681">
        <v>0.97006057833976</v>
      </c>
      <c r="R3681">
        <v>2.9042336008887799E-2</v>
      </c>
      <c r="S3681">
        <v>7.0924345211273302E-4</v>
      </c>
      <c r="T3681">
        <v>-1.1728747001283699</v>
      </c>
      <c r="U3681">
        <v>1.1728747001283699</v>
      </c>
      <c r="V3681">
        <v>0.35566009950396199</v>
      </c>
      <c r="W3681">
        <v>-5.41</v>
      </c>
      <c r="X3681">
        <v>6.92</v>
      </c>
      <c r="Y3681">
        <v>-218489</v>
      </c>
      <c r="Z3681">
        <v>-18207</v>
      </c>
      <c r="AA3681">
        <v>-0.98</v>
      </c>
      <c r="AB3681">
        <v>12</v>
      </c>
      <c r="AC3681">
        <v>6</v>
      </c>
      <c r="AD3681">
        <v>6</v>
      </c>
      <c r="AE3681">
        <v>50</v>
      </c>
      <c r="AF3681">
        <v>16</v>
      </c>
      <c r="AG3681">
        <v>1</v>
      </c>
      <c r="AH3681">
        <v>5</v>
      </c>
      <c r="AI3681">
        <v>6</v>
      </c>
      <c r="AJ3681" s="301">
        <v>43919</v>
      </c>
      <c r="AK3681">
        <v>1331</v>
      </c>
      <c r="AL3681">
        <v>2016</v>
      </c>
      <c r="AM3681" s="301">
        <v>43828</v>
      </c>
      <c r="AN3681">
        <v>2665</v>
      </c>
      <c r="AO3681">
        <v>3130</v>
      </c>
      <c r="AP3681" s="301">
        <v>43645</v>
      </c>
      <c r="AQ3681">
        <v>3090</v>
      </c>
      <c r="AR3681">
        <v>3800</v>
      </c>
      <c r="AS3681" s="301">
        <v>43280</v>
      </c>
      <c r="AT3681">
        <v>3045</v>
      </c>
      <c r="AU3681">
        <v>3695</v>
      </c>
    </row>
    <row r="3682" spans="1:47" x14ac:dyDescent="0.2">
      <c r="A3682" s="102">
        <v>471</v>
      </c>
      <c r="B3682">
        <v>1803</v>
      </c>
      <c r="C3682" t="s">
        <v>908</v>
      </c>
      <c r="D3682" t="s">
        <v>907</v>
      </c>
      <c r="E3682">
        <v>872</v>
      </c>
      <c r="F3682">
        <v>871</v>
      </c>
      <c r="G3682">
        <v>1200</v>
      </c>
      <c r="H3682" t="s">
        <v>901</v>
      </c>
      <c r="I3682">
        <v>8601</v>
      </c>
      <c r="J3682" t="s">
        <v>22</v>
      </c>
      <c r="K3682" t="s">
        <v>1025</v>
      </c>
      <c r="L3682">
        <v>454.2</v>
      </c>
      <c r="M3682">
        <v>454</v>
      </c>
      <c r="N3682">
        <v>2300</v>
      </c>
      <c r="O3682" t="s">
        <v>898</v>
      </c>
      <c r="P3682">
        <v>0.80335153105256796</v>
      </c>
      <c r="Q3682">
        <v>0.95911081528763598</v>
      </c>
      <c r="R3682">
        <v>0.30680090712171898</v>
      </c>
      <c r="S3682">
        <v>5.5495610316192798E-3</v>
      </c>
      <c r="T3682">
        <v>-0.59757253976399205</v>
      </c>
      <c r="U3682">
        <v>0.59757253976399205</v>
      </c>
      <c r="V3682">
        <v>0.26731962417413202</v>
      </c>
      <c r="W3682">
        <v>-2.2599999999999998</v>
      </c>
      <c r="X3682">
        <v>0.1</v>
      </c>
      <c r="Y3682">
        <v>-218753</v>
      </c>
      <c r="Z3682">
        <v>-12153</v>
      </c>
      <c r="AA3682">
        <v>-0.57999999999999996</v>
      </c>
      <c r="AB3682">
        <v>18</v>
      </c>
      <c r="AC3682">
        <v>6</v>
      </c>
      <c r="AD3682">
        <v>12</v>
      </c>
      <c r="AE3682">
        <v>33.33</v>
      </c>
      <c r="AF3682">
        <v>20</v>
      </c>
      <c r="AG3682">
        <v>2</v>
      </c>
      <c r="AH3682">
        <v>1</v>
      </c>
      <c r="AI3682">
        <v>15</v>
      </c>
      <c r="AJ3682" s="301">
        <v>43919</v>
      </c>
      <c r="AK3682">
        <v>867</v>
      </c>
      <c r="AL3682">
        <v>434.4</v>
      </c>
      <c r="AM3682" s="301">
        <v>43828</v>
      </c>
      <c r="AN3682">
        <v>1116</v>
      </c>
      <c r="AO3682">
        <v>553</v>
      </c>
      <c r="AP3682" s="301">
        <v>43645</v>
      </c>
      <c r="AQ3682">
        <v>906</v>
      </c>
      <c r="AR3682">
        <v>490.5</v>
      </c>
      <c r="AS3682" s="301">
        <v>43280</v>
      </c>
      <c r="AT3682">
        <v>1098</v>
      </c>
      <c r="AU3682">
        <v>633.4</v>
      </c>
    </row>
    <row r="3683" spans="1:47" x14ac:dyDescent="0.2">
      <c r="A3683" s="102">
        <v>769</v>
      </c>
      <c r="B3683">
        <v>8233</v>
      </c>
      <c r="C3683" t="s">
        <v>930</v>
      </c>
      <c r="D3683" t="s">
        <v>921</v>
      </c>
      <c r="E3683">
        <v>920</v>
      </c>
      <c r="F3683">
        <v>907</v>
      </c>
      <c r="G3683">
        <v>1200</v>
      </c>
      <c r="H3683" t="s">
        <v>901</v>
      </c>
      <c r="I3683">
        <v>9474</v>
      </c>
      <c r="J3683" t="s">
        <v>1046</v>
      </c>
      <c r="K3683" t="s">
        <v>900</v>
      </c>
      <c r="L3683">
        <v>1213</v>
      </c>
      <c r="M3683">
        <v>1195</v>
      </c>
      <c r="N3683">
        <v>900</v>
      </c>
      <c r="O3683" t="s">
        <v>898</v>
      </c>
      <c r="P3683">
        <v>0.75555494647369903</v>
      </c>
      <c r="Q3683">
        <v>0.95188943703951201</v>
      </c>
      <c r="R3683">
        <v>0.19599317042015901</v>
      </c>
      <c r="S3683">
        <v>4.7553334160062603E-3</v>
      </c>
      <c r="T3683">
        <v>-0.80940078484511402</v>
      </c>
      <c r="U3683">
        <v>0.80940078484511402</v>
      </c>
      <c r="V3683">
        <v>0.86532588997399196</v>
      </c>
      <c r="W3683">
        <v>-10.82</v>
      </c>
      <c r="X3683">
        <v>1.2</v>
      </c>
      <c r="Y3683">
        <v>-218764</v>
      </c>
      <c r="Z3683">
        <v>-14584</v>
      </c>
      <c r="AA3683">
        <v>-0.85</v>
      </c>
      <c r="AB3683">
        <v>15</v>
      </c>
      <c r="AC3683">
        <v>7</v>
      </c>
      <c r="AD3683">
        <v>8</v>
      </c>
      <c r="AE3683">
        <v>46.67</v>
      </c>
      <c r="AF3683">
        <v>17</v>
      </c>
      <c r="AG3683">
        <v>2</v>
      </c>
      <c r="AH3683">
        <v>4</v>
      </c>
      <c r="AI3683">
        <v>9</v>
      </c>
      <c r="AJ3683" s="301">
        <v>43919</v>
      </c>
      <c r="AK3683">
        <v>1003</v>
      </c>
      <c r="AL3683">
        <v>1117</v>
      </c>
      <c r="AM3683" s="301">
        <v>43828</v>
      </c>
      <c r="AN3683">
        <v>1228</v>
      </c>
      <c r="AO3683">
        <v>1820</v>
      </c>
      <c r="AP3683" s="301">
        <v>43645</v>
      </c>
      <c r="AQ3683">
        <v>1210</v>
      </c>
      <c r="AR3683">
        <v>1979</v>
      </c>
      <c r="AS3683" s="301">
        <v>43280</v>
      </c>
      <c r="AT3683">
        <v>1834</v>
      </c>
      <c r="AU3683">
        <v>2589</v>
      </c>
    </row>
    <row r="3684" spans="1:47" x14ac:dyDescent="0.2">
      <c r="A3684" s="102">
        <v>1891</v>
      </c>
      <c r="B3684">
        <v>3632</v>
      </c>
      <c r="C3684" t="s">
        <v>1451</v>
      </c>
      <c r="D3684" t="s">
        <v>900</v>
      </c>
      <c r="E3684">
        <v>486</v>
      </c>
      <c r="F3684">
        <v>469</v>
      </c>
      <c r="G3684">
        <v>2300</v>
      </c>
      <c r="H3684" t="s">
        <v>898</v>
      </c>
      <c r="I3684">
        <v>9474</v>
      </c>
      <c r="J3684" t="s">
        <v>1046</v>
      </c>
      <c r="K3684" t="s">
        <v>900</v>
      </c>
      <c r="L3684">
        <v>1213</v>
      </c>
      <c r="M3684">
        <v>1195</v>
      </c>
      <c r="N3684">
        <v>900</v>
      </c>
      <c r="O3684" t="s">
        <v>901</v>
      </c>
      <c r="P3684">
        <v>0.78304811293391197</v>
      </c>
      <c r="Q3684">
        <v>0.92761326491066898</v>
      </c>
      <c r="R3684">
        <v>0.16238438227136501</v>
      </c>
      <c r="S3684" s="15">
        <v>4.6135284088839098E-4</v>
      </c>
      <c r="T3684">
        <v>0.78910884369642698</v>
      </c>
      <c r="U3684">
        <v>0.78910884369642698</v>
      </c>
      <c r="V3684">
        <v>0.96946494676972905</v>
      </c>
      <c r="W3684">
        <v>5.95</v>
      </c>
      <c r="X3684">
        <v>0.3</v>
      </c>
      <c r="Y3684">
        <v>-218916</v>
      </c>
      <c r="Z3684">
        <v>-13682</v>
      </c>
      <c r="AA3684">
        <v>-0.69</v>
      </c>
      <c r="AB3684">
        <v>16</v>
      </c>
      <c r="AC3684">
        <v>8</v>
      </c>
      <c r="AD3684">
        <v>8</v>
      </c>
      <c r="AE3684">
        <v>50</v>
      </c>
      <c r="AF3684">
        <v>18</v>
      </c>
      <c r="AG3684">
        <v>2</v>
      </c>
      <c r="AH3684">
        <v>4</v>
      </c>
      <c r="AI3684">
        <v>10</v>
      </c>
      <c r="AJ3684" s="301">
        <v>43919</v>
      </c>
      <c r="AK3684">
        <v>404</v>
      </c>
      <c r="AL3684">
        <v>1117</v>
      </c>
      <c r="AM3684" s="301">
        <v>43828</v>
      </c>
      <c r="AN3684">
        <v>493</v>
      </c>
      <c r="AO3684">
        <v>1820</v>
      </c>
      <c r="AP3684" s="301">
        <v>43645</v>
      </c>
      <c r="AQ3684">
        <v>510</v>
      </c>
      <c r="AR3684">
        <v>1979</v>
      </c>
      <c r="AS3684" s="301">
        <v>43280</v>
      </c>
      <c r="AT3684">
        <v>587</v>
      </c>
      <c r="AU3684">
        <v>2589</v>
      </c>
    </row>
    <row r="3685" spans="1:47" x14ac:dyDescent="0.2">
      <c r="A3685" s="102">
        <v>2643</v>
      </c>
      <c r="B3685">
        <v>2327</v>
      </c>
      <c r="C3685" t="s">
        <v>1171</v>
      </c>
      <c r="D3685" t="s">
        <v>900</v>
      </c>
      <c r="E3685">
        <v>2942</v>
      </c>
      <c r="F3685">
        <v>2914</v>
      </c>
      <c r="G3685">
        <v>300</v>
      </c>
      <c r="H3685" t="s">
        <v>901</v>
      </c>
      <c r="I3685">
        <v>8850</v>
      </c>
      <c r="J3685" t="s">
        <v>1345</v>
      </c>
      <c r="K3685" t="s">
        <v>917</v>
      </c>
      <c r="L3685">
        <v>2237</v>
      </c>
      <c r="M3685">
        <v>2184</v>
      </c>
      <c r="N3685">
        <v>400</v>
      </c>
      <c r="O3685" t="s">
        <v>898</v>
      </c>
      <c r="P3685">
        <v>0.90474703306526305</v>
      </c>
      <c r="Q3685">
        <v>0.90743490831632001</v>
      </c>
      <c r="R3685" s="15">
        <v>5.4719735799874302E-3</v>
      </c>
      <c r="S3685" s="15">
        <v>3.9857723443157099E-2</v>
      </c>
      <c r="T3685">
        <v>-1.9310907000122599E-2</v>
      </c>
      <c r="U3685">
        <v>1.9310907000122599E-2</v>
      </c>
      <c r="V3685">
        <v>0.56191848158676905</v>
      </c>
      <c r="W3685">
        <v>-0.06</v>
      </c>
      <c r="X3685">
        <v>7.0000000000000007E-2</v>
      </c>
      <c r="Y3685">
        <v>-218959</v>
      </c>
      <c r="Z3685">
        <v>-31280</v>
      </c>
      <c r="AA3685">
        <v>-1.7</v>
      </c>
      <c r="AB3685">
        <v>7</v>
      </c>
      <c r="AC3685">
        <v>2</v>
      </c>
      <c r="AD3685">
        <v>5</v>
      </c>
      <c r="AE3685">
        <v>28.57</v>
      </c>
      <c r="AF3685">
        <v>19</v>
      </c>
      <c r="AG3685">
        <v>0</v>
      </c>
      <c r="AH3685">
        <v>2</v>
      </c>
      <c r="AI3685">
        <v>5</v>
      </c>
      <c r="AJ3685" s="301">
        <v>43919</v>
      </c>
      <c r="AK3685">
        <v>2686</v>
      </c>
      <c r="AL3685">
        <v>2067</v>
      </c>
      <c r="AM3685" s="301">
        <v>43828</v>
      </c>
      <c r="AN3685">
        <v>3600</v>
      </c>
      <c r="AO3685">
        <v>2785</v>
      </c>
      <c r="AP3685" s="301">
        <v>43645</v>
      </c>
      <c r="AQ3685">
        <v>3515</v>
      </c>
      <c r="AR3685">
        <v>2621</v>
      </c>
      <c r="AS3685" s="301">
        <v>43280</v>
      </c>
      <c r="AT3685">
        <v>2762</v>
      </c>
      <c r="AU3685">
        <v>2610</v>
      </c>
    </row>
    <row r="3686" spans="1:47" x14ac:dyDescent="0.2">
      <c r="A3686" s="102">
        <v>2068</v>
      </c>
      <c r="B3686">
        <v>4091</v>
      </c>
      <c r="C3686" t="s">
        <v>1334</v>
      </c>
      <c r="D3686" t="s">
        <v>920</v>
      </c>
      <c r="E3686">
        <v>1721</v>
      </c>
      <c r="F3686">
        <v>1751</v>
      </c>
      <c r="G3686">
        <v>600</v>
      </c>
      <c r="H3686" t="s">
        <v>901</v>
      </c>
      <c r="I3686">
        <v>7205</v>
      </c>
      <c r="J3686" t="s">
        <v>56</v>
      </c>
      <c r="K3686" t="s">
        <v>913</v>
      </c>
      <c r="L3686">
        <v>710</v>
      </c>
      <c r="M3686">
        <v>693</v>
      </c>
      <c r="N3686">
        <v>1500</v>
      </c>
      <c r="O3686" t="s">
        <v>898</v>
      </c>
      <c r="P3686">
        <v>0.91036466030903795</v>
      </c>
      <c r="Q3686">
        <v>0.92304136114690605</v>
      </c>
      <c r="R3686">
        <v>2.0439892045263199E-3</v>
      </c>
      <c r="S3686">
        <v>9.7919208581646405E-2</v>
      </c>
      <c r="T3686">
        <v>-0.53540772567857597</v>
      </c>
      <c r="U3686">
        <v>0.53540772567857597</v>
      </c>
      <c r="V3686">
        <v>1.0697147131218201</v>
      </c>
      <c r="W3686">
        <v>-3.5</v>
      </c>
      <c r="X3686">
        <v>1.06</v>
      </c>
      <c r="Y3686">
        <v>-219282</v>
      </c>
      <c r="Z3686">
        <v>-14619</v>
      </c>
      <c r="AA3686">
        <v>-0.69</v>
      </c>
      <c r="AB3686">
        <v>15</v>
      </c>
      <c r="AC3686">
        <v>8</v>
      </c>
      <c r="AD3686">
        <v>7</v>
      </c>
      <c r="AE3686">
        <v>53.33</v>
      </c>
      <c r="AF3686">
        <v>19</v>
      </c>
      <c r="AG3686">
        <v>2</v>
      </c>
      <c r="AH3686">
        <v>3</v>
      </c>
      <c r="AI3686">
        <v>10</v>
      </c>
      <c r="AJ3686" s="301">
        <v>43919</v>
      </c>
      <c r="AK3686">
        <v>1662</v>
      </c>
      <c r="AL3686">
        <v>588</v>
      </c>
      <c r="AM3686" s="301">
        <v>43828</v>
      </c>
      <c r="AN3686">
        <v>2428</v>
      </c>
      <c r="AO3686">
        <v>1162</v>
      </c>
      <c r="AP3686" s="301">
        <v>43645</v>
      </c>
      <c r="AQ3686">
        <v>2285</v>
      </c>
      <c r="AR3686">
        <v>912</v>
      </c>
      <c r="AS3686" s="301">
        <v>43280</v>
      </c>
      <c r="AT3686">
        <v>1526</v>
      </c>
      <c r="AU3686">
        <v>1171</v>
      </c>
    </row>
    <row r="3687" spans="1:47" x14ac:dyDescent="0.2">
      <c r="A3687" s="102">
        <v>1296</v>
      </c>
      <c r="B3687">
        <v>1417</v>
      </c>
      <c r="C3687" t="s">
        <v>1462</v>
      </c>
      <c r="D3687" t="s">
        <v>907</v>
      </c>
      <c r="E3687">
        <v>1611</v>
      </c>
      <c r="F3687">
        <v>1595</v>
      </c>
      <c r="G3687">
        <v>600</v>
      </c>
      <c r="H3687" t="s">
        <v>898</v>
      </c>
      <c r="I3687">
        <v>7240</v>
      </c>
      <c r="J3687" t="s">
        <v>599</v>
      </c>
      <c r="K3687" t="s">
        <v>913</v>
      </c>
      <c r="L3687">
        <v>1315</v>
      </c>
      <c r="M3687">
        <v>1294</v>
      </c>
      <c r="N3687">
        <v>700</v>
      </c>
      <c r="O3687" t="s">
        <v>901</v>
      </c>
      <c r="P3687">
        <v>0.88436732216825797</v>
      </c>
      <c r="Q3687">
        <v>0.94167546683791703</v>
      </c>
      <c r="R3687">
        <v>0.115823473376283</v>
      </c>
      <c r="S3687">
        <v>2.5010302257906899E-4</v>
      </c>
      <c r="T3687">
        <v>1.3843559941349399</v>
      </c>
      <c r="U3687">
        <v>1.3843559941349399</v>
      </c>
      <c r="V3687">
        <v>0.97211075326170704</v>
      </c>
      <c r="W3687">
        <v>6.6</v>
      </c>
      <c r="X3687">
        <v>5.35</v>
      </c>
      <c r="Y3687">
        <v>-220044</v>
      </c>
      <c r="Z3687">
        <v>-14670</v>
      </c>
      <c r="AA3687">
        <v>-0.83</v>
      </c>
      <c r="AB3687">
        <v>15</v>
      </c>
      <c r="AC3687">
        <v>5</v>
      </c>
      <c r="AD3687">
        <v>10</v>
      </c>
      <c r="AE3687">
        <v>33.33</v>
      </c>
      <c r="AF3687">
        <v>16</v>
      </c>
      <c r="AG3687">
        <v>5</v>
      </c>
      <c r="AH3687">
        <v>4</v>
      </c>
      <c r="AI3687">
        <v>6</v>
      </c>
      <c r="AJ3687" s="301">
        <v>43919</v>
      </c>
      <c r="AK3687">
        <v>1375</v>
      </c>
      <c r="AL3687">
        <v>1212</v>
      </c>
      <c r="AM3687" s="301">
        <v>43828</v>
      </c>
      <c r="AN3687">
        <v>1651</v>
      </c>
      <c r="AO3687">
        <v>1641</v>
      </c>
      <c r="AP3687" s="301">
        <v>43645</v>
      </c>
      <c r="AQ3687">
        <v>1652</v>
      </c>
      <c r="AR3687">
        <v>1653</v>
      </c>
      <c r="AS3687" s="301">
        <v>43280</v>
      </c>
      <c r="AT3687">
        <v>1687</v>
      </c>
      <c r="AU3687">
        <v>2099</v>
      </c>
    </row>
    <row r="3688" spans="1:47" x14ac:dyDescent="0.2">
      <c r="A3688" s="102">
        <v>1626</v>
      </c>
      <c r="B3688">
        <v>3076</v>
      </c>
      <c r="C3688" t="s">
        <v>1126</v>
      </c>
      <c r="D3688" t="s">
        <v>905</v>
      </c>
      <c r="E3688">
        <v>1560</v>
      </c>
      <c r="F3688">
        <v>1532</v>
      </c>
      <c r="G3688">
        <v>700</v>
      </c>
      <c r="H3688" t="s">
        <v>898</v>
      </c>
      <c r="I3688">
        <v>5803</v>
      </c>
      <c r="J3688" t="s">
        <v>23</v>
      </c>
      <c r="K3688" t="s">
        <v>911</v>
      </c>
      <c r="L3688">
        <v>312</v>
      </c>
      <c r="M3688">
        <v>308</v>
      </c>
      <c r="N3688">
        <v>3500</v>
      </c>
      <c r="O3688" t="s">
        <v>901</v>
      </c>
      <c r="P3688">
        <v>0.74826628247196003</v>
      </c>
      <c r="Q3688">
        <v>0.933941672643261</v>
      </c>
      <c r="R3688">
        <v>0.249819886641236</v>
      </c>
      <c r="S3688" s="15">
        <v>5.2300615035055897E-2</v>
      </c>
      <c r="T3688">
        <v>1.80850971851262</v>
      </c>
      <c r="U3688">
        <v>1.80850971851262</v>
      </c>
      <c r="V3688">
        <v>2.43726436692452</v>
      </c>
      <c r="W3688">
        <v>9.58</v>
      </c>
      <c r="X3688">
        <v>0.52</v>
      </c>
      <c r="Y3688">
        <v>-221217</v>
      </c>
      <c r="Z3688">
        <v>-15801</v>
      </c>
      <c r="AA3688">
        <v>-0.9</v>
      </c>
      <c r="AB3688">
        <v>14</v>
      </c>
      <c r="AC3688">
        <v>6</v>
      </c>
      <c r="AD3688">
        <v>8</v>
      </c>
      <c r="AE3688">
        <v>42.86</v>
      </c>
      <c r="AF3688">
        <v>17</v>
      </c>
      <c r="AG3688">
        <v>2</v>
      </c>
      <c r="AH3688">
        <v>4</v>
      </c>
      <c r="AI3688">
        <v>8</v>
      </c>
      <c r="AJ3688" s="301">
        <v>43919</v>
      </c>
      <c r="AK3688">
        <v>1344</v>
      </c>
      <c r="AL3688">
        <v>317</v>
      </c>
      <c r="AM3688" s="301">
        <v>43828</v>
      </c>
      <c r="AN3688">
        <v>1947</v>
      </c>
      <c r="AO3688">
        <v>452</v>
      </c>
      <c r="AP3688" s="301">
        <v>43645</v>
      </c>
      <c r="AQ3688">
        <v>1791</v>
      </c>
      <c r="AR3688">
        <v>421</v>
      </c>
      <c r="AS3688" s="301">
        <v>43280</v>
      </c>
      <c r="AT3688">
        <v>2309</v>
      </c>
      <c r="AU3688">
        <v>689</v>
      </c>
    </row>
    <row r="3689" spans="1:47" x14ac:dyDescent="0.2">
      <c r="A3689" s="102">
        <v>3965</v>
      </c>
      <c r="B3689">
        <v>5463</v>
      </c>
      <c r="C3689" t="s">
        <v>63</v>
      </c>
      <c r="D3689" t="s">
        <v>939</v>
      </c>
      <c r="E3689">
        <v>2643</v>
      </c>
      <c r="F3689">
        <v>2662</v>
      </c>
      <c r="G3689">
        <v>400</v>
      </c>
      <c r="H3689" t="s">
        <v>901</v>
      </c>
      <c r="I3689">
        <v>6141</v>
      </c>
      <c r="J3689" t="s">
        <v>1069</v>
      </c>
      <c r="K3689" t="s">
        <v>909</v>
      </c>
      <c r="L3689">
        <v>1254</v>
      </c>
      <c r="M3689">
        <v>1256</v>
      </c>
      <c r="N3689">
        <v>800</v>
      </c>
      <c r="O3689" t="s">
        <v>898</v>
      </c>
      <c r="P3689">
        <v>0.87410619118055699</v>
      </c>
      <c r="Q3689">
        <v>0.85796928866836797</v>
      </c>
      <c r="R3689">
        <v>0.465471491202956</v>
      </c>
      <c r="S3689">
        <v>4.1780224026768203E-2</v>
      </c>
      <c r="T3689">
        <v>-0.78000422180620999</v>
      </c>
      <c r="U3689">
        <v>0.78000422180620999</v>
      </c>
      <c r="V3689">
        <v>0.823347396916839</v>
      </c>
      <c r="W3689">
        <v>-11.82</v>
      </c>
      <c r="X3689">
        <v>5.63</v>
      </c>
      <c r="Y3689">
        <v>-221680</v>
      </c>
      <c r="Z3689">
        <v>-13855</v>
      </c>
      <c r="AA3689">
        <v>-0.62</v>
      </c>
      <c r="AB3689">
        <v>16</v>
      </c>
      <c r="AC3689">
        <v>8</v>
      </c>
      <c r="AD3689">
        <v>8</v>
      </c>
      <c r="AE3689">
        <v>50</v>
      </c>
      <c r="AF3689">
        <v>16</v>
      </c>
      <c r="AG3689">
        <v>3</v>
      </c>
      <c r="AH3689">
        <v>5</v>
      </c>
      <c r="AI3689">
        <v>8</v>
      </c>
      <c r="AJ3689" s="301">
        <v>43919</v>
      </c>
      <c r="AK3689">
        <v>2771</v>
      </c>
      <c r="AL3689">
        <v>906</v>
      </c>
      <c r="AM3689" s="301">
        <v>43828</v>
      </c>
      <c r="AN3689">
        <v>3080</v>
      </c>
      <c r="AO3689">
        <v>1690</v>
      </c>
      <c r="AP3689" s="301">
        <v>43645</v>
      </c>
      <c r="AQ3689">
        <v>3030</v>
      </c>
      <c r="AR3689">
        <v>1836</v>
      </c>
      <c r="AS3689" s="301">
        <v>43280</v>
      </c>
      <c r="AT3689">
        <v>3660</v>
      </c>
      <c r="AU3689">
        <v>1514</v>
      </c>
    </row>
    <row r="3690" spans="1:47" x14ac:dyDescent="0.2">
      <c r="A3690" s="102">
        <v>1200</v>
      </c>
      <c r="B3690">
        <v>3038</v>
      </c>
      <c r="C3690" t="s">
        <v>790</v>
      </c>
      <c r="D3690" t="s">
        <v>905</v>
      </c>
      <c r="E3690">
        <v>6080</v>
      </c>
      <c r="F3690">
        <v>6130</v>
      </c>
      <c r="G3690">
        <v>100</v>
      </c>
      <c r="H3690" t="s">
        <v>898</v>
      </c>
      <c r="I3690">
        <v>4519</v>
      </c>
      <c r="J3690" t="s">
        <v>1823</v>
      </c>
      <c r="K3690" t="s">
        <v>918</v>
      </c>
      <c r="L3690">
        <v>5817</v>
      </c>
      <c r="M3690">
        <v>5821</v>
      </c>
      <c r="N3690">
        <v>100</v>
      </c>
      <c r="O3690" t="s">
        <v>901</v>
      </c>
      <c r="P3690">
        <v>0.63208965310097898</v>
      </c>
      <c r="Q3690">
        <v>0.94361859840930695</v>
      </c>
      <c r="R3690" s="15">
        <v>2.54739602007418E-7</v>
      </c>
      <c r="S3690" s="15">
        <v>5.8086240808138997E-2</v>
      </c>
      <c r="T3690">
        <v>8.2429005013871599</v>
      </c>
      <c r="U3690">
        <v>8.2429005013871599</v>
      </c>
      <c r="V3690">
        <v>0.68181699250609296</v>
      </c>
      <c r="W3690">
        <v>64.02</v>
      </c>
      <c r="X3690">
        <v>5.04</v>
      </c>
      <c r="Y3690">
        <v>-221747</v>
      </c>
      <c r="Z3690">
        <v>-24639</v>
      </c>
      <c r="AA3690">
        <v>-1.46</v>
      </c>
      <c r="AB3690">
        <v>9</v>
      </c>
      <c r="AC3690">
        <v>4</v>
      </c>
      <c r="AD3690">
        <v>5</v>
      </c>
      <c r="AE3690">
        <v>44.44</v>
      </c>
      <c r="AF3690">
        <v>20</v>
      </c>
      <c r="AG3690">
        <v>1</v>
      </c>
      <c r="AH3690">
        <v>3</v>
      </c>
      <c r="AI3690">
        <v>5</v>
      </c>
      <c r="AJ3690" s="301">
        <v>43919</v>
      </c>
      <c r="AK3690">
        <v>4390</v>
      </c>
      <c r="AL3690">
        <v>12405</v>
      </c>
      <c r="AM3690" s="301">
        <v>43828</v>
      </c>
      <c r="AN3690">
        <v>3750</v>
      </c>
      <c r="AO3690">
        <v>10080</v>
      </c>
      <c r="AP3690" s="301">
        <v>43645</v>
      </c>
      <c r="AQ3690">
        <v>2690</v>
      </c>
      <c r="AR3690">
        <v>7180</v>
      </c>
      <c r="AS3690" s="301">
        <v>43280</v>
      </c>
      <c r="AT3690">
        <v>1345</v>
      </c>
      <c r="AU3690">
        <v>5600</v>
      </c>
    </row>
    <row r="3691" spans="1:47" x14ac:dyDescent="0.2">
      <c r="A3691" s="102">
        <v>763</v>
      </c>
      <c r="B3691">
        <v>2327</v>
      </c>
      <c r="C3691" t="s">
        <v>1171</v>
      </c>
      <c r="D3691" t="s">
        <v>900</v>
      </c>
      <c r="E3691">
        <v>2942</v>
      </c>
      <c r="F3691">
        <v>2914</v>
      </c>
      <c r="G3691">
        <v>300</v>
      </c>
      <c r="H3691" t="s">
        <v>898</v>
      </c>
      <c r="I3691">
        <v>3087</v>
      </c>
      <c r="J3691" t="s">
        <v>1094</v>
      </c>
      <c r="K3691" t="s">
        <v>921</v>
      </c>
      <c r="L3691">
        <v>1721</v>
      </c>
      <c r="M3691">
        <v>1719</v>
      </c>
      <c r="N3691">
        <v>500</v>
      </c>
      <c r="O3691" t="s">
        <v>901</v>
      </c>
      <c r="P3691">
        <v>0.76714872816221202</v>
      </c>
      <c r="Q3691">
        <v>0.95194748408825502</v>
      </c>
      <c r="R3691">
        <v>0.19175108207098701</v>
      </c>
      <c r="S3691">
        <v>1.7707832484871999E-3</v>
      </c>
      <c r="T3691">
        <v>1.07320410844629</v>
      </c>
      <c r="U3691">
        <v>1.07320410844629</v>
      </c>
      <c r="V3691">
        <v>1.5455571664344301</v>
      </c>
      <c r="W3691">
        <v>4.03</v>
      </c>
      <c r="X3691">
        <v>1.68</v>
      </c>
      <c r="Y3691">
        <v>-221802</v>
      </c>
      <c r="Z3691">
        <v>-17062</v>
      </c>
      <c r="AA3691">
        <v>-0.86</v>
      </c>
      <c r="AB3691">
        <v>13</v>
      </c>
      <c r="AC3691">
        <v>7</v>
      </c>
      <c r="AD3691">
        <v>6</v>
      </c>
      <c r="AE3691">
        <v>53.85</v>
      </c>
      <c r="AF3691">
        <v>19</v>
      </c>
      <c r="AG3691">
        <v>2</v>
      </c>
      <c r="AH3691">
        <v>3</v>
      </c>
      <c r="AI3691">
        <v>8</v>
      </c>
      <c r="AJ3691" s="301">
        <v>43919</v>
      </c>
      <c r="AK3691">
        <v>2686</v>
      </c>
      <c r="AL3691">
        <v>1657</v>
      </c>
      <c r="AM3691" s="301">
        <v>43828</v>
      </c>
      <c r="AN3691">
        <v>3600</v>
      </c>
      <c r="AO3691">
        <v>2166</v>
      </c>
      <c r="AP3691" s="301">
        <v>43645</v>
      </c>
      <c r="AQ3691">
        <v>3515</v>
      </c>
      <c r="AR3691">
        <v>2077</v>
      </c>
      <c r="AS3691" s="301">
        <v>43280</v>
      </c>
      <c r="AT3691">
        <v>2762</v>
      </c>
      <c r="AU3691">
        <v>2140</v>
      </c>
    </row>
    <row r="3692" spans="1:47" x14ac:dyDescent="0.2">
      <c r="A3692" s="102">
        <v>3387</v>
      </c>
      <c r="B3692">
        <v>1332</v>
      </c>
      <c r="C3692" t="s">
        <v>1174</v>
      </c>
      <c r="D3692" t="s">
        <v>974</v>
      </c>
      <c r="E3692">
        <v>468</v>
      </c>
      <c r="F3692">
        <v>456</v>
      </c>
      <c r="G3692">
        <v>2200</v>
      </c>
      <c r="H3692" t="s">
        <v>901</v>
      </c>
      <c r="I3692">
        <v>6141</v>
      </c>
      <c r="J3692" t="s">
        <v>1069</v>
      </c>
      <c r="K3692" t="s">
        <v>909</v>
      </c>
      <c r="L3692">
        <v>1254</v>
      </c>
      <c r="M3692">
        <v>1256</v>
      </c>
      <c r="N3692">
        <v>800</v>
      </c>
      <c r="O3692" t="s">
        <v>898</v>
      </c>
      <c r="P3692">
        <v>0.69505522216957205</v>
      </c>
      <c r="Q3692">
        <v>0.88209956386545396</v>
      </c>
      <c r="R3692">
        <v>5.9337720314332496E-3</v>
      </c>
      <c r="S3692">
        <v>8.6417915291063102E-2</v>
      </c>
      <c r="T3692">
        <v>-1.0936442881231301</v>
      </c>
      <c r="U3692">
        <v>1.0936442881231301</v>
      </c>
      <c r="V3692">
        <v>1.0735586871418901</v>
      </c>
      <c r="W3692">
        <v>-20.27</v>
      </c>
      <c r="X3692">
        <v>0.16</v>
      </c>
      <c r="Y3692">
        <v>-222041</v>
      </c>
      <c r="Z3692">
        <v>-13878</v>
      </c>
      <c r="AA3692">
        <v>-0.66</v>
      </c>
      <c r="AB3692">
        <v>16</v>
      </c>
      <c r="AC3692">
        <v>8</v>
      </c>
      <c r="AD3692">
        <v>8</v>
      </c>
      <c r="AE3692">
        <v>50</v>
      </c>
      <c r="AF3692">
        <v>16</v>
      </c>
      <c r="AG3692">
        <v>3</v>
      </c>
      <c r="AH3692">
        <v>5</v>
      </c>
      <c r="AI3692">
        <v>8</v>
      </c>
      <c r="AJ3692" s="301">
        <v>43919</v>
      </c>
      <c r="AK3692">
        <v>517</v>
      </c>
      <c r="AL3692">
        <v>906</v>
      </c>
      <c r="AM3692" s="301">
        <v>43828</v>
      </c>
      <c r="AN3692">
        <v>652</v>
      </c>
      <c r="AO3692">
        <v>1690</v>
      </c>
      <c r="AP3692" s="301">
        <v>43645</v>
      </c>
      <c r="AQ3692">
        <v>674</v>
      </c>
      <c r="AR3692">
        <v>1836</v>
      </c>
      <c r="AS3692" s="301">
        <v>43280</v>
      </c>
      <c r="AT3692">
        <v>537</v>
      </c>
      <c r="AU3692">
        <v>1514</v>
      </c>
    </row>
    <row r="3693" spans="1:47" x14ac:dyDescent="0.2">
      <c r="A3693" s="102">
        <v>3758</v>
      </c>
      <c r="B3693">
        <v>2587</v>
      </c>
      <c r="C3693" t="s">
        <v>1233</v>
      </c>
      <c r="D3693" t="s">
        <v>923</v>
      </c>
      <c r="E3693">
        <v>4200</v>
      </c>
      <c r="F3693">
        <v>4180</v>
      </c>
      <c r="G3693">
        <v>200</v>
      </c>
      <c r="H3693" t="s">
        <v>901</v>
      </c>
      <c r="I3693">
        <v>9474</v>
      </c>
      <c r="J3693" t="s">
        <v>1046</v>
      </c>
      <c r="K3693" t="s">
        <v>900</v>
      </c>
      <c r="L3693">
        <v>1213</v>
      </c>
      <c r="M3693">
        <v>1195</v>
      </c>
      <c r="N3693">
        <v>700</v>
      </c>
      <c r="O3693" t="s">
        <v>898</v>
      </c>
      <c r="P3693">
        <v>0.72058145826736697</v>
      </c>
      <c r="Q3693">
        <v>0.86718756888412796</v>
      </c>
      <c r="R3693">
        <v>0.11218464622174</v>
      </c>
      <c r="S3693" s="15">
        <v>9.2627141552307501E-3</v>
      </c>
      <c r="T3693">
        <v>-0.27920484629523401</v>
      </c>
      <c r="U3693">
        <v>0.27920484629523401</v>
      </c>
      <c r="V3693">
        <v>0.44253226326545803</v>
      </c>
      <c r="W3693">
        <v>-3.05</v>
      </c>
      <c r="X3693">
        <v>0.06</v>
      </c>
      <c r="Y3693">
        <v>-222437</v>
      </c>
      <c r="Z3693">
        <v>-18536</v>
      </c>
      <c r="AA3693">
        <v>-1.08</v>
      </c>
      <c r="AB3693">
        <v>12</v>
      </c>
      <c r="AC3693">
        <v>6</v>
      </c>
      <c r="AD3693">
        <v>6</v>
      </c>
      <c r="AE3693">
        <v>50</v>
      </c>
      <c r="AF3693">
        <v>17</v>
      </c>
      <c r="AG3693">
        <v>2</v>
      </c>
      <c r="AH3693">
        <v>3</v>
      </c>
      <c r="AI3693">
        <v>7</v>
      </c>
      <c r="AJ3693" s="301">
        <v>43919</v>
      </c>
      <c r="AK3693">
        <v>4260</v>
      </c>
      <c r="AL3693">
        <v>1117</v>
      </c>
      <c r="AM3693" s="301">
        <v>43828</v>
      </c>
      <c r="AN3693">
        <v>4545</v>
      </c>
      <c r="AO3693">
        <v>1820</v>
      </c>
      <c r="AP3693" s="301">
        <v>43645</v>
      </c>
      <c r="AQ3693">
        <v>4710</v>
      </c>
      <c r="AR3693">
        <v>1979</v>
      </c>
      <c r="AS3693" s="301">
        <v>43280</v>
      </c>
      <c r="AT3693">
        <v>4670</v>
      </c>
      <c r="AU3693">
        <v>2589</v>
      </c>
    </row>
    <row r="3694" spans="1:47" x14ac:dyDescent="0.2">
      <c r="A3694" s="102">
        <v>817</v>
      </c>
      <c r="B3694">
        <v>2685</v>
      </c>
      <c r="C3694" t="s">
        <v>1479</v>
      </c>
      <c r="D3694" t="s">
        <v>921</v>
      </c>
      <c r="E3694">
        <v>1733</v>
      </c>
      <c r="F3694">
        <v>1726</v>
      </c>
      <c r="G3694">
        <v>500</v>
      </c>
      <c r="H3694" t="s">
        <v>898</v>
      </c>
      <c r="I3694">
        <v>6902</v>
      </c>
      <c r="J3694" t="s">
        <v>588</v>
      </c>
      <c r="K3694" t="s">
        <v>913</v>
      </c>
      <c r="L3694">
        <v>4170</v>
      </c>
      <c r="M3694">
        <v>4151</v>
      </c>
      <c r="N3694">
        <v>200</v>
      </c>
      <c r="O3694" t="s">
        <v>901</v>
      </c>
      <c r="P3694">
        <v>0.883377967464273</v>
      </c>
      <c r="Q3694">
        <v>0.95088599720040901</v>
      </c>
      <c r="R3694" s="15">
        <v>0.30842684200823201</v>
      </c>
      <c r="S3694">
        <v>1.47771636904612E-2</v>
      </c>
      <c r="T3694">
        <v>0.55670316755174098</v>
      </c>
      <c r="U3694">
        <v>0.55670316755174098</v>
      </c>
      <c r="V3694">
        <v>0.844640745357088</v>
      </c>
      <c r="W3694">
        <v>3.68</v>
      </c>
      <c r="X3694">
        <v>3.95</v>
      </c>
      <c r="Y3694">
        <v>-222788</v>
      </c>
      <c r="Z3694">
        <v>-18566</v>
      </c>
      <c r="AA3694">
        <v>-1.3</v>
      </c>
      <c r="AB3694">
        <v>12</v>
      </c>
      <c r="AC3694">
        <v>4</v>
      </c>
      <c r="AD3694">
        <v>8</v>
      </c>
      <c r="AE3694">
        <v>33.33</v>
      </c>
      <c r="AF3694">
        <v>16</v>
      </c>
      <c r="AG3694">
        <v>2</v>
      </c>
      <c r="AH3694">
        <v>5</v>
      </c>
      <c r="AI3694">
        <v>5</v>
      </c>
      <c r="AJ3694" s="301">
        <v>43919</v>
      </c>
      <c r="AK3694">
        <v>1291</v>
      </c>
      <c r="AL3694">
        <v>3590</v>
      </c>
      <c r="AM3694" s="301">
        <v>43828</v>
      </c>
      <c r="AN3694">
        <v>2489</v>
      </c>
      <c r="AO3694">
        <v>4966</v>
      </c>
      <c r="AP3694" s="301">
        <v>43645</v>
      </c>
      <c r="AQ3694">
        <v>2320</v>
      </c>
      <c r="AR3694">
        <v>4642</v>
      </c>
      <c r="AS3694" s="301">
        <v>43280</v>
      </c>
      <c r="AT3694">
        <v>1209</v>
      </c>
      <c r="AU3694">
        <v>5245</v>
      </c>
    </row>
    <row r="3695" spans="1:47" x14ac:dyDescent="0.2">
      <c r="A3695" s="102">
        <v>3798</v>
      </c>
      <c r="B3695">
        <v>6326</v>
      </c>
      <c r="C3695" t="s">
        <v>1450</v>
      </c>
      <c r="D3695" t="s">
        <v>909</v>
      </c>
      <c r="E3695">
        <v>1614.5</v>
      </c>
      <c r="F3695">
        <v>1599</v>
      </c>
      <c r="G3695">
        <v>600</v>
      </c>
      <c r="H3695" t="s">
        <v>898</v>
      </c>
      <c r="I3695">
        <v>7458</v>
      </c>
      <c r="J3695" t="s">
        <v>1193</v>
      </c>
      <c r="K3695" t="s">
        <v>905</v>
      </c>
      <c r="L3695">
        <v>3225</v>
      </c>
      <c r="M3695">
        <v>3135</v>
      </c>
      <c r="N3695">
        <v>300</v>
      </c>
      <c r="O3695" t="s">
        <v>901</v>
      </c>
      <c r="P3695">
        <v>0.71416081493014005</v>
      </c>
      <c r="Q3695">
        <v>0.86529992459972904</v>
      </c>
      <c r="R3695">
        <v>0.36171145751863398</v>
      </c>
      <c r="S3695">
        <v>3.9906717528290399E-2</v>
      </c>
      <c r="T3695">
        <v>2.2432192811054401</v>
      </c>
      <c r="U3695">
        <v>2.2432192811054401</v>
      </c>
      <c r="V3695">
        <v>1.91233539409068</v>
      </c>
      <c r="W3695">
        <v>17.14</v>
      </c>
      <c r="X3695">
        <v>2.0099999999999998</v>
      </c>
      <c r="Y3695">
        <v>-223122</v>
      </c>
      <c r="Z3695">
        <v>-14875</v>
      </c>
      <c r="AA3695">
        <v>-0.89</v>
      </c>
      <c r="AB3695">
        <v>15</v>
      </c>
      <c r="AC3695">
        <v>8</v>
      </c>
      <c r="AD3695">
        <v>7</v>
      </c>
      <c r="AE3695">
        <v>53.33</v>
      </c>
      <c r="AF3695">
        <v>16</v>
      </c>
      <c r="AG3695">
        <v>2</v>
      </c>
      <c r="AH3695">
        <v>4</v>
      </c>
      <c r="AI3695">
        <v>9</v>
      </c>
      <c r="AJ3695" s="301">
        <v>43919</v>
      </c>
      <c r="AK3695">
        <v>1398.5</v>
      </c>
      <c r="AL3695">
        <v>2991</v>
      </c>
      <c r="AM3695" s="301">
        <v>43828</v>
      </c>
      <c r="AN3695">
        <v>1726</v>
      </c>
      <c r="AO3695">
        <v>5730</v>
      </c>
      <c r="AP3695" s="301">
        <v>43645</v>
      </c>
      <c r="AQ3695">
        <v>1813</v>
      </c>
      <c r="AR3695">
        <v>5030</v>
      </c>
      <c r="AS3695" s="301">
        <v>43280</v>
      </c>
      <c r="AT3695">
        <v>1732</v>
      </c>
      <c r="AU3695">
        <v>5190</v>
      </c>
    </row>
    <row r="3696" spans="1:47" x14ac:dyDescent="0.2">
      <c r="A3696" s="102">
        <v>656</v>
      </c>
      <c r="B3696">
        <v>4118</v>
      </c>
      <c r="C3696" t="s">
        <v>1075</v>
      </c>
      <c r="D3696" t="s">
        <v>920</v>
      </c>
      <c r="E3696">
        <v>2750</v>
      </c>
      <c r="F3696">
        <v>2716</v>
      </c>
      <c r="G3696">
        <v>400</v>
      </c>
      <c r="H3696" t="s">
        <v>898</v>
      </c>
      <c r="I3696">
        <v>7261</v>
      </c>
      <c r="J3696" t="s">
        <v>1153</v>
      </c>
      <c r="K3696" t="s">
        <v>913</v>
      </c>
      <c r="L3696">
        <v>616</v>
      </c>
      <c r="M3696">
        <v>623</v>
      </c>
      <c r="N3696">
        <v>1700</v>
      </c>
      <c r="O3696" t="s">
        <v>901</v>
      </c>
      <c r="P3696">
        <v>0.815699261979413</v>
      </c>
      <c r="Q3696">
        <v>0.95421764330829995</v>
      </c>
      <c r="R3696">
        <v>0.26670524766928999</v>
      </c>
      <c r="S3696">
        <v>7.5245451582884093E-2</v>
      </c>
      <c r="T3696">
        <v>0.106988329721472</v>
      </c>
      <c r="U3696">
        <v>0.106988329721472</v>
      </c>
      <c r="V3696">
        <v>0.121273254505963</v>
      </c>
      <c r="W3696">
        <v>0.99</v>
      </c>
      <c r="X3696">
        <v>2.5099999999999998</v>
      </c>
      <c r="Y3696">
        <v>-223239</v>
      </c>
      <c r="Z3696">
        <v>-13132</v>
      </c>
      <c r="AA3696">
        <v>-0.62</v>
      </c>
      <c r="AB3696">
        <v>17</v>
      </c>
      <c r="AC3696">
        <v>7</v>
      </c>
      <c r="AD3696">
        <v>10</v>
      </c>
      <c r="AE3696">
        <v>41.18</v>
      </c>
      <c r="AF3696">
        <v>19</v>
      </c>
      <c r="AG3696">
        <v>3</v>
      </c>
      <c r="AH3696">
        <v>3</v>
      </c>
      <c r="AI3696">
        <v>11</v>
      </c>
      <c r="AJ3696" s="301">
        <v>43919</v>
      </c>
      <c r="AK3696">
        <v>2663</v>
      </c>
      <c r="AL3696">
        <v>606</v>
      </c>
      <c r="AM3696" s="301">
        <v>43828</v>
      </c>
      <c r="AN3696">
        <v>3520</v>
      </c>
      <c r="AO3696">
        <v>938</v>
      </c>
      <c r="AP3696" s="301">
        <v>43645</v>
      </c>
      <c r="AQ3696">
        <v>4155</v>
      </c>
      <c r="AR3696">
        <v>1146</v>
      </c>
      <c r="AS3696" s="301">
        <v>43280</v>
      </c>
      <c r="AT3696">
        <v>4860</v>
      </c>
      <c r="AU3696">
        <v>1344</v>
      </c>
    </row>
    <row r="3697" spans="1:47" x14ac:dyDescent="0.2">
      <c r="A3697" s="102">
        <v>3341</v>
      </c>
      <c r="B3697">
        <v>6326</v>
      </c>
      <c r="C3697" t="s">
        <v>1450</v>
      </c>
      <c r="D3697" t="s">
        <v>909</v>
      </c>
      <c r="E3697">
        <v>1614.5</v>
      </c>
      <c r="F3697">
        <v>1599</v>
      </c>
      <c r="G3697">
        <v>600</v>
      </c>
      <c r="H3697" t="s">
        <v>898</v>
      </c>
      <c r="I3697">
        <v>7261</v>
      </c>
      <c r="J3697" t="s">
        <v>1153</v>
      </c>
      <c r="K3697" t="s">
        <v>913</v>
      </c>
      <c r="L3697">
        <v>616</v>
      </c>
      <c r="M3697">
        <v>623</v>
      </c>
      <c r="N3697">
        <v>1500</v>
      </c>
      <c r="O3697" t="s">
        <v>901</v>
      </c>
      <c r="P3697">
        <v>0.86844037554416298</v>
      </c>
      <c r="Q3697">
        <v>0.88447191129865599</v>
      </c>
      <c r="R3697" s="15">
        <v>8.87825642067573E-2</v>
      </c>
      <c r="S3697">
        <v>1.90585147105868E-2</v>
      </c>
      <c r="T3697">
        <v>2.45534175805731</v>
      </c>
      <c r="U3697">
        <v>2.45534175805731</v>
      </c>
      <c r="V3697">
        <v>2.5532508380542902</v>
      </c>
      <c r="W3697">
        <v>13.78</v>
      </c>
      <c r="X3697">
        <v>2.6</v>
      </c>
      <c r="Y3697">
        <v>-224668</v>
      </c>
      <c r="Z3697">
        <v>-13216</v>
      </c>
      <c r="AA3697">
        <v>-0.69</v>
      </c>
      <c r="AB3697">
        <v>17</v>
      </c>
      <c r="AC3697">
        <v>6</v>
      </c>
      <c r="AD3697">
        <v>11</v>
      </c>
      <c r="AE3697">
        <v>35.29</v>
      </c>
      <c r="AF3697">
        <v>20</v>
      </c>
      <c r="AG3697">
        <v>2</v>
      </c>
      <c r="AH3697">
        <v>3</v>
      </c>
      <c r="AI3697">
        <v>12</v>
      </c>
      <c r="AJ3697" s="301">
        <v>43919</v>
      </c>
      <c r="AK3697">
        <v>1398.5</v>
      </c>
      <c r="AL3697">
        <v>606</v>
      </c>
      <c r="AM3697" s="301">
        <v>43828</v>
      </c>
      <c r="AN3697">
        <v>1726</v>
      </c>
      <c r="AO3697">
        <v>938</v>
      </c>
      <c r="AP3697" s="301">
        <v>43645</v>
      </c>
      <c r="AQ3697">
        <v>1813</v>
      </c>
      <c r="AR3697">
        <v>1146</v>
      </c>
      <c r="AS3697" s="301">
        <v>43280</v>
      </c>
      <c r="AT3697">
        <v>1732</v>
      </c>
      <c r="AU3697">
        <v>1344</v>
      </c>
    </row>
    <row r="3698" spans="1:47" x14ac:dyDescent="0.2">
      <c r="A3698" s="102">
        <v>1562</v>
      </c>
      <c r="B3698">
        <v>3099</v>
      </c>
      <c r="C3698" t="s">
        <v>33</v>
      </c>
      <c r="D3698" t="s">
        <v>921</v>
      </c>
      <c r="E3698">
        <v>635</v>
      </c>
      <c r="F3698">
        <v>623</v>
      </c>
      <c r="G3698">
        <v>1800</v>
      </c>
      <c r="H3698" t="s">
        <v>901</v>
      </c>
      <c r="I3698">
        <v>8850</v>
      </c>
      <c r="J3698" t="s">
        <v>1345</v>
      </c>
      <c r="K3698" t="s">
        <v>917</v>
      </c>
      <c r="L3698">
        <v>2237</v>
      </c>
      <c r="M3698">
        <v>2184</v>
      </c>
      <c r="N3698">
        <v>500</v>
      </c>
      <c r="O3698" t="s">
        <v>898</v>
      </c>
      <c r="P3698">
        <v>0.87868053522145595</v>
      </c>
      <c r="Q3698">
        <v>0.935300031107963</v>
      </c>
      <c r="R3698">
        <v>2.21447882485276E-2</v>
      </c>
      <c r="S3698" s="15">
        <v>3.36247201539518E-2</v>
      </c>
      <c r="T3698">
        <v>-1.8468034591645499</v>
      </c>
      <c r="U3698">
        <v>1.8468034591645499</v>
      </c>
      <c r="V3698">
        <v>1.66658579811842</v>
      </c>
      <c r="W3698">
        <v>-11.38</v>
      </c>
      <c r="X3698">
        <v>2.69</v>
      </c>
      <c r="Y3698">
        <v>-225115</v>
      </c>
      <c r="Z3698">
        <v>-16080</v>
      </c>
      <c r="AA3698">
        <v>-0.82</v>
      </c>
      <c r="AB3698">
        <v>14</v>
      </c>
      <c r="AC3698">
        <v>3</v>
      </c>
      <c r="AD3698">
        <v>11</v>
      </c>
      <c r="AE3698">
        <v>21.43</v>
      </c>
      <c r="AF3698">
        <v>20</v>
      </c>
      <c r="AG3698">
        <v>1</v>
      </c>
      <c r="AH3698">
        <v>1</v>
      </c>
      <c r="AI3698">
        <v>12</v>
      </c>
      <c r="AJ3698" s="301">
        <v>43919</v>
      </c>
      <c r="AK3698">
        <v>641</v>
      </c>
      <c r="AL3698">
        <v>2067</v>
      </c>
      <c r="AM3698" s="301">
        <v>43828</v>
      </c>
      <c r="AN3698">
        <v>984</v>
      </c>
      <c r="AO3698">
        <v>2785</v>
      </c>
      <c r="AP3698" s="301">
        <v>43645</v>
      </c>
      <c r="AQ3698">
        <v>899</v>
      </c>
      <c r="AR3698">
        <v>2621</v>
      </c>
      <c r="AS3698" s="301">
        <v>43280</v>
      </c>
      <c r="AT3698">
        <v>1344</v>
      </c>
      <c r="AU3698">
        <v>2610</v>
      </c>
    </row>
    <row r="3699" spans="1:47" x14ac:dyDescent="0.2">
      <c r="A3699" s="102">
        <v>3493</v>
      </c>
      <c r="B3699">
        <v>5105</v>
      </c>
      <c r="C3699" t="s">
        <v>1068</v>
      </c>
      <c r="D3699" t="s">
        <v>984</v>
      </c>
      <c r="E3699">
        <v>1415</v>
      </c>
      <c r="F3699">
        <v>1407</v>
      </c>
      <c r="G3699">
        <v>700</v>
      </c>
      <c r="H3699" t="s">
        <v>898</v>
      </c>
      <c r="I3699">
        <v>7259</v>
      </c>
      <c r="J3699" t="s">
        <v>24</v>
      </c>
      <c r="K3699" t="s">
        <v>913</v>
      </c>
      <c r="L3699">
        <v>3115</v>
      </c>
      <c r="M3699">
        <v>3070</v>
      </c>
      <c r="N3699">
        <v>300</v>
      </c>
      <c r="O3699" t="s">
        <v>901</v>
      </c>
      <c r="P3699">
        <v>0.95904987098018302</v>
      </c>
      <c r="Q3699">
        <v>0.87771245277808796</v>
      </c>
      <c r="R3699">
        <v>0.116489988323034</v>
      </c>
      <c r="S3699" s="15">
        <v>1.8398080615286E-2</v>
      </c>
      <c r="T3699">
        <v>1.32493386563612</v>
      </c>
      <c r="U3699">
        <v>1.32493386563612</v>
      </c>
      <c r="V3699">
        <v>1.39831958865741</v>
      </c>
      <c r="W3699">
        <v>5.22</v>
      </c>
      <c r="X3699">
        <v>6.94</v>
      </c>
      <c r="Y3699">
        <v>-225453</v>
      </c>
      <c r="Z3699">
        <v>-14091</v>
      </c>
      <c r="AA3699">
        <v>-0.74</v>
      </c>
      <c r="AB3699">
        <v>16</v>
      </c>
      <c r="AC3699">
        <v>8</v>
      </c>
      <c r="AD3699">
        <v>8</v>
      </c>
      <c r="AE3699">
        <v>50</v>
      </c>
      <c r="AF3699">
        <v>20</v>
      </c>
      <c r="AG3699">
        <v>1</v>
      </c>
      <c r="AH3699">
        <v>3</v>
      </c>
      <c r="AI3699">
        <v>12</v>
      </c>
      <c r="AJ3699" s="301">
        <v>43919</v>
      </c>
      <c r="AK3699">
        <v>1263</v>
      </c>
      <c r="AL3699">
        <v>2842</v>
      </c>
      <c r="AM3699" s="301">
        <v>43828</v>
      </c>
      <c r="AN3699">
        <v>1575</v>
      </c>
      <c r="AO3699">
        <v>4070</v>
      </c>
      <c r="AP3699" s="301">
        <v>43645</v>
      </c>
      <c r="AQ3699">
        <v>1467</v>
      </c>
      <c r="AR3699">
        <v>3810</v>
      </c>
      <c r="AS3699" s="301">
        <v>43280</v>
      </c>
      <c r="AT3699">
        <v>1580</v>
      </c>
      <c r="AU3699">
        <v>4980</v>
      </c>
    </row>
    <row r="3700" spans="1:47" x14ac:dyDescent="0.2">
      <c r="A3700" s="102">
        <v>3588</v>
      </c>
      <c r="B3700">
        <v>1824</v>
      </c>
      <c r="C3700" t="s">
        <v>221</v>
      </c>
      <c r="D3700" t="s">
        <v>907</v>
      </c>
      <c r="E3700">
        <v>803</v>
      </c>
      <c r="F3700">
        <v>799</v>
      </c>
      <c r="G3700">
        <v>1400</v>
      </c>
      <c r="H3700" t="s">
        <v>901</v>
      </c>
      <c r="I3700">
        <v>1942</v>
      </c>
      <c r="J3700" t="s">
        <v>1188</v>
      </c>
      <c r="K3700" t="s">
        <v>907</v>
      </c>
      <c r="L3700">
        <v>909</v>
      </c>
      <c r="M3700">
        <v>903</v>
      </c>
      <c r="N3700">
        <v>1200</v>
      </c>
      <c r="O3700" t="s">
        <v>898</v>
      </c>
      <c r="P3700">
        <v>0.65358819793511702</v>
      </c>
      <c r="Q3700">
        <v>0.87386299835766101</v>
      </c>
      <c r="R3700">
        <v>6.8241201093982906E-2</v>
      </c>
      <c r="S3700" s="15">
        <v>6.4711810994252605E-2</v>
      </c>
      <c r="T3700">
        <v>-0.86410389318596104</v>
      </c>
      <c r="U3700">
        <v>0.86410389318596104</v>
      </c>
      <c r="V3700">
        <v>0.64324422578100404</v>
      </c>
      <c r="W3700">
        <v>-4.03</v>
      </c>
      <c r="X3700">
        <v>3.23</v>
      </c>
      <c r="Y3700">
        <v>-225707</v>
      </c>
      <c r="Z3700">
        <v>-14107</v>
      </c>
      <c r="AA3700">
        <v>-0.67</v>
      </c>
      <c r="AB3700">
        <v>16</v>
      </c>
      <c r="AC3700">
        <v>7</v>
      </c>
      <c r="AD3700">
        <v>9</v>
      </c>
      <c r="AE3700">
        <v>43.75</v>
      </c>
      <c r="AF3700">
        <v>17</v>
      </c>
      <c r="AG3700">
        <v>2</v>
      </c>
      <c r="AH3700">
        <v>4</v>
      </c>
      <c r="AI3700">
        <v>10</v>
      </c>
      <c r="AJ3700" s="301">
        <v>43919</v>
      </c>
      <c r="AK3700">
        <v>779</v>
      </c>
      <c r="AL3700">
        <v>873</v>
      </c>
      <c r="AM3700" s="301">
        <v>43828</v>
      </c>
      <c r="AN3700">
        <v>1069</v>
      </c>
      <c r="AO3700">
        <v>1049</v>
      </c>
      <c r="AP3700" s="301">
        <v>43645</v>
      </c>
      <c r="AQ3700">
        <v>904</v>
      </c>
      <c r="AR3700">
        <v>926</v>
      </c>
      <c r="AS3700" s="301">
        <v>43280</v>
      </c>
      <c r="AT3700">
        <v>1235</v>
      </c>
      <c r="AU3700">
        <v>1186</v>
      </c>
    </row>
    <row r="3701" spans="1:47" x14ac:dyDescent="0.2">
      <c r="A3701" s="102">
        <v>112</v>
      </c>
      <c r="B3701">
        <v>4205</v>
      </c>
      <c r="C3701" t="s">
        <v>998</v>
      </c>
      <c r="D3701" t="s">
        <v>920</v>
      </c>
      <c r="E3701">
        <v>988</v>
      </c>
      <c r="F3701">
        <v>968</v>
      </c>
      <c r="G3701">
        <v>1100</v>
      </c>
      <c r="H3701" t="s">
        <v>898</v>
      </c>
      <c r="I3701">
        <v>9603</v>
      </c>
      <c r="J3701" t="s">
        <v>1013</v>
      </c>
      <c r="K3701" t="s">
        <v>910</v>
      </c>
      <c r="L3701">
        <v>1569</v>
      </c>
      <c r="M3701">
        <v>1540</v>
      </c>
      <c r="N3701">
        <v>700</v>
      </c>
      <c r="O3701" t="s">
        <v>901</v>
      </c>
      <c r="P3701">
        <v>0.93887050019110196</v>
      </c>
      <c r="Q3701">
        <v>0.971777018084235</v>
      </c>
      <c r="R3701">
        <v>5.6635542717992697E-2</v>
      </c>
      <c r="S3701">
        <v>7.3799205248816405E-2</v>
      </c>
      <c r="T3701">
        <v>0.91699604272218505</v>
      </c>
      <c r="U3701">
        <v>0.91699604272218505</v>
      </c>
      <c r="V3701">
        <v>0.47967491237774901</v>
      </c>
      <c r="W3701">
        <v>8.5</v>
      </c>
      <c r="X3701">
        <v>1.22</v>
      </c>
      <c r="Y3701">
        <v>-226499</v>
      </c>
      <c r="Z3701">
        <v>-12583</v>
      </c>
      <c r="AA3701">
        <v>-0.64</v>
      </c>
      <c r="AB3701">
        <v>18</v>
      </c>
      <c r="AC3701">
        <v>7</v>
      </c>
      <c r="AD3701">
        <v>11</v>
      </c>
      <c r="AE3701">
        <v>38.89</v>
      </c>
      <c r="AF3701">
        <v>18</v>
      </c>
      <c r="AG3701">
        <v>3</v>
      </c>
      <c r="AH3701">
        <v>4</v>
      </c>
      <c r="AI3701">
        <v>11</v>
      </c>
      <c r="AJ3701" s="301">
        <v>43919</v>
      </c>
      <c r="AK3701">
        <v>851</v>
      </c>
      <c r="AL3701">
        <v>1419</v>
      </c>
      <c r="AM3701" s="301">
        <v>43828</v>
      </c>
      <c r="AN3701">
        <v>1366</v>
      </c>
      <c r="AO3701">
        <v>3135</v>
      </c>
      <c r="AP3701" s="301">
        <v>43645</v>
      </c>
      <c r="AQ3701">
        <v>1217</v>
      </c>
      <c r="AR3701">
        <v>2719</v>
      </c>
      <c r="AS3701" s="301">
        <v>43280</v>
      </c>
      <c r="AT3701">
        <v>1272</v>
      </c>
      <c r="AU3701">
        <v>3240</v>
      </c>
    </row>
    <row r="3702" spans="1:47" x14ac:dyDescent="0.2">
      <c r="A3702" s="102">
        <v>326</v>
      </c>
      <c r="B3702">
        <v>3231</v>
      </c>
      <c r="C3702" t="s">
        <v>365</v>
      </c>
      <c r="D3702" t="s">
        <v>917</v>
      </c>
      <c r="E3702">
        <v>1918</v>
      </c>
      <c r="F3702">
        <v>1914</v>
      </c>
      <c r="G3702">
        <v>500</v>
      </c>
      <c r="H3702" t="s">
        <v>898</v>
      </c>
      <c r="I3702">
        <v>8031</v>
      </c>
      <c r="J3702" t="s">
        <v>618</v>
      </c>
      <c r="K3702" t="s">
        <v>905</v>
      </c>
      <c r="L3702">
        <v>1600.5</v>
      </c>
      <c r="M3702">
        <v>1596</v>
      </c>
      <c r="N3702">
        <v>600</v>
      </c>
      <c r="O3702" t="s">
        <v>901</v>
      </c>
      <c r="P3702">
        <v>0.97431975648483304</v>
      </c>
      <c r="Q3702">
        <v>0.96256138176521999</v>
      </c>
      <c r="R3702" s="15">
        <v>2.4720468394074102E-3</v>
      </c>
      <c r="S3702">
        <v>4.2266916597991202E-3</v>
      </c>
      <c r="T3702">
        <v>0.32172664964589498</v>
      </c>
      <c r="U3702">
        <v>0.32172664964589498</v>
      </c>
      <c r="V3702">
        <v>0.33318075135159297</v>
      </c>
      <c r="W3702">
        <v>1.63</v>
      </c>
      <c r="X3702">
        <v>0.06</v>
      </c>
      <c r="Y3702">
        <v>-226919</v>
      </c>
      <c r="Z3702">
        <v>-22692</v>
      </c>
      <c r="AA3702">
        <v>-1.1499999999999999</v>
      </c>
      <c r="AB3702">
        <v>10</v>
      </c>
      <c r="AC3702">
        <v>5</v>
      </c>
      <c r="AD3702">
        <v>5</v>
      </c>
      <c r="AE3702">
        <v>50</v>
      </c>
      <c r="AF3702">
        <v>20</v>
      </c>
      <c r="AG3702">
        <v>0</v>
      </c>
      <c r="AH3702">
        <v>2</v>
      </c>
      <c r="AI3702">
        <v>8</v>
      </c>
      <c r="AJ3702" s="301">
        <v>43919</v>
      </c>
      <c r="AK3702">
        <v>1783</v>
      </c>
      <c r="AL3702">
        <v>1570</v>
      </c>
      <c r="AM3702" s="301">
        <v>43828</v>
      </c>
      <c r="AN3702">
        <v>2620</v>
      </c>
      <c r="AO3702">
        <v>1946</v>
      </c>
      <c r="AP3702" s="301">
        <v>43645</v>
      </c>
      <c r="AQ3702">
        <v>2371</v>
      </c>
      <c r="AR3702">
        <v>1798</v>
      </c>
      <c r="AS3702" s="301">
        <v>43280</v>
      </c>
      <c r="AT3702">
        <v>2431</v>
      </c>
      <c r="AU3702">
        <v>1828</v>
      </c>
    </row>
    <row r="3703" spans="1:47" x14ac:dyDescent="0.2">
      <c r="A3703" s="102">
        <v>3208</v>
      </c>
      <c r="B3703">
        <v>1332</v>
      </c>
      <c r="C3703" t="s">
        <v>1174</v>
      </c>
      <c r="D3703" t="s">
        <v>974</v>
      </c>
      <c r="E3703">
        <v>468</v>
      </c>
      <c r="F3703">
        <v>456</v>
      </c>
      <c r="G3703">
        <v>2300</v>
      </c>
      <c r="H3703" t="s">
        <v>901</v>
      </c>
      <c r="I3703">
        <v>9766</v>
      </c>
      <c r="J3703" t="s">
        <v>1449</v>
      </c>
      <c r="K3703" t="s">
        <v>900</v>
      </c>
      <c r="L3703">
        <v>3635</v>
      </c>
      <c r="M3703">
        <v>3510</v>
      </c>
      <c r="N3703">
        <v>300</v>
      </c>
      <c r="O3703" t="s">
        <v>898</v>
      </c>
      <c r="P3703">
        <v>0.77879304316840303</v>
      </c>
      <c r="Q3703">
        <v>0.88901297426220804</v>
      </c>
      <c r="R3703">
        <v>3.7033729872740402E-3</v>
      </c>
      <c r="S3703">
        <v>7.0409206611034295E-2</v>
      </c>
      <c r="T3703">
        <v>-0.96541875038747305</v>
      </c>
      <c r="U3703">
        <v>0.96541875038747305</v>
      </c>
      <c r="V3703">
        <v>1.0699727792720599</v>
      </c>
      <c r="W3703">
        <v>-7.23</v>
      </c>
      <c r="X3703">
        <v>0.4</v>
      </c>
      <c r="Y3703">
        <v>-226957</v>
      </c>
      <c r="Z3703">
        <v>-16211</v>
      </c>
      <c r="AA3703">
        <v>-0.78</v>
      </c>
      <c r="AB3703">
        <v>14</v>
      </c>
      <c r="AC3703">
        <v>7</v>
      </c>
      <c r="AD3703">
        <v>7</v>
      </c>
      <c r="AE3703">
        <v>50</v>
      </c>
      <c r="AF3703">
        <v>17</v>
      </c>
      <c r="AG3703">
        <v>3</v>
      </c>
      <c r="AH3703">
        <v>4</v>
      </c>
      <c r="AI3703">
        <v>7</v>
      </c>
      <c r="AJ3703" s="301">
        <v>43919</v>
      </c>
      <c r="AK3703">
        <v>517</v>
      </c>
      <c r="AL3703">
        <v>3305</v>
      </c>
      <c r="AM3703" s="301">
        <v>43828</v>
      </c>
      <c r="AN3703">
        <v>652</v>
      </c>
      <c r="AO3703">
        <v>4485</v>
      </c>
      <c r="AP3703" s="301">
        <v>43645</v>
      </c>
      <c r="AQ3703">
        <v>674</v>
      </c>
      <c r="AR3703">
        <v>5130</v>
      </c>
      <c r="AS3703" s="301">
        <v>43280</v>
      </c>
      <c r="AT3703">
        <v>537</v>
      </c>
      <c r="AU3703">
        <v>5400</v>
      </c>
    </row>
    <row r="3704" spans="1:47" x14ac:dyDescent="0.2">
      <c r="A3704" s="102">
        <v>337</v>
      </c>
      <c r="B3704">
        <v>2685</v>
      </c>
      <c r="C3704" t="s">
        <v>1479</v>
      </c>
      <c r="D3704" t="s">
        <v>921</v>
      </c>
      <c r="E3704">
        <v>1733</v>
      </c>
      <c r="F3704">
        <v>1726</v>
      </c>
      <c r="G3704">
        <v>400</v>
      </c>
      <c r="H3704" t="s">
        <v>898</v>
      </c>
      <c r="I3704">
        <v>5232</v>
      </c>
      <c r="J3704" t="s">
        <v>1433</v>
      </c>
      <c r="K3704" t="s">
        <v>897</v>
      </c>
      <c r="L3704">
        <v>3765</v>
      </c>
      <c r="M3704">
        <v>3805</v>
      </c>
      <c r="N3704">
        <v>200</v>
      </c>
      <c r="O3704" t="s">
        <v>901</v>
      </c>
      <c r="P3704">
        <v>0.92190893275111296</v>
      </c>
      <c r="Q3704">
        <v>0.96201345410834505</v>
      </c>
      <c r="R3704">
        <v>1.57083180052835E-3</v>
      </c>
      <c r="S3704">
        <v>7.7638070713345999E-3</v>
      </c>
      <c r="T3704">
        <v>0.87329984436342101</v>
      </c>
      <c r="U3704">
        <v>0.87329984436342101</v>
      </c>
      <c r="V3704">
        <v>1.7183671148644999</v>
      </c>
      <c r="W3704">
        <v>5.89</v>
      </c>
      <c r="X3704">
        <v>9.2799999999999994</v>
      </c>
      <c r="Y3704">
        <v>-227120</v>
      </c>
      <c r="Z3704">
        <v>-17471</v>
      </c>
      <c r="AA3704">
        <v>-0.87</v>
      </c>
      <c r="AB3704">
        <v>13</v>
      </c>
      <c r="AC3704">
        <v>6</v>
      </c>
      <c r="AD3704">
        <v>7</v>
      </c>
      <c r="AE3704">
        <v>46.15</v>
      </c>
      <c r="AF3704">
        <v>14</v>
      </c>
      <c r="AG3704">
        <v>5</v>
      </c>
      <c r="AH3704">
        <v>5</v>
      </c>
      <c r="AI3704">
        <v>3</v>
      </c>
      <c r="AJ3704" s="301">
        <v>43919</v>
      </c>
      <c r="AK3704">
        <v>1291</v>
      </c>
      <c r="AL3704">
        <v>3370</v>
      </c>
      <c r="AM3704" s="301">
        <v>43828</v>
      </c>
      <c r="AN3704">
        <v>2489</v>
      </c>
      <c r="AO3704">
        <v>4775</v>
      </c>
      <c r="AP3704" s="301">
        <v>43645</v>
      </c>
      <c r="AQ3704">
        <v>2320</v>
      </c>
      <c r="AR3704">
        <v>4390</v>
      </c>
      <c r="AS3704" s="301">
        <v>43280</v>
      </c>
      <c r="AT3704">
        <v>1209</v>
      </c>
      <c r="AU3704">
        <v>5150</v>
      </c>
    </row>
    <row r="3705" spans="1:47" x14ac:dyDescent="0.2">
      <c r="A3705" s="102">
        <v>1459</v>
      </c>
      <c r="B3705">
        <v>2002</v>
      </c>
      <c r="C3705" t="s">
        <v>2428</v>
      </c>
      <c r="D3705" t="s">
        <v>923</v>
      </c>
      <c r="E3705">
        <v>1598</v>
      </c>
      <c r="F3705">
        <v>1571</v>
      </c>
      <c r="G3705">
        <v>700</v>
      </c>
      <c r="H3705" t="s">
        <v>898</v>
      </c>
      <c r="I3705">
        <v>4902</v>
      </c>
      <c r="J3705" t="s">
        <v>2429</v>
      </c>
      <c r="K3705" t="s">
        <v>903</v>
      </c>
      <c r="L3705">
        <v>373</v>
      </c>
      <c r="M3705">
        <v>363</v>
      </c>
      <c r="N3705">
        <v>3000</v>
      </c>
      <c r="O3705" t="s">
        <v>901</v>
      </c>
      <c r="P3705">
        <v>0.70088825781650299</v>
      </c>
      <c r="Q3705">
        <v>0.93780451802896303</v>
      </c>
      <c r="R3705">
        <v>2.2090936294934102E-3</v>
      </c>
      <c r="S3705">
        <v>1.40655781205665E-2</v>
      </c>
      <c r="T3705">
        <v>0.83952908258634995</v>
      </c>
      <c r="U3705">
        <v>0.83952908258634995</v>
      </c>
      <c r="V3705">
        <v>0.69431757774254299</v>
      </c>
      <c r="W3705">
        <v>5.18</v>
      </c>
      <c r="X3705">
        <v>0.97</v>
      </c>
      <c r="Y3705">
        <v>-227151</v>
      </c>
      <c r="Z3705">
        <v>-18929</v>
      </c>
      <c r="AA3705">
        <v>-0.88</v>
      </c>
      <c r="AB3705">
        <v>12</v>
      </c>
      <c r="AC3705">
        <v>3</v>
      </c>
      <c r="AD3705">
        <v>9</v>
      </c>
      <c r="AE3705">
        <v>25</v>
      </c>
      <c r="AF3705">
        <v>19</v>
      </c>
      <c r="AG3705">
        <v>2</v>
      </c>
      <c r="AH3705">
        <v>2</v>
      </c>
      <c r="AI3705">
        <v>8</v>
      </c>
      <c r="AJ3705" s="301">
        <v>43919</v>
      </c>
      <c r="AK3705">
        <v>1925</v>
      </c>
      <c r="AL3705">
        <v>455</v>
      </c>
      <c r="AM3705" s="301">
        <v>43828</v>
      </c>
      <c r="AN3705">
        <v>1906</v>
      </c>
      <c r="AO3705">
        <v>713</v>
      </c>
      <c r="AP3705" s="301">
        <v>43645</v>
      </c>
      <c r="AQ3705">
        <v>2496</v>
      </c>
      <c r="AR3705">
        <v>1068</v>
      </c>
      <c r="AS3705" s="301">
        <v>43280</v>
      </c>
      <c r="AT3705">
        <v>2236</v>
      </c>
      <c r="AU3705">
        <v>1006</v>
      </c>
    </row>
    <row r="3706" spans="1:47" x14ac:dyDescent="0.2">
      <c r="A3706" s="102">
        <v>4051</v>
      </c>
      <c r="B3706">
        <v>6753</v>
      </c>
      <c r="C3706" t="s">
        <v>1348</v>
      </c>
      <c r="D3706" t="s">
        <v>903</v>
      </c>
      <c r="E3706">
        <v>1151</v>
      </c>
      <c r="F3706">
        <v>1114</v>
      </c>
      <c r="G3706">
        <v>700</v>
      </c>
      <c r="H3706" t="s">
        <v>901</v>
      </c>
      <c r="I3706">
        <v>7451</v>
      </c>
      <c r="J3706" t="s">
        <v>603</v>
      </c>
      <c r="K3706" t="s">
        <v>905</v>
      </c>
      <c r="L3706">
        <v>2775</v>
      </c>
      <c r="M3706">
        <v>2758</v>
      </c>
      <c r="N3706">
        <v>300</v>
      </c>
      <c r="O3706" t="s">
        <v>898</v>
      </c>
      <c r="P3706">
        <v>0.71181261523216</v>
      </c>
      <c r="Q3706">
        <v>0.85291044762522805</v>
      </c>
      <c r="R3706">
        <v>0.45413658423273501</v>
      </c>
      <c r="S3706">
        <v>5.0109396437046698E-2</v>
      </c>
      <c r="T3706">
        <v>-1.50883422414658</v>
      </c>
      <c r="U3706">
        <v>1.50883422414658</v>
      </c>
      <c r="V3706">
        <v>0.83322713302053897</v>
      </c>
      <c r="W3706">
        <v>-6.5</v>
      </c>
      <c r="X3706">
        <v>5.75</v>
      </c>
      <c r="Y3706">
        <v>-227172</v>
      </c>
      <c r="Z3706">
        <v>-16227</v>
      </c>
      <c r="AA3706">
        <v>-1.04</v>
      </c>
      <c r="AB3706">
        <v>14</v>
      </c>
      <c r="AC3706">
        <v>5</v>
      </c>
      <c r="AD3706">
        <v>9</v>
      </c>
      <c r="AE3706">
        <v>35.71</v>
      </c>
      <c r="AF3706">
        <v>16</v>
      </c>
      <c r="AG3706">
        <v>3</v>
      </c>
      <c r="AH3706">
        <v>5</v>
      </c>
      <c r="AI3706">
        <v>6</v>
      </c>
      <c r="AJ3706" s="301">
        <v>43919</v>
      </c>
      <c r="AK3706">
        <v>1170</v>
      </c>
      <c r="AL3706">
        <v>3015</v>
      </c>
      <c r="AM3706" s="301">
        <v>43828</v>
      </c>
      <c r="AN3706">
        <v>1685</v>
      </c>
      <c r="AO3706">
        <v>3095</v>
      </c>
      <c r="AP3706" s="301">
        <v>43645</v>
      </c>
      <c r="AQ3706">
        <v>1221</v>
      </c>
      <c r="AR3706">
        <v>2890</v>
      </c>
      <c r="AS3706" s="301">
        <v>43280</v>
      </c>
      <c r="AT3706">
        <v>2490</v>
      </c>
      <c r="AU3706">
        <v>2851</v>
      </c>
    </row>
    <row r="3707" spans="1:47" x14ac:dyDescent="0.2">
      <c r="A3707" s="102">
        <v>3785</v>
      </c>
      <c r="B3707">
        <v>6183</v>
      </c>
      <c r="C3707" t="s">
        <v>1060</v>
      </c>
      <c r="D3707" t="s">
        <v>910</v>
      </c>
      <c r="E3707">
        <v>1372</v>
      </c>
      <c r="F3707">
        <v>1371</v>
      </c>
      <c r="G3707">
        <v>700</v>
      </c>
      <c r="H3707" t="s">
        <v>901</v>
      </c>
      <c r="I3707">
        <v>6326</v>
      </c>
      <c r="J3707" t="s">
        <v>1450</v>
      </c>
      <c r="K3707" t="s">
        <v>909</v>
      </c>
      <c r="L3707">
        <v>1614.5</v>
      </c>
      <c r="M3707">
        <v>1599</v>
      </c>
      <c r="N3707">
        <v>600</v>
      </c>
      <c r="O3707" t="s">
        <v>898</v>
      </c>
      <c r="P3707">
        <v>0.88391409685139899</v>
      </c>
      <c r="Q3707">
        <v>0.86598225921980698</v>
      </c>
      <c r="R3707">
        <v>0.49892401418434601</v>
      </c>
      <c r="S3707">
        <v>9.6656243364893105E-2</v>
      </c>
      <c r="T3707">
        <v>-0.29879736426277198</v>
      </c>
      <c r="U3707">
        <v>0.29879736426277198</v>
      </c>
      <c r="V3707">
        <v>0.451051749850851</v>
      </c>
      <c r="W3707">
        <v>-2.02</v>
      </c>
      <c r="X3707">
        <v>0.03</v>
      </c>
      <c r="Y3707">
        <v>-227348</v>
      </c>
      <c r="Z3707">
        <v>-13373</v>
      </c>
      <c r="AA3707">
        <v>-0.64</v>
      </c>
      <c r="AB3707">
        <v>17</v>
      </c>
      <c r="AC3707">
        <v>7</v>
      </c>
      <c r="AD3707">
        <v>10</v>
      </c>
      <c r="AE3707">
        <v>41.18</v>
      </c>
      <c r="AF3707">
        <v>17</v>
      </c>
      <c r="AG3707">
        <v>3</v>
      </c>
      <c r="AH3707">
        <v>4</v>
      </c>
      <c r="AI3707">
        <v>10</v>
      </c>
      <c r="AJ3707" s="301">
        <v>43919</v>
      </c>
      <c r="AK3707">
        <v>1152</v>
      </c>
      <c r="AL3707">
        <v>1398.5</v>
      </c>
      <c r="AM3707" s="301">
        <v>43828</v>
      </c>
      <c r="AN3707">
        <v>1720</v>
      </c>
      <c r="AO3707">
        <v>1726</v>
      </c>
      <c r="AP3707" s="301">
        <v>43645</v>
      </c>
      <c r="AQ3707">
        <v>1520</v>
      </c>
      <c r="AR3707">
        <v>1813</v>
      </c>
      <c r="AS3707" s="301">
        <v>43280</v>
      </c>
      <c r="AT3707">
        <v>1850</v>
      </c>
      <c r="AU3707">
        <v>1732</v>
      </c>
    </row>
    <row r="3708" spans="1:47" x14ac:dyDescent="0.2">
      <c r="A3708" s="102">
        <v>1917</v>
      </c>
      <c r="B3708">
        <v>6501</v>
      </c>
      <c r="C3708" t="s">
        <v>1022</v>
      </c>
      <c r="D3708" t="s">
        <v>903</v>
      </c>
      <c r="E3708">
        <v>3390</v>
      </c>
      <c r="F3708">
        <v>3395</v>
      </c>
      <c r="G3708">
        <v>300</v>
      </c>
      <c r="H3708" t="s">
        <v>898</v>
      </c>
      <c r="I3708">
        <v>9603</v>
      </c>
      <c r="J3708" t="s">
        <v>1013</v>
      </c>
      <c r="K3708" t="s">
        <v>910</v>
      </c>
      <c r="L3708">
        <v>1569</v>
      </c>
      <c r="M3708">
        <v>1540</v>
      </c>
      <c r="N3708">
        <v>700</v>
      </c>
      <c r="O3708" t="s">
        <v>901</v>
      </c>
      <c r="P3708">
        <v>0.87578746896269499</v>
      </c>
      <c r="Q3708">
        <v>0.92705468409906999</v>
      </c>
      <c r="R3708" s="15">
        <v>0.235566901008886</v>
      </c>
      <c r="S3708">
        <v>7.7608346195669406E-2</v>
      </c>
      <c r="T3708">
        <v>0.61679673325258799</v>
      </c>
      <c r="U3708">
        <v>0.61679673325258799</v>
      </c>
      <c r="V3708">
        <v>0.29990178827853398</v>
      </c>
      <c r="W3708">
        <v>7.01</v>
      </c>
      <c r="X3708">
        <v>5.84</v>
      </c>
      <c r="Y3708">
        <v>-228246</v>
      </c>
      <c r="Z3708">
        <v>-25361</v>
      </c>
      <c r="AA3708">
        <v>-1.19</v>
      </c>
      <c r="AB3708">
        <v>9</v>
      </c>
      <c r="AC3708">
        <v>4</v>
      </c>
      <c r="AD3708">
        <v>5</v>
      </c>
      <c r="AE3708">
        <v>44.44</v>
      </c>
      <c r="AF3708">
        <v>19</v>
      </c>
      <c r="AG3708">
        <v>1</v>
      </c>
      <c r="AH3708">
        <v>3</v>
      </c>
      <c r="AI3708">
        <v>5</v>
      </c>
      <c r="AJ3708" s="301">
        <v>43919</v>
      </c>
      <c r="AK3708">
        <v>3109</v>
      </c>
      <c r="AL3708">
        <v>1419</v>
      </c>
      <c r="AM3708" s="301">
        <v>43828</v>
      </c>
      <c r="AN3708">
        <v>4626</v>
      </c>
      <c r="AO3708">
        <v>3135</v>
      </c>
      <c r="AP3708" s="301">
        <v>43645</v>
      </c>
      <c r="AQ3708">
        <v>4045</v>
      </c>
      <c r="AR3708">
        <v>2719</v>
      </c>
      <c r="AS3708" s="301">
        <v>43280</v>
      </c>
      <c r="AT3708">
        <v>3840.5</v>
      </c>
      <c r="AU3708">
        <v>3240</v>
      </c>
    </row>
    <row r="3709" spans="1:47" x14ac:dyDescent="0.2">
      <c r="A3709" s="102">
        <v>2215</v>
      </c>
      <c r="B3709">
        <v>6807</v>
      </c>
      <c r="C3709" t="s">
        <v>233</v>
      </c>
      <c r="D3709" t="s">
        <v>903</v>
      </c>
      <c r="E3709">
        <v>1440</v>
      </c>
      <c r="F3709">
        <v>1398</v>
      </c>
      <c r="G3709">
        <v>700</v>
      </c>
      <c r="H3709" t="s">
        <v>901</v>
      </c>
      <c r="I3709">
        <v>8601</v>
      </c>
      <c r="J3709" t="s">
        <v>22</v>
      </c>
      <c r="K3709" t="s">
        <v>1025</v>
      </c>
      <c r="L3709">
        <v>454.2</v>
      </c>
      <c r="M3709">
        <v>454</v>
      </c>
      <c r="N3709">
        <v>2200</v>
      </c>
      <c r="O3709" t="s">
        <v>898</v>
      </c>
      <c r="P3709">
        <v>0.78269796848310302</v>
      </c>
      <c r="Q3709">
        <v>0.91913522636212397</v>
      </c>
      <c r="R3709">
        <v>0.36546985348949501</v>
      </c>
      <c r="S3709">
        <v>5.7871864496323998E-2</v>
      </c>
      <c r="T3709">
        <v>-0.46106612483310899</v>
      </c>
      <c r="U3709">
        <v>0.46106612483310899</v>
      </c>
      <c r="V3709">
        <v>0.18514375214203299</v>
      </c>
      <c r="W3709">
        <v>-3.58</v>
      </c>
      <c r="X3709">
        <v>2.06</v>
      </c>
      <c r="Y3709">
        <v>-228335</v>
      </c>
      <c r="Z3709">
        <v>-12685</v>
      </c>
      <c r="AA3709">
        <v>-0.7</v>
      </c>
      <c r="AB3709">
        <v>18</v>
      </c>
      <c r="AC3709">
        <v>9</v>
      </c>
      <c r="AD3709">
        <v>9</v>
      </c>
      <c r="AE3709">
        <v>50</v>
      </c>
      <c r="AF3709">
        <v>18</v>
      </c>
      <c r="AG3709">
        <v>3</v>
      </c>
      <c r="AH3709">
        <v>5</v>
      </c>
      <c r="AI3709">
        <v>10</v>
      </c>
      <c r="AJ3709" s="301">
        <v>43919</v>
      </c>
      <c r="AK3709">
        <v>1341</v>
      </c>
      <c r="AL3709">
        <v>434.4</v>
      </c>
      <c r="AM3709" s="301">
        <v>43828</v>
      </c>
      <c r="AN3709">
        <v>2218</v>
      </c>
      <c r="AO3709">
        <v>553</v>
      </c>
      <c r="AP3709" s="301">
        <v>43645</v>
      </c>
      <c r="AQ3709">
        <v>1645</v>
      </c>
      <c r="AR3709">
        <v>490.5</v>
      </c>
      <c r="AS3709" s="301">
        <v>43280</v>
      </c>
      <c r="AT3709">
        <v>1764</v>
      </c>
      <c r="AU3709">
        <v>633.4</v>
      </c>
    </row>
    <row r="3710" spans="1:47" x14ac:dyDescent="0.2">
      <c r="A3710" s="102">
        <v>3192</v>
      </c>
      <c r="B3710">
        <v>9449</v>
      </c>
      <c r="C3710" t="s">
        <v>1394</v>
      </c>
      <c r="D3710" t="s">
        <v>900</v>
      </c>
      <c r="E3710">
        <v>3140</v>
      </c>
      <c r="F3710">
        <v>3050</v>
      </c>
      <c r="G3710">
        <v>200</v>
      </c>
      <c r="H3710" t="s">
        <v>898</v>
      </c>
      <c r="I3710">
        <v>9974</v>
      </c>
      <c r="J3710" t="s">
        <v>1911</v>
      </c>
      <c r="K3710" t="s">
        <v>921</v>
      </c>
      <c r="L3710">
        <v>7290</v>
      </c>
      <c r="M3710">
        <v>7380</v>
      </c>
      <c r="N3710">
        <v>100</v>
      </c>
      <c r="O3710" t="s">
        <v>901</v>
      </c>
      <c r="P3710">
        <v>0.92243440387103004</v>
      </c>
      <c r="Q3710">
        <v>0.88974603985841605</v>
      </c>
      <c r="R3710">
        <v>0.22836895092482101</v>
      </c>
      <c r="S3710" s="15">
        <v>4.1469193943864197E-2</v>
      </c>
      <c r="T3710">
        <v>0.755855446085409</v>
      </c>
      <c r="U3710">
        <v>0.755855446085409</v>
      </c>
      <c r="V3710">
        <v>1.3241810989045999</v>
      </c>
      <c r="W3710">
        <v>6.24</v>
      </c>
      <c r="X3710">
        <v>17.34</v>
      </c>
      <c r="Y3710">
        <v>-228404</v>
      </c>
      <c r="Z3710">
        <v>-19034</v>
      </c>
      <c r="AA3710">
        <v>-0.97</v>
      </c>
      <c r="AB3710">
        <v>12</v>
      </c>
      <c r="AC3710">
        <v>4</v>
      </c>
      <c r="AD3710">
        <v>8</v>
      </c>
      <c r="AE3710">
        <v>33.33</v>
      </c>
      <c r="AF3710">
        <v>13</v>
      </c>
      <c r="AG3710">
        <v>4</v>
      </c>
      <c r="AH3710">
        <v>6</v>
      </c>
      <c r="AI3710">
        <v>2</v>
      </c>
      <c r="AJ3710" s="301">
        <v>43919</v>
      </c>
      <c r="AK3710">
        <v>1811</v>
      </c>
      <c r="AL3710">
        <v>5630</v>
      </c>
      <c r="AM3710" s="301">
        <v>43828</v>
      </c>
      <c r="AN3710">
        <v>2075</v>
      </c>
      <c r="AO3710">
        <v>5560</v>
      </c>
      <c r="AP3710" s="301">
        <v>43645</v>
      </c>
      <c r="AQ3710">
        <v>1921</v>
      </c>
      <c r="AR3710">
        <v>5380</v>
      </c>
      <c r="AS3710" s="301">
        <v>43280</v>
      </c>
      <c r="AT3710">
        <v>2528</v>
      </c>
      <c r="AU3710">
        <v>5660</v>
      </c>
    </row>
    <row r="3711" spans="1:47" x14ac:dyDescent="0.2">
      <c r="A3711" s="102">
        <v>1998</v>
      </c>
      <c r="B3711">
        <v>1332</v>
      </c>
      <c r="C3711" t="s">
        <v>1174</v>
      </c>
      <c r="D3711" t="s">
        <v>974</v>
      </c>
      <c r="E3711">
        <v>468</v>
      </c>
      <c r="F3711">
        <v>456</v>
      </c>
      <c r="G3711">
        <v>2100</v>
      </c>
      <c r="H3711" t="s">
        <v>901</v>
      </c>
      <c r="I3711">
        <v>8078</v>
      </c>
      <c r="J3711" t="s">
        <v>1192</v>
      </c>
      <c r="K3711" t="s">
        <v>905</v>
      </c>
      <c r="L3711">
        <v>1940</v>
      </c>
      <c r="M3711">
        <v>1940</v>
      </c>
      <c r="N3711">
        <v>500</v>
      </c>
      <c r="O3711" t="s">
        <v>898</v>
      </c>
      <c r="P3711">
        <v>0.75624841546817601</v>
      </c>
      <c r="Q3711">
        <v>0.92493963293755799</v>
      </c>
      <c r="R3711">
        <v>1.26782881199534E-3</v>
      </c>
      <c r="S3711">
        <v>4.9054701459833101E-2</v>
      </c>
      <c r="T3711">
        <v>-1.80256622308679</v>
      </c>
      <c r="U3711">
        <v>1.80256622308679</v>
      </c>
      <c r="V3711">
        <v>1.52937838008062</v>
      </c>
      <c r="W3711">
        <v>-14.8</v>
      </c>
      <c r="X3711">
        <v>1.28</v>
      </c>
      <c r="Y3711">
        <v>-228470</v>
      </c>
      <c r="Z3711">
        <v>-11424</v>
      </c>
      <c r="AA3711">
        <v>-0.6</v>
      </c>
      <c r="AB3711">
        <v>20</v>
      </c>
      <c r="AC3711">
        <v>8</v>
      </c>
      <c r="AD3711">
        <v>12</v>
      </c>
      <c r="AE3711">
        <v>40</v>
      </c>
      <c r="AF3711">
        <v>17</v>
      </c>
      <c r="AG3711">
        <v>5</v>
      </c>
      <c r="AH3711">
        <v>6</v>
      </c>
      <c r="AI3711">
        <v>9</v>
      </c>
      <c r="AJ3711" s="301">
        <v>43919</v>
      </c>
      <c r="AK3711">
        <v>517</v>
      </c>
      <c r="AL3711">
        <v>1737</v>
      </c>
      <c r="AM3711" s="301">
        <v>43828</v>
      </c>
      <c r="AN3711">
        <v>652</v>
      </c>
      <c r="AO3711">
        <v>2877</v>
      </c>
      <c r="AP3711" s="301">
        <v>43645</v>
      </c>
      <c r="AQ3711">
        <v>674</v>
      </c>
      <c r="AR3711">
        <v>2987</v>
      </c>
      <c r="AS3711" s="301">
        <v>43280</v>
      </c>
      <c r="AT3711">
        <v>537</v>
      </c>
      <c r="AU3711">
        <v>4185</v>
      </c>
    </row>
    <row r="3712" spans="1:47" x14ac:dyDescent="0.2">
      <c r="A3712" s="102">
        <v>1869</v>
      </c>
      <c r="B3712">
        <v>1417</v>
      </c>
      <c r="C3712" t="s">
        <v>1462</v>
      </c>
      <c r="D3712" t="s">
        <v>907</v>
      </c>
      <c r="E3712">
        <v>1611</v>
      </c>
      <c r="F3712">
        <v>1595</v>
      </c>
      <c r="G3712">
        <v>700</v>
      </c>
      <c r="H3712" t="s">
        <v>898</v>
      </c>
      <c r="I3712">
        <v>4208</v>
      </c>
      <c r="J3712" t="s">
        <v>1026</v>
      </c>
      <c r="K3712" t="s">
        <v>920</v>
      </c>
      <c r="L3712">
        <v>1810</v>
      </c>
      <c r="M3712">
        <v>1797</v>
      </c>
      <c r="N3712">
        <v>600</v>
      </c>
      <c r="O3712" t="s">
        <v>901</v>
      </c>
      <c r="P3712">
        <v>0.84773926971736702</v>
      </c>
      <c r="Q3712">
        <v>0.92814353819901696</v>
      </c>
      <c r="R3712">
        <v>0.18172481987202799</v>
      </c>
      <c r="S3712">
        <v>2.1763305287677902E-3</v>
      </c>
      <c r="T3712">
        <v>2.5657832008717998</v>
      </c>
      <c r="U3712">
        <v>2.5657832008717998</v>
      </c>
      <c r="V3712">
        <v>2.58001734287184</v>
      </c>
      <c r="W3712">
        <v>9.5</v>
      </c>
      <c r="X3712">
        <v>3.55</v>
      </c>
      <c r="Y3712">
        <v>-228774</v>
      </c>
      <c r="Z3712">
        <v>-19064</v>
      </c>
      <c r="AA3712">
        <v>-0.85</v>
      </c>
      <c r="AB3712">
        <v>12</v>
      </c>
      <c r="AC3712">
        <v>4</v>
      </c>
      <c r="AD3712">
        <v>8</v>
      </c>
      <c r="AE3712">
        <v>33.33</v>
      </c>
      <c r="AF3712">
        <v>19</v>
      </c>
      <c r="AG3712">
        <v>2</v>
      </c>
      <c r="AH3712">
        <v>2</v>
      </c>
      <c r="AI3712">
        <v>8</v>
      </c>
      <c r="AJ3712" s="301">
        <v>43919</v>
      </c>
      <c r="AK3712">
        <v>1375</v>
      </c>
      <c r="AL3712">
        <v>1691</v>
      </c>
      <c r="AM3712" s="301">
        <v>43828</v>
      </c>
      <c r="AN3712">
        <v>1651</v>
      </c>
      <c r="AO3712">
        <v>2379</v>
      </c>
      <c r="AP3712" s="301">
        <v>43645</v>
      </c>
      <c r="AQ3712">
        <v>1652</v>
      </c>
      <c r="AR3712">
        <v>2298</v>
      </c>
      <c r="AS3712" s="301">
        <v>43280</v>
      </c>
      <c r="AT3712">
        <v>1687</v>
      </c>
      <c r="AU3712">
        <v>2821</v>
      </c>
    </row>
    <row r="3713" spans="1:47" x14ac:dyDescent="0.2">
      <c r="A3713" s="102">
        <v>1267</v>
      </c>
      <c r="B3713">
        <v>1812</v>
      </c>
      <c r="C3713" t="s">
        <v>961</v>
      </c>
      <c r="D3713" t="s">
        <v>907</v>
      </c>
      <c r="E3713">
        <v>1231</v>
      </c>
      <c r="F3713">
        <v>1252</v>
      </c>
      <c r="G3713">
        <v>800</v>
      </c>
      <c r="H3713" t="s">
        <v>901</v>
      </c>
      <c r="I3713">
        <v>7202</v>
      </c>
      <c r="J3713" t="s">
        <v>596</v>
      </c>
      <c r="K3713" t="s">
        <v>913</v>
      </c>
      <c r="L3713">
        <v>950.5</v>
      </c>
      <c r="M3713">
        <v>944.8</v>
      </c>
      <c r="N3713">
        <v>1100</v>
      </c>
      <c r="O3713" t="s">
        <v>898</v>
      </c>
      <c r="P3713">
        <v>0.95844652593628699</v>
      </c>
      <c r="Q3713">
        <v>0.94217237525345299</v>
      </c>
      <c r="R3713">
        <v>1.9659972121875001E-2</v>
      </c>
      <c r="S3713">
        <v>8.11576358289232E-2</v>
      </c>
      <c r="T3713">
        <v>-0.34658485738918798</v>
      </c>
      <c r="U3713">
        <v>0.34658485738918798</v>
      </c>
      <c r="V3713">
        <v>0.63429427065609101</v>
      </c>
      <c r="W3713">
        <v>-3.11</v>
      </c>
      <c r="X3713">
        <v>3.76</v>
      </c>
      <c r="Y3713">
        <v>-229559</v>
      </c>
      <c r="Z3713">
        <v>-17658</v>
      </c>
      <c r="AA3713">
        <v>-0.83</v>
      </c>
      <c r="AB3713">
        <v>13</v>
      </c>
      <c r="AC3713">
        <v>5</v>
      </c>
      <c r="AD3713">
        <v>8</v>
      </c>
      <c r="AE3713">
        <v>38.46</v>
      </c>
      <c r="AF3713">
        <v>19</v>
      </c>
      <c r="AG3713">
        <v>1</v>
      </c>
      <c r="AH3713">
        <v>2</v>
      </c>
      <c r="AI3713">
        <v>10</v>
      </c>
      <c r="AJ3713" s="301">
        <v>43919</v>
      </c>
      <c r="AK3713">
        <v>1155</v>
      </c>
      <c r="AL3713">
        <v>745.1</v>
      </c>
      <c r="AM3713" s="301">
        <v>43828</v>
      </c>
      <c r="AN3713">
        <v>1458</v>
      </c>
      <c r="AO3713">
        <v>1299</v>
      </c>
      <c r="AP3713" s="301">
        <v>43645</v>
      </c>
      <c r="AQ3713">
        <v>1510</v>
      </c>
      <c r="AR3713">
        <v>1247</v>
      </c>
      <c r="AS3713" s="301">
        <v>43280</v>
      </c>
      <c r="AT3713">
        <v>1646</v>
      </c>
      <c r="AU3713">
        <v>1430.5</v>
      </c>
    </row>
    <row r="3714" spans="1:47" x14ac:dyDescent="0.2">
      <c r="A3714" s="102">
        <v>1994</v>
      </c>
      <c r="B3714">
        <v>7867</v>
      </c>
      <c r="C3714" t="s">
        <v>1178</v>
      </c>
      <c r="D3714" t="s">
        <v>919</v>
      </c>
      <c r="E3714">
        <v>863</v>
      </c>
      <c r="F3714">
        <v>837</v>
      </c>
      <c r="G3714">
        <v>1300</v>
      </c>
      <c r="H3714" t="s">
        <v>901</v>
      </c>
      <c r="I3714">
        <v>9616</v>
      </c>
      <c r="J3714" t="s">
        <v>1156</v>
      </c>
      <c r="K3714" t="s">
        <v>910</v>
      </c>
      <c r="L3714">
        <v>3730</v>
      </c>
      <c r="M3714">
        <v>3595</v>
      </c>
      <c r="N3714">
        <v>300</v>
      </c>
      <c r="O3714" t="s">
        <v>898</v>
      </c>
      <c r="P3714">
        <v>0.77904381478207696</v>
      </c>
      <c r="Q3714">
        <v>0.92501370586847798</v>
      </c>
      <c r="R3714">
        <v>0.38282530114791902</v>
      </c>
      <c r="S3714" s="15">
        <v>2.2797075954199601E-2</v>
      </c>
      <c r="T3714">
        <v>-1.3570681658996</v>
      </c>
      <c r="U3714">
        <v>1.3570681658996</v>
      </c>
      <c r="V3714">
        <v>1.4157559048469699</v>
      </c>
      <c r="W3714">
        <v>-28.06</v>
      </c>
      <c r="X3714">
        <v>0.89</v>
      </c>
      <c r="Y3714">
        <v>-229797</v>
      </c>
      <c r="Z3714">
        <v>-13517</v>
      </c>
      <c r="AA3714">
        <v>-1.06</v>
      </c>
      <c r="AB3714">
        <v>17</v>
      </c>
      <c r="AC3714">
        <v>6</v>
      </c>
      <c r="AD3714">
        <v>11</v>
      </c>
      <c r="AE3714">
        <v>35.29</v>
      </c>
      <c r="AF3714">
        <v>17</v>
      </c>
      <c r="AG3714">
        <v>4</v>
      </c>
      <c r="AH3714">
        <v>5</v>
      </c>
      <c r="AI3714">
        <v>8</v>
      </c>
      <c r="AJ3714" s="301">
        <v>43919</v>
      </c>
      <c r="AK3714">
        <v>782</v>
      </c>
      <c r="AL3714">
        <v>2291</v>
      </c>
      <c r="AM3714" s="301">
        <v>43828</v>
      </c>
      <c r="AN3714">
        <v>1417</v>
      </c>
      <c r="AO3714">
        <v>5180</v>
      </c>
      <c r="AP3714" s="301">
        <v>43645</v>
      </c>
      <c r="AQ3714">
        <v>1307</v>
      </c>
      <c r="AR3714">
        <v>5240</v>
      </c>
      <c r="AS3714" s="301">
        <v>43280</v>
      </c>
      <c r="AT3714">
        <v>887</v>
      </c>
      <c r="AU3714">
        <v>5940</v>
      </c>
    </row>
    <row r="3715" spans="1:47" x14ac:dyDescent="0.2">
      <c r="A3715" s="102">
        <v>1940</v>
      </c>
      <c r="B3715">
        <v>6504</v>
      </c>
      <c r="C3715" t="s">
        <v>1444</v>
      </c>
      <c r="D3715" t="s">
        <v>903</v>
      </c>
      <c r="E3715">
        <v>2911</v>
      </c>
      <c r="F3715">
        <v>2906</v>
      </c>
      <c r="G3715">
        <v>400</v>
      </c>
      <c r="H3715" t="s">
        <v>901</v>
      </c>
      <c r="I3715">
        <v>9616</v>
      </c>
      <c r="J3715" t="s">
        <v>1156</v>
      </c>
      <c r="K3715" t="s">
        <v>910</v>
      </c>
      <c r="L3715">
        <v>3730</v>
      </c>
      <c r="M3715">
        <v>3595</v>
      </c>
      <c r="N3715">
        <v>300</v>
      </c>
      <c r="O3715" t="s">
        <v>898</v>
      </c>
      <c r="P3715">
        <v>0.95581042877677103</v>
      </c>
      <c r="Q3715">
        <v>0.92648762993979605</v>
      </c>
      <c r="R3715">
        <v>1.4641062780259E-2</v>
      </c>
      <c r="S3715">
        <v>3.9321138865303501E-2</v>
      </c>
      <c r="T3715">
        <v>-0.893140794526188</v>
      </c>
      <c r="U3715">
        <v>0.893140794526188</v>
      </c>
      <c r="V3715">
        <v>1.0882287558123001</v>
      </c>
      <c r="W3715">
        <v>-13.04</v>
      </c>
      <c r="X3715">
        <v>7.78</v>
      </c>
      <c r="Y3715">
        <v>-230069</v>
      </c>
      <c r="Z3715">
        <v>-38345</v>
      </c>
      <c r="AA3715">
        <v>-1.84</v>
      </c>
      <c r="AB3715">
        <v>6</v>
      </c>
      <c r="AC3715">
        <v>2</v>
      </c>
      <c r="AD3715">
        <v>4</v>
      </c>
      <c r="AE3715">
        <v>33.33</v>
      </c>
      <c r="AF3715">
        <v>19</v>
      </c>
      <c r="AG3715">
        <v>0</v>
      </c>
      <c r="AH3715">
        <v>2</v>
      </c>
      <c r="AI3715">
        <v>4</v>
      </c>
      <c r="AJ3715" s="301">
        <v>43919</v>
      </c>
      <c r="AK3715">
        <v>2429</v>
      </c>
      <c r="AL3715">
        <v>2291</v>
      </c>
      <c r="AM3715" s="301">
        <v>43828</v>
      </c>
      <c r="AN3715">
        <v>3345</v>
      </c>
      <c r="AO3715">
        <v>5180</v>
      </c>
      <c r="AP3715" s="301">
        <v>43645</v>
      </c>
      <c r="AQ3715">
        <v>3865</v>
      </c>
      <c r="AR3715">
        <v>5240</v>
      </c>
      <c r="AS3715" s="301">
        <v>43280</v>
      </c>
      <c r="AT3715">
        <v>4155</v>
      </c>
      <c r="AU3715">
        <v>5940</v>
      </c>
    </row>
    <row r="3716" spans="1:47" x14ac:dyDescent="0.2">
      <c r="A3716" s="102">
        <v>786</v>
      </c>
      <c r="B3716">
        <v>5711</v>
      </c>
      <c r="C3716" t="s">
        <v>1266</v>
      </c>
      <c r="D3716" t="s">
        <v>911</v>
      </c>
      <c r="E3716">
        <v>2266</v>
      </c>
      <c r="F3716">
        <v>2250</v>
      </c>
      <c r="G3716">
        <v>400</v>
      </c>
      <c r="H3716" t="s">
        <v>898</v>
      </c>
      <c r="I3716">
        <v>7261</v>
      </c>
      <c r="J3716" t="s">
        <v>1153</v>
      </c>
      <c r="K3716" t="s">
        <v>913</v>
      </c>
      <c r="L3716">
        <v>616</v>
      </c>
      <c r="M3716">
        <v>623</v>
      </c>
      <c r="N3716">
        <v>1400</v>
      </c>
      <c r="O3716" t="s">
        <v>901</v>
      </c>
      <c r="P3716">
        <v>0.90318195296028203</v>
      </c>
      <c r="Q3716">
        <v>0.95147039078153095</v>
      </c>
      <c r="R3716">
        <v>0.49254983360733401</v>
      </c>
      <c r="S3716">
        <v>7.9980024133663605E-2</v>
      </c>
      <c r="T3716">
        <v>0.27831426912924301</v>
      </c>
      <c r="U3716">
        <v>0.27831426912924301</v>
      </c>
      <c r="V3716">
        <v>0.358566262476961</v>
      </c>
      <c r="W3716">
        <v>2.02</v>
      </c>
      <c r="X3716">
        <v>3.09</v>
      </c>
      <c r="Y3716">
        <v>-230573</v>
      </c>
      <c r="Z3716">
        <v>-15372</v>
      </c>
      <c r="AA3716">
        <v>-0.79</v>
      </c>
      <c r="AB3716">
        <v>15</v>
      </c>
      <c r="AC3716">
        <v>5</v>
      </c>
      <c r="AD3716">
        <v>10</v>
      </c>
      <c r="AE3716">
        <v>33.33</v>
      </c>
      <c r="AF3716">
        <v>20</v>
      </c>
      <c r="AG3716">
        <v>1</v>
      </c>
      <c r="AH3716">
        <v>2</v>
      </c>
      <c r="AI3716">
        <v>12</v>
      </c>
      <c r="AJ3716" s="301">
        <v>43919</v>
      </c>
      <c r="AK3716">
        <v>2207</v>
      </c>
      <c r="AL3716">
        <v>606</v>
      </c>
      <c r="AM3716" s="301">
        <v>43828</v>
      </c>
      <c r="AN3716">
        <v>2977</v>
      </c>
      <c r="AO3716">
        <v>938</v>
      </c>
      <c r="AP3716" s="301">
        <v>43645</v>
      </c>
      <c r="AQ3716">
        <v>3125</v>
      </c>
      <c r="AR3716">
        <v>1146</v>
      </c>
      <c r="AS3716" s="301">
        <v>43280</v>
      </c>
      <c r="AT3716">
        <v>2976</v>
      </c>
      <c r="AU3716">
        <v>1344</v>
      </c>
    </row>
    <row r="3717" spans="1:47" x14ac:dyDescent="0.2">
      <c r="A3717" s="102">
        <v>4088</v>
      </c>
      <c r="B3717">
        <v>5463</v>
      </c>
      <c r="C3717" t="s">
        <v>63</v>
      </c>
      <c r="D3717" t="s">
        <v>939</v>
      </c>
      <c r="E3717">
        <v>2643</v>
      </c>
      <c r="F3717">
        <v>2662</v>
      </c>
      <c r="G3717">
        <v>400</v>
      </c>
      <c r="H3717" t="s">
        <v>901</v>
      </c>
      <c r="I3717">
        <v>7205</v>
      </c>
      <c r="J3717" t="s">
        <v>56</v>
      </c>
      <c r="K3717" t="s">
        <v>913</v>
      </c>
      <c r="L3717">
        <v>710</v>
      </c>
      <c r="M3717">
        <v>693</v>
      </c>
      <c r="N3717">
        <v>1500</v>
      </c>
      <c r="O3717" t="s">
        <v>898</v>
      </c>
      <c r="P3717">
        <v>0.84163797522458295</v>
      </c>
      <c r="Q3717">
        <v>0.85062887967476797</v>
      </c>
      <c r="R3717">
        <v>0.121864902513631</v>
      </c>
      <c r="S3717">
        <v>1.02840859551745E-2</v>
      </c>
      <c r="T3717">
        <v>-0.34454572281259099</v>
      </c>
      <c r="U3717">
        <v>0.34454572281259099</v>
      </c>
      <c r="V3717">
        <v>0.44373901072222099</v>
      </c>
      <c r="W3717">
        <v>-3.7</v>
      </c>
      <c r="X3717">
        <v>2.38</v>
      </c>
      <c r="Y3717">
        <v>-231938</v>
      </c>
      <c r="Z3717">
        <v>-14496</v>
      </c>
      <c r="AA3717">
        <v>-0.83</v>
      </c>
      <c r="AB3717">
        <v>16</v>
      </c>
      <c r="AC3717">
        <v>8</v>
      </c>
      <c r="AD3717">
        <v>8</v>
      </c>
      <c r="AE3717">
        <v>50</v>
      </c>
      <c r="AF3717">
        <v>19</v>
      </c>
      <c r="AG3717">
        <v>1</v>
      </c>
      <c r="AH3717">
        <v>3</v>
      </c>
      <c r="AI3717">
        <v>12</v>
      </c>
      <c r="AJ3717" s="301">
        <v>43919</v>
      </c>
      <c r="AK3717">
        <v>2771</v>
      </c>
      <c r="AL3717">
        <v>588</v>
      </c>
      <c r="AM3717" s="301">
        <v>43828</v>
      </c>
      <c r="AN3717">
        <v>3080</v>
      </c>
      <c r="AO3717">
        <v>1162</v>
      </c>
      <c r="AP3717" s="301">
        <v>43645</v>
      </c>
      <c r="AQ3717">
        <v>3030</v>
      </c>
      <c r="AR3717">
        <v>912</v>
      </c>
      <c r="AS3717" s="301">
        <v>43280</v>
      </c>
      <c r="AT3717">
        <v>3660</v>
      </c>
      <c r="AU3717">
        <v>1171</v>
      </c>
    </row>
    <row r="3718" spans="1:47" x14ac:dyDescent="0.2">
      <c r="A3718" s="102">
        <v>2177</v>
      </c>
      <c r="B3718">
        <v>1941</v>
      </c>
      <c r="C3718" t="s">
        <v>1159</v>
      </c>
      <c r="D3718" t="s">
        <v>907</v>
      </c>
      <c r="E3718">
        <v>2302</v>
      </c>
      <c r="F3718">
        <v>2285</v>
      </c>
      <c r="G3718">
        <v>400</v>
      </c>
      <c r="H3718" t="s">
        <v>901</v>
      </c>
      <c r="I3718">
        <v>1963</v>
      </c>
      <c r="J3718" t="s">
        <v>1077</v>
      </c>
      <c r="K3718" t="s">
        <v>907</v>
      </c>
      <c r="L3718">
        <v>1107</v>
      </c>
      <c r="M3718">
        <v>1093</v>
      </c>
      <c r="N3718">
        <v>800</v>
      </c>
      <c r="O3718" t="s">
        <v>898</v>
      </c>
      <c r="P3718">
        <v>0.82927751526660798</v>
      </c>
      <c r="Q3718">
        <v>0.92030484849512695</v>
      </c>
      <c r="R3718" s="15">
        <v>3.1820795228589001E-2</v>
      </c>
      <c r="S3718">
        <v>3.5550364199340599E-3</v>
      </c>
      <c r="T3718">
        <v>-0.25489250565345001</v>
      </c>
      <c r="U3718">
        <v>0.25489250565345001</v>
      </c>
      <c r="V3718">
        <v>0.47347403388926801</v>
      </c>
      <c r="W3718">
        <v>-2.84</v>
      </c>
      <c r="X3718">
        <v>4.33</v>
      </c>
      <c r="Y3718">
        <v>-231962</v>
      </c>
      <c r="Z3718">
        <v>-13645</v>
      </c>
      <c r="AA3718">
        <v>-0.55000000000000004</v>
      </c>
      <c r="AB3718">
        <v>17</v>
      </c>
      <c r="AC3718">
        <v>9</v>
      </c>
      <c r="AD3718">
        <v>8</v>
      </c>
      <c r="AE3718">
        <v>52.94</v>
      </c>
      <c r="AF3718">
        <v>19</v>
      </c>
      <c r="AG3718">
        <v>3</v>
      </c>
      <c r="AH3718">
        <v>4</v>
      </c>
      <c r="AI3718">
        <v>10</v>
      </c>
      <c r="AJ3718" s="301">
        <v>43919</v>
      </c>
      <c r="AK3718">
        <v>2248</v>
      </c>
      <c r="AL3718">
        <v>872</v>
      </c>
      <c r="AM3718" s="301">
        <v>43828</v>
      </c>
      <c r="AN3718">
        <v>2532</v>
      </c>
      <c r="AO3718">
        <v>1755</v>
      </c>
      <c r="AP3718" s="301">
        <v>43645</v>
      </c>
      <c r="AQ3718">
        <v>2296</v>
      </c>
      <c r="AR3718">
        <v>1497</v>
      </c>
      <c r="AS3718" s="301">
        <v>43280</v>
      </c>
      <c r="AT3718">
        <v>2698</v>
      </c>
      <c r="AU3718">
        <v>2136</v>
      </c>
    </row>
    <row r="3719" spans="1:47" x14ac:dyDescent="0.2">
      <c r="A3719" s="102">
        <v>2239</v>
      </c>
      <c r="B3719">
        <v>4581</v>
      </c>
      <c r="C3719" t="s">
        <v>1196</v>
      </c>
      <c r="D3719" t="s">
        <v>918</v>
      </c>
      <c r="E3719">
        <v>6720</v>
      </c>
      <c r="F3719">
        <v>6640</v>
      </c>
      <c r="G3719">
        <v>100</v>
      </c>
      <c r="H3719" t="s">
        <v>898</v>
      </c>
      <c r="I3719">
        <v>7012</v>
      </c>
      <c r="J3719" t="s">
        <v>1054</v>
      </c>
      <c r="K3719" t="s">
        <v>913</v>
      </c>
      <c r="L3719">
        <v>1524</v>
      </c>
      <c r="M3719">
        <v>1487</v>
      </c>
      <c r="N3719">
        <v>400</v>
      </c>
      <c r="O3719" t="s">
        <v>901</v>
      </c>
      <c r="P3719">
        <v>0.54137220271026898</v>
      </c>
      <c r="Q3719">
        <v>0.91843044803379204</v>
      </c>
      <c r="R3719">
        <v>8.4502875719516202E-2</v>
      </c>
      <c r="S3719">
        <v>3.7396184672408399E-2</v>
      </c>
      <c r="T3719">
        <v>1.21352583700544</v>
      </c>
      <c r="U3719">
        <v>1.21352583700544</v>
      </c>
      <c r="V3719">
        <v>0.96791484145789597</v>
      </c>
      <c r="W3719">
        <v>8.31</v>
      </c>
      <c r="X3719">
        <v>10.42</v>
      </c>
      <c r="Y3719">
        <v>-232017</v>
      </c>
      <c r="Z3719">
        <v>-38670</v>
      </c>
      <c r="AA3719">
        <v>-2.91</v>
      </c>
      <c r="AB3719">
        <v>6</v>
      </c>
      <c r="AC3719">
        <v>2</v>
      </c>
      <c r="AD3719">
        <v>4</v>
      </c>
      <c r="AE3719">
        <v>33.33</v>
      </c>
      <c r="AF3719">
        <v>17</v>
      </c>
      <c r="AG3719">
        <v>0</v>
      </c>
      <c r="AH3719">
        <v>2</v>
      </c>
      <c r="AI3719">
        <v>4</v>
      </c>
      <c r="AJ3719" s="301">
        <v>43919</v>
      </c>
      <c r="AK3719">
        <v>7050</v>
      </c>
      <c r="AL3719">
        <v>1613</v>
      </c>
      <c r="AM3719" s="301">
        <v>43828</v>
      </c>
      <c r="AN3719">
        <v>8110</v>
      </c>
      <c r="AO3719">
        <v>2408</v>
      </c>
      <c r="AP3719" s="301">
        <v>43645</v>
      </c>
      <c r="AQ3719">
        <v>8570</v>
      </c>
      <c r="AR3719">
        <v>2584</v>
      </c>
      <c r="AS3719" s="301">
        <v>43280</v>
      </c>
      <c r="AT3719">
        <v>12570</v>
      </c>
      <c r="AU3719">
        <v>3200</v>
      </c>
    </row>
    <row r="3720" spans="1:47" x14ac:dyDescent="0.2">
      <c r="A3720" s="102">
        <v>2995</v>
      </c>
      <c r="B3720">
        <v>5703</v>
      </c>
      <c r="C3720" t="s">
        <v>218</v>
      </c>
      <c r="D3720" t="s">
        <v>911</v>
      </c>
      <c r="E3720">
        <v>185</v>
      </c>
      <c r="F3720">
        <v>182</v>
      </c>
      <c r="G3720">
        <v>5900</v>
      </c>
      <c r="H3720" t="s">
        <v>901</v>
      </c>
      <c r="I3720">
        <v>9616</v>
      </c>
      <c r="J3720" t="s">
        <v>1156</v>
      </c>
      <c r="K3720" t="s">
        <v>910</v>
      </c>
      <c r="L3720">
        <v>3730</v>
      </c>
      <c r="M3720">
        <v>3595</v>
      </c>
      <c r="N3720">
        <v>300</v>
      </c>
      <c r="O3720" t="s">
        <v>898</v>
      </c>
      <c r="P3720">
        <v>0.93330370173344401</v>
      </c>
      <c r="Q3720">
        <v>0.89715732014641403</v>
      </c>
      <c r="R3720">
        <v>2.0867796154252501E-4</v>
      </c>
      <c r="S3720">
        <v>9.1283258632164896E-2</v>
      </c>
      <c r="T3720">
        <v>-1.00313351528141</v>
      </c>
      <c r="U3720">
        <v>1.00313351528141</v>
      </c>
      <c r="V3720">
        <v>1.0080769818962301</v>
      </c>
      <c r="W3720">
        <v>-19.2</v>
      </c>
      <c r="X3720">
        <v>0.44</v>
      </c>
      <c r="Y3720">
        <v>-232178</v>
      </c>
      <c r="Z3720">
        <v>-15479</v>
      </c>
      <c r="AA3720">
        <v>-1.1000000000000001</v>
      </c>
      <c r="AB3720">
        <v>15</v>
      </c>
      <c r="AC3720">
        <v>6</v>
      </c>
      <c r="AD3720">
        <v>9</v>
      </c>
      <c r="AE3720">
        <v>40</v>
      </c>
      <c r="AF3720">
        <v>18</v>
      </c>
      <c r="AG3720">
        <v>3</v>
      </c>
      <c r="AH3720">
        <v>5</v>
      </c>
      <c r="AI3720">
        <v>7</v>
      </c>
      <c r="AJ3720" s="301">
        <v>43919</v>
      </c>
      <c r="AK3720">
        <v>168</v>
      </c>
      <c r="AL3720">
        <v>2291</v>
      </c>
      <c r="AM3720" s="301">
        <v>43828</v>
      </c>
      <c r="AN3720">
        <v>236</v>
      </c>
      <c r="AO3720">
        <v>5180</v>
      </c>
      <c r="AP3720" s="301">
        <v>43645</v>
      </c>
      <c r="AQ3720">
        <v>237</v>
      </c>
      <c r="AR3720">
        <v>5240</v>
      </c>
      <c r="AS3720" s="301">
        <v>43280</v>
      </c>
      <c r="AT3720">
        <v>245</v>
      </c>
      <c r="AU3720">
        <v>5940</v>
      </c>
    </row>
    <row r="3721" spans="1:47" x14ac:dyDescent="0.2">
      <c r="A3721" s="102">
        <v>386</v>
      </c>
      <c r="B3721">
        <v>3863</v>
      </c>
      <c r="C3721" t="s">
        <v>1050</v>
      </c>
      <c r="D3721" t="s">
        <v>1049</v>
      </c>
      <c r="E3721">
        <v>1536</v>
      </c>
      <c r="F3721">
        <v>1503</v>
      </c>
      <c r="G3721">
        <v>700</v>
      </c>
      <c r="H3721" t="s">
        <v>898</v>
      </c>
      <c r="I3721">
        <v>7731</v>
      </c>
      <c r="J3721" t="s">
        <v>1076</v>
      </c>
      <c r="K3721" t="s">
        <v>906</v>
      </c>
      <c r="L3721">
        <v>896</v>
      </c>
      <c r="M3721">
        <v>878</v>
      </c>
      <c r="N3721">
        <v>1200</v>
      </c>
      <c r="O3721" t="s">
        <v>901</v>
      </c>
      <c r="P3721">
        <v>0.60325344228611999</v>
      </c>
      <c r="Q3721">
        <v>0.96096403444251599</v>
      </c>
      <c r="R3721">
        <v>0.23291606925650801</v>
      </c>
      <c r="S3721" s="15">
        <v>7.8694472237573997E-3</v>
      </c>
      <c r="T3721">
        <v>2.2470758950148202</v>
      </c>
      <c r="U3721">
        <v>2.2470758950148202</v>
      </c>
      <c r="V3721">
        <v>2.0497428885892099</v>
      </c>
      <c r="W3721">
        <v>7.49</v>
      </c>
      <c r="X3721">
        <v>0.14000000000000001</v>
      </c>
      <c r="Y3721">
        <v>-232640</v>
      </c>
      <c r="Z3721">
        <v>-14540</v>
      </c>
      <c r="AA3721">
        <v>-0.75</v>
      </c>
      <c r="AB3721">
        <v>16</v>
      </c>
      <c r="AC3721">
        <v>8</v>
      </c>
      <c r="AD3721">
        <v>8</v>
      </c>
      <c r="AE3721">
        <v>50</v>
      </c>
      <c r="AF3721">
        <v>20</v>
      </c>
      <c r="AG3721">
        <v>1</v>
      </c>
      <c r="AH3721">
        <v>1</v>
      </c>
      <c r="AI3721">
        <v>14</v>
      </c>
      <c r="AJ3721" s="301">
        <v>43919</v>
      </c>
      <c r="AK3721">
        <v>1583</v>
      </c>
      <c r="AL3721">
        <v>1009</v>
      </c>
      <c r="AM3721" s="301">
        <v>43828</v>
      </c>
      <c r="AN3721">
        <v>1848</v>
      </c>
      <c r="AO3721">
        <v>1344</v>
      </c>
      <c r="AP3721" s="301">
        <v>43645</v>
      </c>
      <c r="AQ3721">
        <v>1925</v>
      </c>
      <c r="AR3721">
        <v>1586</v>
      </c>
      <c r="AS3721" s="301">
        <v>43280</v>
      </c>
      <c r="AT3721">
        <v>1732</v>
      </c>
      <c r="AU3721">
        <v>1752</v>
      </c>
    </row>
    <row r="3722" spans="1:47" x14ac:dyDescent="0.2">
      <c r="A3722" s="102">
        <v>3888</v>
      </c>
      <c r="B3722">
        <v>7164</v>
      </c>
      <c r="C3722" t="s">
        <v>1042</v>
      </c>
      <c r="D3722" t="s">
        <v>904</v>
      </c>
      <c r="E3722">
        <v>4080</v>
      </c>
      <c r="F3722">
        <v>4095</v>
      </c>
      <c r="G3722">
        <v>200</v>
      </c>
      <c r="H3722" t="s">
        <v>898</v>
      </c>
      <c r="I3722">
        <v>9603</v>
      </c>
      <c r="J3722" t="s">
        <v>1013</v>
      </c>
      <c r="K3722" t="s">
        <v>910</v>
      </c>
      <c r="L3722">
        <v>1569</v>
      </c>
      <c r="M3722">
        <v>1540</v>
      </c>
      <c r="N3722">
        <v>500</v>
      </c>
      <c r="O3722" t="s">
        <v>901</v>
      </c>
      <c r="P3722">
        <v>0.93657861057713099</v>
      </c>
      <c r="Q3722">
        <v>0.86135877482609602</v>
      </c>
      <c r="R3722" s="15">
        <v>2.8445603826707001E-2</v>
      </c>
      <c r="S3722">
        <v>9.7384706267722998E-2</v>
      </c>
      <c r="T3722">
        <v>2.9160822413263499</v>
      </c>
      <c r="U3722">
        <v>2.9160822413263499</v>
      </c>
      <c r="V3722">
        <v>2.40006178322384</v>
      </c>
      <c r="W3722">
        <v>16.63</v>
      </c>
      <c r="X3722">
        <v>5.98</v>
      </c>
      <c r="Y3722">
        <v>-234317</v>
      </c>
      <c r="Z3722">
        <v>-18024</v>
      </c>
      <c r="AA3722">
        <v>-0.86</v>
      </c>
      <c r="AB3722">
        <v>13</v>
      </c>
      <c r="AC3722">
        <v>4</v>
      </c>
      <c r="AD3722">
        <v>9</v>
      </c>
      <c r="AE3722">
        <v>30.77</v>
      </c>
      <c r="AF3722">
        <v>16</v>
      </c>
      <c r="AG3722">
        <v>3</v>
      </c>
      <c r="AH3722">
        <v>5</v>
      </c>
      <c r="AI3722">
        <v>5</v>
      </c>
      <c r="AJ3722" s="301">
        <v>43919</v>
      </c>
      <c r="AK3722">
        <v>3525</v>
      </c>
      <c r="AL3722">
        <v>1419</v>
      </c>
      <c r="AM3722" s="301">
        <v>43828</v>
      </c>
      <c r="AN3722">
        <v>4650</v>
      </c>
      <c r="AO3722">
        <v>3135</v>
      </c>
      <c r="AP3722" s="301">
        <v>43645</v>
      </c>
      <c r="AQ3722">
        <v>4210</v>
      </c>
      <c r="AR3722">
        <v>2719</v>
      </c>
      <c r="AS3722" s="301">
        <v>43280</v>
      </c>
      <c r="AT3722">
        <v>4985</v>
      </c>
      <c r="AU3722">
        <v>3240</v>
      </c>
    </row>
    <row r="3723" spans="1:47" x14ac:dyDescent="0.2">
      <c r="A3723" s="102">
        <v>1089</v>
      </c>
      <c r="B3723">
        <v>3863</v>
      </c>
      <c r="C3723" t="s">
        <v>1050</v>
      </c>
      <c r="D3723" t="s">
        <v>1049</v>
      </c>
      <c r="E3723">
        <v>1536</v>
      </c>
      <c r="F3723">
        <v>1503</v>
      </c>
      <c r="G3723">
        <v>700</v>
      </c>
      <c r="H3723" t="s">
        <v>898</v>
      </c>
      <c r="I3723">
        <v>7211</v>
      </c>
      <c r="J3723" t="s">
        <v>25</v>
      </c>
      <c r="K3723" t="s">
        <v>913</v>
      </c>
      <c r="L3723">
        <v>272</v>
      </c>
      <c r="M3723">
        <v>263</v>
      </c>
      <c r="N3723">
        <v>4000</v>
      </c>
      <c r="O3723" t="s">
        <v>901</v>
      </c>
      <c r="P3723">
        <v>0.77263779202792204</v>
      </c>
      <c r="Q3723">
        <v>0.94577022165660196</v>
      </c>
      <c r="R3723" s="15">
        <v>0.118146719063039</v>
      </c>
      <c r="S3723">
        <v>3.6881527254256898E-2</v>
      </c>
      <c r="T3723">
        <v>2.51393716494528</v>
      </c>
      <c r="U3723">
        <v>2.51393716494528</v>
      </c>
      <c r="V3723">
        <v>2.1934279237247898</v>
      </c>
      <c r="W3723">
        <v>11.12</v>
      </c>
      <c r="X3723">
        <v>0.01</v>
      </c>
      <c r="Y3723">
        <v>-234730</v>
      </c>
      <c r="Z3723">
        <v>-16766</v>
      </c>
      <c r="AA3723">
        <v>-0.89</v>
      </c>
      <c r="AB3723">
        <v>14</v>
      </c>
      <c r="AC3723">
        <v>6</v>
      </c>
      <c r="AD3723">
        <v>8</v>
      </c>
      <c r="AE3723">
        <v>42.86</v>
      </c>
      <c r="AF3723">
        <v>21</v>
      </c>
      <c r="AG3723">
        <v>1</v>
      </c>
      <c r="AH3723">
        <v>0</v>
      </c>
      <c r="AI3723">
        <v>13</v>
      </c>
      <c r="AJ3723" s="301">
        <v>43919</v>
      </c>
      <c r="AK3723">
        <v>1583</v>
      </c>
      <c r="AL3723">
        <v>328</v>
      </c>
      <c r="AM3723" s="301">
        <v>43828</v>
      </c>
      <c r="AN3723">
        <v>1848</v>
      </c>
      <c r="AO3723">
        <v>458</v>
      </c>
      <c r="AP3723" s="301">
        <v>43645</v>
      </c>
      <c r="AQ3723">
        <v>1925</v>
      </c>
      <c r="AR3723">
        <v>533</v>
      </c>
      <c r="AS3723" s="301">
        <v>43280</v>
      </c>
      <c r="AT3723">
        <v>1732</v>
      </c>
      <c r="AU3723">
        <v>866</v>
      </c>
    </row>
    <row r="3724" spans="1:47" x14ac:dyDescent="0.2">
      <c r="A3724" s="102">
        <v>2518</v>
      </c>
      <c r="B3724">
        <v>2327</v>
      </c>
      <c r="C3724" t="s">
        <v>1171</v>
      </c>
      <c r="D3724" t="s">
        <v>900</v>
      </c>
      <c r="E3724">
        <v>2942</v>
      </c>
      <c r="F3724">
        <v>2914</v>
      </c>
      <c r="G3724">
        <v>300</v>
      </c>
      <c r="H3724" t="s">
        <v>898</v>
      </c>
      <c r="I3724">
        <v>5711</v>
      </c>
      <c r="J3724" t="s">
        <v>1266</v>
      </c>
      <c r="K3724" t="s">
        <v>911</v>
      </c>
      <c r="L3724">
        <v>2266</v>
      </c>
      <c r="M3724">
        <v>2250</v>
      </c>
      <c r="N3724">
        <v>400</v>
      </c>
      <c r="O3724" t="s">
        <v>901</v>
      </c>
      <c r="P3724">
        <v>0.77007169441160195</v>
      </c>
      <c r="Q3724">
        <v>0.91058729916571501</v>
      </c>
      <c r="R3724">
        <v>0.23972620841574899</v>
      </c>
      <c r="S3724" s="15">
        <v>5.6540410271928201E-2</v>
      </c>
      <c r="T3724">
        <v>0.91252442276610601</v>
      </c>
      <c r="U3724">
        <v>0.91252442276610601</v>
      </c>
      <c r="V3724">
        <v>0.74317721227014</v>
      </c>
      <c r="W3724">
        <v>4.2</v>
      </c>
      <c r="X3724">
        <v>2.95</v>
      </c>
      <c r="Y3724">
        <v>-235763</v>
      </c>
      <c r="Z3724">
        <v>-33680</v>
      </c>
      <c r="AA3724">
        <v>-1.92</v>
      </c>
      <c r="AB3724">
        <v>7</v>
      </c>
      <c r="AC3724">
        <v>2</v>
      </c>
      <c r="AD3724">
        <v>5</v>
      </c>
      <c r="AE3724">
        <v>28.57</v>
      </c>
      <c r="AF3724">
        <v>18</v>
      </c>
      <c r="AG3724">
        <v>1</v>
      </c>
      <c r="AH3724">
        <v>1</v>
      </c>
      <c r="AI3724">
        <v>5</v>
      </c>
      <c r="AJ3724" s="301">
        <v>43919</v>
      </c>
      <c r="AK3724">
        <v>2686</v>
      </c>
      <c r="AL3724">
        <v>2207</v>
      </c>
      <c r="AM3724" s="301">
        <v>43828</v>
      </c>
      <c r="AN3724">
        <v>3600</v>
      </c>
      <c r="AO3724">
        <v>2977</v>
      </c>
      <c r="AP3724" s="301">
        <v>43645</v>
      </c>
      <c r="AQ3724">
        <v>3515</v>
      </c>
      <c r="AR3724">
        <v>3125</v>
      </c>
      <c r="AS3724" s="301">
        <v>43280</v>
      </c>
      <c r="AT3724">
        <v>2762</v>
      </c>
      <c r="AU3724">
        <v>2976</v>
      </c>
    </row>
    <row r="3725" spans="1:47" x14ac:dyDescent="0.2">
      <c r="A3725" s="102">
        <v>2663</v>
      </c>
      <c r="B3725">
        <v>2587</v>
      </c>
      <c r="C3725" t="s">
        <v>1233</v>
      </c>
      <c r="D3725" t="s">
        <v>923</v>
      </c>
      <c r="E3725">
        <v>4200</v>
      </c>
      <c r="F3725">
        <v>4180</v>
      </c>
      <c r="G3725">
        <v>200</v>
      </c>
      <c r="H3725" t="s">
        <v>901</v>
      </c>
      <c r="I3725">
        <v>5938</v>
      </c>
      <c r="J3725" t="s">
        <v>1395</v>
      </c>
      <c r="K3725" t="s">
        <v>1032</v>
      </c>
      <c r="L3725">
        <v>1514</v>
      </c>
      <c r="M3725">
        <v>1480</v>
      </c>
      <c r="N3725">
        <v>600</v>
      </c>
      <c r="O3725" t="s">
        <v>898</v>
      </c>
      <c r="P3725">
        <v>0.83482429635690703</v>
      </c>
      <c r="Q3725">
        <v>0.90695335051264703</v>
      </c>
      <c r="R3725">
        <v>2.4410000139012998E-3</v>
      </c>
      <c r="S3725" s="15">
        <v>1.22046382883815E-3</v>
      </c>
      <c r="T3725">
        <v>-0.77262225849810895</v>
      </c>
      <c r="U3725">
        <v>0.77262225849810895</v>
      </c>
      <c r="V3725">
        <v>1.0236940955529901</v>
      </c>
      <c r="W3725">
        <v>-7.02</v>
      </c>
      <c r="X3725">
        <v>6.22</v>
      </c>
      <c r="Y3725">
        <v>-236557</v>
      </c>
      <c r="Z3725">
        <v>-18197</v>
      </c>
      <c r="AA3725">
        <v>-0.98</v>
      </c>
      <c r="AB3725">
        <v>13</v>
      </c>
      <c r="AC3725">
        <v>5</v>
      </c>
      <c r="AD3725">
        <v>8</v>
      </c>
      <c r="AE3725">
        <v>38.46</v>
      </c>
      <c r="AF3725">
        <v>16</v>
      </c>
      <c r="AG3725">
        <v>2</v>
      </c>
      <c r="AH3725">
        <v>3</v>
      </c>
      <c r="AI3725">
        <v>8</v>
      </c>
      <c r="AJ3725" s="301">
        <v>43919</v>
      </c>
      <c r="AK3725">
        <v>4260</v>
      </c>
      <c r="AL3725">
        <v>1332</v>
      </c>
      <c r="AM3725" s="301">
        <v>43828</v>
      </c>
      <c r="AN3725">
        <v>4545</v>
      </c>
      <c r="AO3725">
        <v>1889</v>
      </c>
      <c r="AP3725" s="301">
        <v>43645</v>
      </c>
      <c r="AQ3725">
        <v>4710</v>
      </c>
      <c r="AR3725">
        <v>1774</v>
      </c>
      <c r="AS3725" s="301">
        <v>43280</v>
      </c>
      <c r="AT3725">
        <v>4670</v>
      </c>
      <c r="AU3725">
        <v>2190</v>
      </c>
    </row>
    <row r="3726" spans="1:47" x14ac:dyDescent="0.2">
      <c r="A3726" s="102">
        <v>3759</v>
      </c>
      <c r="B3726">
        <v>2296</v>
      </c>
      <c r="C3726" t="s">
        <v>1472</v>
      </c>
      <c r="D3726" t="s">
        <v>923</v>
      </c>
      <c r="E3726">
        <v>646</v>
      </c>
      <c r="F3726">
        <v>643</v>
      </c>
      <c r="G3726">
        <v>1400</v>
      </c>
      <c r="H3726" t="s">
        <v>901</v>
      </c>
      <c r="I3726">
        <v>5201</v>
      </c>
      <c r="J3726" t="s">
        <v>1161</v>
      </c>
      <c r="K3726" t="s">
        <v>897</v>
      </c>
      <c r="L3726">
        <v>3070</v>
      </c>
      <c r="M3726">
        <v>3020</v>
      </c>
      <c r="N3726">
        <v>300</v>
      </c>
      <c r="O3726" t="s">
        <v>898</v>
      </c>
      <c r="P3726">
        <v>0.84550983613825303</v>
      </c>
      <c r="Q3726">
        <v>0.86717743756378995</v>
      </c>
      <c r="R3726" s="15">
        <v>1.1839089056909701E-4</v>
      </c>
      <c r="S3726">
        <v>4.1988039812471803E-2</v>
      </c>
      <c r="T3726">
        <v>-0.51829663325137398</v>
      </c>
      <c r="U3726">
        <v>0.51829663325137398</v>
      </c>
      <c r="V3726">
        <v>0.79464722728738602</v>
      </c>
      <c r="W3726">
        <v>-5.56</v>
      </c>
      <c r="X3726">
        <v>0.64</v>
      </c>
      <c r="Y3726">
        <v>-237488</v>
      </c>
      <c r="Z3726">
        <v>-14843</v>
      </c>
      <c r="AA3726">
        <v>-0.72</v>
      </c>
      <c r="AB3726">
        <v>16</v>
      </c>
      <c r="AC3726">
        <v>4</v>
      </c>
      <c r="AD3726">
        <v>12</v>
      </c>
      <c r="AE3726">
        <v>25</v>
      </c>
      <c r="AF3726">
        <v>19</v>
      </c>
      <c r="AG3726">
        <v>1</v>
      </c>
      <c r="AH3726">
        <v>2</v>
      </c>
      <c r="AI3726">
        <v>13</v>
      </c>
      <c r="AJ3726" s="301">
        <v>43919</v>
      </c>
      <c r="AK3726">
        <v>655</v>
      </c>
      <c r="AL3726">
        <v>2774</v>
      </c>
      <c r="AM3726" s="301">
        <v>43828</v>
      </c>
      <c r="AN3726">
        <v>705</v>
      </c>
      <c r="AO3726">
        <v>3930</v>
      </c>
      <c r="AP3726" s="301">
        <v>43645</v>
      </c>
      <c r="AQ3726">
        <v>743</v>
      </c>
      <c r="AR3726">
        <v>3785</v>
      </c>
      <c r="AS3726" s="301">
        <v>43280</v>
      </c>
      <c r="AT3726">
        <v>941</v>
      </c>
      <c r="AU3726">
        <v>4225</v>
      </c>
    </row>
    <row r="3727" spans="1:47" x14ac:dyDescent="0.2">
      <c r="A3727" s="102">
        <v>932</v>
      </c>
      <c r="B3727">
        <v>3863</v>
      </c>
      <c r="C3727" t="s">
        <v>1050</v>
      </c>
      <c r="D3727" t="s">
        <v>1049</v>
      </c>
      <c r="E3727">
        <v>1536</v>
      </c>
      <c r="F3727">
        <v>1503</v>
      </c>
      <c r="G3727">
        <v>700</v>
      </c>
      <c r="H3727" t="s">
        <v>901</v>
      </c>
      <c r="I3727">
        <v>5406</v>
      </c>
      <c r="J3727" t="s">
        <v>1134</v>
      </c>
      <c r="K3727" t="s">
        <v>939</v>
      </c>
      <c r="L3727">
        <v>369</v>
      </c>
      <c r="M3727">
        <v>363</v>
      </c>
      <c r="N3727">
        <v>2900</v>
      </c>
      <c r="O3727" t="s">
        <v>898</v>
      </c>
      <c r="P3727">
        <v>0.81440680820336897</v>
      </c>
      <c r="Q3727">
        <v>0.94879264440294597</v>
      </c>
      <c r="R3727">
        <v>1.50412113583698E-2</v>
      </c>
      <c r="S3727">
        <v>1.12792298252554E-2</v>
      </c>
      <c r="T3727">
        <v>-0.17038290214054599</v>
      </c>
      <c r="U3727">
        <v>0.17038290214054599</v>
      </c>
      <c r="V3727">
        <v>0.245320301842469</v>
      </c>
      <c r="W3727">
        <v>-1.19</v>
      </c>
      <c r="X3727">
        <v>0.06</v>
      </c>
      <c r="Y3727">
        <v>-237568</v>
      </c>
      <c r="Z3727">
        <v>-16969</v>
      </c>
      <c r="AA3727">
        <v>-0.85</v>
      </c>
      <c r="AB3727">
        <v>14</v>
      </c>
      <c r="AC3727">
        <v>4</v>
      </c>
      <c r="AD3727">
        <v>10</v>
      </c>
      <c r="AE3727">
        <v>28.57</v>
      </c>
      <c r="AF3727">
        <v>19</v>
      </c>
      <c r="AG3727">
        <v>3</v>
      </c>
      <c r="AH3727">
        <v>2</v>
      </c>
      <c r="AI3727">
        <v>9</v>
      </c>
      <c r="AJ3727" s="301">
        <v>43919</v>
      </c>
      <c r="AK3727">
        <v>1583</v>
      </c>
      <c r="AL3727">
        <v>354</v>
      </c>
      <c r="AM3727" s="301">
        <v>43828</v>
      </c>
      <c r="AN3727">
        <v>1848</v>
      </c>
      <c r="AO3727">
        <v>589</v>
      </c>
      <c r="AP3727" s="301">
        <v>43645</v>
      </c>
      <c r="AQ3727">
        <v>1925</v>
      </c>
      <c r="AR3727">
        <v>718</v>
      </c>
      <c r="AS3727" s="301">
        <v>43280</v>
      </c>
      <c r="AT3727">
        <v>1732</v>
      </c>
      <c r="AU3727">
        <v>994</v>
      </c>
    </row>
    <row r="3728" spans="1:47" x14ac:dyDescent="0.2">
      <c r="A3728" s="102">
        <v>1219</v>
      </c>
      <c r="B3728">
        <v>4324</v>
      </c>
      <c r="C3728" t="s">
        <v>1065</v>
      </c>
      <c r="D3728" t="s">
        <v>910</v>
      </c>
      <c r="E3728">
        <v>2495</v>
      </c>
      <c r="F3728">
        <v>2445</v>
      </c>
      <c r="G3728">
        <v>300</v>
      </c>
      <c r="H3728" t="s">
        <v>901</v>
      </c>
      <c r="I3728">
        <v>5232</v>
      </c>
      <c r="J3728" t="s">
        <v>1433</v>
      </c>
      <c r="K3728" t="s">
        <v>897</v>
      </c>
      <c r="L3728">
        <v>3765</v>
      </c>
      <c r="M3728">
        <v>3805</v>
      </c>
      <c r="N3728">
        <v>200</v>
      </c>
      <c r="O3728" t="s">
        <v>898</v>
      </c>
      <c r="P3728">
        <v>0.842769343252185</v>
      </c>
      <c r="Q3728">
        <v>0.94323942513791303</v>
      </c>
      <c r="R3728">
        <v>0.33866128911159499</v>
      </c>
      <c r="S3728" s="15">
        <v>6.9203063367731604E-2</v>
      </c>
      <c r="T3728">
        <v>-0.29111843333404602</v>
      </c>
      <c r="U3728">
        <v>0.29111843333404602</v>
      </c>
      <c r="V3728">
        <v>0.327669037326974</v>
      </c>
      <c r="W3728">
        <v>-3.05</v>
      </c>
      <c r="X3728">
        <v>3.61</v>
      </c>
      <c r="Y3728">
        <v>-237790</v>
      </c>
      <c r="Z3728">
        <v>-29724</v>
      </c>
      <c r="AA3728">
        <v>-1.47</v>
      </c>
      <c r="AB3728">
        <v>8</v>
      </c>
      <c r="AC3728">
        <v>4</v>
      </c>
      <c r="AD3728">
        <v>4</v>
      </c>
      <c r="AE3728">
        <v>50</v>
      </c>
      <c r="AF3728">
        <v>14</v>
      </c>
      <c r="AG3728">
        <v>2</v>
      </c>
      <c r="AH3728">
        <v>3</v>
      </c>
      <c r="AI3728">
        <v>3</v>
      </c>
      <c r="AJ3728" s="301">
        <v>43919</v>
      </c>
      <c r="AK3728">
        <v>2119</v>
      </c>
      <c r="AL3728">
        <v>3370</v>
      </c>
      <c r="AM3728" s="301">
        <v>43828</v>
      </c>
      <c r="AN3728">
        <v>3775</v>
      </c>
      <c r="AO3728">
        <v>4775</v>
      </c>
      <c r="AP3728" s="301">
        <v>43645</v>
      </c>
      <c r="AQ3728">
        <v>3810</v>
      </c>
      <c r="AR3728">
        <v>4390</v>
      </c>
      <c r="AS3728" s="301">
        <v>43280</v>
      </c>
      <c r="AT3728">
        <v>5140</v>
      </c>
      <c r="AU3728">
        <v>5150</v>
      </c>
    </row>
    <row r="3729" spans="1:47" x14ac:dyDescent="0.2">
      <c r="A3729" s="102">
        <v>2116</v>
      </c>
      <c r="B3729">
        <v>6770</v>
      </c>
      <c r="C3729" t="s">
        <v>21</v>
      </c>
      <c r="D3729" t="s">
        <v>903</v>
      </c>
      <c r="E3729">
        <v>1390</v>
      </c>
      <c r="F3729">
        <v>1344</v>
      </c>
      <c r="G3729">
        <v>800</v>
      </c>
      <c r="H3729" t="s">
        <v>898</v>
      </c>
      <c r="I3729">
        <v>9303</v>
      </c>
      <c r="J3729" t="s">
        <v>1166</v>
      </c>
      <c r="K3729" t="s">
        <v>1184</v>
      </c>
      <c r="L3729">
        <v>1276</v>
      </c>
      <c r="M3729">
        <v>1286</v>
      </c>
      <c r="N3729">
        <v>800</v>
      </c>
      <c r="O3729" t="s">
        <v>901</v>
      </c>
      <c r="P3729">
        <v>0.89366549634979597</v>
      </c>
      <c r="Q3729">
        <v>0.92181732451279297</v>
      </c>
      <c r="R3729">
        <v>0.21753905786336</v>
      </c>
      <c r="S3729">
        <v>4.0630157401440499E-2</v>
      </c>
      <c r="T3729">
        <v>0.80674201142786595</v>
      </c>
      <c r="U3729">
        <v>0.80674201142786595</v>
      </c>
      <c r="V3729">
        <v>1.05228121294684</v>
      </c>
      <c r="W3729">
        <v>8.9600000000000009</v>
      </c>
      <c r="X3729">
        <v>4.32</v>
      </c>
      <c r="Y3729">
        <v>-238273</v>
      </c>
      <c r="Z3729">
        <v>-13237</v>
      </c>
      <c r="AA3729">
        <v>-0.7</v>
      </c>
      <c r="AB3729">
        <v>18</v>
      </c>
      <c r="AC3729">
        <v>7</v>
      </c>
      <c r="AD3729">
        <v>11</v>
      </c>
      <c r="AE3729">
        <v>38.89</v>
      </c>
      <c r="AF3729">
        <v>17</v>
      </c>
      <c r="AG3729">
        <v>3</v>
      </c>
      <c r="AH3729">
        <v>3</v>
      </c>
      <c r="AI3729">
        <v>12</v>
      </c>
      <c r="AJ3729" s="301">
        <v>43919</v>
      </c>
      <c r="AK3729">
        <v>1055</v>
      </c>
      <c r="AL3729">
        <v>1217</v>
      </c>
      <c r="AM3729" s="301">
        <v>43828</v>
      </c>
      <c r="AN3729">
        <v>2492</v>
      </c>
      <c r="AO3729">
        <v>1471</v>
      </c>
      <c r="AP3729" s="301">
        <v>43645</v>
      </c>
      <c r="AQ3729">
        <v>1869</v>
      </c>
      <c r="AR3729">
        <v>1417</v>
      </c>
      <c r="AS3729" s="301">
        <v>43280</v>
      </c>
      <c r="AT3729">
        <v>2830</v>
      </c>
      <c r="AU3729">
        <v>1330</v>
      </c>
    </row>
    <row r="3730" spans="1:47" x14ac:dyDescent="0.2">
      <c r="A3730" s="102">
        <v>2735</v>
      </c>
      <c r="B3730">
        <v>6460</v>
      </c>
      <c r="C3730" t="s">
        <v>1101</v>
      </c>
      <c r="D3730" t="s">
        <v>909</v>
      </c>
      <c r="E3730">
        <v>1298</v>
      </c>
      <c r="F3730">
        <v>1287</v>
      </c>
      <c r="G3730">
        <v>800</v>
      </c>
      <c r="H3730" t="s">
        <v>901</v>
      </c>
      <c r="I3730">
        <v>8585</v>
      </c>
      <c r="J3730" t="s">
        <v>1199</v>
      </c>
      <c r="K3730" t="s">
        <v>904</v>
      </c>
      <c r="L3730">
        <v>121</v>
      </c>
      <c r="M3730">
        <v>118</v>
      </c>
      <c r="N3730">
        <v>8700</v>
      </c>
      <c r="O3730" t="s">
        <v>898</v>
      </c>
      <c r="P3730">
        <v>0.55822514817530899</v>
      </c>
      <c r="Q3730">
        <v>0.90507433141117499</v>
      </c>
      <c r="R3730" s="15">
        <v>0.40962197477039403</v>
      </c>
      <c r="S3730" s="15">
        <v>2.2735501929647E-2</v>
      </c>
      <c r="T3730">
        <v>-0.12856253322413499</v>
      </c>
      <c r="U3730">
        <v>0.12856253322413499</v>
      </c>
      <c r="V3730">
        <v>0.70723533537168504</v>
      </c>
      <c r="W3730">
        <v>-0.55000000000000004</v>
      </c>
      <c r="X3730">
        <v>0.28999999999999998</v>
      </c>
      <c r="Y3730">
        <v>-239081</v>
      </c>
      <c r="Z3730">
        <v>-15939</v>
      </c>
      <c r="AA3730">
        <v>-0.76</v>
      </c>
      <c r="AB3730">
        <v>15</v>
      </c>
      <c r="AC3730">
        <v>7</v>
      </c>
      <c r="AD3730">
        <v>8</v>
      </c>
      <c r="AE3730">
        <v>46.67</v>
      </c>
      <c r="AF3730">
        <v>21</v>
      </c>
      <c r="AG3730">
        <v>0</v>
      </c>
      <c r="AH3730">
        <v>2</v>
      </c>
      <c r="AI3730">
        <v>13</v>
      </c>
      <c r="AJ3730" s="301">
        <v>43919</v>
      </c>
      <c r="AK3730">
        <v>1333</v>
      </c>
      <c r="AL3730">
        <v>123</v>
      </c>
      <c r="AM3730" s="301">
        <v>43828</v>
      </c>
      <c r="AN3730">
        <v>1583</v>
      </c>
      <c r="AO3730">
        <v>165</v>
      </c>
      <c r="AP3730" s="301">
        <v>43645</v>
      </c>
      <c r="AQ3730">
        <v>1346</v>
      </c>
      <c r="AR3730">
        <v>119</v>
      </c>
      <c r="AS3730" s="301">
        <v>43280</v>
      </c>
      <c r="AT3730">
        <v>1839</v>
      </c>
      <c r="AU3730">
        <v>147</v>
      </c>
    </row>
    <row r="3731" spans="1:47" x14ac:dyDescent="0.2">
      <c r="A3731" s="102">
        <v>2565</v>
      </c>
      <c r="B3731">
        <v>3086</v>
      </c>
      <c r="C3731" t="s">
        <v>503</v>
      </c>
      <c r="D3731" t="s">
        <v>921</v>
      </c>
      <c r="E3731">
        <v>795</v>
      </c>
      <c r="F3731">
        <v>758</v>
      </c>
      <c r="G3731">
        <v>1400</v>
      </c>
      <c r="H3731" t="s">
        <v>901</v>
      </c>
      <c r="I3731">
        <v>4204</v>
      </c>
      <c r="J3731" t="s">
        <v>226</v>
      </c>
      <c r="K3731" t="s">
        <v>920</v>
      </c>
      <c r="L3731">
        <v>1489</v>
      </c>
      <c r="M3731">
        <v>1494</v>
      </c>
      <c r="N3731">
        <v>700</v>
      </c>
      <c r="O3731" t="s">
        <v>898</v>
      </c>
      <c r="P3731">
        <v>0.620670492765517</v>
      </c>
      <c r="Q3731">
        <v>0.90942238108564899</v>
      </c>
      <c r="R3731">
        <v>0.12682356813937001</v>
      </c>
      <c r="S3731" s="15">
        <v>5.3922815004997703E-2</v>
      </c>
      <c r="T3731">
        <v>-2.2470615134762899</v>
      </c>
      <c r="U3731">
        <v>2.2470615134762899</v>
      </c>
      <c r="V3731">
        <v>1.8235004065826099</v>
      </c>
      <c r="W3731">
        <v>-20.91</v>
      </c>
      <c r="X3731">
        <v>1.47</v>
      </c>
      <c r="Y3731">
        <v>-240395</v>
      </c>
      <c r="Z3731">
        <v>-20033</v>
      </c>
      <c r="AA3731">
        <v>-0.91</v>
      </c>
      <c r="AB3731">
        <v>12</v>
      </c>
      <c r="AC3731">
        <v>4</v>
      </c>
      <c r="AD3731">
        <v>8</v>
      </c>
      <c r="AE3731">
        <v>33.33</v>
      </c>
      <c r="AF3731">
        <v>20</v>
      </c>
      <c r="AG3731">
        <v>1</v>
      </c>
      <c r="AH3731">
        <v>2</v>
      </c>
      <c r="AI3731">
        <v>9</v>
      </c>
      <c r="AJ3731" s="301">
        <v>43919</v>
      </c>
      <c r="AK3731">
        <v>907</v>
      </c>
      <c r="AL3731">
        <v>1479</v>
      </c>
      <c r="AM3731" s="301">
        <v>43828</v>
      </c>
      <c r="AN3731">
        <v>1530</v>
      </c>
      <c r="AO3731">
        <v>1904</v>
      </c>
      <c r="AP3731" s="301">
        <v>43645</v>
      </c>
      <c r="AQ3731">
        <v>1244</v>
      </c>
      <c r="AR3731">
        <v>1665</v>
      </c>
      <c r="AS3731" s="301">
        <v>43280</v>
      </c>
      <c r="AT3731">
        <v>1630</v>
      </c>
      <c r="AU3731">
        <v>1855</v>
      </c>
    </row>
    <row r="3732" spans="1:47" x14ac:dyDescent="0.2">
      <c r="A3732" s="102">
        <v>2577</v>
      </c>
      <c r="B3732">
        <v>4581</v>
      </c>
      <c r="C3732" t="s">
        <v>1196</v>
      </c>
      <c r="D3732" t="s">
        <v>918</v>
      </c>
      <c r="E3732">
        <v>6720</v>
      </c>
      <c r="F3732">
        <v>6640</v>
      </c>
      <c r="G3732">
        <v>100</v>
      </c>
      <c r="H3732" t="s">
        <v>901</v>
      </c>
      <c r="I3732">
        <v>6473</v>
      </c>
      <c r="J3732" t="s">
        <v>806</v>
      </c>
      <c r="K3732" t="s">
        <v>909</v>
      </c>
      <c r="L3732">
        <v>816</v>
      </c>
      <c r="M3732">
        <v>805</v>
      </c>
      <c r="N3732">
        <v>800</v>
      </c>
      <c r="O3732" t="s">
        <v>898</v>
      </c>
      <c r="P3732">
        <v>0.50437827442554495</v>
      </c>
      <c r="Q3732">
        <v>0.90910136202849201</v>
      </c>
      <c r="R3732">
        <v>9.1998207770283294E-2</v>
      </c>
      <c r="S3732">
        <v>7.28315242701493E-2</v>
      </c>
      <c r="T3732">
        <v>-6.2059637384657002E-2</v>
      </c>
      <c r="U3732">
        <v>6.2059637384657002E-2</v>
      </c>
      <c r="V3732">
        <v>7.8881422099539703E-2</v>
      </c>
      <c r="W3732">
        <v>-0.59</v>
      </c>
      <c r="X3732">
        <v>3.01</v>
      </c>
      <c r="Y3732">
        <v>-240840</v>
      </c>
      <c r="Z3732">
        <v>-21895</v>
      </c>
      <c r="AA3732">
        <v>-1.25</v>
      </c>
      <c r="AB3732">
        <v>11</v>
      </c>
      <c r="AC3732">
        <v>4</v>
      </c>
      <c r="AD3732">
        <v>7</v>
      </c>
      <c r="AE3732">
        <v>36.36</v>
      </c>
      <c r="AF3732">
        <v>16</v>
      </c>
      <c r="AG3732">
        <v>2</v>
      </c>
      <c r="AH3732">
        <v>4</v>
      </c>
      <c r="AI3732">
        <v>5</v>
      </c>
      <c r="AJ3732" s="301">
        <v>43919</v>
      </c>
      <c r="AK3732">
        <v>7050</v>
      </c>
      <c r="AL3732">
        <v>755</v>
      </c>
      <c r="AM3732" s="301">
        <v>43828</v>
      </c>
      <c r="AN3732">
        <v>8110</v>
      </c>
      <c r="AO3732">
        <v>1301</v>
      </c>
      <c r="AP3732" s="301">
        <v>43645</v>
      </c>
      <c r="AQ3732">
        <v>8570</v>
      </c>
      <c r="AR3732">
        <v>1355</v>
      </c>
      <c r="AS3732" s="301">
        <v>43280</v>
      </c>
      <c r="AT3732">
        <v>12570</v>
      </c>
      <c r="AU3732">
        <v>1484</v>
      </c>
    </row>
    <row r="3733" spans="1:47" x14ac:dyDescent="0.2">
      <c r="A3733" s="102">
        <v>2920</v>
      </c>
      <c r="B3733">
        <v>3197</v>
      </c>
      <c r="C3733" t="s">
        <v>508</v>
      </c>
      <c r="D3733" t="s">
        <v>921</v>
      </c>
      <c r="E3733">
        <v>1738</v>
      </c>
      <c r="F3733">
        <v>1715</v>
      </c>
      <c r="G3733">
        <v>600</v>
      </c>
      <c r="H3733" t="s">
        <v>898</v>
      </c>
      <c r="I3733">
        <v>8031</v>
      </c>
      <c r="J3733" t="s">
        <v>618</v>
      </c>
      <c r="K3733" t="s">
        <v>905</v>
      </c>
      <c r="L3733">
        <v>1600.5</v>
      </c>
      <c r="M3733">
        <v>1596</v>
      </c>
      <c r="N3733">
        <v>600</v>
      </c>
      <c r="O3733" t="s">
        <v>901</v>
      </c>
      <c r="P3733">
        <v>0.89879535919548903</v>
      </c>
      <c r="Q3733">
        <v>0.899980908432777</v>
      </c>
      <c r="R3733">
        <v>6.1378455036690802E-2</v>
      </c>
      <c r="S3733" s="15">
        <v>2.8121196300349701E-2</v>
      </c>
      <c r="T3733">
        <v>0.29521236036283</v>
      </c>
      <c r="U3733">
        <v>0.29521236036283</v>
      </c>
      <c r="V3733">
        <v>0.77753152785297097</v>
      </c>
      <c r="W3733">
        <v>1.21</v>
      </c>
      <c r="X3733">
        <v>6.94</v>
      </c>
      <c r="Y3733">
        <v>-241595</v>
      </c>
      <c r="Z3733">
        <v>-21963</v>
      </c>
      <c r="AA3733">
        <v>-1.1200000000000001</v>
      </c>
      <c r="AB3733">
        <v>11</v>
      </c>
      <c r="AC3733">
        <v>4</v>
      </c>
      <c r="AD3733">
        <v>7</v>
      </c>
      <c r="AE3733">
        <v>36.36</v>
      </c>
      <c r="AF3733">
        <v>20</v>
      </c>
      <c r="AG3733">
        <v>2</v>
      </c>
      <c r="AH3733">
        <v>2</v>
      </c>
      <c r="AI3733">
        <v>7</v>
      </c>
      <c r="AJ3733" s="301">
        <v>43919</v>
      </c>
      <c r="AK3733">
        <v>1614</v>
      </c>
      <c r="AL3733">
        <v>1570</v>
      </c>
      <c r="AM3733" s="301">
        <v>43828</v>
      </c>
      <c r="AN3733">
        <v>2135</v>
      </c>
      <c r="AO3733">
        <v>1946</v>
      </c>
      <c r="AP3733" s="301">
        <v>43645</v>
      </c>
      <c r="AQ3733">
        <v>1873</v>
      </c>
      <c r="AR3733">
        <v>1798</v>
      </c>
      <c r="AS3733" s="301">
        <v>43280</v>
      </c>
      <c r="AT3733">
        <v>1626</v>
      </c>
      <c r="AU3733">
        <v>1828</v>
      </c>
    </row>
    <row r="3734" spans="1:47" x14ac:dyDescent="0.2">
      <c r="A3734" s="102">
        <v>4059</v>
      </c>
      <c r="B3734">
        <v>4996</v>
      </c>
      <c r="C3734" t="s">
        <v>1098</v>
      </c>
      <c r="D3734" t="s">
        <v>920</v>
      </c>
      <c r="E3734">
        <v>968</v>
      </c>
      <c r="F3734">
        <v>989</v>
      </c>
      <c r="G3734">
        <v>900</v>
      </c>
      <c r="H3734" t="s">
        <v>898</v>
      </c>
      <c r="I3734">
        <v>7313</v>
      </c>
      <c r="J3734" t="s">
        <v>857</v>
      </c>
      <c r="K3734" t="s">
        <v>913</v>
      </c>
      <c r="L3734">
        <v>2939</v>
      </c>
      <c r="M3734">
        <v>2923</v>
      </c>
      <c r="N3734">
        <v>300</v>
      </c>
      <c r="O3734" t="s">
        <v>901</v>
      </c>
      <c r="P3734">
        <v>0.613885257671686</v>
      </c>
      <c r="Q3734">
        <v>0.85245624231385797</v>
      </c>
      <c r="R3734">
        <v>6.8172650396150697E-2</v>
      </c>
      <c r="S3734">
        <v>9.4666240269613205E-2</v>
      </c>
      <c r="T3734">
        <v>2.12225593895836</v>
      </c>
      <c r="U3734">
        <v>2.12225593895836</v>
      </c>
      <c r="V3734">
        <v>2.0589460314995298</v>
      </c>
      <c r="W3734">
        <v>11.16</v>
      </c>
      <c r="X3734">
        <v>1.51</v>
      </c>
      <c r="Y3734">
        <v>-242008</v>
      </c>
      <c r="Z3734">
        <v>-14236</v>
      </c>
      <c r="AA3734">
        <v>-0.82</v>
      </c>
      <c r="AB3734">
        <v>17</v>
      </c>
      <c r="AC3734">
        <v>5</v>
      </c>
      <c r="AD3734">
        <v>12</v>
      </c>
      <c r="AE3734">
        <v>29.41</v>
      </c>
      <c r="AF3734">
        <v>18</v>
      </c>
      <c r="AG3734">
        <v>3</v>
      </c>
      <c r="AH3734">
        <v>3</v>
      </c>
      <c r="AI3734">
        <v>11</v>
      </c>
      <c r="AJ3734" s="301">
        <v>43919</v>
      </c>
      <c r="AK3734">
        <v>855</v>
      </c>
      <c r="AL3734">
        <v>2701</v>
      </c>
      <c r="AM3734" s="301">
        <v>43828</v>
      </c>
      <c r="AN3734">
        <v>1003</v>
      </c>
      <c r="AO3734">
        <v>3425</v>
      </c>
      <c r="AP3734" s="301">
        <v>43645</v>
      </c>
      <c r="AQ3734">
        <v>796</v>
      </c>
      <c r="AR3734">
        <v>3075</v>
      </c>
      <c r="AS3734" s="301">
        <v>43280</v>
      </c>
      <c r="AT3734">
        <v>842</v>
      </c>
      <c r="AU3734">
        <v>4495</v>
      </c>
    </row>
    <row r="3735" spans="1:47" x14ac:dyDescent="0.2">
      <c r="A3735" s="102">
        <v>3335</v>
      </c>
      <c r="B3735">
        <v>4631</v>
      </c>
      <c r="C3735" t="s">
        <v>1088</v>
      </c>
      <c r="D3735" t="s">
        <v>920</v>
      </c>
      <c r="E3735">
        <v>2685</v>
      </c>
      <c r="F3735">
        <v>2636</v>
      </c>
      <c r="G3735">
        <v>400</v>
      </c>
      <c r="H3735" t="s">
        <v>901</v>
      </c>
      <c r="I3735">
        <v>7453</v>
      </c>
      <c r="J3735" t="s">
        <v>50</v>
      </c>
      <c r="K3735" t="s">
        <v>921</v>
      </c>
      <c r="L3735">
        <v>1533</v>
      </c>
      <c r="M3735">
        <v>1495</v>
      </c>
      <c r="N3735">
        <v>700</v>
      </c>
      <c r="O3735" t="s">
        <v>898</v>
      </c>
      <c r="P3735">
        <v>0.93595173160692402</v>
      </c>
      <c r="Q3735">
        <v>0.88462558742538999</v>
      </c>
      <c r="R3735">
        <v>0.14537692343928099</v>
      </c>
      <c r="S3735">
        <v>5.1706660523381E-2</v>
      </c>
      <c r="T3735">
        <v>-0.70988228474281301</v>
      </c>
      <c r="U3735">
        <v>0.70988228474281301</v>
      </c>
      <c r="V3735">
        <v>0.79753985074918998</v>
      </c>
      <c r="W3735">
        <v>-6.51</v>
      </c>
      <c r="X3735">
        <v>0.75</v>
      </c>
      <c r="Y3735">
        <v>-242487</v>
      </c>
      <c r="Z3735">
        <v>-20207</v>
      </c>
      <c r="AA3735">
        <v>-1.17</v>
      </c>
      <c r="AB3735">
        <v>12</v>
      </c>
      <c r="AC3735">
        <v>4</v>
      </c>
      <c r="AD3735">
        <v>8</v>
      </c>
      <c r="AE3735">
        <v>33.33</v>
      </c>
      <c r="AF3735">
        <v>19</v>
      </c>
      <c r="AG3735">
        <v>2</v>
      </c>
      <c r="AH3735">
        <v>2</v>
      </c>
      <c r="AI3735">
        <v>8</v>
      </c>
      <c r="AJ3735" s="301">
        <v>43919</v>
      </c>
      <c r="AK3735">
        <v>2479</v>
      </c>
      <c r="AL3735">
        <v>1204</v>
      </c>
      <c r="AM3735" s="301">
        <v>43828</v>
      </c>
      <c r="AN3735">
        <v>3035</v>
      </c>
      <c r="AO3735">
        <v>2556</v>
      </c>
      <c r="AP3735" s="301">
        <v>43645</v>
      </c>
      <c r="AQ3735">
        <v>2906</v>
      </c>
      <c r="AR3735">
        <v>1959</v>
      </c>
      <c r="AS3735" s="301">
        <v>43280</v>
      </c>
      <c r="AT3735">
        <v>3450</v>
      </c>
      <c r="AU3735">
        <v>3775</v>
      </c>
    </row>
    <row r="3736" spans="1:47" x14ac:dyDescent="0.2">
      <c r="A3736" s="102">
        <v>959</v>
      </c>
      <c r="B3736">
        <v>2427</v>
      </c>
      <c r="C3736" t="s">
        <v>2050</v>
      </c>
      <c r="D3736" t="s">
        <v>910</v>
      </c>
      <c r="E3736">
        <v>672</v>
      </c>
      <c r="F3736">
        <v>677</v>
      </c>
      <c r="G3736">
        <v>800</v>
      </c>
      <c r="H3736" t="s">
        <v>898</v>
      </c>
      <c r="I3736">
        <v>4114</v>
      </c>
      <c r="J3736" t="s">
        <v>997</v>
      </c>
      <c r="K3736" t="s">
        <v>920</v>
      </c>
      <c r="L3736">
        <v>5560</v>
      </c>
      <c r="M3736">
        <v>5590</v>
      </c>
      <c r="N3736">
        <v>100</v>
      </c>
      <c r="O3736" t="s">
        <v>901</v>
      </c>
      <c r="P3736">
        <v>0.92515677227426396</v>
      </c>
      <c r="Q3736">
        <v>0.94828792449202004</v>
      </c>
      <c r="R3736">
        <v>0.10225839274840499</v>
      </c>
      <c r="S3736">
        <v>9.3389946339117902E-2</v>
      </c>
      <c r="T3736">
        <v>1.2267003251337101</v>
      </c>
      <c r="U3736">
        <v>1.2267003251337101</v>
      </c>
      <c r="V3736">
        <v>1.34850851089271</v>
      </c>
      <c r="W3736">
        <v>13.95</v>
      </c>
      <c r="X3736">
        <v>3.11</v>
      </c>
      <c r="Y3736">
        <v>-243569</v>
      </c>
      <c r="Z3736">
        <v>-13532</v>
      </c>
      <c r="AA3736">
        <v>-0.77</v>
      </c>
      <c r="AB3736">
        <v>18</v>
      </c>
      <c r="AC3736">
        <v>8</v>
      </c>
      <c r="AD3736">
        <v>10</v>
      </c>
      <c r="AE3736">
        <v>44.44</v>
      </c>
      <c r="AF3736">
        <v>16</v>
      </c>
      <c r="AG3736">
        <v>4</v>
      </c>
      <c r="AH3736">
        <v>6</v>
      </c>
      <c r="AI3736">
        <v>8</v>
      </c>
      <c r="AJ3736" s="301">
        <v>43919</v>
      </c>
      <c r="AK3736">
        <v>464</v>
      </c>
      <c r="AL3736">
        <v>5180</v>
      </c>
      <c r="AM3736" s="301">
        <v>43828</v>
      </c>
      <c r="AN3736">
        <v>1158</v>
      </c>
      <c r="AO3736">
        <v>6790</v>
      </c>
      <c r="AP3736" s="301">
        <v>43645</v>
      </c>
      <c r="AQ3736">
        <v>1349</v>
      </c>
      <c r="AR3736">
        <v>7230</v>
      </c>
      <c r="AS3736" s="301">
        <v>43280</v>
      </c>
      <c r="AT3736">
        <v>1991</v>
      </c>
      <c r="AU3736">
        <v>7900</v>
      </c>
    </row>
    <row r="3737" spans="1:47" x14ac:dyDescent="0.2">
      <c r="A3737" s="102">
        <v>1437</v>
      </c>
      <c r="B3737">
        <v>7269</v>
      </c>
      <c r="C3737" t="s">
        <v>836</v>
      </c>
      <c r="D3737" t="s">
        <v>913</v>
      </c>
      <c r="E3737">
        <v>3732</v>
      </c>
      <c r="F3737">
        <v>3583</v>
      </c>
      <c r="G3737">
        <v>300</v>
      </c>
      <c r="H3737" t="s">
        <v>898</v>
      </c>
      <c r="I3737">
        <v>9613</v>
      </c>
      <c r="J3737" t="s">
        <v>1183</v>
      </c>
      <c r="K3737" t="s">
        <v>900</v>
      </c>
      <c r="L3737">
        <v>1203</v>
      </c>
      <c r="M3737">
        <v>1177</v>
      </c>
      <c r="N3737">
        <v>900</v>
      </c>
      <c r="O3737" t="s">
        <v>901</v>
      </c>
      <c r="P3737">
        <v>0.95444973715908599</v>
      </c>
      <c r="Q3737">
        <v>0.938122341546619</v>
      </c>
      <c r="R3737" s="15">
        <v>0.18476195938692899</v>
      </c>
      <c r="S3737" s="15">
        <v>9.6566308377486601E-2</v>
      </c>
      <c r="T3737">
        <v>0.58107026295610198</v>
      </c>
      <c r="U3737">
        <v>0.58107026295610198</v>
      </c>
      <c r="V3737">
        <v>1.0727130695531399</v>
      </c>
      <c r="W3737">
        <v>3.11</v>
      </c>
      <c r="X3737">
        <v>1.45</v>
      </c>
      <c r="Y3737">
        <v>-243911</v>
      </c>
      <c r="Z3737">
        <v>-20326</v>
      </c>
      <c r="AA3737">
        <v>-1.2</v>
      </c>
      <c r="AB3737">
        <v>12</v>
      </c>
      <c r="AC3737">
        <v>4</v>
      </c>
      <c r="AD3737">
        <v>8</v>
      </c>
      <c r="AE3737">
        <v>33.33</v>
      </c>
      <c r="AF3737">
        <v>18</v>
      </c>
      <c r="AG3737">
        <v>1</v>
      </c>
      <c r="AH3737">
        <v>2</v>
      </c>
      <c r="AI3737">
        <v>9</v>
      </c>
      <c r="AJ3737" s="301">
        <v>43919</v>
      </c>
      <c r="AK3737">
        <v>2800</v>
      </c>
      <c r="AL3737">
        <v>1043</v>
      </c>
      <c r="AM3737" s="301">
        <v>43828</v>
      </c>
      <c r="AN3737">
        <v>4567</v>
      </c>
      <c r="AO3737">
        <v>1467</v>
      </c>
      <c r="AP3737" s="301">
        <v>43645</v>
      </c>
      <c r="AQ3737">
        <v>5141</v>
      </c>
      <c r="AR3737">
        <v>1461</v>
      </c>
      <c r="AS3737" s="301">
        <v>43280</v>
      </c>
      <c r="AT3737">
        <v>6048</v>
      </c>
      <c r="AU3737">
        <v>1251</v>
      </c>
    </row>
    <row r="3738" spans="1:47" x14ac:dyDescent="0.2">
      <c r="A3738" s="102">
        <v>813</v>
      </c>
      <c r="B3738">
        <v>1332</v>
      </c>
      <c r="C3738" t="s">
        <v>1174</v>
      </c>
      <c r="D3738" t="s">
        <v>974</v>
      </c>
      <c r="E3738">
        <v>468</v>
      </c>
      <c r="F3738">
        <v>456</v>
      </c>
      <c r="G3738">
        <v>2100</v>
      </c>
      <c r="H3738" t="s">
        <v>898</v>
      </c>
      <c r="I3738">
        <v>9201</v>
      </c>
      <c r="J3738" t="s">
        <v>1086</v>
      </c>
      <c r="K3738" t="s">
        <v>1087</v>
      </c>
      <c r="L3738">
        <v>1900</v>
      </c>
      <c r="M3738">
        <v>1899</v>
      </c>
      <c r="N3738">
        <v>500</v>
      </c>
      <c r="O3738" t="s">
        <v>901</v>
      </c>
      <c r="P3738">
        <v>0.84962357617098805</v>
      </c>
      <c r="Q3738">
        <v>0.95090177708207302</v>
      </c>
      <c r="R3738">
        <v>9.5287440562776098E-3</v>
      </c>
      <c r="S3738">
        <v>1.6036626324168201E-2</v>
      </c>
      <c r="T3738">
        <v>0.279280286254384</v>
      </c>
      <c r="U3738">
        <v>0.279280286254384</v>
      </c>
      <c r="V3738">
        <v>0.42413758468803497</v>
      </c>
      <c r="W3738">
        <v>1.67</v>
      </c>
      <c r="X3738">
        <v>0.85</v>
      </c>
      <c r="Y3738">
        <v>-245465</v>
      </c>
      <c r="Z3738">
        <v>-15342</v>
      </c>
      <c r="AA3738">
        <v>-0.94</v>
      </c>
      <c r="AB3738">
        <v>16</v>
      </c>
      <c r="AC3738">
        <v>7</v>
      </c>
      <c r="AD3738">
        <v>9</v>
      </c>
      <c r="AE3738">
        <v>43.75</v>
      </c>
      <c r="AF3738">
        <v>20</v>
      </c>
      <c r="AG3738">
        <v>1</v>
      </c>
      <c r="AH3738">
        <v>2</v>
      </c>
      <c r="AI3738">
        <v>13</v>
      </c>
      <c r="AJ3738" s="301">
        <v>43919</v>
      </c>
      <c r="AK3738">
        <v>517</v>
      </c>
      <c r="AL3738">
        <v>2069</v>
      </c>
      <c r="AM3738" s="301">
        <v>43828</v>
      </c>
      <c r="AN3738">
        <v>652</v>
      </c>
      <c r="AO3738">
        <v>3397</v>
      </c>
      <c r="AP3738" s="301">
        <v>43645</v>
      </c>
      <c r="AQ3738">
        <v>674</v>
      </c>
      <c r="AR3738">
        <v>3507</v>
      </c>
      <c r="AS3738" s="301">
        <v>43280</v>
      </c>
      <c r="AT3738">
        <v>537</v>
      </c>
      <c r="AU3738">
        <v>3837</v>
      </c>
    </row>
    <row r="3739" spans="1:47" x14ac:dyDescent="0.2">
      <c r="A3739" s="102">
        <v>3711</v>
      </c>
      <c r="B3739">
        <v>2282</v>
      </c>
      <c r="C3739" t="s">
        <v>1429</v>
      </c>
      <c r="D3739" t="s">
        <v>923</v>
      </c>
      <c r="E3739">
        <v>4225</v>
      </c>
      <c r="F3739">
        <v>4200</v>
      </c>
      <c r="G3739">
        <v>200</v>
      </c>
      <c r="H3739" t="s">
        <v>898</v>
      </c>
      <c r="I3739">
        <v>6472</v>
      </c>
      <c r="J3739" t="s">
        <v>59</v>
      </c>
      <c r="K3739" t="s">
        <v>909</v>
      </c>
      <c r="L3739">
        <v>213</v>
      </c>
      <c r="M3739">
        <v>211</v>
      </c>
      <c r="N3739">
        <v>4000</v>
      </c>
      <c r="O3739" t="s">
        <v>901</v>
      </c>
      <c r="P3739">
        <v>0.89810550010215096</v>
      </c>
      <c r="Q3739">
        <v>0.86917123518887895</v>
      </c>
      <c r="R3739" s="15">
        <v>0.191462676411881</v>
      </c>
      <c r="S3739">
        <v>8.6442406235742605E-2</v>
      </c>
      <c r="T3739">
        <v>1.55236332184103</v>
      </c>
      <c r="U3739">
        <v>1.55236332184103</v>
      </c>
      <c r="V3739">
        <v>1.42545925205173</v>
      </c>
      <c r="W3739">
        <v>7.19</v>
      </c>
      <c r="X3739">
        <v>0.48</v>
      </c>
      <c r="Y3739">
        <v>-245674</v>
      </c>
      <c r="Z3739">
        <v>-17548</v>
      </c>
      <c r="AA3739">
        <v>-1.47</v>
      </c>
      <c r="AB3739">
        <v>14</v>
      </c>
      <c r="AC3739">
        <v>7</v>
      </c>
      <c r="AD3739">
        <v>7</v>
      </c>
      <c r="AE3739">
        <v>50</v>
      </c>
      <c r="AF3739">
        <v>19</v>
      </c>
      <c r="AG3739">
        <v>1</v>
      </c>
      <c r="AH3739">
        <v>5</v>
      </c>
      <c r="AI3739">
        <v>8</v>
      </c>
      <c r="AJ3739" s="301">
        <v>43919</v>
      </c>
      <c r="AK3739">
        <v>3980</v>
      </c>
      <c r="AL3739">
        <v>196</v>
      </c>
      <c r="AM3739" s="301">
        <v>43828</v>
      </c>
      <c r="AN3739">
        <v>4510</v>
      </c>
      <c r="AO3739">
        <v>345</v>
      </c>
      <c r="AP3739" s="301">
        <v>43645</v>
      </c>
      <c r="AQ3739">
        <v>4695</v>
      </c>
      <c r="AR3739">
        <v>334</v>
      </c>
      <c r="AS3739" s="301">
        <v>43280</v>
      </c>
      <c r="AT3739">
        <v>4325</v>
      </c>
      <c r="AU3739">
        <v>456</v>
      </c>
    </row>
    <row r="3740" spans="1:47" x14ac:dyDescent="0.2">
      <c r="A3740" s="102">
        <v>1118</v>
      </c>
      <c r="B3740">
        <v>3116</v>
      </c>
      <c r="C3740" t="s">
        <v>1023</v>
      </c>
      <c r="D3740" t="s">
        <v>913</v>
      </c>
      <c r="E3740">
        <v>1433</v>
      </c>
      <c r="F3740">
        <v>1455</v>
      </c>
      <c r="G3740">
        <v>700</v>
      </c>
      <c r="H3740" t="s">
        <v>898</v>
      </c>
      <c r="I3740">
        <v>6807</v>
      </c>
      <c r="J3740" t="s">
        <v>233</v>
      </c>
      <c r="K3740" t="s">
        <v>903</v>
      </c>
      <c r="L3740">
        <v>1440</v>
      </c>
      <c r="M3740">
        <v>1398</v>
      </c>
      <c r="N3740">
        <v>700</v>
      </c>
      <c r="O3740" t="s">
        <v>901</v>
      </c>
      <c r="P3740">
        <v>0.90694017783809999</v>
      </c>
      <c r="Q3740">
        <v>0.94518166098076195</v>
      </c>
      <c r="R3740">
        <v>0.124364127878115</v>
      </c>
      <c r="S3740">
        <v>2.52381712293962E-2</v>
      </c>
      <c r="T3740">
        <v>1.3493633316359099</v>
      </c>
      <c r="U3740">
        <v>1.3493633316359099</v>
      </c>
      <c r="V3740">
        <v>0.47731557383032103</v>
      </c>
      <c r="W3740">
        <v>6.58</v>
      </c>
      <c r="X3740">
        <v>3.92</v>
      </c>
      <c r="Y3740">
        <v>-246308</v>
      </c>
      <c r="Z3740">
        <v>-14489</v>
      </c>
      <c r="AA3740">
        <v>-0.73</v>
      </c>
      <c r="AB3740">
        <v>17</v>
      </c>
      <c r="AC3740">
        <v>9</v>
      </c>
      <c r="AD3740">
        <v>8</v>
      </c>
      <c r="AE3740">
        <v>52.94</v>
      </c>
      <c r="AF3740">
        <v>18</v>
      </c>
      <c r="AG3740">
        <v>3</v>
      </c>
      <c r="AH3740">
        <v>4</v>
      </c>
      <c r="AI3740">
        <v>10</v>
      </c>
      <c r="AJ3740" s="301">
        <v>43919</v>
      </c>
      <c r="AK3740">
        <v>1315</v>
      </c>
      <c r="AL3740">
        <v>1341</v>
      </c>
      <c r="AM3740" s="301">
        <v>43828</v>
      </c>
      <c r="AN3740">
        <v>1765</v>
      </c>
      <c r="AO3740">
        <v>2218</v>
      </c>
      <c r="AP3740" s="301">
        <v>43645</v>
      </c>
      <c r="AQ3740">
        <v>1448</v>
      </c>
      <c r="AR3740">
        <v>1645</v>
      </c>
      <c r="AS3740" s="301">
        <v>43280</v>
      </c>
      <c r="AT3740">
        <v>2005</v>
      </c>
      <c r="AU3740">
        <v>1764</v>
      </c>
    </row>
    <row r="3741" spans="1:47" x14ac:dyDescent="0.2">
      <c r="A3741" s="102">
        <v>453</v>
      </c>
      <c r="B3741">
        <v>5110</v>
      </c>
      <c r="C3741" t="s">
        <v>808</v>
      </c>
      <c r="D3741" t="s">
        <v>984</v>
      </c>
      <c r="E3741">
        <v>1053</v>
      </c>
      <c r="F3741">
        <v>1049</v>
      </c>
      <c r="G3741">
        <v>1000</v>
      </c>
      <c r="H3741" t="s">
        <v>901</v>
      </c>
      <c r="I3741">
        <v>6474</v>
      </c>
      <c r="J3741" t="s">
        <v>1401</v>
      </c>
      <c r="K3741" t="s">
        <v>909</v>
      </c>
      <c r="L3741">
        <v>3350</v>
      </c>
      <c r="M3741">
        <v>3370</v>
      </c>
      <c r="N3741">
        <v>300</v>
      </c>
      <c r="O3741" t="s">
        <v>898</v>
      </c>
      <c r="P3741">
        <v>0.93513646186460397</v>
      </c>
      <c r="Q3741">
        <v>0.95939334780581598</v>
      </c>
      <c r="R3741">
        <v>0.22530631108370899</v>
      </c>
      <c r="S3741">
        <v>4.4880409785028497E-2</v>
      </c>
      <c r="T3741">
        <v>-1.23704019671696</v>
      </c>
      <c r="U3741">
        <v>1.23704019671696</v>
      </c>
      <c r="V3741">
        <v>0.80330296454988803</v>
      </c>
      <c r="W3741">
        <v>-8.17</v>
      </c>
      <c r="X3741">
        <v>3.76</v>
      </c>
      <c r="Y3741">
        <v>-246366</v>
      </c>
      <c r="Z3741">
        <v>-20530</v>
      </c>
      <c r="AA3741">
        <v>-1.1399999999999999</v>
      </c>
      <c r="AB3741">
        <v>12</v>
      </c>
      <c r="AC3741">
        <v>5</v>
      </c>
      <c r="AD3741">
        <v>7</v>
      </c>
      <c r="AE3741">
        <v>41.67</v>
      </c>
      <c r="AF3741">
        <v>19</v>
      </c>
      <c r="AG3741">
        <v>2</v>
      </c>
      <c r="AH3741">
        <v>2</v>
      </c>
      <c r="AI3741">
        <v>8</v>
      </c>
      <c r="AJ3741" s="301">
        <v>43919</v>
      </c>
      <c r="AK3741">
        <v>1069</v>
      </c>
      <c r="AL3741">
        <v>3005</v>
      </c>
      <c r="AM3741" s="301">
        <v>43828</v>
      </c>
      <c r="AN3741">
        <v>1337</v>
      </c>
      <c r="AO3741">
        <v>4815</v>
      </c>
      <c r="AP3741" s="301">
        <v>43645</v>
      </c>
      <c r="AQ3741">
        <v>1263</v>
      </c>
      <c r="AR3741">
        <v>4660</v>
      </c>
      <c r="AS3741" s="301">
        <v>43280</v>
      </c>
      <c r="AT3741">
        <v>1711</v>
      </c>
      <c r="AU3741">
        <v>5050</v>
      </c>
    </row>
    <row r="3742" spans="1:47" x14ac:dyDescent="0.2">
      <c r="A3742" s="102">
        <v>3932</v>
      </c>
      <c r="B3742">
        <v>6305</v>
      </c>
      <c r="C3742" t="s">
        <v>28</v>
      </c>
      <c r="D3742" t="s">
        <v>909</v>
      </c>
      <c r="E3742">
        <v>2950</v>
      </c>
      <c r="F3742">
        <v>2939</v>
      </c>
      <c r="G3742">
        <v>300</v>
      </c>
      <c r="H3742" t="s">
        <v>898</v>
      </c>
      <c r="I3742">
        <v>9412</v>
      </c>
      <c r="J3742" t="s">
        <v>452</v>
      </c>
      <c r="K3742" t="s">
        <v>900</v>
      </c>
      <c r="L3742">
        <v>402</v>
      </c>
      <c r="M3742">
        <v>391</v>
      </c>
      <c r="N3742">
        <v>2300</v>
      </c>
      <c r="O3742" t="s">
        <v>901</v>
      </c>
      <c r="P3742">
        <v>0.91581378871397501</v>
      </c>
      <c r="Q3742">
        <v>0.85904154875414196</v>
      </c>
      <c r="R3742">
        <v>1.1144791942555601E-2</v>
      </c>
      <c r="S3742">
        <v>1.3840262486811601E-3</v>
      </c>
      <c r="T3742">
        <v>3.3127186078069002</v>
      </c>
      <c r="U3742">
        <v>3.3127186078069002</v>
      </c>
      <c r="V3742">
        <v>2.0205163019138199</v>
      </c>
      <c r="W3742">
        <v>17.260000000000002</v>
      </c>
      <c r="X3742">
        <v>2</v>
      </c>
      <c r="Y3742">
        <v>-246877</v>
      </c>
      <c r="Z3742">
        <v>-14522</v>
      </c>
      <c r="AA3742">
        <v>-0.82</v>
      </c>
      <c r="AB3742">
        <v>17</v>
      </c>
      <c r="AC3742">
        <v>7</v>
      </c>
      <c r="AD3742">
        <v>10</v>
      </c>
      <c r="AE3742">
        <v>41.18</v>
      </c>
      <c r="AF3742">
        <v>19</v>
      </c>
      <c r="AG3742">
        <v>2</v>
      </c>
      <c r="AH3742">
        <v>3</v>
      </c>
      <c r="AI3742">
        <v>12</v>
      </c>
      <c r="AJ3742" s="301">
        <v>43919</v>
      </c>
      <c r="AK3742">
        <v>2230</v>
      </c>
      <c r="AL3742">
        <v>393</v>
      </c>
      <c r="AM3742" s="301">
        <v>43828</v>
      </c>
      <c r="AN3742">
        <v>3285</v>
      </c>
      <c r="AO3742">
        <v>485</v>
      </c>
      <c r="AP3742" s="301">
        <v>43645</v>
      </c>
      <c r="AQ3742">
        <v>2898</v>
      </c>
      <c r="AR3742">
        <v>438</v>
      </c>
      <c r="AS3742" s="301">
        <v>43280</v>
      </c>
      <c r="AT3742">
        <v>3490</v>
      </c>
      <c r="AU3742">
        <v>538</v>
      </c>
    </row>
    <row r="3743" spans="1:47" x14ac:dyDescent="0.2">
      <c r="A3743" s="102">
        <v>217</v>
      </c>
      <c r="B3743">
        <v>6457</v>
      </c>
      <c r="C3743" t="s">
        <v>1130</v>
      </c>
      <c r="D3743" t="s">
        <v>909</v>
      </c>
      <c r="E3743">
        <v>2420</v>
      </c>
      <c r="F3743">
        <v>2390</v>
      </c>
      <c r="G3743">
        <v>400</v>
      </c>
      <c r="H3743" t="s">
        <v>901</v>
      </c>
      <c r="I3743">
        <v>6770</v>
      </c>
      <c r="J3743" t="s">
        <v>21</v>
      </c>
      <c r="K3743" t="s">
        <v>903</v>
      </c>
      <c r="L3743">
        <v>1390</v>
      </c>
      <c r="M3743">
        <v>1344</v>
      </c>
      <c r="N3743">
        <v>700</v>
      </c>
      <c r="O3743" t="s">
        <v>898</v>
      </c>
      <c r="P3743">
        <v>0.81199604781579904</v>
      </c>
      <c r="Q3743">
        <v>0.966602033682048</v>
      </c>
      <c r="R3743">
        <v>1.66451618638889E-3</v>
      </c>
      <c r="S3743" s="15">
        <v>9.1499183673632496E-4</v>
      </c>
      <c r="T3743">
        <v>-1.13673153858481</v>
      </c>
      <c r="U3743">
        <v>1.13673153858481</v>
      </c>
      <c r="V3743">
        <v>1.1930253823169199</v>
      </c>
      <c r="W3743">
        <v>-17.899999999999999</v>
      </c>
      <c r="X3743">
        <v>1.59</v>
      </c>
      <c r="Y3743">
        <v>-247346</v>
      </c>
      <c r="Z3743">
        <v>-19027</v>
      </c>
      <c r="AA3743">
        <v>-0.62</v>
      </c>
      <c r="AB3743">
        <v>13</v>
      </c>
      <c r="AC3743">
        <v>3</v>
      </c>
      <c r="AD3743">
        <v>10</v>
      </c>
      <c r="AE3743">
        <v>23.08</v>
      </c>
      <c r="AF3743">
        <v>16</v>
      </c>
      <c r="AG3743">
        <v>3</v>
      </c>
      <c r="AH3743">
        <v>3</v>
      </c>
      <c r="AI3743">
        <v>7</v>
      </c>
      <c r="AJ3743" s="301">
        <v>43919</v>
      </c>
      <c r="AK3743">
        <v>2605</v>
      </c>
      <c r="AL3743">
        <v>1055</v>
      </c>
      <c r="AM3743" s="301">
        <v>43828</v>
      </c>
      <c r="AN3743">
        <v>3310</v>
      </c>
      <c r="AO3743">
        <v>2492</v>
      </c>
      <c r="AP3743" s="301">
        <v>43645</v>
      </c>
      <c r="AQ3743">
        <v>2914</v>
      </c>
      <c r="AR3743">
        <v>1869</v>
      </c>
      <c r="AS3743" s="301">
        <v>43280</v>
      </c>
      <c r="AT3743">
        <v>3075</v>
      </c>
      <c r="AU3743">
        <v>2830</v>
      </c>
    </row>
    <row r="3744" spans="1:47" x14ac:dyDescent="0.2">
      <c r="A3744" s="102">
        <v>1831</v>
      </c>
      <c r="B3744">
        <v>5108</v>
      </c>
      <c r="C3744" t="s">
        <v>1467</v>
      </c>
      <c r="D3744" t="s">
        <v>984</v>
      </c>
      <c r="E3744">
        <v>3450</v>
      </c>
      <c r="F3744">
        <v>3455</v>
      </c>
      <c r="G3744">
        <v>300</v>
      </c>
      <c r="H3744" t="s">
        <v>898</v>
      </c>
      <c r="I3744">
        <v>6269</v>
      </c>
      <c r="J3744" t="s">
        <v>1176</v>
      </c>
      <c r="K3744" t="s">
        <v>909</v>
      </c>
      <c r="L3744">
        <v>1470</v>
      </c>
      <c r="M3744">
        <v>1434</v>
      </c>
      <c r="N3744">
        <v>700</v>
      </c>
      <c r="O3744" t="s">
        <v>901</v>
      </c>
      <c r="P3744">
        <v>0.86063847239524605</v>
      </c>
      <c r="Q3744">
        <v>0.92901942950323302</v>
      </c>
      <c r="R3744">
        <v>4.0534282895788497E-2</v>
      </c>
      <c r="S3744">
        <v>8.9331890129708602E-2</v>
      </c>
      <c r="T3744">
        <v>0.56918347225424903</v>
      </c>
      <c r="U3744">
        <v>0.56918347225424903</v>
      </c>
      <c r="V3744">
        <v>6.9719599642056304E-2</v>
      </c>
      <c r="W3744">
        <v>3.95</v>
      </c>
      <c r="X3744">
        <v>3.15</v>
      </c>
      <c r="Y3744">
        <v>-247453</v>
      </c>
      <c r="Z3744">
        <v>-19035</v>
      </c>
      <c r="AA3744">
        <v>-1.08</v>
      </c>
      <c r="AB3744">
        <v>13</v>
      </c>
      <c r="AC3744">
        <v>6</v>
      </c>
      <c r="AD3744">
        <v>7</v>
      </c>
      <c r="AE3744">
        <v>46.15</v>
      </c>
      <c r="AF3744">
        <v>15</v>
      </c>
      <c r="AG3744">
        <v>3</v>
      </c>
      <c r="AH3744">
        <v>4</v>
      </c>
      <c r="AI3744">
        <v>6</v>
      </c>
      <c r="AJ3744" s="301">
        <v>43919</v>
      </c>
      <c r="AK3744">
        <v>3409</v>
      </c>
      <c r="AL3744">
        <v>1331</v>
      </c>
      <c r="AM3744" s="301">
        <v>43828</v>
      </c>
      <c r="AN3744">
        <v>4070</v>
      </c>
      <c r="AO3744">
        <v>2665</v>
      </c>
      <c r="AP3744" s="301">
        <v>43645</v>
      </c>
      <c r="AQ3744">
        <v>4310</v>
      </c>
      <c r="AR3744">
        <v>3090</v>
      </c>
      <c r="AS3744" s="301">
        <v>43280</v>
      </c>
      <c r="AT3744">
        <v>4164</v>
      </c>
      <c r="AU3744">
        <v>3045</v>
      </c>
    </row>
    <row r="3745" spans="1:47" x14ac:dyDescent="0.2">
      <c r="A3745" s="102">
        <v>859</v>
      </c>
      <c r="B3745">
        <v>3405</v>
      </c>
      <c r="C3745" t="s">
        <v>1265</v>
      </c>
      <c r="D3745" t="s">
        <v>920</v>
      </c>
      <c r="E3745">
        <v>1120</v>
      </c>
      <c r="F3745">
        <v>1104</v>
      </c>
      <c r="G3745">
        <v>900</v>
      </c>
      <c r="H3745" t="s">
        <v>901</v>
      </c>
      <c r="I3745">
        <v>5938</v>
      </c>
      <c r="J3745" t="s">
        <v>1395</v>
      </c>
      <c r="K3745" t="s">
        <v>1032</v>
      </c>
      <c r="L3745">
        <v>1514</v>
      </c>
      <c r="M3745">
        <v>1480</v>
      </c>
      <c r="N3745">
        <v>700</v>
      </c>
      <c r="O3745" t="s">
        <v>898</v>
      </c>
      <c r="P3745">
        <v>0.92892142882784501</v>
      </c>
      <c r="Q3745">
        <v>0.95011876598490097</v>
      </c>
      <c r="R3745" s="15">
        <v>0.152461327408831</v>
      </c>
      <c r="S3745" s="15">
        <v>7.8462244756824897E-5</v>
      </c>
      <c r="T3745">
        <v>-0.97335325140043205</v>
      </c>
      <c r="U3745">
        <v>0.97335325140043205</v>
      </c>
      <c r="V3745">
        <v>0.89049705854209404</v>
      </c>
      <c r="W3745">
        <v>-7.21</v>
      </c>
      <c r="X3745">
        <v>4.09</v>
      </c>
      <c r="Y3745">
        <v>-247835</v>
      </c>
      <c r="Z3745">
        <v>-17702</v>
      </c>
      <c r="AA3745">
        <v>-0.82</v>
      </c>
      <c r="AB3745">
        <v>14</v>
      </c>
      <c r="AC3745">
        <v>7</v>
      </c>
      <c r="AD3745">
        <v>7</v>
      </c>
      <c r="AE3745">
        <v>50</v>
      </c>
      <c r="AF3745">
        <v>18</v>
      </c>
      <c r="AG3745">
        <v>1</v>
      </c>
      <c r="AH3745">
        <v>4</v>
      </c>
      <c r="AI3745">
        <v>9</v>
      </c>
      <c r="AJ3745" s="301">
        <v>43919</v>
      </c>
      <c r="AK3745">
        <v>1129</v>
      </c>
      <c r="AL3745">
        <v>1332</v>
      </c>
      <c r="AM3745" s="301">
        <v>43828</v>
      </c>
      <c r="AN3745">
        <v>1331</v>
      </c>
      <c r="AO3745">
        <v>1889</v>
      </c>
      <c r="AP3745" s="301">
        <v>43645</v>
      </c>
      <c r="AQ3745">
        <v>1308</v>
      </c>
      <c r="AR3745">
        <v>1774</v>
      </c>
      <c r="AS3745" s="301">
        <v>43280</v>
      </c>
      <c r="AT3745">
        <v>1497</v>
      </c>
      <c r="AU3745">
        <v>2190</v>
      </c>
    </row>
    <row r="3746" spans="1:47" x14ac:dyDescent="0.2">
      <c r="A3746" s="102">
        <v>4044</v>
      </c>
      <c r="B3746">
        <v>2282</v>
      </c>
      <c r="C3746" t="s">
        <v>1429</v>
      </c>
      <c r="D3746" t="s">
        <v>923</v>
      </c>
      <c r="E3746">
        <v>4225</v>
      </c>
      <c r="F3746">
        <v>4200</v>
      </c>
      <c r="G3746">
        <v>200</v>
      </c>
      <c r="H3746" t="s">
        <v>898</v>
      </c>
      <c r="I3746">
        <v>5463</v>
      </c>
      <c r="J3746" t="s">
        <v>63</v>
      </c>
      <c r="K3746" t="s">
        <v>939</v>
      </c>
      <c r="L3746">
        <v>2643</v>
      </c>
      <c r="M3746">
        <v>2662</v>
      </c>
      <c r="N3746">
        <v>300</v>
      </c>
      <c r="O3746" t="s">
        <v>901</v>
      </c>
      <c r="P3746">
        <v>0.81713422157926996</v>
      </c>
      <c r="Q3746">
        <v>0.853298870955009</v>
      </c>
      <c r="R3746">
        <v>0.10731837315680499</v>
      </c>
      <c r="S3746" s="15">
        <v>9.8163762844726502E-3</v>
      </c>
      <c r="T3746">
        <v>1.16413151876009</v>
      </c>
      <c r="U3746">
        <v>1.16413151876009</v>
      </c>
      <c r="V3746">
        <v>1.10821984077823</v>
      </c>
      <c r="W3746">
        <v>7.06</v>
      </c>
      <c r="X3746">
        <v>4.93</v>
      </c>
      <c r="Y3746">
        <v>-249041</v>
      </c>
      <c r="Z3746">
        <v>-62260</v>
      </c>
      <c r="AA3746">
        <v>-3.35</v>
      </c>
      <c r="AB3746">
        <v>4</v>
      </c>
      <c r="AC3746">
        <v>0</v>
      </c>
      <c r="AD3746">
        <v>4</v>
      </c>
      <c r="AE3746">
        <v>0</v>
      </c>
      <c r="AF3746">
        <v>17</v>
      </c>
      <c r="AG3746">
        <v>0</v>
      </c>
      <c r="AH3746">
        <v>2</v>
      </c>
      <c r="AI3746">
        <v>2</v>
      </c>
      <c r="AJ3746" s="301">
        <v>43919</v>
      </c>
      <c r="AK3746">
        <v>3980</v>
      </c>
      <c r="AL3746">
        <v>2771</v>
      </c>
      <c r="AM3746" s="301">
        <v>43828</v>
      </c>
      <c r="AN3746">
        <v>4510</v>
      </c>
      <c r="AO3746">
        <v>3080</v>
      </c>
      <c r="AP3746" s="301">
        <v>43645</v>
      </c>
      <c r="AQ3746">
        <v>4695</v>
      </c>
      <c r="AR3746">
        <v>3030</v>
      </c>
      <c r="AS3746" s="301">
        <v>43280</v>
      </c>
      <c r="AT3746">
        <v>4325</v>
      </c>
      <c r="AU3746">
        <v>3660</v>
      </c>
    </row>
    <row r="3747" spans="1:47" x14ac:dyDescent="0.2">
      <c r="A3747" s="102">
        <v>2422</v>
      </c>
      <c r="B3747">
        <v>7211</v>
      </c>
      <c r="C3747" t="s">
        <v>25</v>
      </c>
      <c r="D3747" t="s">
        <v>913</v>
      </c>
      <c r="E3747">
        <v>272</v>
      </c>
      <c r="F3747">
        <v>263</v>
      </c>
      <c r="G3747">
        <v>4000</v>
      </c>
      <c r="H3747" t="s">
        <v>901</v>
      </c>
      <c r="I3747">
        <v>8012</v>
      </c>
      <c r="J3747" t="s">
        <v>1055</v>
      </c>
      <c r="K3747" t="s">
        <v>905</v>
      </c>
      <c r="L3747">
        <v>1330</v>
      </c>
      <c r="M3747">
        <v>1330</v>
      </c>
      <c r="N3747">
        <v>800</v>
      </c>
      <c r="O3747" t="s">
        <v>898</v>
      </c>
      <c r="P3747">
        <v>0.65189608493703899</v>
      </c>
      <c r="Q3747">
        <v>0.913524263656047</v>
      </c>
      <c r="R3747">
        <v>9.1618962210573696E-3</v>
      </c>
      <c r="S3747" s="15">
        <v>8.99459120797588E-2</v>
      </c>
      <c r="T3747">
        <v>-2.7209974704524198</v>
      </c>
      <c r="U3747">
        <v>2.7209974704524198</v>
      </c>
      <c r="V3747">
        <v>2.1559493819873001</v>
      </c>
      <c r="W3747">
        <v>-19.329999999999998</v>
      </c>
      <c r="X3747">
        <v>1.1299999999999999</v>
      </c>
      <c r="Y3747">
        <v>-249133</v>
      </c>
      <c r="Z3747">
        <v>-22648</v>
      </c>
      <c r="AA3747">
        <v>-1.0900000000000001</v>
      </c>
      <c r="AB3747">
        <v>11</v>
      </c>
      <c r="AC3747">
        <v>3</v>
      </c>
      <c r="AD3747">
        <v>8</v>
      </c>
      <c r="AE3747">
        <v>27.27</v>
      </c>
      <c r="AF3747">
        <v>21</v>
      </c>
      <c r="AG3747">
        <v>0</v>
      </c>
      <c r="AH3747">
        <v>0</v>
      </c>
      <c r="AI3747">
        <v>11</v>
      </c>
      <c r="AJ3747" s="301">
        <v>43919</v>
      </c>
      <c r="AK3747">
        <v>328</v>
      </c>
      <c r="AL3747">
        <v>1347</v>
      </c>
      <c r="AM3747" s="301">
        <v>43828</v>
      </c>
      <c r="AN3747">
        <v>458</v>
      </c>
      <c r="AO3747">
        <v>1630</v>
      </c>
      <c r="AP3747" s="301">
        <v>43645</v>
      </c>
      <c r="AQ3747">
        <v>533</v>
      </c>
      <c r="AR3747">
        <v>1650</v>
      </c>
      <c r="AS3747" s="301">
        <v>43280</v>
      </c>
      <c r="AT3747">
        <v>866</v>
      </c>
      <c r="AU3747">
        <v>1691</v>
      </c>
    </row>
    <row r="3748" spans="1:47" x14ac:dyDescent="0.2">
      <c r="A3748" s="102">
        <v>3435</v>
      </c>
      <c r="B3748">
        <v>3197</v>
      </c>
      <c r="C3748" t="s">
        <v>508</v>
      </c>
      <c r="D3748" t="s">
        <v>921</v>
      </c>
      <c r="E3748">
        <v>1738</v>
      </c>
      <c r="F3748">
        <v>1715</v>
      </c>
      <c r="G3748">
        <v>600</v>
      </c>
      <c r="H3748" t="s">
        <v>898</v>
      </c>
      <c r="I3748">
        <v>8306</v>
      </c>
      <c r="J3748" t="s">
        <v>1029</v>
      </c>
      <c r="K3748" t="s">
        <v>940</v>
      </c>
      <c r="L3748">
        <v>422</v>
      </c>
      <c r="M3748">
        <v>422.5</v>
      </c>
      <c r="N3748">
        <v>2400</v>
      </c>
      <c r="O3748" t="s">
        <v>901</v>
      </c>
      <c r="P3748">
        <v>0.74557644510162602</v>
      </c>
      <c r="Q3748">
        <v>0.88003765997073502</v>
      </c>
      <c r="R3748">
        <v>0.37609321538198798</v>
      </c>
      <c r="S3748">
        <v>2.8021017011947699E-2</v>
      </c>
      <c r="T3748">
        <v>0.56403495338083398</v>
      </c>
      <c r="U3748">
        <v>0.56403495338083398</v>
      </c>
      <c r="V3748">
        <v>0.81564797356825403</v>
      </c>
      <c r="W3748">
        <v>3.19</v>
      </c>
      <c r="X3748">
        <v>1.46</v>
      </c>
      <c r="Y3748">
        <v>-249478</v>
      </c>
      <c r="Z3748">
        <v>-14675</v>
      </c>
      <c r="AA3748">
        <v>-0.68</v>
      </c>
      <c r="AB3748">
        <v>17</v>
      </c>
      <c r="AC3748">
        <v>9</v>
      </c>
      <c r="AD3748">
        <v>8</v>
      </c>
      <c r="AE3748">
        <v>52.94</v>
      </c>
      <c r="AF3748">
        <v>18</v>
      </c>
      <c r="AG3748">
        <v>2</v>
      </c>
      <c r="AH3748">
        <v>3</v>
      </c>
      <c r="AI3748">
        <v>12</v>
      </c>
      <c r="AJ3748" s="301">
        <v>43919</v>
      </c>
      <c r="AK3748">
        <v>1614</v>
      </c>
      <c r="AL3748">
        <v>426.1</v>
      </c>
      <c r="AM3748" s="301">
        <v>43828</v>
      </c>
      <c r="AN3748">
        <v>2135</v>
      </c>
      <c r="AO3748">
        <v>593.20000000000005</v>
      </c>
      <c r="AP3748" s="301">
        <v>43645</v>
      </c>
      <c r="AQ3748">
        <v>1873</v>
      </c>
      <c r="AR3748">
        <v>524.29999999999995</v>
      </c>
      <c r="AS3748" s="301">
        <v>43280</v>
      </c>
      <c r="AT3748">
        <v>1626</v>
      </c>
      <c r="AU3748">
        <v>621.6</v>
      </c>
    </row>
    <row r="3749" spans="1:47" x14ac:dyDescent="0.2">
      <c r="A3749" s="102">
        <v>3755</v>
      </c>
      <c r="B3749">
        <v>2587</v>
      </c>
      <c r="C3749" t="s">
        <v>1233</v>
      </c>
      <c r="D3749" t="s">
        <v>923</v>
      </c>
      <c r="E3749">
        <v>4200</v>
      </c>
      <c r="F3749">
        <v>4180</v>
      </c>
      <c r="G3749">
        <v>200</v>
      </c>
      <c r="H3749" t="s">
        <v>898</v>
      </c>
      <c r="I3749">
        <v>6113</v>
      </c>
      <c r="J3749" t="s">
        <v>1129</v>
      </c>
      <c r="K3749" t="s">
        <v>909</v>
      </c>
      <c r="L3749">
        <v>862</v>
      </c>
      <c r="M3749">
        <v>859</v>
      </c>
      <c r="N3749">
        <v>1000</v>
      </c>
      <c r="O3749" t="s">
        <v>901</v>
      </c>
      <c r="P3749">
        <v>0.57055760336121697</v>
      </c>
      <c r="Q3749">
        <v>0.86722313484562397</v>
      </c>
      <c r="R3749">
        <v>0.47050612504456202</v>
      </c>
      <c r="S3749" s="15">
        <v>9.8197189489314298E-4</v>
      </c>
      <c r="T3749">
        <v>1.25069939622497</v>
      </c>
      <c r="U3749">
        <v>1.25069939622497</v>
      </c>
      <c r="V3749">
        <v>1.0247827247149901</v>
      </c>
      <c r="W3749">
        <v>5.76</v>
      </c>
      <c r="X3749">
        <v>2.75</v>
      </c>
      <c r="Y3749">
        <v>-249671</v>
      </c>
      <c r="Z3749">
        <v>-19205</v>
      </c>
      <c r="AA3749">
        <v>-0.95</v>
      </c>
      <c r="AB3749">
        <v>13</v>
      </c>
      <c r="AC3749">
        <v>5</v>
      </c>
      <c r="AD3749">
        <v>8</v>
      </c>
      <c r="AE3749">
        <v>38.46</v>
      </c>
      <c r="AF3749">
        <v>19</v>
      </c>
      <c r="AG3749">
        <v>2</v>
      </c>
      <c r="AH3749">
        <v>3</v>
      </c>
      <c r="AI3749">
        <v>8</v>
      </c>
      <c r="AJ3749" s="301">
        <v>43919</v>
      </c>
      <c r="AK3749">
        <v>4260</v>
      </c>
      <c r="AL3749">
        <v>872</v>
      </c>
      <c r="AM3749" s="301">
        <v>43828</v>
      </c>
      <c r="AN3749">
        <v>4545</v>
      </c>
      <c r="AO3749">
        <v>1250</v>
      </c>
      <c r="AP3749" s="301">
        <v>43645</v>
      </c>
      <c r="AQ3749">
        <v>4710</v>
      </c>
      <c r="AR3749">
        <v>1246</v>
      </c>
      <c r="AS3749" s="301">
        <v>43280</v>
      </c>
      <c r="AT3749">
        <v>4670</v>
      </c>
      <c r="AU3749">
        <v>1059</v>
      </c>
    </row>
    <row r="3750" spans="1:47" x14ac:dyDescent="0.2">
      <c r="A3750" s="102">
        <v>582</v>
      </c>
      <c r="B3750">
        <v>3863</v>
      </c>
      <c r="C3750" t="s">
        <v>1050</v>
      </c>
      <c r="D3750" t="s">
        <v>1049</v>
      </c>
      <c r="E3750">
        <v>1536</v>
      </c>
      <c r="F3750">
        <v>1503</v>
      </c>
      <c r="G3750">
        <v>700</v>
      </c>
      <c r="H3750" t="s">
        <v>901</v>
      </c>
      <c r="I3750">
        <v>5214</v>
      </c>
      <c r="J3750" t="s">
        <v>1103</v>
      </c>
      <c r="K3750" t="s">
        <v>897</v>
      </c>
      <c r="L3750">
        <v>1704</v>
      </c>
      <c r="M3750">
        <v>1665</v>
      </c>
      <c r="N3750">
        <v>600</v>
      </c>
      <c r="O3750" t="s">
        <v>898</v>
      </c>
      <c r="P3750">
        <v>0.78374295432903995</v>
      </c>
      <c r="Q3750">
        <v>0.95600355469993703</v>
      </c>
      <c r="R3750">
        <v>1.53537796050634E-2</v>
      </c>
      <c r="S3750" s="15">
        <v>5.8588416271077998E-3</v>
      </c>
      <c r="T3750">
        <v>-1.01425558234874</v>
      </c>
      <c r="U3750">
        <v>1.01425558234874</v>
      </c>
      <c r="V3750">
        <v>1.34517895710821</v>
      </c>
      <c r="W3750">
        <v>-9.39</v>
      </c>
      <c r="X3750">
        <v>5.32</v>
      </c>
      <c r="Y3750">
        <v>-249967</v>
      </c>
      <c r="Z3750">
        <v>-19228</v>
      </c>
      <c r="AA3750">
        <v>-0.98</v>
      </c>
      <c r="AB3750">
        <v>13</v>
      </c>
      <c r="AC3750">
        <v>6</v>
      </c>
      <c r="AD3750">
        <v>7</v>
      </c>
      <c r="AE3750">
        <v>46.15</v>
      </c>
      <c r="AF3750">
        <v>18</v>
      </c>
      <c r="AG3750">
        <v>1</v>
      </c>
      <c r="AH3750">
        <v>3</v>
      </c>
      <c r="AI3750">
        <v>9</v>
      </c>
      <c r="AJ3750" s="301">
        <v>43919</v>
      </c>
      <c r="AK3750">
        <v>1583</v>
      </c>
      <c r="AL3750">
        <v>1498</v>
      </c>
      <c r="AM3750" s="301">
        <v>43828</v>
      </c>
      <c r="AN3750">
        <v>1848</v>
      </c>
      <c r="AO3750">
        <v>2441</v>
      </c>
      <c r="AP3750" s="301">
        <v>43645</v>
      </c>
      <c r="AQ3750">
        <v>1925</v>
      </c>
      <c r="AR3750">
        <v>2786</v>
      </c>
      <c r="AS3750" s="301">
        <v>43280</v>
      </c>
      <c r="AT3750">
        <v>1732</v>
      </c>
      <c r="AU3750">
        <v>2998</v>
      </c>
    </row>
    <row r="3751" spans="1:47" x14ac:dyDescent="0.2">
      <c r="A3751" s="102">
        <v>2218</v>
      </c>
      <c r="B3751">
        <v>7976</v>
      </c>
      <c r="C3751" t="s">
        <v>936</v>
      </c>
      <c r="D3751" t="s">
        <v>919</v>
      </c>
      <c r="E3751">
        <v>1351</v>
      </c>
      <c r="F3751">
        <v>1370</v>
      </c>
      <c r="G3751">
        <v>800</v>
      </c>
      <c r="H3751" t="s">
        <v>901</v>
      </c>
      <c r="I3751">
        <v>9101</v>
      </c>
      <c r="J3751" t="s">
        <v>682</v>
      </c>
      <c r="K3751" t="s">
        <v>1071</v>
      </c>
      <c r="L3751">
        <v>1484</v>
      </c>
      <c r="M3751">
        <v>1493</v>
      </c>
      <c r="N3751">
        <v>700</v>
      </c>
      <c r="O3751" t="s">
        <v>898</v>
      </c>
      <c r="P3751">
        <v>0.623210790753433</v>
      </c>
      <c r="Q3751">
        <v>0.91905275189758995</v>
      </c>
      <c r="R3751">
        <v>0.43381216063328298</v>
      </c>
      <c r="S3751">
        <v>1.0580794960272699E-2</v>
      </c>
      <c r="T3751">
        <v>-0.80792512034505304</v>
      </c>
      <c r="U3751">
        <v>0.80792512034505304</v>
      </c>
      <c r="V3751">
        <v>1.2939891018682199</v>
      </c>
      <c r="W3751">
        <v>-5.23</v>
      </c>
      <c r="X3751">
        <v>4.87</v>
      </c>
      <c r="Y3751">
        <v>-250155</v>
      </c>
      <c r="Z3751">
        <v>-16677</v>
      </c>
      <c r="AA3751">
        <v>-0.84</v>
      </c>
      <c r="AB3751">
        <v>15</v>
      </c>
      <c r="AC3751">
        <v>6</v>
      </c>
      <c r="AD3751">
        <v>9</v>
      </c>
      <c r="AE3751">
        <v>40</v>
      </c>
      <c r="AF3751">
        <v>19</v>
      </c>
      <c r="AG3751">
        <v>1</v>
      </c>
      <c r="AH3751">
        <v>2</v>
      </c>
      <c r="AI3751">
        <v>12</v>
      </c>
      <c r="AJ3751" s="301">
        <v>43919</v>
      </c>
      <c r="AK3751">
        <v>1547</v>
      </c>
      <c r="AL3751">
        <v>1336</v>
      </c>
      <c r="AM3751" s="301">
        <v>43828</v>
      </c>
      <c r="AN3751">
        <v>1638</v>
      </c>
      <c r="AO3751">
        <v>1981</v>
      </c>
      <c r="AP3751" s="301">
        <v>43645</v>
      </c>
      <c r="AQ3751">
        <v>1770</v>
      </c>
      <c r="AR3751">
        <v>1776</v>
      </c>
      <c r="AS3751" s="301">
        <v>43280</v>
      </c>
      <c r="AT3751">
        <v>2244</v>
      </c>
      <c r="AU3751">
        <v>2162</v>
      </c>
    </row>
    <row r="3752" spans="1:47" x14ac:dyDescent="0.2">
      <c r="A3752" s="102">
        <v>1776</v>
      </c>
      <c r="B3752">
        <v>7867</v>
      </c>
      <c r="C3752" t="s">
        <v>1178</v>
      </c>
      <c r="D3752" t="s">
        <v>919</v>
      </c>
      <c r="E3752">
        <v>863</v>
      </c>
      <c r="F3752">
        <v>837</v>
      </c>
      <c r="G3752">
        <v>1200</v>
      </c>
      <c r="H3752" t="s">
        <v>901</v>
      </c>
      <c r="I3752">
        <v>8136</v>
      </c>
      <c r="J3752" t="s">
        <v>965</v>
      </c>
      <c r="K3752" t="s">
        <v>905</v>
      </c>
      <c r="L3752">
        <v>1682</v>
      </c>
      <c r="M3752">
        <v>1655</v>
      </c>
      <c r="N3752">
        <v>600</v>
      </c>
      <c r="O3752" t="s">
        <v>898</v>
      </c>
      <c r="P3752">
        <v>0.91939724890514996</v>
      </c>
      <c r="Q3752">
        <v>0.930865718361371</v>
      </c>
      <c r="R3752">
        <v>6.8340903172428594E-2</v>
      </c>
      <c r="S3752">
        <v>6.1754467825614799E-2</v>
      </c>
      <c r="T3752">
        <v>-1.0836966945189199</v>
      </c>
      <c r="U3752">
        <v>1.0836966945189199</v>
      </c>
      <c r="V3752">
        <v>1.21524063716381</v>
      </c>
      <c r="W3752">
        <v>-5.18</v>
      </c>
      <c r="X3752">
        <v>1.1499999999999999</v>
      </c>
      <c r="Y3752">
        <v>-250642</v>
      </c>
      <c r="Z3752">
        <v>-15665</v>
      </c>
      <c r="AA3752">
        <v>-0.75</v>
      </c>
      <c r="AB3752">
        <v>16</v>
      </c>
      <c r="AC3752">
        <v>6</v>
      </c>
      <c r="AD3752">
        <v>10</v>
      </c>
      <c r="AE3752">
        <v>37.5</v>
      </c>
      <c r="AF3752">
        <v>16</v>
      </c>
      <c r="AG3752">
        <v>3</v>
      </c>
      <c r="AH3752">
        <v>5</v>
      </c>
      <c r="AI3752">
        <v>8</v>
      </c>
      <c r="AJ3752" s="301">
        <v>43919</v>
      </c>
      <c r="AK3752">
        <v>782</v>
      </c>
      <c r="AL3752">
        <v>1476</v>
      </c>
      <c r="AM3752" s="301">
        <v>43828</v>
      </c>
      <c r="AN3752">
        <v>1417</v>
      </c>
      <c r="AO3752">
        <v>2149</v>
      </c>
      <c r="AP3752" s="301">
        <v>43645</v>
      </c>
      <c r="AQ3752">
        <v>1307</v>
      </c>
      <c r="AR3752">
        <v>2424</v>
      </c>
      <c r="AS3752" s="301">
        <v>43280</v>
      </c>
      <c r="AT3752">
        <v>887</v>
      </c>
      <c r="AU3752">
        <v>2070</v>
      </c>
    </row>
    <row r="3753" spans="1:47" x14ac:dyDescent="0.2">
      <c r="A3753" s="102">
        <v>2689</v>
      </c>
      <c r="B3753">
        <v>6326</v>
      </c>
      <c r="C3753" t="s">
        <v>1450</v>
      </c>
      <c r="D3753" t="s">
        <v>909</v>
      </c>
      <c r="E3753">
        <v>1614.5</v>
      </c>
      <c r="F3753">
        <v>1599</v>
      </c>
      <c r="G3753">
        <v>600</v>
      </c>
      <c r="H3753" t="s">
        <v>898</v>
      </c>
      <c r="I3753">
        <v>6371</v>
      </c>
      <c r="J3753" t="s">
        <v>1003</v>
      </c>
      <c r="K3753" t="s">
        <v>909</v>
      </c>
      <c r="L3753">
        <v>2599</v>
      </c>
      <c r="M3753">
        <v>2563</v>
      </c>
      <c r="N3753">
        <v>400</v>
      </c>
      <c r="O3753" t="s">
        <v>901</v>
      </c>
      <c r="P3753">
        <v>0.86777807853557298</v>
      </c>
      <c r="Q3753">
        <v>0.90632459856630898</v>
      </c>
      <c r="R3753">
        <v>0.14479046418853</v>
      </c>
      <c r="S3753" s="15">
        <v>6.4756198059200007E-2</v>
      </c>
      <c r="T3753">
        <v>2.77304564758176</v>
      </c>
      <c r="U3753">
        <v>2.77304564758176</v>
      </c>
      <c r="V3753">
        <v>2.7716494591959502</v>
      </c>
      <c r="W3753">
        <v>12.12</v>
      </c>
      <c r="X3753">
        <v>6.42</v>
      </c>
      <c r="Y3753">
        <v>-250677</v>
      </c>
      <c r="Z3753">
        <v>-22789</v>
      </c>
      <c r="AA3753">
        <v>-1.25</v>
      </c>
      <c r="AB3753">
        <v>11</v>
      </c>
      <c r="AC3753">
        <v>3</v>
      </c>
      <c r="AD3753">
        <v>8</v>
      </c>
      <c r="AE3753">
        <v>27.27</v>
      </c>
      <c r="AF3753">
        <v>21</v>
      </c>
      <c r="AG3753">
        <v>0</v>
      </c>
      <c r="AH3753">
        <v>0</v>
      </c>
      <c r="AI3753">
        <v>11</v>
      </c>
      <c r="AJ3753" s="301">
        <v>43919</v>
      </c>
      <c r="AK3753">
        <v>1398.5</v>
      </c>
      <c r="AL3753">
        <v>2608</v>
      </c>
      <c r="AM3753" s="301">
        <v>43828</v>
      </c>
      <c r="AN3753">
        <v>1726</v>
      </c>
      <c r="AO3753">
        <v>3865</v>
      </c>
      <c r="AP3753" s="301">
        <v>43645</v>
      </c>
      <c r="AQ3753">
        <v>1813</v>
      </c>
      <c r="AR3753">
        <v>3630</v>
      </c>
      <c r="AS3753" s="301">
        <v>43280</v>
      </c>
      <c r="AT3753">
        <v>1732</v>
      </c>
      <c r="AU3753">
        <v>4390</v>
      </c>
    </row>
    <row r="3754" spans="1:47" x14ac:dyDescent="0.2">
      <c r="A3754" s="102">
        <v>3428</v>
      </c>
      <c r="B3754">
        <v>5706</v>
      </c>
      <c r="C3754" t="s">
        <v>1136</v>
      </c>
      <c r="D3754" t="s">
        <v>911</v>
      </c>
      <c r="E3754">
        <v>2159</v>
      </c>
      <c r="F3754">
        <v>2175</v>
      </c>
      <c r="G3754">
        <v>500</v>
      </c>
      <c r="H3754" t="s">
        <v>898</v>
      </c>
      <c r="I3754">
        <v>9613</v>
      </c>
      <c r="J3754" t="s">
        <v>1183</v>
      </c>
      <c r="K3754" t="s">
        <v>900</v>
      </c>
      <c r="L3754">
        <v>1203</v>
      </c>
      <c r="M3754">
        <v>1177</v>
      </c>
      <c r="N3754">
        <v>900</v>
      </c>
      <c r="O3754" t="s">
        <v>901</v>
      </c>
      <c r="P3754">
        <v>0.97527077087954805</v>
      </c>
      <c r="Q3754">
        <v>0.88051735639523199</v>
      </c>
      <c r="R3754">
        <v>1.8122390742730799E-2</v>
      </c>
      <c r="S3754" s="15">
        <v>4.2858154134945599E-2</v>
      </c>
      <c r="T3754">
        <v>0.81541919250343398</v>
      </c>
      <c r="U3754">
        <v>0.81541919250343398</v>
      </c>
      <c r="V3754">
        <v>0.40030146035186698</v>
      </c>
      <c r="W3754">
        <v>2.57</v>
      </c>
      <c r="X3754">
        <v>2.59</v>
      </c>
      <c r="Y3754">
        <v>-251624</v>
      </c>
      <c r="Z3754">
        <v>-17973</v>
      </c>
      <c r="AA3754">
        <v>-1.04</v>
      </c>
      <c r="AB3754">
        <v>14</v>
      </c>
      <c r="AC3754">
        <v>6</v>
      </c>
      <c r="AD3754">
        <v>8</v>
      </c>
      <c r="AE3754">
        <v>42.86</v>
      </c>
      <c r="AF3754">
        <v>14</v>
      </c>
      <c r="AG3754">
        <v>2</v>
      </c>
      <c r="AH3754">
        <v>6</v>
      </c>
      <c r="AI3754">
        <v>6</v>
      </c>
      <c r="AJ3754" s="301">
        <v>43919</v>
      </c>
      <c r="AK3754">
        <v>1803</v>
      </c>
      <c r="AL3754">
        <v>1043</v>
      </c>
      <c r="AM3754" s="301">
        <v>43828</v>
      </c>
      <c r="AN3754">
        <v>2924</v>
      </c>
      <c r="AO3754">
        <v>1467</v>
      </c>
      <c r="AP3754" s="301">
        <v>43645</v>
      </c>
      <c r="AQ3754">
        <v>2630</v>
      </c>
      <c r="AR3754">
        <v>1461</v>
      </c>
      <c r="AS3754" s="301">
        <v>43280</v>
      </c>
      <c r="AT3754">
        <v>4625</v>
      </c>
      <c r="AU3754">
        <v>1251</v>
      </c>
    </row>
    <row r="3755" spans="1:47" x14ac:dyDescent="0.2">
      <c r="A3755" s="102">
        <v>3206</v>
      </c>
      <c r="B3755">
        <v>2587</v>
      </c>
      <c r="C3755" t="s">
        <v>1233</v>
      </c>
      <c r="D3755" t="s">
        <v>923</v>
      </c>
      <c r="E3755">
        <v>4200</v>
      </c>
      <c r="F3755">
        <v>4180</v>
      </c>
      <c r="G3755">
        <v>200</v>
      </c>
      <c r="H3755" t="s">
        <v>901</v>
      </c>
      <c r="I3755">
        <v>6474</v>
      </c>
      <c r="J3755" t="s">
        <v>1401</v>
      </c>
      <c r="K3755" t="s">
        <v>909</v>
      </c>
      <c r="L3755">
        <v>3350</v>
      </c>
      <c r="M3755">
        <v>3370</v>
      </c>
      <c r="N3755">
        <v>200</v>
      </c>
      <c r="O3755" t="s">
        <v>898</v>
      </c>
      <c r="P3755">
        <v>0.79433311407979401</v>
      </c>
      <c r="Q3755">
        <v>0.88909631489576202</v>
      </c>
      <c r="R3755">
        <v>3.4945240480240898E-2</v>
      </c>
      <c r="S3755">
        <v>2.6238859829564199E-4</v>
      </c>
      <c r="T3755">
        <v>-0.84431109074759803</v>
      </c>
      <c r="U3755">
        <v>0.84431109074759803</v>
      </c>
      <c r="V3755">
        <v>0.71654167584869999</v>
      </c>
      <c r="W3755">
        <v>-8.24</v>
      </c>
      <c r="X3755">
        <v>19.38</v>
      </c>
      <c r="Y3755">
        <v>-251929</v>
      </c>
      <c r="Z3755">
        <v>-31491</v>
      </c>
      <c r="AA3755">
        <v>-1.25</v>
      </c>
      <c r="AB3755">
        <v>8</v>
      </c>
      <c r="AC3755">
        <v>4</v>
      </c>
      <c r="AD3755">
        <v>4</v>
      </c>
      <c r="AE3755">
        <v>50</v>
      </c>
      <c r="AF3755">
        <v>15</v>
      </c>
      <c r="AG3755">
        <v>2</v>
      </c>
      <c r="AH3755">
        <v>4</v>
      </c>
      <c r="AI3755">
        <v>2</v>
      </c>
      <c r="AJ3755" s="301">
        <v>43919</v>
      </c>
      <c r="AK3755">
        <v>4260</v>
      </c>
      <c r="AL3755">
        <v>3005</v>
      </c>
      <c r="AM3755" s="301">
        <v>43828</v>
      </c>
      <c r="AN3755">
        <v>4545</v>
      </c>
      <c r="AO3755">
        <v>4815</v>
      </c>
      <c r="AP3755" s="301">
        <v>43645</v>
      </c>
      <c r="AQ3755">
        <v>4710</v>
      </c>
      <c r="AR3755">
        <v>4660</v>
      </c>
      <c r="AS3755" s="301">
        <v>43280</v>
      </c>
      <c r="AT3755">
        <v>4670</v>
      </c>
      <c r="AU3755">
        <v>5050</v>
      </c>
    </row>
    <row r="3756" spans="1:47" x14ac:dyDescent="0.2">
      <c r="A3756" s="102">
        <v>1472</v>
      </c>
      <c r="B3756">
        <v>4091</v>
      </c>
      <c r="C3756" t="s">
        <v>1334</v>
      </c>
      <c r="D3756" t="s">
        <v>920</v>
      </c>
      <c r="E3756">
        <v>1721</v>
      </c>
      <c r="F3756">
        <v>1751</v>
      </c>
      <c r="G3756">
        <v>600</v>
      </c>
      <c r="H3756" t="s">
        <v>898</v>
      </c>
      <c r="I3756">
        <v>6473</v>
      </c>
      <c r="J3756" t="s">
        <v>806</v>
      </c>
      <c r="K3756" t="s">
        <v>909</v>
      </c>
      <c r="L3756">
        <v>816</v>
      </c>
      <c r="M3756">
        <v>805</v>
      </c>
      <c r="N3756">
        <v>1300</v>
      </c>
      <c r="O3756" t="s">
        <v>901</v>
      </c>
      <c r="P3756">
        <v>0.92518753030779499</v>
      </c>
      <c r="Q3756">
        <v>0.93756891641537399</v>
      </c>
      <c r="R3756">
        <v>1.2038456588911999E-3</v>
      </c>
      <c r="S3756">
        <v>4.7921511337572498E-2</v>
      </c>
      <c r="T3756">
        <v>8.6533040810846895E-2</v>
      </c>
      <c r="U3756">
        <v>8.6533040810846895E-2</v>
      </c>
      <c r="V3756">
        <v>0.51061659522026404</v>
      </c>
      <c r="W3756">
        <v>0.45</v>
      </c>
      <c r="X3756">
        <v>0.39</v>
      </c>
      <c r="Y3756">
        <v>-252164</v>
      </c>
      <c r="Z3756">
        <v>-15760</v>
      </c>
      <c r="AA3756">
        <v>-0.75</v>
      </c>
      <c r="AB3756">
        <v>16</v>
      </c>
      <c r="AC3756">
        <v>6</v>
      </c>
      <c r="AD3756">
        <v>10</v>
      </c>
      <c r="AE3756">
        <v>37.5</v>
      </c>
      <c r="AF3756">
        <v>17</v>
      </c>
      <c r="AG3756">
        <v>3</v>
      </c>
      <c r="AH3756">
        <v>4</v>
      </c>
      <c r="AI3756">
        <v>9</v>
      </c>
      <c r="AJ3756" s="301">
        <v>43919</v>
      </c>
      <c r="AK3756">
        <v>1662</v>
      </c>
      <c r="AL3756">
        <v>755</v>
      </c>
      <c r="AM3756" s="301">
        <v>43828</v>
      </c>
      <c r="AN3756">
        <v>2428</v>
      </c>
      <c r="AO3756">
        <v>1301</v>
      </c>
      <c r="AP3756" s="301">
        <v>43645</v>
      </c>
      <c r="AQ3756">
        <v>2285</v>
      </c>
      <c r="AR3756">
        <v>1355</v>
      </c>
      <c r="AS3756" s="301">
        <v>43280</v>
      </c>
      <c r="AT3756">
        <v>1526</v>
      </c>
      <c r="AU3756">
        <v>1484</v>
      </c>
    </row>
    <row r="3757" spans="1:47" x14ac:dyDescent="0.2">
      <c r="A3757" s="102">
        <v>2543</v>
      </c>
      <c r="B3757">
        <v>3148</v>
      </c>
      <c r="C3757" t="s">
        <v>504</v>
      </c>
      <c r="D3757" t="s">
        <v>921</v>
      </c>
      <c r="E3757">
        <v>3330</v>
      </c>
      <c r="F3757">
        <v>3430</v>
      </c>
      <c r="G3757">
        <v>200</v>
      </c>
      <c r="H3757" t="s">
        <v>901</v>
      </c>
      <c r="I3757">
        <v>9974</v>
      </c>
      <c r="J3757" t="s">
        <v>1911</v>
      </c>
      <c r="K3757" t="s">
        <v>921</v>
      </c>
      <c r="L3757">
        <v>7290</v>
      </c>
      <c r="M3757">
        <v>7380</v>
      </c>
      <c r="N3757">
        <v>100</v>
      </c>
      <c r="O3757" t="s">
        <v>898</v>
      </c>
      <c r="P3757">
        <v>0.915488544015024</v>
      </c>
      <c r="Q3757">
        <v>0.91000470043130799</v>
      </c>
      <c r="R3757">
        <v>0.32484058469388899</v>
      </c>
      <c r="S3757">
        <v>8.4338233699039394E-2</v>
      </c>
      <c r="T3757">
        <v>-1.82673428488624</v>
      </c>
      <c r="U3757">
        <v>1.82673428488624</v>
      </c>
      <c r="V3757">
        <v>2.0403437295790199</v>
      </c>
      <c r="W3757">
        <v>-8.2200000000000006</v>
      </c>
      <c r="X3757">
        <v>7.05</v>
      </c>
      <c r="Y3757">
        <v>-252428</v>
      </c>
      <c r="Z3757">
        <v>-36061</v>
      </c>
      <c r="AA3757">
        <v>-2.14</v>
      </c>
      <c r="AB3757">
        <v>7</v>
      </c>
      <c r="AC3757">
        <v>2</v>
      </c>
      <c r="AD3757">
        <v>5</v>
      </c>
      <c r="AE3757">
        <v>28.57</v>
      </c>
      <c r="AF3757">
        <v>20</v>
      </c>
      <c r="AG3757">
        <v>0</v>
      </c>
      <c r="AH3757">
        <v>2</v>
      </c>
      <c r="AI3757">
        <v>5</v>
      </c>
      <c r="AJ3757" s="301">
        <v>43919</v>
      </c>
      <c r="AK3757">
        <v>2716</v>
      </c>
      <c r="AL3757">
        <v>5630</v>
      </c>
      <c r="AM3757" s="301">
        <v>43828</v>
      </c>
      <c r="AN3757">
        <v>2796</v>
      </c>
      <c r="AO3757">
        <v>5560</v>
      </c>
      <c r="AP3757" s="301">
        <v>43645</v>
      </c>
      <c r="AQ3757">
        <v>2558</v>
      </c>
      <c r="AR3757">
        <v>5380</v>
      </c>
      <c r="AS3757" s="301">
        <v>43280</v>
      </c>
      <c r="AT3757">
        <v>3025</v>
      </c>
      <c r="AU3757">
        <v>5660</v>
      </c>
    </row>
    <row r="3758" spans="1:47" x14ac:dyDescent="0.2">
      <c r="A3758" s="102">
        <v>3117</v>
      </c>
      <c r="B3758">
        <v>5463</v>
      </c>
      <c r="C3758" t="s">
        <v>63</v>
      </c>
      <c r="D3758" t="s">
        <v>939</v>
      </c>
      <c r="E3758">
        <v>2643</v>
      </c>
      <c r="F3758">
        <v>2662</v>
      </c>
      <c r="G3758">
        <v>400</v>
      </c>
      <c r="H3758" t="s">
        <v>901</v>
      </c>
      <c r="I3758">
        <v>7272</v>
      </c>
      <c r="J3758" t="s">
        <v>1039</v>
      </c>
      <c r="K3758" t="s">
        <v>913</v>
      </c>
      <c r="L3758">
        <v>1670</v>
      </c>
      <c r="M3758">
        <v>1639</v>
      </c>
      <c r="N3758">
        <v>600</v>
      </c>
      <c r="O3758" t="s">
        <v>898</v>
      </c>
      <c r="P3758">
        <v>0.83435628902554004</v>
      </c>
      <c r="Q3758">
        <v>0.89284038410634103</v>
      </c>
      <c r="R3758">
        <v>0.258068925485884</v>
      </c>
      <c r="S3758">
        <v>9.3405393014263899E-2</v>
      </c>
      <c r="T3758">
        <v>-1.2631100455354101</v>
      </c>
      <c r="U3758">
        <v>1.2631100455354101</v>
      </c>
      <c r="V3758">
        <v>1.4792814899840201</v>
      </c>
      <c r="W3758">
        <v>-12.52</v>
      </c>
      <c r="X3758">
        <v>7.64</v>
      </c>
      <c r="Y3758">
        <v>-252620</v>
      </c>
      <c r="Z3758">
        <v>-21052</v>
      </c>
      <c r="AA3758">
        <v>-0.94</v>
      </c>
      <c r="AB3758">
        <v>12</v>
      </c>
      <c r="AC3758">
        <v>5</v>
      </c>
      <c r="AD3758">
        <v>7</v>
      </c>
      <c r="AE3758">
        <v>41.67</v>
      </c>
      <c r="AF3758">
        <v>19</v>
      </c>
      <c r="AG3758">
        <v>1</v>
      </c>
      <c r="AH3758">
        <v>2</v>
      </c>
      <c r="AI3758">
        <v>9</v>
      </c>
      <c r="AJ3758" s="301">
        <v>43919</v>
      </c>
      <c r="AK3758">
        <v>2771</v>
      </c>
      <c r="AL3758">
        <v>1350</v>
      </c>
      <c r="AM3758" s="301">
        <v>43828</v>
      </c>
      <c r="AN3758">
        <v>3080</v>
      </c>
      <c r="AO3758">
        <v>2203</v>
      </c>
      <c r="AP3758" s="301">
        <v>43645</v>
      </c>
      <c r="AQ3758">
        <v>3030</v>
      </c>
      <c r="AR3758">
        <v>1960</v>
      </c>
      <c r="AS3758" s="301">
        <v>43280</v>
      </c>
      <c r="AT3758">
        <v>3660</v>
      </c>
      <c r="AU3758">
        <v>2795</v>
      </c>
    </row>
    <row r="3759" spans="1:47" x14ac:dyDescent="0.2">
      <c r="A3759" s="102">
        <v>2529</v>
      </c>
      <c r="B3759">
        <v>1941</v>
      </c>
      <c r="C3759" t="s">
        <v>1159</v>
      </c>
      <c r="D3759" t="s">
        <v>907</v>
      </c>
      <c r="E3759">
        <v>2302</v>
      </c>
      <c r="F3759">
        <v>2285</v>
      </c>
      <c r="G3759">
        <v>400</v>
      </c>
      <c r="H3759" t="s">
        <v>901</v>
      </c>
      <c r="I3759">
        <v>3407</v>
      </c>
      <c r="J3759" t="s">
        <v>983</v>
      </c>
      <c r="K3759" t="s">
        <v>920</v>
      </c>
      <c r="L3759">
        <v>846.6</v>
      </c>
      <c r="M3759">
        <v>855.5</v>
      </c>
      <c r="N3759">
        <v>1100</v>
      </c>
      <c r="O3759" t="s">
        <v>898</v>
      </c>
      <c r="P3759">
        <v>0.85979479070397002</v>
      </c>
      <c r="Q3759">
        <v>0.91029299161100496</v>
      </c>
      <c r="R3759">
        <v>5.8387072685808202E-3</v>
      </c>
      <c r="S3759">
        <v>8.8544431616984207E-2</v>
      </c>
      <c r="T3759">
        <v>-0.72121108985582505</v>
      </c>
      <c r="U3759">
        <v>0.72121108985582505</v>
      </c>
      <c r="V3759">
        <v>0.78322323153104501</v>
      </c>
      <c r="W3759">
        <v>-5.75</v>
      </c>
      <c r="X3759">
        <v>2.96</v>
      </c>
      <c r="Y3759">
        <v>-253504</v>
      </c>
      <c r="Z3759">
        <v>-15844</v>
      </c>
      <c r="AA3759">
        <v>-0.85</v>
      </c>
      <c r="AB3759">
        <v>16</v>
      </c>
      <c r="AC3759">
        <v>7</v>
      </c>
      <c r="AD3759">
        <v>9</v>
      </c>
      <c r="AE3759">
        <v>43.75</v>
      </c>
      <c r="AF3759">
        <v>18</v>
      </c>
      <c r="AG3759">
        <v>2</v>
      </c>
      <c r="AH3759">
        <v>4</v>
      </c>
      <c r="AI3759">
        <v>10</v>
      </c>
      <c r="AJ3759" s="301">
        <v>43919</v>
      </c>
      <c r="AK3759">
        <v>2248</v>
      </c>
      <c r="AL3759">
        <v>822.3</v>
      </c>
      <c r="AM3759" s="301">
        <v>43828</v>
      </c>
      <c r="AN3759">
        <v>2532</v>
      </c>
      <c r="AO3759">
        <v>1234</v>
      </c>
      <c r="AP3759" s="301">
        <v>43645</v>
      </c>
      <c r="AQ3759">
        <v>2296</v>
      </c>
      <c r="AR3759">
        <v>1194.5</v>
      </c>
      <c r="AS3759" s="301">
        <v>43280</v>
      </c>
      <c r="AT3759">
        <v>2698</v>
      </c>
      <c r="AU3759">
        <v>1398</v>
      </c>
    </row>
    <row r="3760" spans="1:47" x14ac:dyDescent="0.2">
      <c r="A3760" s="102">
        <v>3925</v>
      </c>
      <c r="B3760">
        <v>4185</v>
      </c>
      <c r="C3760" t="s">
        <v>1169</v>
      </c>
      <c r="D3760" t="s">
        <v>920</v>
      </c>
      <c r="E3760">
        <v>2019</v>
      </c>
      <c r="F3760">
        <v>2032</v>
      </c>
      <c r="G3760">
        <v>500</v>
      </c>
      <c r="H3760" t="s">
        <v>901</v>
      </c>
      <c r="I3760">
        <v>6976</v>
      </c>
      <c r="J3760" t="s">
        <v>593</v>
      </c>
      <c r="K3760" t="s">
        <v>903</v>
      </c>
      <c r="L3760">
        <v>3405</v>
      </c>
      <c r="M3760">
        <v>3355</v>
      </c>
      <c r="N3760">
        <v>300</v>
      </c>
      <c r="O3760" t="s">
        <v>898</v>
      </c>
      <c r="P3760">
        <v>0.659495279808468</v>
      </c>
      <c r="Q3760">
        <v>0.85920651863240605</v>
      </c>
      <c r="R3760" s="15">
        <v>0.11508843834273801</v>
      </c>
      <c r="S3760">
        <v>5.2576164452589898E-2</v>
      </c>
      <c r="T3760">
        <v>-1.21804175488807</v>
      </c>
      <c r="U3760">
        <v>1.21804175488807</v>
      </c>
      <c r="V3760">
        <v>1.3225293404784699</v>
      </c>
      <c r="W3760">
        <v>-7.45</v>
      </c>
      <c r="X3760">
        <v>0.94</v>
      </c>
      <c r="Y3760">
        <v>-253606</v>
      </c>
      <c r="Z3760">
        <v>-21134</v>
      </c>
      <c r="AA3760">
        <v>-1.18</v>
      </c>
      <c r="AB3760">
        <v>12</v>
      </c>
      <c r="AC3760">
        <v>5</v>
      </c>
      <c r="AD3760">
        <v>7</v>
      </c>
      <c r="AE3760">
        <v>41.67</v>
      </c>
      <c r="AF3760">
        <v>19</v>
      </c>
      <c r="AG3760">
        <v>2</v>
      </c>
      <c r="AH3760">
        <v>3</v>
      </c>
      <c r="AI3760">
        <v>7</v>
      </c>
      <c r="AJ3760" s="301">
        <v>43919</v>
      </c>
      <c r="AK3760">
        <v>1845</v>
      </c>
      <c r="AL3760">
        <v>2841</v>
      </c>
      <c r="AM3760" s="301">
        <v>43828</v>
      </c>
      <c r="AN3760">
        <v>2012</v>
      </c>
      <c r="AO3760">
        <v>3355</v>
      </c>
      <c r="AP3760" s="301">
        <v>43645</v>
      </c>
      <c r="AQ3760">
        <v>1667</v>
      </c>
      <c r="AR3760">
        <v>2300</v>
      </c>
      <c r="AS3760" s="301">
        <v>43280</v>
      </c>
      <c r="AT3760">
        <v>1843</v>
      </c>
      <c r="AU3760">
        <v>3250</v>
      </c>
    </row>
    <row r="3761" spans="1:47" x14ac:dyDescent="0.2">
      <c r="A3761" s="102">
        <v>269</v>
      </c>
      <c r="B3761">
        <v>3405</v>
      </c>
      <c r="C3761" t="s">
        <v>1265</v>
      </c>
      <c r="D3761" t="s">
        <v>920</v>
      </c>
      <c r="E3761">
        <v>1120</v>
      </c>
      <c r="F3761">
        <v>1104</v>
      </c>
      <c r="G3761">
        <v>900</v>
      </c>
      <c r="H3761" t="s">
        <v>901</v>
      </c>
      <c r="I3761">
        <v>8308</v>
      </c>
      <c r="J3761" t="s">
        <v>48</v>
      </c>
      <c r="K3761" t="s">
        <v>940</v>
      </c>
      <c r="L3761">
        <v>366</v>
      </c>
      <c r="M3761">
        <v>368</v>
      </c>
      <c r="N3761">
        <v>2700</v>
      </c>
      <c r="O3761" t="s">
        <v>898</v>
      </c>
      <c r="P3761">
        <v>0.93219375575785501</v>
      </c>
      <c r="Q3761">
        <v>0.96461112716972397</v>
      </c>
      <c r="R3761">
        <v>7.7296564459693698E-2</v>
      </c>
      <c r="S3761" s="15">
        <v>3.5744113517665799E-6</v>
      </c>
      <c r="T3761">
        <v>-1.59348115388862</v>
      </c>
      <c r="U3761">
        <v>1.59348115388862</v>
      </c>
      <c r="V3761">
        <v>0.66504666276414304</v>
      </c>
      <c r="W3761">
        <v>-5.74</v>
      </c>
      <c r="X3761">
        <v>0</v>
      </c>
      <c r="Y3761">
        <v>-253705</v>
      </c>
      <c r="Z3761">
        <v>-18122</v>
      </c>
      <c r="AA3761">
        <v>-0.89</v>
      </c>
      <c r="AB3761">
        <v>14</v>
      </c>
      <c r="AC3761">
        <v>7</v>
      </c>
      <c r="AD3761">
        <v>7</v>
      </c>
      <c r="AE3761">
        <v>50</v>
      </c>
      <c r="AF3761">
        <v>19</v>
      </c>
      <c r="AG3761">
        <v>1</v>
      </c>
      <c r="AH3761">
        <v>3</v>
      </c>
      <c r="AI3761">
        <v>10</v>
      </c>
      <c r="AJ3761" s="301">
        <v>43919</v>
      </c>
      <c r="AK3761">
        <v>1129</v>
      </c>
      <c r="AL3761">
        <v>344</v>
      </c>
      <c r="AM3761" s="301">
        <v>43828</v>
      </c>
      <c r="AN3761">
        <v>1331</v>
      </c>
      <c r="AO3761">
        <v>479</v>
      </c>
      <c r="AP3761" s="301">
        <v>43645</v>
      </c>
      <c r="AQ3761">
        <v>1308</v>
      </c>
      <c r="AR3761">
        <v>453.5</v>
      </c>
      <c r="AS3761" s="301">
        <v>43280</v>
      </c>
      <c r="AT3761">
        <v>1497</v>
      </c>
      <c r="AU3761">
        <v>582.29999999999995</v>
      </c>
    </row>
    <row r="3762" spans="1:47" x14ac:dyDescent="0.2">
      <c r="A3762" s="102">
        <v>2496</v>
      </c>
      <c r="B3762">
        <v>2157</v>
      </c>
      <c r="C3762" t="s">
        <v>1473</v>
      </c>
      <c r="D3762" t="s">
        <v>910</v>
      </c>
      <c r="E3762">
        <v>418</v>
      </c>
      <c r="F3762">
        <v>403</v>
      </c>
      <c r="G3762">
        <v>1900</v>
      </c>
      <c r="H3762" t="s">
        <v>901</v>
      </c>
      <c r="I3762">
        <v>5232</v>
      </c>
      <c r="J3762" t="s">
        <v>1433</v>
      </c>
      <c r="K3762" t="s">
        <v>897</v>
      </c>
      <c r="L3762">
        <v>3765</v>
      </c>
      <c r="M3762">
        <v>3805</v>
      </c>
      <c r="N3762">
        <v>200</v>
      </c>
      <c r="O3762" t="s">
        <v>898</v>
      </c>
      <c r="P3762">
        <v>0.87355782697037998</v>
      </c>
      <c r="Q3762">
        <v>0.91128821550722705</v>
      </c>
      <c r="R3762">
        <v>3.6972294315465497E-2</v>
      </c>
      <c r="S3762">
        <v>7.9994414353859303E-2</v>
      </c>
      <c r="T3762">
        <v>-1.49652999791136</v>
      </c>
      <c r="U3762">
        <v>1.49652999791136</v>
      </c>
      <c r="V3762">
        <v>0.866979895496094</v>
      </c>
      <c r="W3762">
        <v>-15.76</v>
      </c>
      <c r="X3762">
        <v>0.62</v>
      </c>
      <c r="Y3762">
        <v>-254195</v>
      </c>
      <c r="Z3762">
        <v>-13379</v>
      </c>
      <c r="AA3762">
        <v>-0.76</v>
      </c>
      <c r="AB3762">
        <v>19</v>
      </c>
      <c r="AC3762">
        <v>10</v>
      </c>
      <c r="AD3762">
        <v>9</v>
      </c>
      <c r="AE3762">
        <v>52.63</v>
      </c>
      <c r="AF3762">
        <v>15</v>
      </c>
      <c r="AG3762">
        <v>6</v>
      </c>
      <c r="AH3762">
        <v>7</v>
      </c>
      <c r="AI3762">
        <v>6</v>
      </c>
      <c r="AJ3762" s="301">
        <v>43919</v>
      </c>
      <c r="AK3762">
        <v>364</v>
      </c>
      <c r="AL3762">
        <v>3370</v>
      </c>
      <c r="AM3762" s="301">
        <v>43828</v>
      </c>
      <c r="AN3762">
        <v>821</v>
      </c>
      <c r="AO3762">
        <v>4775</v>
      </c>
      <c r="AP3762" s="301">
        <v>43645</v>
      </c>
      <c r="AQ3762">
        <v>762</v>
      </c>
      <c r="AR3762">
        <v>4390</v>
      </c>
      <c r="AS3762" s="301">
        <v>43280</v>
      </c>
      <c r="AT3762">
        <v>783</v>
      </c>
      <c r="AU3762">
        <v>5150</v>
      </c>
    </row>
    <row r="3763" spans="1:47" x14ac:dyDescent="0.2">
      <c r="A3763" s="102">
        <v>2419</v>
      </c>
      <c r="B3763">
        <v>2157</v>
      </c>
      <c r="C3763" t="s">
        <v>1473</v>
      </c>
      <c r="D3763" t="s">
        <v>910</v>
      </c>
      <c r="E3763">
        <v>418</v>
      </c>
      <c r="F3763">
        <v>403</v>
      </c>
      <c r="G3763">
        <v>2700</v>
      </c>
      <c r="H3763" t="s">
        <v>901</v>
      </c>
      <c r="I3763">
        <v>6183</v>
      </c>
      <c r="J3763" t="s">
        <v>1060</v>
      </c>
      <c r="K3763" t="s">
        <v>910</v>
      </c>
      <c r="L3763">
        <v>1372</v>
      </c>
      <c r="M3763">
        <v>1371</v>
      </c>
      <c r="N3763">
        <v>800</v>
      </c>
      <c r="O3763" t="s">
        <v>898</v>
      </c>
      <c r="P3763">
        <v>0.82950186604536003</v>
      </c>
      <c r="Q3763">
        <v>0.91368855199696197</v>
      </c>
      <c r="R3763">
        <v>0.205008828701956</v>
      </c>
      <c r="S3763" s="15">
        <v>6.8350467571357404E-2</v>
      </c>
      <c r="T3763">
        <v>-2.27235230603435</v>
      </c>
      <c r="U3763">
        <v>2.27235230603435</v>
      </c>
      <c r="V3763" s="15">
        <v>1.78388434907948</v>
      </c>
      <c r="W3763">
        <v>-21.49</v>
      </c>
      <c r="X3763">
        <v>0.79</v>
      </c>
      <c r="Y3763">
        <v>-254761</v>
      </c>
      <c r="Z3763">
        <v>-12738</v>
      </c>
      <c r="AA3763">
        <v>-0.57999999999999996</v>
      </c>
      <c r="AB3763">
        <v>20</v>
      </c>
      <c r="AC3763">
        <v>7</v>
      </c>
      <c r="AD3763">
        <v>13</v>
      </c>
      <c r="AE3763">
        <v>35</v>
      </c>
      <c r="AF3763">
        <v>16</v>
      </c>
      <c r="AG3763">
        <v>5</v>
      </c>
      <c r="AH3763">
        <v>6</v>
      </c>
      <c r="AI3763">
        <v>9</v>
      </c>
      <c r="AJ3763" s="301">
        <v>43919</v>
      </c>
      <c r="AK3763">
        <v>364</v>
      </c>
      <c r="AL3763">
        <v>1152</v>
      </c>
      <c r="AM3763" s="301">
        <v>43828</v>
      </c>
      <c r="AN3763">
        <v>821</v>
      </c>
      <c r="AO3763">
        <v>1720</v>
      </c>
      <c r="AP3763" s="301">
        <v>43645</v>
      </c>
      <c r="AQ3763">
        <v>762</v>
      </c>
      <c r="AR3763">
        <v>1520</v>
      </c>
      <c r="AS3763" s="301">
        <v>43280</v>
      </c>
      <c r="AT3763">
        <v>783</v>
      </c>
      <c r="AU3763">
        <v>1850</v>
      </c>
    </row>
    <row r="3764" spans="1:47" x14ac:dyDescent="0.2">
      <c r="A3764" s="102">
        <v>491</v>
      </c>
      <c r="B3764">
        <v>5901</v>
      </c>
      <c r="C3764" t="s">
        <v>224</v>
      </c>
      <c r="D3764" t="s">
        <v>1032</v>
      </c>
      <c r="E3764">
        <v>1198</v>
      </c>
      <c r="F3764">
        <v>1179</v>
      </c>
      <c r="G3764">
        <v>900</v>
      </c>
      <c r="H3764" t="s">
        <v>898</v>
      </c>
      <c r="I3764">
        <v>7751</v>
      </c>
      <c r="J3764" t="s">
        <v>1190</v>
      </c>
      <c r="K3764" t="s">
        <v>903</v>
      </c>
      <c r="L3764">
        <v>2180</v>
      </c>
      <c r="M3764">
        <v>2119.5</v>
      </c>
      <c r="N3764">
        <v>500</v>
      </c>
      <c r="O3764" t="s">
        <v>901</v>
      </c>
      <c r="P3764">
        <v>0.69508099698176495</v>
      </c>
      <c r="Q3764">
        <v>0.95865347099564002</v>
      </c>
      <c r="R3764">
        <v>0.24129457150579101</v>
      </c>
      <c r="S3764">
        <v>3.1164728556492601E-2</v>
      </c>
      <c r="T3764">
        <v>0.75418342199681299</v>
      </c>
      <c r="U3764">
        <v>0.75418342199681299</v>
      </c>
      <c r="V3764">
        <v>0.39978133125389598</v>
      </c>
      <c r="W3764">
        <v>5.84</v>
      </c>
      <c r="X3764">
        <v>0.13</v>
      </c>
      <c r="Y3764">
        <v>-254868</v>
      </c>
      <c r="Z3764">
        <v>-16991</v>
      </c>
      <c r="AA3764">
        <v>-0.76</v>
      </c>
      <c r="AB3764">
        <v>15</v>
      </c>
      <c r="AC3764">
        <v>6</v>
      </c>
      <c r="AD3764">
        <v>9</v>
      </c>
      <c r="AE3764">
        <v>40</v>
      </c>
      <c r="AF3764">
        <v>19</v>
      </c>
      <c r="AG3764">
        <v>2</v>
      </c>
      <c r="AH3764">
        <v>2</v>
      </c>
      <c r="AI3764">
        <v>11</v>
      </c>
      <c r="AJ3764" s="301">
        <v>43919</v>
      </c>
      <c r="AK3764">
        <v>1313</v>
      </c>
      <c r="AL3764">
        <v>2441</v>
      </c>
      <c r="AM3764" s="301">
        <v>43828</v>
      </c>
      <c r="AN3764">
        <v>1890</v>
      </c>
      <c r="AO3764">
        <v>2986.5</v>
      </c>
      <c r="AP3764" s="301">
        <v>43645</v>
      </c>
      <c r="AQ3764">
        <v>2207</v>
      </c>
      <c r="AR3764">
        <v>3183</v>
      </c>
      <c r="AS3764" s="301">
        <v>43280</v>
      </c>
      <c r="AT3764">
        <v>1932</v>
      </c>
      <c r="AU3764">
        <v>3579</v>
      </c>
    </row>
    <row r="3765" spans="1:47" x14ac:dyDescent="0.2">
      <c r="A3765" s="102">
        <v>2405</v>
      </c>
      <c r="B3765">
        <v>4568</v>
      </c>
      <c r="C3765" t="s">
        <v>1093</v>
      </c>
      <c r="D3765" t="s">
        <v>918</v>
      </c>
      <c r="E3765">
        <v>8956</v>
      </c>
      <c r="F3765">
        <v>8826</v>
      </c>
      <c r="G3765">
        <v>100</v>
      </c>
      <c r="H3765" t="s">
        <v>901</v>
      </c>
      <c r="I3765">
        <v>4739</v>
      </c>
      <c r="J3765" t="s">
        <v>938</v>
      </c>
      <c r="K3765" t="s">
        <v>900</v>
      </c>
      <c r="L3765">
        <v>4060</v>
      </c>
      <c r="M3765">
        <v>4035</v>
      </c>
      <c r="N3765">
        <v>200</v>
      </c>
      <c r="O3765" t="s">
        <v>898</v>
      </c>
      <c r="P3765">
        <v>0.85042072552217196</v>
      </c>
      <c r="Q3765">
        <v>0.91395626178922895</v>
      </c>
      <c r="R3765">
        <v>0.307514890935846</v>
      </c>
      <c r="S3765">
        <v>4.8306317443094597E-3</v>
      </c>
      <c r="T3765">
        <v>-1.46217039964966</v>
      </c>
      <c r="U3765">
        <v>1.46217039964966</v>
      </c>
      <c r="V3765">
        <v>1.4754759990678701</v>
      </c>
      <c r="W3765">
        <v>-7.78</v>
      </c>
      <c r="X3765">
        <v>8.57</v>
      </c>
      <c r="Y3765">
        <v>-254955</v>
      </c>
      <c r="Z3765">
        <v>-28328</v>
      </c>
      <c r="AA3765">
        <v>-1.22</v>
      </c>
      <c r="AB3765">
        <v>9</v>
      </c>
      <c r="AC3765">
        <v>4</v>
      </c>
      <c r="AD3765">
        <v>5</v>
      </c>
      <c r="AE3765">
        <v>44.44</v>
      </c>
      <c r="AF3765">
        <v>16</v>
      </c>
      <c r="AG3765">
        <v>1</v>
      </c>
      <c r="AH3765">
        <v>4</v>
      </c>
      <c r="AI3765">
        <v>4</v>
      </c>
      <c r="AJ3765" s="301">
        <v>43919</v>
      </c>
      <c r="AK3765">
        <v>7664</v>
      </c>
      <c r="AL3765">
        <v>3150</v>
      </c>
      <c r="AM3765" s="301">
        <v>43828</v>
      </c>
      <c r="AN3765">
        <v>7228</v>
      </c>
      <c r="AO3765">
        <v>3075</v>
      </c>
      <c r="AP3765" s="301">
        <v>43645</v>
      </c>
      <c r="AQ3765">
        <v>5980</v>
      </c>
      <c r="AR3765">
        <v>2826</v>
      </c>
      <c r="AS3765" s="301">
        <v>43280</v>
      </c>
      <c r="AT3765">
        <v>4062</v>
      </c>
      <c r="AU3765">
        <v>1889</v>
      </c>
    </row>
    <row r="3766" spans="1:47" x14ac:dyDescent="0.2">
      <c r="A3766" s="102">
        <v>1357</v>
      </c>
      <c r="B3766">
        <v>6770</v>
      </c>
      <c r="C3766" t="s">
        <v>21</v>
      </c>
      <c r="D3766" t="s">
        <v>903</v>
      </c>
      <c r="E3766">
        <v>1390</v>
      </c>
      <c r="F3766">
        <v>1344</v>
      </c>
      <c r="G3766">
        <v>700</v>
      </c>
      <c r="H3766" t="s">
        <v>901</v>
      </c>
      <c r="I3766">
        <v>6925</v>
      </c>
      <c r="J3766" t="s">
        <v>1177</v>
      </c>
      <c r="K3766" t="s">
        <v>903</v>
      </c>
      <c r="L3766">
        <v>1339</v>
      </c>
      <c r="M3766">
        <v>1427</v>
      </c>
      <c r="N3766">
        <v>700</v>
      </c>
      <c r="O3766" t="s">
        <v>898</v>
      </c>
      <c r="P3766">
        <v>0.92150196901634196</v>
      </c>
      <c r="Q3766">
        <v>0.94021262895183599</v>
      </c>
      <c r="R3766">
        <v>3.9514107933572802E-2</v>
      </c>
      <c r="S3766" s="15">
        <v>7.4322171922595798E-2</v>
      </c>
      <c r="T3766">
        <v>-0.767652065134517</v>
      </c>
      <c r="U3766">
        <v>0.767652065134517</v>
      </c>
      <c r="V3766">
        <v>0.68904112029819298</v>
      </c>
      <c r="W3766">
        <v>-5.71</v>
      </c>
      <c r="X3766">
        <v>5.82</v>
      </c>
      <c r="Y3766">
        <v>-256050</v>
      </c>
      <c r="Z3766">
        <v>-16003</v>
      </c>
      <c r="AA3766">
        <v>-0.76</v>
      </c>
      <c r="AB3766">
        <v>16</v>
      </c>
      <c r="AC3766">
        <v>7</v>
      </c>
      <c r="AD3766">
        <v>9</v>
      </c>
      <c r="AE3766">
        <v>43.75</v>
      </c>
      <c r="AF3766">
        <v>17</v>
      </c>
      <c r="AG3766">
        <v>1</v>
      </c>
      <c r="AH3766">
        <v>3</v>
      </c>
      <c r="AI3766">
        <v>12</v>
      </c>
      <c r="AJ3766" s="301">
        <v>43919</v>
      </c>
      <c r="AK3766">
        <v>1055</v>
      </c>
      <c r="AL3766">
        <v>1060</v>
      </c>
      <c r="AM3766" s="301">
        <v>43828</v>
      </c>
      <c r="AN3766">
        <v>2492</v>
      </c>
      <c r="AO3766">
        <v>1624</v>
      </c>
      <c r="AP3766" s="301">
        <v>43645</v>
      </c>
      <c r="AQ3766">
        <v>1869</v>
      </c>
      <c r="AR3766">
        <v>1435</v>
      </c>
      <c r="AS3766" s="301">
        <v>43280</v>
      </c>
      <c r="AT3766">
        <v>2830</v>
      </c>
      <c r="AU3766">
        <v>1385</v>
      </c>
    </row>
    <row r="3767" spans="1:47" x14ac:dyDescent="0.2">
      <c r="A3767" s="102">
        <v>2359</v>
      </c>
      <c r="B3767">
        <v>7011</v>
      </c>
      <c r="C3767" t="s">
        <v>1152</v>
      </c>
      <c r="D3767" t="s">
        <v>909</v>
      </c>
      <c r="E3767">
        <v>2500</v>
      </c>
      <c r="F3767">
        <v>2470</v>
      </c>
      <c r="G3767">
        <v>400</v>
      </c>
      <c r="H3767" t="s">
        <v>901</v>
      </c>
      <c r="I3767">
        <v>7976</v>
      </c>
      <c r="J3767" t="s">
        <v>936</v>
      </c>
      <c r="K3767" t="s">
        <v>919</v>
      </c>
      <c r="L3767">
        <v>1351</v>
      </c>
      <c r="M3767">
        <v>1370</v>
      </c>
      <c r="N3767">
        <v>700</v>
      </c>
      <c r="O3767" t="s">
        <v>898</v>
      </c>
      <c r="P3767">
        <v>0.81075349328296598</v>
      </c>
      <c r="Q3767">
        <v>0.91520827226452095</v>
      </c>
      <c r="R3767">
        <v>1.8774248665392401E-2</v>
      </c>
      <c r="S3767">
        <v>8.4170313523301205E-2</v>
      </c>
      <c r="T3767">
        <v>-1.24843826343389</v>
      </c>
      <c r="U3767">
        <v>1.24843826343389</v>
      </c>
      <c r="V3767">
        <v>0.87008912142321704</v>
      </c>
      <c r="W3767">
        <v>-10.09</v>
      </c>
      <c r="X3767">
        <v>2.94</v>
      </c>
      <c r="Y3767">
        <v>-256693</v>
      </c>
      <c r="Z3767">
        <v>-21391</v>
      </c>
      <c r="AA3767">
        <v>-1.23</v>
      </c>
      <c r="AB3767">
        <v>12</v>
      </c>
      <c r="AC3767">
        <v>3</v>
      </c>
      <c r="AD3767">
        <v>9</v>
      </c>
      <c r="AE3767">
        <v>25</v>
      </c>
      <c r="AF3767">
        <v>19</v>
      </c>
      <c r="AG3767">
        <v>1</v>
      </c>
      <c r="AH3767">
        <v>1</v>
      </c>
      <c r="AI3767">
        <v>10</v>
      </c>
      <c r="AJ3767" s="301">
        <v>43919</v>
      </c>
      <c r="AK3767">
        <v>2819.5</v>
      </c>
      <c r="AL3767">
        <v>1547</v>
      </c>
      <c r="AM3767" s="301">
        <v>43828</v>
      </c>
      <c r="AN3767">
        <v>4248</v>
      </c>
      <c r="AO3767">
        <v>1638</v>
      </c>
      <c r="AP3767" s="301">
        <v>43645</v>
      </c>
      <c r="AQ3767">
        <v>4766</v>
      </c>
      <c r="AR3767">
        <v>1770</v>
      </c>
      <c r="AS3767" s="301">
        <v>43280</v>
      </c>
      <c r="AT3767">
        <v>4025</v>
      </c>
      <c r="AU3767">
        <v>2244</v>
      </c>
    </row>
    <row r="3768" spans="1:47" x14ac:dyDescent="0.2">
      <c r="A3768" s="102">
        <v>3361</v>
      </c>
      <c r="B3768">
        <v>2730</v>
      </c>
      <c r="C3768" t="s">
        <v>489</v>
      </c>
      <c r="D3768" t="s">
        <v>921</v>
      </c>
      <c r="E3768">
        <v>1094</v>
      </c>
      <c r="F3768">
        <v>1074</v>
      </c>
      <c r="G3768">
        <v>1000</v>
      </c>
      <c r="H3768" t="s">
        <v>898</v>
      </c>
      <c r="I3768">
        <v>8358</v>
      </c>
      <c r="J3768" t="s">
        <v>1097</v>
      </c>
      <c r="K3768" t="s">
        <v>940</v>
      </c>
      <c r="L3768">
        <v>377</v>
      </c>
      <c r="M3768">
        <v>375</v>
      </c>
      <c r="N3768">
        <v>2900</v>
      </c>
      <c r="O3768" t="s">
        <v>901</v>
      </c>
      <c r="P3768">
        <v>0.76773416985120901</v>
      </c>
      <c r="Q3768">
        <v>0.88359780717155201</v>
      </c>
      <c r="R3768">
        <v>0.209657145102224</v>
      </c>
      <c r="S3768">
        <v>3.7177745055473999E-2</v>
      </c>
      <c r="T3768">
        <v>2.30788273208882</v>
      </c>
      <c r="U3768">
        <v>2.30788273208882</v>
      </c>
      <c r="V3768">
        <v>2.2969554582852099</v>
      </c>
      <c r="W3768">
        <v>10.220000000000001</v>
      </c>
      <c r="X3768">
        <v>1.26</v>
      </c>
      <c r="Y3768">
        <v>-256754</v>
      </c>
      <c r="Z3768">
        <v>-13513</v>
      </c>
      <c r="AA3768">
        <v>-0.71</v>
      </c>
      <c r="AB3768">
        <v>19</v>
      </c>
      <c r="AC3768">
        <v>8</v>
      </c>
      <c r="AD3768">
        <v>11</v>
      </c>
      <c r="AE3768">
        <v>42.11</v>
      </c>
      <c r="AF3768">
        <v>17</v>
      </c>
      <c r="AG3768">
        <v>4</v>
      </c>
      <c r="AH3768">
        <v>5</v>
      </c>
      <c r="AI3768">
        <v>10</v>
      </c>
      <c r="AJ3768" s="301">
        <v>43919</v>
      </c>
      <c r="AK3768">
        <v>905</v>
      </c>
      <c r="AL3768">
        <v>370</v>
      </c>
      <c r="AM3768" s="301">
        <v>43828</v>
      </c>
      <c r="AN3768">
        <v>1213</v>
      </c>
      <c r="AO3768">
        <v>498</v>
      </c>
      <c r="AP3768" s="301">
        <v>43645</v>
      </c>
      <c r="AQ3768">
        <v>1021</v>
      </c>
      <c r="AR3768">
        <v>412</v>
      </c>
      <c r="AS3768" s="301">
        <v>43280</v>
      </c>
      <c r="AT3768">
        <v>1075</v>
      </c>
      <c r="AU3768">
        <v>974</v>
      </c>
    </row>
    <row r="3769" spans="1:47" x14ac:dyDescent="0.2">
      <c r="A3769" s="102">
        <v>2842</v>
      </c>
      <c r="B3769">
        <v>5332</v>
      </c>
      <c r="C3769" t="s">
        <v>555</v>
      </c>
      <c r="D3769" t="s">
        <v>897</v>
      </c>
      <c r="E3769">
        <v>4150</v>
      </c>
      <c r="F3769">
        <v>4095</v>
      </c>
      <c r="G3769">
        <v>200</v>
      </c>
      <c r="H3769" t="s">
        <v>898</v>
      </c>
      <c r="I3769">
        <v>5463</v>
      </c>
      <c r="J3769" t="s">
        <v>63</v>
      </c>
      <c r="K3769" t="s">
        <v>939</v>
      </c>
      <c r="L3769">
        <v>2643</v>
      </c>
      <c r="M3769">
        <v>2662</v>
      </c>
      <c r="N3769">
        <v>300</v>
      </c>
      <c r="O3769" t="s">
        <v>901</v>
      </c>
      <c r="P3769">
        <v>0.86184416782898998</v>
      </c>
      <c r="Q3769">
        <v>0.90230901260968999</v>
      </c>
      <c r="R3769">
        <v>0.191881409325629</v>
      </c>
      <c r="S3769">
        <v>5.5666844615534002E-3</v>
      </c>
      <c r="T3769">
        <v>0.51081130722868395</v>
      </c>
      <c r="U3769">
        <v>0.51081130722868395</v>
      </c>
      <c r="V3769">
        <v>0.55054336626395495</v>
      </c>
      <c r="W3769">
        <v>3.08</v>
      </c>
      <c r="X3769">
        <v>2.4900000000000002</v>
      </c>
      <c r="Y3769">
        <v>-256802</v>
      </c>
      <c r="Z3769">
        <v>-36686</v>
      </c>
      <c r="AA3769">
        <v>-1.89</v>
      </c>
      <c r="AB3769">
        <v>7</v>
      </c>
      <c r="AC3769">
        <v>3</v>
      </c>
      <c r="AD3769">
        <v>4</v>
      </c>
      <c r="AE3769">
        <v>42.86</v>
      </c>
      <c r="AF3769">
        <v>18</v>
      </c>
      <c r="AG3769">
        <v>0</v>
      </c>
      <c r="AH3769">
        <v>2</v>
      </c>
      <c r="AI3769">
        <v>5</v>
      </c>
      <c r="AJ3769" s="301">
        <v>43919</v>
      </c>
      <c r="AK3769">
        <v>3720</v>
      </c>
      <c r="AL3769">
        <v>2771</v>
      </c>
      <c r="AM3769" s="301">
        <v>43828</v>
      </c>
      <c r="AN3769">
        <v>4640</v>
      </c>
      <c r="AO3769">
        <v>3080</v>
      </c>
      <c r="AP3769" s="301">
        <v>43645</v>
      </c>
      <c r="AQ3769">
        <v>4410</v>
      </c>
      <c r="AR3769">
        <v>3030</v>
      </c>
      <c r="AS3769" s="301">
        <v>43280</v>
      </c>
      <c r="AT3769">
        <v>4930</v>
      </c>
      <c r="AU3769">
        <v>3660</v>
      </c>
    </row>
    <row r="3770" spans="1:47" x14ac:dyDescent="0.2">
      <c r="A3770" s="102">
        <v>2654</v>
      </c>
      <c r="B3770">
        <v>7181</v>
      </c>
      <c r="C3770" t="s">
        <v>60</v>
      </c>
      <c r="D3770" t="s">
        <v>1018</v>
      </c>
      <c r="E3770">
        <v>1430</v>
      </c>
      <c r="F3770">
        <v>1395</v>
      </c>
      <c r="G3770">
        <v>700</v>
      </c>
      <c r="H3770" t="s">
        <v>898</v>
      </c>
      <c r="I3770">
        <v>8303</v>
      </c>
      <c r="J3770" t="s">
        <v>1460</v>
      </c>
      <c r="K3770" t="s">
        <v>940</v>
      </c>
      <c r="L3770">
        <v>1287</v>
      </c>
      <c r="M3770">
        <v>1296</v>
      </c>
      <c r="N3770">
        <v>800</v>
      </c>
      <c r="O3770" t="s">
        <v>901</v>
      </c>
      <c r="P3770">
        <v>0.56300558181132299</v>
      </c>
      <c r="Q3770">
        <v>0.90711315657557601</v>
      </c>
      <c r="R3770">
        <v>0.29366729805507003</v>
      </c>
      <c r="S3770">
        <v>4.91536978505085E-2</v>
      </c>
      <c r="T3770">
        <v>1.4570362395871901</v>
      </c>
      <c r="U3770">
        <v>1.4570362395871901</v>
      </c>
      <c r="V3770">
        <v>1.8243990481507999</v>
      </c>
      <c r="W3770">
        <v>7.67</v>
      </c>
      <c r="X3770">
        <v>6.18</v>
      </c>
      <c r="Y3770">
        <v>-258555</v>
      </c>
      <c r="Z3770">
        <v>-16160</v>
      </c>
      <c r="AA3770">
        <v>-0.89</v>
      </c>
      <c r="AB3770">
        <v>16</v>
      </c>
      <c r="AC3770">
        <v>7</v>
      </c>
      <c r="AD3770">
        <v>9</v>
      </c>
      <c r="AE3770">
        <v>43.75</v>
      </c>
      <c r="AF3770">
        <v>18</v>
      </c>
      <c r="AG3770">
        <v>1</v>
      </c>
      <c r="AH3770">
        <v>4</v>
      </c>
      <c r="AI3770">
        <v>11</v>
      </c>
      <c r="AJ3770" s="301">
        <v>43919</v>
      </c>
      <c r="AK3770">
        <v>1366</v>
      </c>
      <c r="AL3770">
        <v>1461</v>
      </c>
      <c r="AM3770" s="301">
        <v>43828</v>
      </c>
      <c r="AN3770">
        <v>1862</v>
      </c>
      <c r="AO3770">
        <v>1675</v>
      </c>
      <c r="AP3770" s="301">
        <v>43645</v>
      </c>
      <c r="AQ3770">
        <v>2000</v>
      </c>
      <c r="AR3770">
        <v>1691</v>
      </c>
      <c r="AS3770" s="301">
        <v>43280</v>
      </c>
      <c r="AT3770">
        <v>2253</v>
      </c>
      <c r="AU3770">
        <v>1672</v>
      </c>
    </row>
    <row r="3771" spans="1:47" x14ac:dyDescent="0.2">
      <c r="A3771" s="102">
        <v>3268</v>
      </c>
      <c r="B3771">
        <v>2433</v>
      </c>
      <c r="C3771" t="s">
        <v>1202</v>
      </c>
      <c r="D3771" t="s">
        <v>910</v>
      </c>
      <c r="E3771">
        <v>1247</v>
      </c>
      <c r="F3771">
        <v>1239</v>
      </c>
      <c r="G3771">
        <v>700</v>
      </c>
      <c r="H3771" t="s">
        <v>898</v>
      </c>
      <c r="I3771">
        <v>2587</v>
      </c>
      <c r="J3771" t="s">
        <v>1233</v>
      </c>
      <c r="K3771" t="s">
        <v>923</v>
      </c>
      <c r="L3771">
        <v>4200</v>
      </c>
      <c r="M3771">
        <v>4180</v>
      </c>
      <c r="N3771">
        <v>200</v>
      </c>
      <c r="O3771" t="s">
        <v>901</v>
      </c>
      <c r="P3771">
        <v>0.86464740954328601</v>
      </c>
      <c r="Q3771">
        <v>0.887249597834186</v>
      </c>
      <c r="R3771">
        <v>1.46106895912263E-2</v>
      </c>
      <c r="S3771">
        <v>2.52187529629011E-2</v>
      </c>
      <c r="T3771">
        <v>0.85947241636321403</v>
      </c>
      <c r="U3771">
        <v>0.85947241636321403</v>
      </c>
      <c r="V3771">
        <v>1.0385488399007301</v>
      </c>
      <c r="W3771">
        <v>5</v>
      </c>
      <c r="X3771">
        <v>3.74</v>
      </c>
      <c r="Y3771">
        <v>-259069</v>
      </c>
      <c r="Z3771">
        <v>-15239</v>
      </c>
      <c r="AA3771">
        <v>-0.9</v>
      </c>
      <c r="AB3771">
        <v>17</v>
      </c>
      <c r="AC3771">
        <v>9</v>
      </c>
      <c r="AD3771">
        <v>8</v>
      </c>
      <c r="AE3771">
        <v>52.94</v>
      </c>
      <c r="AF3771">
        <v>21</v>
      </c>
      <c r="AG3771">
        <v>1</v>
      </c>
      <c r="AH3771">
        <v>2</v>
      </c>
      <c r="AI3771">
        <v>14</v>
      </c>
      <c r="AJ3771" s="301">
        <v>43919</v>
      </c>
      <c r="AK3771">
        <v>1154</v>
      </c>
      <c r="AL3771">
        <v>4260</v>
      </c>
      <c r="AM3771" s="301">
        <v>43828</v>
      </c>
      <c r="AN3771">
        <v>1768</v>
      </c>
      <c r="AO3771">
        <v>4545</v>
      </c>
      <c r="AP3771" s="301">
        <v>43645</v>
      </c>
      <c r="AQ3771">
        <v>1849</v>
      </c>
      <c r="AR3771">
        <v>4710</v>
      </c>
      <c r="AS3771" s="301">
        <v>43280</v>
      </c>
      <c r="AT3771">
        <v>1730</v>
      </c>
      <c r="AU3771">
        <v>4670</v>
      </c>
    </row>
    <row r="3772" spans="1:47" x14ac:dyDescent="0.2">
      <c r="A3772" s="102">
        <v>3460</v>
      </c>
      <c r="B3772">
        <v>2282</v>
      </c>
      <c r="C3772" t="s">
        <v>1429</v>
      </c>
      <c r="D3772" t="s">
        <v>923</v>
      </c>
      <c r="E3772">
        <v>4225</v>
      </c>
      <c r="F3772">
        <v>4200</v>
      </c>
      <c r="G3772">
        <v>200</v>
      </c>
      <c r="H3772" t="s">
        <v>898</v>
      </c>
      <c r="I3772">
        <v>8795</v>
      </c>
      <c r="J3772" t="s">
        <v>1083</v>
      </c>
      <c r="K3772" t="s">
        <v>1018</v>
      </c>
      <c r="L3772">
        <v>922</v>
      </c>
      <c r="M3772">
        <v>907</v>
      </c>
      <c r="N3772">
        <v>900</v>
      </c>
      <c r="O3772" t="s">
        <v>901</v>
      </c>
      <c r="P3772">
        <v>0.79462743707271799</v>
      </c>
      <c r="Q3772">
        <v>0.87867667572045305</v>
      </c>
      <c r="R3772">
        <v>0.39220728204211802</v>
      </c>
      <c r="S3772">
        <v>8.4052734537495899E-2</v>
      </c>
      <c r="T3772">
        <v>2.0823485637644699</v>
      </c>
      <c r="U3772">
        <v>2.0823485637644699</v>
      </c>
      <c r="V3772">
        <v>1.4820758280357</v>
      </c>
      <c r="W3772">
        <v>9.44</v>
      </c>
      <c r="X3772">
        <v>2.82</v>
      </c>
      <c r="Y3772">
        <v>-260515</v>
      </c>
      <c r="Z3772">
        <v>-17368</v>
      </c>
      <c r="AA3772">
        <v>-1.05</v>
      </c>
      <c r="AB3772">
        <v>15</v>
      </c>
      <c r="AC3772">
        <v>7</v>
      </c>
      <c r="AD3772">
        <v>8</v>
      </c>
      <c r="AE3772">
        <v>46.67</v>
      </c>
      <c r="AF3772">
        <v>20</v>
      </c>
      <c r="AG3772">
        <v>3</v>
      </c>
      <c r="AH3772">
        <v>3</v>
      </c>
      <c r="AI3772">
        <v>9</v>
      </c>
      <c r="AJ3772" s="301">
        <v>43919</v>
      </c>
      <c r="AK3772">
        <v>3980</v>
      </c>
      <c r="AL3772">
        <v>890</v>
      </c>
      <c r="AM3772" s="301">
        <v>43828</v>
      </c>
      <c r="AN3772">
        <v>4510</v>
      </c>
      <c r="AO3772">
        <v>1395</v>
      </c>
      <c r="AP3772" s="301">
        <v>43645</v>
      </c>
      <c r="AQ3772">
        <v>4695</v>
      </c>
      <c r="AR3772">
        <v>1202</v>
      </c>
      <c r="AS3772" s="301">
        <v>43280</v>
      </c>
      <c r="AT3772">
        <v>4325</v>
      </c>
      <c r="AU3772">
        <v>1622</v>
      </c>
    </row>
    <row r="3773" spans="1:47" x14ac:dyDescent="0.2">
      <c r="A3773" s="102">
        <v>3542</v>
      </c>
      <c r="B3773">
        <v>2607</v>
      </c>
      <c r="C3773" t="s">
        <v>924</v>
      </c>
      <c r="D3773" t="s">
        <v>923</v>
      </c>
      <c r="E3773">
        <v>2794</v>
      </c>
      <c r="F3773">
        <v>2778</v>
      </c>
      <c r="G3773">
        <v>300</v>
      </c>
      <c r="H3773" t="s">
        <v>898</v>
      </c>
      <c r="I3773">
        <v>9474</v>
      </c>
      <c r="J3773" t="s">
        <v>1046</v>
      </c>
      <c r="K3773" t="s">
        <v>900</v>
      </c>
      <c r="L3773">
        <v>1213</v>
      </c>
      <c r="M3773">
        <v>1195</v>
      </c>
      <c r="N3773">
        <v>700</v>
      </c>
      <c r="O3773" t="s">
        <v>901</v>
      </c>
      <c r="P3773">
        <v>0.751574563975974</v>
      </c>
      <c r="Q3773">
        <v>0.87572616863641795</v>
      </c>
      <c r="R3773">
        <v>0.193531642186135</v>
      </c>
      <c r="S3773">
        <v>8.5964280895460196E-2</v>
      </c>
      <c r="T3773">
        <v>0.12053457822188</v>
      </c>
      <c r="U3773">
        <v>0.12053457822188</v>
      </c>
      <c r="V3773">
        <v>6.1902733181568699E-2</v>
      </c>
      <c r="W3773">
        <v>1.07</v>
      </c>
      <c r="X3773">
        <v>0.37</v>
      </c>
      <c r="Y3773">
        <v>-260770</v>
      </c>
      <c r="Z3773">
        <v>-23706</v>
      </c>
      <c r="AA3773">
        <v>-1.0900000000000001</v>
      </c>
      <c r="AB3773">
        <v>11</v>
      </c>
      <c r="AC3773">
        <v>5</v>
      </c>
      <c r="AD3773">
        <v>6</v>
      </c>
      <c r="AE3773">
        <v>45.45</v>
      </c>
      <c r="AF3773">
        <v>17</v>
      </c>
      <c r="AG3773">
        <v>2</v>
      </c>
      <c r="AH3773">
        <v>2</v>
      </c>
      <c r="AI3773">
        <v>7</v>
      </c>
      <c r="AJ3773" s="301">
        <v>43919</v>
      </c>
      <c r="AK3773">
        <v>2692</v>
      </c>
      <c r="AL3773">
        <v>1117</v>
      </c>
      <c r="AM3773" s="301">
        <v>43828</v>
      </c>
      <c r="AN3773">
        <v>2936</v>
      </c>
      <c r="AO3773">
        <v>1820</v>
      </c>
      <c r="AP3773" s="301">
        <v>43645</v>
      </c>
      <c r="AQ3773">
        <v>3245</v>
      </c>
      <c r="AR3773">
        <v>1979</v>
      </c>
      <c r="AS3773" s="301">
        <v>43280</v>
      </c>
      <c r="AT3773">
        <v>3850</v>
      </c>
      <c r="AU3773">
        <v>2589</v>
      </c>
    </row>
    <row r="3774" spans="1:47" x14ac:dyDescent="0.2">
      <c r="A3774" s="102">
        <v>783</v>
      </c>
      <c r="B3774">
        <v>4849</v>
      </c>
      <c r="C3774" t="s">
        <v>448</v>
      </c>
      <c r="D3774" t="s">
        <v>910</v>
      </c>
      <c r="E3774">
        <v>2773</v>
      </c>
      <c r="F3774">
        <v>2667</v>
      </c>
      <c r="G3774">
        <v>400</v>
      </c>
      <c r="H3774" t="s">
        <v>898</v>
      </c>
      <c r="I3774">
        <v>6471</v>
      </c>
      <c r="J3774" t="s">
        <v>805</v>
      </c>
      <c r="K3774" t="s">
        <v>909</v>
      </c>
      <c r="L3774">
        <v>782</v>
      </c>
      <c r="M3774">
        <v>777</v>
      </c>
      <c r="N3774">
        <v>1400</v>
      </c>
      <c r="O3774" t="s">
        <v>901</v>
      </c>
      <c r="P3774">
        <v>0.94768798845297997</v>
      </c>
      <c r="Q3774">
        <v>0.95156436115332499</v>
      </c>
      <c r="R3774">
        <v>0.138286373073709</v>
      </c>
      <c r="S3774">
        <v>1.6043514259958602E-2</v>
      </c>
      <c r="T3774">
        <v>0.192131245922152</v>
      </c>
      <c r="U3774">
        <v>0.192131245922152</v>
      </c>
      <c r="V3774">
        <v>0.54303710191742705</v>
      </c>
      <c r="W3774">
        <v>1.71</v>
      </c>
      <c r="X3774">
        <v>1.97</v>
      </c>
      <c r="Y3774">
        <v>-261331</v>
      </c>
      <c r="Z3774">
        <v>-15372</v>
      </c>
      <c r="AA3774">
        <v>-0.94</v>
      </c>
      <c r="AB3774">
        <v>17</v>
      </c>
      <c r="AC3774">
        <v>7</v>
      </c>
      <c r="AD3774">
        <v>10</v>
      </c>
      <c r="AE3774">
        <v>41.18</v>
      </c>
      <c r="AF3774">
        <v>16</v>
      </c>
      <c r="AG3774">
        <v>3</v>
      </c>
      <c r="AH3774">
        <v>5</v>
      </c>
      <c r="AI3774">
        <v>9</v>
      </c>
      <c r="AJ3774" s="301">
        <v>43919</v>
      </c>
      <c r="AK3774">
        <v>2100</v>
      </c>
      <c r="AL3774">
        <v>711</v>
      </c>
      <c r="AM3774" s="301">
        <v>43828</v>
      </c>
      <c r="AN3774">
        <v>4775</v>
      </c>
      <c r="AO3774">
        <v>1041</v>
      </c>
      <c r="AP3774" s="301">
        <v>43645</v>
      </c>
      <c r="AQ3774">
        <v>4265</v>
      </c>
      <c r="AR3774">
        <v>996</v>
      </c>
      <c r="AS3774" s="301">
        <v>43280</v>
      </c>
      <c r="AT3774">
        <v>5350</v>
      </c>
      <c r="AU3774">
        <v>1135</v>
      </c>
    </row>
    <row r="3775" spans="1:47" x14ac:dyDescent="0.2">
      <c r="A3775" s="102">
        <v>1951</v>
      </c>
      <c r="B3775">
        <v>1969</v>
      </c>
      <c r="C3775" t="s">
        <v>1146</v>
      </c>
      <c r="D3775" t="s">
        <v>907</v>
      </c>
      <c r="E3775">
        <v>1570</v>
      </c>
      <c r="F3775">
        <v>1559</v>
      </c>
      <c r="G3775">
        <v>400</v>
      </c>
      <c r="H3775" t="s">
        <v>901</v>
      </c>
      <c r="I3775">
        <v>6856</v>
      </c>
      <c r="J3775" t="s">
        <v>230</v>
      </c>
      <c r="K3775" t="s">
        <v>903</v>
      </c>
      <c r="L3775">
        <v>5570</v>
      </c>
      <c r="M3775">
        <v>5590</v>
      </c>
      <c r="N3775">
        <v>100</v>
      </c>
      <c r="O3775" t="s">
        <v>898</v>
      </c>
      <c r="P3775">
        <v>0.64476238924752105</v>
      </c>
      <c r="Q3775">
        <v>0.92612699492820505</v>
      </c>
      <c r="R3775">
        <v>6.9135374944401903E-2</v>
      </c>
      <c r="S3775">
        <v>1.0504615837800401E-3</v>
      </c>
      <c r="T3775">
        <v>-2.2951554262106</v>
      </c>
      <c r="U3775">
        <v>2.2951554262106</v>
      </c>
      <c r="V3775">
        <v>2.1257808721702598</v>
      </c>
      <c r="W3775">
        <v>-10.58</v>
      </c>
      <c r="X3775">
        <v>11.56</v>
      </c>
      <c r="Y3775">
        <v>-261362</v>
      </c>
      <c r="Z3775">
        <v>-21780</v>
      </c>
      <c r="AA3775">
        <v>-1.45</v>
      </c>
      <c r="AB3775">
        <v>12</v>
      </c>
      <c r="AC3775">
        <v>3</v>
      </c>
      <c r="AD3775">
        <v>9</v>
      </c>
      <c r="AE3775">
        <v>25</v>
      </c>
      <c r="AF3775">
        <v>15</v>
      </c>
      <c r="AG3775">
        <v>2</v>
      </c>
      <c r="AH3775">
        <v>4</v>
      </c>
      <c r="AI3775">
        <v>6</v>
      </c>
      <c r="AJ3775" s="301">
        <v>43919</v>
      </c>
      <c r="AK3775">
        <v>1711</v>
      </c>
      <c r="AL3775">
        <v>5480</v>
      </c>
      <c r="AM3775" s="301">
        <v>43828</v>
      </c>
      <c r="AN3775">
        <v>1960</v>
      </c>
      <c r="AO3775">
        <v>7330</v>
      </c>
      <c r="AP3775" s="301">
        <v>43645</v>
      </c>
      <c r="AQ3775">
        <v>1826</v>
      </c>
      <c r="AR3775">
        <v>5780</v>
      </c>
      <c r="AS3775" s="301">
        <v>43280</v>
      </c>
      <c r="AT3775">
        <v>1993</v>
      </c>
      <c r="AU3775">
        <v>7730</v>
      </c>
    </row>
    <row r="3776" spans="1:47" x14ac:dyDescent="0.2">
      <c r="A3776" s="102">
        <v>2571</v>
      </c>
      <c r="B3776">
        <v>2296</v>
      </c>
      <c r="C3776" t="s">
        <v>1472</v>
      </c>
      <c r="D3776" t="s">
        <v>923</v>
      </c>
      <c r="E3776">
        <v>646</v>
      </c>
      <c r="F3776">
        <v>643</v>
      </c>
      <c r="G3776">
        <v>1700</v>
      </c>
      <c r="H3776" t="s">
        <v>901</v>
      </c>
      <c r="I3776">
        <v>5703</v>
      </c>
      <c r="J3776" t="s">
        <v>218</v>
      </c>
      <c r="K3776" t="s">
        <v>911</v>
      </c>
      <c r="L3776">
        <v>185</v>
      </c>
      <c r="M3776">
        <v>182</v>
      </c>
      <c r="N3776">
        <v>6000</v>
      </c>
      <c r="O3776" t="s">
        <v>898</v>
      </c>
      <c r="P3776">
        <v>0.87372532955747095</v>
      </c>
      <c r="Q3776">
        <v>0.90928120481124997</v>
      </c>
      <c r="R3776">
        <v>5.9066865489756405E-4</v>
      </c>
      <c r="S3776" s="15">
        <v>3.3715961917984202E-3</v>
      </c>
      <c r="T3776">
        <v>-0.86686940100268295</v>
      </c>
      <c r="U3776">
        <v>0.86686940100268295</v>
      </c>
      <c r="V3776">
        <v>1.3051556436896199</v>
      </c>
      <c r="W3776">
        <v>-4.16</v>
      </c>
      <c r="X3776">
        <v>0.1</v>
      </c>
      <c r="Y3776">
        <v>-262120</v>
      </c>
      <c r="Z3776">
        <v>-16382</v>
      </c>
      <c r="AA3776">
        <v>-0.81</v>
      </c>
      <c r="AB3776">
        <v>16</v>
      </c>
      <c r="AC3776">
        <v>6</v>
      </c>
      <c r="AD3776">
        <v>10</v>
      </c>
      <c r="AE3776">
        <v>37.5</v>
      </c>
      <c r="AF3776">
        <v>19</v>
      </c>
      <c r="AG3776">
        <v>1</v>
      </c>
      <c r="AH3776">
        <v>3</v>
      </c>
      <c r="AI3776">
        <v>12</v>
      </c>
      <c r="AJ3776" s="301">
        <v>43919</v>
      </c>
      <c r="AK3776">
        <v>655</v>
      </c>
      <c r="AL3776">
        <v>168</v>
      </c>
      <c r="AM3776" s="301">
        <v>43828</v>
      </c>
      <c r="AN3776">
        <v>705</v>
      </c>
      <c r="AO3776">
        <v>236</v>
      </c>
      <c r="AP3776" s="301">
        <v>43645</v>
      </c>
      <c r="AQ3776">
        <v>743</v>
      </c>
      <c r="AR3776">
        <v>237</v>
      </c>
      <c r="AS3776" s="301">
        <v>43280</v>
      </c>
      <c r="AT3776">
        <v>941</v>
      </c>
      <c r="AU3776">
        <v>245</v>
      </c>
    </row>
    <row r="3777" spans="1:47" x14ac:dyDescent="0.2">
      <c r="A3777" s="102">
        <v>2333</v>
      </c>
      <c r="B3777">
        <v>2327</v>
      </c>
      <c r="C3777" t="s">
        <v>1171</v>
      </c>
      <c r="D3777" t="s">
        <v>900</v>
      </c>
      <c r="E3777">
        <v>2942</v>
      </c>
      <c r="F3777">
        <v>2914</v>
      </c>
      <c r="G3777">
        <v>300</v>
      </c>
      <c r="H3777" t="s">
        <v>901</v>
      </c>
      <c r="I3777">
        <v>7453</v>
      </c>
      <c r="J3777" t="s">
        <v>50</v>
      </c>
      <c r="K3777" t="s">
        <v>921</v>
      </c>
      <c r="L3777">
        <v>1533</v>
      </c>
      <c r="M3777">
        <v>1495</v>
      </c>
      <c r="N3777">
        <v>600</v>
      </c>
      <c r="O3777" t="s">
        <v>898</v>
      </c>
      <c r="P3777">
        <v>0.78349766309215796</v>
      </c>
      <c r="Q3777">
        <v>0.91600096628704797</v>
      </c>
      <c r="R3777">
        <v>0.335494053826565</v>
      </c>
      <c r="S3777">
        <v>3.0386002025678299E-2</v>
      </c>
      <c r="T3777">
        <v>-0.58868237062084705</v>
      </c>
      <c r="U3777">
        <v>0.58868237062084705</v>
      </c>
      <c r="V3777">
        <v>0.81217073137655305</v>
      </c>
      <c r="W3777">
        <v>-7.22</v>
      </c>
      <c r="X3777">
        <v>2.61</v>
      </c>
      <c r="Y3777">
        <v>-263041</v>
      </c>
      <c r="Z3777">
        <v>-17536</v>
      </c>
      <c r="AA3777">
        <v>-0.88</v>
      </c>
      <c r="AB3777">
        <v>15</v>
      </c>
      <c r="AC3777">
        <v>6</v>
      </c>
      <c r="AD3777">
        <v>9</v>
      </c>
      <c r="AE3777">
        <v>40</v>
      </c>
      <c r="AF3777">
        <v>18</v>
      </c>
      <c r="AG3777">
        <v>5</v>
      </c>
      <c r="AH3777">
        <v>4</v>
      </c>
      <c r="AI3777">
        <v>6</v>
      </c>
      <c r="AJ3777" s="301">
        <v>43919</v>
      </c>
      <c r="AK3777">
        <v>2686</v>
      </c>
      <c r="AL3777">
        <v>1204</v>
      </c>
      <c r="AM3777" s="301">
        <v>43828</v>
      </c>
      <c r="AN3777">
        <v>3600</v>
      </c>
      <c r="AO3777">
        <v>2556</v>
      </c>
      <c r="AP3777" s="301">
        <v>43645</v>
      </c>
      <c r="AQ3777">
        <v>3515</v>
      </c>
      <c r="AR3777">
        <v>1959</v>
      </c>
      <c r="AS3777" s="301">
        <v>43280</v>
      </c>
      <c r="AT3777">
        <v>2762</v>
      </c>
      <c r="AU3777">
        <v>3775</v>
      </c>
    </row>
    <row r="3778" spans="1:47" x14ac:dyDescent="0.2">
      <c r="A3778" s="102">
        <v>3571</v>
      </c>
      <c r="B3778">
        <v>5411</v>
      </c>
      <c r="C3778" t="s">
        <v>1180</v>
      </c>
      <c r="D3778" t="s">
        <v>939</v>
      </c>
      <c r="E3778">
        <v>762</v>
      </c>
      <c r="F3778">
        <v>748</v>
      </c>
      <c r="G3778">
        <v>1300</v>
      </c>
      <c r="H3778" t="s">
        <v>901</v>
      </c>
      <c r="I3778">
        <v>6326</v>
      </c>
      <c r="J3778" t="s">
        <v>1450</v>
      </c>
      <c r="K3778" t="s">
        <v>909</v>
      </c>
      <c r="L3778">
        <v>1614.5</v>
      </c>
      <c r="M3778">
        <v>1599</v>
      </c>
      <c r="N3778">
        <v>600</v>
      </c>
      <c r="O3778" t="s">
        <v>898</v>
      </c>
      <c r="P3778">
        <v>0.88870527794097098</v>
      </c>
      <c r="Q3778">
        <v>0.87469636919803695</v>
      </c>
      <c r="R3778">
        <v>2.02953163973629E-2</v>
      </c>
      <c r="S3778">
        <v>8.3526021971984499E-2</v>
      </c>
      <c r="T3778">
        <v>-1.95949048811041</v>
      </c>
      <c r="U3778">
        <v>1.95949048811041</v>
      </c>
      <c r="V3778">
        <v>1.64513199912995</v>
      </c>
      <c r="W3778">
        <v>-15.15</v>
      </c>
      <c r="X3778">
        <v>1.36</v>
      </c>
      <c r="Y3778">
        <v>-263547</v>
      </c>
      <c r="Z3778">
        <v>-16472</v>
      </c>
      <c r="AA3778">
        <v>-0.76</v>
      </c>
      <c r="AB3778">
        <v>16</v>
      </c>
      <c r="AC3778">
        <v>7</v>
      </c>
      <c r="AD3778">
        <v>9</v>
      </c>
      <c r="AE3778">
        <v>43.75</v>
      </c>
      <c r="AF3778">
        <v>18</v>
      </c>
      <c r="AG3778">
        <v>1</v>
      </c>
      <c r="AH3778">
        <v>5</v>
      </c>
      <c r="AI3778">
        <v>10</v>
      </c>
      <c r="AJ3778" s="301">
        <v>43919</v>
      </c>
      <c r="AK3778">
        <v>767</v>
      </c>
      <c r="AL3778">
        <v>1398.5</v>
      </c>
      <c r="AM3778" s="301">
        <v>43828</v>
      </c>
      <c r="AN3778">
        <v>1411</v>
      </c>
      <c r="AO3778">
        <v>1726</v>
      </c>
      <c r="AP3778" s="301">
        <v>43645</v>
      </c>
      <c r="AQ3778">
        <v>1604</v>
      </c>
      <c r="AR3778">
        <v>1813</v>
      </c>
      <c r="AS3778" s="301">
        <v>43280</v>
      </c>
      <c r="AT3778">
        <v>2055</v>
      </c>
      <c r="AU3778">
        <v>1732</v>
      </c>
    </row>
    <row r="3779" spans="1:47" x14ac:dyDescent="0.2">
      <c r="A3779" s="102">
        <v>479</v>
      </c>
      <c r="B3779">
        <v>3105</v>
      </c>
      <c r="C3779" t="s">
        <v>46</v>
      </c>
      <c r="D3779" t="s">
        <v>903</v>
      </c>
      <c r="E3779">
        <v>781</v>
      </c>
      <c r="F3779">
        <v>776</v>
      </c>
      <c r="G3779">
        <v>1200</v>
      </c>
      <c r="H3779" t="s">
        <v>898</v>
      </c>
      <c r="I3779">
        <v>8031</v>
      </c>
      <c r="J3779" t="s">
        <v>618</v>
      </c>
      <c r="K3779" t="s">
        <v>905</v>
      </c>
      <c r="L3779">
        <v>1600.5</v>
      </c>
      <c r="M3779">
        <v>1596</v>
      </c>
      <c r="N3779">
        <v>600</v>
      </c>
      <c r="O3779" t="s">
        <v>901</v>
      </c>
      <c r="P3779">
        <v>0.95762362419548896</v>
      </c>
      <c r="Q3779">
        <v>0.95882103284864295</v>
      </c>
      <c r="R3779">
        <v>1.29996775979192E-2</v>
      </c>
      <c r="S3779">
        <v>3.1996891457741802E-2</v>
      </c>
      <c r="T3779">
        <v>0.72194657338755497</v>
      </c>
      <c r="U3779">
        <v>0.72194657338755497</v>
      </c>
      <c r="V3779">
        <v>1.16826511485922</v>
      </c>
      <c r="W3779">
        <v>3.34</v>
      </c>
      <c r="X3779">
        <v>2.76</v>
      </c>
      <c r="Y3779">
        <v>-263756</v>
      </c>
      <c r="Z3779">
        <v>-18840</v>
      </c>
      <c r="AA3779">
        <v>-0.97</v>
      </c>
      <c r="AB3779">
        <v>14</v>
      </c>
      <c r="AC3779">
        <v>5</v>
      </c>
      <c r="AD3779">
        <v>9</v>
      </c>
      <c r="AE3779">
        <v>35.71</v>
      </c>
      <c r="AF3779">
        <v>19</v>
      </c>
      <c r="AG3779">
        <v>2</v>
      </c>
      <c r="AH3779">
        <v>4</v>
      </c>
      <c r="AI3779">
        <v>8</v>
      </c>
      <c r="AJ3779" s="301">
        <v>43919</v>
      </c>
      <c r="AK3779">
        <v>730</v>
      </c>
      <c r="AL3779">
        <v>1570</v>
      </c>
      <c r="AM3779" s="301">
        <v>43828</v>
      </c>
      <c r="AN3779">
        <v>1045</v>
      </c>
      <c r="AO3779">
        <v>1946</v>
      </c>
      <c r="AP3779" s="301">
        <v>43645</v>
      </c>
      <c r="AQ3779">
        <v>844</v>
      </c>
      <c r="AR3779">
        <v>1798</v>
      </c>
      <c r="AS3779" s="301">
        <v>43280</v>
      </c>
      <c r="AT3779">
        <v>1164</v>
      </c>
      <c r="AU3779">
        <v>1828</v>
      </c>
    </row>
    <row r="3780" spans="1:47" x14ac:dyDescent="0.2">
      <c r="A3780" s="102">
        <v>2515</v>
      </c>
      <c r="B3780">
        <v>6269</v>
      </c>
      <c r="C3780" t="s">
        <v>1176</v>
      </c>
      <c r="D3780" t="s">
        <v>909</v>
      </c>
      <c r="E3780">
        <v>1470</v>
      </c>
      <c r="F3780">
        <v>1434</v>
      </c>
      <c r="G3780">
        <v>700</v>
      </c>
      <c r="H3780" t="s">
        <v>901</v>
      </c>
      <c r="I3780">
        <v>8273</v>
      </c>
      <c r="J3780" t="s">
        <v>978</v>
      </c>
      <c r="K3780" t="s">
        <v>921</v>
      </c>
      <c r="L3780">
        <v>3425</v>
      </c>
      <c r="M3780">
        <v>3365</v>
      </c>
      <c r="N3780">
        <v>300</v>
      </c>
      <c r="O3780" t="s">
        <v>898</v>
      </c>
      <c r="P3780">
        <v>0.77761961577288896</v>
      </c>
      <c r="Q3780">
        <v>0.91063718329922905</v>
      </c>
      <c r="R3780">
        <v>0.110445909141813</v>
      </c>
      <c r="S3780">
        <v>7.6250395798169696E-2</v>
      </c>
      <c r="T3780">
        <v>-1.8768186392899</v>
      </c>
      <c r="U3780">
        <v>1.8768186392899</v>
      </c>
      <c r="V3780">
        <v>1.2507301716845101</v>
      </c>
      <c r="W3780">
        <v>-11.28</v>
      </c>
      <c r="X3780">
        <v>0.56000000000000005</v>
      </c>
      <c r="Y3780">
        <v>-263941</v>
      </c>
      <c r="Z3780">
        <v>-29327</v>
      </c>
      <c r="AA3780">
        <v>-1.02</v>
      </c>
      <c r="AB3780">
        <v>9</v>
      </c>
      <c r="AC3780">
        <v>3</v>
      </c>
      <c r="AD3780">
        <v>6</v>
      </c>
      <c r="AE3780">
        <v>33.33</v>
      </c>
      <c r="AF3780">
        <v>13</v>
      </c>
      <c r="AG3780">
        <v>3</v>
      </c>
      <c r="AH3780">
        <v>3</v>
      </c>
      <c r="AI3780">
        <v>3</v>
      </c>
      <c r="AJ3780" s="301">
        <v>43919</v>
      </c>
      <c r="AK3780">
        <v>1331</v>
      </c>
      <c r="AL3780">
        <v>3060</v>
      </c>
      <c r="AM3780" s="301">
        <v>43828</v>
      </c>
      <c r="AN3780">
        <v>2665</v>
      </c>
      <c r="AO3780">
        <v>3935</v>
      </c>
      <c r="AP3780" s="301">
        <v>43645</v>
      </c>
      <c r="AQ3780">
        <v>3090</v>
      </c>
      <c r="AR3780">
        <v>4415</v>
      </c>
      <c r="AS3780" s="301">
        <v>43280</v>
      </c>
      <c r="AT3780">
        <v>3045</v>
      </c>
      <c r="AU3780">
        <v>6530</v>
      </c>
    </row>
    <row r="3781" spans="1:47" x14ac:dyDescent="0.2">
      <c r="A3781" s="102">
        <v>2823</v>
      </c>
      <c r="B3781">
        <v>2587</v>
      </c>
      <c r="C3781" t="s">
        <v>1233</v>
      </c>
      <c r="D3781" t="s">
        <v>923</v>
      </c>
      <c r="E3781">
        <v>4200</v>
      </c>
      <c r="F3781">
        <v>4180</v>
      </c>
      <c r="G3781">
        <v>200</v>
      </c>
      <c r="H3781" t="s">
        <v>901</v>
      </c>
      <c r="I3781">
        <v>8308</v>
      </c>
      <c r="J3781" t="s">
        <v>48</v>
      </c>
      <c r="K3781" t="s">
        <v>940</v>
      </c>
      <c r="L3781">
        <v>366</v>
      </c>
      <c r="M3781">
        <v>368</v>
      </c>
      <c r="N3781">
        <v>2300</v>
      </c>
      <c r="O3781" t="s">
        <v>898</v>
      </c>
      <c r="P3781">
        <v>0.87297339678651498</v>
      </c>
      <c r="Q3781">
        <v>0.90292684793419598</v>
      </c>
      <c r="R3781">
        <v>1.4434915332594501E-4</v>
      </c>
      <c r="S3781" s="15">
        <v>1.1268514740695799E-3</v>
      </c>
      <c r="T3781">
        <v>-1.0862870589384299</v>
      </c>
      <c r="U3781">
        <v>1.0862870589384299</v>
      </c>
      <c r="V3781">
        <v>1.0131843905183899</v>
      </c>
      <c r="W3781">
        <v>-5.48</v>
      </c>
      <c r="X3781">
        <v>1.24</v>
      </c>
      <c r="Y3781">
        <v>-264143</v>
      </c>
      <c r="Z3781">
        <v>-17610</v>
      </c>
      <c r="AA3781">
        <v>-1.02</v>
      </c>
      <c r="AB3781">
        <v>15</v>
      </c>
      <c r="AC3781">
        <v>6</v>
      </c>
      <c r="AD3781">
        <v>9</v>
      </c>
      <c r="AE3781">
        <v>40</v>
      </c>
      <c r="AF3781">
        <v>19</v>
      </c>
      <c r="AG3781">
        <v>2</v>
      </c>
      <c r="AH3781">
        <v>3</v>
      </c>
      <c r="AI3781">
        <v>10</v>
      </c>
      <c r="AJ3781" s="301">
        <v>43919</v>
      </c>
      <c r="AK3781">
        <v>4260</v>
      </c>
      <c r="AL3781">
        <v>344</v>
      </c>
      <c r="AM3781" s="301">
        <v>43828</v>
      </c>
      <c r="AN3781">
        <v>4545</v>
      </c>
      <c r="AO3781">
        <v>479</v>
      </c>
      <c r="AP3781" s="301">
        <v>43645</v>
      </c>
      <c r="AQ3781">
        <v>4710</v>
      </c>
      <c r="AR3781">
        <v>453.5</v>
      </c>
      <c r="AS3781" s="301">
        <v>43280</v>
      </c>
      <c r="AT3781">
        <v>4670</v>
      </c>
      <c r="AU3781">
        <v>582.29999999999995</v>
      </c>
    </row>
    <row r="3782" spans="1:47" x14ac:dyDescent="0.2">
      <c r="A3782" s="102">
        <v>3630</v>
      </c>
      <c r="B3782">
        <v>8750</v>
      </c>
      <c r="C3782" t="s">
        <v>27</v>
      </c>
      <c r="D3782" t="s">
        <v>1018</v>
      </c>
      <c r="E3782">
        <v>1277.5</v>
      </c>
      <c r="F3782">
        <v>1283</v>
      </c>
      <c r="G3782">
        <v>800</v>
      </c>
      <c r="H3782" t="s">
        <v>901</v>
      </c>
      <c r="I3782">
        <v>9616</v>
      </c>
      <c r="J3782" t="s">
        <v>1156</v>
      </c>
      <c r="K3782" t="s">
        <v>910</v>
      </c>
      <c r="L3782">
        <v>3730</v>
      </c>
      <c r="M3782">
        <v>3595</v>
      </c>
      <c r="N3782">
        <v>300</v>
      </c>
      <c r="O3782" t="s">
        <v>898</v>
      </c>
      <c r="P3782">
        <v>0.52714826602796505</v>
      </c>
      <c r="Q3782">
        <v>0.87216351266690995</v>
      </c>
      <c r="R3782">
        <v>0.15883328600834701</v>
      </c>
      <c r="S3782" s="15">
        <v>8.8977529811753997E-2</v>
      </c>
      <c r="T3782">
        <v>-1.2231989820534801</v>
      </c>
      <c r="U3782">
        <v>1.2231989820534801</v>
      </c>
      <c r="V3782">
        <v>1.29032594343033</v>
      </c>
      <c r="W3782">
        <v>-30.2</v>
      </c>
      <c r="X3782">
        <v>4.83</v>
      </c>
      <c r="Y3782">
        <v>-264627</v>
      </c>
      <c r="Z3782">
        <v>-18902</v>
      </c>
      <c r="AA3782">
        <v>-1.01</v>
      </c>
      <c r="AB3782">
        <v>14</v>
      </c>
      <c r="AC3782">
        <v>5</v>
      </c>
      <c r="AD3782">
        <v>9</v>
      </c>
      <c r="AE3782">
        <v>35.71</v>
      </c>
      <c r="AF3782">
        <v>18</v>
      </c>
      <c r="AG3782">
        <v>3</v>
      </c>
      <c r="AH3782">
        <v>4</v>
      </c>
      <c r="AI3782">
        <v>7</v>
      </c>
      <c r="AJ3782" s="301">
        <v>43919</v>
      </c>
      <c r="AK3782">
        <v>1305</v>
      </c>
      <c r="AL3782">
        <v>2291</v>
      </c>
      <c r="AM3782" s="301">
        <v>43828</v>
      </c>
      <c r="AN3782">
        <v>1816.5</v>
      </c>
      <c r="AO3782">
        <v>5180</v>
      </c>
      <c r="AP3782" s="301">
        <v>43645</v>
      </c>
      <c r="AQ3782">
        <v>1656</v>
      </c>
      <c r="AR3782">
        <v>5240</v>
      </c>
      <c r="AS3782" s="301">
        <v>43280</v>
      </c>
      <c r="AT3782">
        <v>1954.5</v>
      </c>
      <c r="AU3782">
        <v>5940</v>
      </c>
    </row>
    <row r="3783" spans="1:47" x14ac:dyDescent="0.2">
      <c r="A3783" s="102">
        <v>3643</v>
      </c>
      <c r="B3783">
        <v>2875</v>
      </c>
      <c r="C3783" t="s">
        <v>491</v>
      </c>
      <c r="D3783" t="s">
        <v>923</v>
      </c>
      <c r="E3783">
        <v>5940</v>
      </c>
      <c r="F3783">
        <v>6110</v>
      </c>
      <c r="G3783">
        <v>100</v>
      </c>
      <c r="H3783" t="s">
        <v>901</v>
      </c>
      <c r="I3783">
        <v>8697</v>
      </c>
      <c r="J3783" t="s">
        <v>666</v>
      </c>
      <c r="K3783" t="s">
        <v>904</v>
      </c>
      <c r="L3783">
        <v>2490</v>
      </c>
      <c r="M3783">
        <v>2498</v>
      </c>
      <c r="N3783">
        <v>200</v>
      </c>
      <c r="O3783" t="s">
        <v>898</v>
      </c>
      <c r="P3783">
        <v>0.80064358367347099</v>
      </c>
      <c r="Q3783">
        <v>0.87186439567005902</v>
      </c>
      <c r="R3783">
        <v>0.28359332124810199</v>
      </c>
      <c r="S3783">
        <v>9.4598570674665594E-2</v>
      </c>
      <c r="T3783">
        <v>-0.29580951559378998</v>
      </c>
      <c r="U3783">
        <v>0.29580951559378998</v>
      </c>
      <c r="V3783">
        <v>0.66698608279314697</v>
      </c>
      <c r="W3783">
        <v>-1.64</v>
      </c>
      <c r="X3783">
        <v>18.23</v>
      </c>
      <c r="Y3783">
        <v>-265399</v>
      </c>
      <c r="Z3783">
        <v>-26540</v>
      </c>
      <c r="AA3783">
        <v>-1.27</v>
      </c>
      <c r="AB3783">
        <v>10</v>
      </c>
      <c r="AC3783">
        <v>4</v>
      </c>
      <c r="AD3783">
        <v>6</v>
      </c>
      <c r="AE3783">
        <v>40</v>
      </c>
      <c r="AF3783">
        <v>19</v>
      </c>
      <c r="AG3783">
        <v>1</v>
      </c>
      <c r="AH3783">
        <v>1</v>
      </c>
      <c r="AI3783">
        <v>8</v>
      </c>
      <c r="AJ3783" s="301">
        <v>43919</v>
      </c>
      <c r="AK3783">
        <v>5700</v>
      </c>
      <c r="AL3783">
        <v>1916</v>
      </c>
      <c r="AM3783" s="301">
        <v>43828</v>
      </c>
      <c r="AN3783">
        <v>4630</v>
      </c>
      <c r="AO3783">
        <v>1930</v>
      </c>
      <c r="AP3783" s="301">
        <v>43645</v>
      </c>
      <c r="AQ3783">
        <v>4460</v>
      </c>
      <c r="AR3783">
        <v>1748</v>
      </c>
      <c r="AS3783" s="301">
        <v>43280</v>
      </c>
      <c r="AT3783">
        <v>3830</v>
      </c>
      <c r="AU3783">
        <v>2030</v>
      </c>
    </row>
    <row r="3784" spans="1:47" x14ac:dyDescent="0.2">
      <c r="A3784" s="102">
        <v>379</v>
      </c>
      <c r="B3784">
        <v>1332</v>
      </c>
      <c r="C3784" t="s">
        <v>1174</v>
      </c>
      <c r="D3784" t="s">
        <v>974</v>
      </c>
      <c r="E3784">
        <v>468</v>
      </c>
      <c r="F3784">
        <v>456</v>
      </c>
      <c r="G3784">
        <v>2200</v>
      </c>
      <c r="H3784" t="s">
        <v>901</v>
      </c>
      <c r="I3784">
        <v>5214</v>
      </c>
      <c r="J3784" t="s">
        <v>1103</v>
      </c>
      <c r="K3784" t="s">
        <v>897</v>
      </c>
      <c r="L3784">
        <v>1704</v>
      </c>
      <c r="M3784">
        <v>1665</v>
      </c>
      <c r="N3784">
        <v>600</v>
      </c>
      <c r="O3784" t="s">
        <v>898</v>
      </c>
      <c r="P3784">
        <v>0.74745185250447799</v>
      </c>
      <c r="Q3784">
        <v>0.96125325969159503</v>
      </c>
      <c r="R3784">
        <v>1.27061817678484E-2</v>
      </c>
      <c r="S3784">
        <v>1.0226725768982599E-3</v>
      </c>
      <c r="T3784">
        <v>-1.2113311534779501</v>
      </c>
      <c r="U3784">
        <v>1.2113311534779501</v>
      </c>
      <c r="V3784">
        <v>1.53414116487509</v>
      </c>
      <c r="W3784">
        <v>-11.55</v>
      </c>
      <c r="X3784">
        <v>0.42</v>
      </c>
      <c r="Y3784">
        <v>-265580</v>
      </c>
      <c r="Z3784">
        <v>-15622</v>
      </c>
      <c r="AA3784">
        <v>-0.7</v>
      </c>
      <c r="AB3784">
        <v>17</v>
      </c>
      <c r="AC3784">
        <v>6</v>
      </c>
      <c r="AD3784">
        <v>11</v>
      </c>
      <c r="AE3784">
        <v>35.29</v>
      </c>
      <c r="AF3784">
        <v>17</v>
      </c>
      <c r="AG3784">
        <v>3</v>
      </c>
      <c r="AH3784">
        <v>3</v>
      </c>
      <c r="AI3784">
        <v>11</v>
      </c>
      <c r="AJ3784" s="301">
        <v>43919</v>
      </c>
      <c r="AK3784">
        <v>517</v>
      </c>
      <c r="AL3784">
        <v>1498</v>
      </c>
      <c r="AM3784" s="301">
        <v>43828</v>
      </c>
      <c r="AN3784">
        <v>652</v>
      </c>
      <c r="AO3784">
        <v>2441</v>
      </c>
      <c r="AP3784" s="301">
        <v>43645</v>
      </c>
      <c r="AQ3784">
        <v>674</v>
      </c>
      <c r="AR3784">
        <v>2786</v>
      </c>
      <c r="AS3784" s="301">
        <v>43280</v>
      </c>
      <c r="AT3784">
        <v>537</v>
      </c>
      <c r="AU3784">
        <v>2998</v>
      </c>
    </row>
    <row r="3785" spans="1:47" x14ac:dyDescent="0.2">
      <c r="A3785" s="102">
        <v>532</v>
      </c>
      <c r="B3785">
        <v>6371</v>
      </c>
      <c r="C3785" t="s">
        <v>1003</v>
      </c>
      <c r="D3785" t="s">
        <v>909</v>
      </c>
      <c r="E3785">
        <v>2599</v>
      </c>
      <c r="F3785">
        <v>2563</v>
      </c>
      <c r="G3785">
        <v>400</v>
      </c>
      <c r="H3785" t="s">
        <v>901</v>
      </c>
      <c r="I3785">
        <v>9616</v>
      </c>
      <c r="J3785" t="s">
        <v>1156</v>
      </c>
      <c r="K3785" t="s">
        <v>910</v>
      </c>
      <c r="L3785">
        <v>3730</v>
      </c>
      <c r="M3785">
        <v>3595</v>
      </c>
      <c r="N3785">
        <v>300</v>
      </c>
      <c r="O3785" t="s">
        <v>898</v>
      </c>
      <c r="P3785">
        <v>0.90531011808739303</v>
      </c>
      <c r="Q3785">
        <v>0.95719922665412305</v>
      </c>
      <c r="R3785" s="15">
        <v>0.109893230489833</v>
      </c>
      <c r="S3785">
        <v>1.6536378183963699E-2</v>
      </c>
      <c r="T3785">
        <v>-1.3625574287968101</v>
      </c>
      <c r="U3785">
        <v>1.3625574287968101</v>
      </c>
      <c r="V3785">
        <v>1.4473690098272101</v>
      </c>
      <c r="W3785">
        <v>-25.54</v>
      </c>
      <c r="X3785">
        <v>4.9400000000000004</v>
      </c>
      <c r="Y3785">
        <v>-265708</v>
      </c>
      <c r="Z3785">
        <v>-37958</v>
      </c>
      <c r="AA3785">
        <v>-2.2000000000000002</v>
      </c>
      <c r="AB3785">
        <v>7</v>
      </c>
      <c r="AC3785">
        <v>2</v>
      </c>
      <c r="AD3785">
        <v>5</v>
      </c>
      <c r="AE3785">
        <v>28.57</v>
      </c>
      <c r="AF3785">
        <v>18</v>
      </c>
      <c r="AG3785">
        <v>0</v>
      </c>
      <c r="AH3785">
        <v>2</v>
      </c>
      <c r="AI3785">
        <v>5</v>
      </c>
      <c r="AJ3785" s="301">
        <v>43919</v>
      </c>
      <c r="AK3785">
        <v>2608</v>
      </c>
      <c r="AL3785">
        <v>2291</v>
      </c>
      <c r="AM3785" s="301">
        <v>43828</v>
      </c>
      <c r="AN3785">
        <v>3865</v>
      </c>
      <c r="AO3785">
        <v>5180</v>
      </c>
      <c r="AP3785" s="301">
        <v>43645</v>
      </c>
      <c r="AQ3785">
        <v>3630</v>
      </c>
      <c r="AR3785">
        <v>5240</v>
      </c>
      <c r="AS3785" s="301">
        <v>43280</v>
      </c>
      <c r="AT3785">
        <v>4390</v>
      </c>
      <c r="AU3785">
        <v>5940</v>
      </c>
    </row>
    <row r="3786" spans="1:47" x14ac:dyDescent="0.2">
      <c r="A3786" s="102">
        <v>2700</v>
      </c>
      <c r="B3786">
        <v>3197</v>
      </c>
      <c r="C3786" t="s">
        <v>508</v>
      </c>
      <c r="D3786" t="s">
        <v>921</v>
      </c>
      <c r="E3786">
        <v>1738</v>
      </c>
      <c r="F3786">
        <v>1715</v>
      </c>
      <c r="G3786">
        <v>600</v>
      </c>
      <c r="H3786" t="s">
        <v>898</v>
      </c>
      <c r="I3786">
        <v>8795</v>
      </c>
      <c r="J3786" t="s">
        <v>1083</v>
      </c>
      <c r="K3786" t="s">
        <v>1018</v>
      </c>
      <c r="L3786">
        <v>922</v>
      </c>
      <c r="M3786">
        <v>907</v>
      </c>
      <c r="N3786">
        <v>1100</v>
      </c>
      <c r="O3786" t="s">
        <v>901</v>
      </c>
      <c r="P3786">
        <v>0.67692041555303195</v>
      </c>
      <c r="Q3786">
        <v>0.90608592631874096</v>
      </c>
      <c r="R3786">
        <v>0.443029717207157</v>
      </c>
      <c r="S3786">
        <v>4.7253539615653298E-3</v>
      </c>
      <c r="T3786">
        <v>0.25311062396374501</v>
      </c>
      <c r="U3786">
        <v>0.25311062396374501</v>
      </c>
      <c r="V3786">
        <v>0.12752461013281599</v>
      </c>
      <c r="W3786">
        <v>2.06</v>
      </c>
      <c r="X3786">
        <v>3.04</v>
      </c>
      <c r="Y3786">
        <v>-265868</v>
      </c>
      <c r="Z3786">
        <v>-16617</v>
      </c>
      <c r="AA3786">
        <v>-0.89</v>
      </c>
      <c r="AB3786">
        <v>16</v>
      </c>
      <c r="AC3786">
        <v>6</v>
      </c>
      <c r="AD3786">
        <v>10</v>
      </c>
      <c r="AE3786">
        <v>37.5</v>
      </c>
      <c r="AF3786">
        <v>18</v>
      </c>
      <c r="AG3786">
        <v>2</v>
      </c>
      <c r="AH3786">
        <v>4</v>
      </c>
      <c r="AI3786">
        <v>10</v>
      </c>
      <c r="AJ3786" s="301">
        <v>43919</v>
      </c>
      <c r="AK3786">
        <v>1614</v>
      </c>
      <c r="AL3786">
        <v>890</v>
      </c>
      <c r="AM3786" s="301">
        <v>43828</v>
      </c>
      <c r="AN3786">
        <v>2135</v>
      </c>
      <c r="AO3786">
        <v>1395</v>
      </c>
      <c r="AP3786" s="301">
        <v>43645</v>
      </c>
      <c r="AQ3786">
        <v>1873</v>
      </c>
      <c r="AR3786">
        <v>1202</v>
      </c>
      <c r="AS3786" s="301">
        <v>43280</v>
      </c>
      <c r="AT3786">
        <v>1626</v>
      </c>
      <c r="AU3786">
        <v>1622</v>
      </c>
    </row>
    <row r="3787" spans="1:47" x14ac:dyDescent="0.2">
      <c r="A3787" s="102">
        <v>2364</v>
      </c>
      <c r="B3787">
        <v>1941</v>
      </c>
      <c r="C3787" t="s">
        <v>1159</v>
      </c>
      <c r="D3787" t="s">
        <v>907</v>
      </c>
      <c r="E3787">
        <v>2302</v>
      </c>
      <c r="F3787">
        <v>2285</v>
      </c>
      <c r="G3787">
        <v>400</v>
      </c>
      <c r="H3787" t="s">
        <v>898</v>
      </c>
      <c r="I3787">
        <v>6807</v>
      </c>
      <c r="J3787" t="s">
        <v>233</v>
      </c>
      <c r="K3787" t="s">
        <v>903</v>
      </c>
      <c r="L3787">
        <v>1440</v>
      </c>
      <c r="M3787">
        <v>1398</v>
      </c>
      <c r="N3787">
        <v>700</v>
      </c>
      <c r="O3787" t="s">
        <v>901</v>
      </c>
      <c r="P3787">
        <v>0.81729779192118102</v>
      </c>
      <c r="Q3787">
        <v>0.915092817927738</v>
      </c>
      <c r="R3787">
        <v>0.107685161223928</v>
      </c>
      <c r="S3787">
        <v>8.2046980091623704E-3</v>
      </c>
      <c r="T3787">
        <v>0.24470222741432901</v>
      </c>
      <c r="U3787">
        <v>0.24470222741432901</v>
      </c>
      <c r="V3787">
        <v>0.23575982399329801</v>
      </c>
      <c r="W3787">
        <v>2.08</v>
      </c>
      <c r="X3787">
        <v>7.07</v>
      </c>
      <c r="Y3787">
        <v>-265916</v>
      </c>
      <c r="Z3787">
        <v>-18994</v>
      </c>
      <c r="AA3787">
        <v>-0.84</v>
      </c>
      <c r="AB3787">
        <v>14</v>
      </c>
      <c r="AC3787">
        <v>6</v>
      </c>
      <c r="AD3787">
        <v>8</v>
      </c>
      <c r="AE3787">
        <v>42.86</v>
      </c>
      <c r="AF3787">
        <v>15</v>
      </c>
      <c r="AG3787">
        <v>3</v>
      </c>
      <c r="AH3787">
        <v>3</v>
      </c>
      <c r="AI3787">
        <v>8</v>
      </c>
      <c r="AJ3787" s="301">
        <v>43919</v>
      </c>
      <c r="AK3787">
        <v>2248</v>
      </c>
      <c r="AL3787">
        <v>1341</v>
      </c>
      <c r="AM3787" s="301">
        <v>43828</v>
      </c>
      <c r="AN3787">
        <v>2532</v>
      </c>
      <c r="AO3787">
        <v>2218</v>
      </c>
      <c r="AP3787" s="301">
        <v>43645</v>
      </c>
      <c r="AQ3787">
        <v>2296</v>
      </c>
      <c r="AR3787">
        <v>1645</v>
      </c>
      <c r="AS3787" s="301">
        <v>43280</v>
      </c>
      <c r="AT3787">
        <v>2698</v>
      </c>
      <c r="AU3787">
        <v>1764</v>
      </c>
    </row>
    <row r="3788" spans="1:47" x14ac:dyDescent="0.2">
      <c r="A3788" s="102">
        <v>342</v>
      </c>
      <c r="B3788">
        <v>3076</v>
      </c>
      <c r="C3788" t="s">
        <v>1126</v>
      </c>
      <c r="D3788" t="s">
        <v>905</v>
      </c>
      <c r="E3788">
        <v>1560</v>
      </c>
      <c r="F3788">
        <v>1532</v>
      </c>
      <c r="G3788">
        <v>700</v>
      </c>
      <c r="H3788" t="s">
        <v>901</v>
      </c>
      <c r="I3788">
        <v>4681</v>
      </c>
      <c r="J3788" t="s">
        <v>774</v>
      </c>
      <c r="K3788" t="s">
        <v>910</v>
      </c>
      <c r="L3788">
        <v>1414</v>
      </c>
      <c r="M3788">
        <v>1389</v>
      </c>
      <c r="N3788">
        <v>800</v>
      </c>
      <c r="O3788" t="s">
        <v>898</v>
      </c>
      <c r="P3788">
        <v>0.93309183142725705</v>
      </c>
      <c r="Q3788">
        <v>0.96193886354811597</v>
      </c>
      <c r="R3788">
        <v>0.16523166874786099</v>
      </c>
      <c r="S3788">
        <v>5.6754021971902803E-2</v>
      </c>
      <c r="T3788">
        <v>-0.50032238346601898</v>
      </c>
      <c r="U3788">
        <v>0.50032238346601898</v>
      </c>
      <c r="V3788">
        <v>0.35327735391985499</v>
      </c>
      <c r="W3788">
        <v>-4.17</v>
      </c>
      <c r="X3788">
        <v>3.62</v>
      </c>
      <c r="Y3788">
        <v>-266442</v>
      </c>
      <c r="Z3788">
        <v>-20496</v>
      </c>
      <c r="AA3788">
        <v>-0.99</v>
      </c>
      <c r="AB3788">
        <v>13</v>
      </c>
      <c r="AC3788">
        <v>5</v>
      </c>
      <c r="AD3788">
        <v>8</v>
      </c>
      <c r="AE3788">
        <v>38.46</v>
      </c>
      <c r="AF3788">
        <v>19</v>
      </c>
      <c r="AG3788">
        <v>1</v>
      </c>
      <c r="AH3788">
        <v>3</v>
      </c>
      <c r="AI3788">
        <v>9</v>
      </c>
      <c r="AJ3788" s="301">
        <v>43919</v>
      </c>
      <c r="AK3788">
        <v>1344</v>
      </c>
      <c r="AL3788">
        <v>1086</v>
      </c>
      <c r="AM3788" s="301">
        <v>43828</v>
      </c>
      <c r="AN3788">
        <v>1947</v>
      </c>
      <c r="AO3788">
        <v>1855</v>
      </c>
      <c r="AP3788" s="301">
        <v>43645</v>
      </c>
      <c r="AQ3788">
        <v>1791</v>
      </c>
      <c r="AR3788">
        <v>1659</v>
      </c>
      <c r="AS3788" s="301">
        <v>43280</v>
      </c>
      <c r="AT3788">
        <v>2309</v>
      </c>
      <c r="AU3788">
        <v>1889</v>
      </c>
    </row>
    <row r="3789" spans="1:47" x14ac:dyDescent="0.2">
      <c r="A3789" s="102">
        <v>2679</v>
      </c>
      <c r="B3789">
        <v>4183</v>
      </c>
      <c r="C3789" t="s">
        <v>1028</v>
      </c>
      <c r="D3789" t="s">
        <v>920</v>
      </c>
      <c r="E3789">
        <v>2221</v>
      </c>
      <c r="F3789">
        <v>2197</v>
      </c>
      <c r="G3789">
        <v>500</v>
      </c>
      <c r="H3789" t="s">
        <v>901</v>
      </c>
      <c r="I3789">
        <v>6770</v>
      </c>
      <c r="J3789" t="s">
        <v>21</v>
      </c>
      <c r="K3789" t="s">
        <v>903</v>
      </c>
      <c r="L3789">
        <v>1390</v>
      </c>
      <c r="M3789">
        <v>1344</v>
      </c>
      <c r="N3789">
        <v>800</v>
      </c>
      <c r="O3789" t="s">
        <v>898</v>
      </c>
      <c r="P3789">
        <v>0.92910377030214597</v>
      </c>
      <c r="Q3789">
        <v>0.90648951045107595</v>
      </c>
      <c r="R3789">
        <v>0.184058363200645</v>
      </c>
      <c r="S3789">
        <v>7.8252677526728695E-2</v>
      </c>
      <c r="T3789">
        <v>-0.88412049078856503</v>
      </c>
      <c r="U3789">
        <v>0.88412049078856503</v>
      </c>
      <c r="V3789">
        <v>1.0737561447634401</v>
      </c>
      <c r="W3789">
        <v>-10.65</v>
      </c>
      <c r="X3789">
        <v>2.12</v>
      </c>
      <c r="Y3789">
        <v>-267927</v>
      </c>
      <c r="Z3789">
        <v>-14885</v>
      </c>
      <c r="AA3789">
        <v>-0.9</v>
      </c>
      <c r="AB3789">
        <v>18</v>
      </c>
      <c r="AC3789">
        <v>6</v>
      </c>
      <c r="AD3789">
        <v>12</v>
      </c>
      <c r="AE3789">
        <v>33.33</v>
      </c>
      <c r="AF3789">
        <v>17</v>
      </c>
      <c r="AG3789">
        <v>3</v>
      </c>
      <c r="AH3789">
        <v>5</v>
      </c>
      <c r="AI3789">
        <v>10</v>
      </c>
      <c r="AJ3789" s="301">
        <v>43919</v>
      </c>
      <c r="AK3789">
        <v>2105</v>
      </c>
      <c r="AL3789">
        <v>1055</v>
      </c>
      <c r="AM3789" s="301">
        <v>43828</v>
      </c>
      <c r="AN3789">
        <v>2680</v>
      </c>
      <c r="AO3789">
        <v>2492</v>
      </c>
      <c r="AP3789" s="301">
        <v>43645</v>
      </c>
      <c r="AQ3789">
        <v>2728</v>
      </c>
      <c r="AR3789">
        <v>1869</v>
      </c>
      <c r="AS3789" s="301">
        <v>43280</v>
      </c>
      <c r="AT3789">
        <v>2913</v>
      </c>
      <c r="AU3789">
        <v>2830</v>
      </c>
    </row>
    <row r="3790" spans="1:47" x14ac:dyDescent="0.2">
      <c r="A3790" s="102">
        <v>2552</v>
      </c>
      <c r="B3790">
        <v>2222</v>
      </c>
      <c r="C3790" t="s">
        <v>474</v>
      </c>
      <c r="D3790" t="s">
        <v>923</v>
      </c>
      <c r="E3790">
        <v>4510</v>
      </c>
      <c r="F3790">
        <v>4385</v>
      </c>
      <c r="G3790">
        <v>200</v>
      </c>
      <c r="H3790" t="s">
        <v>901</v>
      </c>
      <c r="I3790">
        <v>8306</v>
      </c>
      <c r="J3790" t="s">
        <v>1029</v>
      </c>
      <c r="K3790" t="s">
        <v>940</v>
      </c>
      <c r="L3790">
        <v>422</v>
      </c>
      <c r="M3790">
        <v>422.5</v>
      </c>
      <c r="N3790">
        <v>2100</v>
      </c>
      <c r="O3790" t="s">
        <v>898</v>
      </c>
      <c r="P3790">
        <v>0.63276997102489396</v>
      </c>
      <c r="Q3790">
        <v>0.90970962605660899</v>
      </c>
      <c r="R3790">
        <v>0.2137714528594</v>
      </c>
      <c r="S3790" s="15">
        <v>1.0141984082276101E-2</v>
      </c>
      <c r="T3790">
        <v>-1.15649189126082</v>
      </c>
      <c r="U3790">
        <v>1.15649189126082</v>
      </c>
      <c r="V3790">
        <v>0.558900018707016</v>
      </c>
      <c r="W3790">
        <v>-7.25</v>
      </c>
      <c r="X3790">
        <v>1.17</v>
      </c>
      <c r="Y3790">
        <v>-268679</v>
      </c>
      <c r="Z3790">
        <v>-16792</v>
      </c>
      <c r="AA3790">
        <v>-1.1299999999999999</v>
      </c>
      <c r="AB3790">
        <v>16</v>
      </c>
      <c r="AC3790">
        <v>6</v>
      </c>
      <c r="AD3790">
        <v>10</v>
      </c>
      <c r="AE3790">
        <v>37.5</v>
      </c>
      <c r="AF3790">
        <v>16</v>
      </c>
      <c r="AG3790">
        <v>4</v>
      </c>
      <c r="AH3790">
        <v>4</v>
      </c>
      <c r="AI3790">
        <v>8</v>
      </c>
      <c r="AJ3790" s="301">
        <v>43919</v>
      </c>
      <c r="AK3790">
        <v>4865</v>
      </c>
      <c r="AL3790">
        <v>426.1</v>
      </c>
      <c r="AM3790" s="301">
        <v>43828</v>
      </c>
      <c r="AN3790">
        <v>8050</v>
      </c>
      <c r="AO3790">
        <v>593.20000000000005</v>
      </c>
      <c r="AP3790" s="301">
        <v>43645</v>
      </c>
      <c r="AQ3790">
        <v>5240</v>
      </c>
      <c r="AR3790">
        <v>524.29999999999995</v>
      </c>
      <c r="AS3790" s="301">
        <v>43280</v>
      </c>
      <c r="AT3790">
        <v>5370</v>
      </c>
      <c r="AU3790">
        <v>621.6</v>
      </c>
    </row>
    <row r="3791" spans="1:47" x14ac:dyDescent="0.2">
      <c r="A3791" s="102">
        <v>709</v>
      </c>
      <c r="B3791">
        <v>3863</v>
      </c>
      <c r="C3791" t="s">
        <v>1050</v>
      </c>
      <c r="D3791" t="s">
        <v>1049</v>
      </c>
      <c r="E3791">
        <v>1536</v>
      </c>
      <c r="F3791">
        <v>1503</v>
      </c>
      <c r="G3791">
        <v>700</v>
      </c>
      <c r="H3791" t="s">
        <v>898</v>
      </c>
      <c r="I3791">
        <v>7012</v>
      </c>
      <c r="J3791" t="s">
        <v>1054</v>
      </c>
      <c r="K3791" t="s">
        <v>913</v>
      </c>
      <c r="L3791">
        <v>1524</v>
      </c>
      <c r="M3791">
        <v>1487</v>
      </c>
      <c r="N3791">
        <v>700</v>
      </c>
      <c r="O3791" t="s">
        <v>901</v>
      </c>
      <c r="P3791">
        <v>0.86223433733752897</v>
      </c>
      <c r="Q3791">
        <v>0.95316876465320199</v>
      </c>
      <c r="R3791">
        <v>1.9447756897405199E-2</v>
      </c>
      <c r="S3791">
        <v>4.7703201633672102E-2</v>
      </c>
      <c r="T3791">
        <v>0.75833196353642995</v>
      </c>
      <c r="U3791">
        <v>0.75833196353642995</v>
      </c>
      <c r="V3791">
        <v>0.56945777251052698</v>
      </c>
      <c r="W3791">
        <v>4.4800000000000004</v>
      </c>
      <c r="X3791">
        <v>1.06</v>
      </c>
      <c r="Y3791">
        <v>-268952</v>
      </c>
      <c r="Z3791">
        <v>-20689</v>
      </c>
      <c r="AA3791">
        <v>-1.04</v>
      </c>
      <c r="AB3791">
        <v>13</v>
      </c>
      <c r="AC3791">
        <v>5</v>
      </c>
      <c r="AD3791">
        <v>8</v>
      </c>
      <c r="AE3791">
        <v>38.46</v>
      </c>
      <c r="AF3791">
        <v>19</v>
      </c>
      <c r="AG3791">
        <v>1</v>
      </c>
      <c r="AH3791">
        <v>3</v>
      </c>
      <c r="AI3791">
        <v>9</v>
      </c>
      <c r="AJ3791" s="301">
        <v>43919</v>
      </c>
      <c r="AK3791">
        <v>1583</v>
      </c>
      <c r="AL3791">
        <v>1613</v>
      </c>
      <c r="AM3791" s="301">
        <v>43828</v>
      </c>
      <c r="AN3791">
        <v>1848</v>
      </c>
      <c r="AO3791">
        <v>2408</v>
      </c>
      <c r="AP3791" s="301">
        <v>43645</v>
      </c>
      <c r="AQ3791">
        <v>1925</v>
      </c>
      <c r="AR3791">
        <v>2584</v>
      </c>
      <c r="AS3791" s="301">
        <v>43280</v>
      </c>
      <c r="AT3791">
        <v>1732</v>
      </c>
      <c r="AU3791">
        <v>3200</v>
      </c>
    </row>
    <row r="3792" spans="1:47" x14ac:dyDescent="0.2">
      <c r="A3792" s="102">
        <v>2668</v>
      </c>
      <c r="B3792">
        <v>3197</v>
      </c>
      <c r="C3792" t="s">
        <v>508</v>
      </c>
      <c r="D3792" t="s">
        <v>921</v>
      </c>
      <c r="E3792">
        <v>1738</v>
      </c>
      <c r="F3792">
        <v>1715</v>
      </c>
      <c r="G3792">
        <v>600</v>
      </c>
      <c r="H3792" t="s">
        <v>901</v>
      </c>
      <c r="I3792">
        <v>7453</v>
      </c>
      <c r="J3792" t="s">
        <v>50</v>
      </c>
      <c r="K3792" t="s">
        <v>921</v>
      </c>
      <c r="L3792">
        <v>1533</v>
      </c>
      <c r="M3792">
        <v>1495</v>
      </c>
      <c r="N3792">
        <v>700</v>
      </c>
      <c r="O3792" t="s">
        <v>898</v>
      </c>
      <c r="P3792">
        <v>0.939422132817336</v>
      </c>
      <c r="Q3792">
        <v>0.90678755835008495</v>
      </c>
      <c r="R3792">
        <v>2.41873829784954E-2</v>
      </c>
      <c r="S3792">
        <v>9.8164559690722807E-3</v>
      </c>
      <c r="T3792">
        <v>-0.75497722813116597</v>
      </c>
      <c r="U3792">
        <v>0.75497722813116597</v>
      </c>
      <c r="V3792">
        <v>0.82280063146790505</v>
      </c>
      <c r="W3792">
        <v>-10.15</v>
      </c>
      <c r="X3792">
        <v>1.7</v>
      </c>
      <c r="Y3792">
        <v>-269118</v>
      </c>
      <c r="Z3792">
        <v>-15830</v>
      </c>
      <c r="AA3792">
        <v>-0.71</v>
      </c>
      <c r="AB3792">
        <v>17</v>
      </c>
      <c r="AC3792">
        <v>6</v>
      </c>
      <c r="AD3792">
        <v>11</v>
      </c>
      <c r="AE3792">
        <v>35.29</v>
      </c>
      <c r="AF3792">
        <v>18</v>
      </c>
      <c r="AG3792">
        <v>4</v>
      </c>
      <c r="AH3792">
        <v>4</v>
      </c>
      <c r="AI3792">
        <v>9</v>
      </c>
      <c r="AJ3792" s="301">
        <v>43919</v>
      </c>
      <c r="AK3792">
        <v>1614</v>
      </c>
      <c r="AL3792">
        <v>1204</v>
      </c>
      <c r="AM3792" s="301">
        <v>43828</v>
      </c>
      <c r="AN3792">
        <v>2135</v>
      </c>
      <c r="AO3792">
        <v>2556</v>
      </c>
      <c r="AP3792" s="301">
        <v>43645</v>
      </c>
      <c r="AQ3792">
        <v>1873</v>
      </c>
      <c r="AR3792">
        <v>1959</v>
      </c>
      <c r="AS3792" s="301">
        <v>43280</v>
      </c>
      <c r="AT3792">
        <v>1626</v>
      </c>
      <c r="AU3792">
        <v>3775</v>
      </c>
    </row>
    <row r="3793" spans="1:47" x14ac:dyDescent="0.2">
      <c r="A3793" s="102">
        <v>2186</v>
      </c>
      <c r="B3793">
        <v>1801</v>
      </c>
      <c r="C3793" t="s">
        <v>1352</v>
      </c>
      <c r="D3793" t="s">
        <v>907</v>
      </c>
      <c r="E3793">
        <v>3845</v>
      </c>
      <c r="F3793">
        <v>3905</v>
      </c>
      <c r="G3793">
        <v>200</v>
      </c>
      <c r="H3793" t="s">
        <v>898</v>
      </c>
      <c r="I3793">
        <v>8425</v>
      </c>
      <c r="J3793" t="s">
        <v>1016</v>
      </c>
      <c r="K3793" t="s">
        <v>904</v>
      </c>
      <c r="L3793">
        <v>2378</v>
      </c>
      <c r="M3793">
        <v>2356</v>
      </c>
      <c r="N3793">
        <v>300</v>
      </c>
      <c r="O3793" t="s">
        <v>901</v>
      </c>
      <c r="P3793">
        <v>0.92799109942892599</v>
      </c>
      <c r="Q3793">
        <v>0.92013366187354095</v>
      </c>
      <c r="R3793">
        <v>0.107473608425908</v>
      </c>
      <c r="S3793">
        <v>4.5037930163980298E-2</v>
      </c>
      <c r="T3793">
        <v>0.79644948106992597</v>
      </c>
      <c r="U3793">
        <v>0.79644948106992597</v>
      </c>
      <c r="V3793">
        <v>0.56021612276421295</v>
      </c>
      <c r="W3793">
        <v>3.85</v>
      </c>
      <c r="X3793">
        <v>9.5</v>
      </c>
      <c r="Y3793">
        <v>-269562</v>
      </c>
      <c r="Z3793">
        <v>-33695</v>
      </c>
      <c r="AA3793">
        <v>-2.08</v>
      </c>
      <c r="AB3793">
        <v>8</v>
      </c>
      <c r="AC3793">
        <v>1</v>
      </c>
      <c r="AD3793">
        <v>7</v>
      </c>
      <c r="AE3793">
        <v>12.5</v>
      </c>
      <c r="AF3793">
        <v>20</v>
      </c>
      <c r="AG3793">
        <v>0</v>
      </c>
      <c r="AH3793">
        <v>2</v>
      </c>
      <c r="AI3793">
        <v>6</v>
      </c>
      <c r="AJ3793" s="301">
        <v>43919</v>
      </c>
      <c r="AK3793">
        <v>3355</v>
      </c>
      <c r="AL3793">
        <v>2183</v>
      </c>
      <c r="AM3793" s="301">
        <v>43828</v>
      </c>
      <c r="AN3793">
        <v>4545</v>
      </c>
      <c r="AO3793">
        <v>3425</v>
      </c>
      <c r="AP3793" s="301">
        <v>43645</v>
      </c>
      <c r="AQ3793">
        <v>3990</v>
      </c>
      <c r="AR3793">
        <v>2692</v>
      </c>
      <c r="AS3793" s="301">
        <v>43280</v>
      </c>
      <c r="AT3793">
        <v>5980</v>
      </c>
      <c r="AU3793">
        <v>2815</v>
      </c>
    </row>
    <row r="3794" spans="1:47" x14ac:dyDescent="0.2">
      <c r="A3794" s="102">
        <v>2780</v>
      </c>
      <c r="B3794">
        <v>4634</v>
      </c>
      <c r="C3794" t="s">
        <v>62</v>
      </c>
      <c r="D3794" t="s">
        <v>920</v>
      </c>
      <c r="E3794">
        <v>1984</v>
      </c>
      <c r="F3794">
        <v>2000</v>
      </c>
      <c r="G3794">
        <v>500</v>
      </c>
      <c r="H3794" t="s">
        <v>901</v>
      </c>
      <c r="I3794">
        <v>8358</v>
      </c>
      <c r="J3794" t="s">
        <v>1097</v>
      </c>
      <c r="K3794" t="s">
        <v>940</v>
      </c>
      <c r="L3794">
        <v>377</v>
      </c>
      <c r="M3794">
        <v>375</v>
      </c>
      <c r="N3794">
        <v>2700</v>
      </c>
      <c r="O3794" t="s">
        <v>898</v>
      </c>
      <c r="P3794">
        <v>0.762434175565048</v>
      </c>
      <c r="Q3794">
        <v>0.90406995844858995</v>
      </c>
      <c r="R3794">
        <v>1.2550092819303099E-3</v>
      </c>
      <c r="S3794">
        <v>9.6944971250602099E-2</v>
      </c>
      <c r="T3794">
        <v>-0.40246509332409203</v>
      </c>
      <c r="U3794">
        <v>0.40246509332409203</v>
      </c>
      <c r="V3794">
        <v>0.483801588458669</v>
      </c>
      <c r="W3794">
        <v>-2.08</v>
      </c>
      <c r="X3794">
        <v>1.25</v>
      </c>
      <c r="Y3794">
        <v>-270402</v>
      </c>
      <c r="Z3794">
        <v>-20800</v>
      </c>
      <c r="AA3794">
        <v>-1.1000000000000001</v>
      </c>
      <c r="AB3794">
        <v>13</v>
      </c>
      <c r="AC3794">
        <v>4</v>
      </c>
      <c r="AD3794">
        <v>9</v>
      </c>
      <c r="AE3794">
        <v>30.77</v>
      </c>
      <c r="AF3794">
        <v>14</v>
      </c>
      <c r="AG3794">
        <v>4</v>
      </c>
      <c r="AH3794">
        <v>4</v>
      </c>
      <c r="AI3794">
        <v>5</v>
      </c>
      <c r="AJ3794" s="301">
        <v>43919</v>
      </c>
      <c r="AK3794">
        <v>2221</v>
      </c>
      <c r="AL3794">
        <v>370</v>
      </c>
      <c r="AM3794" s="301">
        <v>43828</v>
      </c>
      <c r="AN3794">
        <v>2667</v>
      </c>
      <c r="AO3794">
        <v>498</v>
      </c>
      <c r="AP3794" s="301">
        <v>43645</v>
      </c>
      <c r="AQ3794">
        <v>2387</v>
      </c>
      <c r="AR3794">
        <v>412</v>
      </c>
      <c r="AS3794" s="301">
        <v>43280</v>
      </c>
      <c r="AT3794">
        <v>2796</v>
      </c>
      <c r="AU3794">
        <v>974</v>
      </c>
    </row>
    <row r="3795" spans="1:47" x14ac:dyDescent="0.2">
      <c r="A3795" s="102">
        <v>1335</v>
      </c>
      <c r="B3795">
        <v>5803</v>
      </c>
      <c r="C3795" t="s">
        <v>23</v>
      </c>
      <c r="D3795" t="s">
        <v>911</v>
      </c>
      <c r="E3795">
        <v>312</v>
      </c>
      <c r="F3795">
        <v>308</v>
      </c>
      <c r="G3795">
        <v>3500</v>
      </c>
      <c r="H3795" t="s">
        <v>901</v>
      </c>
      <c r="I3795">
        <v>8850</v>
      </c>
      <c r="J3795" t="s">
        <v>1345</v>
      </c>
      <c r="K3795" t="s">
        <v>917</v>
      </c>
      <c r="L3795">
        <v>2237</v>
      </c>
      <c r="M3795">
        <v>2184</v>
      </c>
      <c r="N3795">
        <v>500</v>
      </c>
      <c r="O3795" t="s">
        <v>898</v>
      </c>
      <c r="P3795">
        <v>0.79583645642293799</v>
      </c>
      <c r="Q3795">
        <v>0.94063215869129402</v>
      </c>
      <c r="R3795">
        <v>4.8384874374994703E-2</v>
      </c>
      <c r="S3795" s="15">
        <v>2.5283233331869201E-2</v>
      </c>
      <c r="T3795">
        <v>-1.0948810642234299</v>
      </c>
      <c r="U3795">
        <v>1.0948810642234299</v>
      </c>
      <c r="V3795">
        <v>1.56569548435826</v>
      </c>
      <c r="W3795">
        <v>-5.04</v>
      </c>
      <c r="X3795">
        <v>1.28</v>
      </c>
      <c r="Y3795">
        <v>-271011</v>
      </c>
      <c r="Z3795">
        <v>-16938</v>
      </c>
      <c r="AA3795">
        <v>-0.81</v>
      </c>
      <c r="AB3795">
        <v>16</v>
      </c>
      <c r="AC3795">
        <v>7</v>
      </c>
      <c r="AD3795">
        <v>9</v>
      </c>
      <c r="AE3795">
        <v>43.75</v>
      </c>
      <c r="AF3795">
        <v>16</v>
      </c>
      <c r="AG3795">
        <v>3</v>
      </c>
      <c r="AH3795">
        <v>4</v>
      </c>
      <c r="AI3795">
        <v>9</v>
      </c>
      <c r="AJ3795" s="301">
        <v>43919</v>
      </c>
      <c r="AK3795">
        <v>317</v>
      </c>
      <c r="AL3795">
        <v>2067</v>
      </c>
      <c r="AM3795" s="301">
        <v>43828</v>
      </c>
      <c r="AN3795">
        <v>452</v>
      </c>
      <c r="AO3795">
        <v>2785</v>
      </c>
      <c r="AP3795" s="301">
        <v>43645</v>
      </c>
      <c r="AQ3795">
        <v>421</v>
      </c>
      <c r="AR3795">
        <v>2621</v>
      </c>
      <c r="AS3795" s="301">
        <v>43280</v>
      </c>
      <c r="AT3795">
        <v>689</v>
      </c>
      <c r="AU3795">
        <v>2610</v>
      </c>
    </row>
    <row r="3796" spans="1:47" x14ac:dyDescent="0.2">
      <c r="A3796" s="102">
        <v>1216</v>
      </c>
      <c r="B3796">
        <v>3405</v>
      </c>
      <c r="C3796" t="s">
        <v>1265</v>
      </c>
      <c r="D3796" t="s">
        <v>920</v>
      </c>
      <c r="E3796">
        <v>1120</v>
      </c>
      <c r="F3796">
        <v>1104</v>
      </c>
      <c r="G3796">
        <v>800</v>
      </c>
      <c r="H3796" t="s">
        <v>901</v>
      </c>
      <c r="I3796">
        <v>8316</v>
      </c>
      <c r="J3796" t="s">
        <v>1051</v>
      </c>
      <c r="K3796" t="s">
        <v>940</v>
      </c>
      <c r="L3796">
        <v>3001</v>
      </c>
      <c r="M3796">
        <v>3011</v>
      </c>
      <c r="N3796">
        <v>300</v>
      </c>
      <c r="O3796" t="s">
        <v>898</v>
      </c>
      <c r="P3796">
        <v>0.94900182780571796</v>
      </c>
      <c r="Q3796">
        <v>0.94330004418386204</v>
      </c>
      <c r="R3796" s="15">
        <v>0.12388542241101901</v>
      </c>
      <c r="S3796">
        <v>9.1584775641345803E-4</v>
      </c>
      <c r="T3796">
        <v>-1.08585332197603</v>
      </c>
      <c r="U3796">
        <v>1.08585332197603</v>
      </c>
      <c r="V3796">
        <v>0.33119370728523401</v>
      </c>
      <c r="W3796">
        <v>-3.89</v>
      </c>
      <c r="X3796">
        <v>2.23</v>
      </c>
      <c r="Y3796">
        <v>-271412</v>
      </c>
      <c r="Z3796">
        <v>-27141</v>
      </c>
      <c r="AA3796">
        <v>-1.47</v>
      </c>
      <c r="AB3796">
        <v>10</v>
      </c>
      <c r="AC3796">
        <v>4</v>
      </c>
      <c r="AD3796">
        <v>6</v>
      </c>
      <c r="AE3796">
        <v>40</v>
      </c>
      <c r="AF3796">
        <v>20</v>
      </c>
      <c r="AG3796">
        <v>0</v>
      </c>
      <c r="AH3796">
        <v>1</v>
      </c>
      <c r="AI3796">
        <v>9</v>
      </c>
      <c r="AJ3796" s="301">
        <v>43919</v>
      </c>
      <c r="AK3796">
        <v>1129</v>
      </c>
      <c r="AL3796">
        <v>2750.5</v>
      </c>
      <c r="AM3796" s="301">
        <v>43828</v>
      </c>
      <c r="AN3796">
        <v>1331</v>
      </c>
      <c r="AO3796">
        <v>4038</v>
      </c>
      <c r="AP3796" s="301">
        <v>43645</v>
      </c>
      <c r="AQ3796">
        <v>1308</v>
      </c>
      <c r="AR3796">
        <v>3843</v>
      </c>
      <c r="AS3796" s="301">
        <v>43280</v>
      </c>
      <c r="AT3796">
        <v>1497</v>
      </c>
      <c r="AU3796">
        <v>4233</v>
      </c>
    </row>
    <row r="3797" spans="1:47" x14ac:dyDescent="0.2">
      <c r="A3797" s="102">
        <v>3223</v>
      </c>
      <c r="B3797">
        <v>4061</v>
      </c>
      <c r="C3797" t="s">
        <v>1067</v>
      </c>
      <c r="D3797" t="s">
        <v>920</v>
      </c>
      <c r="E3797">
        <v>2593</v>
      </c>
      <c r="F3797">
        <v>2591</v>
      </c>
      <c r="G3797">
        <v>300</v>
      </c>
      <c r="H3797" t="s">
        <v>901</v>
      </c>
      <c r="I3797">
        <v>6103</v>
      </c>
      <c r="J3797" t="s">
        <v>1464</v>
      </c>
      <c r="K3797" t="s">
        <v>909</v>
      </c>
      <c r="L3797">
        <v>4470</v>
      </c>
      <c r="M3797">
        <v>4435</v>
      </c>
      <c r="N3797">
        <v>200</v>
      </c>
      <c r="O3797" t="s">
        <v>898</v>
      </c>
      <c r="P3797">
        <v>0.51828133594218295</v>
      </c>
      <c r="Q3797">
        <v>0.88861700680133204</v>
      </c>
      <c r="R3797">
        <v>2.6357358815886798E-4</v>
      </c>
      <c r="S3797" s="15">
        <v>8.6434496098486802E-2</v>
      </c>
      <c r="T3797">
        <v>-0.73127020544255195</v>
      </c>
      <c r="U3797">
        <v>0.73127020544255195</v>
      </c>
      <c r="V3797">
        <v>0.79499709135998298</v>
      </c>
      <c r="W3797">
        <v>-10.53</v>
      </c>
      <c r="X3797">
        <v>12.37</v>
      </c>
      <c r="Y3797">
        <v>-271870</v>
      </c>
      <c r="Z3797">
        <v>-67968</v>
      </c>
      <c r="AA3797">
        <v>-4.76</v>
      </c>
      <c r="AB3797">
        <v>4</v>
      </c>
      <c r="AC3797">
        <v>1</v>
      </c>
      <c r="AD3797">
        <v>3</v>
      </c>
      <c r="AE3797">
        <v>25</v>
      </c>
      <c r="AF3797">
        <v>14</v>
      </c>
      <c r="AG3797">
        <v>1</v>
      </c>
      <c r="AH3797">
        <v>2</v>
      </c>
      <c r="AI3797">
        <v>1</v>
      </c>
      <c r="AJ3797" s="301">
        <v>43919</v>
      </c>
      <c r="AK3797">
        <v>2346</v>
      </c>
      <c r="AL3797">
        <v>3465</v>
      </c>
      <c r="AM3797" s="301">
        <v>43828</v>
      </c>
      <c r="AN3797">
        <v>3270</v>
      </c>
      <c r="AO3797">
        <v>5800</v>
      </c>
      <c r="AP3797" s="301">
        <v>43645</v>
      </c>
      <c r="AQ3797">
        <v>3320</v>
      </c>
      <c r="AR3797">
        <v>5900</v>
      </c>
      <c r="AS3797" s="301">
        <v>43280</v>
      </c>
      <c r="AT3797">
        <v>3615</v>
      </c>
      <c r="AU3797">
        <v>5660</v>
      </c>
    </row>
    <row r="3798" spans="1:47" x14ac:dyDescent="0.2">
      <c r="A3798" s="102">
        <v>1840</v>
      </c>
      <c r="B3798">
        <v>5938</v>
      </c>
      <c r="C3798" t="s">
        <v>1395</v>
      </c>
      <c r="D3798" t="s">
        <v>1032</v>
      </c>
      <c r="E3798">
        <v>1514</v>
      </c>
      <c r="F3798">
        <v>1480</v>
      </c>
      <c r="G3798">
        <v>600</v>
      </c>
      <c r="H3798" t="s">
        <v>898</v>
      </c>
      <c r="I3798">
        <v>8801</v>
      </c>
      <c r="J3798" t="s">
        <v>1458</v>
      </c>
      <c r="K3798" t="s">
        <v>917</v>
      </c>
      <c r="L3798">
        <v>1870</v>
      </c>
      <c r="M3798">
        <v>1885.5</v>
      </c>
      <c r="N3798">
        <v>500</v>
      </c>
      <c r="O3798" t="s">
        <v>901</v>
      </c>
      <c r="P3798">
        <v>0.83814871872234298</v>
      </c>
      <c r="Q3798">
        <v>0.92878120516992602</v>
      </c>
      <c r="R3798">
        <v>9.6419399219850793E-2</v>
      </c>
      <c r="S3798">
        <v>9.3391107988738106E-2</v>
      </c>
      <c r="T3798">
        <v>1.7089075021680999</v>
      </c>
      <c r="U3798">
        <v>1.7089075021680999</v>
      </c>
      <c r="V3798">
        <v>2.1019554777145601</v>
      </c>
      <c r="W3798">
        <v>10.01</v>
      </c>
      <c r="X3798">
        <v>5.81</v>
      </c>
      <c r="Y3798">
        <v>-274981</v>
      </c>
      <c r="Z3798">
        <v>-19642</v>
      </c>
      <c r="AA3798">
        <v>-0.91</v>
      </c>
      <c r="AB3798">
        <v>14</v>
      </c>
      <c r="AC3798">
        <v>7</v>
      </c>
      <c r="AD3798">
        <v>7</v>
      </c>
      <c r="AE3798">
        <v>50</v>
      </c>
      <c r="AF3798">
        <v>17</v>
      </c>
      <c r="AG3798">
        <v>2</v>
      </c>
      <c r="AH3798">
        <v>3</v>
      </c>
      <c r="AI3798">
        <v>9</v>
      </c>
      <c r="AJ3798" s="301">
        <v>43919</v>
      </c>
      <c r="AK3798">
        <v>1332</v>
      </c>
      <c r="AL3798">
        <v>1862.5</v>
      </c>
      <c r="AM3798" s="301">
        <v>43828</v>
      </c>
      <c r="AN3798">
        <v>1889</v>
      </c>
      <c r="AO3798">
        <v>2672</v>
      </c>
      <c r="AP3798" s="301">
        <v>43645</v>
      </c>
      <c r="AQ3798">
        <v>1774</v>
      </c>
      <c r="AR3798">
        <v>2641</v>
      </c>
      <c r="AS3798" s="301">
        <v>43280</v>
      </c>
      <c r="AT3798">
        <v>2190</v>
      </c>
      <c r="AU3798">
        <v>2645.5</v>
      </c>
    </row>
    <row r="3799" spans="1:47" x14ac:dyDescent="0.2">
      <c r="A3799" s="102">
        <v>4063</v>
      </c>
      <c r="B3799">
        <v>4530</v>
      </c>
      <c r="C3799" t="s">
        <v>752</v>
      </c>
      <c r="D3799" t="s">
        <v>918</v>
      </c>
      <c r="E3799">
        <v>5850</v>
      </c>
      <c r="F3799">
        <v>5810</v>
      </c>
      <c r="G3799">
        <v>100</v>
      </c>
      <c r="H3799" t="s">
        <v>898</v>
      </c>
      <c r="I3799">
        <v>7729</v>
      </c>
      <c r="J3799" t="s">
        <v>446</v>
      </c>
      <c r="K3799" t="s">
        <v>906</v>
      </c>
      <c r="L3799">
        <v>3430</v>
      </c>
      <c r="M3799">
        <v>3420</v>
      </c>
      <c r="N3799">
        <v>200</v>
      </c>
      <c r="O3799" t="s">
        <v>901</v>
      </c>
      <c r="P3799">
        <v>0.51891012221097599</v>
      </c>
      <c r="Q3799">
        <v>0.85229866433590096</v>
      </c>
      <c r="R3799">
        <v>0.45231489139568498</v>
      </c>
      <c r="S3799">
        <v>3.4363296456380497E-2</v>
      </c>
      <c r="T3799">
        <v>1.3535288092893001</v>
      </c>
      <c r="U3799">
        <v>1.3535288092893001</v>
      </c>
      <c r="V3799">
        <v>1.38735148705704</v>
      </c>
      <c r="W3799">
        <v>9.0500000000000007</v>
      </c>
      <c r="X3799">
        <v>17.73</v>
      </c>
      <c r="Y3799">
        <v>-275003</v>
      </c>
      <c r="Z3799">
        <v>-45834</v>
      </c>
      <c r="AA3799">
        <v>-2.91</v>
      </c>
      <c r="AB3799">
        <v>6</v>
      </c>
      <c r="AC3799">
        <v>1</v>
      </c>
      <c r="AD3799">
        <v>5</v>
      </c>
      <c r="AE3799">
        <v>16.670000000000002</v>
      </c>
      <c r="AF3799">
        <v>18</v>
      </c>
      <c r="AG3799">
        <v>0</v>
      </c>
      <c r="AH3799">
        <v>2</v>
      </c>
      <c r="AI3799">
        <v>4</v>
      </c>
      <c r="AJ3799" s="301">
        <v>43919</v>
      </c>
      <c r="AK3799">
        <v>5370</v>
      </c>
      <c r="AL3799">
        <v>2946</v>
      </c>
      <c r="AM3799" s="301">
        <v>43828</v>
      </c>
      <c r="AN3799">
        <v>5350</v>
      </c>
      <c r="AO3799">
        <v>4260</v>
      </c>
      <c r="AP3799" s="301">
        <v>43645</v>
      </c>
      <c r="AQ3799">
        <v>4455</v>
      </c>
      <c r="AR3799">
        <v>2914</v>
      </c>
      <c r="AS3799" s="301">
        <v>43280</v>
      </c>
      <c r="AT3799">
        <v>9080</v>
      </c>
      <c r="AU3799">
        <v>3655</v>
      </c>
    </row>
    <row r="3800" spans="1:47" x14ac:dyDescent="0.2">
      <c r="A3800" s="102">
        <v>2107</v>
      </c>
      <c r="B3800">
        <v>3863</v>
      </c>
      <c r="C3800" t="s">
        <v>1050</v>
      </c>
      <c r="D3800" t="s">
        <v>1049</v>
      </c>
      <c r="E3800">
        <v>1536</v>
      </c>
      <c r="F3800">
        <v>1503</v>
      </c>
      <c r="G3800">
        <v>600</v>
      </c>
      <c r="H3800" t="s">
        <v>901</v>
      </c>
      <c r="I3800">
        <v>8078</v>
      </c>
      <c r="J3800" t="s">
        <v>1192</v>
      </c>
      <c r="K3800" t="s">
        <v>905</v>
      </c>
      <c r="L3800">
        <v>1940</v>
      </c>
      <c r="M3800">
        <v>1940</v>
      </c>
      <c r="N3800">
        <v>500</v>
      </c>
      <c r="O3800" t="s">
        <v>898</v>
      </c>
      <c r="P3800">
        <v>0.77923544218841201</v>
      </c>
      <c r="Q3800">
        <v>0.92201249500822802</v>
      </c>
      <c r="R3800">
        <v>2.5892990961360498E-3</v>
      </c>
      <c r="S3800">
        <v>2.16486127426768E-2</v>
      </c>
      <c r="T3800">
        <v>-1.4664232447696901</v>
      </c>
      <c r="U3800">
        <v>1.4664232447696901</v>
      </c>
      <c r="V3800">
        <v>1.19963869609615</v>
      </c>
      <c r="W3800">
        <v>-12.63</v>
      </c>
      <c r="X3800">
        <v>7.03</v>
      </c>
      <c r="Y3800">
        <v>-275170</v>
      </c>
      <c r="Z3800">
        <v>-17198</v>
      </c>
      <c r="AA3800">
        <v>-1.01</v>
      </c>
      <c r="AB3800">
        <v>16</v>
      </c>
      <c r="AC3800">
        <v>7</v>
      </c>
      <c r="AD3800">
        <v>9</v>
      </c>
      <c r="AE3800">
        <v>43.75</v>
      </c>
      <c r="AF3800">
        <v>18</v>
      </c>
      <c r="AG3800">
        <v>2</v>
      </c>
      <c r="AH3800">
        <v>3</v>
      </c>
      <c r="AI3800">
        <v>11</v>
      </c>
      <c r="AJ3800" s="301">
        <v>43919</v>
      </c>
      <c r="AK3800">
        <v>1583</v>
      </c>
      <c r="AL3800">
        <v>1737</v>
      </c>
      <c r="AM3800" s="301">
        <v>43828</v>
      </c>
      <c r="AN3800">
        <v>1848</v>
      </c>
      <c r="AO3800">
        <v>2877</v>
      </c>
      <c r="AP3800" s="301">
        <v>43645</v>
      </c>
      <c r="AQ3800">
        <v>1925</v>
      </c>
      <c r="AR3800">
        <v>2987</v>
      </c>
      <c r="AS3800" s="301">
        <v>43280</v>
      </c>
      <c r="AT3800">
        <v>1732</v>
      </c>
      <c r="AU3800">
        <v>4185</v>
      </c>
    </row>
    <row r="3801" spans="1:47" x14ac:dyDescent="0.2">
      <c r="A3801" s="102">
        <v>4008</v>
      </c>
      <c r="B3801">
        <v>5301</v>
      </c>
      <c r="C3801" t="s">
        <v>553</v>
      </c>
      <c r="D3801" t="s">
        <v>897</v>
      </c>
      <c r="E3801">
        <v>1010</v>
      </c>
      <c r="F3801">
        <v>1001</v>
      </c>
      <c r="G3801">
        <v>1000</v>
      </c>
      <c r="H3801" t="s">
        <v>901</v>
      </c>
      <c r="I3801">
        <v>5929</v>
      </c>
      <c r="J3801" t="s">
        <v>1207</v>
      </c>
      <c r="K3801" t="s">
        <v>1032</v>
      </c>
      <c r="L3801">
        <v>942</v>
      </c>
      <c r="M3801">
        <v>939</v>
      </c>
      <c r="N3801">
        <v>1100</v>
      </c>
      <c r="O3801" t="s">
        <v>898</v>
      </c>
      <c r="P3801">
        <v>0.87924648481364898</v>
      </c>
      <c r="Q3801">
        <v>0.85560228432416796</v>
      </c>
      <c r="R3801">
        <v>0.43589616528624597</v>
      </c>
      <c r="S3801">
        <v>3.17449825306344E-3</v>
      </c>
      <c r="T3801">
        <v>-0.12698854898793399</v>
      </c>
      <c r="U3801">
        <v>0.12698854898793399</v>
      </c>
      <c r="V3801">
        <v>0.123592786882853</v>
      </c>
      <c r="W3801">
        <v>-0.77</v>
      </c>
      <c r="X3801">
        <v>3.19</v>
      </c>
      <c r="Y3801">
        <v>-279356</v>
      </c>
      <c r="Z3801">
        <v>-17460</v>
      </c>
      <c r="AA3801">
        <v>-0.98</v>
      </c>
      <c r="AB3801">
        <v>16</v>
      </c>
      <c r="AC3801">
        <v>8</v>
      </c>
      <c r="AD3801">
        <v>8</v>
      </c>
      <c r="AE3801">
        <v>50</v>
      </c>
      <c r="AF3801">
        <v>16</v>
      </c>
      <c r="AG3801">
        <v>3</v>
      </c>
      <c r="AH3801">
        <v>6</v>
      </c>
      <c r="AI3801">
        <v>7</v>
      </c>
      <c r="AJ3801" s="301">
        <v>43919</v>
      </c>
      <c r="AK3801">
        <v>903</v>
      </c>
      <c r="AL3801">
        <v>857</v>
      </c>
      <c r="AM3801" s="301">
        <v>43828</v>
      </c>
      <c r="AN3801">
        <v>1095</v>
      </c>
      <c r="AO3801">
        <v>1229</v>
      </c>
      <c r="AP3801" s="301">
        <v>43645</v>
      </c>
      <c r="AQ3801">
        <v>1140</v>
      </c>
      <c r="AR3801">
        <v>1181</v>
      </c>
      <c r="AS3801" s="301">
        <v>43280</v>
      </c>
      <c r="AT3801">
        <v>1975</v>
      </c>
      <c r="AU3801">
        <v>1159</v>
      </c>
    </row>
    <row r="3802" spans="1:47" x14ac:dyDescent="0.2">
      <c r="A3802" s="102">
        <v>2092</v>
      </c>
      <c r="B3802">
        <v>4739</v>
      </c>
      <c r="C3802" t="s">
        <v>938</v>
      </c>
      <c r="D3802" t="s">
        <v>900</v>
      </c>
      <c r="E3802">
        <v>4060</v>
      </c>
      <c r="F3802">
        <v>4035</v>
      </c>
      <c r="G3802">
        <v>300</v>
      </c>
      <c r="H3802" t="s">
        <v>901</v>
      </c>
      <c r="I3802">
        <v>6920</v>
      </c>
      <c r="J3802" t="s">
        <v>902</v>
      </c>
      <c r="K3802" t="s">
        <v>903</v>
      </c>
      <c r="L3802">
        <v>10380</v>
      </c>
      <c r="M3802">
        <v>10740</v>
      </c>
      <c r="N3802">
        <v>100</v>
      </c>
      <c r="O3802" t="s">
        <v>898</v>
      </c>
      <c r="P3802">
        <v>0.96543194030259205</v>
      </c>
      <c r="Q3802">
        <v>0.92249304906427998</v>
      </c>
      <c r="R3802">
        <v>2.0993839987629502E-3</v>
      </c>
      <c r="S3802">
        <v>1.1709695634939499E-2</v>
      </c>
      <c r="T3802">
        <v>-1.2841185678271001</v>
      </c>
      <c r="U3802">
        <v>1.2841185678271001</v>
      </c>
      <c r="V3802">
        <v>1.13228461020521</v>
      </c>
      <c r="W3802">
        <v>-29.94</v>
      </c>
      <c r="X3802">
        <v>12.71</v>
      </c>
      <c r="Y3802">
        <v>-279397</v>
      </c>
      <c r="Z3802">
        <v>-21492</v>
      </c>
      <c r="AA3802">
        <v>-1.35</v>
      </c>
      <c r="AB3802">
        <v>13</v>
      </c>
      <c r="AC3802">
        <v>4</v>
      </c>
      <c r="AD3802">
        <v>9</v>
      </c>
      <c r="AE3802">
        <v>30.77</v>
      </c>
      <c r="AF3802">
        <v>18</v>
      </c>
      <c r="AG3802">
        <v>1</v>
      </c>
      <c r="AH3802">
        <v>4</v>
      </c>
      <c r="AI3802">
        <v>8</v>
      </c>
      <c r="AJ3802" s="301">
        <v>43919</v>
      </c>
      <c r="AK3802">
        <v>3150</v>
      </c>
      <c r="AL3802">
        <v>5160</v>
      </c>
      <c r="AM3802" s="301">
        <v>43828</v>
      </c>
      <c r="AN3802">
        <v>3075</v>
      </c>
      <c r="AO3802">
        <v>5560</v>
      </c>
      <c r="AP3802" s="301">
        <v>43645</v>
      </c>
      <c r="AQ3802">
        <v>2826</v>
      </c>
      <c r="AR3802">
        <v>2245</v>
      </c>
      <c r="AS3802" s="301">
        <v>43280</v>
      </c>
      <c r="AT3802">
        <v>1889</v>
      </c>
      <c r="AU3802">
        <v>1523</v>
      </c>
    </row>
    <row r="3803" spans="1:47" x14ac:dyDescent="0.2">
      <c r="A3803" s="102">
        <v>2335</v>
      </c>
      <c r="B3803">
        <v>1860</v>
      </c>
      <c r="C3803" t="s">
        <v>53</v>
      </c>
      <c r="D3803" t="s">
        <v>907</v>
      </c>
      <c r="E3803">
        <v>672</v>
      </c>
      <c r="F3803">
        <v>683</v>
      </c>
      <c r="G3803">
        <v>1400</v>
      </c>
      <c r="H3803" t="s">
        <v>901</v>
      </c>
      <c r="I3803">
        <v>6406</v>
      </c>
      <c r="J3803" t="s">
        <v>1349</v>
      </c>
      <c r="K3803" t="s">
        <v>909</v>
      </c>
      <c r="L3803">
        <v>1933</v>
      </c>
      <c r="M3803">
        <v>1973</v>
      </c>
      <c r="N3803">
        <v>500</v>
      </c>
      <c r="O3803" t="s">
        <v>898</v>
      </c>
      <c r="P3803">
        <v>0.83075797889737701</v>
      </c>
      <c r="Q3803">
        <v>0.91594566435069102</v>
      </c>
      <c r="R3803">
        <v>0.17981129734792201</v>
      </c>
      <c r="S3803" s="15">
        <v>9.1956396588209401E-4</v>
      </c>
      <c r="T3803">
        <v>-2.77737401925762</v>
      </c>
      <c r="U3803">
        <v>2.77737401925762</v>
      </c>
      <c r="V3803">
        <v>2.4554281287121502</v>
      </c>
      <c r="W3803">
        <v>-18.78</v>
      </c>
      <c r="X3803">
        <v>3.07</v>
      </c>
      <c r="Y3803">
        <v>-279725</v>
      </c>
      <c r="Z3803">
        <v>-19980</v>
      </c>
      <c r="AA3803">
        <v>-0.95</v>
      </c>
      <c r="AB3803">
        <v>14</v>
      </c>
      <c r="AC3803">
        <v>5</v>
      </c>
      <c r="AD3803">
        <v>9</v>
      </c>
      <c r="AE3803">
        <v>35.71</v>
      </c>
      <c r="AF3803">
        <v>20</v>
      </c>
      <c r="AG3803">
        <v>1</v>
      </c>
      <c r="AH3803">
        <v>2</v>
      </c>
      <c r="AI3803">
        <v>11</v>
      </c>
      <c r="AJ3803" s="301">
        <v>43919</v>
      </c>
      <c r="AK3803">
        <v>641</v>
      </c>
      <c r="AL3803">
        <v>1431</v>
      </c>
      <c r="AM3803" s="301">
        <v>43828</v>
      </c>
      <c r="AN3803">
        <v>726</v>
      </c>
      <c r="AO3803">
        <v>1779</v>
      </c>
      <c r="AP3803" s="301">
        <v>43645</v>
      </c>
      <c r="AQ3803">
        <v>622</v>
      </c>
      <c r="AR3803">
        <v>1469</v>
      </c>
      <c r="AS3803" s="301">
        <v>43280</v>
      </c>
      <c r="AT3803">
        <v>936</v>
      </c>
      <c r="AU3803">
        <v>1354</v>
      </c>
    </row>
    <row r="3804" spans="1:47" x14ac:dyDescent="0.2">
      <c r="A3804" s="102">
        <v>1481</v>
      </c>
      <c r="B3804">
        <v>4631</v>
      </c>
      <c r="C3804" t="s">
        <v>1088</v>
      </c>
      <c r="D3804" t="s">
        <v>920</v>
      </c>
      <c r="E3804">
        <v>2685</v>
      </c>
      <c r="F3804">
        <v>2636</v>
      </c>
      <c r="G3804">
        <v>400</v>
      </c>
      <c r="H3804" t="s">
        <v>901</v>
      </c>
      <c r="I3804">
        <v>5938</v>
      </c>
      <c r="J3804" t="s">
        <v>1395</v>
      </c>
      <c r="K3804" t="s">
        <v>1032</v>
      </c>
      <c r="L3804">
        <v>1514</v>
      </c>
      <c r="M3804">
        <v>1480</v>
      </c>
      <c r="N3804">
        <v>700</v>
      </c>
      <c r="O3804" t="s">
        <v>898</v>
      </c>
      <c r="P3804">
        <v>0.934491914998276</v>
      </c>
      <c r="Q3804">
        <v>0.93728634653062104</v>
      </c>
      <c r="R3804">
        <v>0.19598429011322699</v>
      </c>
      <c r="S3804">
        <v>6.9851405953336399E-3</v>
      </c>
      <c r="T3804">
        <v>-0.30640230154884202</v>
      </c>
      <c r="U3804">
        <v>0.30640230154884202</v>
      </c>
      <c r="V3804">
        <v>0.35899469313499799</v>
      </c>
      <c r="W3804">
        <v>-1.56</v>
      </c>
      <c r="X3804">
        <v>1.75</v>
      </c>
      <c r="Y3804">
        <v>-280207</v>
      </c>
      <c r="Z3804">
        <v>-18680</v>
      </c>
      <c r="AA3804">
        <v>-0.82</v>
      </c>
      <c r="AB3804">
        <v>15</v>
      </c>
      <c r="AC3804">
        <v>7</v>
      </c>
      <c r="AD3804">
        <v>8</v>
      </c>
      <c r="AE3804">
        <v>46.67</v>
      </c>
      <c r="AF3804">
        <v>19</v>
      </c>
      <c r="AG3804">
        <v>1</v>
      </c>
      <c r="AH3804">
        <v>4</v>
      </c>
      <c r="AI3804">
        <v>10</v>
      </c>
      <c r="AJ3804" s="301">
        <v>43919</v>
      </c>
      <c r="AK3804">
        <v>2479</v>
      </c>
      <c r="AL3804">
        <v>1332</v>
      </c>
      <c r="AM3804" s="301">
        <v>43828</v>
      </c>
      <c r="AN3804">
        <v>3035</v>
      </c>
      <c r="AO3804">
        <v>1889</v>
      </c>
      <c r="AP3804" s="301">
        <v>43645</v>
      </c>
      <c r="AQ3804">
        <v>2906</v>
      </c>
      <c r="AR3804">
        <v>1774</v>
      </c>
      <c r="AS3804" s="301">
        <v>43280</v>
      </c>
      <c r="AT3804">
        <v>3450</v>
      </c>
      <c r="AU3804">
        <v>2190</v>
      </c>
    </row>
    <row r="3805" spans="1:47" x14ac:dyDescent="0.2">
      <c r="A3805" s="102">
        <v>3465</v>
      </c>
      <c r="B3805">
        <v>5803</v>
      </c>
      <c r="C3805" t="s">
        <v>23</v>
      </c>
      <c r="D3805" t="s">
        <v>911</v>
      </c>
      <c r="E3805">
        <v>312</v>
      </c>
      <c r="F3805">
        <v>308</v>
      </c>
      <c r="G3805">
        <v>3300</v>
      </c>
      <c r="H3805" t="s">
        <v>898</v>
      </c>
      <c r="I3805">
        <v>7459</v>
      </c>
      <c r="J3805" t="s">
        <v>604</v>
      </c>
      <c r="K3805" t="s">
        <v>905</v>
      </c>
      <c r="L3805">
        <v>2035</v>
      </c>
      <c r="M3805">
        <v>2036</v>
      </c>
      <c r="N3805">
        <v>500</v>
      </c>
      <c r="O3805" t="s">
        <v>901</v>
      </c>
      <c r="P3805">
        <v>0.50878234108920395</v>
      </c>
      <c r="Q3805">
        <v>0.87851453524436696</v>
      </c>
      <c r="R3805">
        <v>0.30006792912972802</v>
      </c>
      <c r="S3805">
        <v>9.9293084214559596E-2</v>
      </c>
      <c r="T3805">
        <v>0.27921009291217402</v>
      </c>
      <c r="U3805">
        <v>0.27921009291217402</v>
      </c>
      <c r="V3805">
        <v>0.32474725670889198</v>
      </c>
      <c r="W3805">
        <v>1.44</v>
      </c>
      <c r="X3805">
        <v>0.16</v>
      </c>
      <c r="Y3805">
        <v>-280264</v>
      </c>
      <c r="Z3805">
        <v>-20019</v>
      </c>
      <c r="AA3805">
        <v>-1.08</v>
      </c>
      <c r="AB3805">
        <v>14</v>
      </c>
      <c r="AC3805">
        <v>6</v>
      </c>
      <c r="AD3805">
        <v>8</v>
      </c>
      <c r="AE3805">
        <v>42.86</v>
      </c>
      <c r="AF3805">
        <v>18</v>
      </c>
      <c r="AG3805">
        <v>3</v>
      </c>
      <c r="AH3805">
        <v>4</v>
      </c>
      <c r="AI3805">
        <v>7</v>
      </c>
      <c r="AJ3805" s="301">
        <v>43919</v>
      </c>
      <c r="AK3805">
        <v>317</v>
      </c>
      <c r="AL3805">
        <v>2183</v>
      </c>
      <c r="AM3805" s="301">
        <v>43828</v>
      </c>
      <c r="AN3805">
        <v>452</v>
      </c>
      <c r="AO3805">
        <v>2413</v>
      </c>
      <c r="AP3805" s="301">
        <v>43645</v>
      </c>
      <c r="AQ3805">
        <v>421</v>
      </c>
      <c r="AR3805">
        <v>2427</v>
      </c>
      <c r="AS3805" s="301">
        <v>43280</v>
      </c>
      <c r="AT3805">
        <v>689</v>
      </c>
      <c r="AU3805">
        <v>2183</v>
      </c>
    </row>
    <row r="3806" spans="1:47" x14ac:dyDescent="0.2">
      <c r="A3806" s="102">
        <v>1061</v>
      </c>
      <c r="B3806">
        <v>4091</v>
      </c>
      <c r="C3806" t="s">
        <v>1334</v>
      </c>
      <c r="D3806" t="s">
        <v>920</v>
      </c>
      <c r="E3806">
        <v>1721</v>
      </c>
      <c r="F3806">
        <v>1751</v>
      </c>
      <c r="G3806">
        <v>600</v>
      </c>
      <c r="H3806" t="s">
        <v>901</v>
      </c>
      <c r="I3806">
        <v>6770</v>
      </c>
      <c r="J3806" t="s">
        <v>21</v>
      </c>
      <c r="K3806" t="s">
        <v>903</v>
      </c>
      <c r="L3806">
        <v>1390</v>
      </c>
      <c r="M3806">
        <v>1344</v>
      </c>
      <c r="N3806">
        <v>800</v>
      </c>
      <c r="O3806" t="s">
        <v>898</v>
      </c>
      <c r="P3806">
        <v>0.87617818547485804</v>
      </c>
      <c r="Q3806">
        <v>0.94621123988505595</v>
      </c>
      <c r="R3806">
        <v>7.4189379793748499E-3</v>
      </c>
      <c r="S3806">
        <v>2.1237785835733001E-3</v>
      </c>
      <c r="T3806">
        <v>-1.1257114269156101</v>
      </c>
      <c r="U3806">
        <v>1.1257114269156101</v>
      </c>
      <c r="V3806">
        <v>1.58850601966757</v>
      </c>
      <c r="W3806">
        <v>-12.04</v>
      </c>
      <c r="X3806">
        <v>2.34</v>
      </c>
      <c r="Y3806">
        <v>-280681</v>
      </c>
      <c r="Z3806">
        <v>-14034</v>
      </c>
      <c r="AA3806">
        <v>-0.64</v>
      </c>
      <c r="AB3806">
        <v>20</v>
      </c>
      <c r="AC3806">
        <v>10</v>
      </c>
      <c r="AD3806">
        <v>10</v>
      </c>
      <c r="AE3806">
        <v>50</v>
      </c>
      <c r="AF3806">
        <v>17</v>
      </c>
      <c r="AG3806">
        <v>4</v>
      </c>
      <c r="AH3806">
        <v>5</v>
      </c>
      <c r="AI3806">
        <v>11</v>
      </c>
      <c r="AJ3806" s="301">
        <v>43919</v>
      </c>
      <c r="AK3806">
        <v>1662</v>
      </c>
      <c r="AL3806">
        <v>1055</v>
      </c>
      <c r="AM3806" s="301">
        <v>43828</v>
      </c>
      <c r="AN3806">
        <v>2428</v>
      </c>
      <c r="AO3806">
        <v>2492</v>
      </c>
      <c r="AP3806" s="301">
        <v>43645</v>
      </c>
      <c r="AQ3806">
        <v>2285</v>
      </c>
      <c r="AR3806">
        <v>1869</v>
      </c>
      <c r="AS3806" s="301">
        <v>43280</v>
      </c>
      <c r="AT3806">
        <v>1526</v>
      </c>
      <c r="AU3806">
        <v>2830</v>
      </c>
    </row>
    <row r="3807" spans="1:47" x14ac:dyDescent="0.2">
      <c r="A3807" s="102">
        <v>3989</v>
      </c>
      <c r="B3807">
        <v>4521</v>
      </c>
      <c r="C3807" t="s">
        <v>538</v>
      </c>
      <c r="D3807" t="s">
        <v>918</v>
      </c>
      <c r="E3807">
        <v>5540</v>
      </c>
      <c r="F3807">
        <v>5530</v>
      </c>
      <c r="G3807">
        <v>100</v>
      </c>
      <c r="H3807" t="s">
        <v>901</v>
      </c>
      <c r="I3807">
        <v>6951</v>
      </c>
      <c r="J3807" t="s">
        <v>225</v>
      </c>
      <c r="K3807" t="s">
        <v>903</v>
      </c>
      <c r="L3807">
        <v>3085</v>
      </c>
      <c r="M3807">
        <v>2985</v>
      </c>
      <c r="N3807">
        <v>200</v>
      </c>
      <c r="O3807" t="s">
        <v>898</v>
      </c>
      <c r="P3807">
        <v>0.69186164966877495</v>
      </c>
      <c r="Q3807">
        <v>0.85649542738433004</v>
      </c>
      <c r="R3807">
        <v>0.12759351023056401</v>
      </c>
      <c r="S3807" s="15">
        <v>5.3477340378227198E-2</v>
      </c>
      <c r="T3807">
        <v>-0.51453454140844601</v>
      </c>
      <c r="U3807">
        <v>0.51453454140844601</v>
      </c>
      <c r="V3807">
        <v>0.51594475400248596</v>
      </c>
      <c r="W3807">
        <v>-3.99</v>
      </c>
      <c r="X3807">
        <v>7.96</v>
      </c>
      <c r="Y3807">
        <v>-281096</v>
      </c>
      <c r="Z3807">
        <v>-23425</v>
      </c>
      <c r="AA3807">
        <v>-1.2</v>
      </c>
      <c r="AB3807">
        <v>12</v>
      </c>
      <c r="AC3807">
        <v>5</v>
      </c>
      <c r="AD3807">
        <v>7</v>
      </c>
      <c r="AE3807">
        <v>41.67</v>
      </c>
      <c r="AF3807">
        <v>18</v>
      </c>
      <c r="AG3807">
        <v>2</v>
      </c>
      <c r="AH3807">
        <v>5</v>
      </c>
      <c r="AI3807">
        <v>5</v>
      </c>
      <c r="AJ3807" s="301">
        <v>43919</v>
      </c>
      <c r="AK3807">
        <v>5140</v>
      </c>
      <c r="AL3807">
        <v>2518</v>
      </c>
      <c r="AM3807" s="301">
        <v>43828</v>
      </c>
      <c r="AN3807">
        <v>6040</v>
      </c>
      <c r="AO3807">
        <v>3325</v>
      </c>
      <c r="AP3807" s="301">
        <v>43645</v>
      </c>
      <c r="AQ3807">
        <v>5290</v>
      </c>
      <c r="AR3807">
        <v>2441</v>
      </c>
      <c r="AS3807" s="301">
        <v>43280</v>
      </c>
      <c r="AT3807">
        <v>5650</v>
      </c>
      <c r="AU3807">
        <v>2248</v>
      </c>
    </row>
    <row r="3808" spans="1:47" x14ac:dyDescent="0.2">
      <c r="A3808" s="102">
        <v>2122</v>
      </c>
      <c r="B3808">
        <v>5938</v>
      </c>
      <c r="C3808" t="s">
        <v>1395</v>
      </c>
      <c r="D3808" t="s">
        <v>1032</v>
      </c>
      <c r="E3808">
        <v>1514</v>
      </c>
      <c r="F3808">
        <v>1480</v>
      </c>
      <c r="G3808">
        <v>400</v>
      </c>
      <c r="H3808" t="s">
        <v>898</v>
      </c>
      <c r="I3808">
        <v>6201</v>
      </c>
      <c r="J3808" t="s">
        <v>1150</v>
      </c>
      <c r="K3808" t="s">
        <v>913</v>
      </c>
      <c r="L3808">
        <v>5750</v>
      </c>
      <c r="M3808">
        <v>5650</v>
      </c>
      <c r="N3808">
        <v>100</v>
      </c>
      <c r="O3808" t="s">
        <v>901</v>
      </c>
      <c r="P3808">
        <v>0.897010582475263</v>
      </c>
      <c r="Q3808">
        <v>0.92174773632974805</v>
      </c>
      <c r="R3808">
        <v>0.27874520188642699</v>
      </c>
      <c r="S3808">
        <v>4.3891458857740998E-2</v>
      </c>
      <c r="T3808">
        <v>0.201514087361467</v>
      </c>
      <c r="U3808">
        <v>0.201514087361467</v>
      </c>
      <c r="V3808">
        <v>0.45580539412882498</v>
      </c>
      <c r="W3808">
        <v>1.21</v>
      </c>
      <c r="X3808">
        <v>4.78</v>
      </c>
      <c r="Y3808">
        <v>-281404</v>
      </c>
      <c r="Z3808">
        <v>-35176</v>
      </c>
      <c r="AA3808">
        <v>-1.73</v>
      </c>
      <c r="AB3808">
        <v>8</v>
      </c>
      <c r="AC3808">
        <v>2</v>
      </c>
      <c r="AD3808">
        <v>6</v>
      </c>
      <c r="AE3808">
        <v>25</v>
      </c>
      <c r="AF3808">
        <v>20</v>
      </c>
      <c r="AG3808">
        <v>1</v>
      </c>
      <c r="AH3808">
        <v>2</v>
      </c>
      <c r="AI3808">
        <v>5</v>
      </c>
      <c r="AJ3808" s="301">
        <v>43919</v>
      </c>
      <c r="AK3808">
        <v>1332</v>
      </c>
      <c r="AL3808">
        <v>5370</v>
      </c>
      <c r="AM3808" s="301">
        <v>43828</v>
      </c>
      <c r="AN3808">
        <v>1889</v>
      </c>
      <c r="AO3808">
        <v>6330</v>
      </c>
      <c r="AP3808" s="301">
        <v>43645</v>
      </c>
      <c r="AQ3808">
        <v>1774</v>
      </c>
      <c r="AR3808">
        <v>6040</v>
      </c>
      <c r="AS3808" s="301">
        <v>43280</v>
      </c>
      <c r="AT3808">
        <v>2190</v>
      </c>
      <c r="AU3808">
        <v>6010</v>
      </c>
    </row>
    <row r="3809" spans="1:47" x14ac:dyDescent="0.2">
      <c r="A3809" s="102">
        <v>551</v>
      </c>
      <c r="B3809">
        <v>3087</v>
      </c>
      <c r="C3809" t="s">
        <v>1094</v>
      </c>
      <c r="D3809" t="s">
        <v>921</v>
      </c>
      <c r="E3809">
        <v>1721</v>
      </c>
      <c r="F3809">
        <v>1719</v>
      </c>
      <c r="G3809">
        <v>600</v>
      </c>
      <c r="H3809" t="s">
        <v>901</v>
      </c>
      <c r="I3809">
        <v>4849</v>
      </c>
      <c r="J3809" t="s">
        <v>448</v>
      </c>
      <c r="K3809" t="s">
        <v>910</v>
      </c>
      <c r="L3809">
        <v>2773</v>
      </c>
      <c r="M3809">
        <v>2667</v>
      </c>
      <c r="N3809">
        <v>400</v>
      </c>
      <c r="O3809" t="s">
        <v>898</v>
      </c>
      <c r="P3809">
        <v>0.91719283499482396</v>
      </c>
      <c r="Q3809">
        <v>0.95662698732350704</v>
      </c>
      <c r="R3809" s="15">
        <v>1.6352682305849499E-2</v>
      </c>
      <c r="S3809" s="15">
        <v>5.5811747608695596E-3</v>
      </c>
      <c r="T3809">
        <v>-0.51278963089811003</v>
      </c>
      <c r="U3809">
        <v>0.51278963089811003</v>
      </c>
      <c r="V3809">
        <v>0.85964535444096202</v>
      </c>
      <c r="W3809">
        <v>-7.73</v>
      </c>
      <c r="X3809">
        <v>3.32</v>
      </c>
      <c r="Y3809">
        <v>-281699</v>
      </c>
      <c r="Z3809">
        <v>-20121</v>
      </c>
      <c r="AA3809">
        <v>-1.1000000000000001</v>
      </c>
      <c r="AB3809">
        <v>14</v>
      </c>
      <c r="AC3809">
        <v>7</v>
      </c>
      <c r="AD3809">
        <v>7</v>
      </c>
      <c r="AE3809">
        <v>50</v>
      </c>
      <c r="AF3809">
        <v>11</v>
      </c>
      <c r="AG3809">
        <v>4</v>
      </c>
      <c r="AH3809">
        <v>5</v>
      </c>
      <c r="AI3809">
        <v>5</v>
      </c>
      <c r="AJ3809" s="301">
        <v>43919</v>
      </c>
      <c r="AK3809">
        <v>1657</v>
      </c>
      <c r="AL3809">
        <v>2100</v>
      </c>
      <c r="AM3809" s="301">
        <v>43828</v>
      </c>
      <c r="AN3809">
        <v>2166</v>
      </c>
      <c r="AO3809">
        <v>4775</v>
      </c>
      <c r="AP3809" s="301">
        <v>43645</v>
      </c>
      <c r="AQ3809">
        <v>2077</v>
      </c>
      <c r="AR3809">
        <v>4265</v>
      </c>
      <c r="AS3809" s="301">
        <v>43280</v>
      </c>
      <c r="AT3809">
        <v>2140</v>
      </c>
      <c r="AU3809">
        <v>5350</v>
      </c>
    </row>
    <row r="3810" spans="1:47" x14ac:dyDescent="0.2">
      <c r="A3810" s="102">
        <v>974</v>
      </c>
      <c r="B3810">
        <v>4324</v>
      </c>
      <c r="C3810" t="s">
        <v>1065</v>
      </c>
      <c r="D3810" t="s">
        <v>910</v>
      </c>
      <c r="E3810">
        <v>2495</v>
      </c>
      <c r="F3810">
        <v>2445</v>
      </c>
      <c r="G3810">
        <v>400</v>
      </c>
      <c r="H3810" t="s">
        <v>901</v>
      </c>
      <c r="I3810">
        <v>6183</v>
      </c>
      <c r="J3810" t="s">
        <v>1060</v>
      </c>
      <c r="K3810" t="s">
        <v>910</v>
      </c>
      <c r="L3810">
        <v>1372</v>
      </c>
      <c r="M3810">
        <v>1371</v>
      </c>
      <c r="N3810">
        <v>700</v>
      </c>
      <c r="O3810" t="s">
        <v>898</v>
      </c>
      <c r="P3810">
        <v>0.87184426812680704</v>
      </c>
      <c r="Q3810">
        <v>0.94789017329443304</v>
      </c>
      <c r="R3810" s="15">
        <v>0.32230869232100401</v>
      </c>
      <c r="S3810">
        <v>1.6236084012699999E-2</v>
      </c>
      <c r="T3810">
        <v>-0.80733929567682605</v>
      </c>
      <c r="U3810">
        <v>0.80733929567682605</v>
      </c>
      <c r="V3810">
        <v>0.32115326108023401</v>
      </c>
      <c r="W3810">
        <v>-8.18</v>
      </c>
      <c r="X3810">
        <v>1.87</v>
      </c>
      <c r="Y3810">
        <v>-282813</v>
      </c>
      <c r="Z3810">
        <v>-20201</v>
      </c>
      <c r="AA3810">
        <v>-1.22</v>
      </c>
      <c r="AB3810">
        <v>14</v>
      </c>
      <c r="AC3810">
        <v>4</v>
      </c>
      <c r="AD3810">
        <v>10</v>
      </c>
      <c r="AE3810">
        <v>28.57</v>
      </c>
      <c r="AF3810">
        <v>20</v>
      </c>
      <c r="AG3810">
        <v>0</v>
      </c>
      <c r="AH3810">
        <v>2</v>
      </c>
      <c r="AI3810">
        <v>12</v>
      </c>
      <c r="AJ3810" s="301">
        <v>43919</v>
      </c>
      <c r="AK3810">
        <v>2119</v>
      </c>
      <c r="AL3810">
        <v>1152</v>
      </c>
      <c r="AM3810" s="301">
        <v>43828</v>
      </c>
      <c r="AN3810">
        <v>3775</v>
      </c>
      <c r="AO3810">
        <v>1720</v>
      </c>
      <c r="AP3810" s="301">
        <v>43645</v>
      </c>
      <c r="AQ3810">
        <v>3810</v>
      </c>
      <c r="AR3810">
        <v>1520</v>
      </c>
      <c r="AS3810" s="301">
        <v>43280</v>
      </c>
      <c r="AT3810">
        <v>5140</v>
      </c>
      <c r="AU3810">
        <v>1850</v>
      </c>
    </row>
    <row r="3811" spans="1:47" x14ac:dyDescent="0.2">
      <c r="A3811" s="102">
        <v>1914</v>
      </c>
      <c r="B3811">
        <v>1881</v>
      </c>
      <c r="C3811" t="s">
        <v>466</v>
      </c>
      <c r="D3811" t="s">
        <v>907</v>
      </c>
      <c r="E3811">
        <v>2668</v>
      </c>
      <c r="F3811">
        <v>2678</v>
      </c>
      <c r="G3811">
        <v>400</v>
      </c>
      <c r="H3811" t="s">
        <v>901</v>
      </c>
      <c r="I3811">
        <v>4626</v>
      </c>
      <c r="J3811" t="s">
        <v>1084</v>
      </c>
      <c r="K3811" t="s">
        <v>920</v>
      </c>
      <c r="L3811">
        <v>4960</v>
      </c>
      <c r="M3811">
        <v>4940</v>
      </c>
      <c r="N3811">
        <v>200</v>
      </c>
      <c r="O3811" t="s">
        <v>898</v>
      </c>
      <c r="P3811">
        <v>0.96096248665779405</v>
      </c>
      <c r="Q3811">
        <v>0.92713928966509795</v>
      </c>
      <c r="R3811" s="15">
        <v>5.4860068296420499E-6</v>
      </c>
      <c r="S3811">
        <v>3.9262988039793098E-2</v>
      </c>
      <c r="T3811">
        <v>-0.32569337642878898</v>
      </c>
      <c r="U3811">
        <v>0.32569337642878898</v>
      </c>
      <c r="V3811">
        <v>0.503376209847607</v>
      </c>
      <c r="W3811">
        <v>-1.58</v>
      </c>
      <c r="X3811">
        <v>8.42</v>
      </c>
      <c r="Y3811">
        <v>-283999</v>
      </c>
      <c r="Z3811">
        <v>-28400</v>
      </c>
      <c r="AA3811">
        <v>-1.6</v>
      </c>
      <c r="AB3811">
        <v>10</v>
      </c>
      <c r="AC3811">
        <v>5</v>
      </c>
      <c r="AD3811">
        <v>5</v>
      </c>
      <c r="AE3811">
        <v>50</v>
      </c>
      <c r="AF3811">
        <v>21</v>
      </c>
      <c r="AG3811">
        <v>0</v>
      </c>
      <c r="AH3811">
        <v>3</v>
      </c>
      <c r="AI3811">
        <v>7</v>
      </c>
      <c r="AJ3811" s="301">
        <v>43919</v>
      </c>
      <c r="AK3811">
        <v>2351</v>
      </c>
      <c r="AL3811">
        <v>4075</v>
      </c>
      <c r="AM3811" s="301">
        <v>43828</v>
      </c>
      <c r="AN3811">
        <v>2354</v>
      </c>
      <c r="AO3811">
        <v>4455</v>
      </c>
      <c r="AP3811" s="301">
        <v>43645</v>
      </c>
      <c r="AQ3811">
        <v>2150</v>
      </c>
      <c r="AR3811">
        <v>3300</v>
      </c>
      <c r="AS3811" s="301">
        <v>43280</v>
      </c>
      <c r="AT3811">
        <v>1968</v>
      </c>
      <c r="AU3811">
        <v>4465</v>
      </c>
    </row>
    <row r="3812" spans="1:47" x14ac:dyDescent="0.2">
      <c r="A3812" s="102">
        <v>2877</v>
      </c>
      <c r="B3812">
        <v>1959</v>
      </c>
      <c r="C3812" t="s">
        <v>1446</v>
      </c>
      <c r="D3812" t="s">
        <v>907</v>
      </c>
      <c r="E3812">
        <v>3135</v>
      </c>
      <c r="F3812">
        <v>3115</v>
      </c>
      <c r="G3812">
        <v>300</v>
      </c>
      <c r="H3812" t="s">
        <v>898</v>
      </c>
      <c r="I3812">
        <v>6472</v>
      </c>
      <c r="J3812" t="s">
        <v>59</v>
      </c>
      <c r="K3812" t="s">
        <v>909</v>
      </c>
      <c r="L3812">
        <v>213</v>
      </c>
      <c r="M3812">
        <v>211</v>
      </c>
      <c r="N3812">
        <v>4400</v>
      </c>
      <c r="O3812" t="s">
        <v>901</v>
      </c>
      <c r="P3812">
        <v>0.767766642375454</v>
      </c>
      <c r="Q3812">
        <v>0.90137472187773204</v>
      </c>
      <c r="R3812" s="15">
        <v>5.2580300576563002E-2</v>
      </c>
      <c r="S3812">
        <v>4.1063021297410199E-2</v>
      </c>
      <c r="T3812">
        <v>0.75094323687764597</v>
      </c>
      <c r="U3812">
        <v>0.75094323687764597</v>
      </c>
      <c r="V3812">
        <v>0.51337815575995005</v>
      </c>
      <c r="W3812">
        <v>5.28</v>
      </c>
      <c r="X3812">
        <v>0.65</v>
      </c>
      <c r="Y3812">
        <v>-284523</v>
      </c>
      <c r="Z3812">
        <v>-20323</v>
      </c>
      <c r="AA3812">
        <v>-0.86</v>
      </c>
      <c r="AB3812">
        <v>14</v>
      </c>
      <c r="AC3812">
        <v>5</v>
      </c>
      <c r="AD3812">
        <v>9</v>
      </c>
      <c r="AE3812">
        <v>35.71</v>
      </c>
      <c r="AF3812">
        <v>18</v>
      </c>
      <c r="AG3812">
        <v>2</v>
      </c>
      <c r="AH3812">
        <v>4</v>
      </c>
      <c r="AI3812">
        <v>8</v>
      </c>
      <c r="AJ3812" s="301">
        <v>43919</v>
      </c>
      <c r="AK3812">
        <v>3070</v>
      </c>
      <c r="AL3812">
        <v>196</v>
      </c>
      <c r="AM3812" s="301">
        <v>43828</v>
      </c>
      <c r="AN3812">
        <v>3235</v>
      </c>
      <c r="AO3812">
        <v>345</v>
      </c>
      <c r="AP3812" s="301">
        <v>43645</v>
      </c>
      <c r="AQ3812">
        <v>3325</v>
      </c>
      <c r="AR3812">
        <v>334</v>
      </c>
      <c r="AS3812" s="301">
        <v>43280</v>
      </c>
      <c r="AT3812">
        <v>5210</v>
      </c>
      <c r="AU3812">
        <v>456</v>
      </c>
    </row>
    <row r="3813" spans="1:47" x14ac:dyDescent="0.2">
      <c r="A3813" s="102">
        <v>3852</v>
      </c>
      <c r="B3813">
        <v>5947</v>
      </c>
      <c r="C3813" t="s">
        <v>227</v>
      </c>
      <c r="D3813" t="s">
        <v>1032</v>
      </c>
      <c r="E3813">
        <v>9000</v>
      </c>
      <c r="F3813">
        <v>9150</v>
      </c>
      <c r="G3813">
        <v>100</v>
      </c>
      <c r="H3813" t="s">
        <v>901</v>
      </c>
      <c r="I3813">
        <v>9449</v>
      </c>
      <c r="J3813" t="s">
        <v>1394</v>
      </c>
      <c r="K3813" t="s">
        <v>900</v>
      </c>
      <c r="L3813">
        <v>3140</v>
      </c>
      <c r="M3813">
        <v>3050</v>
      </c>
      <c r="N3813">
        <v>300</v>
      </c>
      <c r="O3813" t="s">
        <v>898</v>
      </c>
      <c r="P3813">
        <v>0.92399183360195203</v>
      </c>
      <c r="Q3813">
        <v>0.86274578418192005</v>
      </c>
      <c r="R3813">
        <v>8.1665290270324195E-2</v>
      </c>
      <c r="S3813">
        <v>5.8167917038615798E-2</v>
      </c>
      <c r="T3813">
        <v>-1.44935980027656</v>
      </c>
      <c r="U3813">
        <v>1.44935980027656</v>
      </c>
      <c r="V3813">
        <v>1.75800485757776</v>
      </c>
      <c r="W3813">
        <v>-19.07</v>
      </c>
      <c r="X3813">
        <v>0</v>
      </c>
      <c r="Y3813">
        <v>-284754</v>
      </c>
      <c r="Z3813">
        <v>-25887</v>
      </c>
      <c r="AA3813">
        <v>-1.36</v>
      </c>
      <c r="AB3813">
        <v>11</v>
      </c>
      <c r="AC3813">
        <v>4</v>
      </c>
      <c r="AD3813">
        <v>7</v>
      </c>
      <c r="AE3813">
        <v>36.36</v>
      </c>
      <c r="AF3813">
        <v>12</v>
      </c>
      <c r="AG3813">
        <v>4</v>
      </c>
      <c r="AH3813">
        <v>5</v>
      </c>
      <c r="AI3813">
        <v>2</v>
      </c>
      <c r="AJ3813" s="301">
        <v>43919</v>
      </c>
      <c r="AK3813">
        <v>7740</v>
      </c>
      <c r="AL3813">
        <v>1811</v>
      </c>
      <c r="AM3813" s="301">
        <v>43828</v>
      </c>
      <c r="AN3813">
        <v>8550</v>
      </c>
      <c r="AO3813">
        <v>2075</v>
      </c>
      <c r="AP3813" s="301">
        <v>43645</v>
      </c>
      <c r="AQ3813">
        <v>6990</v>
      </c>
      <c r="AR3813">
        <v>1921</v>
      </c>
      <c r="AS3813" s="301">
        <v>43280</v>
      </c>
      <c r="AT3813">
        <v>9670</v>
      </c>
      <c r="AU3813">
        <v>2528</v>
      </c>
    </row>
    <row r="3814" spans="1:47" x14ac:dyDescent="0.2">
      <c r="A3814" s="102">
        <v>1080</v>
      </c>
      <c r="B3814">
        <v>6770</v>
      </c>
      <c r="C3814" t="s">
        <v>21</v>
      </c>
      <c r="D3814" t="s">
        <v>903</v>
      </c>
      <c r="E3814">
        <v>1390</v>
      </c>
      <c r="F3814">
        <v>1344</v>
      </c>
      <c r="G3814">
        <v>800</v>
      </c>
      <c r="H3814" t="s">
        <v>898</v>
      </c>
      <c r="I3814">
        <v>8795</v>
      </c>
      <c r="J3814" t="s">
        <v>1083</v>
      </c>
      <c r="K3814" t="s">
        <v>1018</v>
      </c>
      <c r="L3814">
        <v>922</v>
      </c>
      <c r="M3814">
        <v>907</v>
      </c>
      <c r="N3814">
        <v>1200</v>
      </c>
      <c r="O3814" t="s">
        <v>901</v>
      </c>
      <c r="P3814">
        <v>0.83382536911609095</v>
      </c>
      <c r="Q3814">
        <v>0.94589833382502297</v>
      </c>
      <c r="R3814">
        <v>0.345678368226566</v>
      </c>
      <c r="S3814">
        <v>4.3870232983497098E-2</v>
      </c>
      <c r="T3814">
        <v>1.19651102735517</v>
      </c>
      <c r="U3814">
        <v>1.19651102735517</v>
      </c>
      <c r="V3814">
        <v>1.1676241290582901</v>
      </c>
      <c r="W3814">
        <v>11.86</v>
      </c>
      <c r="X3814">
        <v>1.23</v>
      </c>
      <c r="Y3814">
        <v>-284791</v>
      </c>
      <c r="Z3814">
        <v>-18986</v>
      </c>
      <c r="AA3814">
        <v>-0.93</v>
      </c>
      <c r="AB3814">
        <v>15</v>
      </c>
      <c r="AC3814">
        <v>7</v>
      </c>
      <c r="AD3814">
        <v>8</v>
      </c>
      <c r="AE3814">
        <v>46.67</v>
      </c>
      <c r="AF3814">
        <v>19</v>
      </c>
      <c r="AG3814">
        <v>2</v>
      </c>
      <c r="AH3814">
        <v>4</v>
      </c>
      <c r="AI3814">
        <v>9</v>
      </c>
      <c r="AJ3814" s="301">
        <v>43919</v>
      </c>
      <c r="AK3814">
        <v>1055</v>
      </c>
      <c r="AL3814">
        <v>890</v>
      </c>
      <c r="AM3814" s="301">
        <v>43828</v>
      </c>
      <c r="AN3814">
        <v>2492</v>
      </c>
      <c r="AO3814">
        <v>1395</v>
      </c>
      <c r="AP3814" s="301">
        <v>43645</v>
      </c>
      <c r="AQ3814">
        <v>1869</v>
      </c>
      <c r="AR3814">
        <v>1202</v>
      </c>
      <c r="AS3814" s="301">
        <v>43280</v>
      </c>
      <c r="AT3814">
        <v>2830</v>
      </c>
      <c r="AU3814">
        <v>1622</v>
      </c>
    </row>
    <row r="3815" spans="1:47" x14ac:dyDescent="0.2">
      <c r="A3815" s="102">
        <v>1180</v>
      </c>
      <c r="B3815">
        <v>5021</v>
      </c>
      <c r="C3815" t="s">
        <v>1391</v>
      </c>
      <c r="D3815" t="s">
        <v>1090</v>
      </c>
      <c r="E3815">
        <v>1576</v>
      </c>
      <c r="F3815">
        <v>1538</v>
      </c>
      <c r="G3815">
        <v>700</v>
      </c>
      <c r="H3815" t="s">
        <v>901</v>
      </c>
      <c r="I3815">
        <v>7867</v>
      </c>
      <c r="J3815" t="s">
        <v>1178</v>
      </c>
      <c r="K3815" t="s">
        <v>919</v>
      </c>
      <c r="L3815">
        <v>863</v>
      </c>
      <c r="M3815">
        <v>837</v>
      </c>
      <c r="N3815">
        <v>1300</v>
      </c>
      <c r="O3815" t="s">
        <v>898</v>
      </c>
      <c r="P3815">
        <v>0.70362082218782196</v>
      </c>
      <c r="Q3815">
        <v>0.94405396112766504</v>
      </c>
      <c r="R3815">
        <v>0.41418575575227201</v>
      </c>
      <c r="S3815">
        <v>2.12291422627423E-2</v>
      </c>
      <c r="T3815">
        <v>-0.41913490907484702</v>
      </c>
      <c r="U3815">
        <v>0.41913490907484702</v>
      </c>
      <c r="V3815">
        <v>0.37037809559888202</v>
      </c>
      <c r="W3815">
        <v>-2.08</v>
      </c>
      <c r="X3815">
        <v>1.07</v>
      </c>
      <c r="Y3815">
        <v>-284918</v>
      </c>
      <c r="Z3815">
        <v>-17807</v>
      </c>
      <c r="AA3815">
        <v>-0.97</v>
      </c>
      <c r="AB3815">
        <v>16</v>
      </c>
      <c r="AC3815">
        <v>8</v>
      </c>
      <c r="AD3815">
        <v>8</v>
      </c>
      <c r="AE3815">
        <v>50</v>
      </c>
      <c r="AF3815">
        <v>16</v>
      </c>
      <c r="AG3815">
        <v>3</v>
      </c>
      <c r="AH3815">
        <v>5</v>
      </c>
      <c r="AI3815">
        <v>8</v>
      </c>
      <c r="AJ3815" s="301">
        <v>43919</v>
      </c>
      <c r="AK3815">
        <v>1508</v>
      </c>
      <c r="AL3815">
        <v>782</v>
      </c>
      <c r="AM3815" s="301">
        <v>43828</v>
      </c>
      <c r="AN3815">
        <v>2515</v>
      </c>
      <c r="AO3815">
        <v>1417</v>
      </c>
      <c r="AP3815" s="301">
        <v>43645</v>
      </c>
      <c r="AQ3815">
        <v>2522</v>
      </c>
      <c r="AR3815">
        <v>1307</v>
      </c>
      <c r="AS3815" s="301">
        <v>43280</v>
      </c>
      <c r="AT3815">
        <v>3880</v>
      </c>
      <c r="AU3815">
        <v>887</v>
      </c>
    </row>
    <row r="3816" spans="1:47" x14ac:dyDescent="0.2">
      <c r="A3816" s="102">
        <v>2600</v>
      </c>
      <c r="B3816">
        <v>6770</v>
      </c>
      <c r="C3816" t="s">
        <v>21</v>
      </c>
      <c r="D3816" t="s">
        <v>903</v>
      </c>
      <c r="E3816">
        <v>1390</v>
      </c>
      <c r="F3816">
        <v>1344</v>
      </c>
      <c r="G3816">
        <v>800</v>
      </c>
      <c r="H3816" t="s">
        <v>901</v>
      </c>
      <c r="I3816">
        <v>9715</v>
      </c>
      <c r="J3816" t="s">
        <v>1135</v>
      </c>
      <c r="K3816" t="s">
        <v>910</v>
      </c>
      <c r="L3816">
        <v>2544</v>
      </c>
      <c r="M3816">
        <v>2541</v>
      </c>
      <c r="N3816">
        <v>400</v>
      </c>
      <c r="O3816" t="s">
        <v>898</v>
      </c>
      <c r="P3816">
        <v>0.82455692515344903</v>
      </c>
      <c r="Q3816">
        <v>0.90869555395299495</v>
      </c>
      <c r="R3816" s="15">
        <v>0.42578278189747298</v>
      </c>
      <c r="S3816">
        <v>7.9724227923295005E-2</v>
      </c>
      <c r="T3816">
        <v>-0.48076907814799202</v>
      </c>
      <c r="U3816">
        <v>0.48076907814799202</v>
      </c>
      <c r="V3816">
        <v>2.3348751968389099E-2</v>
      </c>
      <c r="W3816">
        <v>-4.59</v>
      </c>
      <c r="X3816">
        <v>5.79</v>
      </c>
      <c r="Y3816">
        <v>-286214</v>
      </c>
      <c r="Z3816">
        <v>-47702</v>
      </c>
      <c r="AA3816">
        <v>-2.34</v>
      </c>
      <c r="AB3816">
        <v>6</v>
      </c>
      <c r="AC3816">
        <v>1</v>
      </c>
      <c r="AD3816">
        <v>5</v>
      </c>
      <c r="AE3816">
        <v>16.670000000000002</v>
      </c>
      <c r="AF3816">
        <v>19</v>
      </c>
      <c r="AG3816">
        <v>1</v>
      </c>
      <c r="AH3816">
        <v>2</v>
      </c>
      <c r="AI3816">
        <v>3</v>
      </c>
      <c r="AJ3816" s="301">
        <v>43919</v>
      </c>
      <c r="AK3816">
        <v>1055</v>
      </c>
      <c r="AL3816">
        <v>1916</v>
      </c>
      <c r="AM3816" s="301">
        <v>43828</v>
      </c>
      <c r="AN3816">
        <v>2492</v>
      </c>
      <c r="AO3816">
        <v>2968</v>
      </c>
      <c r="AP3816" s="301">
        <v>43645</v>
      </c>
      <c r="AQ3816">
        <v>1869</v>
      </c>
      <c r="AR3816">
        <v>2456</v>
      </c>
      <c r="AS3816" s="301">
        <v>43280</v>
      </c>
      <c r="AT3816">
        <v>2830</v>
      </c>
      <c r="AU3816">
        <v>2590</v>
      </c>
    </row>
    <row r="3817" spans="1:47" x14ac:dyDescent="0.2">
      <c r="A3817" s="102">
        <v>4083</v>
      </c>
      <c r="B3817">
        <v>4506</v>
      </c>
      <c r="C3817" t="s">
        <v>1187</v>
      </c>
      <c r="D3817" t="s">
        <v>918</v>
      </c>
      <c r="E3817">
        <v>1505</v>
      </c>
      <c r="F3817">
        <v>1453</v>
      </c>
      <c r="G3817">
        <v>700</v>
      </c>
      <c r="H3817" t="s">
        <v>901</v>
      </c>
      <c r="I3817">
        <v>6326</v>
      </c>
      <c r="J3817" t="s">
        <v>1450</v>
      </c>
      <c r="K3817" t="s">
        <v>909</v>
      </c>
      <c r="L3817">
        <v>1614.5</v>
      </c>
      <c r="M3817">
        <v>1599</v>
      </c>
      <c r="N3817">
        <v>600</v>
      </c>
      <c r="O3817" t="s">
        <v>898</v>
      </c>
      <c r="P3817">
        <v>0.584290954301243</v>
      </c>
      <c r="Q3817">
        <v>0.85113028319195905</v>
      </c>
      <c r="R3817">
        <v>4.6535228203959202E-2</v>
      </c>
      <c r="S3817">
        <v>8.9636629766100304E-2</v>
      </c>
      <c r="T3817">
        <v>-1.5415528019607101</v>
      </c>
      <c r="U3817">
        <v>1.5415528019607101</v>
      </c>
      <c r="V3817">
        <v>1.28961384328273</v>
      </c>
      <c r="W3817">
        <v>-13.34</v>
      </c>
      <c r="X3817">
        <v>6.01</v>
      </c>
      <c r="Y3817">
        <v>-286582</v>
      </c>
      <c r="Z3817">
        <v>-19105</v>
      </c>
      <c r="AA3817">
        <v>-0.94</v>
      </c>
      <c r="AB3817">
        <v>15</v>
      </c>
      <c r="AC3817">
        <v>7</v>
      </c>
      <c r="AD3817">
        <v>8</v>
      </c>
      <c r="AE3817">
        <v>46.67</v>
      </c>
      <c r="AF3817">
        <v>19</v>
      </c>
      <c r="AG3817">
        <v>1</v>
      </c>
      <c r="AH3817">
        <v>2</v>
      </c>
      <c r="AI3817">
        <v>12</v>
      </c>
      <c r="AJ3817" s="301">
        <v>43919</v>
      </c>
      <c r="AK3817">
        <v>1442</v>
      </c>
      <c r="AL3817">
        <v>1398.5</v>
      </c>
      <c r="AM3817" s="301">
        <v>43828</v>
      </c>
      <c r="AN3817">
        <v>2130</v>
      </c>
      <c r="AO3817">
        <v>1726</v>
      </c>
      <c r="AP3817" s="301">
        <v>43645</v>
      </c>
      <c r="AQ3817">
        <v>2128</v>
      </c>
      <c r="AR3817">
        <v>1813</v>
      </c>
      <c r="AS3817" s="301">
        <v>43280</v>
      </c>
      <c r="AT3817">
        <v>2276</v>
      </c>
      <c r="AU3817">
        <v>1732</v>
      </c>
    </row>
    <row r="3818" spans="1:47" x14ac:dyDescent="0.2">
      <c r="A3818" s="102">
        <v>104</v>
      </c>
      <c r="B3818">
        <v>6371</v>
      </c>
      <c r="C3818" t="s">
        <v>1003</v>
      </c>
      <c r="D3818" t="s">
        <v>909</v>
      </c>
      <c r="E3818">
        <v>2599</v>
      </c>
      <c r="F3818">
        <v>2563</v>
      </c>
      <c r="G3818">
        <v>400</v>
      </c>
      <c r="H3818" t="s">
        <v>898</v>
      </c>
      <c r="I3818">
        <v>9603</v>
      </c>
      <c r="J3818" t="s">
        <v>1013</v>
      </c>
      <c r="K3818" t="s">
        <v>910</v>
      </c>
      <c r="L3818">
        <v>1569</v>
      </c>
      <c r="M3818">
        <v>1540</v>
      </c>
      <c r="N3818">
        <v>700</v>
      </c>
      <c r="O3818" t="s">
        <v>901</v>
      </c>
      <c r="P3818">
        <v>0.91986857459696603</v>
      </c>
      <c r="Q3818">
        <v>0.97241123519381301</v>
      </c>
      <c r="R3818">
        <v>0.20932108054417001</v>
      </c>
      <c r="S3818">
        <v>7.4493752046715803E-3</v>
      </c>
      <c r="T3818">
        <v>0.276328505884053</v>
      </c>
      <c r="U3818">
        <v>0.276328505884053</v>
      </c>
      <c r="V3818">
        <v>4.6149185969479603E-2</v>
      </c>
      <c r="W3818">
        <v>3.03</v>
      </c>
      <c r="X3818">
        <v>5.15</v>
      </c>
      <c r="Y3818">
        <v>-287813</v>
      </c>
      <c r="Z3818">
        <v>-26165</v>
      </c>
      <c r="AA3818">
        <v>-1.55</v>
      </c>
      <c r="AB3818">
        <v>11</v>
      </c>
      <c r="AC3818">
        <v>4</v>
      </c>
      <c r="AD3818">
        <v>7</v>
      </c>
      <c r="AE3818">
        <v>36.36</v>
      </c>
      <c r="AF3818">
        <v>18</v>
      </c>
      <c r="AG3818">
        <v>1</v>
      </c>
      <c r="AH3818">
        <v>2</v>
      </c>
      <c r="AI3818">
        <v>8</v>
      </c>
      <c r="AJ3818" s="301">
        <v>43919</v>
      </c>
      <c r="AK3818">
        <v>2608</v>
      </c>
      <c r="AL3818">
        <v>1419</v>
      </c>
      <c r="AM3818" s="301">
        <v>43828</v>
      </c>
      <c r="AN3818">
        <v>3865</v>
      </c>
      <c r="AO3818">
        <v>3135</v>
      </c>
      <c r="AP3818" s="301">
        <v>43645</v>
      </c>
      <c r="AQ3818">
        <v>3630</v>
      </c>
      <c r="AR3818">
        <v>2719</v>
      </c>
      <c r="AS3818" s="301">
        <v>43280</v>
      </c>
      <c r="AT3818">
        <v>4390</v>
      </c>
      <c r="AU3818">
        <v>3240</v>
      </c>
    </row>
    <row r="3819" spans="1:47" x14ac:dyDescent="0.2">
      <c r="A3819" s="102">
        <v>2556</v>
      </c>
      <c r="B3819">
        <v>6183</v>
      </c>
      <c r="C3819" t="s">
        <v>1060</v>
      </c>
      <c r="D3819" t="s">
        <v>910</v>
      </c>
      <c r="E3819">
        <v>1372</v>
      </c>
      <c r="F3819">
        <v>1371</v>
      </c>
      <c r="G3819">
        <v>800</v>
      </c>
      <c r="H3819" t="s">
        <v>898</v>
      </c>
      <c r="I3819">
        <v>8233</v>
      </c>
      <c r="J3819" t="s">
        <v>930</v>
      </c>
      <c r="K3819" t="s">
        <v>921</v>
      </c>
      <c r="L3819">
        <v>920</v>
      </c>
      <c r="M3819">
        <v>907</v>
      </c>
      <c r="N3819">
        <v>1200</v>
      </c>
      <c r="O3819" t="s">
        <v>901</v>
      </c>
      <c r="P3819">
        <v>0.63902420126655901</v>
      </c>
      <c r="Q3819">
        <v>0.90960380501758997</v>
      </c>
      <c r="R3819">
        <v>0.49887620471769101</v>
      </c>
      <c r="S3819">
        <v>8.6050972514347904E-3</v>
      </c>
      <c r="T3819">
        <v>1.83477664894857</v>
      </c>
      <c r="U3819">
        <v>1.83477664894857</v>
      </c>
      <c r="V3819">
        <v>1.6576698486521799</v>
      </c>
      <c r="W3819">
        <v>16.239999999999998</v>
      </c>
      <c r="X3819">
        <v>0.77</v>
      </c>
      <c r="Y3819">
        <v>-288071</v>
      </c>
      <c r="Z3819">
        <v>-15162</v>
      </c>
      <c r="AA3819">
        <v>-0.76</v>
      </c>
      <c r="AB3819">
        <v>19</v>
      </c>
      <c r="AC3819">
        <v>7</v>
      </c>
      <c r="AD3819">
        <v>12</v>
      </c>
      <c r="AE3819">
        <v>36.840000000000003</v>
      </c>
      <c r="AF3819">
        <v>18</v>
      </c>
      <c r="AG3819">
        <v>2</v>
      </c>
      <c r="AH3819">
        <v>4</v>
      </c>
      <c r="AI3819">
        <v>13</v>
      </c>
      <c r="AJ3819" s="301">
        <v>43919</v>
      </c>
      <c r="AK3819">
        <v>1152</v>
      </c>
      <c r="AL3819">
        <v>1003</v>
      </c>
      <c r="AM3819" s="301">
        <v>43828</v>
      </c>
      <c r="AN3819">
        <v>1720</v>
      </c>
      <c r="AO3819">
        <v>1228</v>
      </c>
      <c r="AP3819" s="301">
        <v>43645</v>
      </c>
      <c r="AQ3819">
        <v>1520</v>
      </c>
      <c r="AR3819">
        <v>1210</v>
      </c>
      <c r="AS3819" s="301">
        <v>43280</v>
      </c>
      <c r="AT3819">
        <v>1850</v>
      </c>
      <c r="AU3819">
        <v>1834</v>
      </c>
    </row>
    <row r="3820" spans="1:47" x14ac:dyDescent="0.2">
      <c r="A3820" s="102">
        <v>329</v>
      </c>
      <c r="B3820">
        <v>3863</v>
      </c>
      <c r="C3820" t="s">
        <v>1050</v>
      </c>
      <c r="D3820" t="s">
        <v>1049</v>
      </c>
      <c r="E3820">
        <v>1536</v>
      </c>
      <c r="F3820">
        <v>1503</v>
      </c>
      <c r="G3820">
        <v>700</v>
      </c>
      <c r="H3820" t="s">
        <v>901</v>
      </c>
      <c r="I3820">
        <v>4118</v>
      </c>
      <c r="J3820" t="s">
        <v>1075</v>
      </c>
      <c r="K3820" t="s">
        <v>920</v>
      </c>
      <c r="L3820">
        <v>2750</v>
      </c>
      <c r="M3820">
        <v>2716</v>
      </c>
      <c r="N3820">
        <v>400</v>
      </c>
      <c r="O3820" t="s">
        <v>898</v>
      </c>
      <c r="P3820">
        <v>0.70596169172963696</v>
      </c>
      <c r="Q3820">
        <v>0.96226482093443899</v>
      </c>
      <c r="R3820" s="15">
        <v>0.13556026497527399</v>
      </c>
      <c r="S3820">
        <v>6.9329185194749697E-3</v>
      </c>
      <c r="T3820">
        <v>-0.54889286517313596</v>
      </c>
      <c r="U3820">
        <v>0.54889286517313596</v>
      </c>
      <c r="V3820">
        <v>0.28004621084055198</v>
      </c>
      <c r="W3820">
        <v>-2.4300000000000002</v>
      </c>
      <c r="X3820">
        <v>3.16</v>
      </c>
      <c r="Y3820">
        <v>-288266</v>
      </c>
      <c r="Z3820">
        <v>-20590</v>
      </c>
      <c r="AA3820">
        <v>-1.1499999999999999</v>
      </c>
      <c r="AB3820">
        <v>14</v>
      </c>
      <c r="AC3820">
        <v>5</v>
      </c>
      <c r="AD3820">
        <v>9</v>
      </c>
      <c r="AE3820">
        <v>35.71</v>
      </c>
      <c r="AF3820">
        <v>19</v>
      </c>
      <c r="AG3820">
        <v>0</v>
      </c>
      <c r="AH3820">
        <v>3</v>
      </c>
      <c r="AI3820">
        <v>11</v>
      </c>
      <c r="AJ3820" s="301">
        <v>43919</v>
      </c>
      <c r="AK3820">
        <v>1583</v>
      </c>
      <c r="AL3820">
        <v>2663</v>
      </c>
      <c r="AM3820" s="301">
        <v>43828</v>
      </c>
      <c r="AN3820">
        <v>1848</v>
      </c>
      <c r="AO3820">
        <v>3520</v>
      </c>
      <c r="AP3820" s="301">
        <v>43645</v>
      </c>
      <c r="AQ3820">
        <v>1925</v>
      </c>
      <c r="AR3820">
        <v>4155</v>
      </c>
      <c r="AS3820" s="301">
        <v>43280</v>
      </c>
      <c r="AT3820">
        <v>1732</v>
      </c>
      <c r="AU3820">
        <v>4860</v>
      </c>
    </row>
    <row r="3821" spans="1:47" x14ac:dyDescent="0.2">
      <c r="A3821" s="102">
        <v>1069</v>
      </c>
      <c r="B3821">
        <v>5631</v>
      </c>
      <c r="C3821" t="s">
        <v>1053</v>
      </c>
      <c r="D3821" t="s">
        <v>909</v>
      </c>
      <c r="E3821">
        <v>1520</v>
      </c>
      <c r="F3821">
        <v>1508</v>
      </c>
      <c r="G3821">
        <v>400</v>
      </c>
      <c r="H3821" t="s">
        <v>898</v>
      </c>
      <c r="I3821">
        <v>6201</v>
      </c>
      <c r="J3821" t="s">
        <v>1150</v>
      </c>
      <c r="K3821" t="s">
        <v>913</v>
      </c>
      <c r="L3821">
        <v>5750</v>
      </c>
      <c r="M3821">
        <v>5650</v>
      </c>
      <c r="N3821">
        <v>100</v>
      </c>
      <c r="O3821" t="s">
        <v>901</v>
      </c>
      <c r="P3821">
        <v>0.89820400826071201</v>
      </c>
      <c r="Q3821">
        <v>0.94602290272095002</v>
      </c>
      <c r="R3821">
        <v>0.42094424913806699</v>
      </c>
      <c r="S3821">
        <v>6.9035353314901996E-3</v>
      </c>
      <c r="T3821">
        <v>0.59629873200338102</v>
      </c>
      <c r="U3821">
        <v>0.59629873200338102</v>
      </c>
      <c r="V3821">
        <v>0.53657106912956798</v>
      </c>
      <c r="W3821">
        <v>4.18</v>
      </c>
      <c r="X3821">
        <v>6.76</v>
      </c>
      <c r="Y3821">
        <v>-290454</v>
      </c>
      <c r="Z3821">
        <v>-26405</v>
      </c>
      <c r="AA3821">
        <v>-1.67</v>
      </c>
      <c r="AB3821">
        <v>11</v>
      </c>
      <c r="AC3821">
        <v>5</v>
      </c>
      <c r="AD3821">
        <v>6</v>
      </c>
      <c r="AE3821">
        <v>45.45</v>
      </c>
      <c r="AF3821">
        <v>15</v>
      </c>
      <c r="AG3821">
        <v>2</v>
      </c>
      <c r="AH3821">
        <v>5</v>
      </c>
      <c r="AI3821">
        <v>4</v>
      </c>
      <c r="AJ3821" s="301">
        <v>43919</v>
      </c>
      <c r="AK3821">
        <v>1267</v>
      </c>
      <c r="AL3821">
        <v>5370</v>
      </c>
      <c r="AM3821" s="301">
        <v>43828</v>
      </c>
      <c r="AN3821">
        <v>2157</v>
      </c>
      <c r="AO3821">
        <v>6330</v>
      </c>
      <c r="AP3821" s="301">
        <v>43645</v>
      </c>
      <c r="AQ3821">
        <v>1903</v>
      </c>
      <c r="AR3821">
        <v>6040</v>
      </c>
      <c r="AS3821" s="301">
        <v>43280</v>
      </c>
      <c r="AT3821">
        <v>2766</v>
      </c>
      <c r="AU3821">
        <v>6010</v>
      </c>
    </row>
    <row r="3822" spans="1:47" x14ac:dyDescent="0.2">
      <c r="A3822" s="102">
        <v>1666</v>
      </c>
      <c r="B3822">
        <v>2327</v>
      </c>
      <c r="C3822" t="s">
        <v>1171</v>
      </c>
      <c r="D3822" t="s">
        <v>900</v>
      </c>
      <c r="E3822">
        <v>2942</v>
      </c>
      <c r="F3822">
        <v>2914</v>
      </c>
      <c r="G3822">
        <v>300</v>
      </c>
      <c r="H3822" t="s">
        <v>898</v>
      </c>
      <c r="I3822">
        <v>2914</v>
      </c>
      <c r="J3822" t="s">
        <v>994</v>
      </c>
      <c r="K3822" t="s">
        <v>923</v>
      </c>
      <c r="L3822">
        <v>1998.5</v>
      </c>
      <c r="M3822">
        <v>1997</v>
      </c>
      <c r="N3822">
        <v>400</v>
      </c>
      <c r="O3822" t="s">
        <v>901</v>
      </c>
      <c r="P3822">
        <v>0.84426565167850798</v>
      </c>
      <c r="Q3822">
        <v>0.93305451741814804</v>
      </c>
      <c r="R3822">
        <v>4.8030551074972901E-2</v>
      </c>
      <c r="S3822">
        <v>5.7094887525764E-3</v>
      </c>
      <c r="T3822">
        <v>2.2187645980806399</v>
      </c>
      <c r="U3822">
        <v>2.2187645980806399</v>
      </c>
      <c r="V3822">
        <v>1.3260665318179901</v>
      </c>
      <c r="W3822">
        <v>7.37</v>
      </c>
      <c r="X3822">
        <v>8.6300000000000008</v>
      </c>
      <c r="Y3822">
        <v>-290458</v>
      </c>
      <c r="Z3822">
        <v>-29046</v>
      </c>
      <c r="AA3822">
        <v>-1.65</v>
      </c>
      <c r="AB3822">
        <v>10</v>
      </c>
      <c r="AC3822">
        <v>4</v>
      </c>
      <c r="AD3822">
        <v>6</v>
      </c>
      <c r="AE3822">
        <v>40</v>
      </c>
      <c r="AF3822">
        <v>20</v>
      </c>
      <c r="AG3822">
        <v>0</v>
      </c>
      <c r="AH3822">
        <v>2</v>
      </c>
      <c r="AI3822">
        <v>8</v>
      </c>
      <c r="AJ3822" s="301">
        <v>43919</v>
      </c>
      <c r="AK3822">
        <v>2686</v>
      </c>
      <c r="AL3822">
        <v>2053.5</v>
      </c>
      <c r="AM3822" s="301">
        <v>43828</v>
      </c>
      <c r="AN3822">
        <v>3600</v>
      </c>
      <c r="AO3822">
        <v>2432.5</v>
      </c>
      <c r="AP3822" s="301">
        <v>43645</v>
      </c>
      <c r="AQ3822">
        <v>3515</v>
      </c>
      <c r="AR3822">
        <v>2401</v>
      </c>
      <c r="AS3822" s="301">
        <v>43280</v>
      </c>
      <c r="AT3822">
        <v>2762</v>
      </c>
      <c r="AU3822">
        <v>3013</v>
      </c>
    </row>
    <row r="3823" spans="1:47" x14ac:dyDescent="0.2">
      <c r="A3823" s="102">
        <v>2410</v>
      </c>
      <c r="B3823">
        <v>6856</v>
      </c>
      <c r="C3823" t="s">
        <v>230</v>
      </c>
      <c r="D3823" t="s">
        <v>903</v>
      </c>
      <c r="E3823">
        <v>5570</v>
      </c>
      <c r="F3823">
        <v>5590</v>
      </c>
      <c r="G3823">
        <v>100</v>
      </c>
      <c r="H3823" t="s">
        <v>898</v>
      </c>
      <c r="I3823">
        <v>8585</v>
      </c>
      <c r="J3823" t="s">
        <v>1199</v>
      </c>
      <c r="K3823" t="s">
        <v>904</v>
      </c>
      <c r="L3823">
        <v>121</v>
      </c>
      <c r="M3823">
        <v>118</v>
      </c>
      <c r="N3823">
        <v>4700</v>
      </c>
      <c r="O3823" t="s">
        <v>901</v>
      </c>
      <c r="P3823">
        <v>0.69863550273396302</v>
      </c>
      <c r="Q3823">
        <v>0.91388931866962597</v>
      </c>
      <c r="R3823">
        <v>0.25746316669559499</v>
      </c>
      <c r="S3823">
        <v>5.6420376396186599E-2</v>
      </c>
      <c r="T3823">
        <v>1.05785903118054</v>
      </c>
      <c r="U3823">
        <v>1.05785903118054</v>
      </c>
      <c r="V3823">
        <v>0.59469465635227603</v>
      </c>
      <c r="W3823">
        <v>4.71</v>
      </c>
      <c r="X3823">
        <v>0.79</v>
      </c>
      <c r="Y3823">
        <v>-290617</v>
      </c>
      <c r="Z3823">
        <v>-22355</v>
      </c>
      <c r="AA3823">
        <v>-1.06</v>
      </c>
      <c r="AB3823">
        <v>13</v>
      </c>
      <c r="AC3823">
        <v>6</v>
      </c>
      <c r="AD3823">
        <v>7</v>
      </c>
      <c r="AE3823">
        <v>46.15</v>
      </c>
      <c r="AF3823">
        <v>18</v>
      </c>
      <c r="AG3823">
        <v>2</v>
      </c>
      <c r="AH3823">
        <v>4</v>
      </c>
      <c r="AI3823">
        <v>7</v>
      </c>
      <c r="AJ3823" s="301">
        <v>43919</v>
      </c>
      <c r="AK3823">
        <v>5480</v>
      </c>
      <c r="AL3823">
        <v>123</v>
      </c>
      <c r="AM3823" s="301">
        <v>43828</v>
      </c>
      <c r="AN3823">
        <v>7330</v>
      </c>
      <c r="AO3823">
        <v>165</v>
      </c>
      <c r="AP3823" s="301">
        <v>43645</v>
      </c>
      <c r="AQ3823">
        <v>5780</v>
      </c>
      <c r="AR3823">
        <v>119</v>
      </c>
      <c r="AS3823" s="301">
        <v>43280</v>
      </c>
      <c r="AT3823">
        <v>7730</v>
      </c>
      <c r="AU3823">
        <v>147</v>
      </c>
    </row>
    <row r="3824" spans="1:47" x14ac:dyDescent="0.2">
      <c r="A3824" s="102">
        <v>2382</v>
      </c>
      <c r="B3824">
        <v>1941</v>
      </c>
      <c r="C3824" t="s">
        <v>1159</v>
      </c>
      <c r="D3824" t="s">
        <v>907</v>
      </c>
      <c r="E3824">
        <v>2302</v>
      </c>
      <c r="F3824">
        <v>2285</v>
      </c>
      <c r="G3824">
        <v>400</v>
      </c>
      <c r="H3824" t="s">
        <v>901</v>
      </c>
      <c r="I3824">
        <v>5201</v>
      </c>
      <c r="J3824" t="s">
        <v>1161</v>
      </c>
      <c r="K3824" t="s">
        <v>897</v>
      </c>
      <c r="L3824">
        <v>3070</v>
      </c>
      <c r="M3824">
        <v>3020</v>
      </c>
      <c r="N3824">
        <v>300</v>
      </c>
      <c r="O3824" t="s">
        <v>898</v>
      </c>
      <c r="P3824">
        <v>0.87239393197793402</v>
      </c>
      <c r="Q3824">
        <v>0.91463233949823597</v>
      </c>
      <c r="R3824">
        <v>6.0770862478101305E-4</v>
      </c>
      <c r="S3824">
        <v>1.16714641781334E-2</v>
      </c>
      <c r="T3824">
        <v>-0.38066716705477999</v>
      </c>
      <c r="U3824">
        <v>0.38066716705477999</v>
      </c>
      <c r="V3824">
        <v>0.74796583493197299</v>
      </c>
      <c r="W3824">
        <v>-3.61</v>
      </c>
      <c r="X3824">
        <v>0.88</v>
      </c>
      <c r="Y3824">
        <v>-292500</v>
      </c>
      <c r="Z3824">
        <v>-36562</v>
      </c>
      <c r="AA3824">
        <v>-1.75</v>
      </c>
      <c r="AB3824">
        <v>8</v>
      </c>
      <c r="AC3824">
        <v>3</v>
      </c>
      <c r="AD3824">
        <v>5</v>
      </c>
      <c r="AE3824">
        <v>37.5</v>
      </c>
      <c r="AF3824">
        <v>19</v>
      </c>
      <c r="AG3824">
        <v>0</v>
      </c>
      <c r="AH3824">
        <v>2</v>
      </c>
      <c r="AI3824">
        <v>6</v>
      </c>
      <c r="AJ3824" s="301">
        <v>43919</v>
      </c>
      <c r="AK3824">
        <v>2248</v>
      </c>
      <c r="AL3824">
        <v>2774</v>
      </c>
      <c r="AM3824" s="301">
        <v>43828</v>
      </c>
      <c r="AN3824">
        <v>2532</v>
      </c>
      <c r="AO3824">
        <v>3930</v>
      </c>
      <c r="AP3824" s="301">
        <v>43645</v>
      </c>
      <c r="AQ3824">
        <v>2296</v>
      </c>
      <c r="AR3824">
        <v>3785</v>
      </c>
      <c r="AS3824" s="301">
        <v>43280</v>
      </c>
      <c r="AT3824">
        <v>2698</v>
      </c>
      <c r="AU3824">
        <v>4225</v>
      </c>
    </row>
    <row r="3825" spans="1:47" x14ac:dyDescent="0.2">
      <c r="A3825" s="102">
        <v>3598</v>
      </c>
      <c r="B3825">
        <v>2157</v>
      </c>
      <c r="C3825" t="s">
        <v>1473</v>
      </c>
      <c r="D3825" t="s">
        <v>910</v>
      </c>
      <c r="E3825">
        <v>418</v>
      </c>
      <c r="F3825">
        <v>403</v>
      </c>
      <c r="G3825">
        <v>2600</v>
      </c>
      <c r="H3825" t="s">
        <v>901</v>
      </c>
      <c r="I3825">
        <v>4091</v>
      </c>
      <c r="J3825" t="s">
        <v>1334</v>
      </c>
      <c r="K3825" t="s">
        <v>920</v>
      </c>
      <c r="L3825">
        <v>1721</v>
      </c>
      <c r="M3825">
        <v>1751</v>
      </c>
      <c r="N3825">
        <v>600</v>
      </c>
      <c r="O3825" t="s">
        <v>898</v>
      </c>
      <c r="P3825">
        <v>0.79018514530483097</v>
      </c>
      <c r="Q3825">
        <v>0.87354507006937698</v>
      </c>
      <c r="R3825" s="15">
        <v>0.34005407125759801</v>
      </c>
      <c r="S3825">
        <v>9.2065058236403E-2</v>
      </c>
      <c r="T3825">
        <v>-1.0463210336092701</v>
      </c>
      <c r="U3825">
        <v>1.0463210336092701</v>
      </c>
      <c r="V3825">
        <v>0.41974441465767898</v>
      </c>
      <c r="W3825">
        <v>-10.92</v>
      </c>
      <c r="X3825">
        <v>0.27</v>
      </c>
      <c r="Y3825">
        <v>-293137</v>
      </c>
      <c r="Z3825">
        <v>-19542</v>
      </c>
      <c r="AA3825">
        <v>-1.03</v>
      </c>
      <c r="AB3825">
        <v>15</v>
      </c>
      <c r="AC3825">
        <v>6</v>
      </c>
      <c r="AD3825">
        <v>9</v>
      </c>
      <c r="AE3825">
        <v>40</v>
      </c>
      <c r="AF3825">
        <v>17</v>
      </c>
      <c r="AG3825">
        <v>3</v>
      </c>
      <c r="AH3825">
        <v>5</v>
      </c>
      <c r="AI3825">
        <v>7</v>
      </c>
      <c r="AJ3825" s="301">
        <v>43919</v>
      </c>
      <c r="AK3825">
        <v>364</v>
      </c>
      <c r="AL3825">
        <v>1662</v>
      </c>
      <c r="AM3825" s="301">
        <v>43828</v>
      </c>
      <c r="AN3825">
        <v>821</v>
      </c>
      <c r="AO3825">
        <v>2428</v>
      </c>
      <c r="AP3825" s="301">
        <v>43645</v>
      </c>
      <c r="AQ3825">
        <v>762</v>
      </c>
      <c r="AR3825">
        <v>2285</v>
      </c>
      <c r="AS3825" s="301">
        <v>43280</v>
      </c>
      <c r="AT3825">
        <v>783</v>
      </c>
      <c r="AU3825">
        <v>1526</v>
      </c>
    </row>
    <row r="3826" spans="1:47" x14ac:dyDescent="0.2">
      <c r="A3826" s="102">
        <v>3794</v>
      </c>
      <c r="B3826">
        <v>2317</v>
      </c>
      <c r="C3826" t="s">
        <v>2348</v>
      </c>
      <c r="D3826" t="s">
        <v>900</v>
      </c>
      <c r="E3826">
        <v>1422</v>
      </c>
      <c r="F3826">
        <v>1396</v>
      </c>
      <c r="G3826">
        <v>700</v>
      </c>
      <c r="H3826" t="s">
        <v>901</v>
      </c>
      <c r="I3826">
        <v>4506</v>
      </c>
      <c r="J3826" t="s">
        <v>1187</v>
      </c>
      <c r="K3826" t="s">
        <v>918</v>
      </c>
      <c r="L3826">
        <v>1505</v>
      </c>
      <c r="M3826">
        <v>1453</v>
      </c>
      <c r="N3826">
        <v>700</v>
      </c>
      <c r="O3826" t="s">
        <v>898</v>
      </c>
      <c r="P3826">
        <v>0.628385417521379</v>
      </c>
      <c r="Q3826">
        <v>0.86558206891502898</v>
      </c>
      <c r="R3826">
        <v>1.7102973370024099E-2</v>
      </c>
      <c r="S3826">
        <v>9.4033198922303995E-2</v>
      </c>
      <c r="T3826">
        <v>-0.95646949792300695</v>
      </c>
      <c r="U3826">
        <v>0.95646949792300695</v>
      </c>
      <c r="V3826">
        <v>1.0697192351600699</v>
      </c>
      <c r="W3826">
        <v>-5.83</v>
      </c>
      <c r="X3826">
        <v>3.92</v>
      </c>
      <c r="Y3826">
        <v>-293307</v>
      </c>
      <c r="Z3826">
        <v>-15437</v>
      </c>
      <c r="AA3826">
        <v>-0.9</v>
      </c>
      <c r="AB3826">
        <v>19</v>
      </c>
      <c r="AC3826">
        <v>8</v>
      </c>
      <c r="AD3826">
        <v>11</v>
      </c>
      <c r="AE3826">
        <v>42.11</v>
      </c>
      <c r="AF3826">
        <v>16</v>
      </c>
      <c r="AG3826">
        <v>4</v>
      </c>
      <c r="AH3826">
        <v>8</v>
      </c>
      <c r="AI3826">
        <v>7</v>
      </c>
      <c r="AJ3826" s="301">
        <v>43919</v>
      </c>
      <c r="AK3826">
        <v>1470</v>
      </c>
      <c r="AL3826">
        <v>1442</v>
      </c>
      <c r="AM3826" s="301">
        <v>43828</v>
      </c>
      <c r="AN3826">
        <v>1776</v>
      </c>
      <c r="AO3826">
        <v>2130</v>
      </c>
      <c r="AP3826" s="301">
        <v>43645</v>
      </c>
      <c r="AQ3826">
        <v>1835</v>
      </c>
      <c r="AR3826">
        <v>2128</v>
      </c>
      <c r="AS3826" s="301">
        <v>43280</v>
      </c>
      <c r="AT3826">
        <v>1111</v>
      </c>
      <c r="AU3826">
        <v>2276</v>
      </c>
    </row>
    <row r="3827" spans="1:47" x14ac:dyDescent="0.2">
      <c r="A3827" s="102">
        <v>3986</v>
      </c>
      <c r="B3827">
        <v>5803</v>
      </c>
      <c r="C3827" t="s">
        <v>23</v>
      </c>
      <c r="D3827" t="s">
        <v>911</v>
      </c>
      <c r="E3827">
        <v>312</v>
      </c>
      <c r="F3827">
        <v>308</v>
      </c>
      <c r="G3827">
        <v>3100</v>
      </c>
      <c r="H3827" t="s">
        <v>901</v>
      </c>
      <c r="I3827">
        <v>6326</v>
      </c>
      <c r="J3827" t="s">
        <v>1450</v>
      </c>
      <c r="K3827" t="s">
        <v>909</v>
      </c>
      <c r="L3827">
        <v>1614.5</v>
      </c>
      <c r="M3827">
        <v>1599</v>
      </c>
      <c r="N3827">
        <v>600</v>
      </c>
      <c r="O3827" t="s">
        <v>898</v>
      </c>
      <c r="P3827">
        <v>0.81965847366024103</v>
      </c>
      <c r="Q3827">
        <v>0.85666659886533403</v>
      </c>
      <c r="R3827">
        <v>6.0284976639998402E-3</v>
      </c>
      <c r="S3827">
        <v>9.9348686743212802E-2</v>
      </c>
      <c r="T3827">
        <v>-2.2517171500404598</v>
      </c>
      <c r="U3827">
        <v>2.2517171500404598</v>
      </c>
      <c r="V3827">
        <v>2.43942796184428</v>
      </c>
      <c r="W3827">
        <v>-14.2</v>
      </c>
      <c r="X3827">
        <v>0.48</v>
      </c>
      <c r="Y3827">
        <v>-294256</v>
      </c>
      <c r="Z3827">
        <v>-18391</v>
      </c>
      <c r="AA3827">
        <v>-1.01</v>
      </c>
      <c r="AB3827">
        <v>16</v>
      </c>
      <c r="AC3827">
        <v>8</v>
      </c>
      <c r="AD3827">
        <v>8</v>
      </c>
      <c r="AE3827">
        <v>50</v>
      </c>
      <c r="AF3827">
        <v>17</v>
      </c>
      <c r="AG3827">
        <v>4</v>
      </c>
      <c r="AH3827">
        <v>6</v>
      </c>
      <c r="AI3827">
        <v>6</v>
      </c>
      <c r="AJ3827" s="301">
        <v>43919</v>
      </c>
      <c r="AK3827">
        <v>317</v>
      </c>
      <c r="AL3827">
        <v>1398.5</v>
      </c>
      <c r="AM3827" s="301">
        <v>43828</v>
      </c>
      <c r="AN3827">
        <v>452</v>
      </c>
      <c r="AO3827">
        <v>1726</v>
      </c>
      <c r="AP3827" s="301">
        <v>43645</v>
      </c>
      <c r="AQ3827">
        <v>421</v>
      </c>
      <c r="AR3827">
        <v>1813</v>
      </c>
      <c r="AS3827" s="301">
        <v>43280</v>
      </c>
      <c r="AT3827">
        <v>689</v>
      </c>
      <c r="AU3827">
        <v>1732</v>
      </c>
    </row>
    <row r="3828" spans="1:47" x14ac:dyDescent="0.2">
      <c r="A3828" s="102">
        <v>69</v>
      </c>
      <c r="B3828">
        <v>7011</v>
      </c>
      <c r="C3828" t="s">
        <v>1152</v>
      </c>
      <c r="D3828" t="s">
        <v>909</v>
      </c>
      <c r="E3828">
        <v>2500</v>
      </c>
      <c r="F3828">
        <v>2470</v>
      </c>
      <c r="G3828">
        <v>400</v>
      </c>
      <c r="H3828" t="s">
        <v>898</v>
      </c>
      <c r="I3828">
        <v>7731</v>
      </c>
      <c r="J3828" t="s">
        <v>1076</v>
      </c>
      <c r="K3828" t="s">
        <v>906</v>
      </c>
      <c r="L3828">
        <v>896</v>
      </c>
      <c r="M3828">
        <v>878</v>
      </c>
      <c r="N3828">
        <v>1100</v>
      </c>
      <c r="O3828" t="s">
        <v>901</v>
      </c>
      <c r="P3828">
        <v>0.81573772930733002</v>
      </c>
      <c r="Q3828">
        <v>0.97445300136665003</v>
      </c>
      <c r="R3828" s="15">
        <v>0.26564145078627199</v>
      </c>
      <c r="S3828">
        <v>9.7038309945796403E-2</v>
      </c>
      <c r="T3828">
        <v>0.30654138199787201</v>
      </c>
      <c r="U3828">
        <v>0.30654138199787201</v>
      </c>
      <c r="V3828">
        <v>0.40249328685309699</v>
      </c>
      <c r="W3828">
        <v>1.05</v>
      </c>
      <c r="X3828">
        <v>2.25</v>
      </c>
      <c r="Y3828">
        <v>-294825</v>
      </c>
      <c r="Z3828">
        <v>-24569</v>
      </c>
      <c r="AA3828">
        <v>-1.45</v>
      </c>
      <c r="AB3828">
        <v>12</v>
      </c>
      <c r="AC3828">
        <v>1</v>
      </c>
      <c r="AD3828">
        <v>11</v>
      </c>
      <c r="AE3828">
        <v>8.33</v>
      </c>
      <c r="AF3828">
        <v>20</v>
      </c>
      <c r="AG3828">
        <v>1</v>
      </c>
      <c r="AH3828">
        <v>1</v>
      </c>
      <c r="AI3828">
        <v>10</v>
      </c>
      <c r="AJ3828" s="301">
        <v>43919</v>
      </c>
      <c r="AK3828">
        <v>2819.5</v>
      </c>
      <c r="AL3828">
        <v>1009</v>
      </c>
      <c r="AM3828" s="301">
        <v>43828</v>
      </c>
      <c r="AN3828">
        <v>4248</v>
      </c>
      <c r="AO3828">
        <v>1344</v>
      </c>
      <c r="AP3828" s="301">
        <v>43645</v>
      </c>
      <c r="AQ3828">
        <v>4766</v>
      </c>
      <c r="AR3828">
        <v>1586</v>
      </c>
      <c r="AS3828" s="301">
        <v>43280</v>
      </c>
      <c r="AT3828">
        <v>4025</v>
      </c>
      <c r="AU3828">
        <v>1752</v>
      </c>
    </row>
    <row r="3829" spans="1:47" x14ac:dyDescent="0.2">
      <c r="A3829" s="102">
        <v>3701</v>
      </c>
      <c r="B3829">
        <v>7203</v>
      </c>
      <c r="C3829" t="s">
        <v>1355</v>
      </c>
      <c r="D3829" t="s">
        <v>913</v>
      </c>
      <c r="E3829">
        <v>6780</v>
      </c>
      <c r="F3829">
        <v>6759</v>
      </c>
      <c r="G3829">
        <v>100</v>
      </c>
      <c r="H3829" t="s">
        <v>898</v>
      </c>
      <c r="I3829">
        <v>8358</v>
      </c>
      <c r="J3829" t="s">
        <v>1097</v>
      </c>
      <c r="K3829" t="s">
        <v>940</v>
      </c>
      <c r="L3829">
        <v>377</v>
      </c>
      <c r="M3829">
        <v>375</v>
      </c>
      <c r="N3829">
        <v>1800</v>
      </c>
      <c r="O3829" t="s">
        <v>901</v>
      </c>
      <c r="P3829">
        <v>0.81882658390896801</v>
      </c>
      <c r="Q3829">
        <v>0.86959559019493804</v>
      </c>
      <c r="R3829">
        <v>0.46239442426898097</v>
      </c>
      <c r="S3829">
        <v>6.6390082121638994E-2</v>
      </c>
      <c r="T3829">
        <v>1.7134780766687199E-2</v>
      </c>
      <c r="U3829">
        <v>1.7134780766687199E-2</v>
      </c>
      <c r="V3829">
        <v>0.30175890688188201</v>
      </c>
      <c r="W3829">
        <v>0.1</v>
      </c>
      <c r="X3829">
        <v>0.13</v>
      </c>
      <c r="Y3829">
        <v>-294856</v>
      </c>
      <c r="Z3829">
        <v>-15519</v>
      </c>
      <c r="AA3829">
        <v>-1.01</v>
      </c>
      <c r="AB3829">
        <v>19</v>
      </c>
      <c r="AC3829">
        <v>10</v>
      </c>
      <c r="AD3829">
        <v>9</v>
      </c>
      <c r="AE3829">
        <v>52.63</v>
      </c>
      <c r="AF3829">
        <v>18</v>
      </c>
      <c r="AG3829">
        <v>4</v>
      </c>
      <c r="AH3829">
        <v>7</v>
      </c>
      <c r="AI3829">
        <v>8</v>
      </c>
      <c r="AJ3829" s="301">
        <v>43919</v>
      </c>
      <c r="AK3829">
        <v>6797</v>
      </c>
      <c r="AL3829">
        <v>370</v>
      </c>
      <c r="AM3829" s="301">
        <v>43828</v>
      </c>
      <c r="AN3829">
        <v>7714</v>
      </c>
      <c r="AO3829">
        <v>498</v>
      </c>
      <c r="AP3829" s="301">
        <v>43645</v>
      </c>
      <c r="AQ3829">
        <v>6874</v>
      </c>
      <c r="AR3829">
        <v>412</v>
      </c>
      <c r="AS3829" s="301">
        <v>43280</v>
      </c>
      <c r="AT3829">
        <v>7068</v>
      </c>
      <c r="AU3829">
        <v>974</v>
      </c>
    </row>
    <row r="3830" spans="1:47" x14ac:dyDescent="0.2">
      <c r="A3830" s="102">
        <v>375</v>
      </c>
      <c r="B3830">
        <v>8304</v>
      </c>
      <c r="C3830" t="s">
        <v>1132</v>
      </c>
      <c r="D3830" t="s">
        <v>940</v>
      </c>
      <c r="E3830">
        <v>1890</v>
      </c>
      <c r="F3830">
        <v>1850</v>
      </c>
      <c r="G3830">
        <v>500</v>
      </c>
      <c r="H3830" t="s">
        <v>901</v>
      </c>
      <c r="I3830">
        <v>8766</v>
      </c>
      <c r="J3830" t="s">
        <v>1011</v>
      </c>
      <c r="K3830" t="s">
        <v>1018</v>
      </c>
      <c r="L3830">
        <v>4740</v>
      </c>
      <c r="M3830">
        <v>4613</v>
      </c>
      <c r="N3830">
        <v>200</v>
      </c>
      <c r="O3830" t="s">
        <v>898</v>
      </c>
      <c r="P3830">
        <v>0.57213029123243397</v>
      </c>
      <c r="Q3830">
        <v>0.96130591126214104</v>
      </c>
      <c r="R3830">
        <v>0.244568272485441</v>
      </c>
      <c r="S3830" s="15">
        <v>8.2390822309589308E-3</v>
      </c>
      <c r="T3830">
        <v>-0.62430152182986798</v>
      </c>
      <c r="U3830">
        <v>0.62430152182986798</v>
      </c>
      <c r="V3830">
        <v>0.34901718943526899</v>
      </c>
      <c r="W3830">
        <v>-3.46</v>
      </c>
      <c r="X3830">
        <v>0.26</v>
      </c>
      <c r="Y3830">
        <v>-295122</v>
      </c>
      <c r="Z3830">
        <v>-36890</v>
      </c>
      <c r="AA3830">
        <v>-1.64</v>
      </c>
      <c r="AB3830">
        <v>8</v>
      </c>
      <c r="AC3830">
        <v>3</v>
      </c>
      <c r="AD3830">
        <v>5</v>
      </c>
      <c r="AE3830">
        <v>37.5</v>
      </c>
      <c r="AF3830">
        <v>19</v>
      </c>
      <c r="AG3830">
        <v>0</v>
      </c>
      <c r="AH3830">
        <v>2</v>
      </c>
      <c r="AI3830">
        <v>6</v>
      </c>
      <c r="AJ3830" s="301">
        <v>43919</v>
      </c>
      <c r="AK3830">
        <v>2187</v>
      </c>
      <c r="AL3830">
        <v>5093</v>
      </c>
      <c r="AM3830" s="301">
        <v>43828</v>
      </c>
      <c r="AN3830">
        <v>2891</v>
      </c>
      <c r="AO3830">
        <v>6119</v>
      </c>
      <c r="AP3830" s="301">
        <v>43645</v>
      </c>
      <c r="AQ3830">
        <v>2635</v>
      </c>
      <c r="AR3830">
        <v>5481</v>
      </c>
      <c r="AS3830" s="301">
        <v>43280</v>
      </c>
      <c r="AT3830">
        <v>4165</v>
      </c>
      <c r="AU3830">
        <v>5237</v>
      </c>
    </row>
    <row r="3831" spans="1:47" x14ac:dyDescent="0.2">
      <c r="A3831" s="102">
        <v>3333</v>
      </c>
      <c r="B3831">
        <v>4091</v>
      </c>
      <c r="C3831" t="s">
        <v>1334</v>
      </c>
      <c r="D3831" t="s">
        <v>920</v>
      </c>
      <c r="E3831">
        <v>1721</v>
      </c>
      <c r="F3831">
        <v>1751</v>
      </c>
      <c r="G3831">
        <v>600</v>
      </c>
      <c r="H3831" t="s">
        <v>901</v>
      </c>
      <c r="I3831">
        <v>4631</v>
      </c>
      <c r="J3831" t="s">
        <v>1088</v>
      </c>
      <c r="K3831" t="s">
        <v>920</v>
      </c>
      <c r="L3831">
        <v>2685</v>
      </c>
      <c r="M3831">
        <v>2636</v>
      </c>
      <c r="N3831">
        <v>400</v>
      </c>
      <c r="O3831" t="s">
        <v>898</v>
      </c>
      <c r="P3831">
        <v>0.91563226469756598</v>
      </c>
      <c r="Q3831">
        <v>0.88466577190281503</v>
      </c>
      <c r="R3831">
        <v>1.0167501679046301E-2</v>
      </c>
      <c r="S3831">
        <v>9.4820986649970504E-2</v>
      </c>
      <c r="T3831">
        <v>-0.50586733727141198</v>
      </c>
      <c r="U3831">
        <v>0.50586733727141198</v>
      </c>
      <c r="V3831">
        <v>1.09402243992038</v>
      </c>
      <c r="W3831">
        <v>-3.31</v>
      </c>
      <c r="X3831">
        <v>0.36</v>
      </c>
      <c r="Y3831">
        <v>-295687</v>
      </c>
      <c r="Z3831">
        <v>-21120</v>
      </c>
      <c r="AA3831">
        <v>-1.1599999999999999</v>
      </c>
      <c r="AB3831">
        <v>14</v>
      </c>
      <c r="AC3831">
        <v>6</v>
      </c>
      <c r="AD3831">
        <v>8</v>
      </c>
      <c r="AE3831">
        <v>42.86</v>
      </c>
      <c r="AF3831">
        <v>19</v>
      </c>
      <c r="AG3831">
        <v>1</v>
      </c>
      <c r="AH3831">
        <v>2</v>
      </c>
      <c r="AI3831">
        <v>11</v>
      </c>
      <c r="AJ3831" s="301">
        <v>43919</v>
      </c>
      <c r="AK3831">
        <v>1662</v>
      </c>
      <c r="AL3831">
        <v>2479</v>
      </c>
      <c r="AM3831" s="301">
        <v>43828</v>
      </c>
      <c r="AN3831">
        <v>2428</v>
      </c>
      <c r="AO3831">
        <v>3035</v>
      </c>
      <c r="AP3831" s="301">
        <v>43645</v>
      </c>
      <c r="AQ3831">
        <v>2285</v>
      </c>
      <c r="AR3831">
        <v>2906</v>
      </c>
      <c r="AS3831" s="301">
        <v>43280</v>
      </c>
      <c r="AT3831">
        <v>1526</v>
      </c>
      <c r="AU3831">
        <v>3450</v>
      </c>
    </row>
    <row r="3832" spans="1:47" x14ac:dyDescent="0.2">
      <c r="A3832" s="102">
        <v>1386</v>
      </c>
      <c r="B3832">
        <v>4091</v>
      </c>
      <c r="C3832" t="s">
        <v>1334</v>
      </c>
      <c r="D3832" t="s">
        <v>920</v>
      </c>
      <c r="E3832">
        <v>1721</v>
      </c>
      <c r="F3832">
        <v>1751</v>
      </c>
      <c r="G3832">
        <v>600</v>
      </c>
      <c r="H3832" t="s">
        <v>901</v>
      </c>
      <c r="I3832">
        <v>5631</v>
      </c>
      <c r="J3832" t="s">
        <v>1053</v>
      </c>
      <c r="K3832" t="s">
        <v>909</v>
      </c>
      <c r="L3832">
        <v>1520</v>
      </c>
      <c r="M3832">
        <v>1508</v>
      </c>
      <c r="N3832">
        <v>700</v>
      </c>
      <c r="O3832" t="s">
        <v>898</v>
      </c>
      <c r="P3832">
        <v>0.88393004069539804</v>
      </c>
      <c r="Q3832">
        <v>0.93937976875370199</v>
      </c>
      <c r="R3832">
        <v>6.2584853664675102E-3</v>
      </c>
      <c r="S3832">
        <v>2.16529709778816E-3</v>
      </c>
      <c r="T3832">
        <v>-1.09334265624765</v>
      </c>
      <c r="U3832">
        <v>1.09334265624765</v>
      </c>
      <c r="V3832">
        <v>1.4039017705568</v>
      </c>
      <c r="W3832">
        <v>-8.17</v>
      </c>
      <c r="X3832">
        <v>0.48</v>
      </c>
      <c r="Y3832">
        <v>-296563</v>
      </c>
      <c r="Z3832">
        <v>-18535</v>
      </c>
      <c r="AA3832">
        <v>-1.1200000000000001</v>
      </c>
      <c r="AB3832">
        <v>16</v>
      </c>
      <c r="AC3832">
        <v>7</v>
      </c>
      <c r="AD3832">
        <v>9</v>
      </c>
      <c r="AE3832">
        <v>43.75</v>
      </c>
      <c r="AF3832">
        <v>15</v>
      </c>
      <c r="AG3832">
        <v>5</v>
      </c>
      <c r="AH3832">
        <v>6</v>
      </c>
      <c r="AI3832">
        <v>5</v>
      </c>
      <c r="AJ3832" s="301">
        <v>43919</v>
      </c>
      <c r="AK3832">
        <v>1662</v>
      </c>
      <c r="AL3832">
        <v>1267</v>
      </c>
      <c r="AM3832" s="301">
        <v>43828</v>
      </c>
      <c r="AN3832">
        <v>2428</v>
      </c>
      <c r="AO3832">
        <v>2157</v>
      </c>
      <c r="AP3832" s="301">
        <v>43645</v>
      </c>
      <c r="AQ3832">
        <v>2285</v>
      </c>
      <c r="AR3832">
        <v>1903</v>
      </c>
      <c r="AS3832" s="301">
        <v>43280</v>
      </c>
      <c r="AT3832">
        <v>1526</v>
      </c>
      <c r="AU3832">
        <v>2766</v>
      </c>
    </row>
    <row r="3833" spans="1:47" x14ac:dyDescent="0.2">
      <c r="A3833" s="102">
        <v>1016</v>
      </c>
      <c r="B3833">
        <v>9603</v>
      </c>
      <c r="C3833" t="s">
        <v>1013</v>
      </c>
      <c r="D3833" t="s">
        <v>910</v>
      </c>
      <c r="E3833">
        <v>1569</v>
      </c>
      <c r="F3833">
        <v>1540</v>
      </c>
      <c r="G3833">
        <v>700</v>
      </c>
      <c r="H3833" t="s">
        <v>901</v>
      </c>
      <c r="I3833">
        <v>9613</v>
      </c>
      <c r="J3833" t="s">
        <v>1183</v>
      </c>
      <c r="K3833" t="s">
        <v>900</v>
      </c>
      <c r="L3833">
        <v>1203</v>
      </c>
      <c r="M3833">
        <v>1177</v>
      </c>
      <c r="N3833">
        <v>900</v>
      </c>
      <c r="O3833" t="s">
        <v>898</v>
      </c>
      <c r="P3833">
        <v>0.96327882165029299</v>
      </c>
      <c r="Q3833">
        <v>0.947070948286311</v>
      </c>
      <c r="R3833">
        <v>3.4692646123676403E-2</v>
      </c>
      <c r="S3833">
        <v>2.4613028991540501E-2</v>
      </c>
      <c r="T3833">
        <v>-0.75792933131680496</v>
      </c>
      <c r="U3833">
        <v>0.75792933131680496</v>
      </c>
      <c r="V3833">
        <v>0.53174805875544495</v>
      </c>
      <c r="W3833">
        <v>-7.89</v>
      </c>
      <c r="X3833">
        <v>1.73</v>
      </c>
      <c r="Y3833">
        <v>-300829</v>
      </c>
      <c r="Z3833">
        <v>-15041</v>
      </c>
      <c r="AA3833">
        <v>-0.87</v>
      </c>
      <c r="AB3833">
        <v>20</v>
      </c>
      <c r="AC3833">
        <v>9</v>
      </c>
      <c r="AD3833">
        <v>11</v>
      </c>
      <c r="AE3833">
        <v>45</v>
      </c>
      <c r="AF3833">
        <v>17</v>
      </c>
      <c r="AG3833">
        <v>3</v>
      </c>
      <c r="AH3833">
        <v>6</v>
      </c>
      <c r="AI3833">
        <v>11</v>
      </c>
      <c r="AJ3833" s="301">
        <v>43919</v>
      </c>
      <c r="AK3833">
        <v>1419</v>
      </c>
      <c r="AL3833">
        <v>1043</v>
      </c>
      <c r="AM3833" s="301">
        <v>43828</v>
      </c>
      <c r="AN3833">
        <v>3135</v>
      </c>
      <c r="AO3833">
        <v>1467</v>
      </c>
      <c r="AP3833" s="301">
        <v>43645</v>
      </c>
      <c r="AQ3833">
        <v>2719</v>
      </c>
      <c r="AR3833">
        <v>1461</v>
      </c>
      <c r="AS3833" s="301">
        <v>43280</v>
      </c>
      <c r="AT3833">
        <v>3240</v>
      </c>
      <c r="AU3833">
        <v>1251</v>
      </c>
    </row>
    <row r="3834" spans="1:47" x14ac:dyDescent="0.2">
      <c r="A3834" s="102">
        <v>2468</v>
      </c>
      <c r="B3834">
        <v>7453</v>
      </c>
      <c r="C3834" t="s">
        <v>50</v>
      </c>
      <c r="D3834" t="s">
        <v>921</v>
      </c>
      <c r="E3834">
        <v>1533</v>
      </c>
      <c r="F3834">
        <v>1495</v>
      </c>
      <c r="G3834">
        <v>700</v>
      </c>
      <c r="H3834" t="s">
        <v>898</v>
      </c>
      <c r="I3834">
        <v>9303</v>
      </c>
      <c r="J3834" t="s">
        <v>1166</v>
      </c>
      <c r="K3834" t="s">
        <v>1184</v>
      </c>
      <c r="L3834">
        <v>1276</v>
      </c>
      <c r="M3834">
        <v>1286</v>
      </c>
      <c r="N3834">
        <v>800</v>
      </c>
      <c r="O3834" t="s">
        <v>901</v>
      </c>
      <c r="P3834">
        <v>0.87939666676068595</v>
      </c>
      <c r="Q3834">
        <v>0.91211677035432903</v>
      </c>
      <c r="R3834" s="15">
        <v>0.40168493353680201</v>
      </c>
      <c r="S3834">
        <v>6.23956391321338E-2</v>
      </c>
      <c r="T3834">
        <v>0.76358151590240197</v>
      </c>
      <c r="U3834">
        <v>0.76358151590240197</v>
      </c>
      <c r="V3834">
        <v>1.05116913803298</v>
      </c>
      <c r="W3834">
        <v>7.39</v>
      </c>
      <c r="X3834">
        <v>1.69</v>
      </c>
      <c r="Y3834">
        <v>-301281</v>
      </c>
      <c r="Z3834">
        <v>-18830</v>
      </c>
      <c r="AA3834">
        <v>-0.98</v>
      </c>
      <c r="AB3834">
        <v>16</v>
      </c>
      <c r="AC3834">
        <v>4</v>
      </c>
      <c r="AD3834">
        <v>12</v>
      </c>
      <c r="AE3834">
        <v>25</v>
      </c>
      <c r="AF3834">
        <v>19</v>
      </c>
      <c r="AG3834">
        <v>2</v>
      </c>
      <c r="AH3834">
        <v>3</v>
      </c>
      <c r="AI3834">
        <v>11</v>
      </c>
      <c r="AJ3834" s="301">
        <v>43919</v>
      </c>
      <c r="AK3834">
        <v>1204</v>
      </c>
      <c r="AL3834">
        <v>1217</v>
      </c>
      <c r="AM3834" s="301">
        <v>43828</v>
      </c>
      <c r="AN3834">
        <v>2556</v>
      </c>
      <c r="AO3834">
        <v>1471</v>
      </c>
      <c r="AP3834" s="301">
        <v>43645</v>
      </c>
      <c r="AQ3834">
        <v>1959</v>
      </c>
      <c r="AR3834">
        <v>1417</v>
      </c>
      <c r="AS3834" s="301">
        <v>43280</v>
      </c>
      <c r="AT3834">
        <v>3775</v>
      </c>
      <c r="AU3834">
        <v>1330</v>
      </c>
    </row>
    <row r="3835" spans="1:47" x14ac:dyDescent="0.2">
      <c r="A3835" s="102">
        <v>3990</v>
      </c>
      <c r="B3835">
        <v>3436</v>
      </c>
      <c r="C3835" t="s">
        <v>1081</v>
      </c>
      <c r="D3835" t="s">
        <v>1032</v>
      </c>
      <c r="E3835">
        <v>1583</v>
      </c>
      <c r="F3835">
        <v>1588</v>
      </c>
      <c r="G3835">
        <v>700</v>
      </c>
      <c r="H3835" t="s">
        <v>898</v>
      </c>
      <c r="I3835">
        <v>4503</v>
      </c>
      <c r="J3835" t="s">
        <v>537</v>
      </c>
      <c r="K3835" t="s">
        <v>918</v>
      </c>
      <c r="L3835">
        <v>1826</v>
      </c>
      <c r="M3835">
        <v>1813.5</v>
      </c>
      <c r="N3835">
        <v>600</v>
      </c>
      <c r="O3835" t="s">
        <v>901</v>
      </c>
      <c r="P3835">
        <v>0.675867119779618</v>
      </c>
      <c r="Q3835">
        <v>0.85641966628629695</v>
      </c>
      <c r="R3835">
        <v>0.47997393727166499</v>
      </c>
      <c r="S3835">
        <v>8.9596330278788994E-2</v>
      </c>
      <c r="T3835">
        <v>5.30230408653262E-2</v>
      </c>
      <c r="U3835">
        <v>5.30230408653262E-2</v>
      </c>
      <c r="V3835">
        <v>3.9741827041412298E-2</v>
      </c>
      <c r="W3835">
        <v>0.3</v>
      </c>
      <c r="X3835">
        <v>2.16</v>
      </c>
      <c r="Y3835">
        <v>-301778</v>
      </c>
      <c r="Z3835">
        <v>-20119</v>
      </c>
      <c r="AA3835">
        <v>-0.97</v>
      </c>
      <c r="AB3835">
        <v>15</v>
      </c>
      <c r="AC3835">
        <v>7</v>
      </c>
      <c r="AD3835">
        <v>8</v>
      </c>
      <c r="AE3835">
        <v>46.67</v>
      </c>
      <c r="AF3835">
        <v>14</v>
      </c>
      <c r="AG3835">
        <v>4</v>
      </c>
      <c r="AH3835">
        <v>5</v>
      </c>
      <c r="AI3835">
        <v>6</v>
      </c>
      <c r="AJ3835" s="301">
        <v>43919</v>
      </c>
      <c r="AK3835">
        <v>1383</v>
      </c>
      <c r="AL3835">
        <v>1722</v>
      </c>
      <c r="AM3835" s="301">
        <v>43828</v>
      </c>
      <c r="AN3835">
        <v>1826</v>
      </c>
      <c r="AO3835">
        <v>1870</v>
      </c>
      <c r="AP3835" s="301">
        <v>43645</v>
      </c>
      <c r="AQ3835">
        <v>1323</v>
      </c>
      <c r="AR3835">
        <v>1561.5</v>
      </c>
      <c r="AS3835" s="301">
        <v>43280</v>
      </c>
      <c r="AT3835">
        <v>2240</v>
      </c>
      <c r="AU3835">
        <v>1689</v>
      </c>
    </row>
    <row r="3836" spans="1:47" x14ac:dyDescent="0.2">
      <c r="A3836" s="102">
        <v>2310</v>
      </c>
      <c r="B3836">
        <v>8303</v>
      </c>
      <c r="C3836" t="s">
        <v>1460</v>
      </c>
      <c r="D3836" t="s">
        <v>940</v>
      </c>
      <c r="E3836">
        <v>1287</v>
      </c>
      <c r="F3836">
        <v>1296</v>
      </c>
      <c r="G3836">
        <v>800</v>
      </c>
      <c r="H3836" t="s">
        <v>901</v>
      </c>
      <c r="I3836">
        <v>8795</v>
      </c>
      <c r="J3836" t="s">
        <v>1083</v>
      </c>
      <c r="K3836" t="s">
        <v>1018</v>
      </c>
      <c r="L3836">
        <v>922</v>
      </c>
      <c r="M3836">
        <v>907</v>
      </c>
      <c r="N3836">
        <v>1100</v>
      </c>
      <c r="O3836" t="s">
        <v>898</v>
      </c>
      <c r="P3836">
        <v>0.62693041252993797</v>
      </c>
      <c r="Q3836">
        <v>0.91658301511084295</v>
      </c>
      <c r="R3836">
        <v>0.31835770116852202</v>
      </c>
      <c r="S3836">
        <v>1.7243641296051101E-2</v>
      </c>
      <c r="T3836">
        <v>-0.81743338921685504</v>
      </c>
      <c r="U3836">
        <v>0.81743338921685504</v>
      </c>
      <c r="V3836">
        <v>1.3227080053934199</v>
      </c>
      <c r="W3836">
        <v>-5.67</v>
      </c>
      <c r="X3836">
        <v>3.77</v>
      </c>
      <c r="Y3836">
        <v>-301958</v>
      </c>
      <c r="Z3836">
        <v>-21568</v>
      </c>
      <c r="AA3836">
        <v>-1.0900000000000001</v>
      </c>
      <c r="AB3836">
        <v>14</v>
      </c>
      <c r="AC3836">
        <v>3</v>
      </c>
      <c r="AD3836">
        <v>11</v>
      </c>
      <c r="AE3836">
        <v>21.43</v>
      </c>
      <c r="AF3836">
        <v>18</v>
      </c>
      <c r="AG3836">
        <v>1</v>
      </c>
      <c r="AH3836">
        <v>2</v>
      </c>
      <c r="AI3836">
        <v>11</v>
      </c>
      <c r="AJ3836" s="301">
        <v>43919</v>
      </c>
      <c r="AK3836">
        <v>1461</v>
      </c>
      <c r="AL3836">
        <v>890</v>
      </c>
      <c r="AM3836" s="301">
        <v>43828</v>
      </c>
      <c r="AN3836">
        <v>1675</v>
      </c>
      <c r="AO3836">
        <v>1395</v>
      </c>
      <c r="AP3836" s="301">
        <v>43645</v>
      </c>
      <c r="AQ3836">
        <v>1691</v>
      </c>
      <c r="AR3836">
        <v>1202</v>
      </c>
      <c r="AS3836" s="301">
        <v>43280</v>
      </c>
      <c r="AT3836">
        <v>1672</v>
      </c>
      <c r="AU3836">
        <v>1622</v>
      </c>
    </row>
    <row r="3837" spans="1:47" x14ac:dyDescent="0.2">
      <c r="A3837" s="102">
        <v>1192</v>
      </c>
      <c r="B3837">
        <v>3863</v>
      </c>
      <c r="C3837" t="s">
        <v>1050</v>
      </c>
      <c r="D3837" t="s">
        <v>1049</v>
      </c>
      <c r="E3837">
        <v>1536</v>
      </c>
      <c r="F3837">
        <v>1503</v>
      </c>
      <c r="G3837">
        <v>700</v>
      </c>
      <c r="H3837" t="s">
        <v>898</v>
      </c>
      <c r="I3837">
        <v>8233</v>
      </c>
      <c r="J3837" t="s">
        <v>930</v>
      </c>
      <c r="K3837" t="s">
        <v>921</v>
      </c>
      <c r="L3837">
        <v>920</v>
      </c>
      <c r="M3837">
        <v>907</v>
      </c>
      <c r="N3837">
        <v>1200</v>
      </c>
      <c r="O3837" t="s">
        <v>901</v>
      </c>
      <c r="P3837">
        <v>0.77798479044097502</v>
      </c>
      <c r="Q3837">
        <v>0.94378377167111904</v>
      </c>
      <c r="R3837">
        <v>8.1580444785970305E-2</v>
      </c>
      <c r="S3837">
        <v>4.0328024778264797E-2</v>
      </c>
      <c r="T3837">
        <v>1.02060568459998</v>
      </c>
      <c r="U3837">
        <v>1.02060568459998</v>
      </c>
      <c r="V3837">
        <v>1.14094567546009</v>
      </c>
      <c r="W3837">
        <v>4</v>
      </c>
      <c r="X3837">
        <v>3.45</v>
      </c>
      <c r="Y3837">
        <v>-302327</v>
      </c>
      <c r="Z3837">
        <v>-25194</v>
      </c>
      <c r="AA3837">
        <v>-1.31</v>
      </c>
      <c r="AB3837">
        <v>12</v>
      </c>
      <c r="AC3837">
        <v>4</v>
      </c>
      <c r="AD3837">
        <v>8</v>
      </c>
      <c r="AE3837">
        <v>33.33</v>
      </c>
      <c r="AF3837">
        <v>22</v>
      </c>
      <c r="AG3837">
        <v>0</v>
      </c>
      <c r="AH3837">
        <v>0</v>
      </c>
      <c r="AI3837">
        <v>12</v>
      </c>
      <c r="AJ3837" s="301">
        <v>43919</v>
      </c>
      <c r="AK3837">
        <v>1583</v>
      </c>
      <c r="AL3837">
        <v>1003</v>
      </c>
      <c r="AM3837" s="301">
        <v>43828</v>
      </c>
      <c r="AN3837">
        <v>1848</v>
      </c>
      <c r="AO3837">
        <v>1228</v>
      </c>
      <c r="AP3837" s="301">
        <v>43645</v>
      </c>
      <c r="AQ3837">
        <v>1925</v>
      </c>
      <c r="AR3837">
        <v>1210</v>
      </c>
      <c r="AS3837" s="301">
        <v>43280</v>
      </c>
      <c r="AT3837">
        <v>1732</v>
      </c>
      <c r="AU3837">
        <v>1834</v>
      </c>
    </row>
    <row r="3838" spans="1:47" x14ac:dyDescent="0.2">
      <c r="A3838" s="102">
        <v>1347</v>
      </c>
      <c r="B3838">
        <v>5021</v>
      </c>
      <c r="C3838" t="s">
        <v>1391</v>
      </c>
      <c r="D3838" t="s">
        <v>1090</v>
      </c>
      <c r="E3838">
        <v>1576</v>
      </c>
      <c r="F3838">
        <v>1538</v>
      </c>
      <c r="G3838">
        <v>700</v>
      </c>
      <c r="H3838" t="s">
        <v>901</v>
      </c>
      <c r="I3838">
        <v>5703</v>
      </c>
      <c r="J3838" t="s">
        <v>218</v>
      </c>
      <c r="K3838" t="s">
        <v>911</v>
      </c>
      <c r="L3838">
        <v>185</v>
      </c>
      <c r="M3838">
        <v>182</v>
      </c>
      <c r="N3838">
        <v>5900</v>
      </c>
      <c r="O3838" t="s">
        <v>898</v>
      </c>
      <c r="P3838">
        <v>0.72083632776554196</v>
      </c>
      <c r="Q3838">
        <v>0.94032824872574206</v>
      </c>
      <c r="R3838">
        <v>9.3229844931134995E-2</v>
      </c>
      <c r="S3838" s="15">
        <v>2.81192990164035E-2</v>
      </c>
      <c r="T3838">
        <v>-2.13592184492849</v>
      </c>
      <c r="U3838">
        <v>2.13592184492849</v>
      </c>
      <c r="V3838">
        <v>2.3319461419870602</v>
      </c>
      <c r="W3838">
        <v>-9.58</v>
      </c>
      <c r="X3838">
        <v>0.26</v>
      </c>
      <c r="Y3838">
        <v>-303250</v>
      </c>
      <c r="Z3838">
        <v>-16847</v>
      </c>
      <c r="AA3838">
        <v>-0.98</v>
      </c>
      <c r="AB3838">
        <v>18</v>
      </c>
      <c r="AC3838">
        <v>8</v>
      </c>
      <c r="AD3838">
        <v>10</v>
      </c>
      <c r="AE3838">
        <v>44.44</v>
      </c>
      <c r="AF3838">
        <v>17</v>
      </c>
      <c r="AG3838">
        <v>5</v>
      </c>
      <c r="AH3838">
        <v>7</v>
      </c>
      <c r="AI3838">
        <v>6</v>
      </c>
      <c r="AJ3838" s="301">
        <v>43919</v>
      </c>
      <c r="AK3838">
        <v>1508</v>
      </c>
      <c r="AL3838">
        <v>168</v>
      </c>
      <c r="AM3838" s="301">
        <v>43828</v>
      </c>
      <c r="AN3838">
        <v>2515</v>
      </c>
      <c r="AO3838">
        <v>236</v>
      </c>
      <c r="AP3838" s="301">
        <v>43645</v>
      </c>
      <c r="AQ3838">
        <v>2522</v>
      </c>
      <c r="AR3838">
        <v>237</v>
      </c>
      <c r="AS3838" s="301">
        <v>43280</v>
      </c>
      <c r="AT3838">
        <v>3880</v>
      </c>
      <c r="AU3838">
        <v>245</v>
      </c>
    </row>
    <row r="3839" spans="1:47" x14ac:dyDescent="0.2">
      <c r="A3839" s="102">
        <v>2010</v>
      </c>
      <c r="B3839">
        <v>4203</v>
      </c>
      <c r="C3839" t="s">
        <v>533</v>
      </c>
      <c r="D3839" t="s">
        <v>920</v>
      </c>
      <c r="E3839">
        <v>2945</v>
      </c>
      <c r="F3839">
        <v>2890</v>
      </c>
      <c r="G3839">
        <v>300</v>
      </c>
      <c r="H3839" t="s">
        <v>898</v>
      </c>
      <c r="I3839">
        <v>4631</v>
      </c>
      <c r="J3839" t="s">
        <v>1088</v>
      </c>
      <c r="K3839" t="s">
        <v>920</v>
      </c>
      <c r="L3839">
        <v>2685</v>
      </c>
      <c r="M3839">
        <v>2636</v>
      </c>
      <c r="N3839">
        <v>300</v>
      </c>
      <c r="O3839" t="s">
        <v>901</v>
      </c>
      <c r="P3839">
        <v>0.94387263387750697</v>
      </c>
      <c r="Q3839">
        <v>0.92450657793967805</v>
      </c>
      <c r="R3839">
        <v>0.41229784021641402</v>
      </c>
      <c r="S3839">
        <v>3.4866290743962101E-2</v>
      </c>
      <c r="T3839">
        <v>4.9140132319548099E-2</v>
      </c>
      <c r="U3839">
        <v>4.9140132319548099E-2</v>
      </c>
      <c r="V3839">
        <v>0.12415377870116601</v>
      </c>
      <c r="W3839">
        <v>0.28999999999999998</v>
      </c>
      <c r="X3839">
        <v>8.7899999999999991</v>
      </c>
      <c r="Y3839">
        <v>-303470</v>
      </c>
      <c r="Z3839">
        <v>-50578</v>
      </c>
      <c r="AA3839">
        <v>-2.2200000000000002</v>
      </c>
      <c r="AB3839">
        <v>6</v>
      </c>
      <c r="AC3839">
        <v>2</v>
      </c>
      <c r="AD3839">
        <v>4</v>
      </c>
      <c r="AE3839">
        <v>33.33</v>
      </c>
      <c r="AF3839">
        <v>16</v>
      </c>
      <c r="AG3839">
        <v>0</v>
      </c>
      <c r="AH3839">
        <v>2</v>
      </c>
      <c r="AI3839">
        <v>4</v>
      </c>
      <c r="AJ3839" s="301">
        <v>43919</v>
      </c>
      <c r="AK3839">
        <v>2277</v>
      </c>
      <c r="AL3839">
        <v>2479</v>
      </c>
      <c r="AM3839" s="301">
        <v>43828</v>
      </c>
      <c r="AN3839">
        <v>4115</v>
      </c>
      <c r="AO3839">
        <v>3035</v>
      </c>
      <c r="AP3839" s="301">
        <v>43645</v>
      </c>
      <c r="AQ3839">
        <v>3905</v>
      </c>
      <c r="AR3839">
        <v>2906</v>
      </c>
      <c r="AS3839" s="301">
        <v>43280</v>
      </c>
      <c r="AT3839">
        <v>5305</v>
      </c>
      <c r="AU3839">
        <v>3450</v>
      </c>
    </row>
    <row r="3840" spans="1:47" x14ac:dyDescent="0.2">
      <c r="A3840" s="102">
        <v>2841</v>
      </c>
      <c r="B3840">
        <v>1417</v>
      </c>
      <c r="C3840" t="s">
        <v>1462</v>
      </c>
      <c r="D3840" t="s">
        <v>907</v>
      </c>
      <c r="E3840">
        <v>1611</v>
      </c>
      <c r="F3840">
        <v>1595</v>
      </c>
      <c r="G3840">
        <v>600</v>
      </c>
      <c r="H3840" t="s">
        <v>898</v>
      </c>
      <c r="I3840">
        <v>5201</v>
      </c>
      <c r="J3840" t="s">
        <v>1161</v>
      </c>
      <c r="K3840" t="s">
        <v>897</v>
      </c>
      <c r="L3840">
        <v>3070</v>
      </c>
      <c r="M3840">
        <v>3020</v>
      </c>
      <c r="N3840">
        <v>300</v>
      </c>
      <c r="O3840" t="s">
        <v>901</v>
      </c>
      <c r="P3840">
        <v>0.88745671539565796</v>
      </c>
      <c r="Q3840">
        <v>0.90232767701962502</v>
      </c>
      <c r="R3840">
        <v>0.20917207929284801</v>
      </c>
      <c r="S3840">
        <v>2.5473723669660001E-2</v>
      </c>
      <c r="T3840">
        <v>0.840979344978943</v>
      </c>
      <c r="U3840">
        <v>0.840979344978943</v>
      </c>
      <c r="V3840">
        <v>0.31246400094299398</v>
      </c>
      <c r="W3840">
        <v>4.99</v>
      </c>
      <c r="X3840">
        <v>5.63</v>
      </c>
      <c r="Y3840">
        <v>-304587</v>
      </c>
      <c r="Z3840">
        <v>-20306</v>
      </c>
      <c r="AA3840">
        <v>-0.96</v>
      </c>
      <c r="AB3840">
        <v>15</v>
      </c>
      <c r="AC3840">
        <v>5</v>
      </c>
      <c r="AD3840">
        <v>10</v>
      </c>
      <c r="AE3840">
        <v>33.33</v>
      </c>
      <c r="AF3840">
        <v>18</v>
      </c>
      <c r="AG3840">
        <v>1</v>
      </c>
      <c r="AH3840">
        <v>3</v>
      </c>
      <c r="AI3840">
        <v>11</v>
      </c>
      <c r="AJ3840" s="301">
        <v>43919</v>
      </c>
      <c r="AK3840">
        <v>1375</v>
      </c>
      <c r="AL3840">
        <v>2774</v>
      </c>
      <c r="AM3840" s="301">
        <v>43828</v>
      </c>
      <c r="AN3840">
        <v>1651</v>
      </c>
      <c r="AO3840">
        <v>3930</v>
      </c>
      <c r="AP3840" s="301">
        <v>43645</v>
      </c>
      <c r="AQ3840">
        <v>1652</v>
      </c>
      <c r="AR3840">
        <v>3785</v>
      </c>
      <c r="AS3840" s="301">
        <v>43280</v>
      </c>
      <c r="AT3840">
        <v>1687</v>
      </c>
      <c r="AU3840">
        <v>4225</v>
      </c>
    </row>
    <row r="3841" spans="1:47" x14ac:dyDescent="0.2">
      <c r="A3841" s="102">
        <v>3590</v>
      </c>
      <c r="B3841">
        <v>5020</v>
      </c>
      <c r="C3841" t="s">
        <v>1138</v>
      </c>
      <c r="D3841" t="s">
        <v>1090</v>
      </c>
      <c r="E3841">
        <v>379.7</v>
      </c>
      <c r="F3841">
        <v>378.3</v>
      </c>
      <c r="G3841">
        <v>2700</v>
      </c>
      <c r="H3841" t="s">
        <v>901</v>
      </c>
      <c r="I3841">
        <v>6703</v>
      </c>
      <c r="J3841" t="s">
        <v>1080</v>
      </c>
      <c r="K3841" t="s">
        <v>903</v>
      </c>
      <c r="L3841">
        <v>1028</v>
      </c>
      <c r="M3841">
        <v>1023</v>
      </c>
      <c r="N3841">
        <v>1000</v>
      </c>
      <c r="O3841" t="s">
        <v>898</v>
      </c>
      <c r="P3841">
        <v>0.80957491303403395</v>
      </c>
      <c r="Q3841">
        <v>0.873804374160703</v>
      </c>
      <c r="R3841">
        <v>0.43093097827149801</v>
      </c>
      <c r="S3841">
        <v>7.2645564938867493E-2</v>
      </c>
      <c r="T3841">
        <v>-0.11362914443960601</v>
      </c>
      <c r="U3841">
        <v>0.11362914443960601</v>
      </c>
      <c r="V3841">
        <v>0.45660769307107502</v>
      </c>
      <c r="W3841">
        <v>-0.53</v>
      </c>
      <c r="X3841">
        <v>0.16</v>
      </c>
      <c r="Y3841">
        <v>-305396</v>
      </c>
      <c r="Z3841">
        <v>-16073</v>
      </c>
      <c r="AA3841">
        <v>-0.87</v>
      </c>
      <c r="AB3841">
        <v>19</v>
      </c>
      <c r="AC3841">
        <v>8</v>
      </c>
      <c r="AD3841">
        <v>11</v>
      </c>
      <c r="AE3841">
        <v>42.11</v>
      </c>
      <c r="AF3841">
        <v>19</v>
      </c>
      <c r="AG3841">
        <v>2</v>
      </c>
      <c r="AH3841">
        <v>3</v>
      </c>
      <c r="AI3841">
        <v>14</v>
      </c>
      <c r="AJ3841" s="301">
        <v>43919</v>
      </c>
      <c r="AK3841">
        <v>367.8</v>
      </c>
      <c r="AL3841">
        <v>1024</v>
      </c>
      <c r="AM3841" s="301">
        <v>43828</v>
      </c>
      <c r="AN3841">
        <v>497.9</v>
      </c>
      <c r="AO3841">
        <v>1519</v>
      </c>
      <c r="AP3841" s="301">
        <v>43645</v>
      </c>
      <c r="AQ3841">
        <v>545.79999999999995</v>
      </c>
      <c r="AR3841">
        <v>1357</v>
      </c>
      <c r="AS3841" s="301">
        <v>43280</v>
      </c>
      <c r="AT3841">
        <v>757.9</v>
      </c>
      <c r="AU3841">
        <v>1231</v>
      </c>
    </row>
    <row r="3842" spans="1:47" x14ac:dyDescent="0.2">
      <c r="A3842" s="102">
        <v>530</v>
      </c>
      <c r="B3842">
        <v>2685</v>
      </c>
      <c r="C3842" t="s">
        <v>1479</v>
      </c>
      <c r="D3842" t="s">
        <v>921</v>
      </c>
      <c r="E3842">
        <v>1733</v>
      </c>
      <c r="F3842">
        <v>1726</v>
      </c>
      <c r="G3842">
        <v>600</v>
      </c>
      <c r="H3842" t="s">
        <v>898</v>
      </c>
      <c r="I3842">
        <v>3087</v>
      </c>
      <c r="J3842" t="s">
        <v>1094</v>
      </c>
      <c r="K3842" t="s">
        <v>921</v>
      </c>
      <c r="L3842">
        <v>1721</v>
      </c>
      <c r="M3842">
        <v>1719</v>
      </c>
      <c r="N3842">
        <v>600</v>
      </c>
      <c r="O3842" t="s">
        <v>901</v>
      </c>
      <c r="P3842">
        <v>0.86793827231546405</v>
      </c>
      <c r="Q3842">
        <v>0.95721124860971396</v>
      </c>
      <c r="R3842" s="15">
        <v>0.207088807262582</v>
      </c>
      <c r="S3842">
        <v>9.5017305135990503E-3</v>
      </c>
      <c r="T3842">
        <v>1.3545271814225599</v>
      </c>
      <c r="U3842">
        <v>1.3545271814225599</v>
      </c>
      <c r="V3842">
        <v>1.99789493208243</v>
      </c>
      <c r="W3842">
        <v>11.04</v>
      </c>
      <c r="X3842">
        <v>0.41</v>
      </c>
      <c r="Y3842">
        <v>-305578</v>
      </c>
      <c r="Z3842">
        <v>-16977</v>
      </c>
      <c r="AA3842">
        <v>-0.81</v>
      </c>
      <c r="AB3842">
        <v>18</v>
      </c>
      <c r="AC3842">
        <v>8</v>
      </c>
      <c r="AD3842">
        <v>10</v>
      </c>
      <c r="AE3842">
        <v>44.44</v>
      </c>
      <c r="AF3842">
        <v>18</v>
      </c>
      <c r="AG3842">
        <v>4</v>
      </c>
      <c r="AH3842">
        <v>5</v>
      </c>
      <c r="AI3842">
        <v>9</v>
      </c>
      <c r="AJ3842" s="301">
        <v>43919</v>
      </c>
      <c r="AK3842">
        <v>1291</v>
      </c>
      <c r="AL3842">
        <v>1657</v>
      </c>
      <c r="AM3842" s="301">
        <v>43828</v>
      </c>
      <c r="AN3842">
        <v>2489</v>
      </c>
      <c r="AO3842">
        <v>2166</v>
      </c>
      <c r="AP3842" s="301">
        <v>43645</v>
      </c>
      <c r="AQ3842">
        <v>2320</v>
      </c>
      <c r="AR3842">
        <v>2077</v>
      </c>
      <c r="AS3842" s="301">
        <v>43280</v>
      </c>
      <c r="AT3842">
        <v>1209</v>
      </c>
      <c r="AU3842">
        <v>2140</v>
      </c>
    </row>
    <row r="3843" spans="1:47" x14ac:dyDescent="0.2">
      <c r="A3843" s="102">
        <v>3971</v>
      </c>
      <c r="B3843">
        <v>1969</v>
      </c>
      <c r="C3843" t="s">
        <v>1146</v>
      </c>
      <c r="D3843" t="s">
        <v>907</v>
      </c>
      <c r="E3843">
        <v>1570</v>
      </c>
      <c r="F3843">
        <v>1559</v>
      </c>
      <c r="G3843">
        <v>700</v>
      </c>
      <c r="H3843" t="s">
        <v>901</v>
      </c>
      <c r="I3843">
        <v>3105</v>
      </c>
      <c r="J3843" t="s">
        <v>46</v>
      </c>
      <c r="K3843" t="s">
        <v>903</v>
      </c>
      <c r="L3843">
        <v>781</v>
      </c>
      <c r="M3843">
        <v>776</v>
      </c>
      <c r="N3843">
        <v>1400</v>
      </c>
      <c r="O3843" t="s">
        <v>898</v>
      </c>
      <c r="P3843">
        <v>0.73565764823766699</v>
      </c>
      <c r="Q3843">
        <v>0.85752506591198197</v>
      </c>
      <c r="R3843">
        <v>1.7926705501931199E-2</v>
      </c>
      <c r="S3843">
        <v>4.9310128284898801E-2</v>
      </c>
      <c r="T3843">
        <v>-1.89731292763341</v>
      </c>
      <c r="U3843">
        <v>1.89731292763341</v>
      </c>
      <c r="V3843">
        <v>1.9817873321036299</v>
      </c>
      <c r="W3843">
        <v>-13.7</v>
      </c>
      <c r="X3843">
        <v>0.45</v>
      </c>
      <c r="Y3843">
        <v>-306082</v>
      </c>
      <c r="Z3843">
        <v>-23545</v>
      </c>
      <c r="AA3843">
        <v>-1.04</v>
      </c>
      <c r="AB3843">
        <v>13</v>
      </c>
      <c r="AC3843">
        <v>5</v>
      </c>
      <c r="AD3843">
        <v>8</v>
      </c>
      <c r="AE3843">
        <v>38.46</v>
      </c>
      <c r="AF3843">
        <v>17</v>
      </c>
      <c r="AG3843">
        <v>1</v>
      </c>
      <c r="AH3843">
        <v>4</v>
      </c>
      <c r="AI3843">
        <v>8</v>
      </c>
      <c r="AJ3843" s="301">
        <v>43919</v>
      </c>
      <c r="AK3843">
        <v>1711</v>
      </c>
      <c r="AL3843">
        <v>730</v>
      </c>
      <c r="AM3843" s="301">
        <v>43828</v>
      </c>
      <c r="AN3843">
        <v>1960</v>
      </c>
      <c r="AO3843">
        <v>1045</v>
      </c>
      <c r="AP3843" s="301">
        <v>43645</v>
      </c>
      <c r="AQ3843">
        <v>1826</v>
      </c>
      <c r="AR3843">
        <v>844</v>
      </c>
      <c r="AS3843" s="301">
        <v>43280</v>
      </c>
      <c r="AT3843">
        <v>1993</v>
      </c>
      <c r="AU3843">
        <v>1164</v>
      </c>
    </row>
    <row r="3844" spans="1:47" x14ac:dyDescent="0.2">
      <c r="A3844" s="102">
        <v>722</v>
      </c>
      <c r="B3844">
        <v>2685</v>
      </c>
      <c r="C3844" t="s">
        <v>1479</v>
      </c>
      <c r="D3844" t="s">
        <v>921</v>
      </c>
      <c r="E3844">
        <v>1733</v>
      </c>
      <c r="F3844">
        <v>1726</v>
      </c>
      <c r="G3844">
        <v>600</v>
      </c>
      <c r="H3844" t="s">
        <v>898</v>
      </c>
      <c r="I3844">
        <v>6472</v>
      </c>
      <c r="J3844" t="s">
        <v>59</v>
      </c>
      <c r="K3844" t="s">
        <v>909</v>
      </c>
      <c r="L3844">
        <v>213</v>
      </c>
      <c r="M3844">
        <v>211</v>
      </c>
      <c r="N3844">
        <v>4900</v>
      </c>
      <c r="O3844" t="s">
        <v>901</v>
      </c>
      <c r="P3844">
        <v>0.89168992129999902</v>
      </c>
      <c r="Q3844">
        <v>0.95293611886824503</v>
      </c>
      <c r="R3844">
        <v>0.36348510217760699</v>
      </c>
      <c r="S3844">
        <v>5.2953007166089902E-2</v>
      </c>
      <c r="T3844">
        <v>1.8355810928518801</v>
      </c>
      <c r="U3844">
        <v>1.8355810928518801</v>
      </c>
      <c r="V3844">
        <v>2.31509662116382</v>
      </c>
      <c r="W3844">
        <v>9.84</v>
      </c>
      <c r="X3844">
        <v>0.16</v>
      </c>
      <c r="Y3844">
        <v>-306310</v>
      </c>
      <c r="Z3844">
        <v>-15316</v>
      </c>
      <c r="AA3844">
        <v>-0.66</v>
      </c>
      <c r="AB3844">
        <v>20</v>
      </c>
      <c r="AC3844">
        <v>9</v>
      </c>
      <c r="AD3844">
        <v>11</v>
      </c>
      <c r="AE3844">
        <v>45</v>
      </c>
      <c r="AF3844">
        <v>16</v>
      </c>
      <c r="AG3844">
        <v>4</v>
      </c>
      <c r="AH3844">
        <v>6</v>
      </c>
      <c r="AI3844">
        <v>10</v>
      </c>
      <c r="AJ3844" s="301">
        <v>43919</v>
      </c>
      <c r="AK3844">
        <v>1291</v>
      </c>
      <c r="AL3844">
        <v>196</v>
      </c>
      <c r="AM3844" s="301">
        <v>43828</v>
      </c>
      <c r="AN3844">
        <v>2489</v>
      </c>
      <c r="AO3844">
        <v>345</v>
      </c>
      <c r="AP3844" s="301">
        <v>43645</v>
      </c>
      <c r="AQ3844">
        <v>2320</v>
      </c>
      <c r="AR3844">
        <v>334</v>
      </c>
      <c r="AS3844" s="301">
        <v>43280</v>
      </c>
      <c r="AT3844">
        <v>1209</v>
      </c>
      <c r="AU3844">
        <v>456</v>
      </c>
    </row>
    <row r="3845" spans="1:47" x14ac:dyDescent="0.2">
      <c r="A3845" s="102">
        <v>3933</v>
      </c>
      <c r="B3845">
        <v>6287</v>
      </c>
      <c r="C3845" t="s">
        <v>963</v>
      </c>
      <c r="D3845" t="s">
        <v>909</v>
      </c>
      <c r="E3845">
        <v>2270</v>
      </c>
      <c r="F3845">
        <v>2245</v>
      </c>
      <c r="G3845">
        <v>400</v>
      </c>
      <c r="H3845" t="s">
        <v>898</v>
      </c>
      <c r="I3845">
        <v>9412</v>
      </c>
      <c r="J3845" t="s">
        <v>452</v>
      </c>
      <c r="K3845" t="s">
        <v>900</v>
      </c>
      <c r="L3845">
        <v>402</v>
      </c>
      <c r="M3845">
        <v>391</v>
      </c>
      <c r="N3845">
        <v>2300</v>
      </c>
      <c r="O3845" t="s">
        <v>901</v>
      </c>
      <c r="P3845">
        <v>0.88985425433881804</v>
      </c>
      <c r="Q3845">
        <v>0.85903125520012402</v>
      </c>
      <c r="R3845">
        <v>0.26841745528718097</v>
      </c>
      <c r="S3845">
        <v>9.6523919725601995E-2</v>
      </c>
      <c r="T3845">
        <v>1.3617092729051401</v>
      </c>
      <c r="U3845">
        <v>1.3617092729051401</v>
      </c>
      <c r="V3845">
        <v>6.9324178435686501E-2</v>
      </c>
      <c r="W3845">
        <v>5.64</v>
      </c>
      <c r="X3845">
        <v>0.14000000000000001</v>
      </c>
      <c r="Y3845">
        <v>-306637</v>
      </c>
      <c r="Z3845">
        <v>-16139</v>
      </c>
      <c r="AA3845">
        <v>-0.78</v>
      </c>
      <c r="AB3845">
        <v>19</v>
      </c>
      <c r="AC3845">
        <v>7</v>
      </c>
      <c r="AD3845">
        <v>12</v>
      </c>
      <c r="AE3845">
        <v>36.840000000000003</v>
      </c>
      <c r="AF3845">
        <v>19</v>
      </c>
      <c r="AG3845">
        <v>2</v>
      </c>
      <c r="AH3845">
        <v>3</v>
      </c>
      <c r="AI3845">
        <v>14</v>
      </c>
      <c r="AJ3845" s="301">
        <v>43919</v>
      </c>
      <c r="AK3845">
        <v>2183</v>
      </c>
      <c r="AL3845">
        <v>393</v>
      </c>
      <c r="AM3845" s="301">
        <v>43828</v>
      </c>
      <c r="AN3845">
        <v>3430</v>
      </c>
      <c r="AO3845">
        <v>485</v>
      </c>
      <c r="AP3845" s="301">
        <v>43645</v>
      </c>
      <c r="AQ3845">
        <v>2767</v>
      </c>
      <c r="AR3845">
        <v>438</v>
      </c>
      <c r="AS3845" s="301">
        <v>43280</v>
      </c>
      <c r="AT3845">
        <v>3190</v>
      </c>
      <c r="AU3845">
        <v>538</v>
      </c>
    </row>
    <row r="3846" spans="1:47" x14ac:dyDescent="0.2">
      <c r="A3846" s="102">
        <v>717</v>
      </c>
      <c r="B3846">
        <v>4091</v>
      </c>
      <c r="C3846" t="s">
        <v>1334</v>
      </c>
      <c r="D3846" t="s">
        <v>920</v>
      </c>
      <c r="E3846">
        <v>1721</v>
      </c>
      <c r="F3846">
        <v>1751</v>
      </c>
      <c r="G3846">
        <v>600</v>
      </c>
      <c r="H3846" t="s">
        <v>901</v>
      </c>
      <c r="I3846">
        <v>7272</v>
      </c>
      <c r="J3846" t="s">
        <v>1039</v>
      </c>
      <c r="K3846" t="s">
        <v>913</v>
      </c>
      <c r="L3846">
        <v>1670</v>
      </c>
      <c r="M3846">
        <v>1639</v>
      </c>
      <c r="N3846">
        <v>600</v>
      </c>
      <c r="O3846" t="s">
        <v>898</v>
      </c>
      <c r="P3846">
        <v>0.86064403860725702</v>
      </c>
      <c r="Q3846">
        <v>0.95301579057892605</v>
      </c>
      <c r="R3846">
        <v>2.1896586880632E-2</v>
      </c>
      <c r="S3846">
        <v>2.8432679739695402E-4</v>
      </c>
      <c r="T3846">
        <v>-1.5779967158377299</v>
      </c>
      <c r="U3846">
        <v>1.5779967158377299</v>
      </c>
      <c r="V3846">
        <v>2.2080858929984899</v>
      </c>
      <c r="W3846">
        <v>-12.54</v>
      </c>
      <c r="X3846">
        <v>6.4</v>
      </c>
      <c r="Y3846">
        <v>-307861</v>
      </c>
      <c r="Z3846">
        <v>-23682</v>
      </c>
      <c r="AA3846">
        <v>-1.1399999999999999</v>
      </c>
      <c r="AB3846">
        <v>13</v>
      </c>
      <c r="AC3846">
        <v>6</v>
      </c>
      <c r="AD3846">
        <v>7</v>
      </c>
      <c r="AE3846">
        <v>46.15</v>
      </c>
      <c r="AF3846">
        <v>18</v>
      </c>
      <c r="AG3846">
        <v>2</v>
      </c>
      <c r="AH3846">
        <v>2</v>
      </c>
      <c r="AI3846">
        <v>9</v>
      </c>
      <c r="AJ3846" s="301">
        <v>43919</v>
      </c>
      <c r="AK3846">
        <v>1662</v>
      </c>
      <c r="AL3846">
        <v>1350</v>
      </c>
      <c r="AM3846" s="301">
        <v>43828</v>
      </c>
      <c r="AN3846">
        <v>2428</v>
      </c>
      <c r="AO3846">
        <v>2203</v>
      </c>
      <c r="AP3846" s="301">
        <v>43645</v>
      </c>
      <c r="AQ3846">
        <v>2285</v>
      </c>
      <c r="AR3846">
        <v>1960</v>
      </c>
      <c r="AS3846" s="301">
        <v>43280</v>
      </c>
      <c r="AT3846">
        <v>1526</v>
      </c>
      <c r="AU3846">
        <v>2795</v>
      </c>
    </row>
    <row r="3847" spans="1:47" x14ac:dyDescent="0.2">
      <c r="A3847" s="102">
        <v>3040</v>
      </c>
      <c r="B3847">
        <v>2433</v>
      </c>
      <c r="C3847" t="s">
        <v>1202</v>
      </c>
      <c r="D3847" t="s">
        <v>910</v>
      </c>
      <c r="E3847">
        <v>1247</v>
      </c>
      <c r="F3847">
        <v>1239</v>
      </c>
      <c r="G3847">
        <v>800</v>
      </c>
      <c r="H3847" t="s">
        <v>901</v>
      </c>
      <c r="I3847">
        <v>6326</v>
      </c>
      <c r="J3847" t="s">
        <v>1450</v>
      </c>
      <c r="K3847" t="s">
        <v>909</v>
      </c>
      <c r="L3847">
        <v>1614.5</v>
      </c>
      <c r="M3847">
        <v>1599</v>
      </c>
      <c r="N3847">
        <v>600</v>
      </c>
      <c r="O3847" t="s">
        <v>898</v>
      </c>
      <c r="P3847">
        <v>0.86511295629951601</v>
      </c>
      <c r="Q3847">
        <v>0.89575194423223303</v>
      </c>
      <c r="R3847">
        <v>0.24841697369364599</v>
      </c>
      <c r="S3847">
        <v>9.7481566234747602E-2</v>
      </c>
      <c r="T3847">
        <v>-1.50425195462043</v>
      </c>
      <c r="U3847">
        <v>1.50425195462043</v>
      </c>
      <c r="V3847">
        <v>1.38218146352807</v>
      </c>
      <c r="W3847">
        <v>-8.0500000000000007</v>
      </c>
      <c r="X3847">
        <v>3.31</v>
      </c>
      <c r="Y3847">
        <v>-308037</v>
      </c>
      <c r="Z3847">
        <v>-19252</v>
      </c>
      <c r="AA3847">
        <v>-1.01</v>
      </c>
      <c r="AB3847">
        <v>16</v>
      </c>
      <c r="AC3847">
        <v>8</v>
      </c>
      <c r="AD3847">
        <v>8</v>
      </c>
      <c r="AE3847">
        <v>50</v>
      </c>
      <c r="AF3847">
        <v>20</v>
      </c>
      <c r="AG3847">
        <v>0</v>
      </c>
      <c r="AH3847">
        <v>1</v>
      </c>
      <c r="AI3847">
        <v>15</v>
      </c>
      <c r="AJ3847" s="301">
        <v>43919</v>
      </c>
      <c r="AK3847">
        <v>1154</v>
      </c>
      <c r="AL3847">
        <v>1398.5</v>
      </c>
      <c r="AM3847" s="301">
        <v>43828</v>
      </c>
      <c r="AN3847">
        <v>1768</v>
      </c>
      <c r="AO3847">
        <v>1726</v>
      </c>
      <c r="AP3847" s="301">
        <v>43645</v>
      </c>
      <c r="AQ3847">
        <v>1849</v>
      </c>
      <c r="AR3847">
        <v>1813</v>
      </c>
      <c r="AS3847" s="301">
        <v>43280</v>
      </c>
      <c r="AT3847">
        <v>1730</v>
      </c>
      <c r="AU3847">
        <v>1732</v>
      </c>
    </row>
    <row r="3848" spans="1:47" x14ac:dyDescent="0.2">
      <c r="A3848" s="102">
        <v>141</v>
      </c>
      <c r="B3848">
        <v>7458</v>
      </c>
      <c r="C3848" t="s">
        <v>1193</v>
      </c>
      <c r="D3848" t="s">
        <v>905</v>
      </c>
      <c r="E3848">
        <v>3225</v>
      </c>
      <c r="F3848">
        <v>3135</v>
      </c>
      <c r="G3848">
        <v>300</v>
      </c>
      <c r="H3848" t="s">
        <v>901</v>
      </c>
      <c r="I3848">
        <v>9603</v>
      </c>
      <c r="J3848" t="s">
        <v>1013</v>
      </c>
      <c r="K3848" t="s">
        <v>910</v>
      </c>
      <c r="L3848">
        <v>1569</v>
      </c>
      <c r="M3848">
        <v>1540</v>
      </c>
      <c r="N3848">
        <v>600</v>
      </c>
      <c r="O3848" t="s">
        <v>898</v>
      </c>
      <c r="P3848">
        <v>0.93851557784872197</v>
      </c>
      <c r="Q3848">
        <v>0.97072254863376095</v>
      </c>
      <c r="R3848" s="15">
        <v>0.41412153511181299</v>
      </c>
      <c r="S3848" s="15">
        <v>7.4110610072850594E-2</v>
      </c>
      <c r="T3848">
        <v>-0.33288812652340599</v>
      </c>
      <c r="U3848">
        <v>0.33288812652340599</v>
      </c>
      <c r="V3848">
        <v>0.39347062569652003</v>
      </c>
      <c r="W3848">
        <v>-2.88</v>
      </c>
      <c r="X3848">
        <v>1.75</v>
      </c>
      <c r="Y3848">
        <v>-308639</v>
      </c>
      <c r="Z3848">
        <v>-38580</v>
      </c>
      <c r="AA3848">
        <v>-1.73</v>
      </c>
      <c r="AB3848">
        <v>8</v>
      </c>
      <c r="AC3848">
        <v>2</v>
      </c>
      <c r="AD3848">
        <v>6</v>
      </c>
      <c r="AE3848">
        <v>25</v>
      </c>
      <c r="AF3848">
        <v>20</v>
      </c>
      <c r="AG3848">
        <v>0</v>
      </c>
      <c r="AH3848">
        <v>2</v>
      </c>
      <c r="AI3848">
        <v>6</v>
      </c>
      <c r="AJ3848" s="301">
        <v>43919</v>
      </c>
      <c r="AK3848">
        <v>2991</v>
      </c>
      <c r="AL3848">
        <v>1419</v>
      </c>
      <c r="AM3848" s="301">
        <v>43828</v>
      </c>
      <c r="AN3848">
        <v>5730</v>
      </c>
      <c r="AO3848">
        <v>3135</v>
      </c>
      <c r="AP3848" s="301">
        <v>43645</v>
      </c>
      <c r="AQ3848">
        <v>5030</v>
      </c>
      <c r="AR3848">
        <v>2719</v>
      </c>
      <c r="AS3848" s="301">
        <v>43280</v>
      </c>
      <c r="AT3848">
        <v>5190</v>
      </c>
      <c r="AU3848">
        <v>3240</v>
      </c>
    </row>
    <row r="3849" spans="1:47" x14ac:dyDescent="0.2">
      <c r="A3849" s="102">
        <v>2184</v>
      </c>
      <c r="B3849">
        <v>3086</v>
      </c>
      <c r="C3849" t="s">
        <v>503</v>
      </c>
      <c r="D3849" t="s">
        <v>921</v>
      </c>
      <c r="E3849">
        <v>795</v>
      </c>
      <c r="F3849">
        <v>758</v>
      </c>
      <c r="G3849">
        <v>1000</v>
      </c>
      <c r="H3849" t="s">
        <v>901</v>
      </c>
      <c r="I3849">
        <v>5232</v>
      </c>
      <c r="J3849" t="s">
        <v>1433</v>
      </c>
      <c r="K3849" t="s">
        <v>897</v>
      </c>
      <c r="L3849">
        <v>3765</v>
      </c>
      <c r="M3849">
        <v>3805</v>
      </c>
      <c r="N3849">
        <v>200</v>
      </c>
      <c r="O3849" t="s">
        <v>898</v>
      </c>
      <c r="P3849">
        <v>0.73469431054186696</v>
      </c>
      <c r="Q3849">
        <v>0.92015405208552803</v>
      </c>
      <c r="R3849">
        <v>2.3908074441203402E-2</v>
      </c>
      <c r="S3849">
        <v>4.9144822362581601E-2</v>
      </c>
      <c r="T3849">
        <v>-2.8846179081725798</v>
      </c>
      <c r="U3849">
        <v>2.8846179081725798</v>
      </c>
      <c r="V3849">
        <v>2.126092834045</v>
      </c>
      <c r="W3849">
        <v>-23.07</v>
      </c>
      <c r="X3849">
        <v>0.39</v>
      </c>
      <c r="Y3849">
        <v>-308902</v>
      </c>
      <c r="Z3849">
        <v>-19306</v>
      </c>
      <c r="AA3849">
        <v>-0.94</v>
      </c>
      <c r="AB3849">
        <v>16</v>
      </c>
      <c r="AC3849">
        <v>7</v>
      </c>
      <c r="AD3849">
        <v>9</v>
      </c>
      <c r="AE3849">
        <v>43.75</v>
      </c>
      <c r="AF3849">
        <v>20</v>
      </c>
      <c r="AG3849">
        <v>0</v>
      </c>
      <c r="AH3849">
        <v>2</v>
      </c>
      <c r="AI3849">
        <v>14</v>
      </c>
      <c r="AJ3849" s="301">
        <v>43919</v>
      </c>
      <c r="AK3849">
        <v>907</v>
      </c>
      <c r="AL3849">
        <v>3370</v>
      </c>
      <c r="AM3849" s="301">
        <v>43828</v>
      </c>
      <c r="AN3849">
        <v>1530</v>
      </c>
      <c r="AO3849">
        <v>4775</v>
      </c>
      <c r="AP3849" s="301">
        <v>43645</v>
      </c>
      <c r="AQ3849">
        <v>1244</v>
      </c>
      <c r="AR3849">
        <v>4390</v>
      </c>
      <c r="AS3849" s="301">
        <v>43280</v>
      </c>
      <c r="AT3849">
        <v>1630</v>
      </c>
      <c r="AU3849">
        <v>5150</v>
      </c>
    </row>
    <row r="3850" spans="1:47" x14ac:dyDescent="0.2">
      <c r="A3850" s="102">
        <v>249</v>
      </c>
      <c r="B3850">
        <v>5929</v>
      </c>
      <c r="C3850" t="s">
        <v>1207</v>
      </c>
      <c r="D3850" t="s">
        <v>1032</v>
      </c>
      <c r="E3850">
        <v>942</v>
      </c>
      <c r="F3850">
        <v>939</v>
      </c>
      <c r="G3850">
        <v>1100</v>
      </c>
      <c r="H3850" t="s">
        <v>898</v>
      </c>
      <c r="I3850">
        <v>9603</v>
      </c>
      <c r="J3850" t="s">
        <v>1013</v>
      </c>
      <c r="K3850" t="s">
        <v>910</v>
      </c>
      <c r="L3850">
        <v>1569</v>
      </c>
      <c r="M3850">
        <v>1540</v>
      </c>
      <c r="N3850">
        <v>700</v>
      </c>
      <c r="O3850" t="s">
        <v>901</v>
      </c>
      <c r="P3850">
        <v>0.86737226002508305</v>
      </c>
      <c r="Q3850">
        <v>0.96543723162532402</v>
      </c>
      <c r="R3850">
        <v>0.20732373465651199</v>
      </c>
      <c r="S3850" s="15">
        <v>7.6294601912909503E-3</v>
      </c>
      <c r="T3850">
        <v>1.0343224148608501</v>
      </c>
      <c r="U3850">
        <v>1.0343224148608501</v>
      </c>
      <c r="V3850">
        <v>0.81770874364733803</v>
      </c>
      <c r="W3850">
        <v>10.36</v>
      </c>
      <c r="X3850">
        <v>4.18</v>
      </c>
      <c r="Y3850">
        <v>-309663</v>
      </c>
      <c r="Z3850">
        <v>-17204</v>
      </c>
      <c r="AA3850">
        <v>-1.08</v>
      </c>
      <c r="AB3850">
        <v>18</v>
      </c>
      <c r="AC3850">
        <v>7</v>
      </c>
      <c r="AD3850">
        <v>11</v>
      </c>
      <c r="AE3850">
        <v>38.89</v>
      </c>
      <c r="AF3850">
        <v>18</v>
      </c>
      <c r="AG3850">
        <v>2</v>
      </c>
      <c r="AH3850">
        <v>6</v>
      </c>
      <c r="AI3850">
        <v>10</v>
      </c>
      <c r="AJ3850" s="301">
        <v>43919</v>
      </c>
      <c r="AK3850">
        <v>857</v>
      </c>
      <c r="AL3850">
        <v>1419</v>
      </c>
      <c r="AM3850" s="301">
        <v>43828</v>
      </c>
      <c r="AN3850">
        <v>1229</v>
      </c>
      <c r="AO3850">
        <v>3135</v>
      </c>
      <c r="AP3850" s="301">
        <v>43645</v>
      </c>
      <c r="AQ3850">
        <v>1181</v>
      </c>
      <c r="AR3850">
        <v>2719</v>
      </c>
      <c r="AS3850" s="301">
        <v>43280</v>
      </c>
      <c r="AT3850">
        <v>1159</v>
      </c>
      <c r="AU3850">
        <v>3240</v>
      </c>
    </row>
    <row r="3851" spans="1:47" x14ac:dyDescent="0.2">
      <c r="A3851" s="102">
        <v>2451</v>
      </c>
      <c r="B3851">
        <v>3405</v>
      </c>
      <c r="C3851" t="s">
        <v>1265</v>
      </c>
      <c r="D3851" t="s">
        <v>920</v>
      </c>
      <c r="E3851">
        <v>1120</v>
      </c>
      <c r="F3851">
        <v>1104</v>
      </c>
      <c r="G3851">
        <v>1000</v>
      </c>
      <c r="H3851" t="s">
        <v>901</v>
      </c>
      <c r="I3851">
        <v>6770</v>
      </c>
      <c r="J3851" t="s">
        <v>21</v>
      </c>
      <c r="K3851" t="s">
        <v>903</v>
      </c>
      <c r="L3851">
        <v>1390</v>
      </c>
      <c r="M3851">
        <v>1344</v>
      </c>
      <c r="N3851">
        <v>800</v>
      </c>
      <c r="O3851" t="s">
        <v>898</v>
      </c>
      <c r="P3851">
        <v>0.93146411715690502</v>
      </c>
      <c r="Q3851">
        <v>0.91265783735459305</v>
      </c>
      <c r="R3851">
        <v>0.13300573127875001</v>
      </c>
      <c r="S3851">
        <v>1.21579711315214E-2</v>
      </c>
      <c r="T3851">
        <v>-1.0712425419968199</v>
      </c>
      <c r="U3851">
        <v>1.0712425419968199</v>
      </c>
      <c r="V3851">
        <v>1.0686237832490799</v>
      </c>
      <c r="W3851">
        <v>-14.87</v>
      </c>
      <c r="X3851">
        <v>2.68</v>
      </c>
      <c r="Y3851">
        <v>-309960</v>
      </c>
      <c r="Z3851">
        <v>-15498</v>
      </c>
      <c r="AA3851">
        <v>-0.76</v>
      </c>
      <c r="AB3851">
        <v>20</v>
      </c>
      <c r="AC3851">
        <v>6</v>
      </c>
      <c r="AD3851">
        <v>14</v>
      </c>
      <c r="AE3851">
        <v>30</v>
      </c>
      <c r="AF3851">
        <v>16</v>
      </c>
      <c r="AG3851">
        <v>3</v>
      </c>
      <c r="AH3851">
        <v>6</v>
      </c>
      <c r="AI3851">
        <v>11</v>
      </c>
      <c r="AJ3851" s="301">
        <v>43919</v>
      </c>
      <c r="AK3851">
        <v>1129</v>
      </c>
      <c r="AL3851">
        <v>1055</v>
      </c>
      <c r="AM3851" s="301">
        <v>43828</v>
      </c>
      <c r="AN3851">
        <v>1331</v>
      </c>
      <c r="AO3851">
        <v>2492</v>
      </c>
      <c r="AP3851" s="301">
        <v>43645</v>
      </c>
      <c r="AQ3851">
        <v>1308</v>
      </c>
      <c r="AR3851">
        <v>1869</v>
      </c>
      <c r="AS3851" s="301">
        <v>43280</v>
      </c>
      <c r="AT3851">
        <v>1497</v>
      </c>
      <c r="AU3851">
        <v>2830</v>
      </c>
    </row>
    <row r="3852" spans="1:47" x14ac:dyDescent="0.2">
      <c r="A3852" s="102">
        <v>3648</v>
      </c>
      <c r="B3852">
        <v>2296</v>
      </c>
      <c r="C3852" t="s">
        <v>1472</v>
      </c>
      <c r="D3852" t="s">
        <v>923</v>
      </c>
      <c r="E3852">
        <v>646</v>
      </c>
      <c r="F3852">
        <v>643</v>
      </c>
      <c r="G3852">
        <v>1600</v>
      </c>
      <c r="H3852" t="s">
        <v>901</v>
      </c>
      <c r="I3852">
        <v>5801</v>
      </c>
      <c r="J3852" t="s">
        <v>1105</v>
      </c>
      <c r="K3852" t="s">
        <v>911</v>
      </c>
      <c r="L3852">
        <v>2587</v>
      </c>
      <c r="M3852">
        <v>2592</v>
      </c>
      <c r="N3852">
        <v>400</v>
      </c>
      <c r="O3852" t="s">
        <v>898</v>
      </c>
      <c r="P3852">
        <v>0.80191484576771199</v>
      </c>
      <c r="Q3852">
        <v>0.87143796260612205</v>
      </c>
      <c r="R3852">
        <v>1.2585874343678101E-4</v>
      </c>
      <c r="S3852">
        <v>2.6381044241105E-2</v>
      </c>
      <c r="T3852">
        <v>-1.1852339713330799</v>
      </c>
      <c r="U3852">
        <v>1.1852339713330799</v>
      </c>
      <c r="V3852">
        <v>1.1365381168938999</v>
      </c>
      <c r="W3852">
        <v>-17.989999999999998</v>
      </c>
      <c r="X3852">
        <v>0.77</v>
      </c>
      <c r="Y3852">
        <v>-310287</v>
      </c>
      <c r="Z3852">
        <v>-22163</v>
      </c>
      <c r="AA3852">
        <v>-1.1399999999999999</v>
      </c>
      <c r="AB3852">
        <v>14</v>
      </c>
      <c r="AC3852">
        <v>6</v>
      </c>
      <c r="AD3852">
        <v>8</v>
      </c>
      <c r="AE3852">
        <v>42.86</v>
      </c>
      <c r="AF3852">
        <v>19</v>
      </c>
      <c r="AG3852">
        <v>0</v>
      </c>
      <c r="AH3852">
        <v>3</v>
      </c>
      <c r="AI3852">
        <v>11</v>
      </c>
      <c r="AJ3852" s="301">
        <v>43919</v>
      </c>
      <c r="AK3852">
        <v>655</v>
      </c>
      <c r="AL3852">
        <v>1979</v>
      </c>
      <c r="AM3852" s="301">
        <v>43828</v>
      </c>
      <c r="AN3852">
        <v>705</v>
      </c>
      <c r="AO3852">
        <v>2820</v>
      </c>
      <c r="AP3852" s="301">
        <v>43645</v>
      </c>
      <c r="AQ3852">
        <v>743</v>
      </c>
      <c r="AR3852">
        <v>3245</v>
      </c>
      <c r="AS3852" s="301">
        <v>43280</v>
      </c>
      <c r="AT3852">
        <v>941</v>
      </c>
      <c r="AU3852">
        <v>3820</v>
      </c>
    </row>
    <row r="3853" spans="1:47" x14ac:dyDescent="0.2">
      <c r="A3853" s="102">
        <v>3340</v>
      </c>
      <c r="B3853">
        <v>1969</v>
      </c>
      <c r="C3853" t="s">
        <v>1146</v>
      </c>
      <c r="D3853" t="s">
        <v>907</v>
      </c>
      <c r="E3853">
        <v>1570</v>
      </c>
      <c r="F3853">
        <v>1559</v>
      </c>
      <c r="G3853">
        <v>700</v>
      </c>
      <c r="H3853" t="s">
        <v>901</v>
      </c>
      <c r="I3853">
        <v>6807</v>
      </c>
      <c r="J3853" t="s">
        <v>233</v>
      </c>
      <c r="K3853" t="s">
        <v>903</v>
      </c>
      <c r="L3853">
        <v>1440</v>
      </c>
      <c r="M3853">
        <v>1398</v>
      </c>
      <c r="N3853">
        <v>800</v>
      </c>
      <c r="O3853" t="s">
        <v>898</v>
      </c>
      <c r="P3853">
        <v>0.74373568000516299</v>
      </c>
      <c r="Q3853">
        <v>0.88451565639373497</v>
      </c>
      <c r="R3853">
        <v>4.0786939167996999E-2</v>
      </c>
      <c r="S3853" s="15">
        <v>1.55134566572393E-2</v>
      </c>
      <c r="T3853">
        <v>-1.15832409662296</v>
      </c>
      <c r="U3853">
        <v>1.15832409662296</v>
      </c>
      <c r="V3853">
        <v>1.4149849682770299</v>
      </c>
      <c r="W3853">
        <v>-9.77</v>
      </c>
      <c r="X3853">
        <v>2.48</v>
      </c>
      <c r="Y3853">
        <v>-311718</v>
      </c>
      <c r="Z3853">
        <v>-20781</v>
      </c>
      <c r="AA3853">
        <v>-0.98</v>
      </c>
      <c r="AB3853">
        <v>15</v>
      </c>
      <c r="AC3853">
        <v>7</v>
      </c>
      <c r="AD3853">
        <v>8</v>
      </c>
      <c r="AE3853">
        <v>46.67</v>
      </c>
      <c r="AF3853">
        <v>15</v>
      </c>
      <c r="AG3853">
        <v>3</v>
      </c>
      <c r="AH3853">
        <v>4</v>
      </c>
      <c r="AI3853">
        <v>8</v>
      </c>
      <c r="AJ3853" s="301">
        <v>43919</v>
      </c>
      <c r="AK3853">
        <v>1711</v>
      </c>
      <c r="AL3853">
        <v>1341</v>
      </c>
      <c r="AM3853" s="301">
        <v>43828</v>
      </c>
      <c r="AN3853">
        <v>1960</v>
      </c>
      <c r="AO3853">
        <v>2218</v>
      </c>
      <c r="AP3853" s="301">
        <v>43645</v>
      </c>
      <c r="AQ3853">
        <v>1826</v>
      </c>
      <c r="AR3853">
        <v>1645</v>
      </c>
      <c r="AS3853" s="301">
        <v>43280</v>
      </c>
      <c r="AT3853">
        <v>1993</v>
      </c>
      <c r="AU3853">
        <v>1764</v>
      </c>
    </row>
    <row r="3854" spans="1:47" x14ac:dyDescent="0.2">
      <c r="A3854" s="102">
        <v>2817</v>
      </c>
      <c r="B3854">
        <v>2282</v>
      </c>
      <c r="C3854" t="s">
        <v>1429</v>
      </c>
      <c r="D3854" t="s">
        <v>923</v>
      </c>
      <c r="E3854">
        <v>4225</v>
      </c>
      <c r="F3854">
        <v>4200</v>
      </c>
      <c r="G3854">
        <v>200</v>
      </c>
      <c r="H3854" t="s">
        <v>898</v>
      </c>
      <c r="I3854">
        <v>3407</v>
      </c>
      <c r="J3854" t="s">
        <v>983</v>
      </c>
      <c r="K3854" t="s">
        <v>920</v>
      </c>
      <c r="L3854">
        <v>846.6</v>
      </c>
      <c r="M3854">
        <v>855.5</v>
      </c>
      <c r="N3854">
        <v>1000</v>
      </c>
      <c r="O3854" t="s">
        <v>901</v>
      </c>
      <c r="P3854">
        <v>0.93756659642991302</v>
      </c>
      <c r="Q3854">
        <v>0.90303233556909501</v>
      </c>
      <c r="R3854">
        <v>0.229243406694743</v>
      </c>
      <c r="S3854">
        <v>9.7150440980232997E-2</v>
      </c>
      <c r="T3854">
        <v>0.37177073012717698</v>
      </c>
      <c r="U3854">
        <v>0.37177073012717698</v>
      </c>
      <c r="V3854">
        <v>0.44709027677562901</v>
      </c>
      <c r="W3854">
        <v>1.2</v>
      </c>
      <c r="X3854">
        <v>1.85</v>
      </c>
      <c r="Y3854">
        <v>-311984</v>
      </c>
      <c r="Z3854">
        <v>-22285</v>
      </c>
      <c r="AA3854">
        <v>-1.29</v>
      </c>
      <c r="AB3854">
        <v>14</v>
      </c>
      <c r="AC3854">
        <v>5</v>
      </c>
      <c r="AD3854">
        <v>9</v>
      </c>
      <c r="AE3854">
        <v>35.71</v>
      </c>
      <c r="AF3854">
        <v>18</v>
      </c>
      <c r="AG3854">
        <v>1</v>
      </c>
      <c r="AH3854">
        <v>3</v>
      </c>
      <c r="AI3854">
        <v>10</v>
      </c>
      <c r="AJ3854" s="301">
        <v>43919</v>
      </c>
      <c r="AK3854">
        <v>3980</v>
      </c>
      <c r="AL3854">
        <v>822.3</v>
      </c>
      <c r="AM3854" s="301">
        <v>43828</v>
      </c>
      <c r="AN3854">
        <v>4510</v>
      </c>
      <c r="AO3854">
        <v>1234</v>
      </c>
      <c r="AP3854" s="301">
        <v>43645</v>
      </c>
      <c r="AQ3854">
        <v>4695</v>
      </c>
      <c r="AR3854">
        <v>1194.5</v>
      </c>
      <c r="AS3854" s="301">
        <v>43280</v>
      </c>
      <c r="AT3854">
        <v>4325</v>
      </c>
      <c r="AU3854">
        <v>1398</v>
      </c>
    </row>
    <row r="3855" spans="1:47" x14ac:dyDescent="0.2">
      <c r="A3855" s="102">
        <v>2619</v>
      </c>
      <c r="B3855">
        <v>1812</v>
      </c>
      <c r="C3855" t="s">
        <v>961</v>
      </c>
      <c r="D3855" t="s">
        <v>907</v>
      </c>
      <c r="E3855">
        <v>1231</v>
      </c>
      <c r="F3855">
        <v>1252</v>
      </c>
      <c r="G3855">
        <v>800</v>
      </c>
      <c r="H3855" t="s">
        <v>898</v>
      </c>
      <c r="I3855">
        <v>6269</v>
      </c>
      <c r="J3855" t="s">
        <v>1176</v>
      </c>
      <c r="K3855" t="s">
        <v>909</v>
      </c>
      <c r="L3855">
        <v>1470</v>
      </c>
      <c r="M3855">
        <v>1434</v>
      </c>
      <c r="N3855">
        <v>700</v>
      </c>
      <c r="O3855" t="s">
        <v>901</v>
      </c>
      <c r="P3855">
        <v>0.78640746396476702</v>
      </c>
      <c r="Q3855">
        <v>0.90809899152205897</v>
      </c>
      <c r="R3855">
        <v>0.159093266985322</v>
      </c>
      <c r="S3855" s="15">
        <v>5.10643379321069E-2</v>
      </c>
      <c r="T3855">
        <v>1.8243922999735001</v>
      </c>
      <c r="U3855">
        <v>1.8243922999735001</v>
      </c>
      <c r="V3855">
        <v>0.76927743403853399</v>
      </c>
      <c r="W3855">
        <v>9.94</v>
      </c>
      <c r="X3855">
        <v>0.22</v>
      </c>
      <c r="Y3855">
        <v>-312061</v>
      </c>
      <c r="Z3855">
        <v>-22290</v>
      </c>
      <c r="AA3855">
        <v>-1.06</v>
      </c>
      <c r="AB3855">
        <v>14</v>
      </c>
      <c r="AC3855">
        <v>6</v>
      </c>
      <c r="AD3855">
        <v>8</v>
      </c>
      <c r="AE3855">
        <v>42.86</v>
      </c>
      <c r="AF3855">
        <v>14</v>
      </c>
      <c r="AG3855">
        <v>3</v>
      </c>
      <c r="AH3855">
        <v>4</v>
      </c>
      <c r="AI3855">
        <v>7</v>
      </c>
      <c r="AJ3855" s="301">
        <v>43919</v>
      </c>
      <c r="AK3855">
        <v>1155</v>
      </c>
      <c r="AL3855">
        <v>1331</v>
      </c>
      <c r="AM3855" s="301">
        <v>43828</v>
      </c>
      <c r="AN3855">
        <v>1458</v>
      </c>
      <c r="AO3855">
        <v>2665</v>
      </c>
      <c r="AP3855" s="301">
        <v>43645</v>
      </c>
      <c r="AQ3855">
        <v>1510</v>
      </c>
      <c r="AR3855">
        <v>3090</v>
      </c>
      <c r="AS3855" s="301">
        <v>43280</v>
      </c>
      <c r="AT3855">
        <v>1646</v>
      </c>
      <c r="AU3855">
        <v>3045</v>
      </c>
    </row>
    <row r="3856" spans="1:47" x14ac:dyDescent="0.2">
      <c r="A3856" s="102">
        <v>4069</v>
      </c>
      <c r="B3856">
        <v>2587</v>
      </c>
      <c r="C3856" t="s">
        <v>1233</v>
      </c>
      <c r="D3856" t="s">
        <v>923</v>
      </c>
      <c r="E3856">
        <v>4200</v>
      </c>
      <c r="F3856">
        <v>4180</v>
      </c>
      <c r="G3856">
        <v>200</v>
      </c>
      <c r="H3856" t="s">
        <v>901</v>
      </c>
      <c r="I3856">
        <v>6770</v>
      </c>
      <c r="J3856" t="s">
        <v>21</v>
      </c>
      <c r="K3856" t="s">
        <v>903</v>
      </c>
      <c r="L3856">
        <v>1390</v>
      </c>
      <c r="M3856">
        <v>1344</v>
      </c>
      <c r="N3856">
        <v>600</v>
      </c>
      <c r="O3856" t="s">
        <v>898</v>
      </c>
      <c r="P3856">
        <v>0.81160467819719095</v>
      </c>
      <c r="Q3856">
        <v>0.85206239590831601</v>
      </c>
      <c r="R3856">
        <v>1.2515834376394299E-2</v>
      </c>
      <c r="S3856">
        <v>1.39308618982334E-2</v>
      </c>
      <c r="T3856">
        <v>-0.93591779410839904</v>
      </c>
      <c r="U3856">
        <v>0.93591779410839904</v>
      </c>
      <c r="V3856">
        <v>1.11659117667094</v>
      </c>
      <c r="W3856">
        <v>-14.79</v>
      </c>
      <c r="X3856">
        <v>3.54</v>
      </c>
      <c r="Y3856">
        <v>-312730</v>
      </c>
      <c r="Z3856">
        <v>-20849</v>
      </c>
      <c r="AA3856">
        <v>-0.89</v>
      </c>
      <c r="AB3856">
        <v>15</v>
      </c>
      <c r="AC3856">
        <v>5</v>
      </c>
      <c r="AD3856">
        <v>10</v>
      </c>
      <c r="AE3856">
        <v>33.33</v>
      </c>
      <c r="AF3856">
        <v>14</v>
      </c>
      <c r="AG3856">
        <v>3</v>
      </c>
      <c r="AH3856">
        <v>5</v>
      </c>
      <c r="AI3856">
        <v>7</v>
      </c>
      <c r="AJ3856" s="301">
        <v>43919</v>
      </c>
      <c r="AK3856">
        <v>4260</v>
      </c>
      <c r="AL3856">
        <v>1055</v>
      </c>
      <c r="AM3856" s="301">
        <v>43828</v>
      </c>
      <c r="AN3856">
        <v>4545</v>
      </c>
      <c r="AO3856">
        <v>2492</v>
      </c>
      <c r="AP3856" s="301">
        <v>43645</v>
      </c>
      <c r="AQ3856">
        <v>4710</v>
      </c>
      <c r="AR3856">
        <v>1869</v>
      </c>
      <c r="AS3856" s="301">
        <v>43280</v>
      </c>
      <c r="AT3856">
        <v>4670</v>
      </c>
      <c r="AU3856">
        <v>2830</v>
      </c>
    </row>
    <row r="3857" spans="1:47" x14ac:dyDescent="0.2">
      <c r="A3857" s="102">
        <v>2820</v>
      </c>
      <c r="B3857">
        <v>1801</v>
      </c>
      <c r="C3857" t="s">
        <v>1352</v>
      </c>
      <c r="D3857" t="s">
        <v>907</v>
      </c>
      <c r="E3857">
        <v>3845</v>
      </c>
      <c r="F3857">
        <v>3905</v>
      </c>
      <c r="G3857">
        <v>200</v>
      </c>
      <c r="H3857" t="s">
        <v>898</v>
      </c>
      <c r="I3857">
        <v>6723</v>
      </c>
      <c r="J3857" t="s">
        <v>1082</v>
      </c>
      <c r="K3857" t="s">
        <v>903</v>
      </c>
      <c r="L3857">
        <v>568</v>
      </c>
      <c r="M3857">
        <v>548</v>
      </c>
      <c r="N3857">
        <v>1400</v>
      </c>
      <c r="O3857" t="s">
        <v>901</v>
      </c>
      <c r="P3857">
        <v>0.86543389747072996</v>
      </c>
      <c r="Q3857">
        <v>0.90297943946631698</v>
      </c>
      <c r="R3857">
        <v>0.49566287540412401</v>
      </c>
      <c r="S3857" s="15">
        <v>2.9470182268006399E-2</v>
      </c>
      <c r="T3857">
        <v>0.27011907958277498</v>
      </c>
      <c r="U3857">
        <v>0.27011907958277498</v>
      </c>
      <c r="V3857">
        <v>0.32900554894974099</v>
      </c>
      <c r="W3857">
        <v>3.04</v>
      </c>
      <c r="X3857">
        <v>1.77</v>
      </c>
      <c r="Y3857">
        <v>-313444</v>
      </c>
      <c r="Z3857">
        <v>-18438</v>
      </c>
      <c r="AA3857">
        <v>-0.95</v>
      </c>
      <c r="AB3857">
        <v>17</v>
      </c>
      <c r="AC3857">
        <v>7</v>
      </c>
      <c r="AD3857">
        <v>10</v>
      </c>
      <c r="AE3857">
        <v>41.18</v>
      </c>
      <c r="AF3857">
        <v>18</v>
      </c>
      <c r="AG3857">
        <v>3</v>
      </c>
      <c r="AH3857">
        <v>5</v>
      </c>
      <c r="AI3857">
        <v>9</v>
      </c>
      <c r="AJ3857" s="301">
        <v>43919</v>
      </c>
      <c r="AK3857">
        <v>3355</v>
      </c>
      <c r="AL3857">
        <v>394</v>
      </c>
      <c r="AM3857" s="301">
        <v>43828</v>
      </c>
      <c r="AN3857">
        <v>4545</v>
      </c>
      <c r="AO3857">
        <v>750</v>
      </c>
      <c r="AP3857" s="301">
        <v>43645</v>
      </c>
      <c r="AQ3857">
        <v>3990</v>
      </c>
      <c r="AR3857">
        <v>582</v>
      </c>
      <c r="AS3857" s="301">
        <v>43280</v>
      </c>
      <c r="AT3857">
        <v>5980</v>
      </c>
      <c r="AU3857">
        <v>1085</v>
      </c>
    </row>
    <row r="3858" spans="1:47" x14ac:dyDescent="0.2">
      <c r="A3858" s="102">
        <v>2361</v>
      </c>
      <c r="B3858">
        <v>6201</v>
      </c>
      <c r="C3858" t="s">
        <v>1150</v>
      </c>
      <c r="D3858" t="s">
        <v>913</v>
      </c>
      <c r="E3858">
        <v>5750</v>
      </c>
      <c r="F3858">
        <v>5650</v>
      </c>
      <c r="G3858">
        <v>100</v>
      </c>
      <c r="H3858" t="s">
        <v>901</v>
      </c>
      <c r="I3858">
        <v>6770</v>
      </c>
      <c r="J3858" t="s">
        <v>21</v>
      </c>
      <c r="K3858" t="s">
        <v>903</v>
      </c>
      <c r="L3858">
        <v>1390</v>
      </c>
      <c r="M3858">
        <v>1344</v>
      </c>
      <c r="N3858">
        <v>400</v>
      </c>
      <c r="O3858" t="s">
        <v>898</v>
      </c>
      <c r="P3858">
        <v>0.92135785641707202</v>
      </c>
      <c r="Q3858">
        <v>0.91517536021596402</v>
      </c>
      <c r="R3858" s="15">
        <v>5.6416626925347498E-2</v>
      </c>
      <c r="S3858">
        <v>4.2731035188726597E-2</v>
      </c>
      <c r="T3858">
        <v>-0.71172807573989205</v>
      </c>
      <c r="U3858">
        <v>0.71172807573989205</v>
      </c>
      <c r="V3858">
        <v>0.87890992721967998</v>
      </c>
      <c r="W3858">
        <v>-8.85</v>
      </c>
      <c r="X3858">
        <v>4.8499999999999996</v>
      </c>
      <c r="Y3858">
        <v>-313706</v>
      </c>
      <c r="Z3858">
        <v>-26142</v>
      </c>
      <c r="AA3858">
        <v>-1.99</v>
      </c>
      <c r="AB3858">
        <v>12</v>
      </c>
      <c r="AC3858">
        <v>3</v>
      </c>
      <c r="AD3858">
        <v>9</v>
      </c>
      <c r="AE3858">
        <v>25</v>
      </c>
      <c r="AF3858">
        <v>16</v>
      </c>
      <c r="AG3858">
        <v>1</v>
      </c>
      <c r="AH3858">
        <v>4</v>
      </c>
      <c r="AI3858">
        <v>7</v>
      </c>
      <c r="AJ3858" s="301">
        <v>43919</v>
      </c>
      <c r="AK3858">
        <v>5370</v>
      </c>
      <c r="AL3858">
        <v>1055</v>
      </c>
      <c r="AM3858" s="301">
        <v>43828</v>
      </c>
      <c r="AN3858">
        <v>6330</v>
      </c>
      <c r="AO3858">
        <v>2492</v>
      </c>
      <c r="AP3858" s="301">
        <v>43645</v>
      </c>
      <c r="AQ3858">
        <v>6040</v>
      </c>
      <c r="AR3858">
        <v>1869</v>
      </c>
      <c r="AS3858" s="301">
        <v>43280</v>
      </c>
      <c r="AT3858">
        <v>6010</v>
      </c>
      <c r="AU3858">
        <v>2830</v>
      </c>
    </row>
    <row r="3859" spans="1:47" x14ac:dyDescent="0.2">
      <c r="A3859" s="102">
        <v>2138</v>
      </c>
      <c r="B3859">
        <v>3191</v>
      </c>
      <c r="C3859" t="s">
        <v>1148</v>
      </c>
      <c r="D3859" t="s">
        <v>921</v>
      </c>
      <c r="E3859">
        <v>1412</v>
      </c>
      <c r="F3859">
        <v>1439</v>
      </c>
      <c r="G3859">
        <v>700</v>
      </c>
      <c r="H3859" t="s">
        <v>901</v>
      </c>
      <c r="I3859">
        <v>4996</v>
      </c>
      <c r="J3859" t="s">
        <v>1098</v>
      </c>
      <c r="K3859" t="s">
        <v>920</v>
      </c>
      <c r="L3859">
        <v>968</v>
      </c>
      <c r="M3859">
        <v>989</v>
      </c>
      <c r="N3859">
        <v>1000</v>
      </c>
      <c r="O3859" t="s">
        <v>898</v>
      </c>
      <c r="P3859">
        <v>0.791661270153309</v>
      </c>
      <c r="Q3859">
        <v>0.92134419903162301</v>
      </c>
      <c r="R3859">
        <v>3.6480698041941102E-2</v>
      </c>
      <c r="S3859" s="15">
        <v>7.2404636890586099E-6</v>
      </c>
      <c r="T3859">
        <v>-0.99790675410451202</v>
      </c>
      <c r="U3859">
        <v>0.99790675410451202</v>
      </c>
      <c r="V3859">
        <v>1.76730391762509</v>
      </c>
      <c r="W3859">
        <v>-3.63</v>
      </c>
      <c r="X3859">
        <v>1.82</v>
      </c>
      <c r="Y3859">
        <v>-314162</v>
      </c>
      <c r="Z3859">
        <v>-22440</v>
      </c>
      <c r="AA3859">
        <v>-1.1100000000000001</v>
      </c>
      <c r="AB3859">
        <v>14</v>
      </c>
      <c r="AC3859">
        <v>5</v>
      </c>
      <c r="AD3859">
        <v>9</v>
      </c>
      <c r="AE3859">
        <v>35.71</v>
      </c>
      <c r="AF3859">
        <v>18</v>
      </c>
      <c r="AG3859">
        <v>2</v>
      </c>
      <c r="AH3859">
        <v>3</v>
      </c>
      <c r="AI3859">
        <v>9</v>
      </c>
      <c r="AJ3859" s="301">
        <v>43919</v>
      </c>
      <c r="AK3859">
        <v>1325</v>
      </c>
      <c r="AL3859">
        <v>855</v>
      </c>
      <c r="AM3859" s="301">
        <v>43828</v>
      </c>
      <c r="AN3859">
        <v>1396</v>
      </c>
      <c r="AO3859">
        <v>1003</v>
      </c>
      <c r="AP3859" s="301">
        <v>43645</v>
      </c>
      <c r="AQ3859">
        <v>1254</v>
      </c>
      <c r="AR3859">
        <v>796</v>
      </c>
      <c r="AS3859" s="301">
        <v>43280</v>
      </c>
      <c r="AT3859">
        <v>1627</v>
      </c>
      <c r="AU3859">
        <v>842</v>
      </c>
    </row>
    <row r="3860" spans="1:47" x14ac:dyDescent="0.2">
      <c r="A3860" s="102">
        <v>3536</v>
      </c>
      <c r="B3860">
        <v>3632</v>
      </c>
      <c r="C3860" t="s">
        <v>1451</v>
      </c>
      <c r="D3860" t="s">
        <v>900</v>
      </c>
      <c r="E3860">
        <v>486</v>
      </c>
      <c r="F3860">
        <v>469</v>
      </c>
      <c r="G3860">
        <v>1800</v>
      </c>
      <c r="H3860" t="s">
        <v>898</v>
      </c>
      <c r="I3860">
        <v>4203</v>
      </c>
      <c r="J3860" t="s">
        <v>533</v>
      </c>
      <c r="K3860" t="s">
        <v>920</v>
      </c>
      <c r="L3860">
        <v>2945</v>
      </c>
      <c r="M3860">
        <v>2890</v>
      </c>
      <c r="N3860">
        <v>300</v>
      </c>
      <c r="O3860" t="s">
        <v>901</v>
      </c>
      <c r="P3860">
        <v>0.80146237252444197</v>
      </c>
      <c r="Q3860">
        <v>0.87609437967506099</v>
      </c>
      <c r="R3860">
        <v>0.13018928169014801</v>
      </c>
      <c r="S3860" s="15">
        <v>5.6120409252611199E-2</v>
      </c>
      <c r="T3860">
        <v>0.38963486290521798</v>
      </c>
      <c r="U3860">
        <v>0.38963486290521798</v>
      </c>
      <c r="V3860">
        <v>0.47361302483240297</v>
      </c>
      <c r="W3860">
        <v>3.07</v>
      </c>
      <c r="X3860">
        <v>2.63</v>
      </c>
      <c r="Y3860">
        <v>-314588</v>
      </c>
      <c r="Z3860">
        <v>-17477</v>
      </c>
      <c r="AA3860">
        <v>-1.1200000000000001</v>
      </c>
      <c r="AB3860">
        <v>18</v>
      </c>
      <c r="AC3860">
        <v>7</v>
      </c>
      <c r="AD3860">
        <v>11</v>
      </c>
      <c r="AE3860">
        <v>38.89</v>
      </c>
      <c r="AF3860">
        <v>17</v>
      </c>
      <c r="AG3860">
        <v>3</v>
      </c>
      <c r="AH3860">
        <v>3</v>
      </c>
      <c r="AI3860">
        <v>12</v>
      </c>
      <c r="AJ3860" s="301">
        <v>43919</v>
      </c>
      <c r="AK3860">
        <v>404</v>
      </c>
      <c r="AL3860">
        <v>2277</v>
      </c>
      <c r="AM3860" s="301">
        <v>43828</v>
      </c>
      <c r="AN3860">
        <v>493</v>
      </c>
      <c r="AO3860">
        <v>4115</v>
      </c>
      <c r="AP3860" s="301">
        <v>43645</v>
      </c>
      <c r="AQ3860">
        <v>510</v>
      </c>
      <c r="AR3860">
        <v>3905</v>
      </c>
      <c r="AS3860" s="301">
        <v>43280</v>
      </c>
      <c r="AT3860">
        <v>587</v>
      </c>
      <c r="AU3860">
        <v>5305</v>
      </c>
    </row>
    <row r="3861" spans="1:47" x14ac:dyDescent="0.2">
      <c r="A3861" s="102">
        <v>2001</v>
      </c>
      <c r="B3861">
        <v>1801</v>
      </c>
      <c r="C3861" t="s">
        <v>1352</v>
      </c>
      <c r="D3861" t="s">
        <v>907</v>
      </c>
      <c r="E3861">
        <v>3845</v>
      </c>
      <c r="F3861">
        <v>3905</v>
      </c>
      <c r="G3861">
        <v>200</v>
      </c>
      <c r="H3861" t="s">
        <v>898</v>
      </c>
      <c r="I3861">
        <v>7205</v>
      </c>
      <c r="J3861" t="s">
        <v>56</v>
      </c>
      <c r="K3861" t="s">
        <v>913</v>
      </c>
      <c r="L3861">
        <v>710</v>
      </c>
      <c r="M3861">
        <v>693</v>
      </c>
      <c r="N3861">
        <v>1100</v>
      </c>
      <c r="O3861" t="s">
        <v>901</v>
      </c>
      <c r="P3861">
        <v>0.93784921297562795</v>
      </c>
      <c r="Q3861">
        <v>0.92476791990917395</v>
      </c>
      <c r="R3861" s="15">
        <v>4.5201915708246797E-2</v>
      </c>
      <c r="S3861">
        <v>4.3196908656430999E-2</v>
      </c>
      <c r="T3861">
        <v>0.84740069756280201</v>
      </c>
      <c r="U3861">
        <v>0.84740069756280201</v>
      </c>
      <c r="V3861">
        <v>0.28612783027697702</v>
      </c>
      <c r="W3861">
        <v>5.12</v>
      </c>
      <c r="X3861">
        <v>2.39</v>
      </c>
      <c r="Y3861">
        <v>-315438</v>
      </c>
      <c r="Z3861">
        <v>-19715</v>
      </c>
      <c r="AA3861">
        <v>-1.33</v>
      </c>
      <c r="AB3861">
        <v>16</v>
      </c>
      <c r="AC3861">
        <v>4</v>
      </c>
      <c r="AD3861">
        <v>12</v>
      </c>
      <c r="AE3861">
        <v>25</v>
      </c>
      <c r="AF3861">
        <v>18</v>
      </c>
      <c r="AG3861">
        <v>2</v>
      </c>
      <c r="AH3861">
        <v>3</v>
      </c>
      <c r="AI3861">
        <v>11</v>
      </c>
      <c r="AJ3861" s="301">
        <v>43919</v>
      </c>
      <c r="AK3861">
        <v>3355</v>
      </c>
      <c r="AL3861">
        <v>588</v>
      </c>
      <c r="AM3861" s="301">
        <v>43828</v>
      </c>
      <c r="AN3861">
        <v>4545</v>
      </c>
      <c r="AO3861">
        <v>1162</v>
      </c>
      <c r="AP3861" s="301">
        <v>43645</v>
      </c>
      <c r="AQ3861">
        <v>3990</v>
      </c>
      <c r="AR3861">
        <v>912</v>
      </c>
      <c r="AS3861" s="301">
        <v>43280</v>
      </c>
      <c r="AT3861">
        <v>5980</v>
      </c>
      <c r="AU3861">
        <v>1171</v>
      </c>
    </row>
    <row r="3862" spans="1:47" x14ac:dyDescent="0.2">
      <c r="A3862" s="102">
        <v>765</v>
      </c>
      <c r="B3862">
        <v>8233</v>
      </c>
      <c r="C3862" t="s">
        <v>930</v>
      </c>
      <c r="D3862" t="s">
        <v>921</v>
      </c>
      <c r="E3862">
        <v>920</v>
      </c>
      <c r="F3862">
        <v>907</v>
      </c>
      <c r="G3862">
        <v>1000</v>
      </c>
      <c r="H3862" t="s">
        <v>901</v>
      </c>
      <c r="I3862">
        <v>9201</v>
      </c>
      <c r="J3862" t="s">
        <v>1086</v>
      </c>
      <c r="K3862" t="s">
        <v>1087</v>
      </c>
      <c r="L3862">
        <v>1900</v>
      </c>
      <c r="M3862">
        <v>1899</v>
      </c>
      <c r="N3862">
        <v>500</v>
      </c>
      <c r="O3862" t="s">
        <v>898</v>
      </c>
      <c r="P3862">
        <v>0.75010434337315601</v>
      </c>
      <c r="Q3862">
        <v>0.95192314722310101</v>
      </c>
      <c r="R3862">
        <v>0.315368347786182</v>
      </c>
      <c r="S3862">
        <v>6.3735834235065805E-2</v>
      </c>
      <c r="T3862">
        <v>-8.5845404485079796E-2</v>
      </c>
      <c r="U3862">
        <v>8.5845404485079796E-2</v>
      </c>
      <c r="V3862">
        <v>7.3550967544109202E-3</v>
      </c>
      <c r="W3862">
        <v>-0.55000000000000004</v>
      </c>
      <c r="X3862">
        <v>4.4800000000000004</v>
      </c>
      <c r="Y3862">
        <v>-315541</v>
      </c>
      <c r="Z3862">
        <v>-22539</v>
      </c>
      <c r="AA3862">
        <v>-1.28</v>
      </c>
      <c r="AB3862">
        <v>14</v>
      </c>
      <c r="AC3862">
        <v>6</v>
      </c>
      <c r="AD3862">
        <v>8</v>
      </c>
      <c r="AE3862">
        <v>42.86</v>
      </c>
      <c r="AF3862">
        <v>19</v>
      </c>
      <c r="AG3862">
        <v>0</v>
      </c>
      <c r="AH3862">
        <v>2</v>
      </c>
      <c r="AI3862">
        <v>12</v>
      </c>
      <c r="AJ3862" s="301">
        <v>43919</v>
      </c>
      <c r="AK3862">
        <v>1003</v>
      </c>
      <c r="AL3862">
        <v>2069</v>
      </c>
      <c r="AM3862" s="301">
        <v>43828</v>
      </c>
      <c r="AN3862">
        <v>1228</v>
      </c>
      <c r="AO3862">
        <v>3397</v>
      </c>
      <c r="AP3862" s="301">
        <v>43645</v>
      </c>
      <c r="AQ3862">
        <v>1210</v>
      </c>
      <c r="AR3862">
        <v>3507</v>
      </c>
      <c r="AS3862" s="301">
        <v>43280</v>
      </c>
      <c r="AT3862">
        <v>1834</v>
      </c>
      <c r="AU3862">
        <v>3837</v>
      </c>
    </row>
    <row r="3863" spans="1:47" x14ac:dyDescent="0.2">
      <c r="A3863" s="102">
        <v>3655</v>
      </c>
      <c r="B3863">
        <v>6503</v>
      </c>
      <c r="C3863" t="s">
        <v>856</v>
      </c>
      <c r="D3863" t="s">
        <v>903</v>
      </c>
      <c r="E3863">
        <v>1372.5</v>
      </c>
      <c r="F3863">
        <v>1368</v>
      </c>
      <c r="G3863">
        <v>400</v>
      </c>
      <c r="H3863" t="s">
        <v>901</v>
      </c>
      <c r="I3863">
        <v>6988</v>
      </c>
      <c r="J3863" t="s">
        <v>61</v>
      </c>
      <c r="K3863" t="s">
        <v>920</v>
      </c>
      <c r="L3863">
        <v>5930</v>
      </c>
      <c r="M3863">
        <v>5940</v>
      </c>
      <c r="N3863">
        <v>100</v>
      </c>
      <c r="O3863" t="s">
        <v>898</v>
      </c>
      <c r="P3863">
        <v>0.90240233919990998</v>
      </c>
      <c r="Q3863">
        <v>0.87117461806651197</v>
      </c>
      <c r="R3863">
        <v>0.16839816192395801</v>
      </c>
      <c r="S3863">
        <v>8.9007773557435096E-2</v>
      </c>
      <c r="T3863">
        <v>-1.5977061420407801</v>
      </c>
      <c r="U3863">
        <v>1.5977061420407801</v>
      </c>
      <c r="V3863">
        <v>1.5345576889477099</v>
      </c>
      <c r="W3863">
        <v>-10.039999999999999</v>
      </c>
      <c r="X3863">
        <v>7.88</v>
      </c>
      <c r="Y3863">
        <v>-316548</v>
      </c>
      <c r="Z3863">
        <v>-21103</v>
      </c>
      <c r="AA3863">
        <v>-1.57</v>
      </c>
      <c r="AB3863">
        <v>15</v>
      </c>
      <c r="AC3863">
        <v>4</v>
      </c>
      <c r="AD3863">
        <v>11</v>
      </c>
      <c r="AE3863">
        <v>26.67</v>
      </c>
      <c r="AF3863">
        <v>19</v>
      </c>
      <c r="AG3863">
        <v>1</v>
      </c>
      <c r="AH3863">
        <v>2</v>
      </c>
      <c r="AI3863">
        <v>12</v>
      </c>
      <c r="AJ3863" s="301">
        <v>43919</v>
      </c>
      <c r="AK3863">
        <v>1354.5</v>
      </c>
      <c r="AL3863">
        <v>4865</v>
      </c>
      <c r="AM3863" s="301">
        <v>43828</v>
      </c>
      <c r="AN3863">
        <v>1498.5</v>
      </c>
      <c r="AO3863">
        <v>6180</v>
      </c>
      <c r="AP3863" s="301">
        <v>43645</v>
      </c>
      <c r="AQ3863">
        <v>1478</v>
      </c>
      <c r="AR3863">
        <v>5394</v>
      </c>
      <c r="AS3863" s="301">
        <v>43280</v>
      </c>
      <c r="AT3863">
        <v>1424.5</v>
      </c>
      <c r="AU3863">
        <v>8103</v>
      </c>
    </row>
    <row r="3864" spans="1:47" x14ac:dyDescent="0.2">
      <c r="A3864" s="102">
        <v>1202</v>
      </c>
      <c r="B3864">
        <v>5232</v>
      </c>
      <c r="C3864" t="s">
        <v>1433</v>
      </c>
      <c r="D3864" t="s">
        <v>897</v>
      </c>
      <c r="E3864">
        <v>3765</v>
      </c>
      <c r="F3864">
        <v>3805</v>
      </c>
      <c r="G3864">
        <v>200</v>
      </c>
      <c r="H3864" t="s">
        <v>898</v>
      </c>
      <c r="I3864">
        <v>6728</v>
      </c>
      <c r="J3864" t="s">
        <v>1402</v>
      </c>
      <c r="K3864" t="s">
        <v>903</v>
      </c>
      <c r="L3864">
        <v>3115</v>
      </c>
      <c r="M3864">
        <v>3085</v>
      </c>
      <c r="N3864">
        <v>200</v>
      </c>
      <c r="O3864" t="s">
        <v>901</v>
      </c>
      <c r="P3864">
        <v>0.956224074538507</v>
      </c>
      <c r="Q3864">
        <v>0.94356329443773901</v>
      </c>
      <c r="R3864">
        <v>2.5442912476248501E-3</v>
      </c>
      <c r="S3864">
        <v>6.9333808033114105E-2</v>
      </c>
      <c r="T3864">
        <v>8.3613121033552298E-2</v>
      </c>
      <c r="U3864">
        <v>8.3613121033552298E-2</v>
      </c>
      <c r="V3864">
        <v>0.88907798741833599</v>
      </c>
      <c r="W3864">
        <v>0.46</v>
      </c>
      <c r="X3864">
        <v>18.920000000000002</v>
      </c>
      <c r="Y3864">
        <v>-317561</v>
      </c>
      <c r="Z3864">
        <v>-45366</v>
      </c>
      <c r="AA3864">
        <v>-2.1800000000000002</v>
      </c>
      <c r="AB3864">
        <v>7</v>
      </c>
      <c r="AC3864">
        <v>3</v>
      </c>
      <c r="AD3864">
        <v>4</v>
      </c>
      <c r="AE3864">
        <v>42.86</v>
      </c>
      <c r="AF3864">
        <v>12</v>
      </c>
      <c r="AG3864">
        <v>2</v>
      </c>
      <c r="AH3864">
        <v>4</v>
      </c>
      <c r="AI3864">
        <v>1</v>
      </c>
      <c r="AJ3864" s="301">
        <v>43919</v>
      </c>
      <c r="AK3864">
        <v>3370</v>
      </c>
      <c r="AL3864">
        <v>2613</v>
      </c>
      <c r="AM3864" s="301">
        <v>43828</v>
      </c>
      <c r="AN3864">
        <v>4775</v>
      </c>
      <c r="AO3864">
        <v>4345</v>
      </c>
      <c r="AP3864" s="301">
        <v>43645</v>
      </c>
      <c r="AQ3864">
        <v>4390</v>
      </c>
      <c r="AR3864">
        <v>3600</v>
      </c>
      <c r="AS3864" s="301">
        <v>43280</v>
      </c>
      <c r="AT3864">
        <v>5150</v>
      </c>
      <c r="AU3864">
        <v>4310</v>
      </c>
    </row>
    <row r="3865" spans="1:47" x14ac:dyDescent="0.2">
      <c r="A3865" s="102">
        <v>3414</v>
      </c>
      <c r="B3865">
        <v>1801</v>
      </c>
      <c r="C3865" t="s">
        <v>1352</v>
      </c>
      <c r="D3865" t="s">
        <v>907</v>
      </c>
      <c r="E3865">
        <v>3845</v>
      </c>
      <c r="F3865">
        <v>3905</v>
      </c>
      <c r="G3865">
        <v>200</v>
      </c>
      <c r="H3865" t="s">
        <v>898</v>
      </c>
      <c r="I3865">
        <v>7458</v>
      </c>
      <c r="J3865" t="s">
        <v>1193</v>
      </c>
      <c r="K3865" t="s">
        <v>905</v>
      </c>
      <c r="L3865">
        <v>3225</v>
      </c>
      <c r="M3865">
        <v>3135</v>
      </c>
      <c r="N3865">
        <v>200</v>
      </c>
      <c r="O3865" t="s">
        <v>901</v>
      </c>
      <c r="P3865">
        <v>0.82136996785211103</v>
      </c>
      <c r="Q3865">
        <v>0.881020139182638</v>
      </c>
      <c r="R3865">
        <v>0.164491900705001</v>
      </c>
      <c r="S3865">
        <v>5.5507519795068697E-2</v>
      </c>
      <c r="T3865">
        <v>2.2269768222979001</v>
      </c>
      <c r="U3865">
        <v>2.2269768222979001</v>
      </c>
      <c r="V3865">
        <v>1.5674766485412599</v>
      </c>
      <c r="W3865">
        <v>15.31</v>
      </c>
      <c r="X3865">
        <v>19.72</v>
      </c>
      <c r="Y3865">
        <v>-317749</v>
      </c>
      <c r="Z3865">
        <v>-35305</v>
      </c>
      <c r="AA3865">
        <v>-2.44</v>
      </c>
      <c r="AB3865">
        <v>9</v>
      </c>
      <c r="AC3865">
        <v>1</v>
      </c>
      <c r="AD3865">
        <v>8</v>
      </c>
      <c r="AE3865">
        <v>11.11</v>
      </c>
      <c r="AF3865">
        <v>15</v>
      </c>
      <c r="AG3865">
        <v>1</v>
      </c>
      <c r="AH3865">
        <v>3</v>
      </c>
      <c r="AI3865">
        <v>5</v>
      </c>
      <c r="AJ3865" s="301">
        <v>43919</v>
      </c>
      <c r="AK3865">
        <v>3355</v>
      </c>
      <c r="AL3865">
        <v>2991</v>
      </c>
      <c r="AM3865" s="301">
        <v>43828</v>
      </c>
      <c r="AN3865">
        <v>4545</v>
      </c>
      <c r="AO3865">
        <v>5730</v>
      </c>
      <c r="AP3865" s="301">
        <v>43645</v>
      </c>
      <c r="AQ3865">
        <v>3990</v>
      </c>
      <c r="AR3865">
        <v>5030</v>
      </c>
      <c r="AS3865" s="301">
        <v>43280</v>
      </c>
      <c r="AT3865">
        <v>5980</v>
      </c>
      <c r="AU3865">
        <v>5190</v>
      </c>
    </row>
    <row r="3866" spans="1:47" x14ac:dyDescent="0.2">
      <c r="A3866" s="102">
        <v>2034</v>
      </c>
      <c r="B3866">
        <v>3863</v>
      </c>
      <c r="C3866" t="s">
        <v>1050</v>
      </c>
      <c r="D3866" t="s">
        <v>1049</v>
      </c>
      <c r="E3866">
        <v>1536</v>
      </c>
      <c r="F3866">
        <v>1503</v>
      </c>
      <c r="G3866">
        <v>600</v>
      </c>
      <c r="H3866" t="s">
        <v>901</v>
      </c>
      <c r="I3866">
        <v>6504</v>
      </c>
      <c r="J3866" t="s">
        <v>1444</v>
      </c>
      <c r="K3866" t="s">
        <v>903</v>
      </c>
      <c r="L3866">
        <v>2911</v>
      </c>
      <c r="M3866">
        <v>2906</v>
      </c>
      <c r="N3866">
        <v>300</v>
      </c>
      <c r="O3866" t="s">
        <v>898</v>
      </c>
      <c r="P3866">
        <v>0.72821812114490003</v>
      </c>
      <c r="Q3866">
        <v>0.92373973794791997</v>
      </c>
      <c r="R3866">
        <v>3.23580169027122E-2</v>
      </c>
      <c r="S3866">
        <v>1.6936260569329099E-2</v>
      </c>
      <c r="T3866">
        <v>-1.5787845721274401</v>
      </c>
      <c r="U3866">
        <v>1.5787845721274401</v>
      </c>
      <c r="V3866">
        <v>1.3507580055853501</v>
      </c>
      <c r="W3866">
        <v>-14.34</v>
      </c>
      <c r="X3866">
        <v>3.44</v>
      </c>
      <c r="Y3866">
        <v>-317820</v>
      </c>
      <c r="Z3866">
        <v>-22701</v>
      </c>
      <c r="AA3866">
        <v>-1.3</v>
      </c>
      <c r="AB3866">
        <v>14</v>
      </c>
      <c r="AC3866">
        <v>4</v>
      </c>
      <c r="AD3866">
        <v>10</v>
      </c>
      <c r="AE3866">
        <v>28.57</v>
      </c>
      <c r="AF3866">
        <v>19</v>
      </c>
      <c r="AG3866">
        <v>1</v>
      </c>
      <c r="AH3866">
        <v>4</v>
      </c>
      <c r="AI3866">
        <v>9</v>
      </c>
      <c r="AJ3866" s="301">
        <v>43919</v>
      </c>
      <c r="AK3866">
        <v>1583</v>
      </c>
      <c r="AL3866">
        <v>2429</v>
      </c>
      <c r="AM3866" s="301">
        <v>43828</v>
      </c>
      <c r="AN3866">
        <v>1848</v>
      </c>
      <c r="AO3866">
        <v>3345</v>
      </c>
      <c r="AP3866" s="301">
        <v>43645</v>
      </c>
      <c r="AQ3866">
        <v>1925</v>
      </c>
      <c r="AR3866">
        <v>3865</v>
      </c>
      <c r="AS3866" s="301">
        <v>43280</v>
      </c>
      <c r="AT3866">
        <v>1732</v>
      </c>
      <c r="AU3866">
        <v>4155</v>
      </c>
    </row>
    <row r="3867" spans="1:47" x14ac:dyDescent="0.2">
      <c r="A3867" s="102">
        <v>1664</v>
      </c>
      <c r="B3867">
        <v>7203</v>
      </c>
      <c r="C3867" t="s">
        <v>1355</v>
      </c>
      <c r="D3867" t="s">
        <v>913</v>
      </c>
      <c r="E3867">
        <v>6780</v>
      </c>
      <c r="F3867">
        <v>6759</v>
      </c>
      <c r="G3867">
        <v>100</v>
      </c>
      <c r="H3867" t="s">
        <v>901</v>
      </c>
      <c r="I3867">
        <v>7205</v>
      </c>
      <c r="J3867" t="s">
        <v>56</v>
      </c>
      <c r="K3867" t="s">
        <v>913</v>
      </c>
      <c r="L3867">
        <v>710</v>
      </c>
      <c r="M3867">
        <v>693</v>
      </c>
      <c r="N3867">
        <v>1000</v>
      </c>
      <c r="O3867" t="s">
        <v>898</v>
      </c>
      <c r="P3867">
        <v>0.74722546443908899</v>
      </c>
      <c r="Q3867">
        <v>0.93309913829927904</v>
      </c>
      <c r="R3867" s="15">
        <v>0.243979363447929</v>
      </c>
      <c r="S3867">
        <v>2.72434860014641E-2</v>
      </c>
      <c r="T3867">
        <v>-0.42821222451538898</v>
      </c>
      <c r="U3867">
        <v>0.42821222451538898</v>
      </c>
      <c r="V3867">
        <v>0.58026700688015098</v>
      </c>
      <c r="W3867">
        <v>-4.74</v>
      </c>
      <c r="X3867">
        <v>2.5299999999999998</v>
      </c>
      <c r="Y3867">
        <v>-317968</v>
      </c>
      <c r="Z3867">
        <v>-15141</v>
      </c>
      <c r="AA3867">
        <v>-1.07</v>
      </c>
      <c r="AB3867">
        <v>21</v>
      </c>
      <c r="AC3867">
        <v>6</v>
      </c>
      <c r="AD3867">
        <v>15</v>
      </c>
      <c r="AE3867">
        <v>28.57</v>
      </c>
      <c r="AF3867">
        <v>19</v>
      </c>
      <c r="AG3867">
        <v>2</v>
      </c>
      <c r="AH3867">
        <v>3</v>
      </c>
      <c r="AI3867">
        <v>16</v>
      </c>
      <c r="AJ3867" s="301">
        <v>43919</v>
      </c>
      <c r="AK3867">
        <v>6797</v>
      </c>
      <c r="AL3867">
        <v>588</v>
      </c>
      <c r="AM3867" s="301">
        <v>43828</v>
      </c>
      <c r="AN3867">
        <v>7714</v>
      </c>
      <c r="AO3867">
        <v>1162</v>
      </c>
      <c r="AP3867" s="301">
        <v>43645</v>
      </c>
      <c r="AQ3867">
        <v>6874</v>
      </c>
      <c r="AR3867">
        <v>912</v>
      </c>
      <c r="AS3867" s="301">
        <v>43280</v>
      </c>
      <c r="AT3867">
        <v>7068</v>
      </c>
      <c r="AU3867">
        <v>1171</v>
      </c>
    </row>
    <row r="3868" spans="1:47" x14ac:dyDescent="0.2">
      <c r="A3868" s="102">
        <v>1721</v>
      </c>
      <c r="B3868">
        <v>2501</v>
      </c>
      <c r="C3868" t="s">
        <v>480</v>
      </c>
      <c r="D3868" t="s">
        <v>923</v>
      </c>
      <c r="E3868">
        <v>2009</v>
      </c>
      <c r="F3868">
        <v>2003</v>
      </c>
      <c r="G3868">
        <v>500</v>
      </c>
      <c r="H3868" t="s">
        <v>901</v>
      </c>
      <c r="I3868">
        <v>2685</v>
      </c>
      <c r="J3868" t="s">
        <v>1479</v>
      </c>
      <c r="K3868" t="s">
        <v>921</v>
      </c>
      <c r="L3868">
        <v>1733</v>
      </c>
      <c r="M3868">
        <v>1726</v>
      </c>
      <c r="N3868">
        <v>600</v>
      </c>
      <c r="O3868" t="s">
        <v>898</v>
      </c>
      <c r="P3868">
        <v>0.70044408907148803</v>
      </c>
      <c r="Q3868">
        <v>0.93190847899131601</v>
      </c>
      <c r="R3868" s="15">
        <v>0.13657119177249899</v>
      </c>
      <c r="S3868" s="15">
        <v>2.3347243158114799E-2</v>
      </c>
      <c r="T3868">
        <v>-1.38035432740681</v>
      </c>
      <c r="U3868">
        <v>1.38035432740681</v>
      </c>
      <c r="V3868">
        <v>1.7569397682226999</v>
      </c>
      <c r="W3868">
        <v>-15.3</v>
      </c>
      <c r="X3868">
        <v>3.4</v>
      </c>
      <c r="Y3868">
        <v>-318230</v>
      </c>
      <c r="Z3868">
        <v>-21215</v>
      </c>
      <c r="AA3868">
        <v>-1.1100000000000001</v>
      </c>
      <c r="AB3868">
        <v>15</v>
      </c>
      <c r="AC3868">
        <v>5</v>
      </c>
      <c r="AD3868">
        <v>10</v>
      </c>
      <c r="AE3868">
        <v>33.33</v>
      </c>
      <c r="AF3868">
        <v>19</v>
      </c>
      <c r="AG3868">
        <v>3</v>
      </c>
      <c r="AH3868">
        <v>3</v>
      </c>
      <c r="AI3868">
        <v>9</v>
      </c>
      <c r="AJ3868" s="301">
        <v>43919</v>
      </c>
      <c r="AK3868">
        <v>2052</v>
      </c>
      <c r="AL3868">
        <v>1291</v>
      </c>
      <c r="AM3868" s="301">
        <v>43828</v>
      </c>
      <c r="AN3868">
        <v>2579</v>
      </c>
      <c r="AO3868">
        <v>2489</v>
      </c>
      <c r="AP3868" s="301">
        <v>43645</v>
      </c>
      <c r="AQ3868">
        <v>2327</v>
      </c>
      <c r="AR3868">
        <v>2320</v>
      </c>
      <c r="AS3868" s="301">
        <v>43280</v>
      </c>
      <c r="AT3868">
        <v>2696</v>
      </c>
      <c r="AU3868">
        <v>1209</v>
      </c>
    </row>
    <row r="3869" spans="1:47" x14ac:dyDescent="0.2">
      <c r="A3869" s="102">
        <v>3355</v>
      </c>
      <c r="B3869">
        <v>2678</v>
      </c>
      <c r="C3869" t="s">
        <v>486</v>
      </c>
      <c r="D3869" t="s">
        <v>921</v>
      </c>
      <c r="E3869">
        <v>3530</v>
      </c>
      <c r="F3869">
        <v>3500</v>
      </c>
      <c r="G3869">
        <v>300</v>
      </c>
      <c r="H3869" t="s">
        <v>901</v>
      </c>
      <c r="I3869">
        <v>4307</v>
      </c>
      <c r="J3869" t="s">
        <v>1128</v>
      </c>
      <c r="K3869" t="s">
        <v>900</v>
      </c>
      <c r="L3869">
        <v>2976</v>
      </c>
      <c r="M3869">
        <v>2963</v>
      </c>
      <c r="N3869">
        <v>400</v>
      </c>
      <c r="O3869" t="s">
        <v>898</v>
      </c>
      <c r="P3869">
        <v>0.78345396358000496</v>
      </c>
      <c r="Q3869">
        <v>0.88385627661502197</v>
      </c>
      <c r="R3869">
        <v>2.3305522144616099E-2</v>
      </c>
      <c r="S3869" s="15">
        <v>1.3552635741283E-3</v>
      </c>
      <c r="T3869">
        <v>-1.5274648529944701</v>
      </c>
      <c r="U3869">
        <v>1.5274648529944701</v>
      </c>
      <c r="V3869">
        <v>1.52416288011219</v>
      </c>
      <c r="W3869">
        <v>-9.0299999999999994</v>
      </c>
      <c r="X3869">
        <v>12.88</v>
      </c>
      <c r="Y3869">
        <v>-319549</v>
      </c>
      <c r="Z3869">
        <v>-31955</v>
      </c>
      <c r="AA3869">
        <v>-1.62</v>
      </c>
      <c r="AB3869">
        <v>10</v>
      </c>
      <c r="AC3869">
        <v>3</v>
      </c>
      <c r="AD3869">
        <v>7</v>
      </c>
      <c r="AE3869">
        <v>30</v>
      </c>
      <c r="AF3869">
        <v>17</v>
      </c>
      <c r="AG3869">
        <v>2</v>
      </c>
      <c r="AH3869">
        <v>3</v>
      </c>
      <c r="AI3869">
        <v>5</v>
      </c>
      <c r="AJ3869" s="301">
        <v>43919</v>
      </c>
      <c r="AK3869">
        <v>3360</v>
      </c>
      <c r="AL3869">
        <v>2410</v>
      </c>
      <c r="AM3869" s="301">
        <v>43828</v>
      </c>
      <c r="AN3869">
        <v>3300</v>
      </c>
      <c r="AO3869">
        <v>2338</v>
      </c>
      <c r="AP3869" s="301">
        <v>43645</v>
      </c>
      <c r="AQ3869">
        <v>2343</v>
      </c>
      <c r="AR3869">
        <v>1788</v>
      </c>
      <c r="AS3869" s="301">
        <v>43280</v>
      </c>
      <c r="AT3869">
        <v>3515</v>
      </c>
      <c r="AU3869">
        <v>1773</v>
      </c>
    </row>
    <row r="3870" spans="1:47" x14ac:dyDescent="0.2">
      <c r="A3870" s="102">
        <v>2834</v>
      </c>
      <c r="B3870">
        <v>1959</v>
      </c>
      <c r="C3870" t="s">
        <v>1446</v>
      </c>
      <c r="D3870" t="s">
        <v>907</v>
      </c>
      <c r="E3870">
        <v>3135</v>
      </c>
      <c r="F3870">
        <v>3115</v>
      </c>
      <c r="G3870">
        <v>300</v>
      </c>
      <c r="H3870" t="s">
        <v>901</v>
      </c>
      <c r="I3870">
        <v>7202</v>
      </c>
      <c r="J3870" t="s">
        <v>596</v>
      </c>
      <c r="K3870" t="s">
        <v>913</v>
      </c>
      <c r="L3870">
        <v>950.5</v>
      </c>
      <c r="M3870">
        <v>944.8</v>
      </c>
      <c r="N3870">
        <v>1000</v>
      </c>
      <c r="O3870" t="s">
        <v>898</v>
      </c>
      <c r="P3870">
        <v>0.79016081373338498</v>
      </c>
      <c r="Q3870">
        <v>0.90260198054985397</v>
      </c>
      <c r="R3870">
        <v>0.12824689822451801</v>
      </c>
      <c r="S3870" s="15">
        <v>8.4641740653489894E-2</v>
      </c>
      <c r="T3870">
        <v>-0.347788210422805</v>
      </c>
      <c r="U3870">
        <v>0.347788210422805</v>
      </c>
      <c r="V3870">
        <v>0.50179820484156901</v>
      </c>
      <c r="W3870">
        <v>-4.1399999999999997</v>
      </c>
      <c r="X3870">
        <v>1.1000000000000001</v>
      </c>
      <c r="Y3870">
        <v>-319681</v>
      </c>
      <c r="Z3870">
        <v>-24591</v>
      </c>
      <c r="AA3870">
        <v>-1.36</v>
      </c>
      <c r="AB3870">
        <v>13</v>
      </c>
      <c r="AC3870">
        <v>6</v>
      </c>
      <c r="AD3870">
        <v>7</v>
      </c>
      <c r="AE3870">
        <v>46.15</v>
      </c>
      <c r="AF3870">
        <v>18</v>
      </c>
      <c r="AG3870">
        <v>1</v>
      </c>
      <c r="AH3870">
        <v>4</v>
      </c>
      <c r="AI3870">
        <v>8</v>
      </c>
      <c r="AJ3870" s="301">
        <v>43919</v>
      </c>
      <c r="AK3870">
        <v>3070</v>
      </c>
      <c r="AL3870">
        <v>745.1</v>
      </c>
      <c r="AM3870" s="301">
        <v>43828</v>
      </c>
      <c r="AN3870">
        <v>3235</v>
      </c>
      <c r="AO3870">
        <v>1299</v>
      </c>
      <c r="AP3870" s="301">
        <v>43645</v>
      </c>
      <c r="AQ3870">
        <v>3325</v>
      </c>
      <c r="AR3870">
        <v>1247</v>
      </c>
      <c r="AS3870" s="301">
        <v>43280</v>
      </c>
      <c r="AT3870">
        <v>5210</v>
      </c>
      <c r="AU3870">
        <v>1430.5</v>
      </c>
    </row>
    <row r="3871" spans="1:47" x14ac:dyDescent="0.2">
      <c r="A3871" s="102">
        <v>2516</v>
      </c>
      <c r="B3871">
        <v>3197</v>
      </c>
      <c r="C3871" t="s">
        <v>508</v>
      </c>
      <c r="D3871" t="s">
        <v>921</v>
      </c>
      <c r="E3871">
        <v>1738</v>
      </c>
      <c r="F3871">
        <v>1715</v>
      </c>
      <c r="G3871">
        <v>600</v>
      </c>
      <c r="H3871" t="s">
        <v>901</v>
      </c>
      <c r="I3871">
        <v>7205</v>
      </c>
      <c r="J3871" t="s">
        <v>56</v>
      </c>
      <c r="K3871" t="s">
        <v>913</v>
      </c>
      <c r="L3871">
        <v>710</v>
      </c>
      <c r="M3871">
        <v>693</v>
      </c>
      <c r="N3871">
        <v>1500</v>
      </c>
      <c r="O3871" t="s">
        <v>898</v>
      </c>
      <c r="P3871">
        <v>0.89923036882153295</v>
      </c>
      <c r="Q3871">
        <v>0.91062133265311496</v>
      </c>
      <c r="R3871">
        <v>0.167383817744756</v>
      </c>
      <c r="S3871">
        <v>3.6315520296227801E-3</v>
      </c>
      <c r="T3871">
        <v>-0.35667394689093901</v>
      </c>
      <c r="U3871">
        <v>0.35667394689093901</v>
      </c>
      <c r="V3871">
        <v>0.32158934340597001</v>
      </c>
      <c r="W3871">
        <v>-3.76</v>
      </c>
      <c r="X3871">
        <v>1.02</v>
      </c>
      <c r="Y3871">
        <v>-319899</v>
      </c>
      <c r="Z3871">
        <v>-17772</v>
      </c>
      <c r="AA3871">
        <v>-0.96</v>
      </c>
      <c r="AB3871">
        <v>18</v>
      </c>
      <c r="AC3871">
        <v>7</v>
      </c>
      <c r="AD3871">
        <v>11</v>
      </c>
      <c r="AE3871">
        <v>38.89</v>
      </c>
      <c r="AF3871">
        <v>18</v>
      </c>
      <c r="AG3871">
        <v>3</v>
      </c>
      <c r="AH3871">
        <v>2</v>
      </c>
      <c r="AI3871">
        <v>13</v>
      </c>
      <c r="AJ3871" s="301">
        <v>43919</v>
      </c>
      <c r="AK3871">
        <v>1614</v>
      </c>
      <c r="AL3871">
        <v>588</v>
      </c>
      <c r="AM3871" s="301">
        <v>43828</v>
      </c>
      <c r="AN3871">
        <v>2135</v>
      </c>
      <c r="AO3871">
        <v>1162</v>
      </c>
      <c r="AP3871" s="301">
        <v>43645</v>
      </c>
      <c r="AQ3871">
        <v>1873</v>
      </c>
      <c r="AR3871">
        <v>912</v>
      </c>
      <c r="AS3871" s="301">
        <v>43280</v>
      </c>
      <c r="AT3871">
        <v>1626</v>
      </c>
      <c r="AU3871">
        <v>1171</v>
      </c>
    </row>
    <row r="3872" spans="1:47" x14ac:dyDescent="0.2">
      <c r="A3872" s="102">
        <v>994</v>
      </c>
      <c r="B3872">
        <v>4681</v>
      </c>
      <c r="C3872" t="s">
        <v>774</v>
      </c>
      <c r="D3872" t="s">
        <v>910</v>
      </c>
      <c r="E3872">
        <v>1414</v>
      </c>
      <c r="F3872">
        <v>1389</v>
      </c>
      <c r="G3872">
        <v>700</v>
      </c>
      <c r="H3872" t="s">
        <v>898</v>
      </c>
      <c r="I3872">
        <v>9303</v>
      </c>
      <c r="J3872" t="s">
        <v>1166</v>
      </c>
      <c r="K3872" t="s">
        <v>1184</v>
      </c>
      <c r="L3872">
        <v>1276</v>
      </c>
      <c r="M3872">
        <v>1286</v>
      </c>
      <c r="N3872">
        <v>800</v>
      </c>
      <c r="O3872" t="s">
        <v>901</v>
      </c>
      <c r="P3872">
        <v>0.90736620297174297</v>
      </c>
      <c r="Q3872">
        <v>0.94748949982504505</v>
      </c>
      <c r="R3872">
        <v>0.30296559155071501</v>
      </c>
      <c r="S3872">
        <v>1.85663670203178E-2</v>
      </c>
      <c r="T3872">
        <v>1.1745513230309701</v>
      </c>
      <c r="U3872">
        <v>1.1745513230309701</v>
      </c>
      <c r="V3872">
        <v>1.3420236880282399</v>
      </c>
      <c r="W3872">
        <v>10.1</v>
      </c>
      <c r="X3872">
        <v>5.81</v>
      </c>
      <c r="Y3872">
        <v>-320162</v>
      </c>
      <c r="Z3872">
        <v>-20010</v>
      </c>
      <c r="AA3872">
        <v>-0.94</v>
      </c>
      <c r="AB3872">
        <v>16</v>
      </c>
      <c r="AC3872">
        <v>7</v>
      </c>
      <c r="AD3872">
        <v>9</v>
      </c>
      <c r="AE3872">
        <v>43.75</v>
      </c>
      <c r="AF3872">
        <v>20</v>
      </c>
      <c r="AG3872">
        <v>0</v>
      </c>
      <c r="AH3872">
        <v>2</v>
      </c>
      <c r="AI3872">
        <v>14</v>
      </c>
      <c r="AJ3872" s="301">
        <v>43919</v>
      </c>
      <c r="AK3872">
        <v>1086</v>
      </c>
      <c r="AL3872">
        <v>1217</v>
      </c>
      <c r="AM3872" s="301">
        <v>43828</v>
      </c>
      <c r="AN3872">
        <v>1855</v>
      </c>
      <c r="AO3872">
        <v>1471</v>
      </c>
      <c r="AP3872" s="301">
        <v>43645</v>
      </c>
      <c r="AQ3872">
        <v>1659</v>
      </c>
      <c r="AR3872">
        <v>1417</v>
      </c>
      <c r="AS3872" s="301">
        <v>43280</v>
      </c>
      <c r="AT3872">
        <v>1889</v>
      </c>
      <c r="AU3872">
        <v>1330</v>
      </c>
    </row>
    <row r="3873" spans="1:47" x14ac:dyDescent="0.2">
      <c r="A3873" s="102">
        <v>2801</v>
      </c>
      <c r="B3873">
        <v>6856</v>
      </c>
      <c r="C3873" t="s">
        <v>230</v>
      </c>
      <c r="D3873" t="s">
        <v>903</v>
      </c>
      <c r="E3873">
        <v>5570</v>
      </c>
      <c r="F3873">
        <v>5590</v>
      </c>
      <c r="G3873">
        <v>100</v>
      </c>
      <c r="H3873" t="s">
        <v>901</v>
      </c>
      <c r="I3873">
        <v>8410</v>
      </c>
      <c r="J3873" t="s">
        <v>1047</v>
      </c>
      <c r="K3873" t="s">
        <v>940</v>
      </c>
      <c r="L3873">
        <v>297</v>
      </c>
      <c r="M3873">
        <v>297</v>
      </c>
      <c r="N3873">
        <v>1900</v>
      </c>
      <c r="O3873" t="s">
        <v>898</v>
      </c>
      <c r="P3873">
        <v>0.56410875508830605</v>
      </c>
      <c r="Q3873">
        <v>0.90353104718010702</v>
      </c>
      <c r="R3873">
        <v>0.14331044172402799</v>
      </c>
      <c r="S3873">
        <v>4.6059459456180202E-2</v>
      </c>
      <c r="T3873">
        <v>-0.106912635222067</v>
      </c>
      <c r="U3873">
        <v>0.106912635222067</v>
      </c>
      <c r="V3873">
        <v>7.8131146971399904E-2</v>
      </c>
      <c r="W3873">
        <v>-0.48</v>
      </c>
      <c r="X3873">
        <v>0.95</v>
      </c>
      <c r="Y3873">
        <v>-320246</v>
      </c>
      <c r="Z3873">
        <v>-17791</v>
      </c>
      <c r="AA3873">
        <v>-1.02</v>
      </c>
      <c r="AB3873">
        <v>18</v>
      </c>
      <c r="AC3873">
        <v>7</v>
      </c>
      <c r="AD3873">
        <v>11</v>
      </c>
      <c r="AE3873">
        <v>38.89</v>
      </c>
      <c r="AF3873">
        <v>16</v>
      </c>
      <c r="AG3873">
        <v>5</v>
      </c>
      <c r="AH3873">
        <v>6</v>
      </c>
      <c r="AI3873">
        <v>7</v>
      </c>
      <c r="AJ3873" s="301">
        <v>43919</v>
      </c>
      <c r="AK3873">
        <v>5480</v>
      </c>
      <c r="AL3873">
        <v>285</v>
      </c>
      <c r="AM3873" s="301">
        <v>43828</v>
      </c>
      <c r="AN3873">
        <v>7330</v>
      </c>
      <c r="AO3873">
        <v>358</v>
      </c>
      <c r="AP3873" s="301">
        <v>43645</v>
      </c>
      <c r="AQ3873">
        <v>5780</v>
      </c>
      <c r="AR3873">
        <v>288</v>
      </c>
      <c r="AS3873" s="301">
        <v>43280</v>
      </c>
      <c r="AT3873">
        <v>7730</v>
      </c>
      <c r="AU3873">
        <v>334</v>
      </c>
    </row>
    <row r="3874" spans="1:47" x14ac:dyDescent="0.2">
      <c r="A3874" s="102">
        <v>3802</v>
      </c>
      <c r="B3874">
        <v>3098</v>
      </c>
      <c r="C3874" t="s">
        <v>1986</v>
      </c>
      <c r="D3874" t="s">
        <v>921</v>
      </c>
      <c r="E3874">
        <v>5780</v>
      </c>
      <c r="F3874">
        <v>5800</v>
      </c>
      <c r="G3874">
        <v>100</v>
      </c>
      <c r="H3874" t="s">
        <v>901</v>
      </c>
      <c r="I3874">
        <v>6770</v>
      </c>
      <c r="J3874" t="s">
        <v>21</v>
      </c>
      <c r="K3874" t="s">
        <v>903</v>
      </c>
      <c r="L3874">
        <v>1390</v>
      </c>
      <c r="M3874">
        <v>1344</v>
      </c>
      <c r="N3874">
        <v>400</v>
      </c>
      <c r="O3874" t="s">
        <v>898</v>
      </c>
      <c r="P3874">
        <v>0.75910636016586097</v>
      </c>
      <c r="Q3874">
        <v>0.86509457912282595</v>
      </c>
      <c r="R3874">
        <v>0.47353908678944101</v>
      </c>
      <c r="S3874">
        <v>9.9985746856412899E-3</v>
      </c>
      <c r="T3874">
        <v>-0.46596108586170198</v>
      </c>
      <c r="U3874">
        <v>0.46596108586170198</v>
      </c>
      <c r="V3874">
        <v>0.750645955868121</v>
      </c>
      <c r="W3874">
        <v>-6.61</v>
      </c>
      <c r="X3874">
        <v>7.31</v>
      </c>
      <c r="Y3874">
        <v>-320842</v>
      </c>
      <c r="Z3874">
        <v>-21389</v>
      </c>
      <c r="AA3874">
        <v>-1</v>
      </c>
      <c r="AB3874">
        <v>15</v>
      </c>
      <c r="AC3874">
        <v>4</v>
      </c>
      <c r="AD3874">
        <v>11</v>
      </c>
      <c r="AE3874">
        <v>26.67</v>
      </c>
      <c r="AF3874">
        <v>14</v>
      </c>
      <c r="AG3874">
        <v>3</v>
      </c>
      <c r="AH3874">
        <v>5</v>
      </c>
      <c r="AI3874">
        <v>7</v>
      </c>
      <c r="AJ3874" s="301">
        <v>43919</v>
      </c>
      <c r="AK3874">
        <v>5760</v>
      </c>
      <c r="AL3874">
        <v>1055</v>
      </c>
      <c r="AM3874" s="301">
        <v>43828</v>
      </c>
      <c r="AN3874">
        <v>6340</v>
      </c>
      <c r="AO3874">
        <v>2492</v>
      </c>
      <c r="AP3874" s="301">
        <v>43645</v>
      </c>
      <c r="AQ3874">
        <v>5710</v>
      </c>
      <c r="AR3874">
        <v>1869</v>
      </c>
      <c r="AS3874" s="301">
        <v>43280</v>
      </c>
      <c r="AT3874">
        <v>6700</v>
      </c>
      <c r="AU3874">
        <v>2830</v>
      </c>
    </row>
    <row r="3875" spans="1:47" x14ac:dyDescent="0.2">
      <c r="A3875" s="102">
        <v>423</v>
      </c>
      <c r="B3875">
        <v>8411</v>
      </c>
      <c r="C3875" t="s">
        <v>979</v>
      </c>
      <c r="D3875" t="s">
        <v>940</v>
      </c>
      <c r="E3875">
        <v>131.69999999999999</v>
      </c>
      <c r="F3875">
        <v>131.9</v>
      </c>
      <c r="G3875">
        <v>8200</v>
      </c>
      <c r="H3875" t="s">
        <v>898</v>
      </c>
      <c r="I3875">
        <v>9603</v>
      </c>
      <c r="J3875" t="s">
        <v>1013</v>
      </c>
      <c r="K3875" t="s">
        <v>910</v>
      </c>
      <c r="L3875">
        <v>1569</v>
      </c>
      <c r="M3875">
        <v>1540</v>
      </c>
      <c r="N3875">
        <v>700</v>
      </c>
      <c r="O3875" t="s">
        <v>901</v>
      </c>
      <c r="P3875">
        <v>0.73409474790706997</v>
      </c>
      <c r="Q3875">
        <v>0.96003358909618297</v>
      </c>
      <c r="R3875">
        <v>0.35826828676122102</v>
      </c>
      <c r="S3875">
        <v>1.6933389934846499E-2</v>
      </c>
      <c r="T3875">
        <v>0.41053261824966703</v>
      </c>
      <c r="U3875">
        <v>0.41053261824966703</v>
      </c>
      <c r="V3875">
        <v>0.14723540013661099</v>
      </c>
      <c r="W3875">
        <v>5.67</v>
      </c>
      <c r="X3875">
        <v>0.33</v>
      </c>
      <c r="Y3875">
        <v>-320988</v>
      </c>
      <c r="Z3875">
        <v>-16894</v>
      </c>
      <c r="AA3875">
        <v>-0.98</v>
      </c>
      <c r="AB3875">
        <v>19</v>
      </c>
      <c r="AC3875">
        <v>7</v>
      </c>
      <c r="AD3875">
        <v>12</v>
      </c>
      <c r="AE3875">
        <v>36.840000000000003</v>
      </c>
      <c r="AF3875">
        <v>17</v>
      </c>
      <c r="AG3875">
        <v>2</v>
      </c>
      <c r="AH3875">
        <v>6</v>
      </c>
      <c r="AI3875">
        <v>11</v>
      </c>
      <c r="AJ3875" s="301">
        <v>43919</v>
      </c>
      <c r="AK3875">
        <v>130</v>
      </c>
      <c r="AL3875">
        <v>1419</v>
      </c>
      <c r="AM3875" s="301">
        <v>43828</v>
      </c>
      <c r="AN3875">
        <v>168.3</v>
      </c>
      <c r="AO3875">
        <v>3135</v>
      </c>
      <c r="AP3875" s="301">
        <v>43645</v>
      </c>
      <c r="AQ3875">
        <v>157.69999999999999</v>
      </c>
      <c r="AR3875">
        <v>2719</v>
      </c>
      <c r="AS3875" s="301">
        <v>43280</v>
      </c>
      <c r="AT3875">
        <v>185.5</v>
      </c>
      <c r="AU3875">
        <v>3240</v>
      </c>
    </row>
    <row r="3876" spans="1:47" x14ac:dyDescent="0.2">
      <c r="A3876" s="102">
        <v>3591</v>
      </c>
      <c r="B3876">
        <v>6460</v>
      </c>
      <c r="C3876" t="s">
        <v>1101</v>
      </c>
      <c r="D3876" t="s">
        <v>909</v>
      </c>
      <c r="E3876">
        <v>1298</v>
      </c>
      <c r="F3876">
        <v>1287</v>
      </c>
      <c r="G3876">
        <v>800</v>
      </c>
      <c r="H3876" t="s">
        <v>901</v>
      </c>
      <c r="I3876">
        <v>6923</v>
      </c>
      <c r="J3876" t="s">
        <v>54</v>
      </c>
      <c r="K3876" t="s">
        <v>903</v>
      </c>
      <c r="L3876">
        <v>2563</v>
      </c>
      <c r="M3876">
        <v>2534</v>
      </c>
      <c r="N3876">
        <v>400</v>
      </c>
      <c r="O3876" t="s">
        <v>898</v>
      </c>
      <c r="P3876">
        <v>0.65351546783688497</v>
      </c>
      <c r="Q3876">
        <v>0.87380416957801599</v>
      </c>
      <c r="R3876">
        <v>0.27480624321665797</v>
      </c>
      <c r="S3876">
        <v>4.8890278964587898E-2</v>
      </c>
      <c r="T3876">
        <v>-1.07992764854356</v>
      </c>
      <c r="U3876">
        <v>1.07992764854356</v>
      </c>
      <c r="V3876">
        <v>1.1252340301811901</v>
      </c>
      <c r="W3876">
        <v>-9.41</v>
      </c>
      <c r="X3876">
        <v>1.58</v>
      </c>
      <c r="Y3876">
        <v>-321684</v>
      </c>
      <c r="Z3876">
        <v>-22977</v>
      </c>
      <c r="AA3876">
        <v>-1.35</v>
      </c>
      <c r="AB3876">
        <v>14</v>
      </c>
      <c r="AC3876">
        <v>5</v>
      </c>
      <c r="AD3876">
        <v>9</v>
      </c>
      <c r="AE3876">
        <v>35.71</v>
      </c>
      <c r="AF3876">
        <v>20</v>
      </c>
      <c r="AG3876">
        <v>0</v>
      </c>
      <c r="AH3876">
        <v>2</v>
      </c>
      <c r="AI3876">
        <v>12</v>
      </c>
      <c r="AJ3876" s="301">
        <v>43919</v>
      </c>
      <c r="AK3876">
        <v>1333</v>
      </c>
      <c r="AL3876">
        <v>2175</v>
      </c>
      <c r="AM3876" s="301">
        <v>43828</v>
      </c>
      <c r="AN3876">
        <v>1583</v>
      </c>
      <c r="AO3876">
        <v>3180</v>
      </c>
      <c r="AP3876" s="301">
        <v>43645</v>
      </c>
      <c r="AQ3876">
        <v>1346</v>
      </c>
      <c r="AR3876">
        <v>2743</v>
      </c>
      <c r="AS3876" s="301">
        <v>43280</v>
      </c>
      <c r="AT3876">
        <v>1839</v>
      </c>
      <c r="AU3876">
        <v>3700</v>
      </c>
    </row>
    <row r="3877" spans="1:47" x14ac:dyDescent="0.2">
      <c r="A3877" s="102">
        <v>1367</v>
      </c>
      <c r="B3877">
        <v>5711</v>
      </c>
      <c r="C3877" t="s">
        <v>1266</v>
      </c>
      <c r="D3877" t="s">
        <v>911</v>
      </c>
      <c r="E3877">
        <v>2266</v>
      </c>
      <c r="F3877">
        <v>2250</v>
      </c>
      <c r="G3877">
        <v>500</v>
      </c>
      <c r="H3877" t="s">
        <v>901</v>
      </c>
      <c r="I3877">
        <v>9616</v>
      </c>
      <c r="J3877" t="s">
        <v>1156</v>
      </c>
      <c r="K3877" t="s">
        <v>910</v>
      </c>
      <c r="L3877">
        <v>3730</v>
      </c>
      <c r="M3877">
        <v>3595</v>
      </c>
      <c r="N3877">
        <v>300</v>
      </c>
      <c r="O3877" t="s">
        <v>898</v>
      </c>
      <c r="P3877">
        <v>0.88190965129268595</v>
      </c>
      <c r="Q3877">
        <v>0.939989562131756</v>
      </c>
      <c r="R3877" s="15">
        <v>5.5051572950321703E-2</v>
      </c>
      <c r="S3877">
        <v>1.62383350860262E-2</v>
      </c>
      <c r="T3877">
        <v>-1.2327258668897101</v>
      </c>
      <c r="U3877">
        <v>1.2327258668897101</v>
      </c>
      <c r="V3877">
        <v>1.30665295235843</v>
      </c>
      <c r="W3877">
        <v>-25.42</v>
      </c>
      <c r="X3877">
        <v>4.3099999999999996</v>
      </c>
      <c r="Y3877">
        <v>-322678</v>
      </c>
      <c r="Z3877">
        <v>-24821</v>
      </c>
      <c r="AA3877">
        <v>-1.54</v>
      </c>
      <c r="AB3877">
        <v>13</v>
      </c>
      <c r="AC3877">
        <v>5</v>
      </c>
      <c r="AD3877">
        <v>8</v>
      </c>
      <c r="AE3877">
        <v>38.46</v>
      </c>
      <c r="AF3877">
        <v>17</v>
      </c>
      <c r="AG3877">
        <v>3</v>
      </c>
      <c r="AH3877">
        <v>4</v>
      </c>
      <c r="AI3877">
        <v>6</v>
      </c>
      <c r="AJ3877" s="301">
        <v>43919</v>
      </c>
      <c r="AK3877">
        <v>2207</v>
      </c>
      <c r="AL3877">
        <v>2291</v>
      </c>
      <c r="AM3877" s="301">
        <v>43828</v>
      </c>
      <c r="AN3877">
        <v>2977</v>
      </c>
      <c r="AO3877">
        <v>5180</v>
      </c>
      <c r="AP3877" s="301">
        <v>43645</v>
      </c>
      <c r="AQ3877">
        <v>3125</v>
      </c>
      <c r="AR3877">
        <v>5240</v>
      </c>
      <c r="AS3877" s="301">
        <v>43280</v>
      </c>
      <c r="AT3877">
        <v>2976</v>
      </c>
      <c r="AU3877">
        <v>5940</v>
      </c>
    </row>
    <row r="3878" spans="1:47" x14ac:dyDescent="0.2">
      <c r="A3878" s="102">
        <v>707</v>
      </c>
      <c r="B3878">
        <v>2914</v>
      </c>
      <c r="C3878" t="s">
        <v>994</v>
      </c>
      <c r="D3878" t="s">
        <v>923</v>
      </c>
      <c r="E3878">
        <v>1998.5</v>
      </c>
      <c r="F3878">
        <v>1997</v>
      </c>
      <c r="G3878">
        <v>500</v>
      </c>
      <c r="H3878" t="s">
        <v>901</v>
      </c>
      <c r="I3878">
        <v>6141</v>
      </c>
      <c r="J3878" t="s">
        <v>1069</v>
      </c>
      <c r="K3878" t="s">
        <v>909</v>
      </c>
      <c r="L3878">
        <v>1254</v>
      </c>
      <c r="M3878">
        <v>1256</v>
      </c>
      <c r="N3878">
        <v>800</v>
      </c>
      <c r="O3878" t="s">
        <v>898</v>
      </c>
      <c r="P3878">
        <v>0.89495581237563104</v>
      </c>
      <c r="Q3878">
        <v>0.95320576292218895</v>
      </c>
      <c r="R3878" s="15">
        <v>0.15665470747548699</v>
      </c>
      <c r="S3878">
        <v>2.0009140323812701E-2</v>
      </c>
      <c r="T3878">
        <v>-1.07380488867201</v>
      </c>
      <c r="U3878">
        <v>1.07380488867201</v>
      </c>
      <c r="V3878">
        <v>0.95529865394972402</v>
      </c>
      <c r="W3878">
        <v>-17.89</v>
      </c>
      <c r="X3878">
        <v>0.63</v>
      </c>
      <c r="Y3878">
        <v>-323026</v>
      </c>
      <c r="Z3878">
        <v>-23073</v>
      </c>
      <c r="AA3878">
        <v>-1.19</v>
      </c>
      <c r="AB3878">
        <v>14</v>
      </c>
      <c r="AC3878">
        <v>5</v>
      </c>
      <c r="AD3878">
        <v>9</v>
      </c>
      <c r="AE3878">
        <v>35.71</v>
      </c>
      <c r="AF3878">
        <v>15</v>
      </c>
      <c r="AG3878">
        <v>4</v>
      </c>
      <c r="AH3878">
        <v>5</v>
      </c>
      <c r="AI3878">
        <v>5</v>
      </c>
      <c r="AJ3878" s="301">
        <v>43919</v>
      </c>
      <c r="AK3878">
        <v>2053.5</v>
      </c>
      <c r="AL3878">
        <v>906</v>
      </c>
      <c r="AM3878" s="301">
        <v>43828</v>
      </c>
      <c r="AN3878">
        <v>2432.5</v>
      </c>
      <c r="AO3878">
        <v>1690</v>
      </c>
      <c r="AP3878" s="301">
        <v>43645</v>
      </c>
      <c r="AQ3878">
        <v>2401</v>
      </c>
      <c r="AR3878">
        <v>1836</v>
      </c>
      <c r="AS3878" s="301">
        <v>43280</v>
      </c>
      <c r="AT3878">
        <v>3013</v>
      </c>
      <c r="AU3878">
        <v>1514</v>
      </c>
    </row>
    <row r="3879" spans="1:47" x14ac:dyDescent="0.2">
      <c r="A3879" s="102">
        <v>3653</v>
      </c>
      <c r="B3879">
        <v>2801</v>
      </c>
      <c r="C3879" t="s">
        <v>490</v>
      </c>
      <c r="D3879" t="s">
        <v>923</v>
      </c>
      <c r="E3879">
        <v>5250</v>
      </c>
      <c r="F3879">
        <v>5080</v>
      </c>
      <c r="G3879">
        <v>200</v>
      </c>
      <c r="H3879" t="s">
        <v>901</v>
      </c>
      <c r="I3879">
        <v>4042</v>
      </c>
      <c r="J3879" t="s">
        <v>1108</v>
      </c>
      <c r="K3879" t="s">
        <v>920</v>
      </c>
      <c r="L3879">
        <v>1446</v>
      </c>
      <c r="M3879">
        <v>1431</v>
      </c>
      <c r="N3879">
        <v>700</v>
      </c>
      <c r="O3879" t="s">
        <v>898</v>
      </c>
      <c r="P3879">
        <v>0.92042894256772501</v>
      </c>
      <c r="Q3879">
        <v>0.87128385404559305</v>
      </c>
      <c r="R3879">
        <v>5.3194094549545504E-3</v>
      </c>
      <c r="S3879">
        <v>1.1653942115145E-2</v>
      </c>
      <c r="T3879">
        <v>-0.38712969425802801</v>
      </c>
      <c r="U3879">
        <v>0.38712969425802801</v>
      </c>
      <c r="V3879">
        <v>0.165606823975116</v>
      </c>
      <c r="W3879">
        <v>-1.7</v>
      </c>
      <c r="X3879">
        <v>1.41</v>
      </c>
      <c r="Y3879">
        <v>-323465</v>
      </c>
      <c r="Z3879">
        <v>-21564</v>
      </c>
      <c r="AA3879">
        <v>-1.18</v>
      </c>
      <c r="AB3879">
        <v>15</v>
      </c>
      <c r="AC3879">
        <v>4</v>
      </c>
      <c r="AD3879">
        <v>11</v>
      </c>
      <c r="AE3879">
        <v>26.67</v>
      </c>
      <c r="AF3879">
        <v>19</v>
      </c>
      <c r="AG3879">
        <v>0</v>
      </c>
      <c r="AH3879">
        <v>2</v>
      </c>
      <c r="AI3879">
        <v>13</v>
      </c>
      <c r="AJ3879" s="301">
        <v>43919</v>
      </c>
      <c r="AK3879">
        <v>4575</v>
      </c>
      <c r="AL3879">
        <v>1244</v>
      </c>
      <c r="AM3879" s="301">
        <v>43828</v>
      </c>
      <c r="AN3879">
        <v>5370</v>
      </c>
      <c r="AO3879">
        <v>1695</v>
      </c>
      <c r="AP3879" s="301">
        <v>43645</v>
      </c>
      <c r="AQ3879">
        <v>4765</v>
      </c>
      <c r="AR3879">
        <v>1552</v>
      </c>
      <c r="AS3879" s="301">
        <v>43280</v>
      </c>
      <c r="AT3879">
        <v>5240</v>
      </c>
      <c r="AU3879">
        <v>1709</v>
      </c>
    </row>
    <row r="3880" spans="1:47" x14ac:dyDescent="0.2">
      <c r="A3880" s="102">
        <v>3581</v>
      </c>
      <c r="B3880">
        <v>2157</v>
      </c>
      <c r="C3880" t="s">
        <v>1473</v>
      </c>
      <c r="D3880" t="s">
        <v>910</v>
      </c>
      <c r="E3880">
        <v>418</v>
      </c>
      <c r="F3880">
        <v>403</v>
      </c>
      <c r="G3880">
        <v>2500</v>
      </c>
      <c r="H3880" t="s">
        <v>901</v>
      </c>
      <c r="I3880">
        <v>6641</v>
      </c>
      <c r="J3880" t="s">
        <v>1371</v>
      </c>
      <c r="K3880" t="s">
        <v>903</v>
      </c>
      <c r="L3880">
        <v>1030</v>
      </c>
      <c r="M3880">
        <v>1025</v>
      </c>
      <c r="N3880">
        <v>1000</v>
      </c>
      <c r="O3880" t="s">
        <v>898</v>
      </c>
      <c r="P3880">
        <v>0.96219369848769398</v>
      </c>
      <c r="Q3880">
        <v>0.87433318892094603</v>
      </c>
      <c r="R3880" s="15">
        <v>1.6350720530383301E-4</v>
      </c>
      <c r="S3880">
        <v>9.7531617860511899E-2</v>
      </c>
      <c r="T3880">
        <v>-1.64888917314746</v>
      </c>
      <c r="U3880">
        <v>1.64888917314746</v>
      </c>
      <c r="V3880">
        <v>1.1194188507071201</v>
      </c>
      <c r="W3880">
        <v>-10.62</v>
      </c>
      <c r="X3880">
        <v>1.71</v>
      </c>
      <c r="Y3880">
        <v>-324143</v>
      </c>
      <c r="Z3880">
        <v>-18008</v>
      </c>
      <c r="AA3880">
        <v>-0.86</v>
      </c>
      <c r="AB3880">
        <v>18</v>
      </c>
      <c r="AC3880">
        <v>7</v>
      </c>
      <c r="AD3880">
        <v>11</v>
      </c>
      <c r="AE3880">
        <v>38.89</v>
      </c>
      <c r="AF3880">
        <v>16</v>
      </c>
      <c r="AG3880">
        <v>6</v>
      </c>
      <c r="AH3880">
        <v>7</v>
      </c>
      <c r="AI3880">
        <v>5</v>
      </c>
      <c r="AJ3880" s="301">
        <v>43919</v>
      </c>
      <c r="AK3880">
        <v>364</v>
      </c>
      <c r="AL3880">
        <v>873</v>
      </c>
      <c r="AM3880" s="301">
        <v>43828</v>
      </c>
      <c r="AN3880">
        <v>821</v>
      </c>
      <c r="AO3880">
        <v>1356</v>
      </c>
      <c r="AP3880" s="301">
        <v>43645</v>
      </c>
      <c r="AQ3880">
        <v>762</v>
      </c>
      <c r="AR3880">
        <v>1195</v>
      </c>
      <c r="AS3880" s="301">
        <v>43280</v>
      </c>
      <c r="AT3880">
        <v>783</v>
      </c>
      <c r="AU3880">
        <v>992</v>
      </c>
    </row>
    <row r="3881" spans="1:47" x14ac:dyDescent="0.2">
      <c r="A3881" s="102">
        <v>1031</v>
      </c>
      <c r="B3881">
        <v>1332</v>
      </c>
      <c r="C3881" t="s">
        <v>1174</v>
      </c>
      <c r="D3881" t="s">
        <v>974</v>
      </c>
      <c r="E3881">
        <v>468</v>
      </c>
      <c r="F3881">
        <v>456</v>
      </c>
      <c r="G3881">
        <v>2400</v>
      </c>
      <c r="H3881" t="s">
        <v>901</v>
      </c>
      <c r="I3881">
        <v>4005</v>
      </c>
      <c r="J3881" t="s">
        <v>1072</v>
      </c>
      <c r="K3881" t="s">
        <v>920</v>
      </c>
      <c r="L3881">
        <v>313</v>
      </c>
      <c r="M3881">
        <v>312</v>
      </c>
      <c r="N3881">
        <v>3500</v>
      </c>
      <c r="O3881" t="s">
        <v>898</v>
      </c>
      <c r="P3881">
        <v>0.86040137027975505</v>
      </c>
      <c r="Q3881">
        <v>0.94674180748058701</v>
      </c>
      <c r="R3881">
        <v>1.7338230218203399E-2</v>
      </c>
      <c r="S3881" s="15">
        <v>2.4978792615166799E-2</v>
      </c>
      <c r="T3881">
        <v>-0.24527291940959001</v>
      </c>
      <c r="U3881">
        <v>0.24527291940959001</v>
      </c>
      <c r="V3881">
        <v>9.6959552609932095E-2</v>
      </c>
      <c r="W3881">
        <v>-0.94</v>
      </c>
      <c r="X3881">
        <v>0.22</v>
      </c>
      <c r="Y3881">
        <v>-324340</v>
      </c>
      <c r="Z3881">
        <v>-19079</v>
      </c>
      <c r="AA3881">
        <v>-0.92</v>
      </c>
      <c r="AB3881">
        <v>17</v>
      </c>
      <c r="AC3881">
        <v>7</v>
      </c>
      <c r="AD3881">
        <v>10</v>
      </c>
      <c r="AE3881">
        <v>41.18</v>
      </c>
      <c r="AF3881">
        <v>18</v>
      </c>
      <c r="AG3881">
        <v>2</v>
      </c>
      <c r="AH3881">
        <v>3</v>
      </c>
      <c r="AI3881">
        <v>12</v>
      </c>
      <c r="AJ3881" s="301">
        <v>43919</v>
      </c>
      <c r="AK3881">
        <v>517</v>
      </c>
      <c r="AL3881">
        <v>329</v>
      </c>
      <c r="AM3881" s="301">
        <v>43828</v>
      </c>
      <c r="AN3881">
        <v>652</v>
      </c>
      <c r="AO3881">
        <v>498</v>
      </c>
      <c r="AP3881" s="301">
        <v>43645</v>
      </c>
      <c r="AQ3881">
        <v>674</v>
      </c>
      <c r="AR3881">
        <v>515</v>
      </c>
      <c r="AS3881" s="301">
        <v>43280</v>
      </c>
      <c r="AT3881">
        <v>537</v>
      </c>
      <c r="AU3881">
        <v>623</v>
      </c>
    </row>
    <row r="3882" spans="1:47" x14ac:dyDescent="0.2">
      <c r="A3882" s="102">
        <v>555</v>
      </c>
      <c r="B3882">
        <v>5631</v>
      </c>
      <c r="C3882" t="s">
        <v>1053</v>
      </c>
      <c r="D3882" t="s">
        <v>909</v>
      </c>
      <c r="E3882">
        <v>1520</v>
      </c>
      <c r="F3882">
        <v>1508</v>
      </c>
      <c r="G3882">
        <v>700</v>
      </c>
      <c r="H3882" t="s">
        <v>898</v>
      </c>
      <c r="I3882">
        <v>7240</v>
      </c>
      <c r="J3882" t="s">
        <v>599</v>
      </c>
      <c r="K3882" t="s">
        <v>913</v>
      </c>
      <c r="L3882">
        <v>1315</v>
      </c>
      <c r="M3882">
        <v>1294</v>
      </c>
      <c r="N3882">
        <v>800</v>
      </c>
      <c r="O3882" t="s">
        <v>901</v>
      </c>
      <c r="P3882">
        <v>0.95216491215506804</v>
      </c>
      <c r="Q3882">
        <v>0.95660061558779896</v>
      </c>
      <c r="R3882" s="15">
        <v>0.20657617486782401</v>
      </c>
      <c r="S3882" s="15">
        <v>9.66169994779362E-2</v>
      </c>
      <c r="T3882">
        <v>1.15505998958864</v>
      </c>
      <c r="U3882">
        <v>1.15505998958864</v>
      </c>
      <c r="V3882">
        <v>0.76861963584818505</v>
      </c>
      <c r="W3882">
        <v>4.8099999999999996</v>
      </c>
      <c r="X3882">
        <v>1.93</v>
      </c>
      <c r="Y3882">
        <v>-324675</v>
      </c>
      <c r="Z3882">
        <v>-29516</v>
      </c>
      <c r="AA3882">
        <v>-1.53</v>
      </c>
      <c r="AB3882">
        <v>11</v>
      </c>
      <c r="AC3882">
        <v>3</v>
      </c>
      <c r="AD3882">
        <v>8</v>
      </c>
      <c r="AE3882">
        <v>27.27</v>
      </c>
      <c r="AF3882">
        <v>19</v>
      </c>
      <c r="AG3882">
        <v>1</v>
      </c>
      <c r="AH3882">
        <v>1</v>
      </c>
      <c r="AI3882">
        <v>9</v>
      </c>
      <c r="AJ3882" s="301">
        <v>43919</v>
      </c>
      <c r="AK3882">
        <v>1267</v>
      </c>
      <c r="AL3882">
        <v>1212</v>
      </c>
      <c r="AM3882" s="301">
        <v>43828</v>
      </c>
      <c r="AN3882">
        <v>2157</v>
      </c>
      <c r="AO3882">
        <v>1641</v>
      </c>
      <c r="AP3882" s="301">
        <v>43645</v>
      </c>
      <c r="AQ3882">
        <v>1903</v>
      </c>
      <c r="AR3882">
        <v>1653</v>
      </c>
      <c r="AS3882" s="301">
        <v>43280</v>
      </c>
      <c r="AT3882">
        <v>2766</v>
      </c>
      <c r="AU3882">
        <v>2099</v>
      </c>
    </row>
    <row r="3883" spans="1:47" x14ac:dyDescent="0.2">
      <c r="A3883" s="102">
        <v>4060</v>
      </c>
      <c r="B3883">
        <v>2296</v>
      </c>
      <c r="C3883" t="s">
        <v>1472</v>
      </c>
      <c r="D3883" t="s">
        <v>923</v>
      </c>
      <c r="E3883">
        <v>646</v>
      </c>
      <c r="F3883">
        <v>643</v>
      </c>
      <c r="G3883">
        <v>1600</v>
      </c>
      <c r="H3883" t="s">
        <v>898</v>
      </c>
      <c r="I3883">
        <v>7012</v>
      </c>
      <c r="J3883" t="s">
        <v>1054</v>
      </c>
      <c r="K3883" t="s">
        <v>913</v>
      </c>
      <c r="L3883">
        <v>1524</v>
      </c>
      <c r="M3883">
        <v>1487</v>
      </c>
      <c r="N3883">
        <v>700</v>
      </c>
      <c r="O3883" t="s">
        <v>901</v>
      </c>
      <c r="P3883">
        <v>0.82338345550585201</v>
      </c>
      <c r="Q3883">
        <v>0.85240617773121896</v>
      </c>
      <c r="R3883">
        <v>4.4722834714817196E-3</v>
      </c>
      <c r="S3883">
        <v>5.8806140734571001E-2</v>
      </c>
      <c r="T3883">
        <v>1.34745824685783</v>
      </c>
      <c r="U3883">
        <v>1.34745824685783</v>
      </c>
      <c r="V3883">
        <v>0.92318421857121602</v>
      </c>
      <c r="W3883">
        <v>8.42</v>
      </c>
      <c r="X3883">
        <v>1.1599999999999999</v>
      </c>
      <c r="Y3883">
        <v>-326751</v>
      </c>
      <c r="Z3883">
        <v>-27229</v>
      </c>
      <c r="AA3883">
        <v>-1.4</v>
      </c>
      <c r="AB3883">
        <v>12</v>
      </c>
      <c r="AC3883">
        <v>4</v>
      </c>
      <c r="AD3883">
        <v>8</v>
      </c>
      <c r="AE3883">
        <v>33.33</v>
      </c>
      <c r="AF3883">
        <v>20</v>
      </c>
      <c r="AG3883">
        <v>0</v>
      </c>
      <c r="AH3883">
        <v>2</v>
      </c>
      <c r="AI3883">
        <v>10</v>
      </c>
      <c r="AJ3883" s="301">
        <v>43919</v>
      </c>
      <c r="AK3883">
        <v>655</v>
      </c>
      <c r="AL3883">
        <v>1613</v>
      </c>
      <c r="AM3883" s="301">
        <v>43828</v>
      </c>
      <c r="AN3883">
        <v>705</v>
      </c>
      <c r="AO3883">
        <v>2408</v>
      </c>
      <c r="AP3883" s="301">
        <v>43645</v>
      </c>
      <c r="AQ3883">
        <v>743</v>
      </c>
      <c r="AR3883">
        <v>2584</v>
      </c>
      <c r="AS3883" s="301">
        <v>43280</v>
      </c>
      <c r="AT3883">
        <v>941</v>
      </c>
      <c r="AU3883">
        <v>3200</v>
      </c>
    </row>
    <row r="3884" spans="1:47" x14ac:dyDescent="0.2">
      <c r="A3884" s="102">
        <v>2607</v>
      </c>
      <c r="B3884">
        <v>3863</v>
      </c>
      <c r="C3884" t="s">
        <v>1050</v>
      </c>
      <c r="D3884" t="s">
        <v>1049</v>
      </c>
      <c r="E3884">
        <v>1536</v>
      </c>
      <c r="F3884">
        <v>1503</v>
      </c>
      <c r="G3884">
        <v>700</v>
      </c>
      <c r="H3884" t="s">
        <v>901</v>
      </c>
      <c r="I3884">
        <v>4506</v>
      </c>
      <c r="J3884" t="s">
        <v>1187</v>
      </c>
      <c r="K3884" t="s">
        <v>918</v>
      </c>
      <c r="L3884">
        <v>1505</v>
      </c>
      <c r="M3884">
        <v>1453</v>
      </c>
      <c r="N3884">
        <v>700</v>
      </c>
      <c r="O3884" t="s">
        <v>898</v>
      </c>
      <c r="P3884">
        <v>0.72285744645075101</v>
      </c>
      <c r="Q3884">
        <v>0.90842497450284199</v>
      </c>
      <c r="R3884">
        <v>0.126219695757913</v>
      </c>
      <c r="S3884">
        <v>3.8206701408693297E-2</v>
      </c>
      <c r="T3884">
        <v>-0.810985188872834</v>
      </c>
      <c r="U3884">
        <v>0.810985188872834</v>
      </c>
      <c r="V3884">
        <v>1.0249523398690501</v>
      </c>
      <c r="W3884">
        <v>-3.86</v>
      </c>
      <c r="X3884">
        <v>3.33</v>
      </c>
      <c r="Y3884">
        <v>-327131</v>
      </c>
      <c r="Z3884">
        <v>-25164</v>
      </c>
      <c r="AA3884">
        <v>-1.39</v>
      </c>
      <c r="AB3884">
        <v>13</v>
      </c>
      <c r="AC3884">
        <v>4</v>
      </c>
      <c r="AD3884">
        <v>9</v>
      </c>
      <c r="AE3884">
        <v>30.77</v>
      </c>
      <c r="AF3884">
        <v>19</v>
      </c>
      <c r="AG3884">
        <v>1</v>
      </c>
      <c r="AH3884">
        <v>3</v>
      </c>
      <c r="AI3884">
        <v>9</v>
      </c>
      <c r="AJ3884" s="301">
        <v>43919</v>
      </c>
      <c r="AK3884">
        <v>1583</v>
      </c>
      <c r="AL3884">
        <v>1442</v>
      </c>
      <c r="AM3884" s="301">
        <v>43828</v>
      </c>
      <c r="AN3884">
        <v>1848</v>
      </c>
      <c r="AO3884">
        <v>2130</v>
      </c>
      <c r="AP3884" s="301">
        <v>43645</v>
      </c>
      <c r="AQ3884">
        <v>1925</v>
      </c>
      <c r="AR3884">
        <v>2128</v>
      </c>
      <c r="AS3884" s="301">
        <v>43280</v>
      </c>
      <c r="AT3884">
        <v>1732</v>
      </c>
      <c r="AU3884">
        <v>2276</v>
      </c>
    </row>
    <row r="3885" spans="1:47" x14ac:dyDescent="0.2">
      <c r="A3885" s="102">
        <v>1662</v>
      </c>
      <c r="B3885">
        <v>2914</v>
      </c>
      <c r="C3885" t="s">
        <v>994</v>
      </c>
      <c r="D3885" t="s">
        <v>923</v>
      </c>
      <c r="E3885">
        <v>1998.5</v>
      </c>
      <c r="F3885">
        <v>1997</v>
      </c>
      <c r="G3885">
        <v>500</v>
      </c>
      <c r="H3885" t="s">
        <v>901</v>
      </c>
      <c r="I3885">
        <v>4681</v>
      </c>
      <c r="J3885" t="s">
        <v>774</v>
      </c>
      <c r="K3885" t="s">
        <v>910</v>
      </c>
      <c r="L3885">
        <v>1414</v>
      </c>
      <c r="M3885">
        <v>1389</v>
      </c>
      <c r="N3885">
        <v>700</v>
      </c>
      <c r="O3885" t="s">
        <v>898</v>
      </c>
      <c r="P3885">
        <v>0.93037317811028397</v>
      </c>
      <c r="Q3885">
        <v>0.93315183696798698</v>
      </c>
      <c r="R3885" s="15">
        <v>8.9138883241901695E-2</v>
      </c>
      <c r="S3885">
        <v>4.9968711102921497E-2</v>
      </c>
      <c r="T3885">
        <v>-1.57076880112641</v>
      </c>
      <c r="U3885">
        <v>1.57076880112641</v>
      </c>
      <c r="V3885">
        <v>1.45107630137673</v>
      </c>
      <c r="W3885">
        <v>-19.07</v>
      </c>
      <c r="X3885">
        <v>2.62</v>
      </c>
      <c r="Y3885">
        <v>-328201</v>
      </c>
      <c r="Z3885">
        <v>-25246</v>
      </c>
      <c r="AA3885">
        <v>-1.35</v>
      </c>
      <c r="AB3885">
        <v>13</v>
      </c>
      <c r="AC3885">
        <v>6</v>
      </c>
      <c r="AD3885">
        <v>7</v>
      </c>
      <c r="AE3885">
        <v>46.15</v>
      </c>
      <c r="AF3885">
        <v>21</v>
      </c>
      <c r="AG3885">
        <v>0</v>
      </c>
      <c r="AH3885">
        <v>2</v>
      </c>
      <c r="AI3885">
        <v>11</v>
      </c>
      <c r="AJ3885" s="301">
        <v>43919</v>
      </c>
      <c r="AK3885">
        <v>2053.5</v>
      </c>
      <c r="AL3885">
        <v>1086</v>
      </c>
      <c r="AM3885" s="301">
        <v>43828</v>
      </c>
      <c r="AN3885">
        <v>2432.5</v>
      </c>
      <c r="AO3885">
        <v>1855</v>
      </c>
      <c r="AP3885" s="301">
        <v>43645</v>
      </c>
      <c r="AQ3885">
        <v>2401</v>
      </c>
      <c r="AR3885">
        <v>1659</v>
      </c>
      <c r="AS3885" s="301">
        <v>43280</v>
      </c>
      <c r="AT3885">
        <v>3013</v>
      </c>
      <c r="AU3885">
        <v>1889</v>
      </c>
    </row>
    <row r="3886" spans="1:47" x14ac:dyDescent="0.2">
      <c r="A3886" s="102">
        <v>1174</v>
      </c>
      <c r="B3886">
        <v>7976</v>
      </c>
      <c r="C3886" t="s">
        <v>936</v>
      </c>
      <c r="D3886" t="s">
        <v>919</v>
      </c>
      <c r="E3886">
        <v>1351</v>
      </c>
      <c r="F3886">
        <v>1370</v>
      </c>
      <c r="G3886">
        <v>800</v>
      </c>
      <c r="H3886" t="s">
        <v>898</v>
      </c>
      <c r="I3886">
        <v>9024</v>
      </c>
      <c r="J3886" t="s">
        <v>1463</v>
      </c>
      <c r="K3886" t="s">
        <v>976</v>
      </c>
      <c r="L3886">
        <v>1199</v>
      </c>
      <c r="M3886">
        <v>1180</v>
      </c>
      <c r="N3886">
        <v>900</v>
      </c>
      <c r="O3886" t="s">
        <v>901</v>
      </c>
      <c r="P3886">
        <v>0.75097670809699202</v>
      </c>
      <c r="Q3886">
        <v>0.94420623075658205</v>
      </c>
      <c r="R3886">
        <v>0.35851783764708001</v>
      </c>
      <c r="S3886">
        <v>5.9602814834986003E-4</v>
      </c>
      <c r="T3886">
        <v>1.6497199448678099</v>
      </c>
      <c r="U3886">
        <v>1.6497199448678099</v>
      </c>
      <c r="V3886">
        <v>0.71600306664472102</v>
      </c>
      <c r="W3886">
        <v>8.84</v>
      </c>
      <c r="X3886">
        <v>3.1</v>
      </c>
      <c r="Y3886">
        <v>-328222</v>
      </c>
      <c r="Z3886">
        <v>-27352</v>
      </c>
      <c r="AA3886">
        <v>-1.49</v>
      </c>
      <c r="AB3886">
        <v>12</v>
      </c>
      <c r="AC3886">
        <v>4</v>
      </c>
      <c r="AD3886">
        <v>8</v>
      </c>
      <c r="AE3886">
        <v>33.33</v>
      </c>
      <c r="AF3886">
        <v>18</v>
      </c>
      <c r="AG3886">
        <v>1</v>
      </c>
      <c r="AH3886">
        <v>2</v>
      </c>
      <c r="AI3886">
        <v>9</v>
      </c>
      <c r="AJ3886" s="301">
        <v>43919</v>
      </c>
      <c r="AK3886">
        <v>1547</v>
      </c>
      <c r="AL3886">
        <v>1249</v>
      </c>
      <c r="AM3886" s="301">
        <v>43828</v>
      </c>
      <c r="AN3886">
        <v>1638</v>
      </c>
      <c r="AO3886">
        <v>1795</v>
      </c>
      <c r="AP3886" s="301">
        <v>43645</v>
      </c>
      <c r="AQ3886">
        <v>1770</v>
      </c>
      <c r="AR3886">
        <v>1826</v>
      </c>
      <c r="AS3886" s="301">
        <v>43280</v>
      </c>
      <c r="AT3886">
        <v>2244</v>
      </c>
      <c r="AU3886">
        <v>1837</v>
      </c>
    </row>
    <row r="3887" spans="1:47" x14ac:dyDescent="0.2">
      <c r="A3887" s="102">
        <v>3529</v>
      </c>
      <c r="B3887">
        <v>1417</v>
      </c>
      <c r="C3887" t="s">
        <v>1462</v>
      </c>
      <c r="D3887" t="s">
        <v>907</v>
      </c>
      <c r="E3887">
        <v>1611</v>
      </c>
      <c r="F3887">
        <v>1595</v>
      </c>
      <c r="G3887">
        <v>600</v>
      </c>
      <c r="H3887" t="s">
        <v>898</v>
      </c>
      <c r="I3887">
        <v>1861</v>
      </c>
      <c r="J3887" t="s">
        <v>1204</v>
      </c>
      <c r="K3887" t="s">
        <v>907</v>
      </c>
      <c r="L3887">
        <v>2536</v>
      </c>
      <c r="M3887">
        <v>2521</v>
      </c>
      <c r="N3887">
        <v>400</v>
      </c>
      <c r="O3887" t="s">
        <v>901</v>
      </c>
      <c r="P3887">
        <v>0.81186324012272804</v>
      </c>
      <c r="Q3887">
        <v>0.87633334107333205</v>
      </c>
      <c r="R3887">
        <v>0.33298215688134303</v>
      </c>
      <c r="S3887">
        <v>8.4505730491236705E-2</v>
      </c>
      <c r="T3887">
        <v>1.72723948728953</v>
      </c>
      <c r="U3887">
        <v>1.72723948728953</v>
      </c>
      <c r="V3887">
        <v>1.76020001126535</v>
      </c>
      <c r="W3887">
        <v>9.18</v>
      </c>
      <c r="X3887">
        <v>5.0999999999999996</v>
      </c>
      <c r="Y3887">
        <v>-328311</v>
      </c>
      <c r="Z3887">
        <v>-21887</v>
      </c>
      <c r="AA3887">
        <v>-1.06</v>
      </c>
      <c r="AB3887">
        <v>15</v>
      </c>
      <c r="AC3887">
        <v>7</v>
      </c>
      <c r="AD3887">
        <v>8</v>
      </c>
      <c r="AE3887">
        <v>46.67</v>
      </c>
      <c r="AF3887">
        <v>20</v>
      </c>
      <c r="AG3887">
        <v>1</v>
      </c>
      <c r="AH3887">
        <v>3</v>
      </c>
      <c r="AI3887">
        <v>11</v>
      </c>
      <c r="AJ3887" s="301">
        <v>43919</v>
      </c>
      <c r="AK3887">
        <v>1375</v>
      </c>
      <c r="AL3887">
        <v>2481</v>
      </c>
      <c r="AM3887" s="301">
        <v>43828</v>
      </c>
      <c r="AN3887">
        <v>1651</v>
      </c>
      <c r="AO3887">
        <v>3330</v>
      </c>
      <c r="AP3887" s="301">
        <v>43645</v>
      </c>
      <c r="AQ3887">
        <v>1652</v>
      </c>
      <c r="AR3887">
        <v>3310</v>
      </c>
      <c r="AS3887" s="301">
        <v>43280</v>
      </c>
      <c r="AT3887">
        <v>1687</v>
      </c>
      <c r="AU3887">
        <v>3740</v>
      </c>
    </row>
    <row r="3888" spans="1:47" x14ac:dyDescent="0.2">
      <c r="A3888" s="102">
        <v>2599</v>
      </c>
      <c r="B3888">
        <v>5214</v>
      </c>
      <c r="C3888" t="s">
        <v>1103</v>
      </c>
      <c r="D3888" t="s">
        <v>897</v>
      </c>
      <c r="E3888">
        <v>1704</v>
      </c>
      <c r="F3888">
        <v>1665</v>
      </c>
      <c r="G3888">
        <v>500</v>
      </c>
      <c r="H3888" t="s">
        <v>898</v>
      </c>
      <c r="I3888">
        <v>9602</v>
      </c>
      <c r="J3888" t="s">
        <v>1469</v>
      </c>
      <c r="K3888" t="s">
        <v>900</v>
      </c>
      <c r="L3888">
        <v>3800</v>
      </c>
      <c r="M3888">
        <v>3790</v>
      </c>
      <c r="N3888">
        <v>200</v>
      </c>
      <c r="O3888" t="s">
        <v>901</v>
      </c>
      <c r="P3888">
        <v>0.92251466772663004</v>
      </c>
      <c r="Q3888">
        <v>0.90869587214149095</v>
      </c>
      <c r="R3888">
        <v>0.25594459116114798</v>
      </c>
      <c r="S3888" s="15">
        <v>8.8956063952791001E-2</v>
      </c>
      <c r="T3888">
        <v>0.28614532392338199</v>
      </c>
      <c r="U3888">
        <v>0.28614532392338199</v>
      </c>
      <c r="V3888">
        <v>1.33129532308413</v>
      </c>
      <c r="W3888">
        <v>1.45</v>
      </c>
      <c r="X3888">
        <v>9.83</v>
      </c>
      <c r="Y3888">
        <v>-328513</v>
      </c>
      <c r="Z3888">
        <v>-32851</v>
      </c>
      <c r="AA3888">
        <v>-1.66</v>
      </c>
      <c r="AB3888">
        <v>10</v>
      </c>
      <c r="AC3888">
        <v>4</v>
      </c>
      <c r="AD3888">
        <v>6</v>
      </c>
      <c r="AE3888">
        <v>40</v>
      </c>
      <c r="AF3888">
        <v>15</v>
      </c>
      <c r="AG3888">
        <v>2</v>
      </c>
      <c r="AH3888">
        <v>4</v>
      </c>
      <c r="AI3888">
        <v>4</v>
      </c>
      <c r="AJ3888" s="301">
        <v>43919</v>
      </c>
      <c r="AK3888">
        <v>1498</v>
      </c>
      <c r="AL3888">
        <v>3285</v>
      </c>
      <c r="AM3888" s="301">
        <v>43828</v>
      </c>
      <c r="AN3888">
        <v>2441</v>
      </c>
      <c r="AO3888">
        <v>4545</v>
      </c>
      <c r="AP3888" s="301">
        <v>43645</v>
      </c>
      <c r="AQ3888">
        <v>2786</v>
      </c>
      <c r="AR3888">
        <v>4680</v>
      </c>
      <c r="AS3888" s="301">
        <v>43280</v>
      </c>
      <c r="AT3888">
        <v>2998</v>
      </c>
      <c r="AU3888">
        <v>3575</v>
      </c>
    </row>
    <row r="3889" spans="1:47" x14ac:dyDescent="0.2">
      <c r="A3889" s="102">
        <v>911</v>
      </c>
      <c r="B3889">
        <v>6113</v>
      </c>
      <c r="C3889" t="s">
        <v>1129</v>
      </c>
      <c r="D3889" t="s">
        <v>909</v>
      </c>
      <c r="E3889">
        <v>862</v>
      </c>
      <c r="F3889">
        <v>859</v>
      </c>
      <c r="G3889">
        <v>1200</v>
      </c>
      <c r="H3889" t="s">
        <v>901</v>
      </c>
      <c r="I3889">
        <v>8308</v>
      </c>
      <c r="J3889" t="s">
        <v>48</v>
      </c>
      <c r="K3889" t="s">
        <v>940</v>
      </c>
      <c r="L3889">
        <v>366</v>
      </c>
      <c r="M3889">
        <v>368</v>
      </c>
      <c r="N3889">
        <v>2800</v>
      </c>
      <c r="O3889" t="s">
        <v>898</v>
      </c>
      <c r="P3889">
        <v>0.55657380137870904</v>
      </c>
      <c r="Q3889">
        <v>0.949187959266938</v>
      </c>
      <c r="R3889" s="15">
        <v>0.49998122117087401</v>
      </c>
      <c r="S3889">
        <v>6.6259159483588903E-2</v>
      </c>
      <c r="T3889">
        <v>-1.70418194907405</v>
      </c>
      <c r="U3889">
        <v>1.70418194907405</v>
      </c>
      <c r="V3889">
        <v>1.5232665594053201</v>
      </c>
      <c r="W3889">
        <v>-12.16</v>
      </c>
      <c r="X3889">
        <v>0.04</v>
      </c>
      <c r="Y3889">
        <v>-329163</v>
      </c>
      <c r="Z3889">
        <v>-25320</v>
      </c>
      <c r="AA3889">
        <v>-1.22</v>
      </c>
      <c r="AB3889">
        <v>13</v>
      </c>
      <c r="AC3889">
        <v>4</v>
      </c>
      <c r="AD3889">
        <v>9</v>
      </c>
      <c r="AE3889">
        <v>30.77</v>
      </c>
      <c r="AF3889">
        <v>21</v>
      </c>
      <c r="AG3889">
        <v>1</v>
      </c>
      <c r="AH3889">
        <v>3</v>
      </c>
      <c r="AI3889">
        <v>9</v>
      </c>
      <c r="AJ3889" s="301">
        <v>43919</v>
      </c>
      <c r="AK3889">
        <v>872</v>
      </c>
      <c r="AL3889">
        <v>344</v>
      </c>
      <c r="AM3889" s="301">
        <v>43828</v>
      </c>
      <c r="AN3889">
        <v>1250</v>
      </c>
      <c r="AO3889">
        <v>479</v>
      </c>
      <c r="AP3889" s="301">
        <v>43645</v>
      </c>
      <c r="AQ3889">
        <v>1246</v>
      </c>
      <c r="AR3889">
        <v>453.5</v>
      </c>
      <c r="AS3889" s="301">
        <v>43280</v>
      </c>
      <c r="AT3889">
        <v>1059</v>
      </c>
      <c r="AU3889">
        <v>582.29999999999995</v>
      </c>
    </row>
    <row r="3890" spans="1:47" x14ac:dyDescent="0.2">
      <c r="A3890" s="102">
        <v>2765</v>
      </c>
      <c r="B3890">
        <v>5463</v>
      </c>
      <c r="C3890" t="s">
        <v>63</v>
      </c>
      <c r="D3890" t="s">
        <v>939</v>
      </c>
      <c r="E3890">
        <v>2643</v>
      </c>
      <c r="F3890">
        <v>2662</v>
      </c>
      <c r="G3890">
        <v>400</v>
      </c>
      <c r="H3890" t="s">
        <v>898</v>
      </c>
      <c r="I3890">
        <v>6287</v>
      </c>
      <c r="J3890" t="s">
        <v>963</v>
      </c>
      <c r="K3890" t="s">
        <v>909</v>
      </c>
      <c r="L3890">
        <v>2270</v>
      </c>
      <c r="M3890">
        <v>2245</v>
      </c>
      <c r="N3890">
        <v>500</v>
      </c>
      <c r="O3890" t="s">
        <v>901</v>
      </c>
      <c r="P3890">
        <v>0.87547923518752002</v>
      </c>
      <c r="Q3890">
        <v>0.90451073610044597</v>
      </c>
      <c r="R3890">
        <v>6.9229243607369706E-2</v>
      </c>
      <c r="S3890">
        <v>1.44988342882703E-2</v>
      </c>
      <c r="T3890">
        <v>0.30932468060824497</v>
      </c>
      <c r="U3890">
        <v>0.30932468060824497</v>
      </c>
      <c r="V3890">
        <v>0.25344437169888501</v>
      </c>
      <c r="W3890">
        <v>1.82</v>
      </c>
      <c r="X3890">
        <v>5.42</v>
      </c>
      <c r="Y3890">
        <v>-329426</v>
      </c>
      <c r="Z3890">
        <v>-25340</v>
      </c>
      <c r="AA3890">
        <v>-1.42</v>
      </c>
      <c r="AB3890">
        <v>13</v>
      </c>
      <c r="AC3890">
        <v>3</v>
      </c>
      <c r="AD3890">
        <v>10</v>
      </c>
      <c r="AE3890">
        <v>23.08</v>
      </c>
      <c r="AF3890">
        <v>15</v>
      </c>
      <c r="AG3890">
        <v>1</v>
      </c>
      <c r="AH3890">
        <v>4</v>
      </c>
      <c r="AI3890">
        <v>8</v>
      </c>
      <c r="AJ3890" s="301">
        <v>43919</v>
      </c>
      <c r="AK3890">
        <v>2771</v>
      </c>
      <c r="AL3890">
        <v>2183</v>
      </c>
      <c r="AM3890" s="301">
        <v>43828</v>
      </c>
      <c r="AN3890">
        <v>3080</v>
      </c>
      <c r="AO3890">
        <v>3430</v>
      </c>
      <c r="AP3890" s="301">
        <v>43645</v>
      </c>
      <c r="AQ3890">
        <v>3030</v>
      </c>
      <c r="AR3890">
        <v>2767</v>
      </c>
      <c r="AS3890" s="301">
        <v>43280</v>
      </c>
      <c r="AT3890">
        <v>3660</v>
      </c>
      <c r="AU3890">
        <v>3190</v>
      </c>
    </row>
    <row r="3891" spans="1:47" x14ac:dyDescent="0.2">
      <c r="A3891" s="102">
        <v>3181</v>
      </c>
      <c r="B3891">
        <v>2587</v>
      </c>
      <c r="C3891" t="s">
        <v>1233</v>
      </c>
      <c r="D3891" t="s">
        <v>923</v>
      </c>
      <c r="E3891">
        <v>4200</v>
      </c>
      <c r="F3891">
        <v>4180</v>
      </c>
      <c r="G3891">
        <v>200</v>
      </c>
      <c r="H3891" t="s">
        <v>898</v>
      </c>
      <c r="I3891">
        <v>8233</v>
      </c>
      <c r="J3891" t="s">
        <v>930</v>
      </c>
      <c r="K3891" t="s">
        <v>921</v>
      </c>
      <c r="L3891">
        <v>920</v>
      </c>
      <c r="M3891">
        <v>907</v>
      </c>
      <c r="N3891">
        <v>900</v>
      </c>
      <c r="O3891" t="s">
        <v>901</v>
      </c>
      <c r="P3891">
        <v>0.74925767270988097</v>
      </c>
      <c r="Q3891">
        <v>0.89014678112947798</v>
      </c>
      <c r="R3891">
        <v>9.2553478794398999E-2</v>
      </c>
      <c r="S3891">
        <v>6.2252243289071104E-4</v>
      </c>
      <c r="T3891">
        <v>1.75313694273119</v>
      </c>
      <c r="U3891">
        <v>1.75313694273119</v>
      </c>
      <c r="V3891">
        <v>1.4977803506917899</v>
      </c>
      <c r="W3891">
        <v>6.81</v>
      </c>
      <c r="X3891">
        <v>2.36</v>
      </c>
      <c r="Y3891">
        <v>-332264</v>
      </c>
      <c r="Z3891">
        <v>-23733</v>
      </c>
      <c r="AA3891">
        <v>-1.1299999999999999</v>
      </c>
      <c r="AB3891">
        <v>14</v>
      </c>
      <c r="AC3891">
        <v>5</v>
      </c>
      <c r="AD3891">
        <v>9</v>
      </c>
      <c r="AE3891">
        <v>35.71</v>
      </c>
      <c r="AF3891">
        <v>18</v>
      </c>
      <c r="AG3891">
        <v>1</v>
      </c>
      <c r="AH3891">
        <v>3</v>
      </c>
      <c r="AI3891">
        <v>10</v>
      </c>
      <c r="AJ3891" s="301">
        <v>43919</v>
      </c>
      <c r="AK3891">
        <v>4260</v>
      </c>
      <c r="AL3891">
        <v>1003</v>
      </c>
      <c r="AM3891" s="301">
        <v>43828</v>
      </c>
      <c r="AN3891">
        <v>4545</v>
      </c>
      <c r="AO3891">
        <v>1228</v>
      </c>
      <c r="AP3891" s="301">
        <v>43645</v>
      </c>
      <c r="AQ3891">
        <v>4710</v>
      </c>
      <c r="AR3891">
        <v>1210</v>
      </c>
      <c r="AS3891" s="301">
        <v>43280</v>
      </c>
      <c r="AT3891">
        <v>4670</v>
      </c>
      <c r="AU3891">
        <v>1834</v>
      </c>
    </row>
    <row r="3892" spans="1:47" x14ac:dyDescent="0.2">
      <c r="A3892" s="102">
        <v>1746</v>
      </c>
      <c r="B3892">
        <v>3105</v>
      </c>
      <c r="C3892" t="s">
        <v>46</v>
      </c>
      <c r="D3892" t="s">
        <v>903</v>
      </c>
      <c r="E3892">
        <v>781</v>
      </c>
      <c r="F3892">
        <v>776</v>
      </c>
      <c r="G3892">
        <v>1400</v>
      </c>
      <c r="H3892" t="s">
        <v>898</v>
      </c>
      <c r="I3892">
        <v>9412</v>
      </c>
      <c r="J3892" t="s">
        <v>452</v>
      </c>
      <c r="K3892" t="s">
        <v>900</v>
      </c>
      <c r="L3892">
        <v>402</v>
      </c>
      <c r="M3892">
        <v>391</v>
      </c>
      <c r="N3892">
        <v>2800</v>
      </c>
      <c r="O3892" t="s">
        <v>901</v>
      </c>
      <c r="P3892">
        <v>0.88584220246873802</v>
      </c>
      <c r="Q3892">
        <v>0.93146521973430396</v>
      </c>
      <c r="R3892">
        <v>2.7819207310610199E-2</v>
      </c>
      <c r="S3892" s="15">
        <v>8.9231788445635305E-5</v>
      </c>
      <c r="T3892">
        <v>2.39357685166497</v>
      </c>
      <c r="U3892">
        <v>2.39357685166497</v>
      </c>
      <c r="V3892">
        <v>1.36932287565971</v>
      </c>
      <c r="W3892">
        <v>9.4499999999999993</v>
      </c>
      <c r="X3892">
        <v>0.77</v>
      </c>
      <c r="Y3892">
        <v>-332353</v>
      </c>
      <c r="Z3892">
        <v>-22157</v>
      </c>
      <c r="AA3892">
        <v>-1.05</v>
      </c>
      <c r="AB3892">
        <v>15</v>
      </c>
      <c r="AC3892">
        <v>6</v>
      </c>
      <c r="AD3892">
        <v>9</v>
      </c>
      <c r="AE3892">
        <v>40</v>
      </c>
      <c r="AF3892">
        <v>18</v>
      </c>
      <c r="AG3892">
        <v>2</v>
      </c>
      <c r="AH3892">
        <v>6</v>
      </c>
      <c r="AI3892">
        <v>7</v>
      </c>
      <c r="AJ3892" s="301">
        <v>43919</v>
      </c>
      <c r="AK3892">
        <v>730</v>
      </c>
      <c r="AL3892">
        <v>393</v>
      </c>
      <c r="AM3892" s="301">
        <v>43828</v>
      </c>
      <c r="AN3892">
        <v>1045</v>
      </c>
      <c r="AO3892">
        <v>485</v>
      </c>
      <c r="AP3892" s="301">
        <v>43645</v>
      </c>
      <c r="AQ3892">
        <v>844</v>
      </c>
      <c r="AR3892">
        <v>438</v>
      </c>
      <c r="AS3892" s="301">
        <v>43280</v>
      </c>
      <c r="AT3892">
        <v>1164</v>
      </c>
      <c r="AU3892">
        <v>538</v>
      </c>
    </row>
    <row r="3893" spans="1:47" x14ac:dyDescent="0.2">
      <c r="A3893" s="102">
        <v>630</v>
      </c>
      <c r="B3893">
        <v>5631</v>
      </c>
      <c r="C3893" t="s">
        <v>1053</v>
      </c>
      <c r="D3893" t="s">
        <v>909</v>
      </c>
      <c r="E3893">
        <v>1520</v>
      </c>
      <c r="F3893">
        <v>1508</v>
      </c>
      <c r="G3893">
        <v>700</v>
      </c>
      <c r="H3893" t="s">
        <v>898</v>
      </c>
      <c r="I3893">
        <v>8850</v>
      </c>
      <c r="J3893" t="s">
        <v>1345</v>
      </c>
      <c r="K3893" t="s">
        <v>917</v>
      </c>
      <c r="L3893">
        <v>2237</v>
      </c>
      <c r="M3893">
        <v>2184</v>
      </c>
      <c r="N3893">
        <v>500</v>
      </c>
      <c r="O3893" t="s">
        <v>901</v>
      </c>
      <c r="P3893">
        <v>0.88491530799686902</v>
      </c>
      <c r="Q3893">
        <v>0.95478430629458799</v>
      </c>
      <c r="R3893">
        <v>0.25021283445230202</v>
      </c>
      <c r="S3893" s="15">
        <v>2.9913796858782E-2</v>
      </c>
      <c r="T3893">
        <v>0.63699131979867896</v>
      </c>
      <c r="U3893">
        <v>0.63699131979867896</v>
      </c>
      <c r="V3893">
        <v>0.43466581662864401</v>
      </c>
      <c r="W3893">
        <v>4.54</v>
      </c>
      <c r="X3893">
        <v>3.33</v>
      </c>
      <c r="Y3893">
        <v>-332663</v>
      </c>
      <c r="Z3893">
        <v>-25589</v>
      </c>
      <c r="AA3893">
        <v>-1.3</v>
      </c>
      <c r="AB3893">
        <v>13</v>
      </c>
      <c r="AC3893">
        <v>5</v>
      </c>
      <c r="AD3893">
        <v>8</v>
      </c>
      <c r="AE3893">
        <v>38.46</v>
      </c>
      <c r="AF3893">
        <v>13</v>
      </c>
      <c r="AG3893">
        <v>3</v>
      </c>
      <c r="AH3893">
        <v>5</v>
      </c>
      <c r="AI3893">
        <v>5</v>
      </c>
      <c r="AJ3893" s="301">
        <v>43919</v>
      </c>
      <c r="AK3893">
        <v>1267</v>
      </c>
      <c r="AL3893">
        <v>2067</v>
      </c>
      <c r="AM3893" s="301">
        <v>43828</v>
      </c>
      <c r="AN3893">
        <v>2157</v>
      </c>
      <c r="AO3893">
        <v>2785</v>
      </c>
      <c r="AP3893" s="301">
        <v>43645</v>
      </c>
      <c r="AQ3893">
        <v>1903</v>
      </c>
      <c r="AR3893">
        <v>2621</v>
      </c>
      <c r="AS3893" s="301">
        <v>43280</v>
      </c>
      <c r="AT3893">
        <v>2766</v>
      </c>
      <c r="AU3893">
        <v>2610</v>
      </c>
    </row>
    <row r="3894" spans="1:47" x14ac:dyDescent="0.2">
      <c r="A3894" s="102">
        <v>3915</v>
      </c>
      <c r="B3894">
        <v>2801</v>
      </c>
      <c r="C3894" t="s">
        <v>490</v>
      </c>
      <c r="D3894" t="s">
        <v>923</v>
      </c>
      <c r="E3894">
        <v>5250</v>
      </c>
      <c r="F3894">
        <v>5080</v>
      </c>
      <c r="G3894">
        <v>200</v>
      </c>
      <c r="H3894" t="s">
        <v>898</v>
      </c>
      <c r="I3894">
        <v>6448</v>
      </c>
      <c r="J3894" t="s">
        <v>364</v>
      </c>
      <c r="K3894" t="s">
        <v>903</v>
      </c>
      <c r="L3894">
        <v>1953</v>
      </c>
      <c r="M3894">
        <v>1894</v>
      </c>
      <c r="N3894">
        <v>500</v>
      </c>
      <c r="O3894" t="s">
        <v>901</v>
      </c>
      <c r="P3894">
        <v>0.90659352946634197</v>
      </c>
      <c r="Q3894">
        <v>0.85968610555455005</v>
      </c>
      <c r="R3894">
        <v>4.0624960256160199E-2</v>
      </c>
      <c r="S3894">
        <v>1.41101870304963E-2</v>
      </c>
      <c r="T3894">
        <v>4.6589181494637699E-2</v>
      </c>
      <c r="U3894">
        <v>4.6589181494637699E-2</v>
      </c>
      <c r="V3894">
        <v>5.5696393720488999E-2</v>
      </c>
      <c r="W3894">
        <v>0.18</v>
      </c>
      <c r="X3894">
        <v>6.79</v>
      </c>
      <c r="Y3894">
        <v>-333132</v>
      </c>
      <c r="Z3894">
        <v>-30285</v>
      </c>
      <c r="AA3894">
        <v>-1.6</v>
      </c>
      <c r="AB3894">
        <v>11</v>
      </c>
      <c r="AC3894">
        <v>2</v>
      </c>
      <c r="AD3894">
        <v>9</v>
      </c>
      <c r="AE3894">
        <v>18.18</v>
      </c>
      <c r="AF3894">
        <v>19</v>
      </c>
      <c r="AG3894">
        <v>1</v>
      </c>
      <c r="AH3894">
        <v>3</v>
      </c>
      <c r="AI3894">
        <v>7</v>
      </c>
      <c r="AJ3894" s="301">
        <v>43919</v>
      </c>
      <c r="AK3894">
        <v>4575</v>
      </c>
      <c r="AL3894">
        <v>1758</v>
      </c>
      <c r="AM3894" s="301">
        <v>43828</v>
      </c>
      <c r="AN3894">
        <v>5370</v>
      </c>
      <c r="AO3894">
        <v>2271</v>
      </c>
      <c r="AP3894" s="301">
        <v>43645</v>
      </c>
      <c r="AQ3894">
        <v>4765</v>
      </c>
      <c r="AR3894">
        <v>2091</v>
      </c>
      <c r="AS3894" s="301">
        <v>43280</v>
      </c>
      <c r="AT3894">
        <v>5240</v>
      </c>
      <c r="AU3894">
        <v>2171</v>
      </c>
    </row>
    <row r="3895" spans="1:47" x14ac:dyDescent="0.2">
      <c r="A3895" s="102">
        <v>1345</v>
      </c>
      <c r="B3895">
        <v>2914</v>
      </c>
      <c r="C3895" t="s">
        <v>994</v>
      </c>
      <c r="D3895" t="s">
        <v>923</v>
      </c>
      <c r="E3895">
        <v>1998.5</v>
      </c>
      <c r="F3895">
        <v>1997</v>
      </c>
      <c r="G3895">
        <v>500</v>
      </c>
      <c r="H3895" t="s">
        <v>901</v>
      </c>
      <c r="I3895">
        <v>7453</v>
      </c>
      <c r="J3895" t="s">
        <v>50</v>
      </c>
      <c r="K3895" t="s">
        <v>921</v>
      </c>
      <c r="L3895">
        <v>1533</v>
      </c>
      <c r="M3895">
        <v>1495</v>
      </c>
      <c r="N3895">
        <v>700</v>
      </c>
      <c r="O3895" t="s">
        <v>898</v>
      </c>
      <c r="P3895">
        <v>0.82948629190037704</v>
      </c>
      <c r="Q3895">
        <v>0.94036373454330402</v>
      </c>
      <c r="R3895">
        <v>0.28128042199397602</v>
      </c>
      <c r="S3895">
        <v>8.1927433352834995E-3</v>
      </c>
      <c r="T3895">
        <v>-1.09851428488171</v>
      </c>
      <c r="U3895">
        <v>1.09851428488171</v>
      </c>
      <c r="V3895">
        <v>1.0808782594591699</v>
      </c>
      <c r="W3895">
        <v>-15.99</v>
      </c>
      <c r="X3895">
        <v>4.8099999999999996</v>
      </c>
      <c r="Y3895">
        <v>-333224</v>
      </c>
      <c r="Z3895">
        <v>-20826</v>
      </c>
      <c r="AA3895">
        <v>-1.08</v>
      </c>
      <c r="AB3895">
        <v>16</v>
      </c>
      <c r="AC3895">
        <v>6</v>
      </c>
      <c r="AD3895">
        <v>10</v>
      </c>
      <c r="AE3895">
        <v>37.5</v>
      </c>
      <c r="AF3895">
        <v>17</v>
      </c>
      <c r="AG3895">
        <v>3</v>
      </c>
      <c r="AH3895">
        <v>4</v>
      </c>
      <c r="AI3895">
        <v>9</v>
      </c>
      <c r="AJ3895" s="301">
        <v>43919</v>
      </c>
      <c r="AK3895">
        <v>2053.5</v>
      </c>
      <c r="AL3895">
        <v>1204</v>
      </c>
      <c r="AM3895" s="301">
        <v>43828</v>
      </c>
      <c r="AN3895">
        <v>2432.5</v>
      </c>
      <c r="AO3895">
        <v>2556</v>
      </c>
      <c r="AP3895" s="301">
        <v>43645</v>
      </c>
      <c r="AQ3895">
        <v>2401</v>
      </c>
      <c r="AR3895">
        <v>1959</v>
      </c>
      <c r="AS3895" s="301">
        <v>43280</v>
      </c>
      <c r="AT3895">
        <v>3013</v>
      </c>
      <c r="AU3895">
        <v>3775</v>
      </c>
    </row>
    <row r="3896" spans="1:47" x14ac:dyDescent="0.2">
      <c r="A3896" s="102">
        <v>60</v>
      </c>
      <c r="B3896">
        <v>6770</v>
      </c>
      <c r="C3896" t="s">
        <v>21</v>
      </c>
      <c r="D3896" t="s">
        <v>903</v>
      </c>
      <c r="E3896">
        <v>1390</v>
      </c>
      <c r="F3896">
        <v>1344</v>
      </c>
      <c r="G3896">
        <v>800</v>
      </c>
      <c r="H3896" t="s">
        <v>898</v>
      </c>
      <c r="I3896">
        <v>6995</v>
      </c>
      <c r="J3896" t="s">
        <v>47</v>
      </c>
      <c r="K3896" t="s">
        <v>913</v>
      </c>
      <c r="L3896">
        <v>1553</v>
      </c>
      <c r="M3896">
        <v>1535</v>
      </c>
      <c r="N3896">
        <v>700</v>
      </c>
      <c r="O3896" t="s">
        <v>901</v>
      </c>
      <c r="P3896">
        <v>0.96433155132065995</v>
      </c>
      <c r="Q3896">
        <v>0.97529248063021501</v>
      </c>
      <c r="R3896">
        <v>5.0460183745468797E-2</v>
      </c>
      <c r="S3896">
        <v>4.6078982770778397E-2</v>
      </c>
      <c r="T3896">
        <v>0.77720899939730004</v>
      </c>
      <c r="U3896">
        <v>0.77720899939730004</v>
      </c>
      <c r="V3896">
        <v>0.97282324262109399</v>
      </c>
      <c r="W3896">
        <v>5.72</v>
      </c>
      <c r="X3896">
        <v>7.0000000000000007E-2</v>
      </c>
      <c r="Y3896">
        <v>-333669</v>
      </c>
      <c r="Z3896">
        <v>-27806</v>
      </c>
      <c r="AA3896">
        <v>-1.39</v>
      </c>
      <c r="AB3896">
        <v>12</v>
      </c>
      <c r="AC3896">
        <v>5</v>
      </c>
      <c r="AD3896">
        <v>7</v>
      </c>
      <c r="AE3896">
        <v>41.67</v>
      </c>
      <c r="AF3896">
        <v>16</v>
      </c>
      <c r="AG3896">
        <v>1</v>
      </c>
      <c r="AH3896">
        <v>4</v>
      </c>
      <c r="AI3896">
        <v>7</v>
      </c>
      <c r="AJ3896" s="301">
        <v>43919</v>
      </c>
      <c r="AK3896">
        <v>1055</v>
      </c>
      <c r="AL3896">
        <v>1369</v>
      </c>
      <c r="AM3896" s="301">
        <v>43828</v>
      </c>
      <c r="AN3896">
        <v>2492</v>
      </c>
      <c r="AO3896">
        <v>2147</v>
      </c>
      <c r="AP3896" s="301">
        <v>43645</v>
      </c>
      <c r="AQ3896">
        <v>1869</v>
      </c>
      <c r="AR3896">
        <v>1839</v>
      </c>
      <c r="AS3896" s="301">
        <v>43280</v>
      </c>
      <c r="AT3896">
        <v>2830</v>
      </c>
      <c r="AU3896">
        <v>2026</v>
      </c>
    </row>
    <row r="3897" spans="1:47" x14ac:dyDescent="0.2">
      <c r="A3897" s="102">
        <v>3504</v>
      </c>
      <c r="B3897">
        <v>3197</v>
      </c>
      <c r="C3897" t="s">
        <v>508</v>
      </c>
      <c r="D3897" t="s">
        <v>921</v>
      </c>
      <c r="E3897">
        <v>1738</v>
      </c>
      <c r="F3897">
        <v>1715</v>
      </c>
      <c r="G3897">
        <v>600</v>
      </c>
      <c r="H3897" t="s">
        <v>901</v>
      </c>
      <c r="I3897">
        <v>5631</v>
      </c>
      <c r="J3897" t="s">
        <v>1053</v>
      </c>
      <c r="K3897" t="s">
        <v>909</v>
      </c>
      <c r="L3897">
        <v>1520</v>
      </c>
      <c r="M3897">
        <v>1508</v>
      </c>
      <c r="N3897">
        <v>700</v>
      </c>
      <c r="O3897" t="s">
        <v>898</v>
      </c>
      <c r="P3897">
        <v>0.88700065461917599</v>
      </c>
      <c r="Q3897">
        <v>0.87727074342367695</v>
      </c>
      <c r="R3897">
        <v>0.16533556868904201</v>
      </c>
      <c r="S3897">
        <v>2.22305666535614E-2</v>
      </c>
      <c r="T3897">
        <v>-0.66359721665705895</v>
      </c>
      <c r="U3897">
        <v>0.66359721665705895</v>
      </c>
      <c r="V3897">
        <v>0.54102439886697695</v>
      </c>
      <c r="W3897">
        <v>-8.5399999999999991</v>
      </c>
      <c r="X3897">
        <v>2.59</v>
      </c>
      <c r="Y3897">
        <v>-333954</v>
      </c>
      <c r="Z3897">
        <v>-23854</v>
      </c>
      <c r="AA3897">
        <v>-1.24</v>
      </c>
      <c r="AB3897">
        <v>14</v>
      </c>
      <c r="AC3897">
        <v>6</v>
      </c>
      <c r="AD3897">
        <v>8</v>
      </c>
      <c r="AE3897">
        <v>42.86</v>
      </c>
      <c r="AF3897">
        <v>15</v>
      </c>
      <c r="AG3897">
        <v>3</v>
      </c>
      <c r="AH3897">
        <v>6</v>
      </c>
      <c r="AI3897">
        <v>5</v>
      </c>
      <c r="AJ3897" s="301">
        <v>43919</v>
      </c>
      <c r="AK3897">
        <v>1614</v>
      </c>
      <c r="AL3897">
        <v>1267</v>
      </c>
      <c r="AM3897" s="301">
        <v>43828</v>
      </c>
      <c r="AN3897">
        <v>2135</v>
      </c>
      <c r="AO3897">
        <v>2157</v>
      </c>
      <c r="AP3897" s="301">
        <v>43645</v>
      </c>
      <c r="AQ3897">
        <v>1873</v>
      </c>
      <c r="AR3897">
        <v>1903</v>
      </c>
      <c r="AS3897" s="301">
        <v>43280</v>
      </c>
      <c r="AT3897">
        <v>1626</v>
      </c>
      <c r="AU3897">
        <v>2766</v>
      </c>
    </row>
    <row r="3898" spans="1:47" x14ac:dyDescent="0.2">
      <c r="A3898" s="102">
        <v>3106</v>
      </c>
      <c r="B3898">
        <v>8341</v>
      </c>
      <c r="C3898" t="s">
        <v>643</v>
      </c>
      <c r="D3898" t="s">
        <v>940</v>
      </c>
      <c r="E3898">
        <v>1544</v>
      </c>
      <c r="F3898">
        <v>1594</v>
      </c>
      <c r="G3898">
        <v>600</v>
      </c>
      <c r="H3898" t="s">
        <v>898</v>
      </c>
      <c r="I3898">
        <v>8358</v>
      </c>
      <c r="J3898" t="s">
        <v>1097</v>
      </c>
      <c r="K3898" t="s">
        <v>940</v>
      </c>
      <c r="L3898">
        <v>377</v>
      </c>
      <c r="M3898">
        <v>375</v>
      </c>
      <c r="N3898">
        <v>2600</v>
      </c>
      <c r="O3898" t="s">
        <v>901</v>
      </c>
      <c r="P3898">
        <v>0.92098316509489098</v>
      </c>
      <c r="Q3898">
        <v>0.89325912685153896</v>
      </c>
      <c r="R3898" s="15">
        <v>0.16253878815824699</v>
      </c>
      <c r="S3898" s="15">
        <v>7.0745903850165895E-2</v>
      </c>
      <c r="T3898">
        <v>2.4871509833485801</v>
      </c>
      <c r="U3898">
        <v>2.4871509833485801</v>
      </c>
      <c r="V3898">
        <v>1.30954570407083</v>
      </c>
      <c r="W3898">
        <v>10.02</v>
      </c>
      <c r="X3898">
        <v>1.94</v>
      </c>
      <c r="Y3898">
        <v>-335123</v>
      </c>
      <c r="Z3898">
        <v>-20945</v>
      </c>
      <c r="AA3898">
        <v>-1.03</v>
      </c>
      <c r="AB3898">
        <v>16</v>
      </c>
      <c r="AC3898">
        <v>7</v>
      </c>
      <c r="AD3898">
        <v>9</v>
      </c>
      <c r="AE3898">
        <v>43.75</v>
      </c>
      <c r="AF3898">
        <v>15</v>
      </c>
      <c r="AG3898">
        <v>4</v>
      </c>
      <c r="AH3898">
        <v>5</v>
      </c>
      <c r="AI3898">
        <v>7</v>
      </c>
      <c r="AJ3898" s="301">
        <v>43919</v>
      </c>
      <c r="AK3898">
        <v>1447</v>
      </c>
      <c r="AL3898">
        <v>370</v>
      </c>
      <c r="AM3898" s="301">
        <v>43828</v>
      </c>
      <c r="AN3898">
        <v>1832</v>
      </c>
      <c r="AO3898">
        <v>498</v>
      </c>
      <c r="AP3898" s="301">
        <v>43645</v>
      </c>
      <c r="AQ3898">
        <v>1604</v>
      </c>
      <c r="AR3898">
        <v>412</v>
      </c>
      <c r="AS3898" s="301">
        <v>43280</v>
      </c>
      <c r="AT3898">
        <v>2361</v>
      </c>
      <c r="AU3898">
        <v>974</v>
      </c>
    </row>
    <row r="3899" spans="1:47" x14ac:dyDescent="0.2">
      <c r="A3899" s="102">
        <v>3625</v>
      </c>
      <c r="B3899">
        <v>4689</v>
      </c>
      <c r="C3899" t="s">
        <v>1015</v>
      </c>
      <c r="D3899" t="s">
        <v>900</v>
      </c>
      <c r="E3899">
        <v>526</v>
      </c>
      <c r="F3899">
        <v>524</v>
      </c>
      <c r="G3899">
        <v>1800</v>
      </c>
      <c r="H3899" t="s">
        <v>898</v>
      </c>
      <c r="I3899">
        <v>6965</v>
      </c>
      <c r="J3899" t="s">
        <v>1163</v>
      </c>
      <c r="K3899" t="s">
        <v>903</v>
      </c>
      <c r="L3899">
        <v>4785</v>
      </c>
      <c r="M3899">
        <v>4715</v>
      </c>
      <c r="N3899">
        <v>200</v>
      </c>
      <c r="O3899" t="s">
        <v>901</v>
      </c>
      <c r="P3899">
        <v>0.76964930433233203</v>
      </c>
      <c r="Q3899">
        <v>0.872298473369715</v>
      </c>
      <c r="R3899">
        <v>0.13944956592277</v>
      </c>
      <c r="S3899">
        <v>1.6615209383394499E-2</v>
      </c>
      <c r="T3899">
        <v>2.01612316698828</v>
      </c>
      <c r="U3899">
        <v>2.01612316698828</v>
      </c>
      <c r="V3899">
        <v>2.0903911285243701</v>
      </c>
      <c r="W3899">
        <v>19.03</v>
      </c>
      <c r="X3899">
        <v>0.02</v>
      </c>
      <c r="Y3899">
        <v>-336711</v>
      </c>
      <c r="Z3899">
        <v>-19807</v>
      </c>
      <c r="AA3899">
        <v>-1.18</v>
      </c>
      <c r="AB3899">
        <v>17</v>
      </c>
      <c r="AC3899">
        <v>6</v>
      </c>
      <c r="AD3899">
        <v>11</v>
      </c>
      <c r="AE3899">
        <v>35.29</v>
      </c>
      <c r="AF3899">
        <v>17</v>
      </c>
      <c r="AG3899">
        <v>3</v>
      </c>
      <c r="AH3899">
        <v>5</v>
      </c>
      <c r="AI3899">
        <v>9</v>
      </c>
      <c r="AJ3899" s="301">
        <v>43919</v>
      </c>
      <c r="AK3899">
        <v>345</v>
      </c>
      <c r="AL3899">
        <v>4590</v>
      </c>
      <c r="AM3899" s="301">
        <v>43828</v>
      </c>
      <c r="AN3899">
        <v>461</v>
      </c>
      <c r="AO3899">
        <v>4495</v>
      </c>
      <c r="AP3899" s="301">
        <v>43645</v>
      </c>
      <c r="AQ3899">
        <v>317</v>
      </c>
      <c r="AR3899">
        <v>4290</v>
      </c>
      <c r="AS3899" s="301">
        <v>43280</v>
      </c>
      <c r="AT3899">
        <v>362</v>
      </c>
      <c r="AU3899">
        <v>4660</v>
      </c>
    </row>
    <row r="3900" spans="1:47" x14ac:dyDescent="0.2">
      <c r="A3900" s="102">
        <v>1643</v>
      </c>
      <c r="B3900">
        <v>2502</v>
      </c>
      <c r="C3900" t="s">
        <v>1457</v>
      </c>
      <c r="D3900" t="s">
        <v>923</v>
      </c>
      <c r="E3900">
        <v>3706</v>
      </c>
      <c r="F3900">
        <v>3701</v>
      </c>
      <c r="G3900">
        <v>200</v>
      </c>
      <c r="H3900" t="s">
        <v>901</v>
      </c>
      <c r="I3900">
        <v>7240</v>
      </c>
      <c r="J3900" t="s">
        <v>599</v>
      </c>
      <c r="K3900" t="s">
        <v>913</v>
      </c>
      <c r="L3900">
        <v>1315</v>
      </c>
      <c r="M3900">
        <v>1294</v>
      </c>
      <c r="N3900">
        <v>600</v>
      </c>
      <c r="O3900" t="s">
        <v>898</v>
      </c>
      <c r="P3900">
        <v>0.93099268471556795</v>
      </c>
      <c r="Q3900">
        <v>0.93358833365157801</v>
      </c>
      <c r="R3900">
        <v>0.14286376388146901</v>
      </c>
      <c r="S3900">
        <v>6.9804931078642302E-2</v>
      </c>
      <c r="T3900">
        <v>-1.36180072097203</v>
      </c>
      <c r="U3900">
        <v>1.36180072097203</v>
      </c>
      <c r="V3900">
        <v>1.44467907232389</v>
      </c>
      <c r="W3900">
        <v>-6.57</v>
      </c>
      <c r="X3900">
        <v>4.8899999999999997</v>
      </c>
      <c r="Y3900">
        <v>-341302</v>
      </c>
      <c r="Z3900">
        <v>-31027</v>
      </c>
      <c r="AA3900">
        <v>-1.43</v>
      </c>
      <c r="AB3900">
        <v>11</v>
      </c>
      <c r="AC3900">
        <v>3</v>
      </c>
      <c r="AD3900">
        <v>8</v>
      </c>
      <c r="AE3900">
        <v>27.27</v>
      </c>
      <c r="AF3900">
        <v>20</v>
      </c>
      <c r="AG3900">
        <v>1</v>
      </c>
      <c r="AH3900">
        <v>3</v>
      </c>
      <c r="AI3900">
        <v>7</v>
      </c>
      <c r="AJ3900" s="301">
        <v>43919</v>
      </c>
      <c r="AK3900">
        <v>3661</v>
      </c>
      <c r="AL3900">
        <v>1212</v>
      </c>
      <c r="AM3900" s="301">
        <v>43828</v>
      </c>
      <c r="AN3900">
        <v>4983</v>
      </c>
      <c r="AO3900">
        <v>1641</v>
      </c>
      <c r="AP3900" s="301">
        <v>43645</v>
      </c>
      <c r="AQ3900">
        <v>4869</v>
      </c>
      <c r="AR3900">
        <v>1653</v>
      </c>
      <c r="AS3900" s="301">
        <v>43280</v>
      </c>
      <c r="AT3900">
        <v>5466</v>
      </c>
      <c r="AU3900">
        <v>2099</v>
      </c>
    </row>
    <row r="3901" spans="1:47" x14ac:dyDescent="0.2">
      <c r="A3901" s="102">
        <v>1761</v>
      </c>
      <c r="B3901">
        <v>4061</v>
      </c>
      <c r="C3901" t="s">
        <v>1067</v>
      </c>
      <c r="D3901" t="s">
        <v>920</v>
      </c>
      <c r="E3901">
        <v>2593</v>
      </c>
      <c r="F3901">
        <v>2591</v>
      </c>
      <c r="G3901">
        <v>400</v>
      </c>
      <c r="H3901" t="s">
        <v>901</v>
      </c>
      <c r="I3901">
        <v>5233</v>
      </c>
      <c r="J3901" t="s">
        <v>1033</v>
      </c>
      <c r="K3901" t="s">
        <v>897</v>
      </c>
      <c r="L3901">
        <v>2425</v>
      </c>
      <c r="M3901">
        <v>2448</v>
      </c>
      <c r="N3901">
        <v>400</v>
      </c>
      <c r="O3901" t="s">
        <v>898</v>
      </c>
      <c r="P3901">
        <v>0.52307286251612395</v>
      </c>
      <c r="Q3901">
        <v>0.93114089618137097</v>
      </c>
      <c r="R3901">
        <v>1.01987792033238E-4</v>
      </c>
      <c r="S3901">
        <v>2.81221356316735E-3</v>
      </c>
      <c r="T3901">
        <v>-0.86933967285485503</v>
      </c>
      <c r="U3901">
        <v>0.86933967285485503</v>
      </c>
      <c r="V3901">
        <v>0.68843201092230799</v>
      </c>
      <c r="W3901">
        <v>-9.4700000000000006</v>
      </c>
      <c r="X3901">
        <v>5.52</v>
      </c>
      <c r="Y3901">
        <v>-342083</v>
      </c>
      <c r="Z3901">
        <v>-28507</v>
      </c>
      <c r="AA3901">
        <v>-1.21</v>
      </c>
      <c r="AB3901">
        <v>12</v>
      </c>
      <c r="AC3901">
        <v>7</v>
      </c>
      <c r="AD3901">
        <v>5</v>
      </c>
      <c r="AE3901">
        <v>58.33</v>
      </c>
      <c r="AF3901">
        <v>19</v>
      </c>
      <c r="AG3901">
        <v>1</v>
      </c>
      <c r="AH3901">
        <v>3</v>
      </c>
      <c r="AI3901">
        <v>8</v>
      </c>
      <c r="AJ3901" s="301">
        <v>43919</v>
      </c>
      <c r="AK3901">
        <v>2346</v>
      </c>
      <c r="AL3901">
        <v>1935</v>
      </c>
      <c r="AM3901" s="301">
        <v>43828</v>
      </c>
      <c r="AN3901">
        <v>3270</v>
      </c>
      <c r="AO3901">
        <v>3215</v>
      </c>
      <c r="AP3901" s="301">
        <v>43645</v>
      </c>
      <c r="AQ3901">
        <v>3320</v>
      </c>
      <c r="AR3901">
        <v>3290</v>
      </c>
      <c r="AS3901" s="301">
        <v>43280</v>
      </c>
      <c r="AT3901">
        <v>3615</v>
      </c>
      <c r="AU3901">
        <v>3625</v>
      </c>
    </row>
    <row r="3902" spans="1:47" x14ac:dyDescent="0.2">
      <c r="A3902" s="102">
        <v>3451</v>
      </c>
      <c r="B3902">
        <v>3632</v>
      </c>
      <c r="C3902" t="s">
        <v>1451</v>
      </c>
      <c r="D3902" t="s">
        <v>900</v>
      </c>
      <c r="E3902">
        <v>486</v>
      </c>
      <c r="F3902">
        <v>469</v>
      </c>
      <c r="G3902">
        <v>2300</v>
      </c>
      <c r="H3902" t="s">
        <v>898</v>
      </c>
      <c r="I3902">
        <v>7201</v>
      </c>
      <c r="J3902" t="s">
        <v>928</v>
      </c>
      <c r="K3902" t="s">
        <v>913</v>
      </c>
      <c r="L3902">
        <v>400.4</v>
      </c>
      <c r="M3902">
        <v>394.7</v>
      </c>
      <c r="N3902">
        <v>2700</v>
      </c>
      <c r="O3902" t="s">
        <v>901</v>
      </c>
      <c r="P3902">
        <v>0.67583059874525597</v>
      </c>
      <c r="Q3902">
        <v>0.87930002881571501</v>
      </c>
      <c r="R3902">
        <v>0.37052457466498601</v>
      </c>
      <c r="S3902">
        <v>1.01342413735726E-2</v>
      </c>
      <c r="T3902">
        <v>0.95930309888514897</v>
      </c>
      <c r="U3902">
        <v>0.95930309888514897</v>
      </c>
      <c r="V3902">
        <v>1.1727060521036199</v>
      </c>
      <c r="W3902">
        <v>6.81</v>
      </c>
      <c r="X3902">
        <v>1.21</v>
      </c>
      <c r="Y3902">
        <v>-342106</v>
      </c>
      <c r="Z3902">
        <v>-18006</v>
      </c>
      <c r="AA3902">
        <v>-0.81</v>
      </c>
      <c r="AB3902">
        <v>19</v>
      </c>
      <c r="AC3902">
        <v>9</v>
      </c>
      <c r="AD3902">
        <v>10</v>
      </c>
      <c r="AE3902">
        <v>47.37</v>
      </c>
      <c r="AF3902">
        <v>17</v>
      </c>
      <c r="AG3902">
        <v>3</v>
      </c>
      <c r="AH3902">
        <v>4</v>
      </c>
      <c r="AI3902">
        <v>12</v>
      </c>
      <c r="AJ3902" s="301">
        <v>43919</v>
      </c>
      <c r="AK3902">
        <v>404</v>
      </c>
      <c r="AL3902">
        <v>384.9</v>
      </c>
      <c r="AM3902" s="301">
        <v>43828</v>
      </c>
      <c r="AN3902">
        <v>493</v>
      </c>
      <c r="AO3902">
        <v>636.1</v>
      </c>
      <c r="AP3902" s="301">
        <v>43645</v>
      </c>
      <c r="AQ3902">
        <v>510</v>
      </c>
      <c r="AR3902">
        <v>789.6</v>
      </c>
      <c r="AS3902" s="301">
        <v>43280</v>
      </c>
      <c r="AT3902">
        <v>587</v>
      </c>
      <c r="AU3902">
        <v>1053</v>
      </c>
    </row>
    <row r="3903" spans="1:47" x14ac:dyDescent="0.2">
      <c r="A3903" s="102">
        <v>1738</v>
      </c>
      <c r="B3903">
        <v>2157</v>
      </c>
      <c r="C3903" t="s">
        <v>1473</v>
      </c>
      <c r="D3903" t="s">
        <v>910</v>
      </c>
      <c r="E3903">
        <v>418</v>
      </c>
      <c r="F3903">
        <v>403</v>
      </c>
      <c r="G3903">
        <v>2200</v>
      </c>
      <c r="H3903" t="s">
        <v>901</v>
      </c>
      <c r="I3903">
        <v>2327</v>
      </c>
      <c r="J3903" t="s">
        <v>1171</v>
      </c>
      <c r="K3903" t="s">
        <v>900</v>
      </c>
      <c r="L3903">
        <v>2942</v>
      </c>
      <c r="M3903">
        <v>2914</v>
      </c>
      <c r="N3903">
        <v>300</v>
      </c>
      <c r="O3903" t="s">
        <v>898</v>
      </c>
      <c r="P3903">
        <v>0.74662397892265997</v>
      </c>
      <c r="Q3903">
        <v>0.93169391798419599</v>
      </c>
      <c r="R3903">
        <v>0.40400690605533102</v>
      </c>
      <c r="S3903">
        <v>1.5869411360432101E-2</v>
      </c>
      <c r="T3903">
        <v>-1.1742139727529699</v>
      </c>
      <c r="U3903">
        <v>1.1742139727529699</v>
      </c>
      <c r="V3903">
        <v>0.81791610683754401</v>
      </c>
      <c r="W3903">
        <v>-14.06</v>
      </c>
      <c r="X3903">
        <v>1.42</v>
      </c>
      <c r="Y3903">
        <v>-343525</v>
      </c>
      <c r="Z3903">
        <v>-19085</v>
      </c>
      <c r="AA3903">
        <v>-1</v>
      </c>
      <c r="AB3903">
        <v>18</v>
      </c>
      <c r="AC3903">
        <v>8</v>
      </c>
      <c r="AD3903">
        <v>10</v>
      </c>
      <c r="AE3903">
        <v>44.44</v>
      </c>
      <c r="AF3903">
        <v>15</v>
      </c>
      <c r="AG3903">
        <v>6</v>
      </c>
      <c r="AH3903">
        <v>7</v>
      </c>
      <c r="AI3903">
        <v>5</v>
      </c>
      <c r="AJ3903" s="301">
        <v>43919</v>
      </c>
      <c r="AK3903">
        <v>364</v>
      </c>
      <c r="AL3903">
        <v>2686</v>
      </c>
      <c r="AM3903" s="301">
        <v>43828</v>
      </c>
      <c r="AN3903">
        <v>821</v>
      </c>
      <c r="AO3903">
        <v>3600</v>
      </c>
      <c r="AP3903" s="301">
        <v>43645</v>
      </c>
      <c r="AQ3903">
        <v>762</v>
      </c>
      <c r="AR3903">
        <v>3515</v>
      </c>
      <c r="AS3903" s="301">
        <v>43280</v>
      </c>
      <c r="AT3903">
        <v>783</v>
      </c>
      <c r="AU3903">
        <v>2762</v>
      </c>
    </row>
    <row r="3904" spans="1:47" x14ac:dyDescent="0.2">
      <c r="A3904" s="102">
        <v>3693</v>
      </c>
      <c r="B3904">
        <v>4819</v>
      </c>
      <c r="C3904" t="s">
        <v>914</v>
      </c>
      <c r="D3904" t="s">
        <v>900</v>
      </c>
      <c r="E3904">
        <v>3550</v>
      </c>
      <c r="F3904">
        <v>3485</v>
      </c>
      <c r="G3904">
        <v>300</v>
      </c>
      <c r="H3904" t="s">
        <v>901</v>
      </c>
      <c r="I3904">
        <v>7729</v>
      </c>
      <c r="J3904" t="s">
        <v>446</v>
      </c>
      <c r="K3904" t="s">
        <v>906</v>
      </c>
      <c r="L3904">
        <v>3430</v>
      </c>
      <c r="M3904">
        <v>3420</v>
      </c>
      <c r="N3904">
        <v>300</v>
      </c>
      <c r="O3904" t="s">
        <v>898</v>
      </c>
      <c r="P3904">
        <v>0.777330297398653</v>
      </c>
      <c r="Q3904">
        <v>0.86985905701386301</v>
      </c>
      <c r="R3904">
        <v>0.23722049978672</v>
      </c>
      <c r="S3904" s="15">
        <v>2.6433782481868E-2</v>
      </c>
      <c r="T3904">
        <v>-1.39881394725599</v>
      </c>
      <c r="U3904">
        <v>1.39881394725599</v>
      </c>
      <c r="V3904">
        <v>1.05319117117487</v>
      </c>
      <c r="W3904">
        <v>-6.59</v>
      </c>
      <c r="X3904">
        <v>1.87</v>
      </c>
      <c r="Y3904">
        <v>-345671</v>
      </c>
      <c r="Z3904">
        <v>-34567</v>
      </c>
      <c r="AA3904">
        <v>-1.79</v>
      </c>
      <c r="AB3904">
        <v>10</v>
      </c>
      <c r="AC3904">
        <v>4</v>
      </c>
      <c r="AD3904">
        <v>6</v>
      </c>
      <c r="AE3904">
        <v>40</v>
      </c>
      <c r="AF3904">
        <v>14</v>
      </c>
      <c r="AG3904">
        <v>2</v>
      </c>
      <c r="AH3904">
        <v>5</v>
      </c>
      <c r="AI3904">
        <v>3</v>
      </c>
      <c r="AJ3904" s="301">
        <v>43919</v>
      </c>
      <c r="AK3904">
        <v>3425</v>
      </c>
      <c r="AL3904">
        <v>2946</v>
      </c>
      <c r="AM3904" s="301">
        <v>43828</v>
      </c>
      <c r="AN3904">
        <v>4585</v>
      </c>
      <c r="AO3904">
        <v>4260</v>
      </c>
      <c r="AP3904" s="301">
        <v>43645</v>
      </c>
      <c r="AQ3904">
        <v>3570</v>
      </c>
      <c r="AR3904">
        <v>2914</v>
      </c>
      <c r="AS3904" s="301">
        <v>43280</v>
      </c>
      <c r="AT3904">
        <v>4195</v>
      </c>
      <c r="AU3904">
        <v>3655</v>
      </c>
    </row>
    <row r="3905" spans="1:47" x14ac:dyDescent="0.2">
      <c r="A3905" s="102">
        <v>1555</v>
      </c>
      <c r="B3905">
        <v>3197</v>
      </c>
      <c r="C3905" t="s">
        <v>508</v>
      </c>
      <c r="D3905" t="s">
        <v>921</v>
      </c>
      <c r="E3905">
        <v>1738</v>
      </c>
      <c r="F3905">
        <v>1715</v>
      </c>
      <c r="G3905">
        <v>600</v>
      </c>
      <c r="H3905" t="s">
        <v>901</v>
      </c>
      <c r="I3905">
        <v>6770</v>
      </c>
      <c r="J3905" t="s">
        <v>21</v>
      </c>
      <c r="K3905" t="s">
        <v>903</v>
      </c>
      <c r="L3905">
        <v>1390</v>
      </c>
      <c r="M3905">
        <v>1344</v>
      </c>
      <c r="N3905">
        <v>800</v>
      </c>
      <c r="O3905" t="s">
        <v>898</v>
      </c>
      <c r="P3905">
        <v>0.93517957971361299</v>
      </c>
      <c r="Q3905">
        <v>0.93544237257964502</v>
      </c>
      <c r="R3905">
        <v>6.8445740304580893E-2</v>
      </c>
      <c r="S3905">
        <v>1.1447346554680901E-3</v>
      </c>
      <c r="T3905">
        <v>-0.84137021757112196</v>
      </c>
      <c r="U3905">
        <v>0.84137021757112196</v>
      </c>
      <c r="V3905">
        <v>0.905465245904851</v>
      </c>
      <c r="W3905">
        <v>-12.39</v>
      </c>
      <c r="X3905">
        <v>4.49</v>
      </c>
      <c r="Y3905">
        <v>-346295</v>
      </c>
      <c r="Z3905">
        <v>-19239</v>
      </c>
      <c r="AA3905">
        <v>-0.85</v>
      </c>
      <c r="AB3905">
        <v>18</v>
      </c>
      <c r="AC3905">
        <v>7</v>
      </c>
      <c r="AD3905">
        <v>11</v>
      </c>
      <c r="AE3905">
        <v>38.89</v>
      </c>
      <c r="AF3905">
        <v>17</v>
      </c>
      <c r="AG3905">
        <v>3</v>
      </c>
      <c r="AH3905">
        <v>6</v>
      </c>
      <c r="AI3905">
        <v>9</v>
      </c>
      <c r="AJ3905" s="301">
        <v>43919</v>
      </c>
      <c r="AK3905">
        <v>1614</v>
      </c>
      <c r="AL3905">
        <v>1055</v>
      </c>
      <c r="AM3905" s="301">
        <v>43828</v>
      </c>
      <c r="AN3905">
        <v>2135</v>
      </c>
      <c r="AO3905">
        <v>2492</v>
      </c>
      <c r="AP3905" s="301">
        <v>43645</v>
      </c>
      <c r="AQ3905">
        <v>1873</v>
      </c>
      <c r="AR3905">
        <v>1869</v>
      </c>
      <c r="AS3905" s="301">
        <v>43280</v>
      </c>
      <c r="AT3905">
        <v>1626</v>
      </c>
      <c r="AU3905">
        <v>2830</v>
      </c>
    </row>
    <row r="3906" spans="1:47" x14ac:dyDescent="0.2">
      <c r="A3906" s="102">
        <v>3177</v>
      </c>
      <c r="B3906">
        <v>6269</v>
      </c>
      <c r="C3906" t="s">
        <v>1176</v>
      </c>
      <c r="D3906" t="s">
        <v>909</v>
      </c>
      <c r="E3906">
        <v>1470</v>
      </c>
      <c r="F3906">
        <v>1434</v>
      </c>
      <c r="G3906">
        <v>500</v>
      </c>
      <c r="H3906" t="s">
        <v>901</v>
      </c>
      <c r="I3906">
        <v>9602</v>
      </c>
      <c r="J3906" t="s">
        <v>1469</v>
      </c>
      <c r="K3906" t="s">
        <v>900</v>
      </c>
      <c r="L3906">
        <v>3800</v>
      </c>
      <c r="M3906">
        <v>3790</v>
      </c>
      <c r="N3906">
        <v>200</v>
      </c>
      <c r="O3906" t="s">
        <v>898</v>
      </c>
      <c r="P3906">
        <v>0.74530605339418099</v>
      </c>
      <c r="Q3906">
        <v>0.89029694735709497</v>
      </c>
      <c r="R3906">
        <v>0.107073974095643</v>
      </c>
      <c r="S3906">
        <v>8.4705532788808102E-2</v>
      </c>
      <c r="T3906">
        <v>-0.90703168091623998</v>
      </c>
      <c r="U3906">
        <v>0.90703168091623998</v>
      </c>
      <c r="V3906">
        <v>0.20803246372943199</v>
      </c>
      <c r="W3906">
        <v>-6.7</v>
      </c>
      <c r="X3906">
        <v>5.41</v>
      </c>
      <c r="Y3906">
        <v>-347438</v>
      </c>
      <c r="Z3906">
        <v>-43430</v>
      </c>
      <c r="AA3906">
        <v>-2.4900000000000002</v>
      </c>
      <c r="AB3906">
        <v>8</v>
      </c>
      <c r="AC3906">
        <v>2</v>
      </c>
      <c r="AD3906">
        <v>6</v>
      </c>
      <c r="AE3906">
        <v>25</v>
      </c>
      <c r="AF3906">
        <v>14</v>
      </c>
      <c r="AG3906">
        <v>1</v>
      </c>
      <c r="AH3906">
        <v>4</v>
      </c>
      <c r="AI3906">
        <v>3</v>
      </c>
      <c r="AJ3906" s="301">
        <v>43919</v>
      </c>
      <c r="AK3906">
        <v>1331</v>
      </c>
      <c r="AL3906">
        <v>3285</v>
      </c>
      <c r="AM3906" s="301">
        <v>43828</v>
      </c>
      <c r="AN3906">
        <v>2665</v>
      </c>
      <c r="AO3906">
        <v>4545</v>
      </c>
      <c r="AP3906" s="301">
        <v>43645</v>
      </c>
      <c r="AQ3906">
        <v>3090</v>
      </c>
      <c r="AR3906">
        <v>4680</v>
      </c>
      <c r="AS3906" s="301">
        <v>43280</v>
      </c>
      <c r="AT3906">
        <v>3045</v>
      </c>
      <c r="AU3906">
        <v>3575</v>
      </c>
    </row>
    <row r="3907" spans="1:47" x14ac:dyDescent="0.2">
      <c r="A3907" s="102">
        <v>2386</v>
      </c>
      <c r="B3907">
        <v>3405</v>
      </c>
      <c r="C3907" t="s">
        <v>1265</v>
      </c>
      <c r="D3907" t="s">
        <v>920</v>
      </c>
      <c r="E3907">
        <v>1120</v>
      </c>
      <c r="F3907">
        <v>1104</v>
      </c>
      <c r="G3907">
        <v>1000</v>
      </c>
      <c r="H3907" t="s">
        <v>901</v>
      </c>
      <c r="I3907">
        <v>9616</v>
      </c>
      <c r="J3907" t="s">
        <v>1156</v>
      </c>
      <c r="K3907" t="s">
        <v>910</v>
      </c>
      <c r="L3907">
        <v>3730</v>
      </c>
      <c r="M3907">
        <v>3595</v>
      </c>
      <c r="N3907">
        <v>300</v>
      </c>
      <c r="O3907" t="s">
        <v>898</v>
      </c>
      <c r="P3907">
        <v>0.85407082296263703</v>
      </c>
      <c r="Q3907">
        <v>0.91455411800369202</v>
      </c>
      <c r="R3907">
        <v>0.270772027943947</v>
      </c>
      <c r="S3907">
        <v>5.9657257207250897E-3</v>
      </c>
      <c r="T3907">
        <v>-1.2034986003725401</v>
      </c>
      <c r="U3907">
        <v>1.2034986003725401</v>
      </c>
      <c r="V3907">
        <v>1.1777039116019701</v>
      </c>
      <c r="W3907">
        <v>-26.25</v>
      </c>
      <c r="X3907">
        <v>2.36</v>
      </c>
      <c r="Y3907">
        <v>-347780</v>
      </c>
      <c r="Z3907">
        <v>-23185</v>
      </c>
      <c r="AA3907">
        <v>-1.2</v>
      </c>
      <c r="AB3907">
        <v>15</v>
      </c>
      <c r="AC3907">
        <v>7</v>
      </c>
      <c r="AD3907">
        <v>8</v>
      </c>
      <c r="AE3907">
        <v>46.67</v>
      </c>
      <c r="AF3907">
        <v>16</v>
      </c>
      <c r="AG3907">
        <v>3</v>
      </c>
      <c r="AH3907">
        <v>4</v>
      </c>
      <c r="AI3907">
        <v>8</v>
      </c>
      <c r="AJ3907" s="301">
        <v>43919</v>
      </c>
      <c r="AK3907">
        <v>1129</v>
      </c>
      <c r="AL3907">
        <v>2291</v>
      </c>
      <c r="AM3907" s="301">
        <v>43828</v>
      </c>
      <c r="AN3907">
        <v>1331</v>
      </c>
      <c r="AO3907">
        <v>5180</v>
      </c>
      <c r="AP3907" s="301">
        <v>43645</v>
      </c>
      <c r="AQ3907">
        <v>1308</v>
      </c>
      <c r="AR3907">
        <v>5240</v>
      </c>
      <c r="AS3907" s="301">
        <v>43280</v>
      </c>
      <c r="AT3907">
        <v>1497</v>
      </c>
      <c r="AU3907">
        <v>5940</v>
      </c>
    </row>
    <row r="3908" spans="1:47" x14ac:dyDescent="0.2">
      <c r="A3908" s="102">
        <v>904</v>
      </c>
      <c r="B3908">
        <v>5334</v>
      </c>
      <c r="C3908" t="s">
        <v>1074</v>
      </c>
      <c r="D3908" t="s">
        <v>897</v>
      </c>
      <c r="E3908">
        <v>1533</v>
      </c>
      <c r="F3908">
        <v>1527</v>
      </c>
      <c r="G3908">
        <v>700</v>
      </c>
      <c r="H3908" t="s">
        <v>901</v>
      </c>
      <c r="I3908">
        <v>6770</v>
      </c>
      <c r="J3908" t="s">
        <v>21</v>
      </c>
      <c r="K3908" t="s">
        <v>903</v>
      </c>
      <c r="L3908">
        <v>1390</v>
      </c>
      <c r="M3908">
        <v>1344</v>
      </c>
      <c r="N3908">
        <v>800</v>
      </c>
      <c r="O3908" t="s">
        <v>898</v>
      </c>
      <c r="P3908">
        <v>0.75719751743034103</v>
      </c>
      <c r="Q3908">
        <v>0.94926615023615102</v>
      </c>
      <c r="R3908">
        <v>0.24356128364740101</v>
      </c>
      <c r="S3908">
        <v>7.3685293207622904E-2</v>
      </c>
      <c r="T3908">
        <v>-1.34865816105798</v>
      </c>
      <c r="U3908">
        <v>1.34865816105798</v>
      </c>
      <c r="V3908">
        <v>1.4721233848270101</v>
      </c>
      <c r="W3908">
        <v>-18.2</v>
      </c>
      <c r="X3908">
        <v>0.59</v>
      </c>
      <c r="Y3908">
        <v>-349698</v>
      </c>
      <c r="Z3908">
        <v>-29142</v>
      </c>
      <c r="AA3908">
        <v>-1.5</v>
      </c>
      <c r="AB3908">
        <v>12</v>
      </c>
      <c r="AC3908">
        <v>4</v>
      </c>
      <c r="AD3908">
        <v>8</v>
      </c>
      <c r="AE3908">
        <v>33.33</v>
      </c>
      <c r="AF3908">
        <v>16</v>
      </c>
      <c r="AG3908">
        <v>1</v>
      </c>
      <c r="AH3908">
        <v>3</v>
      </c>
      <c r="AI3908">
        <v>8</v>
      </c>
      <c r="AJ3908" s="301">
        <v>43919</v>
      </c>
      <c r="AK3908">
        <v>1608</v>
      </c>
      <c r="AL3908">
        <v>1055</v>
      </c>
      <c r="AM3908" s="301">
        <v>43828</v>
      </c>
      <c r="AN3908">
        <v>2134</v>
      </c>
      <c r="AO3908">
        <v>2492</v>
      </c>
      <c r="AP3908" s="301">
        <v>43645</v>
      </c>
      <c r="AQ3908">
        <v>2076</v>
      </c>
      <c r="AR3908">
        <v>1869</v>
      </c>
      <c r="AS3908" s="301">
        <v>43280</v>
      </c>
      <c r="AT3908">
        <v>3025</v>
      </c>
      <c r="AU3908">
        <v>2830</v>
      </c>
    </row>
    <row r="3909" spans="1:47" x14ac:dyDescent="0.2">
      <c r="A3909" s="102">
        <v>3680</v>
      </c>
      <c r="B3909">
        <v>1959</v>
      </c>
      <c r="C3909" t="s">
        <v>1446</v>
      </c>
      <c r="D3909" t="s">
        <v>907</v>
      </c>
      <c r="E3909">
        <v>3135</v>
      </c>
      <c r="F3909">
        <v>3115</v>
      </c>
      <c r="G3909">
        <v>300</v>
      </c>
      <c r="H3909" t="s">
        <v>901</v>
      </c>
      <c r="I3909">
        <v>4849</v>
      </c>
      <c r="J3909" t="s">
        <v>448</v>
      </c>
      <c r="K3909" t="s">
        <v>910</v>
      </c>
      <c r="L3909">
        <v>2773</v>
      </c>
      <c r="M3909">
        <v>2667</v>
      </c>
      <c r="N3909">
        <v>400</v>
      </c>
      <c r="O3909" t="s">
        <v>898</v>
      </c>
      <c r="P3909">
        <v>0.75573161111060905</v>
      </c>
      <c r="Q3909">
        <v>0.87020984166584003</v>
      </c>
      <c r="R3909">
        <v>0.13691241541920299</v>
      </c>
      <c r="S3909">
        <v>9.4400560098587494E-2</v>
      </c>
      <c r="T3909">
        <v>-1.5671042114794399E-2</v>
      </c>
      <c r="U3909">
        <v>1.5671042114794399E-2</v>
      </c>
      <c r="V3909">
        <v>0.30919308146913399</v>
      </c>
      <c r="W3909">
        <v>-0.23</v>
      </c>
      <c r="X3909">
        <v>14.16</v>
      </c>
      <c r="Y3909">
        <v>-350220</v>
      </c>
      <c r="Z3909">
        <v>-50031</v>
      </c>
      <c r="AA3909">
        <v>-3.25</v>
      </c>
      <c r="AB3909">
        <v>7</v>
      </c>
      <c r="AC3909">
        <v>3</v>
      </c>
      <c r="AD3909">
        <v>4</v>
      </c>
      <c r="AE3909">
        <v>42.86</v>
      </c>
      <c r="AF3909">
        <v>14</v>
      </c>
      <c r="AG3909">
        <v>1</v>
      </c>
      <c r="AH3909">
        <v>4</v>
      </c>
      <c r="AI3909">
        <v>2</v>
      </c>
      <c r="AJ3909" s="301">
        <v>43919</v>
      </c>
      <c r="AK3909">
        <v>3070</v>
      </c>
      <c r="AL3909">
        <v>2100</v>
      </c>
      <c r="AM3909" s="301">
        <v>43828</v>
      </c>
      <c r="AN3909">
        <v>3235</v>
      </c>
      <c r="AO3909">
        <v>4775</v>
      </c>
      <c r="AP3909" s="301">
        <v>43645</v>
      </c>
      <c r="AQ3909">
        <v>3325</v>
      </c>
      <c r="AR3909">
        <v>4265</v>
      </c>
      <c r="AS3909" s="301">
        <v>43280</v>
      </c>
      <c r="AT3909">
        <v>5210</v>
      </c>
      <c r="AU3909">
        <v>5350</v>
      </c>
    </row>
    <row r="3910" spans="1:47" x14ac:dyDescent="0.2">
      <c r="A3910" s="102">
        <v>2074</v>
      </c>
      <c r="B3910">
        <v>4091</v>
      </c>
      <c r="C3910" t="s">
        <v>1334</v>
      </c>
      <c r="D3910" t="s">
        <v>920</v>
      </c>
      <c r="E3910">
        <v>1721</v>
      </c>
      <c r="F3910">
        <v>1751</v>
      </c>
      <c r="G3910">
        <v>600</v>
      </c>
      <c r="H3910" t="s">
        <v>898</v>
      </c>
      <c r="I3910">
        <v>5110</v>
      </c>
      <c r="J3910" t="s">
        <v>808</v>
      </c>
      <c r="K3910" t="s">
        <v>984</v>
      </c>
      <c r="L3910">
        <v>1053</v>
      </c>
      <c r="M3910">
        <v>1049</v>
      </c>
      <c r="N3910">
        <v>1000</v>
      </c>
      <c r="O3910" t="s">
        <v>901</v>
      </c>
      <c r="P3910">
        <v>0.92714317010052905</v>
      </c>
      <c r="Q3910">
        <v>0.92292753265461702</v>
      </c>
      <c r="R3910">
        <v>1.8972842996944901E-3</v>
      </c>
      <c r="S3910">
        <v>1.8527481951304901E-2</v>
      </c>
      <c r="T3910">
        <v>0.34227121896095097</v>
      </c>
      <c r="U3910">
        <v>0.34227121896095097</v>
      </c>
      <c r="V3910">
        <v>0.29916779038087099</v>
      </c>
      <c r="W3910">
        <v>1.9</v>
      </c>
      <c r="X3910">
        <v>0.15</v>
      </c>
      <c r="Y3910">
        <v>-350478</v>
      </c>
      <c r="Z3910">
        <v>-21905</v>
      </c>
      <c r="AA3910">
        <v>-1.08</v>
      </c>
      <c r="AB3910">
        <v>16</v>
      </c>
      <c r="AC3910">
        <v>5</v>
      </c>
      <c r="AD3910">
        <v>11</v>
      </c>
      <c r="AE3910">
        <v>31.25</v>
      </c>
      <c r="AF3910">
        <v>18</v>
      </c>
      <c r="AG3910">
        <v>1</v>
      </c>
      <c r="AH3910">
        <v>3</v>
      </c>
      <c r="AI3910">
        <v>12</v>
      </c>
      <c r="AJ3910" s="301">
        <v>43919</v>
      </c>
      <c r="AK3910">
        <v>1662</v>
      </c>
      <c r="AL3910">
        <v>1069</v>
      </c>
      <c r="AM3910" s="301">
        <v>43828</v>
      </c>
      <c r="AN3910">
        <v>2428</v>
      </c>
      <c r="AO3910">
        <v>1337</v>
      </c>
      <c r="AP3910" s="301">
        <v>43645</v>
      </c>
      <c r="AQ3910">
        <v>2285</v>
      </c>
      <c r="AR3910">
        <v>1263</v>
      </c>
      <c r="AS3910" s="301">
        <v>43280</v>
      </c>
      <c r="AT3910">
        <v>1526</v>
      </c>
      <c r="AU3910">
        <v>1711</v>
      </c>
    </row>
    <row r="3911" spans="1:47" x14ac:dyDescent="0.2">
      <c r="A3911" s="102">
        <v>2910</v>
      </c>
      <c r="B3911">
        <v>3048</v>
      </c>
      <c r="C3911" t="s">
        <v>1125</v>
      </c>
      <c r="D3911" t="s">
        <v>921</v>
      </c>
      <c r="E3911">
        <v>1155</v>
      </c>
      <c r="F3911">
        <v>1132</v>
      </c>
      <c r="G3911">
        <v>800</v>
      </c>
      <c r="H3911" t="s">
        <v>898</v>
      </c>
      <c r="I3911">
        <v>6287</v>
      </c>
      <c r="J3911" t="s">
        <v>963</v>
      </c>
      <c r="K3911" t="s">
        <v>909</v>
      </c>
      <c r="L3911">
        <v>2270</v>
      </c>
      <c r="M3911">
        <v>2245</v>
      </c>
      <c r="N3911">
        <v>400</v>
      </c>
      <c r="O3911" t="s">
        <v>901</v>
      </c>
      <c r="P3911">
        <v>0.91191164480215003</v>
      </c>
      <c r="Q3911">
        <v>0.9003430418867</v>
      </c>
      <c r="R3911">
        <v>0.18539826965040701</v>
      </c>
      <c r="S3911" s="15">
        <v>3.6596354302943702E-2</v>
      </c>
      <c r="T3911">
        <v>2.3693593102553399</v>
      </c>
      <c r="U3911">
        <v>2.3693593102553399</v>
      </c>
      <c r="V3911">
        <v>2.61514352455454</v>
      </c>
      <c r="W3911">
        <v>12.17</v>
      </c>
      <c r="X3911">
        <v>0.85</v>
      </c>
      <c r="Y3911">
        <v>-351266</v>
      </c>
      <c r="Z3911">
        <v>-18488</v>
      </c>
      <c r="AA3911">
        <v>-0.92</v>
      </c>
      <c r="AB3911">
        <v>19</v>
      </c>
      <c r="AC3911">
        <v>7</v>
      </c>
      <c r="AD3911">
        <v>12</v>
      </c>
      <c r="AE3911">
        <v>36.840000000000003</v>
      </c>
      <c r="AF3911">
        <v>20</v>
      </c>
      <c r="AG3911">
        <v>1</v>
      </c>
      <c r="AH3911">
        <v>2</v>
      </c>
      <c r="AI3911">
        <v>16</v>
      </c>
      <c r="AJ3911" s="301">
        <v>43919</v>
      </c>
      <c r="AK3911">
        <v>901</v>
      </c>
      <c r="AL3911">
        <v>2183</v>
      </c>
      <c r="AM3911" s="301">
        <v>43828</v>
      </c>
      <c r="AN3911">
        <v>1246</v>
      </c>
      <c r="AO3911">
        <v>3430</v>
      </c>
      <c r="AP3911" s="301">
        <v>43645</v>
      </c>
      <c r="AQ3911">
        <v>1091</v>
      </c>
      <c r="AR3911">
        <v>2767</v>
      </c>
      <c r="AS3911" s="301">
        <v>43280</v>
      </c>
      <c r="AT3911">
        <v>1656</v>
      </c>
      <c r="AU3911">
        <v>3190</v>
      </c>
    </row>
    <row r="3912" spans="1:47" x14ac:dyDescent="0.2">
      <c r="A3912" s="102">
        <v>1057</v>
      </c>
      <c r="B3912">
        <v>3405</v>
      </c>
      <c r="C3912" t="s">
        <v>1265</v>
      </c>
      <c r="D3912" t="s">
        <v>920</v>
      </c>
      <c r="E3912">
        <v>1120</v>
      </c>
      <c r="F3912">
        <v>1104</v>
      </c>
      <c r="G3912">
        <v>900</v>
      </c>
      <c r="H3912" t="s">
        <v>901</v>
      </c>
      <c r="I3912">
        <v>3407</v>
      </c>
      <c r="J3912" t="s">
        <v>983</v>
      </c>
      <c r="K3912" t="s">
        <v>920</v>
      </c>
      <c r="L3912">
        <v>846.6</v>
      </c>
      <c r="M3912">
        <v>855.5</v>
      </c>
      <c r="N3912">
        <v>1200</v>
      </c>
      <c r="O3912" t="s">
        <v>898</v>
      </c>
      <c r="P3912">
        <v>0.94803965526488199</v>
      </c>
      <c r="Q3912">
        <v>0.94624649484680801</v>
      </c>
      <c r="R3912" s="15">
        <v>3.6877482952673603E-2</v>
      </c>
      <c r="S3912">
        <v>1.21397476539639E-2</v>
      </c>
      <c r="T3912">
        <v>-1.48236121342384</v>
      </c>
      <c r="U3912">
        <v>1.48236121342384</v>
      </c>
      <c r="V3912">
        <v>1.0145473576933399</v>
      </c>
      <c r="W3912">
        <v>-9.2200000000000006</v>
      </c>
      <c r="X3912">
        <v>3.32</v>
      </c>
      <c r="Y3912">
        <v>-352018</v>
      </c>
      <c r="Z3912">
        <v>-23468</v>
      </c>
      <c r="AA3912">
        <v>-1.19</v>
      </c>
      <c r="AB3912">
        <v>15</v>
      </c>
      <c r="AC3912">
        <v>5</v>
      </c>
      <c r="AD3912">
        <v>10</v>
      </c>
      <c r="AE3912">
        <v>33.33</v>
      </c>
      <c r="AF3912">
        <v>18</v>
      </c>
      <c r="AG3912">
        <v>1</v>
      </c>
      <c r="AH3912">
        <v>4</v>
      </c>
      <c r="AI3912">
        <v>10</v>
      </c>
      <c r="AJ3912" s="301">
        <v>43919</v>
      </c>
      <c r="AK3912">
        <v>1129</v>
      </c>
      <c r="AL3912">
        <v>822.3</v>
      </c>
      <c r="AM3912" s="301">
        <v>43828</v>
      </c>
      <c r="AN3912">
        <v>1331</v>
      </c>
      <c r="AO3912">
        <v>1234</v>
      </c>
      <c r="AP3912" s="301">
        <v>43645</v>
      </c>
      <c r="AQ3912">
        <v>1308</v>
      </c>
      <c r="AR3912">
        <v>1194.5</v>
      </c>
      <c r="AS3912" s="301">
        <v>43280</v>
      </c>
      <c r="AT3912">
        <v>1497</v>
      </c>
      <c r="AU3912">
        <v>1398</v>
      </c>
    </row>
    <row r="3913" spans="1:47" x14ac:dyDescent="0.2">
      <c r="A3913" s="102">
        <v>3091</v>
      </c>
      <c r="B3913">
        <v>2327</v>
      </c>
      <c r="C3913" t="s">
        <v>1171</v>
      </c>
      <c r="D3913" t="s">
        <v>900</v>
      </c>
      <c r="E3913">
        <v>2942</v>
      </c>
      <c r="F3913">
        <v>2914</v>
      </c>
      <c r="G3913">
        <v>300</v>
      </c>
      <c r="H3913" t="s">
        <v>898</v>
      </c>
      <c r="I3913">
        <v>2587</v>
      </c>
      <c r="J3913" t="s">
        <v>1233</v>
      </c>
      <c r="K3913" t="s">
        <v>923</v>
      </c>
      <c r="L3913">
        <v>4200</v>
      </c>
      <c r="M3913">
        <v>4180</v>
      </c>
      <c r="N3913">
        <v>200</v>
      </c>
      <c r="O3913" t="s">
        <v>901</v>
      </c>
      <c r="P3913">
        <v>0.76474847654388201</v>
      </c>
      <c r="Q3913">
        <v>0.89376970563857205</v>
      </c>
      <c r="R3913">
        <v>0.245964524682727</v>
      </c>
      <c r="S3913">
        <v>7.7102903396684894E-2</v>
      </c>
      <c r="T3913">
        <v>1.13496733689861</v>
      </c>
      <c r="U3913">
        <v>1.13496733689861</v>
      </c>
      <c r="V3913">
        <v>1.1537959018702699</v>
      </c>
      <c r="W3913">
        <v>4.4400000000000004</v>
      </c>
      <c r="X3913">
        <v>4.57</v>
      </c>
      <c r="Y3913">
        <v>-352105</v>
      </c>
      <c r="Z3913">
        <v>-44013</v>
      </c>
      <c r="AA3913">
        <v>-2.39</v>
      </c>
      <c r="AB3913">
        <v>8</v>
      </c>
      <c r="AC3913">
        <v>3</v>
      </c>
      <c r="AD3913">
        <v>5</v>
      </c>
      <c r="AE3913">
        <v>37.5</v>
      </c>
      <c r="AF3913">
        <v>18</v>
      </c>
      <c r="AG3913">
        <v>1</v>
      </c>
      <c r="AH3913">
        <v>3</v>
      </c>
      <c r="AI3913">
        <v>4</v>
      </c>
      <c r="AJ3913" s="301">
        <v>43919</v>
      </c>
      <c r="AK3913">
        <v>2686</v>
      </c>
      <c r="AL3913">
        <v>4260</v>
      </c>
      <c r="AM3913" s="301">
        <v>43828</v>
      </c>
      <c r="AN3913">
        <v>3600</v>
      </c>
      <c r="AO3913">
        <v>4545</v>
      </c>
      <c r="AP3913" s="301">
        <v>43645</v>
      </c>
      <c r="AQ3913">
        <v>3515</v>
      </c>
      <c r="AR3913">
        <v>4710</v>
      </c>
      <c r="AS3913" s="301">
        <v>43280</v>
      </c>
      <c r="AT3913">
        <v>2762</v>
      </c>
      <c r="AU3913">
        <v>4670</v>
      </c>
    </row>
    <row r="3914" spans="1:47" x14ac:dyDescent="0.2">
      <c r="A3914" s="102">
        <v>2225</v>
      </c>
      <c r="B3914">
        <v>2181</v>
      </c>
      <c r="C3914" t="s">
        <v>1392</v>
      </c>
      <c r="D3914" t="s">
        <v>910</v>
      </c>
      <c r="E3914">
        <v>1473</v>
      </c>
      <c r="F3914">
        <v>1459</v>
      </c>
      <c r="G3914">
        <v>700</v>
      </c>
      <c r="H3914" t="s">
        <v>898</v>
      </c>
      <c r="I3914">
        <v>4587</v>
      </c>
      <c r="J3914" t="s">
        <v>1456</v>
      </c>
      <c r="K3914" t="s">
        <v>918</v>
      </c>
      <c r="L3914">
        <v>4960</v>
      </c>
      <c r="M3914">
        <v>4880</v>
      </c>
      <c r="N3914">
        <v>200</v>
      </c>
      <c r="O3914" t="s">
        <v>901</v>
      </c>
      <c r="P3914">
        <v>0.94268189679384096</v>
      </c>
      <c r="Q3914">
        <v>0.91886985165502499</v>
      </c>
      <c r="R3914">
        <v>5.7457973169653703E-2</v>
      </c>
      <c r="S3914" s="15">
        <v>2.8358643712013E-2</v>
      </c>
      <c r="T3914">
        <v>0.53213313744545598</v>
      </c>
      <c r="U3914">
        <v>0.53213313744545598</v>
      </c>
      <c r="V3914">
        <v>0.38484361158279101</v>
      </c>
      <c r="W3914">
        <v>4.1399999999999997</v>
      </c>
      <c r="X3914">
        <v>4.6399999999999997</v>
      </c>
      <c r="Y3914">
        <v>-354298</v>
      </c>
      <c r="Z3914">
        <v>-23620</v>
      </c>
      <c r="AA3914">
        <v>-1.38</v>
      </c>
      <c r="AB3914">
        <v>15</v>
      </c>
      <c r="AC3914">
        <v>6</v>
      </c>
      <c r="AD3914">
        <v>9</v>
      </c>
      <c r="AE3914">
        <v>40</v>
      </c>
      <c r="AF3914">
        <v>15</v>
      </c>
      <c r="AG3914">
        <v>3</v>
      </c>
      <c r="AH3914">
        <v>6</v>
      </c>
      <c r="AI3914">
        <v>6</v>
      </c>
      <c r="AJ3914" s="301">
        <v>43919</v>
      </c>
      <c r="AK3914">
        <v>1100</v>
      </c>
      <c r="AL3914">
        <v>3640</v>
      </c>
      <c r="AM3914" s="301">
        <v>43828</v>
      </c>
      <c r="AN3914">
        <v>2051</v>
      </c>
      <c r="AO3914">
        <v>5600</v>
      </c>
      <c r="AP3914" s="301">
        <v>43645</v>
      </c>
      <c r="AQ3914">
        <v>2583</v>
      </c>
      <c r="AR3914">
        <v>5700</v>
      </c>
      <c r="AS3914" s="301">
        <v>43280</v>
      </c>
      <c r="AT3914">
        <v>2349</v>
      </c>
      <c r="AU3914">
        <v>4180</v>
      </c>
    </row>
    <row r="3915" spans="1:47" x14ac:dyDescent="0.2">
      <c r="A3915" s="102">
        <v>147</v>
      </c>
      <c r="B3915">
        <v>2427</v>
      </c>
      <c r="C3915" t="s">
        <v>2050</v>
      </c>
      <c r="D3915" t="s">
        <v>910</v>
      </c>
      <c r="E3915">
        <v>672</v>
      </c>
      <c r="F3915">
        <v>677</v>
      </c>
      <c r="G3915">
        <v>1600</v>
      </c>
      <c r="H3915" t="s">
        <v>898</v>
      </c>
      <c r="I3915">
        <v>7261</v>
      </c>
      <c r="J3915" t="s">
        <v>1153</v>
      </c>
      <c r="K3915" t="s">
        <v>913</v>
      </c>
      <c r="L3915">
        <v>616</v>
      </c>
      <c r="M3915">
        <v>623</v>
      </c>
      <c r="N3915">
        <v>1700</v>
      </c>
      <c r="O3915" t="s">
        <v>901</v>
      </c>
      <c r="P3915">
        <v>0.875763037319777</v>
      </c>
      <c r="Q3915">
        <v>0.97027137565862598</v>
      </c>
      <c r="R3915">
        <v>0.251948468465027</v>
      </c>
      <c r="S3915">
        <v>7.8548956172551192E-3</v>
      </c>
      <c r="T3915">
        <v>1.87679881900586</v>
      </c>
      <c r="U3915">
        <v>1.87679881900586</v>
      </c>
      <c r="V3915">
        <v>1.8748514017384099</v>
      </c>
      <c r="W3915">
        <v>19.010000000000002</v>
      </c>
      <c r="X3915">
        <v>2.2200000000000002</v>
      </c>
      <c r="Y3915">
        <v>-354352</v>
      </c>
      <c r="Z3915">
        <v>-23623</v>
      </c>
      <c r="AA3915">
        <v>-1.1399999999999999</v>
      </c>
      <c r="AB3915">
        <v>15</v>
      </c>
      <c r="AC3915">
        <v>6</v>
      </c>
      <c r="AD3915">
        <v>9</v>
      </c>
      <c r="AE3915">
        <v>40</v>
      </c>
      <c r="AF3915">
        <v>16</v>
      </c>
      <c r="AG3915">
        <v>2</v>
      </c>
      <c r="AH3915">
        <v>5</v>
      </c>
      <c r="AI3915">
        <v>8</v>
      </c>
      <c r="AJ3915" s="301">
        <v>43919</v>
      </c>
      <c r="AK3915">
        <v>464</v>
      </c>
      <c r="AL3915">
        <v>606</v>
      </c>
      <c r="AM3915" s="301">
        <v>43828</v>
      </c>
      <c r="AN3915">
        <v>1158</v>
      </c>
      <c r="AO3915">
        <v>938</v>
      </c>
      <c r="AP3915" s="301">
        <v>43645</v>
      </c>
      <c r="AQ3915">
        <v>1349</v>
      </c>
      <c r="AR3915">
        <v>1146</v>
      </c>
      <c r="AS3915" s="301">
        <v>43280</v>
      </c>
      <c r="AT3915">
        <v>1991</v>
      </c>
      <c r="AU3915">
        <v>1344</v>
      </c>
    </row>
    <row r="3916" spans="1:47" x14ac:dyDescent="0.2">
      <c r="A3916" s="102">
        <v>775</v>
      </c>
      <c r="B3916">
        <v>5233</v>
      </c>
      <c r="C3916" t="s">
        <v>1033</v>
      </c>
      <c r="D3916" t="s">
        <v>897</v>
      </c>
      <c r="E3916">
        <v>2425</v>
      </c>
      <c r="F3916">
        <v>2448</v>
      </c>
      <c r="G3916">
        <v>400</v>
      </c>
      <c r="H3916" t="s">
        <v>898</v>
      </c>
      <c r="I3916">
        <v>9603</v>
      </c>
      <c r="J3916" t="s">
        <v>1013</v>
      </c>
      <c r="K3916" t="s">
        <v>910</v>
      </c>
      <c r="L3916">
        <v>1569</v>
      </c>
      <c r="M3916">
        <v>1540</v>
      </c>
      <c r="N3916">
        <v>600</v>
      </c>
      <c r="O3916" t="s">
        <v>901</v>
      </c>
      <c r="P3916">
        <v>0.93064793182308503</v>
      </c>
      <c r="Q3916">
        <v>0.95174386972854397</v>
      </c>
      <c r="R3916">
        <v>4.4001643532583297E-2</v>
      </c>
      <c r="S3916">
        <v>3.04090434957149E-2</v>
      </c>
      <c r="T3916">
        <v>1.5324764358127301</v>
      </c>
      <c r="U3916">
        <v>1.5324764358127301</v>
      </c>
      <c r="V3916">
        <v>0.88712289387598098</v>
      </c>
      <c r="W3916">
        <v>12.23</v>
      </c>
      <c r="X3916">
        <v>5.64</v>
      </c>
      <c r="Y3916">
        <v>-354747</v>
      </c>
      <c r="Z3916">
        <v>-39416</v>
      </c>
      <c r="AA3916">
        <v>-1.92</v>
      </c>
      <c r="AB3916">
        <v>9</v>
      </c>
      <c r="AC3916">
        <v>2</v>
      </c>
      <c r="AD3916">
        <v>7</v>
      </c>
      <c r="AE3916">
        <v>22.22</v>
      </c>
      <c r="AF3916">
        <v>16</v>
      </c>
      <c r="AG3916">
        <v>1</v>
      </c>
      <c r="AH3916">
        <v>4</v>
      </c>
      <c r="AI3916">
        <v>4</v>
      </c>
      <c r="AJ3916" s="301">
        <v>43919</v>
      </c>
      <c r="AK3916">
        <v>1935</v>
      </c>
      <c r="AL3916">
        <v>1419</v>
      </c>
      <c r="AM3916" s="301">
        <v>43828</v>
      </c>
      <c r="AN3916">
        <v>3215</v>
      </c>
      <c r="AO3916">
        <v>3135</v>
      </c>
      <c r="AP3916" s="301">
        <v>43645</v>
      </c>
      <c r="AQ3916">
        <v>3290</v>
      </c>
      <c r="AR3916">
        <v>2719</v>
      </c>
      <c r="AS3916" s="301">
        <v>43280</v>
      </c>
      <c r="AT3916">
        <v>3625</v>
      </c>
      <c r="AU3916">
        <v>3240</v>
      </c>
    </row>
    <row r="3917" spans="1:47" x14ac:dyDescent="0.2">
      <c r="A3917" s="102">
        <v>336</v>
      </c>
      <c r="B3917">
        <v>4188</v>
      </c>
      <c r="C3917" t="s">
        <v>1048</v>
      </c>
      <c r="D3917" t="s">
        <v>920</v>
      </c>
      <c r="E3917">
        <v>617.20000000000005</v>
      </c>
      <c r="F3917">
        <v>611.6</v>
      </c>
      <c r="G3917">
        <v>1700</v>
      </c>
      <c r="H3917" t="s">
        <v>898</v>
      </c>
      <c r="I3917">
        <v>8002</v>
      </c>
      <c r="J3917" t="s">
        <v>26</v>
      </c>
      <c r="K3917" t="s">
        <v>905</v>
      </c>
      <c r="L3917">
        <v>485</v>
      </c>
      <c r="M3917">
        <v>483.8</v>
      </c>
      <c r="N3917">
        <v>2100</v>
      </c>
      <c r="O3917" t="s">
        <v>901</v>
      </c>
      <c r="P3917">
        <v>0.88449124648259203</v>
      </c>
      <c r="Q3917">
        <v>0.96208125241766396</v>
      </c>
      <c r="R3917">
        <v>1.7038226638836199E-2</v>
      </c>
      <c r="S3917" s="15">
        <v>6.7085917209900398E-2</v>
      </c>
      <c r="T3917">
        <v>0.88306067554023604</v>
      </c>
      <c r="U3917">
        <v>0.88306067554023604</v>
      </c>
      <c r="V3917">
        <v>0.78451459058624695</v>
      </c>
      <c r="W3917">
        <v>3.66</v>
      </c>
      <c r="X3917">
        <v>2.2799999999999998</v>
      </c>
      <c r="Y3917">
        <v>-355541</v>
      </c>
      <c r="Z3917">
        <v>-27349</v>
      </c>
      <c r="AA3917">
        <v>-1.26</v>
      </c>
      <c r="AB3917">
        <v>13</v>
      </c>
      <c r="AC3917">
        <v>3</v>
      </c>
      <c r="AD3917">
        <v>10</v>
      </c>
      <c r="AE3917">
        <v>23.08</v>
      </c>
      <c r="AF3917">
        <v>21</v>
      </c>
      <c r="AG3917">
        <v>0</v>
      </c>
      <c r="AH3917">
        <v>1</v>
      </c>
      <c r="AI3917">
        <v>12</v>
      </c>
      <c r="AJ3917" s="301">
        <v>43919</v>
      </c>
      <c r="AK3917">
        <v>668</v>
      </c>
      <c r="AL3917">
        <v>562.4</v>
      </c>
      <c r="AM3917" s="301">
        <v>43828</v>
      </c>
      <c r="AN3917">
        <v>817.5</v>
      </c>
      <c r="AO3917">
        <v>810.6</v>
      </c>
      <c r="AP3917" s="301">
        <v>43645</v>
      </c>
      <c r="AQ3917">
        <v>777.9</v>
      </c>
      <c r="AR3917">
        <v>741.7</v>
      </c>
      <c r="AS3917" s="301">
        <v>43280</v>
      </c>
      <c r="AT3917">
        <v>916.1</v>
      </c>
      <c r="AU3917">
        <v>826.9</v>
      </c>
    </row>
    <row r="3918" spans="1:47" x14ac:dyDescent="0.2">
      <c r="A3918" s="102">
        <v>3004</v>
      </c>
      <c r="B3918">
        <v>6753</v>
      </c>
      <c r="C3918" t="s">
        <v>1348</v>
      </c>
      <c r="D3918" t="s">
        <v>903</v>
      </c>
      <c r="E3918">
        <v>1151</v>
      </c>
      <c r="F3918">
        <v>1114</v>
      </c>
      <c r="G3918">
        <v>900</v>
      </c>
      <c r="H3918" t="s">
        <v>901</v>
      </c>
      <c r="I3918">
        <v>8410</v>
      </c>
      <c r="J3918" t="s">
        <v>1047</v>
      </c>
      <c r="K3918" t="s">
        <v>940</v>
      </c>
      <c r="L3918">
        <v>297</v>
      </c>
      <c r="M3918">
        <v>297</v>
      </c>
      <c r="N3918">
        <v>3400</v>
      </c>
      <c r="O3918" t="s">
        <v>898</v>
      </c>
      <c r="P3918">
        <v>0.63276661408068602</v>
      </c>
      <c r="Q3918">
        <v>0.89693463810077001</v>
      </c>
      <c r="R3918">
        <v>0.13299011741937</v>
      </c>
      <c r="S3918">
        <v>2.29758820108922E-2</v>
      </c>
      <c r="T3918">
        <v>-1.1830303544221601</v>
      </c>
      <c r="U3918">
        <v>1.1830303544221601</v>
      </c>
      <c r="V3918">
        <v>0.48717857358764799</v>
      </c>
      <c r="W3918">
        <v>-5.44</v>
      </c>
      <c r="X3918">
        <v>0.72</v>
      </c>
      <c r="Y3918">
        <v>-356582</v>
      </c>
      <c r="Z3918">
        <v>-23772</v>
      </c>
      <c r="AA3918">
        <v>-1.19</v>
      </c>
      <c r="AB3918">
        <v>15</v>
      </c>
      <c r="AC3918">
        <v>6</v>
      </c>
      <c r="AD3918">
        <v>9</v>
      </c>
      <c r="AE3918">
        <v>40</v>
      </c>
      <c r="AF3918">
        <v>17</v>
      </c>
      <c r="AG3918">
        <v>2</v>
      </c>
      <c r="AH3918">
        <v>5</v>
      </c>
      <c r="AI3918">
        <v>8</v>
      </c>
      <c r="AJ3918" s="301">
        <v>43919</v>
      </c>
      <c r="AK3918">
        <v>1170</v>
      </c>
      <c r="AL3918">
        <v>285</v>
      </c>
      <c r="AM3918" s="301">
        <v>43828</v>
      </c>
      <c r="AN3918">
        <v>1685</v>
      </c>
      <c r="AO3918">
        <v>358</v>
      </c>
      <c r="AP3918" s="301">
        <v>43645</v>
      </c>
      <c r="AQ3918">
        <v>1221</v>
      </c>
      <c r="AR3918">
        <v>288</v>
      </c>
      <c r="AS3918" s="301">
        <v>43280</v>
      </c>
      <c r="AT3918">
        <v>2490</v>
      </c>
      <c r="AU3918">
        <v>334</v>
      </c>
    </row>
    <row r="3919" spans="1:47" x14ac:dyDescent="0.2">
      <c r="A3919" s="102">
        <v>2715</v>
      </c>
      <c r="B3919">
        <v>8359</v>
      </c>
      <c r="C3919" t="s">
        <v>453</v>
      </c>
      <c r="D3919" t="s">
        <v>940</v>
      </c>
      <c r="E3919">
        <v>401</v>
      </c>
      <c r="F3919">
        <v>406</v>
      </c>
      <c r="G3919">
        <v>2700</v>
      </c>
      <c r="H3919" t="s">
        <v>898</v>
      </c>
      <c r="I3919">
        <v>8795</v>
      </c>
      <c r="J3919" t="s">
        <v>1083</v>
      </c>
      <c r="K3919" t="s">
        <v>1018</v>
      </c>
      <c r="L3919">
        <v>922</v>
      </c>
      <c r="M3919">
        <v>907</v>
      </c>
      <c r="N3919">
        <v>1200</v>
      </c>
      <c r="O3919" t="s">
        <v>901</v>
      </c>
      <c r="P3919">
        <v>0.88349797695491294</v>
      </c>
      <c r="Q3919">
        <v>0.90570692713100698</v>
      </c>
      <c r="R3919">
        <v>0.106752621774845</v>
      </c>
      <c r="S3919" s="15">
        <v>9.6674338943061405E-2</v>
      </c>
      <c r="T3919">
        <v>1.7253147965670399</v>
      </c>
      <c r="U3919">
        <v>1.7253147965670399</v>
      </c>
      <c r="V3919">
        <v>0.68632057510444999</v>
      </c>
      <c r="W3919">
        <v>6.84</v>
      </c>
      <c r="X3919">
        <v>0.72</v>
      </c>
      <c r="Y3919">
        <v>-357512</v>
      </c>
      <c r="Z3919">
        <v>-19862</v>
      </c>
      <c r="AA3919">
        <v>-1.02</v>
      </c>
      <c r="AB3919">
        <v>18</v>
      </c>
      <c r="AC3919">
        <v>7</v>
      </c>
      <c r="AD3919">
        <v>11</v>
      </c>
      <c r="AE3919">
        <v>38.89</v>
      </c>
      <c r="AF3919">
        <v>19</v>
      </c>
      <c r="AG3919">
        <v>1</v>
      </c>
      <c r="AH3919">
        <v>2</v>
      </c>
      <c r="AI3919">
        <v>15</v>
      </c>
      <c r="AJ3919" s="301">
        <v>43919</v>
      </c>
      <c r="AK3919">
        <v>401</v>
      </c>
      <c r="AL3919">
        <v>890</v>
      </c>
      <c r="AM3919" s="301">
        <v>43828</v>
      </c>
      <c r="AN3919">
        <v>478</v>
      </c>
      <c r="AO3919">
        <v>1395</v>
      </c>
      <c r="AP3919" s="301">
        <v>43645</v>
      </c>
      <c r="AQ3919">
        <v>445</v>
      </c>
      <c r="AR3919">
        <v>1202</v>
      </c>
      <c r="AS3919" s="301">
        <v>43280</v>
      </c>
      <c r="AT3919">
        <v>466</v>
      </c>
      <c r="AU3919">
        <v>1622</v>
      </c>
    </row>
    <row r="3920" spans="1:47" x14ac:dyDescent="0.2">
      <c r="A3920" s="102">
        <v>3101</v>
      </c>
      <c r="B3920">
        <v>8750</v>
      </c>
      <c r="C3920" t="s">
        <v>27</v>
      </c>
      <c r="D3920" t="s">
        <v>1018</v>
      </c>
      <c r="E3920">
        <v>1277.5</v>
      </c>
      <c r="F3920">
        <v>1283</v>
      </c>
      <c r="G3920">
        <v>800</v>
      </c>
      <c r="H3920" t="s">
        <v>901</v>
      </c>
      <c r="I3920">
        <v>9603</v>
      </c>
      <c r="J3920" t="s">
        <v>1013</v>
      </c>
      <c r="K3920" t="s">
        <v>910</v>
      </c>
      <c r="L3920">
        <v>1569</v>
      </c>
      <c r="M3920">
        <v>1540</v>
      </c>
      <c r="N3920">
        <v>700</v>
      </c>
      <c r="O3920" t="s">
        <v>898</v>
      </c>
      <c r="P3920">
        <v>0.50425502687458001</v>
      </c>
      <c r="Q3920">
        <v>0.89340392451781203</v>
      </c>
      <c r="R3920">
        <v>6.0526372316605098E-2</v>
      </c>
      <c r="S3920">
        <v>7.50696348343768E-2</v>
      </c>
      <c r="T3920">
        <v>-3.4024199191939303E-2</v>
      </c>
      <c r="U3920">
        <v>3.4024199191939303E-2</v>
      </c>
      <c r="V3920">
        <v>0.197726654857765</v>
      </c>
      <c r="W3920">
        <v>-0.56000000000000005</v>
      </c>
      <c r="X3920">
        <v>4.79</v>
      </c>
      <c r="Y3920">
        <v>-358277</v>
      </c>
      <c r="Z3920">
        <v>-23885</v>
      </c>
      <c r="AA3920">
        <v>-1.1299999999999999</v>
      </c>
      <c r="AB3920">
        <v>15</v>
      </c>
      <c r="AC3920">
        <v>6</v>
      </c>
      <c r="AD3920">
        <v>9</v>
      </c>
      <c r="AE3920">
        <v>40</v>
      </c>
      <c r="AF3920">
        <v>16</v>
      </c>
      <c r="AG3920">
        <v>2</v>
      </c>
      <c r="AH3920">
        <v>5</v>
      </c>
      <c r="AI3920">
        <v>8</v>
      </c>
      <c r="AJ3920" s="301">
        <v>43919</v>
      </c>
      <c r="AK3920">
        <v>1305</v>
      </c>
      <c r="AL3920">
        <v>1419</v>
      </c>
      <c r="AM3920" s="301">
        <v>43828</v>
      </c>
      <c r="AN3920">
        <v>1816.5</v>
      </c>
      <c r="AO3920">
        <v>3135</v>
      </c>
      <c r="AP3920" s="301">
        <v>43645</v>
      </c>
      <c r="AQ3920">
        <v>1656</v>
      </c>
      <c r="AR3920">
        <v>2719</v>
      </c>
      <c r="AS3920" s="301">
        <v>43280</v>
      </c>
      <c r="AT3920">
        <v>1954.5</v>
      </c>
      <c r="AU3920">
        <v>3240</v>
      </c>
    </row>
    <row r="3921" spans="1:47" x14ac:dyDescent="0.2">
      <c r="A3921" s="102">
        <v>3440</v>
      </c>
      <c r="B3921">
        <v>1941</v>
      </c>
      <c r="C3921" t="s">
        <v>1159</v>
      </c>
      <c r="D3921" t="s">
        <v>907</v>
      </c>
      <c r="E3921">
        <v>2302</v>
      </c>
      <c r="F3921">
        <v>2285</v>
      </c>
      <c r="G3921">
        <v>400</v>
      </c>
      <c r="H3921" t="s">
        <v>901</v>
      </c>
      <c r="I3921">
        <v>5631</v>
      </c>
      <c r="J3921" t="s">
        <v>1053</v>
      </c>
      <c r="K3921" t="s">
        <v>909</v>
      </c>
      <c r="L3921">
        <v>1520</v>
      </c>
      <c r="M3921">
        <v>1508</v>
      </c>
      <c r="N3921">
        <v>600</v>
      </c>
      <c r="O3921" t="s">
        <v>898</v>
      </c>
      <c r="P3921">
        <v>0.86699741374955197</v>
      </c>
      <c r="Q3921">
        <v>0.87989933973838197</v>
      </c>
      <c r="R3921">
        <v>2.7394691146683998E-3</v>
      </c>
      <c r="S3921">
        <v>4.3794545906577803E-2</v>
      </c>
      <c r="T3921">
        <v>-0.63261815309582803</v>
      </c>
      <c r="U3921">
        <v>0.63261815309582803</v>
      </c>
      <c r="V3921">
        <v>0.70461777978761098</v>
      </c>
      <c r="W3921">
        <v>-7.32</v>
      </c>
      <c r="X3921">
        <v>1.01</v>
      </c>
      <c r="Y3921">
        <v>-359235</v>
      </c>
      <c r="Z3921">
        <v>-29936</v>
      </c>
      <c r="AA3921">
        <v>-1.54</v>
      </c>
      <c r="AB3921">
        <v>12</v>
      </c>
      <c r="AC3921">
        <v>2</v>
      </c>
      <c r="AD3921">
        <v>10</v>
      </c>
      <c r="AE3921">
        <v>16.670000000000002</v>
      </c>
      <c r="AF3921">
        <v>16</v>
      </c>
      <c r="AG3921">
        <v>2</v>
      </c>
      <c r="AH3921">
        <v>4</v>
      </c>
      <c r="AI3921">
        <v>6</v>
      </c>
      <c r="AJ3921" s="301">
        <v>43919</v>
      </c>
      <c r="AK3921">
        <v>2248</v>
      </c>
      <c r="AL3921">
        <v>1267</v>
      </c>
      <c r="AM3921" s="301">
        <v>43828</v>
      </c>
      <c r="AN3921">
        <v>2532</v>
      </c>
      <c r="AO3921">
        <v>2157</v>
      </c>
      <c r="AP3921" s="301">
        <v>43645</v>
      </c>
      <c r="AQ3921">
        <v>2296</v>
      </c>
      <c r="AR3921">
        <v>1903</v>
      </c>
      <c r="AS3921" s="301">
        <v>43280</v>
      </c>
      <c r="AT3921">
        <v>2698</v>
      </c>
      <c r="AU3921">
        <v>2766</v>
      </c>
    </row>
    <row r="3922" spans="1:47" x14ac:dyDescent="0.2">
      <c r="A3922" s="102">
        <v>1446</v>
      </c>
      <c r="B3922">
        <v>7240</v>
      </c>
      <c r="C3922" t="s">
        <v>599</v>
      </c>
      <c r="D3922" t="s">
        <v>913</v>
      </c>
      <c r="E3922">
        <v>1315</v>
      </c>
      <c r="F3922">
        <v>1294</v>
      </c>
      <c r="G3922">
        <v>800</v>
      </c>
      <c r="H3922" t="s">
        <v>901</v>
      </c>
      <c r="I3922">
        <v>7453</v>
      </c>
      <c r="J3922" t="s">
        <v>50</v>
      </c>
      <c r="K3922" t="s">
        <v>921</v>
      </c>
      <c r="L3922">
        <v>1533</v>
      </c>
      <c r="M3922">
        <v>1495</v>
      </c>
      <c r="N3922">
        <v>700</v>
      </c>
      <c r="O3922" t="s">
        <v>898</v>
      </c>
      <c r="P3922">
        <v>0.93173536620372899</v>
      </c>
      <c r="Q3922">
        <v>0.93796015229936203</v>
      </c>
      <c r="R3922">
        <v>8.5579015958449606E-2</v>
      </c>
      <c r="S3922">
        <v>4.8345614460670303E-2</v>
      </c>
      <c r="T3922">
        <v>-0.90993244219713698</v>
      </c>
      <c r="U3922">
        <v>0.90993244219713698</v>
      </c>
      <c r="V3922" s="15">
        <v>1.0211585622480901</v>
      </c>
      <c r="W3922">
        <v>-6.89</v>
      </c>
      <c r="X3922">
        <v>1.08</v>
      </c>
      <c r="Y3922">
        <v>-361303</v>
      </c>
      <c r="Z3922">
        <v>-24087</v>
      </c>
      <c r="AA3922">
        <v>-1.33</v>
      </c>
      <c r="AB3922">
        <v>15</v>
      </c>
      <c r="AC3922">
        <v>6</v>
      </c>
      <c r="AD3922">
        <v>9</v>
      </c>
      <c r="AE3922">
        <v>40</v>
      </c>
      <c r="AF3922">
        <v>18</v>
      </c>
      <c r="AG3922">
        <v>1</v>
      </c>
      <c r="AH3922">
        <v>4</v>
      </c>
      <c r="AI3922">
        <v>10</v>
      </c>
      <c r="AJ3922" s="301">
        <v>43919</v>
      </c>
      <c r="AK3922">
        <v>1212</v>
      </c>
      <c r="AL3922">
        <v>1204</v>
      </c>
      <c r="AM3922" s="301">
        <v>43828</v>
      </c>
      <c r="AN3922">
        <v>1641</v>
      </c>
      <c r="AO3922">
        <v>2556</v>
      </c>
      <c r="AP3922" s="301">
        <v>43645</v>
      </c>
      <c r="AQ3922">
        <v>1653</v>
      </c>
      <c r="AR3922">
        <v>1959</v>
      </c>
      <c r="AS3922" s="301">
        <v>43280</v>
      </c>
      <c r="AT3922">
        <v>2099</v>
      </c>
      <c r="AU3922">
        <v>3775</v>
      </c>
    </row>
    <row r="3923" spans="1:47" x14ac:dyDescent="0.2">
      <c r="A3923" s="102">
        <v>3172</v>
      </c>
      <c r="B3923">
        <v>6744</v>
      </c>
      <c r="C3923" t="s">
        <v>1194</v>
      </c>
      <c r="D3923" t="s">
        <v>903</v>
      </c>
      <c r="E3923">
        <v>2094</v>
      </c>
      <c r="F3923">
        <v>2055</v>
      </c>
      <c r="G3923">
        <v>500</v>
      </c>
      <c r="H3923" t="s">
        <v>898</v>
      </c>
      <c r="I3923">
        <v>7181</v>
      </c>
      <c r="J3923" t="s">
        <v>60</v>
      </c>
      <c r="K3923" t="s">
        <v>1018</v>
      </c>
      <c r="L3923">
        <v>1430</v>
      </c>
      <c r="M3923">
        <v>1395</v>
      </c>
      <c r="N3923">
        <v>700</v>
      </c>
      <c r="O3923" t="s">
        <v>901</v>
      </c>
      <c r="P3923">
        <v>0.54013284740645595</v>
      </c>
      <c r="Q3923">
        <v>0.89044108096226504</v>
      </c>
      <c r="R3923">
        <v>7.8633396151818399E-3</v>
      </c>
      <c r="S3923">
        <v>2.31624064650605E-2</v>
      </c>
      <c r="T3923">
        <v>0.140669808868298</v>
      </c>
      <c r="U3923">
        <v>0.140669808868298</v>
      </c>
      <c r="V3923">
        <v>3.55521276533333E-2</v>
      </c>
      <c r="W3923">
        <v>0.7</v>
      </c>
      <c r="X3923">
        <v>4.96</v>
      </c>
      <c r="Y3923">
        <v>-361487</v>
      </c>
      <c r="Z3923">
        <v>-24099</v>
      </c>
      <c r="AA3923">
        <v>-1.28</v>
      </c>
      <c r="AB3923">
        <v>15</v>
      </c>
      <c r="AC3923">
        <v>5</v>
      </c>
      <c r="AD3923">
        <v>10</v>
      </c>
      <c r="AE3923">
        <v>33.33</v>
      </c>
      <c r="AF3923">
        <v>18</v>
      </c>
      <c r="AG3923">
        <v>1</v>
      </c>
      <c r="AH3923">
        <v>3</v>
      </c>
      <c r="AI3923">
        <v>11</v>
      </c>
      <c r="AJ3923" s="301">
        <v>43919</v>
      </c>
      <c r="AK3923">
        <v>2092</v>
      </c>
      <c r="AL3923">
        <v>1366</v>
      </c>
      <c r="AM3923" s="301">
        <v>43828</v>
      </c>
      <c r="AN3923">
        <v>2458</v>
      </c>
      <c r="AO3923">
        <v>1862</v>
      </c>
      <c r="AP3923" s="301">
        <v>43645</v>
      </c>
      <c r="AQ3923">
        <v>2359</v>
      </c>
      <c r="AR3923">
        <v>2000</v>
      </c>
      <c r="AS3923" s="301">
        <v>43280</v>
      </c>
      <c r="AT3923">
        <v>2252</v>
      </c>
      <c r="AU3923">
        <v>2253</v>
      </c>
    </row>
    <row r="3924" spans="1:47" x14ac:dyDescent="0.2">
      <c r="A3924" s="102">
        <v>501</v>
      </c>
      <c r="B3924">
        <v>4849</v>
      </c>
      <c r="C3924" t="s">
        <v>448</v>
      </c>
      <c r="D3924" t="s">
        <v>910</v>
      </c>
      <c r="E3924">
        <v>2773</v>
      </c>
      <c r="F3924">
        <v>2667</v>
      </c>
      <c r="G3924">
        <v>400</v>
      </c>
      <c r="H3924" t="s">
        <v>898</v>
      </c>
      <c r="I3924">
        <v>7278</v>
      </c>
      <c r="J3924" t="s">
        <v>42</v>
      </c>
      <c r="K3924" t="s">
        <v>913</v>
      </c>
      <c r="L3924">
        <v>1620</v>
      </c>
      <c r="M3924">
        <v>1574</v>
      </c>
      <c r="N3924">
        <v>700</v>
      </c>
      <c r="O3924" t="s">
        <v>901</v>
      </c>
      <c r="P3924">
        <v>0.82410514073436503</v>
      </c>
      <c r="Q3924">
        <v>0.95827353016860495</v>
      </c>
      <c r="R3924">
        <v>0.47127860567048602</v>
      </c>
      <c r="S3924" s="15">
        <v>1.07972184521644E-2</v>
      </c>
      <c r="T3924">
        <v>0.89868113825422002</v>
      </c>
      <c r="U3924">
        <v>0.89868113825422002</v>
      </c>
      <c r="V3924">
        <v>1.0418796971273601</v>
      </c>
      <c r="W3924">
        <v>10.220000000000001</v>
      </c>
      <c r="X3924">
        <v>3.28</v>
      </c>
      <c r="Y3924">
        <v>-361557</v>
      </c>
      <c r="Z3924">
        <v>-27812</v>
      </c>
      <c r="AA3924">
        <v>-1.28</v>
      </c>
      <c r="AB3924">
        <v>13</v>
      </c>
      <c r="AC3924">
        <v>6</v>
      </c>
      <c r="AD3924">
        <v>7</v>
      </c>
      <c r="AE3924">
        <v>46.15</v>
      </c>
      <c r="AF3924">
        <v>17</v>
      </c>
      <c r="AG3924">
        <v>1</v>
      </c>
      <c r="AH3924">
        <v>3</v>
      </c>
      <c r="AI3924">
        <v>9</v>
      </c>
      <c r="AJ3924" s="301">
        <v>43919</v>
      </c>
      <c r="AK3924">
        <v>2100</v>
      </c>
      <c r="AL3924">
        <v>1672</v>
      </c>
      <c r="AM3924" s="301">
        <v>43828</v>
      </c>
      <c r="AN3924">
        <v>4775</v>
      </c>
      <c r="AO3924">
        <v>2485</v>
      </c>
      <c r="AP3924" s="301">
        <v>43645</v>
      </c>
      <c r="AQ3924">
        <v>4265</v>
      </c>
      <c r="AR3924">
        <v>2323</v>
      </c>
      <c r="AS3924" s="301">
        <v>43280</v>
      </c>
      <c r="AT3924">
        <v>5350</v>
      </c>
      <c r="AU3924">
        <v>3370</v>
      </c>
    </row>
    <row r="3925" spans="1:47" x14ac:dyDescent="0.2">
      <c r="A3925" s="102">
        <v>678</v>
      </c>
      <c r="B3925">
        <v>2685</v>
      </c>
      <c r="C3925" t="s">
        <v>1479</v>
      </c>
      <c r="D3925" t="s">
        <v>921</v>
      </c>
      <c r="E3925">
        <v>1733</v>
      </c>
      <c r="F3925">
        <v>1726</v>
      </c>
      <c r="G3925">
        <v>600</v>
      </c>
      <c r="H3925" t="s">
        <v>898</v>
      </c>
      <c r="I3925">
        <v>9101</v>
      </c>
      <c r="J3925" t="s">
        <v>682</v>
      </c>
      <c r="K3925" t="s">
        <v>1071</v>
      </c>
      <c r="L3925">
        <v>1484</v>
      </c>
      <c r="M3925">
        <v>1493</v>
      </c>
      <c r="N3925">
        <v>700</v>
      </c>
      <c r="O3925" t="s">
        <v>901</v>
      </c>
      <c r="P3925">
        <v>0.89131532340645503</v>
      </c>
      <c r="Q3925">
        <v>0.95375407283935298</v>
      </c>
      <c r="R3925">
        <v>0.209732025885076</v>
      </c>
      <c r="S3925">
        <v>1.20198449736702E-2</v>
      </c>
      <c r="T3925">
        <v>1.29315843679108</v>
      </c>
      <c r="U3925">
        <v>1.29315843679108</v>
      </c>
      <c r="V3925">
        <v>1.87881918192694</v>
      </c>
      <c r="W3925">
        <v>7.51</v>
      </c>
      <c r="X3925">
        <v>0.92</v>
      </c>
      <c r="Y3925">
        <v>-361683</v>
      </c>
      <c r="Z3925">
        <v>-22605</v>
      </c>
      <c r="AA3925">
        <v>-1.0900000000000001</v>
      </c>
      <c r="AB3925">
        <v>16</v>
      </c>
      <c r="AC3925">
        <v>7</v>
      </c>
      <c r="AD3925">
        <v>9</v>
      </c>
      <c r="AE3925">
        <v>43.75</v>
      </c>
      <c r="AF3925">
        <v>17</v>
      </c>
      <c r="AG3925">
        <v>2</v>
      </c>
      <c r="AH3925">
        <v>5</v>
      </c>
      <c r="AI3925">
        <v>9</v>
      </c>
      <c r="AJ3925" s="301">
        <v>43919</v>
      </c>
      <c r="AK3925">
        <v>1291</v>
      </c>
      <c r="AL3925">
        <v>1336</v>
      </c>
      <c r="AM3925" s="301">
        <v>43828</v>
      </c>
      <c r="AN3925">
        <v>2489</v>
      </c>
      <c r="AO3925">
        <v>1981</v>
      </c>
      <c r="AP3925" s="301">
        <v>43645</v>
      </c>
      <c r="AQ3925">
        <v>2320</v>
      </c>
      <c r="AR3925">
        <v>1776</v>
      </c>
      <c r="AS3925" s="301">
        <v>43280</v>
      </c>
      <c r="AT3925">
        <v>1209</v>
      </c>
      <c r="AU3925">
        <v>2162</v>
      </c>
    </row>
    <row r="3926" spans="1:47" x14ac:dyDescent="0.2">
      <c r="A3926" s="102">
        <v>699</v>
      </c>
      <c r="B3926">
        <v>7762</v>
      </c>
      <c r="C3926" t="s">
        <v>1040</v>
      </c>
      <c r="D3926" t="s">
        <v>906</v>
      </c>
      <c r="E3926">
        <v>350</v>
      </c>
      <c r="F3926">
        <v>343</v>
      </c>
      <c r="G3926">
        <v>3100</v>
      </c>
      <c r="H3926" t="s">
        <v>901</v>
      </c>
      <c r="I3926">
        <v>8308</v>
      </c>
      <c r="J3926" t="s">
        <v>48</v>
      </c>
      <c r="K3926" t="s">
        <v>940</v>
      </c>
      <c r="L3926">
        <v>366</v>
      </c>
      <c r="M3926">
        <v>368</v>
      </c>
      <c r="N3926">
        <v>2900</v>
      </c>
      <c r="O3926" t="s">
        <v>898</v>
      </c>
      <c r="P3926">
        <v>0.62732587932659101</v>
      </c>
      <c r="Q3926">
        <v>0.95349662633635102</v>
      </c>
      <c r="R3926" s="15">
        <v>2.0032582386367001E-2</v>
      </c>
      <c r="S3926" s="15">
        <v>5.2233002967180503E-2</v>
      </c>
      <c r="T3926">
        <v>-2.1081867169107502</v>
      </c>
      <c r="U3926">
        <v>2.1081867169107502</v>
      </c>
      <c r="V3926">
        <v>1.74209985868038</v>
      </c>
      <c r="W3926">
        <v>-14.18</v>
      </c>
      <c r="X3926">
        <v>0.37</v>
      </c>
      <c r="Y3926">
        <v>-361797</v>
      </c>
      <c r="Z3926">
        <v>-25843</v>
      </c>
      <c r="AA3926">
        <v>-1.2</v>
      </c>
      <c r="AB3926">
        <v>14</v>
      </c>
      <c r="AC3926">
        <v>4</v>
      </c>
      <c r="AD3926">
        <v>10</v>
      </c>
      <c r="AE3926">
        <v>28.57</v>
      </c>
      <c r="AF3926">
        <v>21</v>
      </c>
      <c r="AG3926">
        <v>0</v>
      </c>
      <c r="AH3926">
        <v>1</v>
      </c>
      <c r="AI3926">
        <v>13</v>
      </c>
      <c r="AJ3926" s="301">
        <v>43919</v>
      </c>
      <c r="AK3926">
        <v>386</v>
      </c>
      <c r="AL3926">
        <v>344</v>
      </c>
      <c r="AM3926" s="301">
        <v>43828</v>
      </c>
      <c r="AN3926">
        <v>597</v>
      </c>
      <c r="AO3926">
        <v>479</v>
      </c>
      <c r="AP3926" s="301">
        <v>43645</v>
      </c>
      <c r="AQ3926">
        <v>565</v>
      </c>
      <c r="AR3926">
        <v>453.5</v>
      </c>
      <c r="AS3926" s="301">
        <v>43280</v>
      </c>
      <c r="AT3926">
        <v>709</v>
      </c>
      <c r="AU3926">
        <v>582.29999999999995</v>
      </c>
    </row>
    <row r="3927" spans="1:47" x14ac:dyDescent="0.2">
      <c r="A3927" s="102">
        <v>475</v>
      </c>
      <c r="B3927">
        <v>5232</v>
      </c>
      <c r="C3927" t="s">
        <v>1433</v>
      </c>
      <c r="D3927" t="s">
        <v>897</v>
      </c>
      <c r="E3927">
        <v>3765</v>
      </c>
      <c r="F3927">
        <v>3805</v>
      </c>
      <c r="G3927">
        <v>200</v>
      </c>
      <c r="H3927" t="s">
        <v>901</v>
      </c>
      <c r="I3927">
        <v>5631</v>
      </c>
      <c r="J3927" t="s">
        <v>1053</v>
      </c>
      <c r="K3927" t="s">
        <v>909</v>
      </c>
      <c r="L3927">
        <v>1520</v>
      </c>
      <c r="M3927">
        <v>1508</v>
      </c>
      <c r="N3927">
        <v>500</v>
      </c>
      <c r="O3927" t="s">
        <v>898</v>
      </c>
      <c r="P3927">
        <v>0.83693878735924598</v>
      </c>
      <c r="Q3927">
        <v>0.95894876753821101</v>
      </c>
      <c r="R3927" s="15">
        <v>0.204084920171163</v>
      </c>
      <c r="S3927">
        <v>1.2259651513412399E-2</v>
      </c>
      <c r="T3927">
        <v>-0.411728736184239</v>
      </c>
      <c r="U3927">
        <v>0.411728736184239</v>
      </c>
      <c r="V3927">
        <v>0.68907054914251098</v>
      </c>
      <c r="W3927">
        <v>-3.77</v>
      </c>
      <c r="X3927">
        <v>0.92</v>
      </c>
      <c r="Y3927">
        <v>-363691</v>
      </c>
      <c r="Z3927">
        <v>-36369</v>
      </c>
      <c r="AA3927">
        <v>-1.95</v>
      </c>
      <c r="AB3927">
        <v>10</v>
      </c>
      <c r="AC3927">
        <v>3</v>
      </c>
      <c r="AD3927">
        <v>7</v>
      </c>
      <c r="AE3927">
        <v>30</v>
      </c>
      <c r="AF3927">
        <v>12</v>
      </c>
      <c r="AG3927">
        <v>2</v>
      </c>
      <c r="AH3927">
        <v>5</v>
      </c>
      <c r="AI3927">
        <v>3</v>
      </c>
      <c r="AJ3927" s="301">
        <v>43919</v>
      </c>
      <c r="AK3927">
        <v>3370</v>
      </c>
      <c r="AL3927">
        <v>1267</v>
      </c>
      <c r="AM3927" s="301">
        <v>43828</v>
      </c>
      <c r="AN3927">
        <v>4775</v>
      </c>
      <c r="AO3927">
        <v>2157</v>
      </c>
      <c r="AP3927" s="301">
        <v>43645</v>
      </c>
      <c r="AQ3927">
        <v>4390</v>
      </c>
      <c r="AR3927">
        <v>1903</v>
      </c>
      <c r="AS3927" s="301">
        <v>43280</v>
      </c>
      <c r="AT3927">
        <v>5150</v>
      </c>
      <c r="AU3927">
        <v>2766</v>
      </c>
    </row>
    <row r="3928" spans="1:47" x14ac:dyDescent="0.2">
      <c r="A3928" s="102">
        <v>508</v>
      </c>
      <c r="B3928">
        <v>1861</v>
      </c>
      <c r="C3928" t="s">
        <v>1204</v>
      </c>
      <c r="D3928" t="s">
        <v>907</v>
      </c>
      <c r="E3928">
        <v>2536</v>
      </c>
      <c r="F3928">
        <v>2521</v>
      </c>
      <c r="G3928">
        <v>400</v>
      </c>
      <c r="H3928" t="s">
        <v>898</v>
      </c>
      <c r="I3928">
        <v>3086</v>
      </c>
      <c r="J3928" t="s">
        <v>503</v>
      </c>
      <c r="K3928" t="s">
        <v>921</v>
      </c>
      <c r="L3928">
        <v>795</v>
      </c>
      <c r="M3928">
        <v>758</v>
      </c>
      <c r="N3928">
        <v>1300</v>
      </c>
      <c r="O3928" t="s">
        <v>901</v>
      </c>
      <c r="P3928">
        <v>0.75087509534917796</v>
      </c>
      <c r="Q3928">
        <v>0.95787389724654803</v>
      </c>
      <c r="R3928">
        <v>0.23089093247769699</v>
      </c>
      <c r="S3928">
        <v>8.8261282230045701E-2</v>
      </c>
      <c r="T3928">
        <v>3.1789086247940199</v>
      </c>
      <c r="U3928">
        <v>3.1789086247940199</v>
      </c>
      <c r="V3928">
        <v>2.3962376385847399</v>
      </c>
      <c r="W3928">
        <v>14.66</v>
      </c>
      <c r="X3928">
        <v>2.2799999999999998</v>
      </c>
      <c r="Y3928">
        <v>-363753</v>
      </c>
      <c r="Z3928">
        <v>-22735</v>
      </c>
      <c r="AA3928">
        <v>-1.1599999999999999</v>
      </c>
      <c r="AB3928">
        <v>16</v>
      </c>
      <c r="AC3928">
        <v>7</v>
      </c>
      <c r="AD3928">
        <v>9</v>
      </c>
      <c r="AE3928">
        <v>43.75</v>
      </c>
      <c r="AF3928">
        <v>21</v>
      </c>
      <c r="AG3928">
        <v>1</v>
      </c>
      <c r="AH3928">
        <v>2</v>
      </c>
      <c r="AI3928">
        <v>13</v>
      </c>
      <c r="AJ3928" s="301">
        <v>43919</v>
      </c>
      <c r="AK3928">
        <v>2481</v>
      </c>
      <c r="AL3928">
        <v>907</v>
      </c>
      <c r="AM3928" s="301">
        <v>43828</v>
      </c>
      <c r="AN3928">
        <v>3330</v>
      </c>
      <c r="AO3928">
        <v>1530</v>
      </c>
      <c r="AP3928" s="301">
        <v>43645</v>
      </c>
      <c r="AQ3928">
        <v>3310</v>
      </c>
      <c r="AR3928">
        <v>1244</v>
      </c>
      <c r="AS3928" s="301">
        <v>43280</v>
      </c>
      <c r="AT3928">
        <v>3740</v>
      </c>
      <c r="AU3928">
        <v>1630</v>
      </c>
    </row>
    <row r="3929" spans="1:47" x14ac:dyDescent="0.2">
      <c r="A3929" s="102">
        <v>2568</v>
      </c>
      <c r="B3929">
        <v>2587</v>
      </c>
      <c r="C3929" t="s">
        <v>1233</v>
      </c>
      <c r="D3929" t="s">
        <v>923</v>
      </c>
      <c r="E3929">
        <v>4200</v>
      </c>
      <c r="F3929">
        <v>4180</v>
      </c>
      <c r="G3929">
        <v>200</v>
      </c>
      <c r="H3929" t="s">
        <v>901</v>
      </c>
      <c r="I3929">
        <v>6183</v>
      </c>
      <c r="J3929" t="s">
        <v>1060</v>
      </c>
      <c r="K3929" t="s">
        <v>910</v>
      </c>
      <c r="L3929">
        <v>1372</v>
      </c>
      <c r="M3929">
        <v>1371</v>
      </c>
      <c r="N3929">
        <v>600</v>
      </c>
      <c r="O3929" t="s">
        <v>898</v>
      </c>
      <c r="P3929">
        <v>0.73452401426963698</v>
      </c>
      <c r="Q3929">
        <v>0.90937523596782999</v>
      </c>
      <c r="R3929">
        <v>0.13640594008532</v>
      </c>
      <c r="S3929" s="15">
        <v>5.4495659062224098E-4</v>
      </c>
      <c r="T3929">
        <v>-1.0753287490458601</v>
      </c>
      <c r="U3929">
        <v>1.0753287490458601</v>
      </c>
      <c r="V3929">
        <v>1.0139081241891901</v>
      </c>
      <c r="W3929">
        <v>-12.37</v>
      </c>
      <c r="X3929">
        <v>1.6</v>
      </c>
      <c r="Y3929">
        <v>-364008</v>
      </c>
      <c r="Z3929">
        <v>-20223</v>
      </c>
      <c r="AA3929">
        <v>-0.89</v>
      </c>
      <c r="AB3929">
        <v>18</v>
      </c>
      <c r="AC3929">
        <v>6</v>
      </c>
      <c r="AD3929">
        <v>12</v>
      </c>
      <c r="AE3929">
        <v>33.33</v>
      </c>
      <c r="AF3929">
        <v>16</v>
      </c>
      <c r="AG3929">
        <v>4</v>
      </c>
      <c r="AH3929">
        <v>6</v>
      </c>
      <c r="AI3929">
        <v>8</v>
      </c>
      <c r="AJ3929" s="301">
        <v>43919</v>
      </c>
      <c r="AK3929">
        <v>4260</v>
      </c>
      <c r="AL3929">
        <v>1152</v>
      </c>
      <c r="AM3929" s="301">
        <v>43828</v>
      </c>
      <c r="AN3929">
        <v>4545</v>
      </c>
      <c r="AO3929">
        <v>1720</v>
      </c>
      <c r="AP3929" s="301">
        <v>43645</v>
      </c>
      <c r="AQ3929">
        <v>4710</v>
      </c>
      <c r="AR3929">
        <v>1520</v>
      </c>
      <c r="AS3929" s="301">
        <v>43280</v>
      </c>
      <c r="AT3929">
        <v>4670</v>
      </c>
      <c r="AU3929">
        <v>1850</v>
      </c>
    </row>
    <row r="3930" spans="1:47" x14ac:dyDescent="0.2">
      <c r="A3930" s="102">
        <v>1853</v>
      </c>
      <c r="B3930">
        <v>3197</v>
      </c>
      <c r="C3930" t="s">
        <v>508</v>
      </c>
      <c r="D3930" t="s">
        <v>921</v>
      </c>
      <c r="E3930">
        <v>1738</v>
      </c>
      <c r="F3930">
        <v>1715</v>
      </c>
      <c r="G3930">
        <v>600</v>
      </c>
      <c r="H3930" t="s">
        <v>901</v>
      </c>
      <c r="I3930">
        <v>7272</v>
      </c>
      <c r="J3930" t="s">
        <v>1039</v>
      </c>
      <c r="K3930" t="s">
        <v>913</v>
      </c>
      <c r="L3930">
        <v>1670</v>
      </c>
      <c r="M3930">
        <v>1639</v>
      </c>
      <c r="N3930">
        <v>600</v>
      </c>
      <c r="O3930" t="s">
        <v>898</v>
      </c>
      <c r="P3930">
        <v>0.902486491866069</v>
      </c>
      <c r="Q3930">
        <v>0.92846394574616997</v>
      </c>
      <c r="R3930">
        <v>0.13096345054644601</v>
      </c>
      <c r="S3930">
        <v>2.4671045669610301E-3</v>
      </c>
      <c r="T3930">
        <v>-1.2496174694720299</v>
      </c>
      <c r="U3930">
        <v>1.2496174694720299</v>
      </c>
      <c r="V3930">
        <v>1.3323447530033901</v>
      </c>
      <c r="W3930">
        <v>-12.64</v>
      </c>
      <c r="X3930">
        <v>4.43</v>
      </c>
      <c r="Y3930">
        <v>-364210</v>
      </c>
      <c r="Z3930">
        <v>-24281</v>
      </c>
      <c r="AA3930">
        <v>-1.29</v>
      </c>
      <c r="AB3930">
        <v>15</v>
      </c>
      <c r="AC3930">
        <v>7</v>
      </c>
      <c r="AD3930">
        <v>8</v>
      </c>
      <c r="AE3930">
        <v>46.67</v>
      </c>
      <c r="AF3930">
        <v>16</v>
      </c>
      <c r="AG3930">
        <v>2</v>
      </c>
      <c r="AH3930">
        <v>5</v>
      </c>
      <c r="AI3930">
        <v>8</v>
      </c>
      <c r="AJ3930" s="301">
        <v>43919</v>
      </c>
      <c r="AK3930">
        <v>1614</v>
      </c>
      <c r="AL3930">
        <v>1350</v>
      </c>
      <c r="AM3930" s="301">
        <v>43828</v>
      </c>
      <c r="AN3930">
        <v>2135</v>
      </c>
      <c r="AO3930">
        <v>2203</v>
      </c>
      <c r="AP3930" s="301">
        <v>43645</v>
      </c>
      <c r="AQ3930">
        <v>1873</v>
      </c>
      <c r="AR3930">
        <v>1960</v>
      </c>
      <c r="AS3930" s="301">
        <v>43280</v>
      </c>
      <c r="AT3930">
        <v>1626</v>
      </c>
      <c r="AU3930">
        <v>2795</v>
      </c>
    </row>
    <row r="3931" spans="1:47" x14ac:dyDescent="0.2">
      <c r="A3931" s="102">
        <v>2563</v>
      </c>
      <c r="B3931">
        <v>2327</v>
      </c>
      <c r="C3931" t="s">
        <v>1171</v>
      </c>
      <c r="D3931" t="s">
        <v>900</v>
      </c>
      <c r="E3931">
        <v>2942</v>
      </c>
      <c r="F3931">
        <v>2914</v>
      </c>
      <c r="G3931">
        <v>300</v>
      </c>
      <c r="H3931" t="s">
        <v>901</v>
      </c>
      <c r="I3931">
        <v>5233</v>
      </c>
      <c r="J3931" t="s">
        <v>1033</v>
      </c>
      <c r="K3931" t="s">
        <v>897</v>
      </c>
      <c r="L3931">
        <v>2425</v>
      </c>
      <c r="M3931">
        <v>2448</v>
      </c>
      <c r="N3931">
        <v>400</v>
      </c>
      <c r="O3931" t="s">
        <v>898</v>
      </c>
      <c r="P3931">
        <v>0.87814277755638204</v>
      </c>
      <c r="Q3931">
        <v>0.90944054557381504</v>
      </c>
      <c r="R3931">
        <v>1.07990727473294E-2</v>
      </c>
      <c r="S3931" s="15">
        <v>5.3137181085822799E-2</v>
      </c>
      <c r="T3931">
        <v>-0.68643432351435396</v>
      </c>
      <c r="U3931">
        <v>0.68643432351435396</v>
      </c>
      <c r="V3931">
        <v>0.42867550095357798</v>
      </c>
      <c r="W3931">
        <v>-5.44</v>
      </c>
      <c r="X3931">
        <v>12.01</v>
      </c>
      <c r="Y3931">
        <v>-364865</v>
      </c>
      <c r="Z3931">
        <v>-33170</v>
      </c>
      <c r="AA3931">
        <v>-1.79</v>
      </c>
      <c r="AB3931">
        <v>11</v>
      </c>
      <c r="AC3931">
        <v>2</v>
      </c>
      <c r="AD3931">
        <v>9</v>
      </c>
      <c r="AE3931">
        <v>18.18</v>
      </c>
      <c r="AF3931">
        <v>20</v>
      </c>
      <c r="AG3931">
        <v>0</v>
      </c>
      <c r="AH3931">
        <v>1</v>
      </c>
      <c r="AI3931">
        <v>10</v>
      </c>
      <c r="AJ3931" s="301">
        <v>43919</v>
      </c>
      <c r="AK3931">
        <v>2686</v>
      </c>
      <c r="AL3931">
        <v>1935</v>
      </c>
      <c r="AM3931" s="301">
        <v>43828</v>
      </c>
      <c r="AN3931">
        <v>3600</v>
      </c>
      <c r="AO3931">
        <v>3215</v>
      </c>
      <c r="AP3931" s="301">
        <v>43645</v>
      </c>
      <c r="AQ3931">
        <v>3515</v>
      </c>
      <c r="AR3931">
        <v>3290</v>
      </c>
      <c r="AS3931" s="301">
        <v>43280</v>
      </c>
      <c r="AT3931">
        <v>2762</v>
      </c>
      <c r="AU3931">
        <v>3625</v>
      </c>
    </row>
    <row r="3932" spans="1:47" x14ac:dyDescent="0.2">
      <c r="A3932" s="102">
        <v>2406</v>
      </c>
      <c r="B3932">
        <v>2685</v>
      </c>
      <c r="C3932" t="s">
        <v>1479</v>
      </c>
      <c r="D3932" t="s">
        <v>921</v>
      </c>
      <c r="E3932">
        <v>1733</v>
      </c>
      <c r="F3932">
        <v>1726</v>
      </c>
      <c r="G3932">
        <v>600</v>
      </c>
      <c r="H3932" t="s">
        <v>898</v>
      </c>
      <c r="I3932">
        <v>3099</v>
      </c>
      <c r="J3932" t="s">
        <v>33</v>
      </c>
      <c r="K3932" t="s">
        <v>921</v>
      </c>
      <c r="L3932">
        <v>635</v>
      </c>
      <c r="M3932">
        <v>623</v>
      </c>
      <c r="N3932">
        <v>1700</v>
      </c>
      <c r="O3932" t="s">
        <v>901</v>
      </c>
      <c r="P3932">
        <v>0.841594861769007</v>
      </c>
      <c r="Q3932">
        <v>0.91393768030712097</v>
      </c>
      <c r="R3932">
        <v>0.17312811645687101</v>
      </c>
      <c r="S3932">
        <v>6.9577546549436195E-2</v>
      </c>
      <c r="T3932">
        <v>2.3553785736628998</v>
      </c>
      <c r="U3932">
        <v>2.3553785736628998</v>
      </c>
      <c r="V3932">
        <v>2.4616003303629799</v>
      </c>
      <c r="W3932">
        <v>16.64</v>
      </c>
      <c r="X3932">
        <v>2.27</v>
      </c>
      <c r="Y3932">
        <v>-365686</v>
      </c>
      <c r="Z3932">
        <v>-26120</v>
      </c>
      <c r="AA3932">
        <v>-1.1599999999999999</v>
      </c>
      <c r="AB3932">
        <v>14</v>
      </c>
      <c r="AC3932">
        <v>6</v>
      </c>
      <c r="AD3932">
        <v>8</v>
      </c>
      <c r="AE3932">
        <v>42.86</v>
      </c>
      <c r="AF3932">
        <v>17</v>
      </c>
      <c r="AG3932">
        <v>3</v>
      </c>
      <c r="AH3932">
        <v>4</v>
      </c>
      <c r="AI3932">
        <v>7</v>
      </c>
      <c r="AJ3932" s="301">
        <v>43919</v>
      </c>
      <c r="AK3932">
        <v>1291</v>
      </c>
      <c r="AL3932">
        <v>641</v>
      </c>
      <c r="AM3932" s="301">
        <v>43828</v>
      </c>
      <c r="AN3932">
        <v>2489</v>
      </c>
      <c r="AO3932">
        <v>984</v>
      </c>
      <c r="AP3932" s="301">
        <v>43645</v>
      </c>
      <c r="AQ3932">
        <v>2320</v>
      </c>
      <c r="AR3932">
        <v>899</v>
      </c>
      <c r="AS3932" s="301">
        <v>43280</v>
      </c>
      <c r="AT3932">
        <v>1209</v>
      </c>
      <c r="AU3932">
        <v>1344</v>
      </c>
    </row>
    <row r="3933" spans="1:47" x14ac:dyDescent="0.2">
      <c r="A3933" s="102">
        <v>282</v>
      </c>
      <c r="B3933">
        <v>2427</v>
      </c>
      <c r="C3933" t="s">
        <v>2050</v>
      </c>
      <c r="D3933" t="s">
        <v>910</v>
      </c>
      <c r="E3933">
        <v>672</v>
      </c>
      <c r="F3933">
        <v>677</v>
      </c>
      <c r="G3933">
        <v>1500</v>
      </c>
      <c r="H3933" t="s">
        <v>898</v>
      </c>
      <c r="I3933">
        <v>2433</v>
      </c>
      <c r="J3933" t="s">
        <v>1202</v>
      </c>
      <c r="K3933" t="s">
        <v>910</v>
      </c>
      <c r="L3933">
        <v>1247</v>
      </c>
      <c r="M3933">
        <v>1239</v>
      </c>
      <c r="N3933">
        <v>800</v>
      </c>
      <c r="O3933" t="s">
        <v>901</v>
      </c>
      <c r="P3933">
        <v>0.88649596365334005</v>
      </c>
      <c r="Q3933">
        <v>0.96413609625596097</v>
      </c>
      <c r="R3933">
        <v>0.44457889974155401</v>
      </c>
      <c r="S3933">
        <v>4.3854631457695199E-2</v>
      </c>
      <c r="T3933">
        <v>1.08410008289005</v>
      </c>
      <c r="U3933">
        <v>1.08410008289005</v>
      </c>
      <c r="V3933">
        <v>0.98723868650595803</v>
      </c>
      <c r="W3933">
        <v>12.68</v>
      </c>
      <c r="X3933">
        <v>2.4500000000000002</v>
      </c>
      <c r="Y3933">
        <v>-367556</v>
      </c>
      <c r="Z3933">
        <v>-22972</v>
      </c>
      <c r="AA3933">
        <v>-1.19</v>
      </c>
      <c r="AB3933">
        <v>16</v>
      </c>
      <c r="AC3933">
        <v>8</v>
      </c>
      <c r="AD3933">
        <v>8</v>
      </c>
      <c r="AE3933">
        <v>50</v>
      </c>
      <c r="AF3933">
        <v>14</v>
      </c>
      <c r="AG3933">
        <v>5</v>
      </c>
      <c r="AH3933">
        <v>6</v>
      </c>
      <c r="AI3933">
        <v>5</v>
      </c>
      <c r="AJ3933" s="301">
        <v>43919</v>
      </c>
      <c r="AK3933">
        <v>464</v>
      </c>
      <c r="AL3933">
        <v>1154</v>
      </c>
      <c r="AM3933" s="301">
        <v>43828</v>
      </c>
      <c r="AN3933">
        <v>1158</v>
      </c>
      <c r="AO3933">
        <v>1768</v>
      </c>
      <c r="AP3933" s="301">
        <v>43645</v>
      </c>
      <c r="AQ3933">
        <v>1349</v>
      </c>
      <c r="AR3933">
        <v>1849</v>
      </c>
      <c r="AS3933" s="301">
        <v>43280</v>
      </c>
      <c r="AT3933">
        <v>1991</v>
      </c>
      <c r="AU3933">
        <v>1730</v>
      </c>
    </row>
    <row r="3934" spans="1:47" x14ac:dyDescent="0.2">
      <c r="A3934" s="102">
        <v>4068</v>
      </c>
      <c r="B3934">
        <v>2222</v>
      </c>
      <c r="C3934" t="s">
        <v>474</v>
      </c>
      <c r="D3934" t="s">
        <v>923</v>
      </c>
      <c r="E3934">
        <v>4510</v>
      </c>
      <c r="F3934">
        <v>4385</v>
      </c>
      <c r="G3934">
        <v>100</v>
      </c>
      <c r="H3934" t="s">
        <v>901</v>
      </c>
      <c r="I3934">
        <v>3098</v>
      </c>
      <c r="J3934" t="s">
        <v>1986</v>
      </c>
      <c r="K3934" t="s">
        <v>921</v>
      </c>
      <c r="L3934">
        <v>5780</v>
      </c>
      <c r="M3934">
        <v>5800</v>
      </c>
      <c r="N3934">
        <v>100</v>
      </c>
      <c r="O3934" t="s">
        <v>898</v>
      </c>
      <c r="P3934">
        <v>0.54786068644465702</v>
      </c>
      <c r="Q3934">
        <v>0.85212341582567797</v>
      </c>
      <c r="R3934">
        <v>0.13987780247671899</v>
      </c>
      <c r="S3934">
        <v>2.1039936155812899E-2</v>
      </c>
      <c r="T3934">
        <v>-2.3680969980378301</v>
      </c>
      <c r="U3934">
        <v>2.3680969980378301</v>
      </c>
      <c r="V3934">
        <v>1.64131950566478</v>
      </c>
      <c r="W3934">
        <v>-17.09</v>
      </c>
      <c r="X3934">
        <v>24.4</v>
      </c>
      <c r="Y3934">
        <v>-368229</v>
      </c>
      <c r="Z3934">
        <v>-92057</v>
      </c>
      <c r="AA3934">
        <v>-4.76</v>
      </c>
      <c r="AB3934">
        <v>4</v>
      </c>
      <c r="AC3934">
        <v>0</v>
      </c>
      <c r="AD3934">
        <v>4</v>
      </c>
      <c r="AE3934">
        <v>0</v>
      </c>
      <c r="AF3934">
        <v>13</v>
      </c>
      <c r="AG3934">
        <v>0</v>
      </c>
      <c r="AH3934">
        <v>3</v>
      </c>
      <c r="AI3934">
        <v>1</v>
      </c>
      <c r="AJ3934" s="301">
        <v>43919</v>
      </c>
      <c r="AK3934">
        <v>4865</v>
      </c>
      <c r="AL3934">
        <v>5760</v>
      </c>
      <c r="AM3934" s="301">
        <v>43828</v>
      </c>
      <c r="AN3934">
        <v>8050</v>
      </c>
      <c r="AO3934">
        <v>6340</v>
      </c>
      <c r="AP3934" s="301">
        <v>43645</v>
      </c>
      <c r="AQ3934">
        <v>5240</v>
      </c>
      <c r="AR3934">
        <v>5710</v>
      </c>
      <c r="AS3934" s="301">
        <v>43280</v>
      </c>
      <c r="AT3934">
        <v>5370</v>
      </c>
      <c r="AU3934">
        <v>6700</v>
      </c>
    </row>
    <row r="3935" spans="1:47" x14ac:dyDescent="0.2">
      <c r="A3935" s="102">
        <v>767</v>
      </c>
      <c r="B3935">
        <v>6471</v>
      </c>
      <c r="C3935" t="s">
        <v>805</v>
      </c>
      <c r="D3935" t="s">
        <v>909</v>
      </c>
      <c r="E3935">
        <v>782</v>
      </c>
      <c r="F3935">
        <v>777</v>
      </c>
      <c r="G3935">
        <v>1400</v>
      </c>
      <c r="H3935" t="s">
        <v>901</v>
      </c>
      <c r="I3935">
        <v>6770</v>
      </c>
      <c r="J3935" t="s">
        <v>21</v>
      </c>
      <c r="K3935" t="s">
        <v>903</v>
      </c>
      <c r="L3935">
        <v>1390</v>
      </c>
      <c r="M3935">
        <v>1344</v>
      </c>
      <c r="N3935">
        <v>800</v>
      </c>
      <c r="O3935" t="s">
        <v>898</v>
      </c>
      <c r="P3935">
        <v>0.94969522266572504</v>
      </c>
      <c r="Q3935">
        <v>0.95190621973434497</v>
      </c>
      <c r="R3935" s="15">
        <v>7.5922230422348094E-2</v>
      </c>
      <c r="S3935">
        <v>6.0225743469750001E-2</v>
      </c>
      <c r="T3935">
        <v>-0.97449017394987902</v>
      </c>
      <c r="U3935">
        <v>0.97449017394987902</v>
      </c>
      <c r="V3935">
        <v>1.2114570546683601</v>
      </c>
      <c r="W3935">
        <v>-8.76</v>
      </c>
      <c r="X3935">
        <v>1.17</v>
      </c>
      <c r="Y3935">
        <v>-370903</v>
      </c>
      <c r="Z3935">
        <v>-23181</v>
      </c>
      <c r="AA3935">
        <v>-1.19</v>
      </c>
      <c r="AB3935">
        <v>16</v>
      </c>
      <c r="AC3935">
        <v>7</v>
      </c>
      <c r="AD3935">
        <v>9</v>
      </c>
      <c r="AE3935">
        <v>43.75</v>
      </c>
      <c r="AF3935">
        <v>18</v>
      </c>
      <c r="AG3935">
        <v>1</v>
      </c>
      <c r="AH3935">
        <v>5</v>
      </c>
      <c r="AI3935">
        <v>10</v>
      </c>
      <c r="AJ3935" s="301">
        <v>43919</v>
      </c>
      <c r="AK3935">
        <v>711</v>
      </c>
      <c r="AL3935">
        <v>1055</v>
      </c>
      <c r="AM3935" s="301">
        <v>43828</v>
      </c>
      <c r="AN3935">
        <v>1041</v>
      </c>
      <c r="AO3935">
        <v>2492</v>
      </c>
      <c r="AP3935" s="301">
        <v>43645</v>
      </c>
      <c r="AQ3935">
        <v>996</v>
      </c>
      <c r="AR3935">
        <v>1869</v>
      </c>
      <c r="AS3935" s="301">
        <v>43280</v>
      </c>
      <c r="AT3935">
        <v>1135</v>
      </c>
      <c r="AU3935">
        <v>2830</v>
      </c>
    </row>
    <row r="3936" spans="1:47" x14ac:dyDescent="0.2">
      <c r="A3936" s="102">
        <v>2101</v>
      </c>
      <c r="B3936">
        <v>2327</v>
      </c>
      <c r="C3936" t="s">
        <v>1171</v>
      </c>
      <c r="D3936" t="s">
        <v>900</v>
      </c>
      <c r="E3936">
        <v>2942</v>
      </c>
      <c r="F3936">
        <v>2914</v>
      </c>
      <c r="G3936">
        <v>300</v>
      </c>
      <c r="H3936" t="s">
        <v>898</v>
      </c>
      <c r="I3936">
        <v>5411</v>
      </c>
      <c r="J3936" t="s">
        <v>1180</v>
      </c>
      <c r="K3936" t="s">
        <v>939</v>
      </c>
      <c r="L3936">
        <v>762</v>
      </c>
      <c r="M3936">
        <v>748</v>
      </c>
      <c r="N3936">
        <v>1200</v>
      </c>
      <c r="O3936" t="s">
        <v>901</v>
      </c>
      <c r="P3936">
        <v>0.77226620477015395</v>
      </c>
      <c r="Q3936">
        <v>0.92214432295515403</v>
      </c>
      <c r="R3936">
        <v>0.240664820038338</v>
      </c>
      <c r="S3936">
        <v>6.5228614330130497E-2</v>
      </c>
      <c r="T3936">
        <v>0.79305290892960201</v>
      </c>
      <c r="U3936">
        <v>0.79305290892960201</v>
      </c>
      <c r="V3936">
        <v>0.376386139588266</v>
      </c>
      <c r="W3936">
        <v>5.2</v>
      </c>
      <c r="X3936">
        <v>2.68</v>
      </c>
      <c r="Y3936">
        <v>-370991</v>
      </c>
      <c r="Z3936">
        <v>-24733</v>
      </c>
      <c r="AA3936">
        <v>-1.4</v>
      </c>
      <c r="AB3936">
        <v>15</v>
      </c>
      <c r="AC3936">
        <v>7</v>
      </c>
      <c r="AD3936">
        <v>8</v>
      </c>
      <c r="AE3936">
        <v>46.67</v>
      </c>
      <c r="AF3936">
        <v>18</v>
      </c>
      <c r="AG3936">
        <v>1</v>
      </c>
      <c r="AH3936">
        <v>6</v>
      </c>
      <c r="AI3936">
        <v>8</v>
      </c>
      <c r="AJ3936" s="301">
        <v>43919</v>
      </c>
      <c r="AK3936">
        <v>2686</v>
      </c>
      <c r="AL3936">
        <v>767</v>
      </c>
      <c r="AM3936" s="301">
        <v>43828</v>
      </c>
      <c r="AN3936">
        <v>3600</v>
      </c>
      <c r="AO3936">
        <v>1411</v>
      </c>
      <c r="AP3936" s="301">
        <v>43645</v>
      </c>
      <c r="AQ3936">
        <v>3515</v>
      </c>
      <c r="AR3936">
        <v>1604</v>
      </c>
      <c r="AS3936" s="301">
        <v>43280</v>
      </c>
      <c r="AT3936">
        <v>2762</v>
      </c>
      <c r="AU3936">
        <v>2055</v>
      </c>
    </row>
    <row r="3937" spans="1:47" x14ac:dyDescent="0.2">
      <c r="A3937" s="102">
        <v>1320</v>
      </c>
      <c r="B3937">
        <v>7272</v>
      </c>
      <c r="C3937" t="s">
        <v>1039</v>
      </c>
      <c r="D3937" t="s">
        <v>913</v>
      </c>
      <c r="E3937">
        <v>1670</v>
      </c>
      <c r="F3937">
        <v>1639</v>
      </c>
      <c r="G3937">
        <v>600</v>
      </c>
      <c r="H3937" t="s">
        <v>898</v>
      </c>
      <c r="I3937">
        <v>8031</v>
      </c>
      <c r="J3937" t="s">
        <v>618</v>
      </c>
      <c r="K3937" t="s">
        <v>905</v>
      </c>
      <c r="L3937">
        <v>1600.5</v>
      </c>
      <c r="M3937">
        <v>1596</v>
      </c>
      <c r="N3937">
        <v>600</v>
      </c>
      <c r="O3937" t="s">
        <v>901</v>
      </c>
      <c r="P3937">
        <v>0.925734665440478</v>
      </c>
      <c r="Q3937">
        <v>0.94119687368036697</v>
      </c>
      <c r="R3937">
        <v>0.186522300777791</v>
      </c>
      <c r="S3937">
        <v>9.7852434827636503E-2</v>
      </c>
      <c r="T3937">
        <v>1.7804452708256</v>
      </c>
      <c r="U3937">
        <v>1.7804452708256</v>
      </c>
      <c r="V3937">
        <v>2.2762756581958801</v>
      </c>
      <c r="W3937">
        <v>11.8</v>
      </c>
      <c r="X3937">
        <v>2.62</v>
      </c>
      <c r="Y3937">
        <v>-371393</v>
      </c>
      <c r="Z3937">
        <v>-20633</v>
      </c>
      <c r="AA3937">
        <v>-1.1000000000000001</v>
      </c>
      <c r="AB3937">
        <v>18</v>
      </c>
      <c r="AC3937">
        <v>7</v>
      </c>
      <c r="AD3937">
        <v>11</v>
      </c>
      <c r="AE3937">
        <v>38.89</v>
      </c>
      <c r="AF3937">
        <v>20</v>
      </c>
      <c r="AG3937">
        <v>0</v>
      </c>
      <c r="AH3937">
        <v>2</v>
      </c>
      <c r="AI3937">
        <v>16</v>
      </c>
      <c r="AJ3937" s="301">
        <v>43919</v>
      </c>
      <c r="AK3937">
        <v>1350</v>
      </c>
      <c r="AL3937">
        <v>1570</v>
      </c>
      <c r="AM3937" s="301">
        <v>43828</v>
      </c>
      <c r="AN3937">
        <v>2203</v>
      </c>
      <c r="AO3937">
        <v>1946</v>
      </c>
      <c r="AP3937" s="301">
        <v>43645</v>
      </c>
      <c r="AQ3937">
        <v>1960</v>
      </c>
      <c r="AR3937">
        <v>1798</v>
      </c>
      <c r="AS3937" s="301">
        <v>43280</v>
      </c>
      <c r="AT3937">
        <v>2795</v>
      </c>
      <c r="AU3937">
        <v>1828</v>
      </c>
    </row>
    <row r="3938" spans="1:47" x14ac:dyDescent="0.2">
      <c r="A3938" s="102">
        <v>3512</v>
      </c>
      <c r="B3938">
        <v>2157</v>
      </c>
      <c r="C3938" t="s">
        <v>1473</v>
      </c>
      <c r="D3938" t="s">
        <v>910</v>
      </c>
      <c r="E3938">
        <v>418</v>
      </c>
      <c r="F3938">
        <v>403</v>
      </c>
      <c r="G3938">
        <v>2100</v>
      </c>
      <c r="H3938" t="s">
        <v>901</v>
      </c>
      <c r="I3938">
        <v>6902</v>
      </c>
      <c r="J3938" t="s">
        <v>588</v>
      </c>
      <c r="K3938" t="s">
        <v>913</v>
      </c>
      <c r="L3938">
        <v>4170</v>
      </c>
      <c r="M3938">
        <v>4151</v>
      </c>
      <c r="N3938">
        <v>200</v>
      </c>
      <c r="O3938" t="s">
        <v>898</v>
      </c>
      <c r="P3938">
        <v>0.74226057487890296</v>
      </c>
      <c r="Q3938">
        <v>0.87708480476553197</v>
      </c>
      <c r="R3938">
        <v>0.32287957348205198</v>
      </c>
      <c r="S3938" s="15">
        <v>7.82350539346017E-2</v>
      </c>
      <c r="T3938">
        <v>-1.6402925733432701</v>
      </c>
      <c r="U3938">
        <v>1.6402925733432701</v>
      </c>
      <c r="V3938">
        <v>1.4032326043669501</v>
      </c>
      <c r="W3938">
        <v>-18.559999999999999</v>
      </c>
      <c r="X3938">
        <v>1.94</v>
      </c>
      <c r="Y3938">
        <v>-371839</v>
      </c>
      <c r="Z3938">
        <v>-21873</v>
      </c>
      <c r="AA3938">
        <v>-1.36</v>
      </c>
      <c r="AB3938">
        <v>17</v>
      </c>
      <c r="AC3938">
        <v>7</v>
      </c>
      <c r="AD3938">
        <v>10</v>
      </c>
      <c r="AE3938">
        <v>41.18</v>
      </c>
      <c r="AF3938">
        <v>18</v>
      </c>
      <c r="AG3938">
        <v>2</v>
      </c>
      <c r="AH3938">
        <v>5</v>
      </c>
      <c r="AI3938">
        <v>10</v>
      </c>
      <c r="AJ3938" s="301">
        <v>43919</v>
      </c>
      <c r="AK3938">
        <v>364</v>
      </c>
      <c r="AL3938">
        <v>3590</v>
      </c>
      <c r="AM3938" s="301">
        <v>43828</v>
      </c>
      <c r="AN3938">
        <v>821</v>
      </c>
      <c r="AO3938">
        <v>4966</v>
      </c>
      <c r="AP3938" s="301">
        <v>43645</v>
      </c>
      <c r="AQ3938">
        <v>762</v>
      </c>
      <c r="AR3938">
        <v>4642</v>
      </c>
      <c r="AS3938" s="301">
        <v>43280</v>
      </c>
      <c r="AT3938">
        <v>783</v>
      </c>
      <c r="AU3938">
        <v>5245</v>
      </c>
    </row>
    <row r="3939" spans="1:47" x14ac:dyDescent="0.2">
      <c r="A3939" s="102">
        <v>2491</v>
      </c>
      <c r="B3939">
        <v>7731</v>
      </c>
      <c r="C3939" t="s">
        <v>1076</v>
      </c>
      <c r="D3939" t="s">
        <v>906</v>
      </c>
      <c r="E3939">
        <v>896</v>
      </c>
      <c r="F3939">
        <v>878</v>
      </c>
      <c r="G3939">
        <v>1200</v>
      </c>
      <c r="H3939" t="s">
        <v>901</v>
      </c>
      <c r="I3939">
        <v>7976</v>
      </c>
      <c r="J3939" t="s">
        <v>936</v>
      </c>
      <c r="K3939" t="s">
        <v>919</v>
      </c>
      <c r="L3939">
        <v>1351</v>
      </c>
      <c r="M3939">
        <v>1370</v>
      </c>
      <c r="N3939">
        <v>800</v>
      </c>
      <c r="O3939" t="s">
        <v>898</v>
      </c>
      <c r="P3939">
        <v>0.59596426410687897</v>
      </c>
      <c r="Q3939">
        <v>0.91144541452261896</v>
      </c>
      <c r="R3939">
        <v>8.0256358163660797E-4</v>
      </c>
      <c r="S3939" s="15">
        <v>5.7289144660851402E-2</v>
      </c>
      <c r="T3939">
        <v>-1.6716018450950401</v>
      </c>
      <c r="U3939">
        <v>1.6716018450950401</v>
      </c>
      <c r="V3939">
        <v>0.85653337939991703</v>
      </c>
      <c r="W3939">
        <v>-11.24</v>
      </c>
      <c r="X3939">
        <v>3.87</v>
      </c>
      <c r="Y3939">
        <v>-372024</v>
      </c>
      <c r="Z3939">
        <v>-26573</v>
      </c>
      <c r="AA3939">
        <v>-1.4</v>
      </c>
      <c r="AB3939">
        <v>14</v>
      </c>
      <c r="AC3939">
        <v>4</v>
      </c>
      <c r="AD3939">
        <v>10</v>
      </c>
      <c r="AE3939">
        <v>28.57</v>
      </c>
      <c r="AF3939">
        <v>18</v>
      </c>
      <c r="AG3939">
        <v>2</v>
      </c>
      <c r="AH3939">
        <v>3</v>
      </c>
      <c r="AI3939">
        <v>9</v>
      </c>
      <c r="AJ3939" s="301">
        <v>43919</v>
      </c>
      <c r="AK3939">
        <v>1009</v>
      </c>
      <c r="AL3939">
        <v>1547</v>
      </c>
      <c r="AM3939" s="301">
        <v>43828</v>
      </c>
      <c r="AN3939">
        <v>1344</v>
      </c>
      <c r="AO3939">
        <v>1638</v>
      </c>
      <c r="AP3939" s="301">
        <v>43645</v>
      </c>
      <c r="AQ3939">
        <v>1586</v>
      </c>
      <c r="AR3939">
        <v>1770</v>
      </c>
      <c r="AS3939" s="301">
        <v>43280</v>
      </c>
      <c r="AT3939">
        <v>1752</v>
      </c>
      <c r="AU3939">
        <v>2244</v>
      </c>
    </row>
    <row r="3940" spans="1:47" x14ac:dyDescent="0.2">
      <c r="A3940" s="102">
        <v>577</v>
      </c>
      <c r="B3940">
        <v>4203</v>
      </c>
      <c r="C3940" t="s">
        <v>533</v>
      </c>
      <c r="D3940" t="s">
        <v>920</v>
      </c>
      <c r="E3940">
        <v>2945</v>
      </c>
      <c r="F3940">
        <v>2890</v>
      </c>
      <c r="G3940">
        <v>300</v>
      </c>
      <c r="H3940" t="s">
        <v>901</v>
      </c>
      <c r="I3940">
        <v>6902</v>
      </c>
      <c r="J3940" t="s">
        <v>588</v>
      </c>
      <c r="K3940" t="s">
        <v>913</v>
      </c>
      <c r="L3940">
        <v>4170</v>
      </c>
      <c r="M3940">
        <v>4151</v>
      </c>
      <c r="N3940">
        <v>200</v>
      </c>
      <c r="O3940" t="s">
        <v>898</v>
      </c>
      <c r="P3940">
        <v>0.88651108901994702</v>
      </c>
      <c r="Q3940">
        <v>0.95606464650346701</v>
      </c>
      <c r="R3940" s="15">
        <v>0.31123355648228901</v>
      </c>
      <c r="S3940">
        <v>1.69599243428246E-2</v>
      </c>
      <c r="T3940">
        <v>-0.49293410106749402</v>
      </c>
      <c r="U3940">
        <v>0.49293410106749402</v>
      </c>
      <c r="V3940">
        <v>0.33486345704439302</v>
      </c>
      <c r="W3940">
        <v>-3.38</v>
      </c>
      <c r="X3940">
        <v>4.43</v>
      </c>
      <c r="Y3940">
        <v>-372673</v>
      </c>
      <c r="Z3940">
        <v>-53239</v>
      </c>
      <c r="AA3940">
        <v>-3.34</v>
      </c>
      <c r="AB3940">
        <v>7</v>
      </c>
      <c r="AC3940">
        <v>2</v>
      </c>
      <c r="AD3940">
        <v>5</v>
      </c>
      <c r="AE3940">
        <v>28.57</v>
      </c>
      <c r="AF3940">
        <v>16</v>
      </c>
      <c r="AG3940">
        <v>0</v>
      </c>
      <c r="AH3940">
        <v>4</v>
      </c>
      <c r="AI3940">
        <v>3</v>
      </c>
      <c r="AJ3940" s="301">
        <v>43919</v>
      </c>
      <c r="AK3940">
        <v>2277</v>
      </c>
      <c r="AL3940">
        <v>3590</v>
      </c>
      <c r="AM3940" s="301">
        <v>43828</v>
      </c>
      <c r="AN3940">
        <v>4115</v>
      </c>
      <c r="AO3940">
        <v>4966</v>
      </c>
      <c r="AP3940" s="301">
        <v>43645</v>
      </c>
      <c r="AQ3940">
        <v>3905</v>
      </c>
      <c r="AR3940">
        <v>4642</v>
      </c>
      <c r="AS3940" s="301">
        <v>43280</v>
      </c>
      <c r="AT3940">
        <v>5305</v>
      </c>
      <c r="AU3940">
        <v>5245</v>
      </c>
    </row>
    <row r="3941" spans="1:47" x14ac:dyDescent="0.2">
      <c r="A3941" s="102">
        <v>216</v>
      </c>
      <c r="B3941">
        <v>2433</v>
      </c>
      <c r="C3941" t="s">
        <v>1202</v>
      </c>
      <c r="D3941" t="s">
        <v>910</v>
      </c>
      <c r="E3941">
        <v>1247</v>
      </c>
      <c r="F3941">
        <v>1239</v>
      </c>
      <c r="G3941">
        <v>900</v>
      </c>
      <c r="H3941" t="s">
        <v>901</v>
      </c>
      <c r="I3941">
        <v>9616</v>
      </c>
      <c r="J3941" t="s">
        <v>1156</v>
      </c>
      <c r="K3941" t="s">
        <v>910</v>
      </c>
      <c r="L3941">
        <v>3730</v>
      </c>
      <c r="M3941">
        <v>3595</v>
      </c>
      <c r="N3941">
        <v>300</v>
      </c>
      <c r="O3941" t="s">
        <v>898</v>
      </c>
      <c r="P3941">
        <v>0.90612073488480604</v>
      </c>
      <c r="Q3941">
        <v>0.96666016844759295</v>
      </c>
      <c r="R3941">
        <v>0.21691292977330401</v>
      </c>
      <c r="S3941">
        <v>2.4720688266152101E-2</v>
      </c>
      <c r="T3941">
        <v>-1.1286120704663101</v>
      </c>
      <c r="U3941">
        <v>1.1286120704663101</v>
      </c>
      <c r="V3941">
        <v>1.20408389241623</v>
      </c>
      <c r="W3941">
        <v>-18.75</v>
      </c>
      <c r="X3941">
        <v>3.39</v>
      </c>
      <c r="Y3941">
        <v>-374805</v>
      </c>
      <c r="Z3941">
        <v>-22047</v>
      </c>
      <c r="AA3941">
        <v>-1.22</v>
      </c>
      <c r="AB3941">
        <v>17</v>
      </c>
      <c r="AC3941">
        <v>7</v>
      </c>
      <c r="AD3941">
        <v>10</v>
      </c>
      <c r="AE3941">
        <v>41.18</v>
      </c>
      <c r="AF3941">
        <v>18</v>
      </c>
      <c r="AG3941">
        <v>4</v>
      </c>
      <c r="AH3941">
        <v>3</v>
      </c>
      <c r="AI3941">
        <v>10</v>
      </c>
      <c r="AJ3941" s="301">
        <v>43919</v>
      </c>
      <c r="AK3941">
        <v>1154</v>
      </c>
      <c r="AL3941">
        <v>2291</v>
      </c>
      <c r="AM3941" s="301">
        <v>43828</v>
      </c>
      <c r="AN3941">
        <v>1768</v>
      </c>
      <c r="AO3941">
        <v>5180</v>
      </c>
      <c r="AP3941" s="301">
        <v>43645</v>
      </c>
      <c r="AQ3941">
        <v>1849</v>
      </c>
      <c r="AR3941">
        <v>5240</v>
      </c>
      <c r="AS3941" s="301">
        <v>43280</v>
      </c>
      <c r="AT3941">
        <v>1730</v>
      </c>
      <c r="AU3941">
        <v>5940</v>
      </c>
    </row>
    <row r="3942" spans="1:47" x14ac:dyDescent="0.2">
      <c r="A3942" s="102">
        <v>356</v>
      </c>
      <c r="B3942">
        <v>6457</v>
      </c>
      <c r="C3942" t="s">
        <v>1130</v>
      </c>
      <c r="D3942" t="s">
        <v>909</v>
      </c>
      <c r="E3942">
        <v>2420</v>
      </c>
      <c r="F3942">
        <v>2390</v>
      </c>
      <c r="G3942">
        <v>400</v>
      </c>
      <c r="H3942" t="s">
        <v>898</v>
      </c>
      <c r="I3942">
        <v>7278</v>
      </c>
      <c r="J3942" t="s">
        <v>42</v>
      </c>
      <c r="K3942" t="s">
        <v>913</v>
      </c>
      <c r="L3942">
        <v>1620</v>
      </c>
      <c r="M3942">
        <v>1574</v>
      </c>
      <c r="N3942">
        <v>600</v>
      </c>
      <c r="O3942" t="s">
        <v>901</v>
      </c>
      <c r="P3942">
        <v>0.81687586034188697</v>
      </c>
      <c r="Q3942">
        <v>0.96164477451021602</v>
      </c>
      <c r="R3942" s="15">
        <v>0.19660747752570201</v>
      </c>
      <c r="S3942">
        <v>9.9288675372691398E-2</v>
      </c>
      <c r="T3942">
        <v>0.39673183181591798</v>
      </c>
      <c r="U3942">
        <v>0.39673183181591798</v>
      </c>
      <c r="V3942">
        <v>0.397946595435761</v>
      </c>
      <c r="W3942">
        <v>1.82</v>
      </c>
      <c r="X3942">
        <v>1.21</v>
      </c>
      <c r="Y3942">
        <v>-375687</v>
      </c>
      <c r="Z3942">
        <v>-37569</v>
      </c>
      <c r="AA3942">
        <v>-2.08</v>
      </c>
      <c r="AB3942">
        <v>10</v>
      </c>
      <c r="AC3942">
        <v>2</v>
      </c>
      <c r="AD3942">
        <v>8</v>
      </c>
      <c r="AE3942">
        <v>20</v>
      </c>
      <c r="AF3942">
        <v>19</v>
      </c>
      <c r="AG3942">
        <v>1</v>
      </c>
      <c r="AH3942">
        <v>2</v>
      </c>
      <c r="AI3942">
        <v>7</v>
      </c>
      <c r="AJ3942" s="301">
        <v>43919</v>
      </c>
      <c r="AK3942">
        <v>2605</v>
      </c>
      <c r="AL3942">
        <v>1672</v>
      </c>
      <c r="AM3942" s="301">
        <v>43828</v>
      </c>
      <c r="AN3942">
        <v>3310</v>
      </c>
      <c r="AO3942">
        <v>2485</v>
      </c>
      <c r="AP3942" s="301">
        <v>43645</v>
      </c>
      <c r="AQ3942">
        <v>2914</v>
      </c>
      <c r="AR3942">
        <v>2323</v>
      </c>
      <c r="AS3942" s="301">
        <v>43280</v>
      </c>
      <c r="AT3942">
        <v>3075</v>
      </c>
      <c r="AU3942">
        <v>3370</v>
      </c>
    </row>
    <row r="3943" spans="1:47" x14ac:dyDescent="0.2">
      <c r="A3943" s="102">
        <v>1353</v>
      </c>
      <c r="B3943">
        <v>1941</v>
      </c>
      <c r="C3943" t="s">
        <v>1159</v>
      </c>
      <c r="D3943" t="s">
        <v>907</v>
      </c>
      <c r="E3943">
        <v>2302</v>
      </c>
      <c r="F3943">
        <v>2285</v>
      </c>
      <c r="G3943">
        <v>400</v>
      </c>
      <c r="H3943" t="s">
        <v>898</v>
      </c>
      <c r="I3943">
        <v>9107</v>
      </c>
      <c r="J3943" t="s">
        <v>1070</v>
      </c>
      <c r="K3943" t="s">
        <v>1071</v>
      </c>
      <c r="L3943">
        <v>1020</v>
      </c>
      <c r="M3943">
        <v>1010</v>
      </c>
      <c r="N3943">
        <v>900</v>
      </c>
      <c r="O3943" t="s">
        <v>901</v>
      </c>
      <c r="P3943">
        <v>0.79789564027094095</v>
      </c>
      <c r="Q3943">
        <v>0.94026101769477199</v>
      </c>
      <c r="R3943">
        <v>7.2195473472408803E-2</v>
      </c>
      <c r="S3943" s="15">
        <v>1.14097839986872E-4</v>
      </c>
      <c r="T3943">
        <v>0.16255064111575901</v>
      </c>
      <c r="U3943">
        <v>0.16255064111575901</v>
      </c>
      <c r="V3943">
        <v>0.14382786907454401</v>
      </c>
      <c r="W3943">
        <v>1.75</v>
      </c>
      <c r="X3943">
        <v>0.55000000000000004</v>
      </c>
      <c r="Y3943">
        <v>-376898</v>
      </c>
      <c r="Z3943">
        <v>-31408</v>
      </c>
      <c r="AA3943">
        <v>-1.66</v>
      </c>
      <c r="AB3943">
        <v>12</v>
      </c>
      <c r="AC3943">
        <v>3</v>
      </c>
      <c r="AD3943">
        <v>9</v>
      </c>
      <c r="AE3943">
        <v>25</v>
      </c>
      <c r="AF3943">
        <v>18</v>
      </c>
      <c r="AG3943">
        <v>2</v>
      </c>
      <c r="AH3943">
        <v>2</v>
      </c>
      <c r="AI3943">
        <v>8</v>
      </c>
      <c r="AJ3943" s="301">
        <v>43919</v>
      </c>
      <c r="AK3943">
        <v>2248</v>
      </c>
      <c r="AL3943">
        <v>844</v>
      </c>
      <c r="AM3943" s="301">
        <v>43828</v>
      </c>
      <c r="AN3943">
        <v>2532</v>
      </c>
      <c r="AO3943">
        <v>1863</v>
      </c>
      <c r="AP3943" s="301">
        <v>43645</v>
      </c>
      <c r="AQ3943">
        <v>2296</v>
      </c>
      <c r="AR3943">
        <v>1372</v>
      </c>
      <c r="AS3943" s="301">
        <v>43280</v>
      </c>
      <c r="AT3943">
        <v>2698</v>
      </c>
      <c r="AU3943">
        <v>2006</v>
      </c>
    </row>
    <row r="3944" spans="1:47" x14ac:dyDescent="0.2">
      <c r="A3944" s="102">
        <v>311</v>
      </c>
      <c r="B3944">
        <v>1861</v>
      </c>
      <c r="C3944" t="s">
        <v>1204</v>
      </c>
      <c r="D3944" t="s">
        <v>907</v>
      </c>
      <c r="E3944">
        <v>2536</v>
      </c>
      <c r="F3944">
        <v>2521</v>
      </c>
      <c r="G3944">
        <v>400</v>
      </c>
      <c r="H3944" t="s">
        <v>901</v>
      </c>
      <c r="I3944">
        <v>6472</v>
      </c>
      <c r="J3944" t="s">
        <v>59</v>
      </c>
      <c r="K3944" t="s">
        <v>909</v>
      </c>
      <c r="L3944">
        <v>213</v>
      </c>
      <c r="M3944">
        <v>211</v>
      </c>
      <c r="N3944">
        <v>4800</v>
      </c>
      <c r="O3944" t="s">
        <v>898</v>
      </c>
      <c r="P3944">
        <v>0.90665154917381396</v>
      </c>
      <c r="Q3944">
        <v>0.96322883272524995</v>
      </c>
      <c r="R3944">
        <v>0.322873259649616</v>
      </c>
      <c r="S3944" s="15">
        <v>2.29616636810255E-2</v>
      </c>
      <c r="T3944">
        <v>-8.66803640846871E-2</v>
      </c>
      <c r="U3944">
        <v>8.66803640846871E-2</v>
      </c>
      <c r="V3944">
        <v>0.29777206401005302</v>
      </c>
      <c r="W3944">
        <v>-0.55000000000000004</v>
      </c>
      <c r="X3944">
        <v>0.44</v>
      </c>
      <c r="Y3944">
        <v>-377100</v>
      </c>
      <c r="Z3944">
        <v>-25140</v>
      </c>
      <c r="AA3944">
        <v>-1.1399999999999999</v>
      </c>
      <c r="AB3944">
        <v>15</v>
      </c>
      <c r="AC3944">
        <v>5</v>
      </c>
      <c r="AD3944">
        <v>10</v>
      </c>
      <c r="AE3944">
        <v>33.33</v>
      </c>
      <c r="AF3944">
        <v>19</v>
      </c>
      <c r="AG3944">
        <v>1</v>
      </c>
      <c r="AH3944">
        <v>2</v>
      </c>
      <c r="AI3944">
        <v>12</v>
      </c>
      <c r="AJ3944" s="301">
        <v>43919</v>
      </c>
      <c r="AK3944">
        <v>2481</v>
      </c>
      <c r="AL3944">
        <v>196</v>
      </c>
      <c r="AM3944" s="301">
        <v>43828</v>
      </c>
      <c r="AN3944">
        <v>3330</v>
      </c>
      <c r="AO3944">
        <v>345</v>
      </c>
      <c r="AP3944" s="301">
        <v>43645</v>
      </c>
      <c r="AQ3944">
        <v>3310</v>
      </c>
      <c r="AR3944">
        <v>334</v>
      </c>
      <c r="AS3944" s="301">
        <v>43280</v>
      </c>
      <c r="AT3944">
        <v>3740</v>
      </c>
      <c r="AU3944">
        <v>456</v>
      </c>
    </row>
    <row r="3945" spans="1:47" x14ac:dyDescent="0.2">
      <c r="A3945" s="102">
        <v>1979</v>
      </c>
      <c r="B3945">
        <v>2531</v>
      </c>
      <c r="C3945" t="s">
        <v>922</v>
      </c>
      <c r="D3945" t="s">
        <v>923</v>
      </c>
      <c r="E3945">
        <v>952</v>
      </c>
      <c r="F3945">
        <v>951</v>
      </c>
      <c r="G3945">
        <v>1100</v>
      </c>
      <c r="H3945" t="s">
        <v>898</v>
      </c>
      <c r="I3945">
        <v>3632</v>
      </c>
      <c r="J3945" t="s">
        <v>1451</v>
      </c>
      <c r="K3945" t="s">
        <v>900</v>
      </c>
      <c r="L3945">
        <v>486</v>
      </c>
      <c r="M3945">
        <v>469</v>
      </c>
      <c r="N3945">
        <v>2200</v>
      </c>
      <c r="O3945" t="s">
        <v>901</v>
      </c>
      <c r="P3945">
        <v>0.79753060978188595</v>
      </c>
      <c r="Q3945">
        <v>0.92545643737438099</v>
      </c>
      <c r="R3945" s="15">
        <v>3.34164070201647E-3</v>
      </c>
      <c r="S3945">
        <v>4.2580757988845398E-2</v>
      </c>
      <c r="T3945">
        <v>0.67407981059894895</v>
      </c>
      <c r="U3945">
        <v>0.67407981059894895</v>
      </c>
      <c r="V3945">
        <v>0.35592829229815498</v>
      </c>
      <c r="W3945">
        <v>4.84</v>
      </c>
      <c r="X3945">
        <v>1.37</v>
      </c>
      <c r="Y3945">
        <v>-377105</v>
      </c>
      <c r="Z3945">
        <v>-19848</v>
      </c>
      <c r="AA3945">
        <v>-0.97</v>
      </c>
      <c r="AB3945">
        <v>19</v>
      </c>
      <c r="AC3945">
        <v>9</v>
      </c>
      <c r="AD3945">
        <v>10</v>
      </c>
      <c r="AE3945">
        <v>47.37</v>
      </c>
      <c r="AF3945">
        <v>17</v>
      </c>
      <c r="AG3945">
        <v>3</v>
      </c>
      <c r="AH3945">
        <v>6</v>
      </c>
      <c r="AI3945">
        <v>10</v>
      </c>
      <c r="AJ3945" s="301">
        <v>43919</v>
      </c>
      <c r="AK3945">
        <v>819</v>
      </c>
      <c r="AL3945">
        <v>404</v>
      </c>
      <c r="AM3945" s="301">
        <v>43828</v>
      </c>
      <c r="AN3945">
        <v>1005</v>
      </c>
      <c r="AO3945">
        <v>493</v>
      </c>
      <c r="AP3945" s="301">
        <v>43645</v>
      </c>
      <c r="AQ3945">
        <v>1134</v>
      </c>
      <c r="AR3945">
        <v>510</v>
      </c>
      <c r="AS3945" s="301">
        <v>43280</v>
      </c>
      <c r="AT3945">
        <v>1400</v>
      </c>
      <c r="AU3945">
        <v>587</v>
      </c>
    </row>
    <row r="3946" spans="1:47" x14ac:dyDescent="0.2">
      <c r="A3946" s="102">
        <v>888</v>
      </c>
      <c r="B3946">
        <v>4849</v>
      </c>
      <c r="C3946" t="s">
        <v>448</v>
      </c>
      <c r="D3946" t="s">
        <v>910</v>
      </c>
      <c r="E3946">
        <v>2773</v>
      </c>
      <c r="F3946">
        <v>2667</v>
      </c>
      <c r="G3946">
        <v>300</v>
      </c>
      <c r="H3946" t="s">
        <v>901</v>
      </c>
      <c r="I3946">
        <v>6902</v>
      </c>
      <c r="J3946" t="s">
        <v>588</v>
      </c>
      <c r="K3946" t="s">
        <v>913</v>
      </c>
      <c r="L3946">
        <v>4170</v>
      </c>
      <c r="M3946">
        <v>4151</v>
      </c>
      <c r="N3946">
        <v>200</v>
      </c>
      <c r="O3946" t="s">
        <v>898</v>
      </c>
      <c r="P3946">
        <v>0.88638878148719402</v>
      </c>
      <c r="Q3946">
        <v>0.94947658176494099</v>
      </c>
      <c r="R3946">
        <v>0.24096050093798399</v>
      </c>
      <c r="S3946">
        <v>8.7197038055865407E-3</v>
      </c>
      <c r="T3946">
        <v>-0.20222173713578501</v>
      </c>
      <c r="U3946">
        <v>0.20222173713578501</v>
      </c>
      <c r="V3946">
        <v>4.469004098485E-3</v>
      </c>
      <c r="W3946">
        <v>-2.3199999999999998</v>
      </c>
      <c r="X3946">
        <v>3.63</v>
      </c>
      <c r="Y3946">
        <v>-377350</v>
      </c>
      <c r="Z3946">
        <v>-62892</v>
      </c>
      <c r="AA3946">
        <v>-3.54</v>
      </c>
      <c r="AB3946">
        <v>6</v>
      </c>
      <c r="AC3946">
        <v>1</v>
      </c>
      <c r="AD3946">
        <v>5</v>
      </c>
      <c r="AE3946">
        <v>16.670000000000002</v>
      </c>
      <c r="AF3946">
        <v>17</v>
      </c>
      <c r="AG3946">
        <v>1</v>
      </c>
      <c r="AH3946">
        <v>3</v>
      </c>
      <c r="AI3946">
        <v>2</v>
      </c>
      <c r="AJ3946" s="301">
        <v>43919</v>
      </c>
      <c r="AK3946">
        <v>2100</v>
      </c>
      <c r="AL3946">
        <v>3590</v>
      </c>
      <c r="AM3946" s="301">
        <v>43828</v>
      </c>
      <c r="AN3946">
        <v>4775</v>
      </c>
      <c r="AO3946">
        <v>4966</v>
      </c>
      <c r="AP3946" s="301">
        <v>43645</v>
      </c>
      <c r="AQ3946">
        <v>4265</v>
      </c>
      <c r="AR3946">
        <v>4642</v>
      </c>
      <c r="AS3946" s="301">
        <v>43280</v>
      </c>
      <c r="AT3946">
        <v>5350</v>
      </c>
      <c r="AU3946">
        <v>5245</v>
      </c>
    </row>
    <row r="3947" spans="1:47" x14ac:dyDescent="0.2">
      <c r="A3947" s="102">
        <v>851</v>
      </c>
      <c r="B3947">
        <v>5334</v>
      </c>
      <c r="C3947" t="s">
        <v>1074</v>
      </c>
      <c r="D3947" t="s">
        <v>897</v>
      </c>
      <c r="E3947">
        <v>1533</v>
      </c>
      <c r="F3947">
        <v>1527</v>
      </c>
      <c r="G3947">
        <v>700</v>
      </c>
      <c r="H3947" t="s">
        <v>901</v>
      </c>
      <c r="I3947">
        <v>9603</v>
      </c>
      <c r="J3947" t="s">
        <v>1013</v>
      </c>
      <c r="K3947" t="s">
        <v>910</v>
      </c>
      <c r="L3947">
        <v>1569</v>
      </c>
      <c r="M3947">
        <v>1540</v>
      </c>
      <c r="N3947">
        <v>700</v>
      </c>
      <c r="O3947" t="s">
        <v>898</v>
      </c>
      <c r="P3947">
        <v>0.89016449398364195</v>
      </c>
      <c r="Q3947">
        <v>0.95033486594007599</v>
      </c>
      <c r="R3947">
        <v>2.1242015810908801E-2</v>
      </c>
      <c r="S3947">
        <v>2.51979601974479E-2</v>
      </c>
      <c r="T3947">
        <v>-1.1650181167883E-2</v>
      </c>
      <c r="U3947">
        <v>1.1650181167883E-2</v>
      </c>
      <c r="V3947">
        <v>0.18292180726740001</v>
      </c>
      <c r="W3947">
        <v>-0.14000000000000001</v>
      </c>
      <c r="X3947">
        <v>0.84</v>
      </c>
      <c r="Y3947">
        <v>-377628</v>
      </c>
      <c r="Z3947">
        <v>-34330</v>
      </c>
      <c r="AA3947">
        <v>-1.61</v>
      </c>
      <c r="AB3947">
        <v>11</v>
      </c>
      <c r="AC3947">
        <v>4</v>
      </c>
      <c r="AD3947">
        <v>7</v>
      </c>
      <c r="AE3947">
        <v>36.36</v>
      </c>
      <c r="AF3947">
        <v>17</v>
      </c>
      <c r="AG3947">
        <v>2</v>
      </c>
      <c r="AH3947">
        <v>5</v>
      </c>
      <c r="AI3947">
        <v>4</v>
      </c>
      <c r="AJ3947" s="301">
        <v>43919</v>
      </c>
      <c r="AK3947">
        <v>1608</v>
      </c>
      <c r="AL3947">
        <v>1419</v>
      </c>
      <c r="AM3947" s="301">
        <v>43828</v>
      </c>
      <c r="AN3947">
        <v>2134</v>
      </c>
      <c r="AO3947">
        <v>3135</v>
      </c>
      <c r="AP3947" s="301">
        <v>43645</v>
      </c>
      <c r="AQ3947">
        <v>2076</v>
      </c>
      <c r="AR3947">
        <v>2719</v>
      </c>
      <c r="AS3947" s="301">
        <v>43280</v>
      </c>
      <c r="AT3947">
        <v>3025</v>
      </c>
      <c r="AU3947">
        <v>3240</v>
      </c>
    </row>
    <row r="3948" spans="1:47" x14ac:dyDescent="0.2">
      <c r="A3948" s="102">
        <v>2664</v>
      </c>
      <c r="B3948">
        <v>4091</v>
      </c>
      <c r="C3948" t="s">
        <v>1334</v>
      </c>
      <c r="D3948" t="s">
        <v>920</v>
      </c>
      <c r="E3948">
        <v>1721</v>
      </c>
      <c r="F3948">
        <v>1751</v>
      </c>
      <c r="G3948">
        <v>600</v>
      </c>
      <c r="H3948" t="s">
        <v>898</v>
      </c>
      <c r="I3948">
        <v>5803</v>
      </c>
      <c r="J3948" t="s">
        <v>23</v>
      </c>
      <c r="K3948" t="s">
        <v>911</v>
      </c>
      <c r="L3948">
        <v>312</v>
      </c>
      <c r="M3948">
        <v>308</v>
      </c>
      <c r="N3948">
        <v>3400</v>
      </c>
      <c r="O3948" t="s">
        <v>901</v>
      </c>
      <c r="P3948">
        <v>0.79334124906429004</v>
      </c>
      <c r="Q3948">
        <v>0.90695061472671001</v>
      </c>
      <c r="R3948">
        <v>0.31017827617676003</v>
      </c>
      <c r="S3948">
        <v>6.9705858425111698E-3</v>
      </c>
      <c r="T3948">
        <v>0.23606301094089599</v>
      </c>
      <c r="U3948">
        <v>0.23606301094089599</v>
      </c>
      <c r="V3948">
        <v>2.2913593428853199E-2</v>
      </c>
      <c r="W3948">
        <v>1.79</v>
      </c>
      <c r="X3948">
        <v>0.32</v>
      </c>
      <c r="Y3948">
        <v>-377691</v>
      </c>
      <c r="Z3948">
        <v>-22217</v>
      </c>
      <c r="AA3948">
        <v>-1.06</v>
      </c>
      <c r="AB3948">
        <v>17</v>
      </c>
      <c r="AC3948">
        <v>5</v>
      </c>
      <c r="AD3948">
        <v>12</v>
      </c>
      <c r="AE3948">
        <v>29.41</v>
      </c>
      <c r="AF3948">
        <v>17</v>
      </c>
      <c r="AG3948">
        <v>3</v>
      </c>
      <c r="AH3948">
        <v>5</v>
      </c>
      <c r="AI3948">
        <v>9</v>
      </c>
      <c r="AJ3948" s="301">
        <v>43919</v>
      </c>
      <c r="AK3948">
        <v>1662</v>
      </c>
      <c r="AL3948">
        <v>317</v>
      </c>
      <c r="AM3948" s="301">
        <v>43828</v>
      </c>
      <c r="AN3948">
        <v>2428</v>
      </c>
      <c r="AO3948">
        <v>452</v>
      </c>
      <c r="AP3948" s="301">
        <v>43645</v>
      </c>
      <c r="AQ3948">
        <v>2285</v>
      </c>
      <c r="AR3948">
        <v>421</v>
      </c>
      <c r="AS3948" s="301">
        <v>43280</v>
      </c>
      <c r="AT3948">
        <v>1526</v>
      </c>
      <c r="AU3948">
        <v>689</v>
      </c>
    </row>
    <row r="3949" spans="1:47" x14ac:dyDescent="0.2">
      <c r="A3949" s="102">
        <v>2797</v>
      </c>
      <c r="B3949">
        <v>3197</v>
      </c>
      <c r="C3949" t="s">
        <v>508</v>
      </c>
      <c r="D3949" t="s">
        <v>921</v>
      </c>
      <c r="E3949">
        <v>1738</v>
      </c>
      <c r="F3949">
        <v>1715</v>
      </c>
      <c r="G3949">
        <v>600</v>
      </c>
      <c r="H3949" t="s">
        <v>901</v>
      </c>
      <c r="I3949">
        <v>3407</v>
      </c>
      <c r="J3949" t="s">
        <v>983</v>
      </c>
      <c r="K3949" t="s">
        <v>920</v>
      </c>
      <c r="L3949">
        <v>846.6</v>
      </c>
      <c r="M3949">
        <v>855.5</v>
      </c>
      <c r="N3949">
        <v>1200</v>
      </c>
      <c r="O3949" t="s">
        <v>898</v>
      </c>
      <c r="P3949">
        <v>0.85408560838859504</v>
      </c>
      <c r="Q3949">
        <v>0.90365877253057603</v>
      </c>
      <c r="R3949">
        <v>0.22579027044702199</v>
      </c>
      <c r="S3949">
        <v>1.38209726343556E-2</v>
      </c>
      <c r="T3949">
        <v>-0.74419683895114597</v>
      </c>
      <c r="U3949">
        <v>0.74419683895114597</v>
      </c>
      <c r="V3949">
        <v>0.53985814623127804</v>
      </c>
      <c r="W3949">
        <v>-6.96</v>
      </c>
      <c r="X3949">
        <v>0.23</v>
      </c>
      <c r="Y3949">
        <v>-378194</v>
      </c>
      <c r="Z3949">
        <v>-23637</v>
      </c>
      <c r="AA3949">
        <v>-1.1599999999999999</v>
      </c>
      <c r="AB3949">
        <v>16</v>
      </c>
      <c r="AC3949">
        <v>7</v>
      </c>
      <c r="AD3949">
        <v>9</v>
      </c>
      <c r="AE3949">
        <v>43.75</v>
      </c>
      <c r="AF3949">
        <v>17</v>
      </c>
      <c r="AG3949">
        <v>2</v>
      </c>
      <c r="AH3949">
        <v>4</v>
      </c>
      <c r="AI3949">
        <v>10</v>
      </c>
      <c r="AJ3949" s="301">
        <v>43919</v>
      </c>
      <c r="AK3949">
        <v>1614</v>
      </c>
      <c r="AL3949">
        <v>822.3</v>
      </c>
      <c r="AM3949" s="301">
        <v>43828</v>
      </c>
      <c r="AN3949">
        <v>2135</v>
      </c>
      <c r="AO3949">
        <v>1234</v>
      </c>
      <c r="AP3949" s="301">
        <v>43645</v>
      </c>
      <c r="AQ3949">
        <v>1873</v>
      </c>
      <c r="AR3949">
        <v>1194.5</v>
      </c>
      <c r="AS3949" s="301">
        <v>43280</v>
      </c>
      <c r="AT3949">
        <v>1626</v>
      </c>
      <c r="AU3949">
        <v>1398</v>
      </c>
    </row>
    <row r="3950" spans="1:47" x14ac:dyDescent="0.2">
      <c r="A3950" s="102">
        <v>2967</v>
      </c>
      <c r="B3950">
        <v>4631</v>
      </c>
      <c r="C3950" t="s">
        <v>1088</v>
      </c>
      <c r="D3950" t="s">
        <v>920</v>
      </c>
      <c r="E3950">
        <v>2685</v>
      </c>
      <c r="F3950">
        <v>2636</v>
      </c>
      <c r="G3950">
        <v>400</v>
      </c>
      <c r="H3950" t="s">
        <v>901</v>
      </c>
      <c r="I3950">
        <v>4681</v>
      </c>
      <c r="J3950" t="s">
        <v>774</v>
      </c>
      <c r="K3950" t="s">
        <v>910</v>
      </c>
      <c r="L3950">
        <v>1414</v>
      </c>
      <c r="M3950">
        <v>1389</v>
      </c>
      <c r="N3950">
        <v>800</v>
      </c>
      <c r="O3950" t="s">
        <v>898</v>
      </c>
      <c r="P3950">
        <v>0.94120527550952704</v>
      </c>
      <c r="Q3950">
        <v>0.89792994563137396</v>
      </c>
      <c r="R3950" s="15">
        <v>0.11678342740348301</v>
      </c>
      <c r="S3950">
        <v>2.0295111924816599E-2</v>
      </c>
      <c r="T3950">
        <v>-1.05243716725405</v>
      </c>
      <c r="U3950">
        <v>1.05243716725405</v>
      </c>
      <c r="V3950">
        <v>0.99500855977299996</v>
      </c>
      <c r="W3950">
        <v>-9.6</v>
      </c>
      <c r="X3950">
        <v>5.39</v>
      </c>
      <c r="Y3950">
        <v>-379575</v>
      </c>
      <c r="Z3950">
        <v>-42175</v>
      </c>
      <c r="AA3950">
        <v>-2.46</v>
      </c>
      <c r="AB3950">
        <v>9</v>
      </c>
      <c r="AC3950">
        <v>2</v>
      </c>
      <c r="AD3950">
        <v>7</v>
      </c>
      <c r="AE3950">
        <v>22.22</v>
      </c>
      <c r="AF3950">
        <v>18</v>
      </c>
      <c r="AG3950">
        <v>0</v>
      </c>
      <c r="AH3950">
        <v>2</v>
      </c>
      <c r="AI3950">
        <v>7</v>
      </c>
      <c r="AJ3950" s="301">
        <v>43919</v>
      </c>
      <c r="AK3950">
        <v>2479</v>
      </c>
      <c r="AL3950">
        <v>1086</v>
      </c>
      <c r="AM3950" s="301">
        <v>43828</v>
      </c>
      <c r="AN3950">
        <v>3035</v>
      </c>
      <c r="AO3950">
        <v>1855</v>
      </c>
      <c r="AP3950" s="301">
        <v>43645</v>
      </c>
      <c r="AQ3950">
        <v>2906</v>
      </c>
      <c r="AR3950">
        <v>1659</v>
      </c>
      <c r="AS3950" s="301">
        <v>43280</v>
      </c>
      <c r="AT3950">
        <v>3450</v>
      </c>
      <c r="AU3950">
        <v>1889</v>
      </c>
    </row>
    <row r="3951" spans="1:47" x14ac:dyDescent="0.2">
      <c r="A3951" s="102">
        <v>1631</v>
      </c>
      <c r="B3951">
        <v>4091</v>
      </c>
      <c r="C3951" t="s">
        <v>1334</v>
      </c>
      <c r="D3951" t="s">
        <v>920</v>
      </c>
      <c r="E3951">
        <v>1721</v>
      </c>
      <c r="F3951">
        <v>1751</v>
      </c>
      <c r="G3951">
        <v>600</v>
      </c>
      <c r="H3951" t="s">
        <v>901</v>
      </c>
      <c r="I3951">
        <v>9303</v>
      </c>
      <c r="J3951" t="s">
        <v>1166</v>
      </c>
      <c r="K3951" t="s">
        <v>1184</v>
      </c>
      <c r="L3951">
        <v>1276</v>
      </c>
      <c r="M3951">
        <v>1286</v>
      </c>
      <c r="N3951">
        <v>800</v>
      </c>
      <c r="O3951" t="s">
        <v>898</v>
      </c>
      <c r="P3951">
        <v>0.93053527412279302</v>
      </c>
      <c r="Q3951">
        <v>0.933876636719986</v>
      </c>
      <c r="R3951">
        <v>3.1151220358773299E-3</v>
      </c>
      <c r="S3951">
        <v>1.5527343054389501E-2</v>
      </c>
      <c r="T3951">
        <v>-0.15784511349542499</v>
      </c>
      <c r="U3951">
        <v>0.15784511349542499</v>
      </c>
      <c r="V3951">
        <v>0.48691285431741999</v>
      </c>
      <c r="W3951">
        <v>-0.97</v>
      </c>
      <c r="X3951">
        <v>2.08</v>
      </c>
      <c r="Y3951">
        <v>-380230</v>
      </c>
      <c r="Z3951">
        <v>-25349</v>
      </c>
      <c r="AA3951">
        <v>-1.19</v>
      </c>
      <c r="AB3951">
        <v>15</v>
      </c>
      <c r="AC3951">
        <v>6</v>
      </c>
      <c r="AD3951">
        <v>9</v>
      </c>
      <c r="AE3951">
        <v>40</v>
      </c>
      <c r="AF3951">
        <v>19</v>
      </c>
      <c r="AG3951">
        <v>0</v>
      </c>
      <c r="AH3951">
        <v>2</v>
      </c>
      <c r="AI3951">
        <v>13</v>
      </c>
      <c r="AJ3951" s="301">
        <v>43919</v>
      </c>
      <c r="AK3951">
        <v>1662</v>
      </c>
      <c r="AL3951">
        <v>1217</v>
      </c>
      <c r="AM3951" s="301">
        <v>43828</v>
      </c>
      <c r="AN3951">
        <v>2428</v>
      </c>
      <c r="AO3951">
        <v>1471</v>
      </c>
      <c r="AP3951" s="301">
        <v>43645</v>
      </c>
      <c r="AQ3951">
        <v>2285</v>
      </c>
      <c r="AR3951">
        <v>1417</v>
      </c>
      <c r="AS3951" s="301">
        <v>43280</v>
      </c>
      <c r="AT3951">
        <v>1526</v>
      </c>
      <c r="AU3951">
        <v>1330</v>
      </c>
    </row>
    <row r="3952" spans="1:47" x14ac:dyDescent="0.2">
      <c r="A3952" s="102">
        <v>3523</v>
      </c>
      <c r="B3952">
        <v>1941</v>
      </c>
      <c r="C3952" t="s">
        <v>1159</v>
      </c>
      <c r="D3952" t="s">
        <v>907</v>
      </c>
      <c r="E3952">
        <v>2302</v>
      </c>
      <c r="F3952">
        <v>2285</v>
      </c>
      <c r="G3952">
        <v>400</v>
      </c>
      <c r="H3952" t="s">
        <v>898</v>
      </c>
      <c r="I3952">
        <v>6753</v>
      </c>
      <c r="J3952" t="s">
        <v>1348</v>
      </c>
      <c r="K3952" t="s">
        <v>903</v>
      </c>
      <c r="L3952">
        <v>1151</v>
      </c>
      <c r="M3952">
        <v>1114</v>
      </c>
      <c r="N3952">
        <v>800</v>
      </c>
      <c r="O3952" t="s">
        <v>901</v>
      </c>
      <c r="P3952">
        <v>0.60546310241678203</v>
      </c>
      <c r="Q3952">
        <v>0.87649885020128804</v>
      </c>
      <c r="R3952">
        <v>0.154194668198429</v>
      </c>
      <c r="S3952">
        <v>1.4366038755680601E-2</v>
      </c>
      <c r="T3952">
        <v>1.3030029643359899</v>
      </c>
      <c r="U3952">
        <v>1.3030029643359899</v>
      </c>
      <c r="V3952">
        <v>0.67993940660651198</v>
      </c>
      <c r="W3952">
        <v>6.04</v>
      </c>
      <c r="X3952">
        <v>2.4900000000000002</v>
      </c>
      <c r="Y3952">
        <v>-381086</v>
      </c>
      <c r="Z3952">
        <v>-29314</v>
      </c>
      <c r="AA3952">
        <v>-1.59</v>
      </c>
      <c r="AB3952">
        <v>13</v>
      </c>
      <c r="AC3952">
        <v>4</v>
      </c>
      <c r="AD3952">
        <v>9</v>
      </c>
      <c r="AE3952">
        <v>30.77</v>
      </c>
      <c r="AF3952">
        <v>17</v>
      </c>
      <c r="AG3952">
        <v>1</v>
      </c>
      <c r="AH3952">
        <v>6</v>
      </c>
      <c r="AI3952">
        <v>6</v>
      </c>
      <c r="AJ3952" s="301">
        <v>43919</v>
      </c>
      <c r="AK3952">
        <v>2248</v>
      </c>
      <c r="AL3952">
        <v>1170</v>
      </c>
      <c r="AM3952" s="301">
        <v>43828</v>
      </c>
      <c r="AN3952">
        <v>2532</v>
      </c>
      <c r="AO3952">
        <v>1685</v>
      </c>
      <c r="AP3952" s="301">
        <v>43645</v>
      </c>
      <c r="AQ3952">
        <v>2296</v>
      </c>
      <c r="AR3952">
        <v>1221</v>
      </c>
      <c r="AS3952" s="301">
        <v>43280</v>
      </c>
      <c r="AT3952">
        <v>2698</v>
      </c>
      <c r="AU3952">
        <v>2490</v>
      </c>
    </row>
    <row r="3953" spans="1:47" x14ac:dyDescent="0.2">
      <c r="A3953" s="102">
        <v>3484</v>
      </c>
      <c r="B3953">
        <v>2587</v>
      </c>
      <c r="C3953" t="s">
        <v>1233</v>
      </c>
      <c r="D3953" t="s">
        <v>923</v>
      </c>
      <c r="E3953">
        <v>4200</v>
      </c>
      <c r="F3953">
        <v>4180</v>
      </c>
      <c r="G3953">
        <v>200</v>
      </c>
      <c r="H3953" t="s">
        <v>901</v>
      </c>
      <c r="I3953">
        <v>8078</v>
      </c>
      <c r="J3953" t="s">
        <v>1192</v>
      </c>
      <c r="K3953" t="s">
        <v>905</v>
      </c>
      <c r="L3953">
        <v>1940</v>
      </c>
      <c r="M3953">
        <v>1940</v>
      </c>
      <c r="N3953">
        <v>400</v>
      </c>
      <c r="O3953" t="s">
        <v>898</v>
      </c>
      <c r="P3953">
        <v>0.85108963064084997</v>
      </c>
      <c r="Q3953">
        <v>0.87802287794704503</v>
      </c>
      <c r="R3953">
        <v>3.2499422744329201E-4</v>
      </c>
      <c r="S3953" s="15">
        <v>2.7775491378967299E-3</v>
      </c>
      <c r="T3953">
        <v>-1.22275234482498</v>
      </c>
      <c r="U3953">
        <v>1.22275234482498</v>
      </c>
      <c r="V3953">
        <v>1.122439712112</v>
      </c>
      <c r="W3953">
        <v>-9.27</v>
      </c>
      <c r="X3953">
        <v>7.18</v>
      </c>
      <c r="Y3953">
        <v>-381215</v>
      </c>
      <c r="Z3953">
        <v>-47652</v>
      </c>
      <c r="AA3953">
        <v>-2.42</v>
      </c>
      <c r="AB3953">
        <v>8</v>
      </c>
      <c r="AC3953">
        <v>3</v>
      </c>
      <c r="AD3953">
        <v>5</v>
      </c>
      <c r="AE3953">
        <v>37.5</v>
      </c>
      <c r="AF3953">
        <v>14</v>
      </c>
      <c r="AG3953">
        <v>1</v>
      </c>
      <c r="AH3953">
        <v>4</v>
      </c>
      <c r="AI3953">
        <v>3</v>
      </c>
      <c r="AJ3953" s="301">
        <v>43919</v>
      </c>
      <c r="AK3953">
        <v>4260</v>
      </c>
      <c r="AL3953">
        <v>1737</v>
      </c>
      <c r="AM3953" s="301">
        <v>43828</v>
      </c>
      <c r="AN3953">
        <v>4545</v>
      </c>
      <c r="AO3953">
        <v>2877</v>
      </c>
      <c r="AP3953" s="301">
        <v>43645</v>
      </c>
      <c r="AQ3953">
        <v>4710</v>
      </c>
      <c r="AR3953">
        <v>2987</v>
      </c>
      <c r="AS3953" s="301">
        <v>43280</v>
      </c>
      <c r="AT3953">
        <v>4670</v>
      </c>
      <c r="AU3953">
        <v>4185</v>
      </c>
    </row>
    <row r="3954" spans="1:47" x14ac:dyDescent="0.2">
      <c r="A3954" s="102">
        <v>4025</v>
      </c>
      <c r="B3954">
        <v>5301</v>
      </c>
      <c r="C3954" t="s">
        <v>553</v>
      </c>
      <c r="D3954" t="s">
        <v>897</v>
      </c>
      <c r="E3954">
        <v>1010</v>
      </c>
      <c r="F3954">
        <v>1001</v>
      </c>
      <c r="G3954">
        <v>1000</v>
      </c>
      <c r="H3954" t="s">
        <v>898</v>
      </c>
      <c r="I3954">
        <v>8411</v>
      </c>
      <c r="J3954" t="s">
        <v>979</v>
      </c>
      <c r="K3954" t="s">
        <v>940</v>
      </c>
      <c r="L3954">
        <v>131.69999999999999</v>
      </c>
      <c r="M3954">
        <v>131.9</v>
      </c>
      <c r="N3954">
        <v>7600</v>
      </c>
      <c r="O3954" t="s">
        <v>901</v>
      </c>
      <c r="P3954">
        <v>0.92044050168031799</v>
      </c>
      <c r="Q3954">
        <v>0.85478368332689003</v>
      </c>
      <c r="R3954" s="15">
        <v>5.8875603919804002E-2</v>
      </c>
      <c r="S3954" s="15">
        <v>8.9110846534752194E-2</v>
      </c>
      <c r="T3954">
        <v>0.83729822060149806</v>
      </c>
      <c r="U3954">
        <v>0.83729822060149806</v>
      </c>
      <c r="V3954">
        <v>1.49089956307659</v>
      </c>
      <c r="W3954">
        <v>3.85</v>
      </c>
      <c r="X3954">
        <v>0.14000000000000001</v>
      </c>
      <c r="Y3954">
        <v>-381635</v>
      </c>
      <c r="Z3954">
        <v>-29357</v>
      </c>
      <c r="AA3954">
        <v>-1.38</v>
      </c>
      <c r="AB3954">
        <v>13</v>
      </c>
      <c r="AC3954">
        <v>5</v>
      </c>
      <c r="AD3954">
        <v>8</v>
      </c>
      <c r="AE3954">
        <v>38.46</v>
      </c>
      <c r="AF3954">
        <v>17</v>
      </c>
      <c r="AG3954">
        <v>2</v>
      </c>
      <c r="AH3954">
        <v>4</v>
      </c>
      <c r="AI3954">
        <v>7</v>
      </c>
      <c r="AJ3954" s="301">
        <v>43919</v>
      </c>
      <c r="AK3954">
        <v>903</v>
      </c>
      <c r="AL3954">
        <v>130</v>
      </c>
      <c r="AM3954" s="301">
        <v>43828</v>
      </c>
      <c r="AN3954">
        <v>1095</v>
      </c>
      <c r="AO3954">
        <v>168.3</v>
      </c>
      <c r="AP3954" s="301">
        <v>43645</v>
      </c>
      <c r="AQ3954">
        <v>1140</v>
      </c>
      <c r="AR3954">
        <v>157.69999999999999</v>
      </c>
      <c r="AS3954" s="301">
        <v>43280</v>
      </c>
      <c r="AT3954">
        <v>1975</v>
      </c>
      <c r="AU3954">
        <v>185.5</v>
      </c>
    </row>
    <row r="3955" spans="1:47" x14ac:dyDescent="0.2">
      <c r="A3955" s="102">
        <v>2930</v>
      </c>
      <c r="B3955">
        <v>3632</v>
      </c>
      <c r="C3955" t="s">
        <v>1451</v>
      </c>
      <c r="D3955" t="s">
        <v>900</v>
      </c>
      <c r="E3955">
        <v>486</v>
      </c>
      <c r="F3955">
        <v>469</v>
      </c>
      <c r="G3955">
        <v>2100</v>
      </c>
      <c r="H3955" t="s">
        <v>898</v>
      </c>
      <c r="I3955">
        <v>6135</v>
      </c>
      <c r="J3955" t="s">
        <v>1452</v>
      </c>
      <c r="K3955" t="s">
        <v>909</v>
      </c>
      <c r="L3955">
        <v>3260</v>
      </c>
      <c r="M3955">
        <v>3240</v>
      </c>
      <c r="N3955">
        <v>300</v>
      </c>
      <c r="O3955" t="s">
        <v>901</v>
      </c>
      <c r="P3955">
        <v>0.80143477489704495</v>
      </c>
      <c r="Q3955">
        <v>0.89929368994681502</v>
      </c>
      <c r="R3955">
        <v>0.113483224843859</v>
      </c>
      <c r="S3955">
        <v>7.4820242703909001E-3</v>
      </c>
      <c r="T3955">
        <v>0.79079912595658297</v>
      </c>
      <c r="U3955">
        <v>0.79079912595658297</v>
      </c>
      <c r="V3955">
        <v>1.2105316082286599</v>
      </c>
      <c r="W3955">
        <v>4.41</v>
      </c>
      <c r="X3955">
        <v>1.33</v>
      </c>
      <c r="Y3955">
        <v>-385600</v>
      </c>
      <c r="Z3955">
        <v>-27543</v>
      </c>
      <c r="AA3955">
        <v>-1.47</v>
      </c>
      <c r="AB3955">
        <v>14</v>
      </c>
      <c r="AC3955">
        <v>6</v>
      </c>
      <c r="AD3955">
        <v>8</v>
      </c>
      <c r="AE3955">
        <v>42.86</v>
      </c>
      <c r="AF3955">
        <v>19</v>
      </c>
      <c r="AG3955">
        <v>1</v>
      </c>
      <c r="AH3955">
        <v>3</v>
      </c>
      <c r="AI3955">
        <v>10</v>
      </c>
      <c r="AJ3955" s="301">
        <v>43919</v>
      </c>
      <c r="AK3955">
        <v>404</v>
      </c>
      <c r="AL3955">
        <v>2794</v>
      </c>
      <c r="AM3955" s="301">
        <v>43828</v>
      </c>
      <c r="AN3955">
        <v>493</v>
      </c>
      <c r="AO3955">
        <v>5020</v>
      </c>
      <c r="AP3955" s="301">
        <v>43645</v>
      </c>
      <c r="AQ3955">
        <v>510</v>
      </c>
      <c r="AR3955">
        <v>4630</v>
      </c>
      <c r="AS3955" s="301">
        <v>43280</v>
      </c>
      <c r="AT3955">
        <v>587</v>
      </c>
      <c r="AU3955">
        <v>4185</v>
      </c>
    </row>
    <row r="3956" spans="1:47" x14ac:dyDescent="0.2">
      <c r="A3956" s="102">
        <v>1075</v>
      </c>
      <c r="B3956">
        <v>8233</v>
      </c>
      <c r="C3956" t="s">
        <v>930</v>
      </c>
      <c r="D3956" t="s">
        <v>921</v>
      </c>
      <c r="E3956">
        <v>920</v>
      </c>
      <c r="F3956">
        <v>907</v>
      </c>
      <c r="G3956">
        <v>1200</v>
      </c>
      <c r="H3956" t="s">
        <v>901</v>
      </c>
      <c r="I3956">
        <v>9603</v>
      </c>
      <c r="J3956" t="s">
        <v>1013</v>
      </c>
      <c r="K3956" t="s">
        <v>910</v>
      </c>
      <c r="L3956">
        <v>1569</v>
      </c>
      <c r="M3956">
        <v>1540</v>
      </c>
      <c r="N3956">
        <v>700</v>
      </c>
      <c r="O3956" t="s">
        <v>898</v>
      </c>
      <c r="P3956">
        <v>0.79577201073236203</v>
      </c>
      <c r="Q3956">
        <v>0.94596507629958304</v>
      </c>
      <c r="R3956">
        <v>5.11338447485273E-2</v>
      </c>
      <c r="S3956">
        <v>2.9644173585889499E-2</v>
      </c>
      <c r="T3956">
        <v>-0.29271527180554002</v>
      </c>
      <c r="U3956">
        <v>0.29271527180554002</v>
      </c>
      <c r="V3956">
        <v>0.43916347498793601</v>
      </c>
      <c r="W3956">
        <v>-4.5199999999999996</v>
      </c>
      <c r="X3956">
        <v>0.96</v>
      </c>
      <c r="Y3956">
        <v>-386961</v>
      </c>
      <c r="Z3956">
        <v>-24185</v>
      </c>
      <c r="AA3956">
        <v>-1.36</v>
      </c>
      <c r="AB3956">
        <v>16</v>
      </c>
      <c r="AC3956">
        <v>6</v>
      </c>
      <c r="AD3956">
        <v>10</v>
      </c>
      <c r="AE3956">
        <v>37.5</v>
      </c>
      <c r="AF3956">
        <v>16</v>
      </c>
      <c r="AG3956">
        <v>1</v>
      </c>
      <c r="AH3956">
        <v>5</v>
      </c>
      <c r="AI3956">
        <v>10</v>
      </c>
      <c r="AJ3956" s="301">
        <v>43919</v>
      </c>
      <c r="AK3956">
        <v>1003</v>
      </c>
      <c r="AL3956">
        <v>1419</v>
      </c>
      <c r="AM3956" s="301">
        <v>43828</v>
      </c>
      <c r="AN3956">
        <v>1228</v>
      </c>
      <c r="AO3956">
        <v>3135</v>
      </c>
      <c r="AP3956" s="301">
        <v>43645</v>
      </c>
      <c r="AQ3956">
        <v>1210</v>
      </c>
      <c r="AR3956">
        <v>2719</v>
      </c>
      <c r="AS3956" s="301">
        <v>43280</v>
      </c>
      <c r="AT3956">
        <v>1834</v>
      </c>
      <c r="AU3956">
        <v>3240</v>
      </c>
    </row>
    <row r="3957" spans="1:47" x14ac:dyDescent="0.2">
      <c r="A3957" s="102">
        <v>433</v>
      </c>
      <c r="B3957">
        <v>4208</v>
      </c>
      <c r="C3957" t="s">
        <v>1026</v>
      </c>
      <c r="D3957" t="s">
        <v>920</v>
      </c>
      <c r="E3957">
        <v>1810</v>
      </c>
      <c r="F3957">
        <v>1797</v>
      </c>
      <c r="G3957">
        <v>600</v>
      </c>
      <c r="H3957" t="s">
        <v>898</v>
      </c>
      <c r="I3957">
        <v>9603</v>
      </c>
      <c r="J3957" t="s">
        <v>1013</v>
      </c>
      <c r="K3957" t="s">
        <v>910</v>
      </c>
      <c r="L3957">
        <v>1569</v>
      </c>
      <c r="M3957">
        <v>1540</v>
      </c>
      <c r="N3957">
        <v>700</v>
      </c>
      <c r="O3957" t="s">
        <v>901</v>
      </c>
      <c r="P3957">
        <v>0.89014223804806503</v>
      </c>
      <c r="Q3957">
        <v>0.95973459135425498</v>
      </c>
      <c r="R3957">
        <v>0.20322097443547599</v>
      </c>
      <c r="S3957">
        <v>1.26444795884567E-2</v>
      </c>
      <c r="T3957">
        <v>0.36672877829035899</v>
      </c>
      <c r="U3957">
        <v>0.36672877829035899</v>
      </c>
      <c r="V3957">
        <v>0.101910592194862</v>
      </c>
      <c r="W3957">
        <v>4.37</v>
      </c>
      <c r="X3957">
        <v>0.02</v>
      </c>
      <c r="Y3957">
        <v>-386986</v>
      </c>
      <c r="Z3957">
        <v>-38699</v>
      </c>
      <c r="AA3957">
        <v>-1.74</v>
      </c>
      <c r="AB3957">
        <v>10</v>
      </c>
      <c r="AC3957">
        <v>2</v>
      </c>
      <c r="AD3957">
        <v>8</v>
      </c>
      <c r="AE3957">
        <v>20</v>
      </c>
      <c r="AF3957">
        <v>17</v>
      </c>
      <c r="AG3957">
        <v>1</v>
      </c>
      <c r="AH3957">
        <v>5</v>
      </c>
      <c r="AI3957">
        <v>4</v>
      </c>
      <c r="AJ3957" s="301">
        <v>43919</v>
      </c>
      <c r="AK3957">
        <v>1691</v>
      </c>
      <c r="AL3957">
        <v>1419</v>
      </c>
      <c r="AM3957" s="301">
        <v>43828</v>
      </c>
      <c r="AN3957">
        <v>2379</v>
      </c>
      <c r="AO3957">
        <v>3135</v>
      </c>
      <c r="AP3957" s="301">
        <v>43645</v>
      </c>
      <c r="AQ3957">
        <v>2298</v>
      </c>
      <c r="AR3957">
        <v>2719</v>
      </c>
      <c r="AS3957" s="301">
        <v>43280</v>
      </c>
      <c r="AT3957">
        <v>2821</v>
      </c>
      <c r="AU3957">
        <v>3240</v>
      </c>
    </row>
    <row r="3958" spans="1:47" x14ac:dyDescent="0.2">
      <c r="A3958" s="102">
        <v>1655</v>
      </c>
      <c r="B3958">
        <v>3765</v>
      </c>
      <c r="C3958" t="s">
        <v>1947</v>
      </c>
      <c r="D3958" t="s">
        <v>900</v>
      </c>
      <c r="E3958">
        <v>2000</v>
      </c>
      <c r="F3958">
        <v>1884</v>
      </c>
      <c r="G3958">
        <v>600</v>
      </c>
      <c r="H3958" t="s">
        <v>898</v>
      </c>
      <c r="I3958">
        <v>5444</v>
      </c>
      <c r="J3958" t="s">
        <v>1201</v>
      </c>
      <c r="K3958" t="s">
        <v>939</v>
      </c>
      <c r="L3958">
        <v>2190</v>
      </c>
      <c r="M3958">
        <v>2156</v>
      </c>
      <c r="N3958">
        <v>500</v>
      </c>
      <c r="O3958" t="s">
        <v>901</v>
      </c>
      <c r="P3958">
        <v>0.85064690391049602</v>
      </c>
      <c r="Q3958">
        <v>0.93330917179940098</v>
      </c>
      <c r="R3958">
        <v>2.2811950415390001E-2</v>
      </c>
      <c r="S3958">
        <v>4.6372963435516203E-2</v>
      </c>
      <c r="T3958">
        <v>2.1959472350840201</v>
      </c>
      <c r="U3958">
        <v>2.1959472350840201</v>
      </c>
      <c r="V3958">
        <v>2.7036662797403102</v>
      </c>
      <c r="W3958">
        <v>7.61</v>
      </c>
      <c r="X3958">
        <v>4.8600000000000003</v>
      </c>
      <c r="Y3958">
        <v>-387492</v>
      </c>
      <c r="Z3958">
        <v>-43055</v>
      </c>
      <c r="AA3958">
        <v>-2.25</v>
      </c>
      <c r="AB3958">
        <v>9</v>
      </c>
      <c r="AC3958">
        <v>4</v>
      </c>
      <c r="AD3958">
        <v>5</v>
      </c>
      <c r="AE3958">
        <v>44.44</v>
      </c>
      <c r="AF3958">
        <v>17</v>
      </c>
      <c r="AG3958">
        <v>1</v>
      </c>
      <c r="AH3958">
        <v>4</v>
      </c>
      <c r="AI3958">
        <v>4</v>
      </c>
      <c r="AJ3958" s="301">
        <v>43919</v>
      </c>
      <c r="AK3958">
        <v>1529</v>
      </c>
      <c r="AL3958">
        <v>1864</v>
      </c>
      <c r="AM3958" s="301">
        <v>43828</v>
      </c>
      <c r="AN3958">
        <v>2316</v>
      </c>
      <c r="AO3958">
        <v>2742</v>
      </c>
      <c r="AP3958" s="301">
        <v>43645</v>
      </c>
      <c r="AQ3958">
        <v>3075</v>
      </c>
      <c r="AR3958">
        <v>3230</v>
      </c>
      <c r="AS3958" s="301">
        <v>43280</v>
      </c>
      <c r="AT3958">
        <v>2660</v>
      </c>
      <c r="AU3958">
        <v>3295</v>
      </c>
    </row>
    <row r="3959" spans="1:47" x14ac:dyDescent="0.2">
      <c r="A3959" s="102">
        <v>3018</v>
      </c>
      <c r="B3959">
        <v>1959</v>
      </c>
      <c r="C3959" t="s">
        <v>1446</v>
      </c>
      <c r="D3959" t="s">
        <v>907</v>
      </c>
      <c r="E3959">
        <v>3135</v>
      </c>
      <c r="F3959">
        <v>3115</v>
      </c>
      <c r="G3959">
        <v>300</v>
      </c>
      <c r="H3959" t="s">
        <v>898</v>
      </c>
      <c r="I3959">
        <v>6471</v>
      </c>
      <c r="J3959" t="s">
        <v>805</v>
      </c>
      <c r="K3959" t="s">
        <v>909</v>
      </c>
      <c r="L3959">
        <v>782</v>
      </c>
      <c r="M3959">
        <v>777</v>
      </c>
      <c r="N3959">
        <v>1200</v>
      </c>
      <c r="O3959" t="s">
        <v>901</v>
      </c>
      <c r="P3959">
        <v>0.80138942540721902</v>
      </c>
      <c r="Q3959">
        <v>0.89642410205656098</v>
      </c>
      <c r="R3959">
        <v>6.6359107596529299E-2</v>
      </c>
      <c r="S3959">
        <v>7.1644016489454995E-2</v>
      </c>
      <c r="T3959">
        <v>0.407096066329447</v>
      </c>
      <c r="U3959">
        <v>0.407096066329447</v>
      </c>
      <c r="V3959">
        <v>0.21502971737826099</v>
      </c>
      <c r="W3959">
        <v>2.68</v>
      </c>
      <c r="X3959">
        <v>0.22</v>
      </c>
      <c r="Y3959">
        <v>-389602</v>
      </c>
      <c r="Z3959">
        <v>-35418</v>
      </c>
      <c r="AA3959">
        <v>-1.8</v>
      </c>
      <c r="AB3959">
        <v>11</v>
      </c>
      <c r="AC3959">
        <v>3</v>
      </c>
      <c r="AD3959">
        <v>8</v>
      </c>
      <c r="AE3959">
        <v>27.27</v>
      </c>
      <c r="AF3959">
        <v>19</v>
      </c>
      <c r="AG3959">
        <v>2</v>
      </c>
      <c r="AH3959">
        <v>4</v>
      </c>
      <c r="AI3959">
        <v>5</v>
      </c>
      <c r="AJ3959" s="301">
        <v>43919</v>
      </c>
      <c r="AK3959">
        <v>3070</v>
      </c>
      <c r="AL3959">
        <v>711</v>
      </c>
      <c r="AM3959" s="301">
        <v>43828</v>
      </c>
      <c r="AN3959">
        <v>3235</v>
      </c>
      <c r="AO3959">
        <v>1041</v>
      </c>
      <c r="AP3959" s="301">
        <v>43645</v>
      </c>
      <c r="AQ3959">
        <v>3325</v>
      </c>
      <c r="AR3959">
        <v>996</v>
      </c>
      <c r="AS3959" s="301">
        <v>43280</v>
      </c>
      <c r="AT3959">
        <v>5210</v>
      </c>
      <c r="AU3959">
        <v>1135</v>
      </c>
    </row>
    <row r="3960" spans="1:47" x14ac:dyDescent="0.2">
      <c r="A3960" s="102">
        <v>1950</v>
      </c>
      <c r="B3960">
        <v>3405</v>
      </c>
      <c r="C3960" t="s">
        <v>1265</v>
      </c>
      <c r="D3960" t="s">
        <v>920</v>
      </c>
      <c r="E3960">
        <v>1120</v>
      </c>
      <c r="F3960">
        <v>1104</v>
      </c>
      <c r="G3960">
        <v>900</v>
      </c>
      <c r="H3960" t="s">
        <v>901</v>
      </c>
      <c r="I3960">
        <v>6474</v>
      </c>
      <c r="J3960" t="s">
        <v>1401</v>
      </c>
      <c r="K3960" t="s">
        <v>909</v>
      </c>
      <c r="L3960">
        <v>3350</v>
      </c>
      <c r="M3960">
        <v>3370</v>
      </c>
      <c r="N3960">
        <v>300</v>
      </c>
      <c r="O3960" t="s">
        <v>898</v>
      </c>
      <c r="P3960">
        <v>0.85658057201047899</v>
      </c>
      <c r="Q3960">
        <v>0.926170684033219</v>
      </c>
      <c r="R3960">
        <v>0.30501374691634697</v>
      </c>
      <c r="S3960">
        <v>2.8130403705345801E-2</v>
      </c>
      <c r="T3960">
        <v>-1.00060634397409</v>
      </c>
      <c r="U3960">
        <v>1.00060634397409</v>
      </c>
      <c r="V3960">
        <v>0.49716064069243299</v>
      </c>
      <c r="W3960">
        <v>-8.4600000000000009</v>
      </c>
      <c r="X3960">
        <v>1.72</v>
      </c>
      <c r="Y3960">
        <v>-390113</v>
      </c>
      <c r="Z3960">
        <v>-30009</v>
      </c>
      <c r="AA3960">
        <v>-1.74</v>
      </c>
      <c r="AB3960">
        <v>13</v>
      </c>
      <c r="AC3960">
        <v>6</v>
      </c>
      <c r="AD3960">
        <v>7</v>
      </c>
      <c r="AE3960">
        <v>46.15</v>
      </c>
      <c r="AF3960">
        <v>18</v>
      </c>
      <c r="AG3960">
        <v>1</v>
      </c>
      <c r="AH3960">
        <v>4</v>
      </c>
      <c r="AI3960">
        <v>8</v>
      </c>
      <c r="AJ3960" s="301">
        <v>43919</v>
      </c>
      <c r="AK3960">
        <v>1129</v>
      </c>
      <c r="AL3960">
        <v>3005</v>
      </c>
      <c r="AM3960" s="301">
        <v>43828</v>
      </c>
      <c r="AN3960">
        <v>1331</v>
      </c>
      <c r="AO3960">
        <v>4815</v>
      </c>
      <c r="AP3960" s="301">
        <v>43645</v>
      </c>
      <c r="AQ3960">
        <v>1308</v>
      </c>
      <c r="AR3960">
        <v>4660</v>
      </c>
      <c r="AS3960" s="301">
        <v>43280</v>
      </c>
      <c r="AT3960">
        <v>1497</v>
      </c>
      <c r="AU3960">
        <v>5050</v>
      </c>
    </row>
    <row r="3961" spans="1:47" x14ac:dyDescent="0.2">
      <c r="A3961" s="102">
        <v>1428</v>
      </c>
      <c r="B3961">
        <v>6592</v>
      </c>
      <c r="C3961" t="s">
        <v>1059</v>
      </c>
      <c r="D3961" t="s">
        <v>903</v>
      </c>
      <c r="E3961">
        <v>3415</v>
      </c>
      <c r="F3961">
        <v>3380</v>
      </c>
      <c r="G3961">
        <v>300</v>
      </c>
      <c r="H3961" t="s">
        <v>901</v>
      </c>
      <c r="I3961">
        <v>7205</v>
      </c>
      <c r="J3961" t="s">
        <v>56</v>
      </c>
      <c r="K3961" t="s">
        <v>913</v>
      </c>
      <c r="L3961">
        <v>710</v>
      </c>
      <c r="M3961">
        <v>693</v>
      </c>
      <c r="N3961">
        <v>1500</v>
      </c>
      <c r="O3961" t="s">
        <v>898</v>
      </c>
      <c r="P3961">
        <v>0.923310104514658</v>
      </c>
      <c r="Q3961">
        <v>0.93834169809314605</v>
      </c>
      <c r="R3961" s="15">
        <v>7.4033554418941896E-2</v>
      </c>
      <c r="S3961" s="15">
        <v>3.6520167372762397E-2</v>
      </c>
      <c r="T3961">
        <v>-0.50518046819465701</v>
      </c>
      <c r="U3961">
        <v>0.50518046819465701</v>
      </c>
      <c r="V3961">
        <v>0.48096875292307001</v>
      </c>
      <c r="W3961">
        <v>-3.92</v>
      </c>
      <c r="X3961">
        <v>2.5099999999999998</v>
      </c>
      <c r="Y3961">
        <v>-390336</v>
      </c>
      <c r="Z3961">
        <v>-26022</v>
      </c>
      <c r="AA3961">
        <v>-1.45</v>
      </c>
      <c r="AB3961">
        <v>15</v>
      </c>
      <c r="AC3961">
        <v>5</v>
      </c>
      <c r="AD3961">
        <v>10</v>
      </c>
      <c r="AE3961">
        <v>33.33</v>
      </c>
      <c r="AF3961">
        <v>19</v>
      </c>
      <c r="AG3961">
        <v>0</v>
      </c>
      <c r="AH3961">
        <v>3</v>
      </c>
      <c r="AI3961">
        <v>12</v>
      </c>
      <c r="AJ3961" s="301">
        <v>43919</v>
      </c>
      <c r="AK3961">
        <v>3360</v>
      </c>
      <c r="AL3961">
        <v>588</v>
      </c>
      <c r="AM3961" s="301">
        <v>43828</v>
      </c>
      <c r="AN3961">
        <v>4150</v>
      </c>
      <c r="AO3961">
        <v>1162</v>
      </c>
      <c r="AP3961" s="301">
        <v>43645</v>
      </c>
      <c r="AQ3961">
        <v>3850</v>
      </c>
      <c r="AR3961">
        <v>912</v>
      </c>
      <c r="AS3961" s="301">
        <v>43280</v>
      </c>
      <c r="AT3961">
        <v>5180</v>
      </c>
      <c r="AU3961">
        <v>1171</v>
      </c>
    </row>
    <row r="3962" spans="1:47" x14ac:dyDescent="0.2">
      <c r="A3962" s="102">
        <v>3634</v>
      </c>
      <c r="B3962">
        <v>1969</v>
      </c>
      <c r="C3962" t="s">
        <v>1146</v>
      </c>
      <c r="D3962" t="s">
        <v>907</v>
      </c>
      <c r="E3962">
        <v>1570</v>
      </c>
      <c r="F3962">
        <v>1559</v>
      </c>
      <c r="G3962">
        <v>700</v>
      </c>
      <c r="H3962" t="s">
        <v>901</v>
      </c>
      <c r="I3962">
        <v>9107</v>
      </c>
      <c r="J3962" t="s">
        <v>1070</v>
      </c>
      <c r="K3962" t="s">
        <v>1071</v>
      </c>
      <c r="L3962">
        <v>1020</v>
      </c>
      <c r="M3962">
        <v>1010</v>
      </c>
      <c r="N3962">
        <v>1100</v>
      </c>
      <c r="O3962" t="s">
        <v>898</v>
      </c>
      <c r="P3962">
        <v>0.63820651808067497</v>
      </c>
      <c r="Q3962">
        <v>0.87210467458599095</v>
      </c>
      <c r="R3962">
        <v>0.168239612505279</v>
      </c>
      <c r="S3962">
        <v>2.8627687295915201E-2</v>
      </c>
      <c r="T3962">
        <v>-0.90641073037225905</v>
      </c>
      <c r="U3962">
        <v>0.90641073037225905</v>
      </c>
      <c r="V3962">
        <v>1.03692404069969</v>
      </c>
      <c r="W3962">
        <v>-10.15</v>
      </c>
      <c r="X3962">
        <v>1.81</v>
      </c>
      <c r="Y3962">
        <v>-390884</v>
      </c>
      <c r="Z3962">
        <v>-20573</v>
      </c>
      <c r="AA3962">
        <v>-1.05</v>
      </c>
      <c r="AB3962">
        <v>19</v>
      </c>
      <c r="AC3962">
        <v>7</v>
      </c>
      <c r="AD3962">
        <v>12</v>
      </c>
      <c r="AE3962">
        <v>36.840000000000003</v>
      </c>
      <c r="AF3962">
        <v>14</v>
      </c>
      <c r="AG3962">
        <v>5</v>
      </c>
      <c r="AH3962">
        <v>6</v>
      </c>
      <c r="AI3962">
        <v>8</v>
      </c>
      <c r="AJ3962" s="301">
        <v>43919</v>
      </c>
      <c r="AK3962">
        <v>1711</v>
      </c>
      <c r="AL3962">
        <v>844</v>
      </c>
      <c r="AM3962" s="301">
        <v>43828</v>
      </c>
      <c r="AN3962">
        <v>1960</v>
      </c>
      <c r="AO3962">
        <v>1863</v>
      </c>
      <c r="AP3962" s="301">
        <v>43645</v>
      </c>
      <c r="AQ3962">
        <v>1826</v>
      </c>
      <c r="AR3962">
        <v>1372</v>
      </c>
      <c r="AS3962" s="301">
        <v>43280</v>
      </c>
      <c r="AT3962">
        <v>1993</v>
      </c>
      <c r="AU3962">
        <v>2006</v>
      </c>
    </row>
    <row r="3963" spans="1:47" x14ac:dyDescent="0.2">
      <c r="A3963" s="102">
        <v>1699</v>
      </c>
      <c r="B3963">
        <v>4634</v>
      </c>
      <c r="C3963" t="s">
        <v>62</v>
      </c>
      <c r="D3963" t="s">
        <v>920</v>
      </c>
      <c r="E3963">
        <v>1984</v>
      </c>
      <c r="F3963">
        <v>2000</v>
      </c>
      <c r="G3963">
        <v>500</v>
      </c>
      <c r="H3963" t="s">
        <v>901</v>
      </c>
      <c r="I3963">
        <v>6770</v>
      </c>
      <c r="J3963" t="s">
        <v>21</v>
      </c>
      <c r="K3963" t="s">
        <v>903</v>
      </c>
      <c r="L3963">
        <v>1390</v>
      </c>
      <c r="M3963">
        <v>1344</v>
      </c>
      <c r="N3963">
        <v>700</v>
      </c>
      <c r="O3963" t="s">
        <v>898</v>
      </c>
      <c r="P3963">
        <v>0.60849251862162002</v>
      </c>
      <c r="Q3963">
        <v>0.93234369895434199</v>
      </c>
      <c r="R3963">
        <v>2.7339024390563599E-2</v>
      </c>
      <c r="S3963">
        <v>4.7885147463059503E-2</v>
      </c>
      <c r="T3963">
        <v>-0.95601342103850095</v>
      </c>
      <c r="U3963">
        <v>0.95601342103850095</v>
      </c>
      <c r="V3963">
        <v>1.04741115349518</v>
      </c>
      <c r="W3963">
        <v>-16.18</v>
      </c>
      <c r="X3963">
        <v>5.92</v>
      </c>
      <c r="Y3963">
        <v>-392835</v>
      </c>
      <c r="Z3963">
        <v>-30218</v>
      </c>
      <c r="AA3963">
        <v>-1.55</v>
      </c>
      <c r="AB3963">
        <v>13</v>
      </c>
      <c r="AC3963">
        <v>5</v>
      </c>
      <c r="AD3963">
        <v>8</v>
      </c>
      <c r="AE3963">
        <v>38.46</v>
      </c>
      <c r="AF3963">
        <v>16</v>
      </c>
      <c r="AG3963">
        <v>1</v>
      </c>
      <c r="AH3963">
        <v>4</v>
      </c>
      <c r="AI3963">
        <v>8</v>
      </c>
      <c r="AJ3963" s="301">
        <v>43919</v>
      </c>
      <c r="AK3963">
        <v>2221</v>
      </c>
      <c r="AL3963">
        <v>1055</v>
      </c>
      <c r="AM3963" s="301">
        <v>43828</v>
      </c>
      <c r="AN3963">
        <v>2667</v>
      </c>
      <c r="AO3963">
        <v>2492</v>
      </c>
      <c r="AP3963" s="301">
        <v>43645</v>
      </c>
      <c r="AQ3963">
        <v>2387</v>
      </c>
      <c r="AR3963">
        <v>1869</v>
      </c>
      <c r="AS3963" s="301">
        <v>43280</v>
      </c>
      <c r="AT3963">
        <v>2796</v>
      </c>
      <c r="AU3963">
        <v>2830</v>
      </c>
    </row>
    <row r="3964" spans="1:47" x14ac:dyDescent="0.2">
      <c r="A3964" s="102">
        <v>3879</v>
      </c>
      <c r="B3964">
        <v>1808</v>
      </c>
      <c r="C3964" t="s">
        <v>465</v>
      </c>
      <c r="D3964" t="s">
        <v>907</v>
      </c>
      <c r="E3964">
        <v>1358</v>
      </c>
      <c r="F3964">
        <v>1347</v>
      </c>
      <c r="G3964">
        <v>800</v>
      </c>
      <c r="H3964" t="s">
        <v>898</v>
      </c>
      <c r="I3964">
        <v>9412</v>
      </c>
      <c r="J3964" t="s">
        <v>452</v>
      </c>
      <c r="K3964" t="s">
        <v>900</v>
      </c>
      <c r="L3964">
        <v>402</v>
      </c>
      <c r="M3964">
        <v>391</v>
      </c>
      <c r="N3964">
        <v>2800</v>
      </c>
      <c r="O3964" t="s">
        <v>901</v>
      </c>
      <c r="P3964">
        <v>0.92097760009471397</v>
      </c>
      <c r="Q3964">
        <v>0.86185100980295903</v>
      </c>
      <c r="R3964" s="15">
        <v>3.1304908630243098E-7</v>
      </c>
      <c r="S3964">
        <v>5.7248712269058297E-2</v>
      </c>
      <c r="T3964">
        <v>4.0054920054460501</v>
      </c>
      <c r="U3964">
        <v>4.0054920054460501</v>
      </c>
      <c r="V3964">
        <v>2.9159110878811298</v>
      </c>
      <c r="W3964">
        <v>13.62</v>
      </c>
      <c r="X3964">
        <v>1.6</v>
      </c>
      <c r="Y3964">
        <v>-393667</v>
      </c>
      <c r="Z3964">
        <v>-24604</v>
      </c>
      <c r="AA3964">
        <v>-1.25</v>
      </c>
      <c r="AB3964">
        <v>16</v>
      </c>
      <c r="AC3964">
        <v>6</v>
      </c>
      <c r="AD3964">
        <v>10</v>
      </c>
      <c r="AE3964">
        <v>37.5</v>
      </c>
      <c r="AF3964">
        <v>20</v>
      </c>
      <c r="AG3964">
        <v>1</v>
      </c>
      <c r="AH3964">
        <v>2</v>
      </c>
      <c r="AI3964">
        <v>13</v>
      </c>
      <c r="AJ3964" s="301">
        <v>43919</v>
      </c>
      <c r="AK3964">
        <v>1203</v>
      </c>
      <c r="AL3964">
        <v>393</v>
      </c>
      <c r="AM3964" s="301">
        <v>43828</v>
      </c>
      <c r="AN3964">
        <v>1471</v>
      </c>
      <c r="AO3964">
        <v>485</v>
      </c>
      <c r="AP3964" s="301">
        <v>43645</v>
      </c>
      <c r="AQ3964">
        <v>1123</v>
      </c>
      <c r="AR3964">
        <v>438</v>
      </c>
      <c r="AS3964" s="301">
        <v>43280</v>
      </c>
      <c r="AT3964">
        <v>1490</v>
      </c>
      <c r="AU3964">
        <v>538</v>
      </c>
    </row>
    <row r="3965" spans="1:47" x14ac:dyDescent="0.2">
      <c r="A3965" s="102">
        <v>1193</v>
      </c>
      <c r="B3965">
        <v>3038</v>
      </c>
      <c r="C3965" t="s">
        <v>790</v>
      </c>
      <c r="D3965" t="s">
        <v>905</v>
      </c>
      <c r="E3965">
        <v>6080</v>
      </c>
      <c r="F3965">
        <v>6130</v>
      </c>
      <c r="G3965">
        <v>100</v>
      </c>
      <c r="H3965" t="s">
        <v>898</v>
      </c>
      <c r="I3965">
        <v>3774</v>
      </c>
      <c r="J3965" t="s">
        <v>526</v>
      </c>
      <c r="K3965" t="s">
        <v>900</v>
      </c>
      <c r="L3965">
        <v>3675</v>
      </c>
      <c r="M3965">
        <v>3690</v>
      </c>
      <c r="N3965">
        <v>200</v>
      </c>
      <c r="O3965" t="s">
        <v>901</v>
      </c>
      <c r="P3965">
        <v>0.65509865777602005</v>
      </c>
      <c r="Q3965">
        <v>0.943691525269167</v>
      </c>
      <c r="R3965">
        <v>0.25226649173003901</v>
      </c>
      <c r="S3965">
        <v>2.2316792224879201E-2</v>
      </c>
      <c r="T3965">
        <v>1.8938118134817901</v>
      </c>
      <c r="U3965">
        <v>1.8938118134817901</v>
      </c>
      <c r="V3965">
        <v>1.9714206361823601</v>
      </c>
      <c r="W3965">
        <v>15.33</v>
      </c>
      <c r="X3965">
        <v>20.39</v>
      </c>
      <c r="Y3965">
        <v>-393746</v>
      </c>
      <c r="Z3965">
        <v>-28125</v>
      </c>
      <c r="AA3965">
        <v>-1.31</v>
      </c>
      <c r="AB3965">
        <v>14</v>
      </c>
      <c r="AC3965">
        <v>5</v>
      </c>
      <c r="AD3965">
        <v>9</v>
      </c>
      <c r="AE3965">
        <v>35.71</v>
      </c>
      <c r="AF3965">
        <v>19</v>
      </c>
      <c r="AG3965">
        <v>1</v>
      </c>
      <c r="AH3965">
        <v>4</v>
      </c>
      <c r="AI3965">
        <v>9</v>
      </c>
      <c r="AJ3965" s="301">
        <v>43919</v>
      </c>
      <c r="AK3965">
        <v>4390</v>
      </c>
      <c r="AL3965">
        <v>3410</v>
      </c>
      <c r="AM3965" s="301">
        <v>43828</v>
      </c>
      <c r="AN3965">
        <v>3750</v>
      </c>
      <c r="AO3965">
        <v>2945</v>
      </c>
      <c r="AP3965" s="301">
        <v>43645</v>
      </c>
      <c r="AQ3965">
        <v>2690</v>
      </c>
      <c r="AR3965">
        <v>2020</v>
      </c>
      <c r="AS3965" s="301">
        <v>43280</v>
      </c>
      <c r="AT3965">
        <v>1345</v>
      </c>
      <c r="AU3965">
        <v>2168</v>
      </c>
    </row>
    <row r="3966" spans="1:47" x14ac:dyDescent="0.2">
      <c r="A3966" s="102">
        <v>2006</v>
      </c>
      <c r="B3966">
        <v>7459</v>
      </c>
      <c r="C3966" t="s">
        <v>604</v>
      </c>
      <c r="D3966" t="s">
        <v>905</v>
      </c>
      <c r="E3966">
        <v>2035</v>
      </c>
      <c r="F3966">
        <v>2036</v>
      </c>
      <c r="G3966">
        <v>500</v>
      </c>
      <c r="H3966" t="s">
        <v>898</v>
      </c>
      <c r="I3966">
        <v>7762</v>
      </c>
      <c r="J3966" t="s">
        <v>1040</v>
      </c>
      <c r="K3966" t="s">
        <v>906</v>
      </c>
      <c r="L3966">
        <v>350</v>
      </c>
      <c r="M3966">
        <v>343</v>
      </c>
      <c r="N3966">
        <v>3000</v>
      </c>
      <c r="O3966" t="s">
        <v>901</v>
      </c>
      <c r="P3966">
        <v>0.63509781976063695</v>
      </c>
      <c r="Q3966">
        <v>0.92455604988394802</v>
      </c>
      <c r="R3966">
        <v>9.42923534743281E-2</v>
      </c>
      <c r="S3966" s="15">
        <v>1.13505300544442E-2</v>
      </c>
      <c r="T3966">
        <v>1.7101115237887701</v>
      </c>
      <c r="U3966">
        <v>1.7101115237887701</v>
      </c>
      <c r="V3966">
        <v>0.83437277740401805</v>
      </c>
      <c r="W3966">
        <v>5.85</v>
      </c>
      <c r="X3966">
        <v>1.08</v>
      </c>
      <c r="Y3966">
        <v>-394849</v>
      </c>
      <c r="Z3966">
        <v>-24678</v>
      </c>
      <c r="AA3966">
        <v>-1.24</v>
      </c>
      <c r="AB3966">
        <v>16</v>
      </c>
      <c r="AC3966">
        <v>5</v>
      </c>
      <c r="AD3966">
        <v>11</v>
      </c>
      <c r="AE3966">
        <v>31.25</v>
      </c>
      <c r="AF3966">
        <v>20</v>
      </c>
      <c r="AG3966">
        <v>1</v>
      </c>
      <c r="AH3966">
        <v>2</v>
      </c>
      <c r="AI3966">
        <v>13</v>
      </c>
      <c r="AJ3966" s="301">
        <v>43919</v>
      </c>
      <c r="AK3966">
        <v>2183</v>
      </c>
      <c r="AL3966">
        <v>386</v>
      </c>
      <c r="AM3966" s="301">
        <v>43828</v>
      </c>
      <c r="AN3966">
        <v>2413</v>
      </c>
      <c r="AO3966">
        <v>597</v>
      </c>
      <c r="AP3966" s="301">
        <v>43645</v>
      </c>
      <c r="AQ3966">
        <v>2427</v>
      </c>
      <c r="AR3966">
        <v>565</v>
      </c>
      <c r="AS3966" s="301">
        <v>43280</v>
      </c>
      <c r="AT3966">
        <v>2183</v>
      </c>
      <c r="AU3966">
        <v>709</v>
      </c>
    </row>
    <row r="3967" spans="1:47" x14ac:dyDescent="0.2">
      <c r="A3967" s="102">
        <v>3727</v>
      </c>
      <c r="B3967">
        <v>5463</v>
      </c>
      <c r="C3967" t="s">
        <v>63</v>
      </c>
      <c r="D3967" t="s">
        <v>939</v>
      </c>
      <c r="E3967">
        <v>2643</v>
      </c>
      <c r="F3967">
        <v>2662</v>
      </c>
      <c r="G3967">
        <v>400</v>
      </c>
      <c r="H3967" t="s">
        <v>901</v>
      </c>
      <c r="I3967">
        <v>9101</v>
      </c>
      <c r="J3967" t="s">
        <v>682</v>
      </c>
      <c r="K3967" t="s">
        <v>1071</v>
      </c>
      <c r="L3967">
        <v>1484</v>
      </c>
      <c r="M3967">
        <v>1493</v>
      </c>
      <c r="N3967">
        <v>700</v>
      </c>
      <c r="O3967" t="s">
        <v>898</v>
      </c>
      <c r="P3967">
        <v>0.85339708945440096</v>
      </c>
      <c r="Q3967">
        <v>0.86844047470847696</v>
      </c>
      <c r="R3967">
        <v>0.182244969678101</v>
      </c>
      <c r="S3967" s="15">
        <v>5.48668648478189E-2</v>
      </c>
      <c r="T3967">
        <v>-0.45343281907765498</v>
      </c>
      <c r="U3967">
        <v>0.45343281907765498</v>
      </c>
      <c r="V3967">
        <v>0.38250153920049101</v>
      </c>
      <c r="W3967">
        <v>-2.67</v>
      </c>
      <c r="X3967">
        <v>1.85</v>
      </c>
      <c r="Y3967">
        <v>-394860</v>
      </c>
      <c r="Z3967">
        <v>-35896</v>
      </c>
      <c r="AA3967">
        <v>-1.82</v>
      </c>
      <c r="AB3967">
        <v>11</v>
      </c>
      <c r="AC3967">
        <v>3</v>
      </c>
      <c r="AD3967">
        <v>8</v>
      </c>
      <c r="AE3967">
        <v>27.27</v>
      </c>
      <c r="AF3967">
        <v>13</v>
      </c>
      <c r="AG3967">
        <v>1</v>
      </c>
      <c r="AH3967">
        <v>4</v>
      </c>
      <c r="AI3967">
        <v>6</v>
      </c>
      <c r="AJ3967" s="301">
        <v>43919</v>
      </c>
      <c r="AK3967">
        <v>2771</v>
      </c>
      <c r="AL3967">
        <v>1336</v>
      </c>
      <c r="AM3967" s="301">
        <v>43828</v>
      </c>
      <c r="AN3967">
        <v>3080</v>
      </c>
      <c r="AO3967">
        <v>1981</v>
      </c>
      <c r="AP3967" s="301">
        <v>43645</v>
      </c>
      <c r="AQ3967">
        <v>3030</v>
      </c>
      <c r="AR3967">
        <v>1776</v>
      </c>
      <c r="AS3967" s="301">
        <v>43280</v>
      </c>
      <c r="AT3967">
        <v>3660</v>
      </c>
      <c r="AU3967">
        <v>2162</v>
      </c>
    </row>
    <row r="3968" spans="1:47" x14ac:dyDescent="0.2">
      <c r="A3968" s="102">
        <v>232</v>
      </c>
      <c r="B3968">
        <v>5631</v>
      </c>
      <c r="C3968" t="s">
        <v>1053</v>
      </c>
      <c r="D3968" t="s">
        <v>909</v>
      </c>
      <c r="E3968">
        <v>1520</v>
      </c>
      <c r="F3968">
        <v>1508</v>
      </c>
      <c r="G3968">
        <v>700</v>
      </c>
      <c r="H3968" t="s">
        <v>898</v>
      </c>
      <c r="I3968">
        <v>9101</v>
      </c>
      <c r="J3968" t="s">
        <v>682</v>
      </c>
      <c r="K3968" t="s">
        <v>1071</v>
      </c>
      <c r="L3968">
        <v>1484</v>
      </c>
      <c r="M3968">
        <v>1493</v>
      </c>
      <c r="N3968">
        <v>700</v>
      </c>
      <c r="O3968" t="s">
        <v>901</v>
      </c>
      <c r="P3968">
        <v>0.95450379541907004</v>
      </c>
      <c r="Q3968">
        <v>0.96622796909975595</v>
      </c>
      <c r="R3968">
        <v>4.59462329803047E-3</v>
      </c>
      <c r="S3968">
        <v>5.9383915669670197E-3</v>
      </c>
      <c r="T3968">
        <v>0.86266473019819201</v>
      </c>
      <c r="U3968">
        <v>0.86266473019819201</v>
      </c>
      <c r="V3968">
        <v>0.917768706853896</v>
      </c>
      <c r="W3968">
        <v>4.72</v>
      </c>
      <c r="X3968">
        <v>0.99</v>
      </c>
      <c r="Y3968">
        <v>-394979</v>
      </c>
      <c r="Z3968">
        <v>-32915</v>
      </c>
      <c r="AA3968">
        <v>-1.61</v>
      </c>
      <c r="AB3968">
        <v>12</v>
      </c>
      <c r="AC3968">
        <v>3</v>
      </c>
      <c r="AD3968">
        <v>9</v>
      </c>
      <c r="AE3968">
        <v>25</v>
      </c>
      <c r="AF3968">
        <v>19</v>
      </c>
      <c r="AG3968">
        <v>1</v>
      </c>
      <c r="AH3968">
        <v>2</v>
      </c>
      <c r="AI3968">
        <v>9</v>
      </c>
      <c r="AJ3968" s="301">
        <v>43919</v>
      </c>
      <c r="AK3968">
        <v>1267</v>
      </c>
      <c r="AL3968">
        <v>1336</v>
      </c>
      <c r="AM3968" s="301">
        <v>43828</v>
      </c>
      <c r="AN3968">
        <v>2157</v>
      </c>
      <c r="AO3968">
        <v>1981</v>
      </c>
      <c r="AP3968" s="301">
        <v>43645</v>
      </c>
      <c r="AQ3968">
        <v>1903</v>
      </c>
      <c r="AR3968">
        <v>1776</v>
      </c>
      <c r="AS3968" s="301">
        <v>43280</v>
      </c>
      <c r="AT3968">
        <v>2766</v>
      </c>
      <c r="AU3968">
        <v>2162</v>
      </c>
    </row>
    <row r="3969" spans="1:47" x14ac:dyDescent="0.2">
      <c r="A3969" s="102">
        <v>2048</v>
      </c>
      <c r="B3969">
        <v>3863</v>
      </c>
      <c r="C3969" t="s">
        <v>1050</v>
      </c>
      <c r="D3969" t="s">
        <v>1049</v>
      </c>
      <c r="E3969">
        <v>1536</v>
      </c>
      <c r="F3969">
        <v>1503</v>
      </c>
      <c r="G3969">
        <v>700</v>
      </c>
      <c r="H3969" t="s">
        <v>901</v>
      </c>
      <c r="I3969">
        <v>6474</v>
      </c>
      <c r="J3969" t="s">
        <v>1401</v>
      </c>
      <c r="K3969" t="s">
        <v>909</v>
      </c>
      <c r="L3969">
        <v>3350</v>
      </c>
      <c r="M3969">
        <v>3370</v>
      </c>
      <c r="N3969">
        <v>300</v>
      </c>
      <c r="O3969" t="s">
        <v>898</v>
      </c>
      <c r="P3969">
        <v>0.729023560147401</v>
      </c>
      <c r="Q3969">
        <v>0.92349156217710404</v>
      </c>
      <c r="R3969" s="15">
        <v>5.3490369126995098E-2</v>
      </c>
      <c r="S3969">
        <v>5.1306705233965202E-2</v>
      </c>
      <c r="T3969">
        <v>-1.0882644782570901</v>
      </c>
      <c r="U3969">
        <v>1.0882644782570901</v>
      </c>
      <c r="V3969">
        <v>0.82543295945761197</v>
      </c>
      <c r="W3969">
        <v>-11.56</v>
      </c>
      <c r="X3969">
        <v>4.07</v>
      </c>
      <c r="Y3969">
        <v>-396546</v>
      </c>
      <c r="Z3969">
        <v>-28325</v>
      </c>
      <c r="AA3969">
        <v>-1.45</v>
      </c>
      <c r="AB3969">
        <v>14</v>
      </c>
      <c r="AC3969">
        <v>6</v>
      </c>
      <c r="AD3969">
        <v>8</v>
      </c>
      <c r="AE3969">
        <v>42.86</v>
      </c>
      <c r="AF3969">
        <v>20</v>
      </c>
      <c r="AG3969">
        <v>1</v>
      </c>
      <c r="AH3969">
        <v>4</v>
      </c>
      <c r="AI3969">
        <v>9</v>
      </c>
      <c r="AJ3969" s="301">
        <v>43919</v>
      </c>
      <c r="AK3969">
        <v>1583</v>
      </c>
      <c r="AL3969">
        <v>3005</v>
      </c>
      <c r="AM3969" s="301">
        <v>43828</v>
      </c>
      <c r="AN3969">
        <v>1848</v>
      </c>
      <c r="AO3969">
        <v>4815</v>
      </c>
      <c r="AP3969" s="301">
        <v>43645</v>
      </c>
      <c r="AQ3969">
        <v>1925</v>
      </c>
      <c r="AR3969">
        <v>4660</v>
      </c>
      <c r="AS3969" s="301">
        <v>43280</v>
      </c>
      <c r="AT3969">
        <v>1732</v>
      </c>
      <c r="AU3969">
        <v>5050</v>
      </c>
    </row>
    <row r="3970" spans="1:47" x14ac:dyDescent="0.2">
      <c r="A3970" s="102">
        <v>168</v>
      </c>
      <c r="B3970">
        <v>5711</v>
      </c>
      <c r="C3970" t="s">
        <v>1266</v>
      </c>
      <c r="D3970" t="s">
        <v>911</v>
      </c>
      <c r="E3970">
        <v>2266</v>
      </c>
      <c r="F3970">
        <v>2250</v>
      </c>
      <c r="G3970">
        <v>400</v>
      </c>
      <c r="H3970" t="s">
        <v>901</v>
      </c>
      <c r="I3970">
        <v>6473</v>
      </c>
      <c r="J3970" t="s">
        <v>806</v>
      </c>
      <c r="K3970" t="s">
        <v>909</v>
      </c>
      <c r="L3970">
        <v>816</v>
      </c>
      <c r="M3970">
        <v>805</v>
      </c>
      <c r="N3970">
        <v>1100</v>
      </c>
      <c r="O3970" t="s">
        <v>898</v>
      </c>
      <c r="P3970">
        <v>0.93127162446180001</v>
      </c>
      <c r="Q3970">
        <v>0.969206075096961</v>
      </c>
      <c r="R3970">
        <v>0.21357280974274501</v>
      </c>
      <c r="S3970" s="15">
        <v>1.0593515153738299E-2</v>
      </c>
      <c r="T3970">
        <v>-0.212655226253435</v>
      </c>
      <c r="U3970">
        <v>0.212655226253435</v>
      </c>
      <c r="V3970">
        <v>0.24913072914411</v>
      </c>
      <c r="W3970">
        <v>-1.33</v>
      </c>
      <c r="X3970">
        <v>1.61</v>
      </c>
      <c r="Y3970">
        <v>-398249</v>
      </c>
      <c r="Z3970">
        <v>-24891</v>
      </c>
      <c r="AA3970">
        <v>-1.3</v>
      </c>
      <c r="AB3970">
        <v>16</v>
      </c>
      <c r="AC3970">
        <v>6</v>
      </c>
      <c r="AD3970">
        <v>10</v>
      </c>
      <c r="AE3970">
        <v>37.5</v>
      </c>
      <c r="AF3970">
        <v>17</v>
      </c>
      <c r="AG3970">
        <v>1</v>
      </c>
      <c r="AH3970">
        <v>5</v>
      </c>
      <c r="AI3970">
        <v>10</v>
      </c>
      <c r="AJ3970" s="301">
        <v>43919</v>
      </c>
      <c r="AK3970">
        <v>2207</v>
      </c>
      <c r="AL3970">
        <v>755</v>
      </c>
      <c r="AM3970" s="301">
        <v>43828</v>
      </c>
      <c r="AN3970">
        <v>2977</v>
      </c>
      <c r="AO3970">
        <v>1301</v>
      </c>
      <c r="AP3970" s="301">
        <v>43645</v>
      </c>
      <c r="AQ3970">
        <v>3125</v>
      </c>
      <c r="AR3970">
        <v>1355</v>
      </c>
      <c r="AS3970" s="301">
        <v>43280</v>
      </c>
      <c r="AT3970">
        <v>2976</v>
      </c>
      <c r="AU3970">
        <v>1484</v>
      </c>
    </row>
    <row r="3971" spans="1:47" x14ac:dyDescent="0.2">
      <c r="A3971" s="102">
        <v>1008</v>
      </c>
      <c r="B3971">
        <v>6501</v>
      </c>
      <c r="C3971" t="s">
        <v>1022</v>
      </c>
      <c r="D3971" t="s">
        <v>903</v>
      </c>
      <c r="E3971">
        <v>3390</v>
      </c>
      <c r="F3971">
        <v>3395</v>
      </c>
      <c r="G3971">
        <v>300</v>
      </c>
      <c r="H3971" t="s">
        <v>901</v>
      </c>
      <c r="I3971">
        <v>6770</v>
      </c>
      <c r="J3971" t="s">
        <v>21</v>
      </c>
      <c r="K3971" t="s">
        <v>903</v>
      </c>
      <c r="L3971">
        <v>1390</v>
      </c>
      <c r="M3971">
        <v>1344</v>
      </c>
      <c r="N3971">
        <v>800</v>
      </c>
      <c r="O3971" t="s">
        <v>898</v>
      </c>
      <c r="P3971">
        <v>0.94662808136685594</v>
      </c>
      <c r="Q3971">
        <v>0.94721663525608901</v>
      </c>
      <c r="R3971">
        <v>0.185519394675427</v>
      </c>
      <c r="S3971" s="15">
        <v>5.0248946971549899E-2</v>
      </c>
      <c r="T3971">
        <v>-0.90934873189561405</v>
      </c>
      <c r="U3971">
        <v>0.90934873189561405</v>
      </c>
      <c r="V3971">
        <v>1.2083541331542</v>
      </c>
      <c r="W3971">
        <v>-9.5399999999999991</v>
      </c>
      <c r="X3971">
        <v>5.57</v>
      </c>
      <c r="Y3971">
        <v>-398370</v>
      </c>
      <c r="Z3971">
        <v>-44263</v>
      </c>
      <c r="AA3971">
        <v>-2.73</v>
      </c>
      <c r="AB3971">
        <v>9</v>
      </c>
      <c r="AC3971">
        <v>3</v>
      </c>
      <c r="AD3971">
        <v>6</v>
      </c>
      <c r="AE3971">
        <v>33.33</v>
      </c>
      <c r="AF3971">
        <v>16</v>
      </c>
      <c r="AG3971">
        <v>1</v>
      </c>
      <c r="AH3971">
        <v>4</v>
      </c>
      <c r="AI3971">
        <v>4</v>
      </c>
      <c r="AJ3971" s="301">
        <v>43919</v>
      </c>
      <c r="AK3971">
        <v>3109</v>
      </c>
      <c r="AL3971">
        <v>1055</v>
      </c>
      <c r="AM3971" s="301">
        <v>43828</v>
      </c>
      <c r="AN3971">
        <v>4626</v>
      </c>
      <c r="AO3971">
        <v>2492</v>
      </c>
      <c r="AP3971" s="301">
        <v>43645</v>
      </c>
      <c r="AQ3971">
        <v>4045</v>
      </c>
      <c r="AR3971">
        <v>1869</v>
      </c>
      <c r="AS3971" s="301">
        <v>43280</v>
      </c>
      <c r="AT3971">
        <v>3840.5</v>
      </c>
      <c r="AU3971">
        <v>2830</v>
      </c>
    </row>
    <row r="3972" spans="1:47" x14ac:dyDescent="0.2">
      <c r="A3972" s="102">
        <v>2811</v>
      </c>
      <c r="B3972">
        <v>5801</v>
      </c>
      <c r="C3972" t="s">
        <v>1105</v>
      </c>
      <c r="D3972" t="s">
        <v>911</v>
      </c>
      <c r="E3972">
        <v>2587</v>
      </c>
      <c r="F3972">
        <v>2592</v>
      </c>
      <c r="G3972">
        <v>400</v>
      </c>
      <c r="H3972" t="s">
        <v>898</v>
      </c>
      <c r="I3972">
        <v>6326</v>
      </c>
      <c r="J3972" t="s">
        <v>1450</v>
      </c>
      <c r="K3972" t="s">
        <v>909</v>
      </c>
      <c r="L3972">
        <v>1614.5</v>
      </c>
      <c r="M3972">
        <v>1599</v>
      </c>
      <c r="N3972">
        <v>600</v>
      </c>
      <c r="O3972" t="s">
        <v>901</v>
      </c>
      <c r="P3972">
        <v>0.93153750105965405</v>
      </c>
      <c r="Q3972">
        <v>0.90324879039484796</v>
      </c>
      <c r="R3972" s="15">
        <v>0.471479752857628</v>
      </c>
      <c r="S3972">
        <v>9.5965380901845906E-2</v>
      </c>
      <c r="T3972">
        <v>0.50067647848116703</v>
      </c>
      <c r="U3972">
        <v>0.50067647848116703</v>
      </c>
      <c r="V3972">
        <v>0.34738358953265602</v>
      </c>
      <c r="W3972">
        <v>3.67</v>
      </c>
      <c r="X3972">
        <v>7.47</v>
      </c>
      <c r="Y3972">
        <v>-398736</v>
      </c>
      <c r="Z3972">
        <v>-36249</v>
      </c>
      <c r="AA3972">
        <v>-2.14</v>
      </c>
      <c r="AB3972">
        <v>11</v>
      </c>
      <c r="AC3972">
        <v>3</v>
      </c>
      <c r="AD3972">
        <v>8</v>
      </c>
      <c r="AE3972">
        <v>27.27</v>
      </c>
      <c r="AF3972">
        <v>21</v>
      </c>
      <c r="AG3972">
        <v>1</v>
      </c>
      <c r="AH3972">
        <v>3</v>
      </c>
      <c r="AI3972">
        <v>7</v>
      </c>
      <c r="AJ3972" s="301">
        <v>43919</v>
      </c>
      <c r="AK3972">
        <v>1979</v>
      </c>
      <c r="AL3972">
        <v>1398.5</v>
      </c>
      <c r="AM3972" s="301">
        <v>43828</v>
      </c>
      <c r="AN3972">
        <v>2820</v>
      </c>
      <c r="AO3972">
        <v>1726</v>
      </c>
      <c r="AP3972" s="301">
        <v>43645</v>
      </c>
      <c r="AQ3972">
        <v>3245</v>
      </c>
      <c r="AR3972">
        <v>1813</v>
      </c>
      <c r="AS3972" s="301">
        <v>43280</v>
      </c>
      <c r="AT3972">
        <v>3820</v>
      </c>
      <c r="AU3972">
        <v>1732</v>
      </c>
    </row>
    <row r="3973" spans="1:47" x14ac:dyDescent="0.2">
      <c r="A3973" s="102">
        <v>1522</v>
      </c>
      <c r="B3973">
        <v>9101</v>
      </c>
      <c r="C3973" t="s">
        <v>682</v>
      </c>
      <c r="D3973" t="s">
        <v>1071</v>
      </c>
      <c r="E3973">
        <v>1484</v>
      </c>
      <c r="F3973">
        <v>1493</v>
      </c>
      <c r="G3973">
        <v>700</v>
      </c>
      <c r="H3973" t="s">
        <v>901</v>
      </c>
      <c r="I3973">
        <v>9616</v>
      </c>
      <c r="J3973" t="s">
        <v>1156</v>
      </c>
      <c r="K3973" t="s">
        <v>910</v>
      </c>
      <c r="L3973">
        <v>3730</v>
      </c>
      <c r="M3973">
        <v>3595</v>
      </c>
      <c r="N3973">
        <v>300</v>
      </c>
      <c r="O3973" t="s">
        <v>898</v>
      </c>
      <c r="P3973">
        <v>0.92984929460559995</v>
      </c>
      <c r="Q3973">
        <v>0.93620493915500402</v>
      </c>
      <c r="R3973">
        <v>1.0523184163276E-3</v>
      </c>
      <c r="S3973">
        <v>6.7502909921576107E-2</v>
      </c>
      <c r="T3973">
        <v>-1.11780460876442</v>
      </c>
      <c r="U3973">
        <v>1.11780460876442</v>
      </c>
      <c r="V3973">
        <v>1.24677872718497</v>
      </c>
      <c r="W3973">
        <v>-19.78</v>
      </c>
      <c r="X3973">
        <v>3.1</v>
      </c>
      <c r="Y3973">
        <v>-399582</v>
      </c>
      <c r="Z3973">
        <v>-30737</v>
      </c>
      <c r="AA3973">
        <v>-1.53</v>
      </c>
      <c r="AB3973">
        <v>13</v>
      </c>
      <c r="AC3973">
        <v>3</v>
      </c>
      <c r="AD3973">
        <v>10</v>
      </c>
      <c r="AE3973">
        <v>23.08</v>
      </c>
      <c r="AF3973">
        <v>18</v>
      </c>
      <c r="AG3973">
        <v>1</v>
      </c>
      <c r="AH3973">
        <v>6</v>
      </c>
      <c r="AI3973">
        <v>6</v>
      </c>
      <c r="AJ3973" s="301">
        <v>43919</v>
      </c>
      <c r="AK3973">
        <v>1336</v>
      </c>
      <c r="AL3973">
        <v>2291</v>
      </c>
      <c r="AM3973" s="301">
        <v>43828</v>
      </c>
      <c r="AN3973">
        <v>1981</v>
      </c>
      <c r="AO3973">
        <v>5180</v>
      </c>
      <c r="AP3973" s="301">
        <v>43645</v>
      </c>
      <c r="AQ3973">
        <v>1776</v>
      </c>
      <c r="AR3973">
        <v>5240</v>
      </c>
      <c r="AS3973" s="301">
        <v>43280</v>
      </c>
      <c r="AT3973">
        <v>2162</v>
      </c>
      <c r="AU3973">
        <v>5940</v>
      </c>
    </row>
    <row r="3974" spans="1:47" x14ac:dyDescent="0.2">
      <c r="A3974" s="102">
        <v>3887</v>
      </c>
      <c r="B3974">
        <v>5463</v>
      </c>
      <c r="C3974" t="s">
        <v>63</v>
      </c>
      <c r="D3974" t="s">
        <v>939</v>
      </c>
      <c r="E3974">
        <v>2643</v>
      </c>
      <c r="F3974">
        <v>2662</v>
      </c>
      <c r="G3974">
        <v>400</v>
      </c>
      <c r="H3974" t="s">
        <v>901</v>
      </c>
      <c r="I3974">
        <v>6925</v>
      </c>
      <c r="J3974" t="s">
        <v>1177</v>
      </c>
      <c r="K3974" t="s">
        <v>903</v>
      </c>
      <c r="L3974">
        <v>1339</v>
      </c>
      <c r="M3974">
        <v>1427</v>
      </c>
      <c r="N3974">
        <v>700</v>
      </c>
      <c r="O3974" t="s">
        <v>898</v>
      </c>
      <c r="P3974">
        <v>0.78392376323882196</v>
      </c>
      <c r="Q3974">
        <v>0.86137612937437602</v>
      </c>
      <c r="R3974">
        <v>0.21653982577744901</v>
      </c>
      <c r="S3974">
        <v>6.99371875694863E-3</v>
      </c>
      <c r="T3974">
        <v>-1.5189206703849101</v>
      </c>
      <c r="U3974">
        <v>1.5189206703849101</v>
      </c>
      <c r="V3974">
        <v>0.84035319315408397</v>
      </c>
      <c r="W3974">
        <v>-18.03</v>
      </c>
      <c r="X3974">
        <v>6.19</v>
      </c>
      <c r="Y3974">
        <v>-400880</v>
      </c>
      <c r="Z3974">
        <v>-25055</v>
      </c>
      <c r="AA3974">
        <v>-1.1200000000000001</v>
      </c>
      <c r="AB3974">
        <v>16</v>
      </c>
      <c r="AC3974">
        <v>8</v>
      </c>
      <c r="AD3974">
        <v>8</v>
      </c>
      <c r="AE3974">
        <v>50</v>
      </c>
      <c r="AF3974">
        <v>19</v>
      </c>
      <c r="AG3974">
        <v>0</v>
      </c>
      <c r="AH3974">
        <v>3</v>
      </c>
      <c r="AI3974">
        <v>13</v>
      </c>
      <c r="AJ3974" s="301">
        <v>43919</v>
      </c>
      <c r="AK3974">
        <v>2771</v>
      </c>
      <c r="AL3974">
        <v>1060</v>
      </c>
      <c r="AM3974" s="301">
        <v>43828</v>
      </c>
      <c r="AN3974">
        <v>3080</v>
      </c>
      <c r="AO3974">
        <v>1624</v>
      </c>
      <c r="AP3974" s="301">
        <v>43645</v>
      </c>
      <c r="AQ3974">
        <v>3030</v>
      </c>
      <c r="AR3974">
        <v>1435</v>
      </c>
      <c r="AS3974" s="301">
        <v>43280</v>
      </c>
      <c r="AT3974">
        <v>3660</v>
      </c>
      <c r="AU3974">
        <v>1385</v>
      </c>
    </row>
    <row r="3975" spans="1:47" x14ac:dyDescent="0.2">
      <c r="A3975" s="102">
        <v>1967</v>
      </c>
      <c r="B3975">
        <v>4091</v>
      </c>
      <c r="C3975" t="s">
        <v>1334</v>
      </c>
      <c r="D3975" t="s">
        <v>920</v>
      </c>
      <c r="E3975">
        <v>1721</v>
      </c>
      <c r="F3975">
        <v>1751</v>
      </c>
      <c r="G3975">
        <v>600</v>
      </c>
      <c r="H3975" t="s">
        <v>901</v>
      </c>
      <c r="I3975">
        <v>7202</v>
      </c>
      <c r="J3975" t="s">
        <v>596</v>
      </c>
      <c r="K3975" t="s">
        <v>913</v>
      </c>
      <c r="L3975">
        <v>950.5</v>
      </c>
      <c r="M3975">
        <v>944.8</v>
      </c>
      <c r="N3975">
        <v>1100</v>
      </c>
      <c r="O3975" t="s">
        <v>898</v>
      </c>
      <c r="P3975">
        <v>0.92227036430621201</v>
      </c>
      <c r="Q3975">
        <v>0.92589059663735795</v>
      </c>
      <c r="R3975">
        <v>6.3675415363717899E-3</v>
      </c>
      <c r="S3975" s="15">
        <v>4.3361620790533802E-2</v>
      </c>
      <c r="T3975">
        <v>-1.14632379154716</v>
      </c>
      <c r="U3975">
        <v>1.14632379154716</v>
      </c>
      <c r="V3975">
        <v>1.52390390635297</v>
      </c>
      <c r="W3975">
        <v>-9.99</v>
      </c>
      <c r="X3975">
        <v>1.08</v>
      </c>
      <c r="Y3975">
        <v>-401357</v>
      </c>
      <c r="Z3975">
        <v>-26757</v>
      </c>
      <c r="AA3975">
        <v>-1.2</v>
      </c>
      <c r="AB3975">
        <v>15</v>
      </c>
      <c r="AC3975">
        <v>7</v>
      </c>
      <c r="AD3975">
        <v>8</v>
      </c>
      <c r="AE3975">
        <v>46.67</v>
      </c>
      <c r="AF3975">
        <v>20</v>
      </c>
      <c r="AG3975">
        <v>0</v>
      </c>
      <c r="AH3975">
        <v>1</v>
      </c>
      <c r="AI3975">
        <v>14</v>
      </c>
      <c r="AJ3975" s="301">
        <v>43919</v>
      </c>
      <c r="AK3975">
        <v>1662</v>
      </c>
      <c r="AL3975">
        <v>745.1</v>
      </c>
      <c r="AM3975" s="301">
        <v>43828</v>
      </c>
      <c r="AN3975">
        <v>2428</v>
      </c>
      <c r="AO3975">
        <v>1299</v>
      </c>
      <c r="AP3975" s="301">
        <v>43645</v>
      </c>
      <c r="AQ3975">
        <v>2285</v>
      </c>
      <c r="AR3975">
        <v>1247</v>
      </c>
      <c r="AS3975" s="301">
        <v>43280</v>
      </c>
      <c r="AT3975">
        <v>1526</v>
      </c>
      <c r="AU3975">
        <v>1430.5</v>
      </c>
    </row>
    <row r="3976" spans="1:47" x14ac:dyDescent="0.2">
      <c r="A3976" s="102">
        <v>3271</v>
      </c>
      <c r="B3976">
        <v>2587</v>
      </c>
      <c r="C3976" t="s">
        <v>1233</v>
      </c>
      <c r="D3976" t="s">
        <v>923</v>
      </c>
      <c r="E3976">
        <v>4200</v>
      </c>
      <c r="F3976">
        <v>4180</v>
      </c>
      <c r="G3976">
        <v>200</v>
      </c>
      <c r="H3976" t="s">
        <v>901</v>
      </c>
      <c r="I3976">
        <v>6141</v>
      </c>
      <c r="J3976" t="s">
        <v>1069</v>
      </c>
      <c r="K3976" t="s">
        <v>909</v>
      </c>
      <c r="L3976">
        <v>1254</v>
      </c>
      <c r="M3976">
        <v>1256</v>
      </c>
      <c r="N3976">
        <v>700</v>
      </c>
      <c r="O3976" t="s">
        <v>898</v>
      </c>
      <c r="P3976">
        <v>0.78756347926609105</v>
      </c>
      <c r="Q3976">
        <v>0.88688871859773699</v>
      </c>
      <c r="R3976">
        <v>3.0174492951502398E-2</v>
      </c>
      <c r="S3976">
        <v>6.2658713667745102E-3</v>
      </c>
      <c r="T3976">
        <v>-0.85014163844785495</v>
      </c>
      <c r="U3976">
        <v>0.85014163844785495</v>
      </c>
      <c r="V3976">
        <v>0.91849631341128601</v>
      </c>
      <c r="W3976">
        <v>-14.39</v>
      </c>
      <c r="X3976">
        <v>5.17</v>
      </c>
      <c r="Y3976">
        <v>-402932</v>
      </c>
      <c r="Z3976">
        <v>-21207</v>
      </c>
      <c r="AA3976">
        <v>-1.25</v>
      </c>
      <c r="AB3976">
        <v>19</v>
      </c>
      <c r="AC3976">
        <v>6</v>
      </c>
      <c r="AD3976">
        <v>13</v>
      </c>
      <c r="AE3976">
        <v>31.58</v>
      </c>
      <c r="AF3976">
        <v>15</v>
      </c>
      <c r="AG3976">
        <v>5</v>
      </c>
      <c r="AH3976">
        <v>7</v>
      </c>
      <c r="AI3976">
        <v>7</v>
      </c>
      <c r="AJ3976" s="301">
        <v>43919</v>
      </c>
      <c r="AK3976">
        <v>4260</v>
      </c>
      <c r="AL3976">
        <v>906</v>
      </c>
      <c r="AM3976" s="301">
        <v>43828</v>
      </c>
      <c r="AN3976">
        <v>4545</v>
      </c>
      <c r="AO3976">
        <v>1690</v>
      </c>
      <c r="AP3976" s="301">
        <v>43645</v>
      </c>
      <c r="AQ3976">
        <v>4710</v>
      </c>
      <c r="AR3976">
        <v>1836</v>
      </c>
      <c r="AS3976" s="301">
        <v>43280</v>
      </c>
      <c r="AT3976">
        <v>4670</v>
      </c>
      <c r="AU3976">
        <v>1514</v>
      </c>
    </row>
    <row r="3977" spans="1:47" x14ac:dyDescent="0.2">
      <c r="A3977" s="102">
        <v>506</v>
      </c>
      <c r="B3977">
        <v>4208</v>
      </c>
      <c r="C3977" t="s">
        <v>1026</v>
      </c>
      <c r="D3977" t="s">
        <v>920</v>
      </c>
      <c r="E3977">
        <v>1810</v>
      </c>
      <c r="F3977">
        <v>1797</v>
      </c>
      <c r="G3977">
        <v>600</v>
      </c>
      <c r="H3977" t="s">
        <v>901</v>
      </c>
      <c r="I3977">
        <v>6770</v>
      </c>
      <c r="J3977" t="s">
        <v>21</v>
      </c>
      <c r="K3977" t="s">
        <v>903</v>
      </c>
      <c r="L3977">
        <v>1390</v>
      </c>
      <c r="M3977">
        <v>1344</v>
      </c>
      <c r="N3977">
        <v>800</v>
      </c>
      <c r="O3977" t="s">
        <v>898</v>
      </c>
      <c r="P3977">
        <v>0.88464961435274103</v>
      </c>
      <c r="Q3977">
        <v>0.95797470876009805</v>
      </c>
      <c r="R3977">
        <v>0.30013683942208802</v>
      </c>
      <c r="S3977">
        <v>4.2290978017396098E-2</v>
      </c>
      <c r="T3977">
        <v>-1.0472772598145099</v>
      </c>
      <c r="U3977">
        <v>1.0472772598145099</v>
      </c>
      <c r="V3977">
        <v>1.2607076645761699</v>
      </c>
      <c r="W3977">
        <v>-12.76</v>
      </c>
      <c r="X3977">
        <v>0.28000000000000003</v>
      </c>
      <c r="Y3977">
        <v>-403996</v>
      </c>
      <c r="Z3977">
        <v>-28857</v>
      </c>
      <c r="AA3977">
        <v>-1.45</v>
      </c>
      <c r="AB3977">
        <v>14</v>
      </c>
      <c r="AC3977">
        <v>4</v>
      </c>
      <c r="AD3977">
        <v>10</v>
      </c>
      <c r="AE3977">
        <v>28.57</v>
      </c>
      <c r="AF3977">
        <v>18</v>
      </c>
      <c r="AG3977">
        <v>1</v>
      </c>
      <c r="AH3977">
        <v>2</v>
      </c>
      <c r="AI3977">
        <v>11</v>
      </c>
      <c r="AJ3977" s="301">
        <v>43919</v>
      </c>
      <c r="AK3977">
        <v>1691</v>
      </c>
      <c r="AL3977">
        <v>1055</v>
      </c>
      <c r="AM3977" s="301">
        <v>43828</v>
      </c>
      <c r="AN3977">
        <v>2379</v>
      </c>
      <c r="AO3977">
        <v>2492</v>
      </c>
      <c r="AP3977" s="301">
        <v>43645</v>
      </c>
      <c r="AQ3977">
        <v>2298</v>
      </c>
      <c r="AR3977">
        <v>1869</v>
      </c>
      <c r="AS3977" s="301">
        <v>43280</v>
      </c>
      <c r="AT3977">
        <v>2821</v>
      </c>
      <c r="AU3977">
        <v>2830</v>
      </c>
    </row>
    <row r="3978" spans="1:47" x14ac:dyDescent="0.2">
      <c r="A3978" s="102">
        <v>3644</v>
      </c>
      <c r="B3978">
        <v>6753</v>
      </c>
      <c r="C3978" t="s">
        <v>1348</v>
      </c>
      <c r="D3978" t="s">
        <v>903</v>
      </c>
      <c r="E3978">
        <v>1151</v>
      </c>
      <c r="F3978">
        <v>1114</v>
      </c>
      <c r="G3978">
        <v>800</v>
      </c>
      <c r="H3978" t="s">
        <v>901</v>
      </c>
      <c r="I3978">
        <v>7701</v>
      </c>
      <c r="J3978" t="s">
        <v>1200</v>
      </c>
      <c r="K3978" t="s">
        <v>906</v>
      </c>
      <c r="L3978">
        <v>2894</v>
      </c>
      <c r="M3978">
        <v>2847</v>
      </c>
      <c r="N3978">
        <v>300</v>
      </c>
      <c r="O3978" t="s">
        <v>898</v>
      </c>
      <c r="P3978">
        <v>0.53368186272311702</v>
      </c>
      <c r="Q3978">
        <v>0.87184411005325102</v>
      </c>
      <c r="R3978">
        <v>3.9017015438077E-2</v>
      </c>
      <c r="S3978">
        <v>6.2463034700129899E-2</v>
      </c>
      <c r="T3978">
        <v>-1.33135913252419</v>
      </c>
      <c r="U3978">
        <v>1.33135913252419</v>
      </c>
      <c r="V3978">
        <v>0.90588913973936203</v>
      </c>
      <c r="W3978">
        <v>-5.51</v>
      </c>
      <c r="X3978">
        <v>4.34</v>
      </c>
      <c r="Y3978">
        <v>-405626</v>
      </c>
      <c r="Z3978">
        <v>-36875</v>
      </c>
      <c r="AA3978">
        <v>-1.75</v>
      </c>
      <c r="AB3978">
        <v>11</v>
      </c>
      <c r="AC3978">
        <v>3</v>
      </c>
      <c r="AD3978">
        <v>8</v>
      </c>
      <c r="AE3978">
        <v>27.27</v>
      </c>
      <c r="AF3978">
        <v>16</v>
      </c>
      <c r="AG3978">
        <v>1</v>
      </c>
      <c r="AH3978">
        <v>4</v>
      </c>
      <c r="AI3978">
        <v>6</v>
      </c>
      <c r="AJ3978" s="301">
        <v>43919</v>
      </c>
      <c r="AK3978">
        <v>1170</v>
      </c>
      <c r="AL3978">
        <v>2950</v>
      </c>
      <c r="AM3978" s="301">
        <v>43828</v>
      </c>
      <c r="AN3978">
        <v>1685</v>
      </c>
      <c r="AO3978">
        <v>3440</v>
      </c>
      <c r="AP3978" s="301">
        <v>43645</v>
      </c>
      <c r="AQ3978">
        <v>1221</v>
      </c>
      <c r="AR3978">
        <v>2714</v>
      </c>
      <c r="AS3978" s="301">
        <v>43280</v>
      </c>
      <c r="AT3978">
        <v>2490</v>
      </c>
      <c r="AU3978">
        <v>3285</v>
      </c>
    </row>
    <row r="3979" spans="1:47" x14ac:dyDescent="0.2">
      <c r="A3979" s="102">
        <v>290</v>
      </c>
      <c r="B3979">
        <v>2433</v>
      </c>
      <c r="C3979" t="s">
        <v>1202</v>
      </c>
      <c r="D3979" t="s">
        <v>910</v>
      </c>
      <c r="E3979">
        <v>1247</v>
      </c>
      <c r="F3979">
        <v>1239</v>
      </c>
      <c r="G3979">
        <v>800</v>
      </c>
      <c r="H3979" t="s">
        <v>898</v>
      </c>
      <c r="I3979">
        <v>2914</v>
      </c>
      <c r="J3979" t="s">
        <v>994</v>
      </c>
      <c r="K3979" t="s">
        <v>923</v>
      </c>
      <c r="L3979">
        <v>1998.5</v>
      </c>
      <c r="M3979">
        <v>1997</v>
      </c>
      <c r="N3979">
        <v>500</v>
      </c>
      <c r="O3979" t="s">
        <v>901</v>
      </c>
      <c r="P3979">
        <v>0.93146226195761594</v>
      </c>
      <c r="Q3979">
        <v>0.96384425191536305</v>
      </c>
      <c r="R3979" s="15">
        <v>5.8594382375675097E-3</v>
      </c>
      <c r="S3979" s="15">
        <v>5.0388361573072103E-2</v>
      </c>
      <c r="T3979">
        <v>1.42347575641471</v>
      </c>
      <c r="U3979">
        <v>1.42347575641471</v>
      </c>
      <c r="V3979">
        <v>1.04550651064492</v>
      </c>
      <c r="W3979">
        <v>7.91</v>
      </c>
      <c r="X3979">
        <v>0.73</v>
      </c>
      <c r="Y3979">
        <v>-405671</v>
      </c>
      <c r="Z3979">
        <v>-27045</v>
      </c>
      <c r="AA3979">
        <v>-1.42</v>
      </c>
      <c r="AB3979">
        <v>15</v>
      </c>
      <c r="AC3979">
        <v>6</v>
      </c>
      <c r="AD3979">
        <v>9</v>
      </c>
      <c r="AE3979">
        <v>40</v>
      </c>
      <c r="AF3979">
        <v>21</v>
      </c>
      <c r="AG3979">
        <v>1</v>
      </c>
      <c r="AH3979">
        <v>1</v>
      </c>
      <c r="AI3979">
        <v>13</v>
      </c>
      <c r="AJ3979" s="301">
        <v>43919</v>
      </c>
      <c r="AK3979">
        <v>1154</v>
      </c>
      <c r="AL3979">
        <v>2053.5</v>
      </c>
      <c r="AM3979" s="301">
        <v>43828</v>
      </c>
      <c r="AN3979">
        <v>1768</v>
      </c>
      <c r="AO3979">
        <v>2432.5</v>
      </c>
      <c r="AP3979" s="301">
        <v>43645</v>
      </c>
      <c r="AQ3979">
        <v>1849</v>
      </c>
      <c r="AR3979">
        <v>2401</v>
      </c>
      <c r="AS3979" s="301">
        <v>43280</v>
      </c>
      <c r="AT3979">
        <v>1730</v>
      </c>
      <c r="AU3979">
        <v>3013</v>
      </c>
    </row>
    <row r="3980" spans="1:47" x14ac:dyDescent="0.2">
      <c r="A3980" s="102">
        <v>301</v>
      </c>
      <c r="B3980">
        <v>3086</v>
      </c>
      <c r="C3980" t="s">
        <v>503</v>
      </c>
      <c r="D3980" t="s">
        <v>921</v>
      </c>
      <c r="E3980">
        <v>795</v>
      </c>
      <c r="F3980">
        <v>758</v>
      </c>
      <c r="G3980">
        <v>1400</v>
      </c>
      <c r="H3980" t="s">
        <v>901</v>
      </c>
      <c r="I3980">
        <v>6770</v>
      </c>
      <c r="J3980" t="s">
        <v>21</v>
      </c>
      <c r="K3980" t="s">
        <v>903</v>
      </c>
      <c r="L3980">
        <v>1390</v>
      </c>
      <c r="M3980">
        <v>1344</v>
      </c>
      <c r="N3980">
        <v>800</v>
      </c>
      <c r="O3980" t="s">
        <v>898</v>
      </c>
      <c r="P3980">
        <v>0.65219782715125596</v>
      </c>
      <c r="Q3980">
        <v>0.96363295957889505</v>
      </c>
      <c r="R3980">
        <v>0.180328894433398</v>
      </c>
      <c r="S3980">
        <v>3.4423739504703499E-3</v>
      </c>
      <c r="T3980">
        <v>-1.7421628836043801</v>
      </c>
      <c r="U3980">
        <v>1.7421628836043801</v>
      </c>
      <c r="V3980">
        <v>1.7289991372303</v>
      </c>
      <c r="W3980">
        <v>-32.51</v>
      </c>
      <c r="X3980">
        <v>1.3</v>
      </c>
      <c r="Y3980">
        <v>-405674</v>
      </c>
      <c r="Z3980">
        <v>-23863</v>
      </c>
      <c r="AA3980">
        <v>-1.2</v>
      </c>
      <c r="AB3980">
        <v>17</v>
      </c>
      <c r="AC3980">
        <v>7</v>
      </c>
      <c r="AD3980">
        <v>10</v>
      </c>
      <c r="AE3980">
        <v>41.18</v>
      </c>
      <c r="AF3980">
        <v>18</v>
      </c>
      <c r="AG3980">
        <v>2</v>
      </c>
      <c r="AH3980">
        <v>2</v>
      </c>
      <c r="AI3980">
        <v>13</v>
      </c>
      <c r="AJ3980" s="301">
        <v>43919</v>
      </c>
      <c r="AK3980">
        <v>907</v>
      </c>
      <c r="AL3980">
        <v>1055</v>
      </c>
      <c r="AM3980" s="301">
        <v>43828</v>
      </c>
      <c r="AN3980">
        <v>1530</v>
      </c>
      <c r="AO3980">
        <v>2492</v>
      </c>
      <c r="AP3980" s="301">
        <v>43645</v>
      </c>
      <c r="AQ3980">
        <v>1244</v>
      </c>
      <c r="AR3980">
        <v>1869</v>
      </c>
      <c r="AS3980" s="301">
        <v>43280</v>
      </c>
      <c r="AT3980">
        <v>1630</v>
      </c>
      <c r="AU3980">
        <v>2830</v>
      </c>
    </row>
    <row r="3981" spans="1:47" x14ac:dyDescent="0.2">
      <c r="A3981" s="102">
        <v>671</v>
      </c>
      <c r="B3981">
        <v>3863</v>
      </c>
      <c r="C3981" t="s">
        <v>1050</v>
      </c>
      <c r="D3981" t="s">
        <v>1049</v>
      </c>
      <c r="E3981">
        <v>1536</v>
      </c>
      <c r="F3981">
        <v>1503</v>
      </c>
      <c r="G3981">
        <v>700</v>
      </c>
      <c r="H3981" t="s">
        <v>901</v>
      </c>
      <c r="I3981">
        <v>5411</v>
      </c>
      <c r="J3981" t="s">
        <v>1180</v>
      </c>
      <c r="K3981" t="s">
        <v>939</v>
      </c>
      <c r="L3981">
        <v>762</v>
      </c>
      <c r="M3981">
        <v>748</v>
      </c>
      <c r="N3981">
        <v>1400</v>
      </c>
      <c r="O3981" t="s">
        <v>898</v>
      </c>
      <c r="P3981">
        <v>0.84168118209107501</v>
      </c>
      <c r="Q3981">
        <v>0.95397123082035795</v>
      </c>
      <c r="R3981">
        <v>5.9574107929973299E-3</v>
      </c>
      <c r="S3981">
        <v>7.7567915776972397E-3</v>
      </c>
      <c r="T3981">
        <v>-0.297292092803701</v>
      </c>
      <c r="U3981">
        <v>0.297292092803701</v>
      </c>
      <c r="V3981">
        <v>0.44894901059360498</v>
      </c>
      <c r="W3981">
        <v>-2.36</v>
      </c>
      <c r="X3981">
        <v>0.47</v>
      </c>
      <c r="Y3981">
        <v>-408202</v>
      </c>
      <c r="Z3981">
        <v>-22678</v>
      </c>
      <c r="AA3981">
        <v>-1.08</v>
      </c>
      <c r="AB3981">
        <v>18</v>
      </c>
      <c r="AC3981">
        <v>8</v>
      </c>
      <c r="AD3981">
        <v>10</v>
      </c>
      <c r="AE3981">
        <v>44.44</v>
      </c>
      <c r="AF3981">
        <v>19</v>
      </c>
      <c r="AG3981">
        <v>2</v>
      </c>
      <c r="AH3981">
        <v>4</v>
      </c>
      <c r="AI3981">
        <v>12</v>
      </c>
      <c r="AJ3981" s="301">
        <v>43919</v>
      </c>
      <c r="AK3981">
        <v>1583</v>
      </c>
      <c r="AL3981">
        <v>767</v>
      </c>
      <c r="AM3981" s="301">
        <v>43828</v>
      </c>
      <c r="AN3981">
        <v>1848</v>
      </c>
      <c r="AO3981">
        <v>1411</v>
      </c>
      <c r="AP3981" s="301">
        <v>43645</v>
      </c>
      <c r="AQ3981">
        <v>1925</v>
      </c>
      <c r="AR3981">
        <v>1604</v>
      </c>
      <c r="AS3981" s="301">
        <v>43280</v>
      </c>
      <c r="AT3981">
        <v>1732</v>
      </c>
      <c r="AU3981">
        <v>2055</v>
      </c>
    </row>
    <row r="3982" spans="1:47" x14ac:dyDescent="0.2">
      <c r="A3982" s="102">
        <v>2106</v>
      </c>
      <c r="B3982">
        <v>6183</v>
      </c>
      <c r="C3982" t="s">
        <v>1060</v>
      </c>
      <c r="D3982" t="s">
        <v>910</v>
      </c>
      <c r="E3982">
        <v>1372</v>
      </c>
      <c r="F3982">
        <v>1371</v>
      </c>
      <c r="G3982">
        <v>800</v>
      </c>
      <c r="H3982" t="s">
        <v>898</v>
      </c>
      <c r="I3982">
        <v>6703</v>
      </c>
      <c r="J3982" t="s">
        <v>1080</v>
      </c>
      <c r="K3982" t="s">
        <v>903</v>
      </c>
      <c r="L3982">
        <v>1028</v>
      </c>
      <c r="M3982">
        <v>1023</v>
      </c>
      <c r="N3982">
        <v>1100</v>
      </c>
      <c r="O3982" t="s">
        <v>901</v>
      </c>
      <c r="P3982">
        <v>0.84936368852296196</v>
      </c>
      <c r="Q3982">
        <v>0.92205245710014805</v>
      </c>
      <c r="R3982">
        <v>8.8360367513846794E-2</v>
      </c>
      <c r="S3982">
        <v>5.6541933495819797E-2</v>
      </c>
      <c r="T3982">
        <v>1.40263862431939</v>
      </c>
      <c r="U3982">
        <v>1.40263862431939</v>
      </c>
      <c r="V3982">
        <v>1.2014843707045599</v>
      </c>
      <c r="W3982">
        <v>11.6</v>
      </c>
      <c r="X3982">
        <v>2.6</v>
      </c>
      <c r="Y3982">
        <v>-410261</v>
      </c>
      <c r="Z3982">
        <v>-21593</v>
      </c>
      <c r="AA3982">
        <v>-0.99</v>
      </c>
      <c r="AB3982">
        <v>19</v>
      </c>
      <c r="AC3982">
        <v>8</v>
      </c>
      <c r="AD3982">
        <v>11</v>
      </c>
      <c r="AE3982">
        <v>42.11</v>
      </c>
      <c r="AF3982">
        <v>18</v>
      </c>
      <c r="AG3982">
        <v>2</v>
      </c>
      <c r="AH3982">
        <v>6</v>
      </c>
      <c r="AI3982">
        <v>11</v>
      </c>
      <c r="AJ3982" s="301">
        <v>43919</v>
      </c>
      <c r="AK3982">
        <v>1152</v>
      </c>
      <c r="AL3982">
        <v>1024</v>
      </c>
      <c r="AM3982" s="301">
        <v>43828</v>
      </c>
      <c r="AN3982">
        <v>1720</v>
      </c>
      <c r="AO3982">
        <v>1519</v>
      </c>
      <c r="AP3982" s="301">
        <v>43645</v>
      </c>
      <c r="AQ3982">
        <v>1520</v>
      </c>
      <c r="AR3982">
        <v>1357</v>
      </c>
      <c r="AS3982" s="301">
        <v>43280</v>
      </c>
      <c r="AT3982">
        <v>1850</v>
      </c>
      <c r="AU3982">
        <v>1231</v>
      </c>
    </row>
    <row r="3983" spans="1:47" x14ac:dyDescent="0.2">
      <c r="A3983" s="102">
        <v>58</v>
      </c>
      <c r="B3983">
        <v>4681</v>
      </c>
      <c r="C3983" t="s">
        <v>774</v>
      </c>
      <c r="D3983" t="s">
        <v>910</v>
      </c>
      <c r="E3983">
        <v>1414</v>
      </c>
      <c r="F3983">
        <v>1389</v>
      </c>
      <c r="G3983">
        <v>800</v>
      </c>
      <c r="H3983" t="s">
        <v>898</v>
      </c>
      <c r="I3983">
        <v>9603</v>
      </c>
      <c r="J3983" t="s">
        <v>1013</v>
      </c>
      <c r="K3983" t="s">
        <v>910</v>
      </c>
      <c r="L3983">
        <v>1569</v>
      </c>
      <c r="M3983">
        <v>1540</v>
      </c>
      <c r="N3983">
        <v>700</v>
      </c>
      <c r="O3983" t="s">
        <v>901</v>
      </c>
      <c r="P3983">
        <v>0.90269619737677798</v>
      </c>
      <c r="Q3983">
        <v>0.97545927866349702</v>
      </c>
      <c r="R3983" s="15">
        <v>0.16600191771929201</v>
      </c>
      <c r="S3983">
        <v>2.0330292012886299E-3</v>
      </c>
      <c r="T3983">
        <v>2.50693712026876</v>
      </c>
      <c r="U3983">
        <v>2.50693712026876</v>
      </c>
      <c r="V3983">
        <v>2.2920566281797599</v>
      </c>
      <c r="W3983">
        <v>15.93</v>
      </c>
      <c r="X3983">
        <v>3.08</v>
      </c>
      <c r="Y3983">
        <v>-410707</v>
      </c>
      <c r="Z3983">
        <v>-25669</v>
      </c>
      <c r="AA3983">
        <v>-1.29</v>
      </c>
      <c r="AB3983">
        <v>16</v>
      </c>
      <c r="AC3983">
        <v>5</v>
      </c>
      <c r="AD3983">
        <v>11</v>
      </c>
      <c r="AE3983">
        <v>31.25</v>
      </c>
      <c r="AF3983">
        <v>20</v>
      </c>
      <c r="AG3983">
        <v>0</v>
      </c>
      <c r="AH3983">
        <v>2</v>
      </c>
      <c r="AI3983">
        <v>14</v>
      </c>
      <c r="AJ3983" s="301">
        <v>43919</v>
      </c>
      <c r="AK3983">
        <v>1086</v>
      </c>
      <c r="AL3983">
        <v>1419</v>
      </c>
      <c r="AM3983" s="301">
        <v>43828</v>
      </c>
      <c r="AN3983">
        <v>1855</v>
      </c>
      <c r="AO3983">
        <v>3135</v>
      </c>
      <c r="AP3983" s="301">
        <v>43645</v>
      </c>
      <c r="AQ3983">
        <v>1659</v>
      </c>
      <c r="AR3983">
        <v>2719</v>
      </c>
      <c r="AS3983" s="301">
        <v>43280</v>
      </c>
      <c r="AT3983">
        <v>1889</v>
      </c>
      <c r="AU3983">
        <v>3240</v>
      </c>
    </row>
    <row r="3984" spans="1:47" x14ac:dyDescent="0.2">
      <c r="A3984" s="102">
        <v>3247</v>
      </c>
      <c r="B3984">
        <v>7459</v>
      </c>
      <c r="C3984" t="s">
        <v>604</v>
      </c>
      <c r="D3984" t="s">
        <v>905</v>
      </c>
      <c r="E3984">
        <v>2035</v>
      </c>
      <c r="F3984">
        <v>2036</v>
      </c>
      <c r="G3984">
        <v>500</v>
      </c>
      <c r="H3984" t="s">
        <v>898</v>
      </c>
      <c r="I3984">
        <v>7731</v>
      </c>
      <c r="J3984" t="s">
        <v>1076</v>
      </c>
      <c r="K3984" t="s">
        <v>906</v>
      </c>
      <c r="L3984">
        <v>896</v>
      </c>
      <c r="M3984">
        <v>878</v>
      </c>
      <c r="N3984">
        <v>1200</v>
      </c>
      <c r="O3984" t="s">
        <v>901</v>
      </c>
      <c r="P3984">
        <v>0.55568422960383101</v>
      </c>
      <c r="Q3984">
        <v>0.88792109924205398</v>
      </c>
      <c r="R3984">
        <v>0.44976407354822301</v>
      </c>
      <c r="S3984">
        <v>4.4749493433385502E-2</v>
      </c>
      <c r="T3984">
        <v>2.0887413544275</v>
      </c>
      <c r="U3984">
        <v>2.0887413544275</v>
      </c>
      <c r="V3984">
        <v>1.3825722255681601</v>
      </c>
      <c r="W3984">
        <v>8.57</v>
      </c>
      <c r="X3984">
        <v>3.5</v>
      </c>
      <c r="Y3984">
        <v>-410777</v>
      </c>
      <c r="Z3984">
        <v>-24163</v>
      </c>
      <c r="AA3984">
        <v>-1.2</v>
      </c>
      <c r="AB3984">
        <v>17</v>
      </c>
      <c r="AC3984">
        <v>7</v>
      </c>
      <c r="AD3984">
        <v>10</v>
      </c>
      <c r="AE3984">
        <v>41.18</v>
      </c>
      <c r="AF3984">
        <v>20</v>
      </c>
      <c r="AG3984">
        <v>0</v>
      </c>
      <c r="AH3984">
        <v>3</v>
      </c>
      <c r="AI3984">
        <v>14</v>
      </c>
      <c r="AJ3984" s="301">
        <v>43919</v>
      </c>
      <c r="AK3984">
        <v>2183</v>
      </c>
      <c r="AL3984">
        <v>1009</v>
      </c>
      <c r="AM3984" s="301">
        <v>43828</v>
      </c>
      <c r="AN3984">
        <v>2413</v>
      </c>
      <c r="AO3984">
        <v>1344</v>
      </c>
      <c r="AP3984" s="301">
        <v>43645</v>
      </c>
      <c r="AQ3984">
        <v>2427</v>
      </c>
      <c r="AR3984">
        <v>1586</v>
      </c>
      <c r="AS3984" s="301">
        <v>43280</v>
      </c>
      <c r="AT3984">
        <v>2183</v>
      </c>
      <c r="AU3984">
        <v>1752</v>
      </c>
    </row>
    <row r="3985" spans="1:47" x14ac:dyDescent="0.2">
      <c r="A3985" s="102">
        <v>26</v>
      </c>
      <c r="B3985">
        <v>6113</v>
      </c>
      <c r="C3985" t="s">
        <v>1129</v>
      </c>
      <c r="D3985" t="s">
        <v>909</v>
      </c>
      <c r="E3985">
        <v>862</v>
      </c>
      <c r="F3985">
        <v>859</v>
      </c>
      <c r="G3985">
        <v>1200</v>
      </c>
      <c r="H3985" t="s">
        <v>901</v>
      </c>
      <c r="I3985">
        <v>6472</v>
      </c>
      <c r="J3985" t="s">
        <v>59</v>
      </c>
      <c r="K3985" t="s">
        <v>909</v>
      </c>
      <c r="L3985">
        <v>213</v>
      </c>
      <c r="M3985">
        <v>211</v>
      </c>
      <c r="N3985">
        <v>4900</v>
      </c>
      <c r="O3985" t="s">
        <v>898</v>
      </c>
      <c r="P3985">
        <v>0.77637686834786401</v>
      </c>
      <c r="Q3985">
        <v>0.97984214912785705</v>
      </c>
      <c r="R3985">
        <v>0.35256715034685099</v>
      </c>
      <c r="S3985">
        <v>4.6682736437104596E-3</v>
      </c>
      <c r="T3985">
        <v>-1.17069901382996</v>
      </c>
      <c r="U3985">
        <v>1.17069901382996</v>
      </c>
      <c r="V3985">
        <v>1.16483312308356</v>
      </c>
      <c r="W3985">
        <v>-8.69</v>
      </c>
      <c r="X3985">
        <v>0.3</v>
      </c>
      <c r="Y3985">
        <v>-413215</v>
      </c>
      <c r="Z3985">
        <v>-25826</v>
      </c>
      <c r="AA3985">
        <v>-1.23</v>
      </c>
      <c r="AB3985">
        <v>16</v>
      </c>
      <c r="AC3985">
        <v>6</v>
      </c>
      <c r="AD3985">
        <v>10</v>
      </c>
      <c r="AE3985">
        <v>37.5</v>
      </c>
      <c r="AF3985">
        <v>20</v>
      </c>
      <c r="AG3985">
        <v>0</v>
      </c>
      <c r="AH3985">
        <v>3</v>
      </c>
      <c r="AI3985">
        <v>13</v>
      </c>
      <c r="AJ3985" s="301">
        <v>43919</v>
      </c>
      <c r="AK3985">
        <v>872</v>
      </c>
      <c r="AL3985">
        <v>196</v>
      </c>
      <c r="AM3985" s="301">
        <v>43828</v>
      </c>
      <c r="AN3985">
        <v>1250</v>
      </c>
      <c r="AO3985">
        <v>345</v>
      </c>
      <c r="AP3985" s="301">
        <v>43645</v>
      </c>
      <c r="AQ3985">
        <v>1246</v>
      </c>
      <c r="AR3985">
        <v>334</v>
      </c>
      <c r="AS3985" s="301">
        <v>43280</v>
      </c>
      <c r="AT3985">
        <v>1059</v>
      </c>
      <c r="AU3985">
        <v>456</v>
      </c>
    </row>
    <row r="3986" spans="1:47" x14ac:dyDescent="0.2">
      <c r="A3986" s="102">
        <v>3894</v>
      </c>
      <c r="B3986">
        <v>1881</v>
      </c>
      <c r="C3986" t="s">
        <v>466</v>
      </c>
      <c r="D3986" t="s">
        <v>907</v>
      </c>
      <c r="E3986">
        <v>2668</v>
      </c>
      <c r="F3986">
        <v>2678</v>
      </c>
      <c r="G3986">
        <v>400</v>
      </c>
      <c r="H3986" t="s">
        <v>901</v>
      </c>
      <c r="I3986">
        <v>6976</v>
      </c>
      <c r="J3986" t="s">
        <v>593</v>
      </c>
      <c r="K3986" t="s">
        <v>903</v>
      </c>
      <c r="L3986">
        <v>3405</v>
      </c>
      <c r="M3986">
        <v>3355</v>
      </c>
      <c r="N3986">
        <v>300</v>
      </c>
      <c r="O3986" t="s">
        <v>898</v>
      </c>
      <c r="P3986">
        <v>0.73576344103522895</v>
      </c>
      <c r="Q3986">
        <v>0.86116145877303996</v>
      </c>
      <c r="R3986">
        <v>0.34891530029987899</v>
      </c>
      <c r="S3986">
        <v>9.7635965573097394E-2</v>
      </c>
      <c r="T3986">
        <v>-0.55352034998827904</v>
      </c>
      <c r="U3986">
        <v>0.55352034998827904</v>
      </c>
      <c r="V3986">
        <v>0.78577682797765602</v>
      </c>
      <c r="W3986">
        <v>-3.03</v>
      </c>
      <c r="X3986">
        <v>6.43</v>
      </c>
      <c r="Y3986">
        <v>-413301</v>
      </c>
      <c r="Z3986">
        <v>-29522</v>
      </c>
      <c r="AA3986">
        <v>-1.56</v>
      </c>
      <c r="AB3986">
        <v>14</v>
      </c>
      <c r="AC3986">
        <v>5</v>
      </c>
      <c r="AD3986">
        <v>9</v>
      </c>
      <c r="AE3986">
        <v>35.71</v>
      </c>
      <c r="AF3986">
        <v>15</v>
      </c>
      <c r="AG3986">
        <v>3</v>
      </c>
      <c r="AH3986">
        <v>5</v>
      </c>
      <c r="AI3986">
        <v>6</v>
      </c>
      <c r="AJ3986" s="301">
        <v>43919</v>
      </c>
      <c r="AK3986">
        <v>2351</v>
      </c>
      <c r="AL3986">
        <v>2841</v>
      </c>
      <c r="AM3986" s="301">
        <v>43828</v>
      </c>
      <c r="AN3986">
        <v>2354</v>
      </c>
      <c r="AO3986">
        <v>3355</v>
      </c>
      <c r="AP3986" s="301">
        <v>43645</v>
      </c>
      <c r="AQ3986">
        <v>2150</v>
      </c>
      <c r="AR3986">
        <v>2300</v>
      </c>
      <c r="AS3986" s="301">
        <v>43280</v>
      </c>
      <c r="AT3986">
        <v>1968</v>
      </c>
      <c r="AU3986">
        <v>3250</v>
      </c>
    </row>
    <row r="3987" spans="1:47" x14ac:dyDescent="0.2">
      <c r="A3987" s="102">
        <v>2799</v>
      </c>
      <c r="B3987">
        <v>3405</v>
      </c>
      <c r="C3987" t="s">
        <v>1265</v>
      </c>
      <c r="D3987" t="s">
        <v>920</v>
      </c>
      <c r="E3987">
        <v>1120</v>
      </c>
      <c r="F3987">
        <v>1104</v>
      </c>
      <c r="G3987">
        <v>900</v>
      </c>
      <c r="H3987" t="s">
        <v>898</v>
      </c>
      <c r="I3987">
        <v>5020</v>
      </c>
      <c r="J3987" t="s">
        <v>1138</v>
      </c>
      <c r="K3987" t="s">
        <v>1090</v>
      </c>
      <c r="L3987">
        <v>379.7</v>
      </c>
      <c r="M3987">
        <v>378.3</v>
      </c>
      <c r="N3987">
        <v>2600</v>
      </c>
      <c r="O3987" t="s">
        <v>901</v>
      </c>
      <c r="P3987">
        <v>0.75886803786287604</v>
      </c>
      <c r="Q3987">
        <v>0.90359301895430799</v>
      </c>
      <c r="R3987">
        <v>0.478960302866064</v>
      </c>
      <c r="S3987" s="15">
        <v>7.4033670123493794E-2</v>
      </c>
      <c r="T3987">
        <v>0.36474292402105601</v>
      </c>
      <c r="U3987">
        <v>0.36474292402105601</v>
      </c>
      <c r="V3987">
        <v>1.1976237818102</v>
      </c>
      <c r="W3987">
        <v>1.62</v>
      </c>
      <c r="X3987">
        <v>1.01</v>
      </c>
      <c r="Y3987">
        <v>-415567</v>
      </c>
      <c r="Z3987">
        <v>-24445</v>
      </c>
      <c r="AA3987">
        <v>-1.1499999999999999</v>
      </c>
      <c r="AB3987">
        <v>17</v>
      </c>
      <c r="AC3987">
        <v>6</v>
      </c>
      <c r="AD3987">
        <v>11</v>
      </c>
      <c r="AE3987">
        <v>35.29</v>
      </c>
      <c r="AF3987">
        <v>16</v>
      </c>
      <c r="AG3987">
        <v>2</v>
      </c>
      <c r="AH3987">
        <v>5</v>
      </c>
      <c r="AI3987">
        <v>10</v>
      </c>
      <c r="AJ3987" s="301">
        <v>43919</v>
      </c>
      <c r="AK3987">
        <v>1129</v>
      </c>
      <c r="AL3987">
        <v>367.8</v>
      </c>
      <c r="AM3987" s="301">
        <v>43828</v>
      </c>
      <c r="AN3987">
        <v>1331</v>
      </c>
      <c r="AO3987">
        <v>497.9</v>
      </c>
      <c r="AP3987" s="301">
        <v>43645</v>
      </c>
      <c r="AQ3987">
        <v>1308</v>
      </c>
      <c r="AR3987">
        <v>545.79999999999995</v>
      </c>
      <c r="AS3987" s="301">
        <v>43280</v>
      </c>
      <c r="AT3987">
        <v>1497</v>
      </c>
      <c r="AU3987">
        <v>757.9</v>
      </c>
    </row>
    <row r="3988" spans="1:47" x14ac:dyDescent="0.2">
      <c r="A3988" s="102">
        <v>2756</v>
      </c>
      <c r="B3988">
        <v>6728</v>
      </c>
      <c r="C3988" t="s">
        <v>1402</v>
      </c>
      <c r="D3988" t="s">
        <v>903</v>
      </c>
      <c r="E3988">
        <v>3115</v>
      </c>
      <c r="F3988">
        <v>3085</v>
      </c>
      <c r="G3988">
        <v>300</v>
      </c>
      <c r="H3988" t="s">
        <v>898</v>
      </c>
      <c r="I3988">
        <v>7270</v>
      </c>
      <c r="J3988" t="s">
        <v>1455</v>
      </c>
      <c r="K3988" t="s">
        <v>913</v>
      </c>
      <c r="L3988">
        <v>2231</v>
      </c>
      <c r="M3988">
        <v>2210</v>
      </c>
      <c r="N3988">
        <v>400</v>
      </c>
      <c r="O3988" t="s">
        <v>901</v>
      </c>
      <c r="P3988">
        <v>0.90977692228166995</v>
      </c>
      <c r="Q3988">
        <v>0.90468020840702101</v>
      </c>
      <c r="R3988">
        <v>0.496873819783269</v>
      </c>
      <c r="S3988" s="15">
        <v>9.4860330493731396E-2</v>
      </c>
      <c r="T3988">
        <v>0.88970447923639195</v>
      </c>
      <c r="U3988">
        <v>0.88970447923639195</v>
      </c>
      <c r="V3988">
        <v>1.2747375207923901</v>
      </c>
      <c r="W3988">
        <v>5.09</v>
      </c>
      <c r="X3988">
        <v>4.4800000000000004</v>
      </c>
      <c r="Y3988">
        <v>-422394</v>
      </c>
      <c r="Z3988">
        <v>-52799</v>
      </c>
      <c r="AA3988">
        <v>-3.2</v>
      </c>
      <c r="AB3988">
        <v>8</v>
      </c>
      <c r="AC3988">
        <v>2</v>
      </c>
      <c r="AD3988">
        <v>6</v>
      </c>
      <c r="AE3988">
        <v>25</v>
      </c>
      <c r="AF3988">
        <v>15</v>
      </c>
      <c r="AG3988">
        <v>1</v>
      </c>
      <c r="AH3988">
        <v>4</v>
      </c>
      <c r="AI3988">
        <v>3</v>
      </c>
      <c r="AJ3988" s="301">
        <v>43919</v>
      </c>
      <c r="AK3988">
        <v>2613</v>
      </c>
      <c r="AL3988">
        <v>2180</v>
      </c>
      <c r="AM3988" s="301">
        <v>43828</v>
      </c>
      <c r="AN3988">
        <v>4345</v>
      </c>
      <c r="AO3988">
        <v>2713.5</v>
      </c>
      <c r="AP3988" s="301">
        <v>43645</v>
      </c>
      <c r="AQ3988">
        <v>3600</v>
      </c>
      <c r="AR3988">
        <v>2733.5</v>
      </c>
      <c r="AS3988" s="301">
        <v>43280</v>
      </c>
      <c r="AT3988">
        <v>4310</v>
      </c>
      <c r="AU3988">
        <v>3169</v>
      </c>
    </row>
    <row r="3989" spans="1:47" x14ac:dyDescent="0.2">
      <c r="A3989" s="102">
        <v>3585</v>
      </c>
      <c r="B3989">
        <v>6201</v>
      </c>
      <c r="C3989" t="s">
        <v>1150</v>
      </c>
      <c r="D3989" t="s">
        <v>913</v>
      </c>
      <c r="E3989">
        <v>5750</v>
      </c>
      <c r="F3989">
        <v>5650</v>
      </c>
      <c r="G3989">
        <v>100</v>
      </c>
      <c r="H3989" t="s">
        <v>898</v>
      </c>
      <c r="I3989">
        <v>9603</v>
      </c>
      <c r="J3989" t="s">
        <v>1013</v>
      </c>
      <c r="K3989" t="s">
        <v>910</v>
      </c>
      <c r="L3989">
        <v>1569</v>
      </c>
      <c r="M3989">
        <v>1540</v>
      </c>
      <c r="N3989">
        <v>400</v>
      </c>
      <c r="O3989" t="s">
        <v>901</v>
      </c>
      <c r="P3989">
        <v>0.75857782126590201</v>
      </c>
      <c r="Q3989">
        <v>0.87419630234149504</v>
      </c>
      <c r="R3989">
        <v>0.37459541587428502</v>
      </c>
      <c r="S3989" s="15">
        <v>6.8204819665413696E-2</v>
      </c>
      <c r="T3989">
        <v>0.58327343551836297</v>
      </c>
      <c r="U3989">
        <v>0.58327343551836297</v>
      </c>
      <c r="V3989">
        <v>0.37813909840502902</v>
      </c>
      <c r="W3989">
        <v>7.55</v>
      </c>
      <c r="X3989">
        <v>9.0299999999999994</v>
      </c>
      <c r="Y3989">
        <v>-423261</v>
      </c>
      <c r="Z3989">
        <v>-42326</v>
      </c>
      <c r="AA3989">
        <v>-2.38</v>
      </c>
      <c r="AB3989">
        <v>10</v>
      </c>
      <c r="AC3989">
        <v>3</v>
      </c>
      <c r="AD3989">
        <v>7</v>
      </c>
      <c r="AE3989">
        <v>30</v>
      </c>
      <c r="AF3989">
        <v>16</v>
      </c>
      <c r="AG3989">
        <v>1</v>
      </c>
      <c r="AH3989">
        <v>5</v>
      </c>
      <c r="AI3989">
        <v>4</v>
      </c>
      <c r="AJ3989" s="301">
        <v>43919</v>
      </c>
      <c r="AK3989">
        <v>5370</v>
      </c>
      <c r="AL3989">
        <v>1419</v>
      </c>
      <c r="AM3989" s="301">
        <v>43828</v>
      </c>
      <c r="AN3989">
        <v>6330</v>
      </c>
      <c r="AO3989">
        <v>3135</v>
      </c>
      <c r="AP3989" s="301">
        <v>43645</v>
      </c>
      <c r="AQ3989">
        <v>6040</v>
      </c>
      <c r="AR3989">
        <v>2719</v>
      </c>
      <c r="AS3989" s="301">
        <v>43280</v>
      </c>
      <c r="AT3989">
        <v>6010</v>
      </c>
      <c r="AU3989">
        <v>3240</v>
      </c>
    </row>
    <row r="3990" spans="1:47" x14ac:dyDescent="0.2">
      <c r="A3990" s="102">
        <v>3242</v>
      </c>
      <c r="B3990">
        <v>1959</v>
      </c>
      <c r="C3990" t="s">
        <v>1446</v>
      </c>
      <c r="D3990" t="s">
        <v>907</v>
      </c>
      <c r="E3990">
        <v>3135</v>
      </c>
      <c r="F3990">
        <v>3115</v>
      </c>
      <c r="G3990">
        <v>300</v>
      </c>
      <c r="H3990" t="s">
        <v>898</v>
      </c>
      <c r="I3990">
        <v>6728</v>
      </c>
      <c r="J3990" t="s">
        <v>1402</v>
      </c>
      <c r="K3990" t="s">
        <v>903</v>
      </c>
      <c r="L3990">
        <v>3115</v>
      </c>
      <c r="M3990">
        <v>3085</v>
      </c>
      <c r="N3990">
        <v>300</v>
      </c>
      <c r="O3990" t="s">
        <v>901</v>
      </c>
      <c r="P3990">
        <v>0.71656153899915298</v>
      </c>
      <c r="Q3990">
        <v>0.888031265414715</v>
      </c>
      <c r="R3990" s="15">
        <v>0.32051660556834999</v>
      </c>
      <c r="S3990">
        <v>6.1853951527790198E-2</v>
      </c>
      <c r="T3990">
        <v>0.25773532398546301</v>
      </c>
      <c r="U3990">
        <v>0.25773532398546301</v>
      </c>
      <c r="V3990">
        <v>0.28682394050807603</v>
      </c>
      <c r="W3990">
        <v>1.83</v>
      </c>
      <c r="X3990">
        <v>0.96</v>
      </c>
      <c r="Y3990">
        <v>-423610</v>
      </c>
      <c r="Z3990">
        <v>-105902</v>
      </c>
      <c r="AA3990">
        <v>-6.12</v>
      </c>
      <c r="AB3990">
        <v>4</v>
      </c>
      <c r="AC3990">
        <v>0</v>
      </c>
      <c r="AD3990">
        <v>4</v>
      </c>
      <c r="AE3990">
        <v>0</v>
      </c>
      <c r="AF3990">
        <v>10</v>
      </c>
      <c r="AG3990">
        <v>0</v>
      </c>
      <c r="AH3990">
        <v>4</v>
      </c>
      <c r="AI3990">
        <v>0</v>
      </c>
      <c r="AJ3990" s="301">
        <v>43919</v>
      </c>
      <c r="AK3990">
        <v>3070</v>
      </c>
      <c r="AL3990">
        <v>2613</v>
      </c>
      <c r="AM3990" s="301">
        <v>43828</v>
      </c>
      <c r="AN3990">
        <v>3235</v>
      </c>
      <c r="AO3990">
        <v>4345</v>
      </c>
      <c r="AP3990" s="301">
        <v>43645</v>
      </c>
      <c r="AQ3990">
        <v>3325</v>
      </c>
      <c r="AR3990">
        <v>3600</v>
      </c>
      <c r="AS3990" s="301">
        <v>43280</v>
      </c>
      <c r="AT3990">
        <v>5210</v>
      </c>
      <c r="AU3990">
        <v>4310</v>
      </c>
    </row>
    <row r="3991" spans="1:47" x14ac:dyDescent="0.2">
      <c r="A3991" s="102">
        <v>495</v>
      </c>
      <c r="B3991">
        <v>3105</v>
      </c>
      <c r="C3991" t="s">
        <v>46</v>
      </c>
      <c r="D3991" t="s">
        <v>903</v>
      </c>
      <c r="E3991">
        <v>781</v>
      </c>
      <c r="F3991">
        <v>776</v>
      </c>
      <c r="G3991">
        <v>1300</v>
      </c>
      <c r="H3991" t="s">
        <v>898</v>
      </c>
      <c r="I3991">
        <v>6807</v>
      </c>
      <c r="J3991" t="s">
        <v>233</v>
      </c>
      <c r="K3991" t="s">
        <v>903</v>
      </c>
      <c r="L3991">
        <v>1440</v>
      </c>
      <c r="M3991">
        <v>1398</v>
      </c>
      <c r="N3991">
        <v>700</v>
      </c>
      <c r="O3991" t="s">
        <v>901</v>
      </c>
      <c r="P3991">
        <v>0.94390096104289201</v>
      </c>
      <c r="Q3991">
        <v>0.95852057321955297</v>
      </c>
      <c r="R3991">
        <v>4.0697073428499E-2</v>
      </c>
      <c r="S3991">
        <v>8.5715221729538604E-2</v>
      </c>
      <c r="T3991">
        <v>0.93658470185110798</v>
      </c>
      <c r="U3991">
        <v>0.93658470185110798</v>
      </c>
      <c r="V3991">
        <v>0.43791972537477802</v>
      </c>
      <c r="W3991">
        <v>3.46</v>
      </c>
      <c r="X3991">
        <v>3.09</v>
      </c>
      <c r="Y3991">
        <v>-424355</v>
      </c>
      <c r="Z3991">
        <v>-32643</v>
      </c>
      <c r="AA3991">
        <v>-1.57</v>
      </c>
      <c r="AB3991">
        <v>13</v>
      </c>
      <c r="AC3991">
        <v>5</v>
      </c>
      <c r="AD3991">
        <v>8</v>
      </c>
      <c r="AE3991">
        <v>38.46</v>
      </c>
      <c r="AF3991">
        <v>16</v>
      </c>
      <c r="AG3991">
        <v>2</v>
      </c>
      <c r="AH3991">
        <v>4</v>
      </c>
      <c r="AI3991">
        <v>7</v>
      </c>
      <c r="AJ3991" s="301">
        <v>43919</v>
      </c>
      <c r="AK3991">
        <v>730</v>
      </c>
      <c r="AL3991">
        <v>1341</v>
      </c>
      <c r="AM3991" s="301">
        <v>43828</v>
      </c>
      <c r="AN3991">
        <v>1045</v>
      </c>
      <c r="AO3991">
        <v>2218</v>
      </c>
      <c r="AP3991" s="301">
        <v>43645</v>
      </c>
      <c r="AQ3991">
        <v>844</v>
      </c>
      <c r="AR3991">
        <v>1645</v>
      </c>
      <c r="AS3991" s="301">
        <v>43280</v>
      </c>
      <c r="AT3991">
        <v>1164</v>
      </c>
      <c r="AU3991">
        <v>1764</v>
      </c>
    </row>
    <row r="3992" spans="1:47" x14ac:dyDescent="0.2">
      <c r="A3992" s="102">
        <v>3649</v>
      </c>
      <c r="B3992">
        <v>1941</v>
      </c>
      <c r="C3992" t="s">
        <v>1159</v>
      </c>
      <c r="D3992" t="s">
        <v>907</v>
      </c>
      <c r="E3992">
        <v>2302</v>
      </c>
      <c r="F3992">
        <v>2285</v>
      </c>
      <c r="G3992">
        <v>400</v>
      </c>
      <c r="H3992" t="s">
        <v>901</v>
      </c>
      <c r="I3992">
        <v>7453</v>
      </c>
      <c r="J3992" t="s">
        <v>50</v>
      </c>
      <c r="K3992" t="s">
        <v>921</v>
      </c>
      <c r="L3992">
        <v>1533</v>
      </c>
      <c r="M3992">
        <v>1495</v>
      </c>
      <c r="N3992">
        <v>600</v>
      </c>
      <c r="O3992" t="s">
        <v>898</v>
      </c>
      <c r="P3992">
        <v>0.85311691728331596</v>
      </c>
      <c r="Q3992">
        <v>0.87142570512725004</v>
      </c>
      <c r="R3992">
        <v>2.07890918489935E-4</v>
      </c>
      <c r="S3992">
        <v>2.43933805708807E-2</v>
      </c>
      <c r="T3992">
        <v>-0.63619889729849799</v>
      </c>
      <c r="U3992">
        <v>0.63619889729849799</v>
      </c>
      <c r="V3992">
        <v>0.86291025084545803</v>
      </c>
      <c r="W3992">
        <v>-9.14</v>
      </c>
      <c r="X3992">
        <v>1.86</v>
      </c>
      <c r="Y3992">
        <v>-424719</v>
      </c>
      <c r="Z3992">
        <v>-35393</v>
      </c>
      <c r="AA3992">
        <v>-1.56</v>
      </c>
      <c r="AB3992">
        <v>12</v>
      </c>
      <c r="AC3992">
        <v>5</v>
      </c>
      <c r="AD3992">
        <v>7</v>
      </c>
      <c r="AE3992">
        <v>41.67</v>
      </c>
      <c r="AF3992">
        <v>16</v>
      </c>
      <c r="AG3992">
        <v>3</v>
      </c>
      <c r="AH3992">
        <v>5</v>
      </c>
      <c r="AI3992">
        <v>4</v>
      </c>
      <c r="AJ3992" s="301">
        <v>43919</v>
      </c>
      <c r="AK3992">
        <v>2248</v>
      </c>
      <c r="AL3992">
        <v>1204</v>
      </c>
      <c r="AM3992" s="301">
        <v>43828</v>
      </c>
      <c r="AN3992">
        <v>2532</v>
      </c>
      <c r="AO3992">
        <v>2556</v>
      </c>
      <c r="AP3992" s="301">
        <v>43645</v>
      </c>
      <c r="AQ3992">
        <v>2296</v>
      </c>
      <c r="AR3992">
        <v>1959</v>
      </c>
      <c r="AS3992" s="301">
        <v>43280</v>
      </c>
      <c r="AT3992">
        <v>2698</v>
      </c>
      <c r="AU3992">
        <v>3775</v>
      </c>
    </row>
    <row r="3993" spans="1:47" x14ac:dyDescent="0.2">
      <c r="A3993" s="102">
        <v>3314</v>
      </c>
      <c r="B3993">
        <v>6326</v>
      </c>
      <c r="C3993" t="s">
        <v>1450</v>
      </c>
      <c r="D3993" t="s">
        <v>909</v>
      </c>
      <c r="E3993">
        <v>1614.5</v>
      </c>
      <c r="F3993">
        <v>1599</v>
      </c>
      <c r="G3993">
        <v>600</v>
      </c>
      <c r="H3993" t="s">
        <v>898</v>
      </c>
      <c r="I3993">
        <v>9603</v>
      </c>
      <c r="J3993" t="s">
        <v>1013</v>
      </c>
      <c r="K3993" t="s">
        <v>910</v>
      </c>
      <c r="L3993">
        <v>1569</v>
      </c>
      <c r="M3993">
        <v>1540</v>
      </c>
      <c r="N3993">
        <v>600</v>
      </c>
      <c r="O3993" t="s">
        <v>901</v>
      </c>
      <c r="P3993">
        <v>0.826677943124276</v>
      </c>
      <c r="Q3993">
        <v>0.88536871465558598</v>
      </c>
      <c r="R3993">
        <v>0.17301345235650101</v>
      </c>
      <c r="S3993">
        <v>4.53740209547083E-2</v>
      </c>
      <c r="T3993">
        <v>1.5198625269072501</v>
      </c>
      <c r="U3993">
        <v>1.5198625269072501</v>
      </c>
      <c r="V3993">
        <v>1.2085156485453901</v>
      </c>
      <c r="W3993">
        <v>14.86</v>
      </c>
      <c r="X3993">
        <v>3.69</v>
      </c>
      <c r="Y3993">
        <v>-425772</v>
      </c>
      <c r="Z3993">
        <v>-30412</v>
      </c>
      <c r="AA3993">
        <v>-1.5</v>
      </c>
      <c r="AB3993">
        <v>14</v>
      </c>
      <c r="AC3993">
        <v>4</v>
      </c>
      <c r="AD3993">
        <v>10</v>
      </c>
      <c r="AE3993">
        <v>28.57</v>
      </c>
      <c r="AF3993">
        <v>16</v>
      </c>
      <c r="AG3993">
        <v>3</v>
      </c>
      <c r="AH3993">
        <v>6</v>
      </c>
      <c r="AI3993">
        <v>5</v>
      </c>
      <c r="AJ3993" s="301">
        <v>43919</v>
      </c>
      <c r="AK3993">
        <v>1398.5</v>
      </c>
      <c r="AL3993">
        <v>1419</v>
      </c>
      <c r="AM3993" s="301">
        <v>43828</v>
      </c>
      <c r="AN3993">
        <v>1726</v>
      </c>
      <c r="AO3993">
        <v>3135</v>
      </c>
      <c r="AP3993" s="301">
        <v>43645</v>
      </c>
      <c r="AQ3993">
        <v>1813</v>
      </c>
      <c r="AR3993">
        <v>2719</v>
      </c>
      <c r="AS3993" s="301">
        <v>43280</v>
      </c>
      <c r="AT3993">
        <v>1732</v>
      </c>
      <c r="AU3993">
        <v>3240</v>
      </c>
    </row>
    <row r="3994" spans="1:47" x14ac:dyDescent="0.2">
      <c r="A3994" s="102">
        <v>1292</v>
      </c>
      <c r="B3994">
        <v>6471</v>
      </c>
      <c r="C3994" t="s">
        <v>805</v>
      </c>
      <c r="D3994" t="s">
        <v>909</v>
      </c>
      <c r="E3994">
        <v>782</v>
      </c>
      <c r="F3994">
        <v>777</v>
      </c>
      <c r="G3994">
        <v>1400</v>
      </c>
      <c r="H3994" t="s">
        <v>901</v>
      </c>
      <c r="I3994">
        <v>9616</v>
      </c>
      <c r="J3994" t="s">
        <v>1156</v>
      </c>
      <c r="K3994" t="s">
        <v>910</v>
      </c>
      <c r="L3994">
        <v>3730</v>
      </c>
      <c r="M3994">
        <v>3595</v>
      </c>
      <c r="N3994">
        <v>300</v>
      </c>
      <c r="O3994" t="s">
        <v>898</v>
      </c>
      <c r="P3994">
        <v>0.94090738311128996</v>
      </c>
      <c r="Q3994">
        <v>0.94173254113161198</v>
      </c>
      <c r="R3994">
        <v>6.1100044340917099E-2</v>
      </c>
      <c r="S3994">
        <v>3.3674123852545201E-2</v>
      </c>
      <c r="T3994">
        <v>-1.2848020410945</v>
      </c>
      <c r="U3994">
        <v>1.2848020410945</v>
      </c>
      <c r="V3994">
        <v>1.40170598926818</v>
      </c>
      <c r="W3994">
        <v>-19.149999999999999</v>
      </c>
      <c r="X3994">
        <v>0.86</v>
      </c>
      <c r="Y3994">
        <v>-426976</v>
      </c>
      <c r="Z3994">
        <v>-30498</v>
      </c>
      <c r="AA3994">
        <v>-1.61</v>
      </c>
      <c r="AB3994">
        <v>14</v>
      </c>
      <c r="AC3994">
        <v>6</v>
      </c>
      <c r="AD3994">
        <v>8</v>
      </c>
      <c r="AE3994">
        <v>42.86</v>
      </c>
      <c r="AF3994">
        <v>15</v>
      </c>
      <c r="AG3994">
        <v>4</v>
      </c>
      <c r="AH3994">
        <v>4</v>
      </c>
      <c r="AI3994">
        <v>6</v>
      </c>
      <c r="AJ3994" s="301">
        <v>43919</v>
      </c>
      <c r="AK3994">
        <v>711</v>
      </c>
      <c r="AL3994">
        <v>2291</v>
      </c>
      <c r="AM3994" s="301">
        <v>43828</v>
      </c>
      <c r="AN3994">
        <v>1041</v>
      </c>
      <c r="AO3994">
        <v>5180</v>
      </c>
      <c r="AP3994" s="301">
        <v>43645</v>
      </c>
      <c r="AQ3994">
        <v>996</v>
      </c>
      <c r="AR3994">
        <v>5240</v>
      </c>
      <c r="AS3994" s="301">
        <v>43280</v>
      </c>
      <c r="AT3994">
        <v>1135</v>
      </c>
      <c r="AU3994">
        <v>5940</v>
      </c>
    </row>
    <row r="3995" spans="1:47" x14ac:dyDescent="0.2">
      <c r="A3995" s="102">
        <v>2273</v>
      </c>
      <c r="B3995">
        <v>1941</v>
      </c>
      <c r="C3995" t="s">
        <v>1159</v>
      </c>
      <c r="D3995" t="s">
        <v>907</v>
      </c>
      <c r="E3995">
        <v>2302</v>
      </c>
      <c r="F3995">
        <v>2285</v>
      </c>
      <c r="G3995">
        <v>400</v>
      </c>
      <c r="H3995" t="s">
        <v>901</v>
      </c>
      <c r="I3995">
        <v>3105</v>
      </c>
      <c r="J3995" t="s">
        <v>46</v>
      </c>
      <c r="K3995" t="s">
        <v>903</v>
      </c>
      <c r="L3995">
        <v>781</v>
      </c>
      <c r="M3995">
        <v>776</v>
      </c>
      <c r="N3995">
        <v>1200</v>
      </c>
      <c r="O3995" t="s">
        <v>898</v>
      </c>
      <c r="P3995">
        <v>0.85711002450666096</v>
      </c>
      <c r="Q3995">
        <v>0.91752126521208699</v>
      </c>
      <c r="R3995" s="15">
        <v>1.03609410846835E-2</v>
      </c>
      <c r="S3995">
        <v>3.0852249764636501E-3</v>
      </c>
      <c r="T3995">
        <v>-0.19742900120564499</v>
      </c>
      <c r="U3995">
        <v>0.19742900120564499</v>
      </c>
      <c r="V3995">
        <v>0.52396078004300095</v>
      </c>
      <c r="W3995">
        <v>-1.38</v>
      </c>
      <c r="X3995">
        <v>1.88</v>
      </c>
      <c r="Y3995">
        <v>-427061</v>
      </c>
      <c r="Z3995">
        <v>-25121</v>
      </c>
      <c r="AA3995">
        <v>-1.27</v>
      </c>
      <c r="AB3995">
        <v>17</v>
      </c>
      <c r="AC3995">
        <v>6</v>
      </c>
      <c r="AD3995">
        <v>11</v>
      </c>
      <c r="AE3995">
        <v>35.29</v>
      </c>
      <c r="AF3995">
        <v>18</v>
      </c>
      <c r="AG3995">
        <v>1</v>
      </c>
      <c r="AH3995">
        <v>3</v>
      </c>
      <c r="AI3995">
        <v>13</v>
      </c>
      <c r="AJ3995" s="301">
        <v>43919</v>
      </c>
      <c r="AK3995">
        <v>2248</v>
      </c>
      <c r="AL3995">
        <v>730</v>
      </c>
      <c r="AM3995" s="301">
        <v>43828</v>
      </c>
      <c r="AN3995">
        <v>2532</v>
      </c>
      <c r="AO3995">
        <v>1045</v>
      </c>
      <c r="AP3995" s="301">
        <v>43645</v>
      </c>
      <c r="AQ3995">
        <v>2296</v>
      </c>
      <c r="AR3995">
        <v>844</v>
      </c>
      <c r="AS3995" s="301">
        <v>43280</v>
      </c>
      <c r="AT3995">
        <v>2698</v>
      </c>
      <c r="AU3995">
        <v>1164</v>
      </c>
    </row>
    <row r="3996" spans="1:47" x14ac:dyDescent="0.2">
      <c r="A3996" s="102">
        <v>4080</v>
      </c>
      <c r="B3996">
        <v>3382</v>
      </c>
      <c r="C3996" t="s">
        <v>1468</v>
      </c>
      <c r="D3996" t="s">
        <v>921</v>
      </c>
      <c r="E3996">
        <v>3470</v>
      </c>
      <c r="F3996">
        <v>3479</v>
      </c>
      <c r="G3996">
        <v>300</v>
      </c>
      <c r="H3996" t="s">
        <v>898</v>
      </c>
      <c r="I3996">
        <v>5471</v>
      </c>
      <c r="J3996" t="s">
        <v>1052</v>
      </c>
      <c r="K3996" t="s">
        <v>939</v>
      </c>
      <c r="L3996">
        <v>3290</v>
      </c>
      <c r="M3996">
        <v>3280</v>
      </c>
      <c r="N3996">
        <v>300</v>
      </c>
      <c r="O3996" t="s">
        <v>901</v>
      </c>
      <c r="P3996">
        <v>0.69861055254245297</v>
      </c>
      <c r="Q3996">
        <v>0.85120667011097395</v>
      </c>
      <c r="R3996">
        <v>0.112117408461469</v>
      </c>
      <c r="S3996">
        <v>1.8088688834945601E-2</v>
      </c>
      <c r="T3996">
        <v>0.399693623531922</v>
      </c>
      <c r="U3996">
        <v>0.399693623531922</v>
      </c>
      <c r="V3996">
        <v>0.19511861266320901</v>
      </c>
      <c r="W3996">
        <v>1.84</v>
      </c>
      <c r="X3996">
        <v>5.72</v>
      </c>
      <c r="Y3996">
        <v>-428683</v>
      </c>
      <c r="Z3996">
        <v>-53585</v>
      </c>
      <c r="AA3996">
        <v>-3.06</v>
      </c>
      <c r="AB3996">
        <v>8</v>
      </c>
      <c r="AC3996">
        <v>1</v>
      </c>
      <c r="AD3996">
        <v>7</v>
      </c>
      <c r="AE3996">
        <v>12.5</v>
      </c>
      <c r="AF3996">
        <v>16</v>
      </c>
      <c r="AG3996">
        <v>1</v>
      </c>
      <c r="AH3996">
        <v>3</v>
      </c>
      <c r="AI3996">
        <v>4</v>
      </c>
      <c r="AJ3996" s="301">
        <v>43919</v>
      </c>
      <c r="AK3996">
        <v>3647</v>
      </c>
      <c r="AL3996">
        <v>3655</v>
      </c>
      <c r="AM3996" s="301">
        <v>43828</v>
      </c>
      <c r="AN3996">
        <v>4003</v>
      </c>
      <c r="AO3996">
        <v>4805</v>
      </c>
      <c r="AP3996" s="301">
        <v>43645</v>
      </c>
      <c r="AQ3996">
        <v>3707</v>
      </c>
      <c r="AR3996">
        <v>4155</v>
      </c>
      <c r="AS3996" s="301">
        <v>43280</v>
      </c>
      <c r="AT3996">
        <v>4686</v>
      </c>
      <c r="AU3996">
        <v>4995</v>
      </c>
    </row>
    <row r="3997" spans="1:47" x14ac:dyDescent="0.2">
      <c r="A3997" s="102">
        <v>1185</v>
      </c>
      <c r="B3997">
        <v>3863</v>
      </c>
      <c r="C3997" t="s">
        <v>1050</v>
      </c>
      <c r="D3997" t="s">
        <v>1049</v>
      </c>
      <c r="E3997">
        <v>1536</v>
      </c>
      <c r="F3997">
        <v>1503</v>
      </c>
      <c r="G3997">
        <v>700</v>
      </c>
      <c r="H3997" t="s">
        <v>901</v>
      </c>
      <c r="I3997">
        <v>9474</v>
      </c>
      <c r="J3997" t="s">
        <v>1046</v>
      </c>
      <c r="K3997" t="s">
        <v>900</v>
      </c>
      <c r="L3997">
        <v>1213</v>
      </c>
      <c r="M3997">
        <v>1195</v>
      </c>
      <c r="N3997">
        <v>900</v>
      </c>
      <c r="O3997" t="s">
        <v>898</v>
      </c>
      <c r="P3997">
        <v>0.62469568027795597</v>
      </c>
      <c r="Q3997">
        <v>0.94391217440108699</v>
      </c>
      <c r="R3997">
        <v>8.2447497013149906E-2</v>
      </c>
      <c r="S3997">
        <v>5.4274922106852998E-3</v>
      </c>
      <c r="T3997">
        <v>-0.53242566602608998</v>
      </c>
      <c r="U3997">
        <v>0.53242566602608998</v>
      </c>
      <c r="V3997">
        <v>0.55551202686725698</v>
      </c>
      <c r="W3997">
        <v>-6.21</v>
      </c>
      <c r="X3997">
        <v>2.2200000000000002</v>
      </c>
      <c r="Y3997">
        <v>-428799</v>
      </c>
      <c r="Z3997">
        <v>-30628</v>
      </c>
      <c r="AA3997">
        <v>-1.52</v>
      </c>
      <c r="AB3997">
        <v>14</v>
      </c>
      <c r="AC3997">
        <v>5</v>
      </c>
      <c r="AD3997">
        <v>9</v>
      </c>
      <c r="AE3997">
        <v>35.71</v>
      </c>
      <c r="AF3997">
        <v>18</v>
      </c>
      <c r="AG3997">
        <v>1</v>
      </c>
      <c r="AH3997">
        <v>3</v>
      </c>
      <c r="AI3997">
        <v>10</v>
      </c>
      <c r="AJ3997" s="301">
        <v>43919</v>
      </c>
      <c r="AK3997">
        <v>1583</v>
      </c>
      <c r="AL3997">
        <v>1117</v>
      </c>
      <c r="AM3997" s="301">
        <v>43828</v>
      </c>
      <c r="AN3997">
        <v>1848</v>
      </c>
      <c r="AO3997">
        <v>1820</v>
      </c>
      <c r="AP3997" s="301">
        <v>43645</v>
      </c>
      <c r="AQ3997">
        <v>1925</v>
      </c>
      <c r="AR3997">
        <v>1979</v>
      </c>
      <c r="AS3997" s="301">
        <v>43280</v>
      </c>
      <c r="AT3997">
        <v>1732</v>
      </c>
      <c r="AU3997">
        <v>2589</v>
      </c>
    </row>
    <row r="3998" spans="1:47" x14ac:dyDescent="0.2">
      <c r="A3998" s="102">
        <v>1871</v>
      </c>
      <c r="B3998">
        <v>7976</v>
      </c>
      <c r="C3998" t="s">
        <v>936</v>
      </c>
      <c r="D3998" t="s">
        <v>919</v>
      </c>
      <c r="E3998">
        <v>1351</v>
      </c>
      <c r="F3998">
        <v>1370</v>
      </c>
      <c r="G3998">
        <v>800</v>
      </c>
      <c r="H3998" t="s">
        <v>901</v>
      </c>
      <c r="I3998">
        <v>8308</v>
      </c>
      <c r="J3998" t="s">
        <v>48</v>
      </c>
      <c r="K3998" t="s">
        <v>940</v>
      </c>
      <c r="L3998">
        <v>366</v>
      </c>
      <c r="M3998">
        <v>368</v>
      </c>
      <c r="N3998">
        <v>3000</v>
      </c>
      <c r="O3998" t="s">
        <v>898</v>
      </c>
      <c r="P3998">
        <v>0.66340543106337102</v>
      </c>
      <c r="Q3998">
        <v>0.928120109821156</v>
      </c>
      <c r="R3998">
        <v>0.28012095176666801</v>
      </c>
      <c r="S3998">
        <v>9.0981563129783095E-3</v>
      </c>
      <c r="T3998">
        <v>-0.91189450974544595</v>
      </c>
      <c r="U3998">
        <v>0.91189450974544595</v>
      </c>
      <c r="V3998">
        <v>1.33798150720874</v>
      </c>
      <c r="W3998">
        <v>-5.94</v>
      </c>
      <c r="X3998">
        <v>0.73</v>
      </c>
      <c r="Y3998">
        <v>-429924</v>
      </c>
      <c r="Z3998">
        <v>-25290</v>
      </c>
      <c r="AA3998">
        <v>-1.29</v>
      </c>
      <c r="AB3998">
        <v>17</v>
      </c>
      <c r="AC3998">
        <v>5</v>
      </c>
      <c r="AD3998">
        <v>12</v>
      </c>
      <c r="AE3998">
        <v>29.41</v>
      </c>
      <c r="AF3998">
        <v>20</v>
      </c>
      <c r="AG3998">
        <v>2</v>
      </c>
      <c r="AH3998">
        <v>1</v>
      </c>
      <c r="AI3998">
        <v>14</v>
      </c>
      <c r="AJ3998" s="301">
        <v>43919</v>
      </c>
      <c r="AK3998">
        <v>1547</v>
      </c>
      <c r="AL3998">
        <v>344</v>
      </c>
      <c r="AM3998" s="301">
        <v>43828</v>
      </c>
      <c r="AN3998">
        <v>1638</v>
      </c>
      <c r="AO3998">
        <v>479</v>
      </c>
      <c r="AP3998" s="301">
        <v>43645</v>
      </c>
      <c r="AQ3998">
        <v>1770</v>
      </c>
      <c r="AR3998">
        <v>453.5</v>
      </c>
      <c r="AS3998" s="301">
        <v>43280</v>
      </c>
      <c r="AT3998">
        <v>2244</v>
      </c>
      <c r="AU3998">
        <v>582.29999999999995</v>
      </c>
    </row>
    <row r="3999" spans="1:47" x14ac:dyDescent="0.2">
      <c r="A3999" s="102">
        <v>1769</v>
      </c>
      <c r="B3999">
        <v>9303</v>
      </c>
      <c r="C3999" t="s">
        <v>1166</v>
      </c>
      <c r="D3999" t="s">
        <v>1184</v>
      </c>
      <c r="E3999">
        <v>1276</v>
      </c>
      <c r="F3999">
        <v>1286</v>
      </c>
      <c r="G3999">
        <v>800</v>
      </c>
      <c r="H3999" t="s">
        <v>901</v>
      </c>
      <c r="I3999">
        <v>9616</v>
      </c>
      <c r="J3999" t="s">
        <v>1156</v>
      </c>
      <c r="K3999" t="s">
        <v>910</v>
      </c>
      <c r="L3999">
        <v>3730</v>
      </c>
      <c r="M3999">
        <v>3595</v>
      </c>
      <c r="N3999">
        <v>300</v>
      </c>
      <c r="O3999" t="s">
        <v>898</v>
      </c>
      <c r="P3999">
        <v>0.89721659251374897</v>
      </c>
      <c r="Q3999">
        <v>0.93093858324173395</v>
      </c>
      <c r="R3999" s="15">
        <v>0.20228531324002799</v>
      </c>
      <c r="S3999">
        <v>4.0328721620941997E-2</v>
      </c>
      <c r="T3999">
        <v>-1.1105962857595499</v>
      </c>
      <c r="U3999">
        <v>1.1105962857595499</v>
      </c>
      <c r="V3999">
        <v>1.2196809869692999</v>
      </c>
      <c r="W3999">
        <v>-22.35</v>
      </c>
      <c r="X3999">
        <v>4.6100000000000003</v>
      </c>
      <c r="Y3999">
        <v>-432784</v>
      </c>
      <c r="Z3999">
        <v>-27049</v>
      </c>
      <c r="AA3999">
        <v>-1.64</v>
      </c>
      <c r="AB3999">
        <v>16</v>
      </c>
      <c r="AC3999">
        <v>5</v>
      </c>
      <c r="AD3999">
        <v>11</v>
      </c>
      <c r="AE3999">
        <v>31.25</v>
      </c>
      <c r="AF3999">
        <v>19</v>
      </c>
      <c r="AG3999">
        <v>1</v>
      </c>
      <c r="AH3999">
        <v>4</v>
      </c>
      <c r="AI3999">
        <v>11</v>
      </c>
      <c r="AJ3999" s="301">
        <v>43919</v>
      </c>
      <c r="AK3999">
        <v>1217</v>
      </c>
      <c r="AL3999">
        <v>2291</v>
      </c>
      <c r="AM3999" s="301">
        <v>43828</v>
      </c>
      <c r="AN3999">
        <v>1471</v>
      </c>
      <c r="AO3999">
        <v>5180</v>
      </c>
      <c r="AP3999" s="301">
        <v>43645</v>
      </c>
      <c r="AQ3999">
        <v>1417</v>
      </c>
      <c r="AR3999">
        <v>5240</v>
      </c>
      <c r="AS3999" s="301">
        <v>43280</v>
      </c>
      <c r="AT3999">
        <v>1330</v>
      </c>
      <c r="AU3999">
        <v>5940</v>
      </c>
    </row>
    <row r="4000" spans="1:47" x14ac:dyDescent="0.2">
      <c r="A4000" s="102">
        <v>1564</v>
      </c>
      <c r="B4000">
        <v>7976</v>
      </c>
      <c r="C4000" t="s">
        <v>936</v>
      </c>
      <c r="D4000" t="s">
        <v>919</v>
      </c>
      <c r="E4000">
        <v>1351</v>
      </c>
      <c r="F4000">
        <v>1370</v>
      </c>
      <c r="G4000">
        <v>700</v>
      </c>
      <c r="H4000" t="s">
        <v>901</v>
      </c>
      <c r="I4000">
        <v>8078</v>
      </c>
      <c r="J4000" t="s">
        <v>1192</v>
      </c>
      <c r="K4000" t="s">
        <v>905</v>
      </c>
      <c r="L4000">
        <v>1940</v>
      </c>
      <c r="M4000">
        <v>1940</v>
      </c>
      <c r="N4000">
        <v>500</v>
      </c>
      <c r="O4000" t="s">
        <v>898</v>
      </c>
      <c r="P4000">
        <v>0.62388785376818401</v>
      </c>
      <c r="Q4000">
        <v>0.93524839900340995</v>
      </c>
      <c r="R4000">
        <v>0.21271118034397299</v>
      </c>
      <c r="S4000">
        <v>1.1899254643375E-3</v>
      </c>
      <c r="T4000">
        <v>-1.0914097172253601</v>
      </c>
      <c r="U4000">
        <v>1.0914097172253601</v>
      </c>
      <c r="V4000">
        <v>1.3571451453499801</v>
      </c>
      <c r="W4000">
        <v>-9.76</v>
      </c>
      <c r="X4000">
        <v>1.1299999999999999</v>
      </c>
      <c r="Y4000">
        <v>-433903</v>
      </c>
      <c r="Z4000">
        <v>-39446</v>
      </c>
      <c r="AA4000">
        <v>-1.91</v>
      </c>
      <c r="AB4000">
        <v>11</v>
      </c>
      <c r="AC4000">
        <v>3</v>
      </c>
      <c r="AD4000">
        <v>8</v>
      </c>
      <c r="AE4000">
        <v>27.27</v>
      </c>
      <c r="AF4000">
        <v>17</v>
      </c>
      <c r="AG4000">
        <v>2</v>
      </c>
      <c r="AH4000">
        <v>2</v>
      </c>
      <c r="AI4000">
        <v>7</v>
      </c>
      <c r="AJ4000" s="301">
        <v>43919</v>
      </c>
      <c r="AK4000">
        <v>1547</v>
      </c>
      <c r="AL4000">
        <v>1737</v>
      </c>
      <c r="AM4000" s="301">
        <v>43828</v>
      </c>
      <c r="AN4000">
        <v>1638</v>
      </c>
      <c r="AO4000">
        <v>2877</v>
      </c>
      <c r="AP4000" s="301">
        <v>43645</v>
      </c>
      <c r="AQ4000">
        <v>1770</v>
      </c>
      <c r="AR4000">
        <v>2987</v>
      </c>
      <c r="AS4000" s="301">
        <v>43280</v>
      </c>
      <c r="AT4000">
        <v>2244</v>
      </c>
      <c r="AU4000">
        <v>4185</v>
      </c>
    </row>
    <row r="4001" spans="1:47" x14ac:dyDescent="0.2">
      <c r="A4001" s="102">
        <v>2392</v>
      </c>
      <c r="B4001">
        <v>2327</v>
      </c>
      <c r="C4001" t="s">
        <v>1171</v>
      </c>
      <c r="D4001" t="s">
        <v>900</v>
      </c>
      <c r="E4001">
        <v>2942</v>
      </c>
      <c r="F4001">
        <v>2914</v>
      </c>
      <c r="G4001">
        <v>300</v>
      </c>
      <c r="H4001" t="s">
        <v>898</v>
      </c>
      <c r="I4001">
        <v>7201</v>
      </c>
      <c r="J4001" t="s">
        <v>928</v>
      </c>
      <c r="K4001" t="s">
        <v>913</v>
      </c>
      <c r="L4001">
        <v>400.4</v>
      </c>
      <c r="M4001">
        <v>394.7</v>
      </c>
      <c r="N4001">
        <v>2200</v>
      </c>
      <c r="O4001" t="s">
        <v>901</v>
      </c>
      <c r="P4001">
        <v>0.84230239899111403</v>
      </c>
      <c r="Q4001">
        <v>0.91444113884491196</v>
      </c>
      <c r="R4001">
        <v>5.3678234369028299E-2</v>
      </c>
      <c r="S4001">
        <v>9.7027430355308406E-2</v>
      </c>
      <c r="T4001">
        <v>0.47321598698613399</v>
      </c>
      <c r="U4001">
        <v>0.47321598698613399</v>
      </c>
      <c r="V4001">
        <v>0.20605446760184701</v>
      </c>
      <c r="W4001">
        <v>2.82</v>
      </c>
      <c r="X4001">
        <v>0.67</v>
      </c>
      <c r="Y4001">
        <v>-434517</v>
      </c>
      <c r="Z4001">
        <v>-27157</v>
      </c>
      <c r="AA4001">
        <v>-1.45</v>
      </c>
      <c r="AB4001">
        <v>16</v>
      </c>
      <c r="AC4001">
        <v>5</v>
      </c>
      <c r="AD4001">
        <v>11</v>
      </c>
      <c r="AE4001">
        <v>31.25</v>
      </c>
      <c r="AF4001">
        <v>19</v>
      </c>
      <c r="AG4001">
        <v>3</v>
      </c>
      <c r="AH4001">
        <v>2</v>
      </c>
      <c r="AI4001">
        <v>11</v>
      </c>
      <c r="AJ4001" s="301">
        <v>43919</v>
      </c>
      <c r="AK4001">
        <v>2686</v>
      </c>
      <c r="AL4001">
        <v>384.9</v>
      </c>
      <c r="AM4001" s="301">
        <v>43828</v>
      </c>
      <c r="AN4001">
        <v>3600</v>
      </c>
      <c r="AO4001">
        <v>636.1</v>
      </c>
      <c r="AP4001" s="301">
        <v>43645</v>
      </c>
      <c r="AQ4001">
        <v>3515</v>
      </c>
      <c r="AR4001">
        <v>789.6</v>
      </c>
      <c r="AS4001" s="301">
        <v>43280</v>
      </c>
      <c r="AT4001">
        <v>2762</v>
      </c>
      <c r="AU4001">
        <v>1053</v>
      </c>
    </row>
    <row r="4002" spans="1:47" x14ac:dyDescent="0.2">
      <c r="A4002" s="102">
        <v>3306</v>
      </c>
      <c r="B4002">
        <v>7205</v>
      </c>
      <c r="C4002" t="s">
        <v>56</v>
      </c>
      <c r="D4002" t="s">
        <v>913</v>
      </c>
      <c r="E4002">
        <v>710</v>
      </c>
      <c r="F4002">
        <v>693</v>
      </c>
      <c r="G4002">
        <v>1500</v>
      </c>
      <c r="H4002" t="s">
        <v>898</v>
      </c>
      <c r="I4002">
        <v>9412</v>
      </c>
      <c r="J4002" t="s">
        <v>452</v>
      </c>
      <c r="K4002" t="s">
        <v>900</v>
      </c>
      <c r="L4002">
        <v>402</v>
      </c>
      <c r="M4002">
        <v>391</v>
      </c>
      <c r="N4002">
        <v>2700</v>
      </c>
      <c r="O4002" t="s">
        <v>901</v>
      </c>
      <c r="P4002">
        <v>0.90730394501036904</v>
      </c>
      <c r="Q4002">
        <v>0.88582471361469095</v>
      </c>
      <c r="R4002">
        <v>4.3278151817924401E-3</v>
      </c>
      <c r="S4002">
        <v>6.9792000869570894E-2</v>
      </c>
      <c r="T4002">
        <v>1.59780357697342</v>
      </c>
      <c r="U4002">
        <v>1.59780357697342</v>
      </c>
      <c r="V4002">
        <v>0.88481147964087004</v>
      </c>
      <c r="W4002">
        <v>10.210000000000001</v>
      </c>
      <c r="X4002">
        <v>1.56</v>
      </c>
      <c r="Y4002">
        <v>-434539</v>
      </c>
      <c r="Z4002">
        <v>-31038</v>
      </c>
      <c r="AA4002">
        <v>-1.46</v>
      </c>
      <c r="AB4002">
        <v>14</v>
      </c>
      <c r="AC4002">
        <v>5</v>
      </c>
      <c r="AD4002">
        <v>9</v>
      </c>
      <c r="AE4002">
        <v>35.71</v>
      </c>
      <c r="AF4002">
        <v>19</v>
      </c>
      <c r="AG4002">
        <v>1</v>
      </c>
      <c r="AH4002">
        <v>3</v>
      </c>
      <c r="AI4002">
        <v>10</v>
      </c>
      <c r="AJ4002" s="301">
        <v>43919</v>
      </c>
      <c r="AK4002">
        <v>588</v>
      </c>
      <c r="AL4002">
        <v>393</v>
      </c>
      <c r="AM4002" s="301">
        <v>43828</v>
      </c>
      <c r="AN4002">
        <v>1162</v>
      </c>
      <c r="AO4002">
        <v>485</v>
      </c>
      <c r="AP4002" s="301">
        <v>43645</v>
      </c>
      <c r="AQ4002">
        <v>912</v>
      </c>
      <c r="AR4002">
        <v>438</v>
      </c>
      <c r="AS4002" s="301">
        <v>43280</v>
      </c>
      <c r="AT4002">
        <v>1171</v>
      </c>
      <c r="AU4002">
        <v>538</v>
      </c>
    </row>
    <row r="4003" spans="1:47" x14ac:dyDescent="0.2">
      <c r="A4003" s="102">
        <v>1591</v>
      </c>
      <c r="B4003">
        <v>5486</v>
      </c>
      <c r="C4003" t="s">
        <v>558</v>
      </c>
      <c r="D4003" t="s">
        <v>939</v>
      </c>
      <c r="E4003">
        <v>1273</v>
      </c>
      <c r="F4003">
        <v>1265</v>
      </c>
      <c r="G4003">
        <v>800</v>
      </c>
      <c r="H4003" t="s">
        <v>898</v>
      </c>
      <c r="I4003">
        <v>8060</v>
      </c>
      <c r="J4003" t="s">
        <v>776</v>
      </c>
      <c r="K4003" t="s">
        <v>905</v>
      </c>
      <c r="L4003">
        <v>2200</v>
      </c>
      <c r="M4003">
        <v>2140</v>
      </c>
      <c r="N4003">
        <v>500</v>
      </c>
      <c r="O4003" t="s">
        <v>901</v>
      </c>
      <c r="P4003">
        <v>0.85143883795629105</v>
      </c>
      <c r="Q4003">
        <v>0.934735466993041</v>
      </c>
      <c r="R4003" s="15">
        <v>6.6468928493727195E-2</v>
      </c>
      <c r="S4003">
        <v>3.7715320424694297E-2</v>
      </c>
      <c r="T4003">
        <v>1.3109661313182901</v>
      </c>
      <c r="U4003">
        <v>1.3109661313182901</v>
      </c>
      <c r="V4003">
        <v>1.0347079470326801</v>
      </c>
      <c r="W4003">
        <v>8.56</v>
      </c>
      <c r="X4003">
        <v>5.42</v>
      </c>
      <c r="Y4003">
        <v>-435842</v>
      </c>
      <c r="Z4003">
        <v>-29056</v>
      </c>
      <c r="AA4003">
        <v>-1.56</v>
      </c>
      <c r="AB4003">
        <v>15</v>
      </c>
      <c r="AC4003">
        <v>3</v>
      </c>
      <c r="AD4003">
        <v>12</v>
      </c>
      <c r="AE4003">
        <v>20</v>
      </c>
      <c r="AF4003">
        <v>20</v>
      </c>
      <c r="AG4003">
        <v>1</v>
      </c>
      <c r="AH4003">
        <v>2</v>
      </c>
      <c r="AI4003">
        <v>12</v>
      </c>
      <c r="AJ4003" s="301">
        <v>43919</v>
      </c>
      <c r="AK4003">
        <v>1148</v>
      </c>
      <c r="AL4003">
        <v>2199</v>
      </c>
      <c r="AM4003" s="301">
        <v>43828</v>
      </c>
      <c r="AN4003">
        <v>1613</v>
      </c>
      <c r="AO4003">
        <v>2540</v>
      </c>
      <c r="AP4003" s="301">
        <v>43645</v>
      </c>
      <c r="AQ4003">
        <v>1234</v>
      </c>
      <c r="AR4003">
        <v>2372</v>
      </c>
      <c r="AS4003" s="301">
        <v>43280</v>
      </c>
      <c r="AT4003">
        <v>1126</v>
      </c>
      <c r="AU4003">
        <v>2278</v>
      </c>
    </row>
    <row r="4004" spans="1:47" x14ac:dyDescent="0.2">
      <c r="A4004" s="102">
        <v>919</v>
      </c>
      <c r="B4004">
        <v>2427</v>
      </c>
      <c r="C4004" t="s">
        <v>2050</v>
      </c>
      <c r="D4004" t="s">
        <v>910</v>
      </c>
      <c r="E4004">
        <v>672</v>
      </c>
      <c r="F4004">
        <v>677</v>
      </c>
      <c r="G4004">
        <v>1300</v>
      </c>
      <c r="H4004" t="s">
        <v>898</v>
      </c>
      <c r="I4004">
        <v>5711</v>
      </c>
      <c r="J4004" t="s">
        <v>1266</v>
      </c>
      <c r="K4004" t="s">
        <v>911</v>
      </c>
      <c r="L4004">
        <v>2266</v>
      </c>
      <c r="M4004">
        <v>2250</v>
      </c>
      <c r="N4004">
        <v>400</v>
      </c>
      <c r="O4004" t="s">
        <v>901</v>
      </c>
      <c r="P4004">
        <v>0.88302145362430695</v>
      </c>
      <c r="Q4004">
        <v>0.94905843088920006</v>
      </c>
      <c r="R4004">
        <v>0.140665196727499</v>
      </c>
      <c r="S4004">
        <v>9.81151500400603E-2</v>
      </c>
      <c r="T4004">
        <v>1.29565633755479</v>
      </c>
      <c r="U4004">
        <v>1.29565633755479</v>
      </c>
      <c r="V4004">
        <v>1.2249874618399601</v>
      </c>
      <c r="W4004">
        <v>16.75</v>
      </c>
      <c r="X4004">
        <v>2.21</v>
      </c>
      <c r="Y4004">
        <v>-437227</v>
      </c>
      <c r="Z4004">
        <v>-25719</v>
      </c>
      <c r="AA4004">
        <v>-1.34</v>
      </c>
      <c r="AB4004">
        <v>17</v>
      </c>
      <c r="AC4004">
        <v>8</v>
      </c>
      <c r="AD4004">
        <v>9</v>
      </c>
      <c r="AE4004">
        <v>47.06</v>
      </c>
      <c r="AF4004">
        <v>13</v>
      </c>
      <c r="AG4004">
        <v>5</v>
      </c>
      <c r="AH4004">
        <v>6</v>
      </c>
      <c r="AI4004">
        <v>6</v>
      </c>
      <c r="AJ4004" s="301">
        <v>43919</v>
      </c>
      <c r="AK4004">
        <v>464</v>
      </c>
      <c r="AL4004">
        <v>2207</v>
      </c>
      <c r="AM4004" s="301">
        <v>43828</v>
      </c>
      <c r="AN4004">
        <v>1158</v>
      </c>
      <c r="AO4004">
        <v>2977</v>
      </c>
      <c r="AP4004" s="301">
        <v>43645</v>
      </c>
      <c r="AQ4004">
        <v>1349</v>
      </c>
      <c r="AR4004">
        <v>3125</v>
      </c>
      <c r="AS4004" s="301">
        <v>43280</v>
      </c>
      <c r="AT4004">
        <v>1991</v>
      </c>
      <c r="AU4004">
        <v>2976</v>
      </c>
    </row>
    <row r="4005" spans="1:47" x14ac:dyDescent="0.2">
      <c r="A4005" s="102">
        <v>2998</v>
      </c>
      <c r="B4005">
        <v>1332</v>
      </c>
      <c r="C4005" t="s">
        <v>1174</v>
      </c>
      <c r="D4005" t="s">
        <v>974</v>
      </c>
      <c r="E4005">
        <v>468</v>
      </c>
      <c r="F4005">
        <v>456</v>
      </c>
      <c r="G4005">
        <v>2400</v>
      </c>
      <c r="H4005" t="s">
        <v>901</v>
      </c>
      <c r="I4005">
        <v>9616</v>
      </c>
      <c r="J4005" t="s">
        <v>1156</v>
      </c>
      <c r="K4005" t="s">
        <v>910</v>
      </c>
      <c r="L4005">
        <v>3730</v>
      </c>
      <c r="M4005">
        <v>3595</v>
      </c>
      <c r="N4005">
        <v>300</v>
      </c>
      <c r="O4005" t="s">
        <v>898</v>
      </c>
      <c r="P4005">
        <v>0.66910235702821297</v>
      </c>
      <c r="Q4005">
        <v>0.89711243705341803</v>
      </c>
      <c r="R4005">
        <v>4.4433317485397198E-3</v>
      </c>
      <c r="S4005">
        <v>4.2518795120338501E-2</v>
      </c>
      <c r="T4005">
        <v>-1.27044016124702</v>
      </c>
      <c r="U4005">
        <v>1.27044016124702</v>
      </c>
      <c r="V4005">
        <v>1.3047592756962401</v>
      </c>
      <c r="W4005">
        <v>-32.76</v>
      </c>
      <c r="X4005">
        <v>1.47</v>
      </c>
      <c r="Y4005">
        <v>-438175</v>
      </c>
      <c r="Z4005">
        <v>-23062</v>
      </c>
      <c r="AA4005">
        <v>-1.24</v>
      </c>
      <c r="AB4005">
        <v>19</v>
      </c>
      <c r="AC4005">
        <v>7</v>
      </c>
      <c r="AD4005">
        <v>12</v>
      </c>
      <c r="AE4005">
        <v>36.840000000000003</v>
      </c>
      <c r="AF4005">
        <v>17</v>
      </c>
      <c r="AG4005">
        <v>4</v>
      </c>
      <c r="AH4005">
        <v>6</v>
      </c>
      <c r="AI4005">
        <v>9</v>
      </c>
      <c r="AJ4005" s="301">
        <v>43919</v>
      </c>
      <c r="AK4005">
        <v>517</v>
      </c>
      <c r="AL4005">
        <v>2291</v>
      </c>
      <c r="AM4005" s="301">
        <v>43828</v>
      </c>
      <c r="AN4005">
        <v>652</v>
      </c>
      <c r="AO4005">
        <v>5180</v>
      </c>
      <c r="AP4005" s="301">
        <v>43645</v>
      </c>
      <c r="AQ4005">
        <v>674</v>
      </c>
      <c r="AR4005">
        <v>5240</v>
      </c>
      <c r="AS4005" s="301">
        <v>43280</v>
      </c>
      <c r="AT4005">
        <v>537</v>
      </c>
      <c r="AU4005">
        <v>5940</v>
      </c>
    </row>
    <row r="4006" spans="1:47" x14ac:dyDescent="0.2">
      <c r="A4006" s="102">
        <v>2791</v>
      </c>
      <c r="B4006">
        <v>3405</v>
      </c>
      <c r="C4006" t="s">
        <v>1265</v>
      </c>
      <c r="D4006" t="s">
        <v>920</v>
      </c>
      <c r="E4006">
        <v>1120</v>
      </c>
      <c r="F4006">
        <v>1104</v>
      </c>
      <c r="G4006">
        <v>1000</v>
      </c>
      <c r="H4006" t="s">
        <v>898</v>
      </c>
      <c r="I4006">
        <v>8053</v>
      </c>
      <c r="J4006" t="s">
        <v>1470</v>
      </c>
      <c r="K4006" t="s">
        <v>905</v>
      </c>
      <c r="L4006">
        <v>1233</v>
      </c>
      <c r="M4006">
        <v>1218.5</v>
      </c>
      <c r="N4006">
        <v>900</v>
      </c>
      <c r="O4006" t="s">
        <v>901</v>
      </c>
      <c r="P4006">
        <v>0.86883279658287604</v>
      </c>
      <c r="Q4006">
        <v>0.90379941859753898</v>
      </c>
      <c r="R4006">
        <v>0.40095561556215797</v>
      </c>
      <c r="S4006">
        <v>8.4199113667479203E-2</v>
      </c>
      <c r="T4006">
        <v>0.55521065467331798</v>
      </c>
      <c r="U4006">
        <v>0.55521065467331798</v>
      </c>
      <c r="V4006">
        <v>1.0045921103045801</v>
      </c>
      <c r="W4006">
        <v>2.58</v>
      </c>
      <c r="X4006">
        <v>0.67</v>
      </c>
      <c r="Y4006">
        <v>-438229</v>
      </c>
      <c r="Z4006">
        <v>-31302</v>
      </c>
      <c r="AA4006">
        <v>-1.46</v>
      </c>
      <c r="AB4006">
        <v>14</v>
      </c>
      <c r="AC4006">
        <v>4</v>
      </c>
      <c r="AD4006">
        <v>10</v>
      </c>
      <c r="AE4006">
        <v>28.57</v>
      </c>
      <c r="AF4006">
        <v>20</v>
      </c>
      <c r="AG4006">
        <v>1</v>
      </c>
      <c r="AH4006">
        <v>3</v>
      </c>
      <c r="AI4006">
        <v>10</v>
      </c>
      <c r="AJ4006" s="301">
        <v>43919</v>
      </c>
      <c r="AK4006">
        <v>1129</v>
      </c>
      <c r="AL4006">
        <v>1285.5</v>
      </c>
      <c r="AM4006" s="301">
        <v>43828</v>
      </c>
      <c r="AN4006">
        <v>1331</v>
      </c>
      <c r="AO4006">
        <v>1624</v>
      </c>
      <c r="AP4006" s="301">
        <v>43645</v>
      </c>
      <c r="AQ4006">
        <v>1308</v>
      </c>
      <c r="AR4006">
        <v>1660</v>
      </c>
      <c r="AS4006" s="301">
        <v>43280</v>
      </c>
      <c r="AT4006">
        <v>1497</v>
      </c>
      <c r="AU4006">
        <v>1795.5</v>
      </c>
    </row>
    <row r="4007" spans="1:47" x14ac:dyDescent="0.2">
      <c r="A4007" s="102">
        <v>574</v>
      </c>
      <c r="B4007">
        <v>6770</v>
      </c>
      <c r="C4007" t="s">
        <v>21</v>
      </c>
      <c r="D4007" t="s">
        <v>903</v>
      </c>
      <c r="E4007">
        <v>1390</v>
      </c>
      <c r="F4007">
        <v>1344</v>
      </c>
      <c r="G4007">
        <v>800</v>
      </c>
      <c r="H4007" t="s">
        <v>898</v>
      </c>
      <c r="I4007">
        <v>8306</v>
      </c>
      <c r="J4007" t="s">
        <v>1029</v>
      </c>
      <c r="K4007" t="s">
        <v>940</v>
      </c>
      <c r="L4007">
        <v>422</v>
      </c>
      <c r="M4007">
        <v>422.5</v>
      </c>
      <c r="N4007">
        <v>2500</v>
      </c>
      <c r="O4007" t="s">
        <v>901</v>
      </c>
      <c r="P4007">
        <v>0.83951219429388901</v>
      </c>
      <c r="Q4007">
        <v>0.95613462847238095</v>
      </c>
      <c r="R4007">
        <v>0.24285840452823501</v>
      </c>
      <c r="S4007" s="15">
        <v>4.4823090390097603E-2</v>
      </c>
      <c r="T4007">
        <v>1.0908045123572701</v>
      </c>
      <c r="U4007">
        <v>1.0908045123572701</v>
      </c>
      <c r="V4007">
        <v>1.3187535526057499</v>
      </c>
      <c r="W4007">
        <v>12.55</v>
      </c>
      <c r="X4007">
        <v>1.76</v>
      </c>
      <c r="Y4007">
        <v>-438507</v>
      </c>
      <c r="Z4007">
        <v>-24362</v>
      </c>
      <c r="AA4007">
        <v>-1.1599999999999999</v>
      </c>
      <c r="AB4007">
        <v>18</v>
      </c>
      <c r="AC4007">
        <v>7</v>
      </c>
      <c r="AD4007">
        <v>11</v>
      </c>
      <c r="AE4007">
        <v>38.89</v>
      </c>
      <c r="AF4007">
        <v>19</v>
      </c>
      <c r="AG4007">
        <v>1</v>
      </c>
      <c r="AH4007">
        <v>3</v>
      </c>
      <c r="AI4007">
        <v>14</v>
      </c>
      <c r="AJ4007" s="301">
        <v>43919</v>
      </c>
      <c r="AK4007">
        <v>1055</v>
      </c>
      <c r="AL4007">
        <v>426.1</v>
      </c>
      <c r="AM4007" s="301">
        <v>43828</v>
      </c>
      <c r="AN4007">
        <v>2492</v>
      </c>
      <c r="AO4007">
        <v>593.20000000000005</v>
      </c>
      <c r="AP4007" s="301">
        <v>43645</v>
      </c>
      <c r="AQ4007">
        <v>1869</v>
      </c>
      <c r="AR4007">
        <v>524.29999999999995</v>
      </c>
      <c r="AS4007" s="301">
        <v>43280</v>
      </c>
      <c r="AT4007">
        <v>2830</v>
      </c>
      <c r="AU4007">
        <v>621.6</v>
      </c>
    </row>
    <row r="4008" spans="1:47" x14ac:dyDescent="0.2">
      <c r="A4008" s="102">
        <v>1500</v>
      </c>
      <c r="B4008">
        <v>4114</v>
      </c>
      <c r="C4008" t="s">
        <v>997</v>
      </c>
      <c r="D4008" t="s">
        <v>920</v>
      </c>
      <c r="E4008">
        <v>5560</v>
      </c>
      <c r="F4008">
        <v>5590</v>
      </c>
      <c r="G4008">
        <v>100</v>
      </c>
      <c r="H4008" t="s">
        <v>901</v>
      </c>
      <c r="I4008">
        <v>9616</v>
      </c>
      <c r="J4008" t="s">
        <v>1156</v>
      </c>
      <c r="K4008" t="s">
        <v>910</v>
      </c>
      <c r="L4008">
        <v>3730</v>
      </c>
      <c r="M4008">
        <v>3595</v>
      </c>
      <c r="N4008">
        <v>200</v>
      </c>
      <c r="O4008" t="s">
        <v>898</v>
      </c>
      <c r="P4008">
        <v>0.93674638109839503</v>
      </c>
      <c r="Q4008">
        <v>0.93675012476389996</v>
      </c>
      <c r="R4008">
        <v>1.80968120324192E-2</v>
      </c>
      <c r="S4008">
        <v>7.9747856762720504E-3</v>
      </c>
      <c r="T4008">
        <v>-1.2321239172627501</v>
      </c>
      <c r="U4008">
        <v>1.2321239172627501</v>
      </c>
      <c r="V4008">
        <v>1.4570614452244901</v>
      </c>
      <c r="W4008">
        <v>-20.45</v>
      </c>
      <c r="X4008">
        <v>28.62</v>
      </c>
      <c r="Y4008">
        <v>-439305</v>
      </c>
      <c r="Z4008">
        <v>-73218</v>
      </c>
      <c r="AA4008">
        <v>-4.01</v>
      </c>
      <c r="AB4008">
        <v>6</v>
      </c>
      <c r="AC4008">
        <v>1</v>
      </c>
      <c r="AD4008">
        <v>5</v>
      </c>
      <c r="AE4008">
        <v>16.670000000000002</v>
      </c>
      <c r="AF4008">
        <v>13</v>
      </c>
      <c r="AG4008">
        <v>1</v>
      </c>
      <c r="AH4008">
        <v>3</v>
      </c>
      <c r="AI4008">
        <v>2</v>
      </c>
      <c r="AJ4008" s="301">
        <v>43919</v>
      </c>
      <c r="AK4008">
        <v>5180</v>
      </c>
      <c r="AL4008">
        <v>2291</v>
      </c>
      <c r="AM4008" s="301">
        <v>43828</v>
      </c>
      <c r="AN4008">
        <v>6790</v>
      </c>
      <c r="AO4008">
        <v>5180</v>
      </c>
      <c r="AP4008" s="301">
        <v>43645</v>
      </c>
      <c r="AQ4008">
        <v>7230</v>
      </c>
      <c r="AR4008">
        <v>5240</v>
      </c>
      <c r="AS4008" s="301">
        <v>43280</v>
      </c>
      <c r="AT4008">
        <v>7900</v>
      </c>
      <c r="AU4008">
        <v>5940</v>
      </c>
    </row>
    <row r="4009" spans="1:47" x14ac:dyDescent="0.2">
      <c r="A4009" s="102">
        <v>1771</v>
      </c>
      <c r="B4009">
        <v>3086</v>
      </c>
      <c r="C4009" t="s">
        <v>503</v>
      </c>
      <c r="D4009" t="s">
        <v>921</v>
      </c>
      <c r="E4009">
        <v>795</v>
      </c>
      <c r="F4009">
        <v>758</v>
      </c>
      <c r="G4009">
        <v>1400</v>
      </c>
      <c r="H4009" t="s">
        <v>901</v>
      </c>
      <c r="I4009">
        <v>8850</v>
      </c>
      <c r="J4009" t="s">
        <v>1345</v>
      </c>
      <c r="K4009" t="s">
        <v>917</v>
      </c>
      <c r="L4009">
        <v>2237</v>
      </c>
      <c r="M4009">
        <v>2184</v>
      </c>
      <c r="N4009">
        <v>500</v>
      </c>
      <c r="O4009" t="s">
        <v>898</v>
      </c>
      <c r="P4009">
        <v>0.64748707468239597</v>
      </c>
      <c r="Q4009">
        <v>0.93093333349012597</v>
      </c>
      <c r="R4009">
        <v>9.2387008390209496E-2</v>
      </c>
      <c r="S4009">
        <v>4.2726875582463499E-2</v>
      </c>
      <c r="T4009">
        <v>-2.11336753932799</v>
      </c>
      <c r="U4009">
        <v>2.11336753932799</v>
      </c>
      <c r="V4009">
        <v>1.91023571477472</v>
      </c>
      <c r="W4009">
        <v>-21.27</v>
      </c>
      <c r="X4009">
        <v>2.82</v>
      </c>
      <c r="Y4009">
        <v>-439329</v>
      </c>
      <c r="Z4009">
        <v>-27458</v>
      </c>
      <c r="AA4009">
        <v>-1.37</v>
      </c>
      <c r="AB4009">
        <v>16</v>
      </c>
      <c r="AC4009">
        <v>5</v>
      </c>
      <c r="AD4009">
        <v>11</v>
      </c>
      <c r="AE4009">
        <v>31.25</v>
      </c>
      <c r="AF4009">
        <v>18</v>
      </c>
      <c r="AG4009">
        <v>2</v>
      </c>
      <c r="AH4009">
        <v>3</v>
      </c>
      <c r="AI4009">
        <v>11</v>
      </c>
      <c r="AJ4009" s="301">
        <v>43919</v>
      </c>
      <c r="AK4009">
        <v>907</v>
      </c>
      <c r="AL4009">
        <v>2067</v>
      </c>
      <c r="AM4009" s="301">
        <v>43828</v>
      </c>
      <c r="AN4009">
        <v>1530</v>
      </c>
      <c r="AO4009">
        <v>2785</v>
      </c>
      <c r="AP4009" s="301">
        <v>43645</v>
      </c>
      <c r="AQ4009">
        <v>1244</v>
      </c>
      <c r="AR4009">
        <v>2621</v>
      </c>
      <c r="AS4009" s="301">
        <v>43280</v>
      </c>
      <c r="AT4009">
        <v>1630</v>
      </c>
      <c r="AU4009">
        <v>2610</v>
      </c>
    </row>
    <row r="4010" spans="1:47" x14ac:dyDescent="0.2">
      <c r="A4010" s="102">
        <v>2250</v>
      </c>
      <c r="B4010">
        <v>3863</v>
      </c>
      <c r="C4010" t="s">
        <v>1050</v>
      </c>
      <c r="D4010" t="s">
        <v>1049</v>
      </c>
      <c r="E4010">
        <v>1536</v>
      </c>
      <c r="F4010">
        <v>1503</v>
      </c>
      <c r="G4010">
        <v>700</v>
      </c>
      <c r="H4010" t="s">
        <v>901</v>
      </c>
      <c r="I4010">
        <v>9616</v>
      </c>
      <c r="J4010" t="s">
        <v>1156</v>
      </c>
      <c r="K4010" t="s">
        <v>910</v>
      </c>
      <c r="L4010">
        <v>3730</v>
      </c>
      <c r="M4010">
        <v>3595</v>
      </c>
      <c r="N4010">
        <v>300</v>
      </c>
      <c r="O4010" t="s">
        <v>898</v>
      </c>
      <c r="P4010">
        <v>0.68651113670956099</v>
      </c>
      <c r="Q4010">
        <v>0.91823369298162705</v>
      </c>
      <c r="R4010">
        <v>1.2536449713809E-2</v>
      </c>
      <c r="S4010">
        <v>1.35899571696746E-2</v>
      </c>
      <c r="T4010">
        <v>-1.1887366866286599</v>
      </c>
      <c r="U4010">
        <v>1.1887366866286599</v>
      </c>
      <c r="V4010">
        <v>1.2225555980488301</v>
      </c>
      <c r="W4010">
        <v>-30.24</v>
      </c>
      <c r="X4010">
        <v>2.4500000000000002</v>
      </c>
      <c r="Y4010">
        <v>-441647</v>
      </c>
      <c r="Z4010">
        <v>-29443</v>
      </c>
      <c r="AA4010">
        <v>-1.76</v>
      </c>
      <c r="AB4010">
        <v>15</v>
      </c>
      <c r="AC4010">
        <v>7</v>
      </c>
      <c r="AD4010">
        <v>8</v>
      </c>
      <c r="AE4010">
        <v>46.67</v>
      </c>
      <c r="AF4010">
        <v>16</v>
      </c>
      <c r="AG4010">
        <v>2</v>
      </c>
      <c r="AH4010">
        <v>7</v>
      </c>
      <c r="AI4010">
        <v>6</v>
      </c>
      <c r="AJ4010" s="301">
        <v>43919</v>
      </c>
      <c r="AK4010">
        <v>1583</v>
      </c>
      <c r="AL4010">
        <v>2291</v>
      </c>
      <c r="AM4010" s="301">
        <v>43828</v>
      </c>
      <c r="AN4010">
        <v>1848</v>
      </c>
      <c r="AO4010">
        <v>5180</v>
      </c>
      <c r="AP4010" s="301">
        <v>43645</v>
      </c>
      <c r="AQ4010">
        <v>1925</v>
      </c>
      <c r="AR4010">
        <v>5240</v>
      </c>
      <c r="AS4010" s="301">
        <v>43280</v>
      </c>
      <c r="AT4010">
        <v>1732</v>
      </c>
      <c r="AU4010">
        <v>5940</v>
      </c>
    </row>
    <row r="4011" spans="1:47" x14ac:dyDescent="0.2">
      <c r="A4011" s="102">
        <v>1744</v>
      </c>
      <c r="B4011">
        <v>8359</v>
      </c>
      <c r="C4011" t="s">
        <v>453</v>
      </c>
      <c r="D4011" t="s">
        <v>940</v>
      </c>
      <c r="E4011">
        <v>401</v>
      </c>
      <c r="F4011">
        <v>406</v>
      </c>
      <c r="G4011">
        <v>2500</v>
      </c>
      <c r="H4011" t="s">
        <v>898</v>
      </c>
      <c r="I4011">
        <v>8750</v>
      </c>
      <c r="J4011" t="s">
        <v>27</v>
      </c>
      <c r="K4011" t="s">
        <v>1018</v>
      </c>
      <c r="L4011">
        <v>1277.5</v>
      </c>
      <c r="M4011">
        <v>1283</v>
      </c>
      <c r="N4011">
        <v>800</v>
      </c>
      <c r="O4011" t="s">
        <v>901</v>
      </c>
      <c r="P4011">
        <v>0.730924167877952</v>
      </c>
      <c r="Q4011">
        <v>0.93158893331483805</v>
      </c>
      <c r="R4011">
        <v>0.28639929630282901</v>
      </c>
      <c r="S4011">
        <v>8.2832099365794092E-3</v>
      </c>
      <c r="T4011">
        <v>2.2709849977244199</v>
      </c>
      <c r="U4011">
        <v>2.2709849977244199</v>
      </c>
      <c r="V4011">
        <v>1.8413517475754799</v>
      </c>
      <c r="W4011">
        <v>9.25</v>
      </c>
      <c r="X4011">
        <v>1.1100000000000001</v>
      </c>
      <c r="Y4011">
        <v>-441914</v>
      </c>
      <c r="Z4011">
        <v>-25995</v>
      </c>
      <c r="AA4011">
        <v>-1.22</v>
      </c>
      <c r="AB4011">
        <v>17</v>
      </c>
      <c r="AC4011">
        <v>7</v>
      </c>
      <c r="AD4011">
        <v>10</v>
      </c>
      <c r="AE4011">
        <v>41.18</v>
      </c>
      <c r="AF4011">
        <v>20</v>
      </c>
      <c r="AG4011">
        <v>0</v>
      </c>
      <c r="AH4011">
        <v>3</v>
      </c>
      <c r="AI4011">
        <v>14</v>
      </c>
      <c r="AJ4011" s="301">
        <v>43919</v>
      </c>
      <c r="AK4011">
        <v>401</v>
      </c>
      <c r="AL4011">
        <v>1305</v>
      </c>
      <c r="AM4011" s="301">
        <v>43828</v>
      </c>
      <c r="AN4011">
        <v>478</v>
      </c>
      <c r="AO4011">
        <v>1816.5</v>
      </c>
      <c r="AP4011" s="301">
        <v>43645</v>
      </c>
      <c r="AQ4011">
        <v>445</v>
      </c>
      <c r="AR4011">
        <v>1656</v>
      </c>
      <c r="AS4011" s="301">
        <v>43280</v>
      </c>
      <c r="AT4011">
        <v>466</v>
      </c>
      <c r="AU4011">
        <v>1954.5</v>
      </c>
    </row>
    <row r="4012" spans="1:47" x14ac:dyDescent="0.2">
      <c r="A4012" s="102">
        <v>1366</v>
      </c>
      <c r="B4012">
        <v>2685</v>
      </c>
      <c r="C4012" t="s">
        <v>1479</v>
      </c>
      <c r="D4012" t="s">
        <v>921</v>
      </c>
      <c r="E4012">
        <v>1733</v>
      </c>
      <c r="F4012">
        <v>1726</v>
      </c>
      <c r="G4012">
        <v>600</v>
      </c>
      <c r="H4012" t="s">
        <v>898</v>
      </c>
      <c r="I4012">
        <v>8850</v>
      </c>
      <c r="J4012" t="s">
        <v>1345</v>
      </c>
      <c r="K4012" t="s">
        <v>917</v>
      </c>
      <c r="L4012">
        <v>2237</v>
      </c>
      <c r="M4012">
        <v>2184</v>
      </c>
      <c r="N4012">
        <v>500</v>
      </c>
      <c r="O4012" t="s">
        <v>901</v>
      </c>
      <c r="P4012">
        <v>0.87637362045571998</v>
      </c>
      <c r="Q4012">
        <v>0.94000685287636299</v>
      </c>
      <c r="R4012">
        <v>0.19708219262653601</v>
      </c>
      <c r="S4012">
        <v>6.9327156739029797E-2</v>
      </c>
      <c r="T4012">
        <v>1.0329270568953699</v>
      </c>
      <c r="U4012">
        <v>1.0329270568953699</v>
      </c>
      <c r="V4012">
        <v>1.2501367622458199</v>
      </c>
      <c r="W4012">
        <v>7.35</v>
      </c>
      <c r="X4012">
        <v>5.16</v>
      </c>
      <c r="Y4012">
        <v>-444526</v>
      </c>
      <c r="Z4012">
        <v>-31752</v>
      </c>
      <c r="AA4012">
        <v>-1.69</v>
      </c>
      <c r="AB4012">
        <v>14</v>
      </c>
      <c r="AC4012">
        <v>4</v>
      </c>
      <c r="AD4012">
        <v>10</v>
      </c>
      <c r="AE4012">
        <v>28.57</v>
      </c>
      <c r="AF4012">
        <v>16</v>
      </c>
      <c r="AG4012">
        <v>4</v>
      </c>
      <c r="AH4012">
        <v>4</v>
      </c>
      <c r="AI4012">
        <v>6</v>
      </c>
      <c r="AJ4012" s="301">
        <v>43919</v>
      </c>
      <c r="AK4012">
        <v>1291</v>
      </c>
      <c r="AL4012">
        <v>2067</v>
      </c>
      <c r="AM4012" s="301">
        <v>43828</v>
      </c>
      <c r="AN4012">
        <v>2489</v>
      </c>
      <c r="AO4012">
        <v>2785</v>
      </c>
      <c r="AP4012" s="301">
        <v>43645</v>
      </c>
      <c r="AQ4012">
        <v>2320</v>
      </c>
      <c r="AR4012">
        <v>2621</v>
      </c>
      <c r="AS4012" s="301">
        <v>43280</v>
      </c>
      <c r="AT4012">
        <v>1209</v>
      </c>
      <c r="AU4012">
        <v>2610</v>
      </c>
    </row>
    <row r="4013" spans="1:47" x14ac:dyDescent="0.2">
      <c r="A4013" s="102">
        <v>526</v>
      </c>
      <c r="B4013">
        <v>5108</v>
      </c>
      <c r="C4013" t="s">
        <v>1467</v>
      </c>
      <c r="D4013" t="s">
        <v>984</v>
      </c>
      <c r="E4013">
        <v>3450</v>
      </c>
      <c r="F4013">
        <v>3455</v>
      </c>
      <c r="G4013">
        <v>300</v>
      </c>
      <c r="H4013" t="s">
        <v>901</v>
      </c>
      <c r="I4013">
        <v>8078</v>
      </c>
      <c r="J4013" t="s">
        <v>1192</v>
      </c>
      <c r="K4013" t="s">
        <v>905</v>
      </c>
      <c r="L4013">
        <v>1940</v>
      </c>
      <c r="M4013">
        <v>1940</v>
      </c>
      <c r="N4013">
        <v>500</v>
      </c>
      <c r="O4013" t="s">
        <v>898</v>
      </c>
      <c r="P4013">
        <v>0.93020913816552697</v>
      </c>
      <c r="Q4013">
        <v>0.957404212012816</v>
      </c>
      <c r="R4013">
        <v>2.7583496392899001E-2</v>
      </c>
      <c r="S4013">
        <v>5.4792615669782697E-2</v>
      </c>
      <c r="T4013">
        <v>-1.18557704770007</v>
      </c>
      <c r="U4013">
        <v>1.18557704770007</v>
      </c>
      <c r="V4013">
        <v>1.07598836127432</v>
      </c>
      <c r="W4013">
        <v>-6.92</v>
      </c>
      <c r="X4013">
        <v>6.42</v>
      </c>
      <c r="Y4013">
        <v>-447127</v>
      </c>
      <c r="Z4013">
        <v>-49681</v>
      </c>
      <c r="AA4013">
        <v>-2.52</v>
      </c>
      <c r="AB4013">
        <v>9</v>
      </c>
      <c r="AC4013">
        <v>2</v>
      </c>
      <c r="AD4013">
        <v>7</v>
      </c>
      <c r="AE4013">
        <v>22.22</v>
      </c>
      <c r="AF4013">
        <v>20</v>
      </c>
      <c r="AG4013">
        <v>0</v>
      </c>
      <c r="AH4013">
        <v>2</v>
      </c>
      <c r="AI4013">
        <v>7</v>
      </c>
      <c r="AJ4013" s="301">
        <v>43919</v>
      </c>
      <c r="AK4013">
        <v>3409</v>
      </c>
      <c r="AL4013">
        <v>1737</v>
      </c>
      <c r="AM4013" s="301">
        <v>43828</v>
      </c>
      <c r="AN4013">
        <v>4070</v>
      </c>
      <c r="AO4013">
        <v>2877</v>
      </c>
      <c r="AP4013" s="301">
        <v>43645</v>
      </c>
      <c r="AQ4013">
        <v>4310</v>
      </c>
      <c r="AR4013">
        <v>2987</v>
      </c>
      <c r="AS4013" s="301">
        <v>43280</v>
      </c>
      <c r="AT4013">
        <v>4164</v>
      </c>
      <c r="AU4013">
        <v>4185</v>
      </c>
    </row>
    <row r="4014" spans="1:47" x14ac:dyDescent="0.2">
      <c r="A4014" s="102">
        <v>561</v>
      </c>
      <c r="B4014">
        <v>4849</v>
      </c>
      <c r="C4014" t="s">
        <v>448</v>
      </c>
      <c r="D4014" t="s">
        <v>910</v>
      </c>
      <c r="E4014">
        <v>2773</v>
      </c>
      <c r="F4014">
        <v>2667</v>
      </c>
      <c r="G4014">
        <v>400</v>
      </c>
      <c r="H4014" t="s">
        <v>901</v>
      </c>
      <c r="I4014">
        <v>7202</v>
      </c>
      <c r="J4014" t="s">
        <v>596</v>
      </c>
      <c r="K4014" t="s">
        <v>913</v>
      </c>
      <c r="L4014">
        <v>950.5</v>
      </c>
      <c r="M4014">
        <v>944.8</v>
      </c>
      <c r="N4014">
        <v>1100</v>
      </c>
      <c r="O4014" t="s">
        <v>898</v>
      </c>
      <c r="P4014">
        <v>0.97110055004753904</v>
      </c>
      <c r="Q4014">
        <v>0.95645504305418005</v>
      </c>
      <c r="R4014">
        <v>3.6797545111051197E-2</v>
      </c>
      <c r="S4014">
        <v>5.44554589743836E-2</v>
      </c>
      <c r="T4014">
        <v>-0.88260722193793695</v>
      </c>
      <c r="U4014">
        <v>0.88260722193793695</v>
      </c>
      <c r="V4014">
        <v>0.36375827470239203</v>
      </c>
      <c r="W4014">
        <v>-4.42</v>
      </c>
      <c r="X4014">
        <v>2.58</v>
      </c>
      <c r="Y4014">
        <v>-447367</v>
      </c>
      <c r="Z4014">
        <v>-29824</v>
      </c>
      <c r="AA4014">
        <v>-1.54</v>
      </c>
      <c r="AB4014">
        <v>15</v>
      </c>
      <c r="AC4014">
        <v>6</v>
      </c>
      <c r="AD4014">
        <v>9</v>
      </c>
      <c r="AE4014">
        <v>40</v>
      </c>
      <c r="AF4014">
        <v>14</v>
      </c>
      <c r="AG4014">
        <v>3</v>
      </c>
      <c r="AH4014">
        <v>5</v>
      </c>
      <c r="AI4014">
        <v>7</v>
      </c>
      <c r="AJ4014" s="301">
        <v>43919</v>
      </c>
      <c r="AK4014">
        <v>2100</v>
      </c>
      <c r="AL4014">
        <v>745.1</v>
      </c>
      <c r="AM4014" s="301">
        <v>43828</v>
      </c>
      <c r="AN4014">
        <v>4775</v>
      </c>
      <c r="AO4014">
        <v>1299</v>
      </c>
      <c r="AP4014" s="301">
        <v>43645</v>
      </c>
      <c r="AQ4014">
        <v>4265</v>
      </c>
      <c r="AR4014">
        <v>1247</v>
      </c>
      <c r="AS4014" s="301">
        <v>43280</v>
      </c>
      <c r="AT4014">
        <v>5350</v>
      </c>
      <c r="AU4014">
        <v>1430.5</v>
      </c>
    </row>
    <row r="4015" spans="1:47" x14ac:dyDescent="0.2">
      <c r="A4015" s="102">
        <v>2197</v>
      </c>
      <c r="B4015">
        <v>1881</v>
      </c>
      <c r="C4015" t="s">
        <v>466</v>
      </c>
      <c r="D4015" t="s">
        <v>907</v>
      </c>
      <c r="E4015">
        <v>2668</v>
      </c>
      <c r="F4015">
        <v>2678</v>
      </c>
      <c r="G4015">
        <v>400</v>
      </c>
      <c r="H4015" t="s">
        <v>901</v>
      </c>
      <c r="I4015">
        <v>4812</v>
      </c>
      <c r="J4015" t="s">
        <v>543</v>
      </c>
      <c r="K4015" t="s">
        <v>900</v>
      </c>
      <c r="L4015">
        <v>5040</v>
      </c>
      <c r="M4015">
        <v>4945</v>
      </c>
      <c r="N4015">
        <v>200</v>
      </c>
      <c r="O4015" t="s">
        <v>898</v>
      </c>
      <c r="P4015">
        <v>0.921717271944412</v>
      </c>
      <c r="Q4015">
        <v>0.91994948200619497</v>
      </c>
      <c r="R4015">
        <v>1.1339694422076499E-3</v>
      </c>
      <c r="S4015">
        <v>3.5636205486921499E-3</v>
      </c>
      <c r="T4015">
        <v>-0.39313000361176498</v>
      </c>
      <c r="U4015">
        <v>0.39313000361176498</v>
      </c>
      <c r="V4015">
        <v>0.592763432504962</v>
      </c>
      <c r="W4015">
        <v>-3.08</v>
      </c>
      <c r="X4015">
        <v>8.31</v>
      </c>
      <c r="Y4015">
        <v>-450878</v>
      </c>
      <c r="Z4015">
        <v>-40989</v>
      </c>
      <c r="AA4015">
        <v>-2.06</v>
      </c>
      <c r="AB4015">
        <v>11</v>
      </c>
      <c r="AC4015">
        <v>3</v>
      </c>
      <c r="AD4015">
        <v>8</v>
      </c>
      <c r="AE4015">
        <v>27.27</v>
      </c>
      <c r="AF4015">
        <v>17</v>
      </c>
      <c r="AG4015">
        <v>1</v>
      </c>
      <c r="AH4015">
        <v>5</v>
      </c>
      <c r="AI4015">
        <v>5</v>
      </c>
      <c r="AJ4015" s="301">
        <v>43919</v>
      </c>
      <c r="AK4015">
        <v>2351</v>
      </c>
      <c r="AL4015">
        <v>3915</v>
      </c>
      <c r="AM4015" s="301">
        <v>43828</v>
      </c>
      <c r="AN4015">
        <v>2354</v>
      </c>
      <c r="AO4015">
        <v>4330</v>
      </c>
      <c r="AP4015" s="301">
        <v>43645</v>
      </c>
      <c r="AQ4015">
        <v>2150</v>
      </c>
      <c r="AR4015">
        <v>3505</v>
      </c>
      <c r="AS4015" s="301">
        <v>43280</v>
      </c>
      <c r="AT4015">
        <v>1968</v>
      </c>
      <c r="AU4015">
        <v>3275</v>
      </c>
    </row>
    <row r="4016" spans="1:47" x14ac:dyDescent="0.2">
      <c r="A4016" s="102">
        <v>1515</v>
      </c>
      <c r="B4016">
        <v>3863</v>
      </c>
      <c r="C4016" t="s">
        <v>1050</v>
      </c>
      <c r="D4016" t="s">
        <v>1049</v>
      </c>
      <c r="E4016">
        <v>1536</v>
      </c>
      <c r="F4016">
        <v>1503</v>
      </c>
      <c r="G4016">
        <v>700</v>
      </c>
      <c r="H4016" t="s">
        <v>901</v>
      </c>
      <c r="I4016">
        <v>7321</v>
      </c>
      <c r="J4016" t="s">
        <v>1037</v>
      </c>
      <c r="K4016" t="s">
        <v>940</v>
      </c>
      <c r="L4016">
        <v>418</v>
      </c>
      <c r="M4016">
        <v>406</v>
      </c>
      <c r="N4016">
        <v>2600</v>
      </c>
      <c r="O4016" t="s">
        <v>898</v>
      </c>
      <c r="P4016">
        <v>0.75567362002993099</v>
      </c>
      <c r="Q4016">
        <v>0.93637334971156605</v>
      </c>
      <c r="R4016">
        <v>9.8840865777554705E-3</v>
      </c>
      <c r="S4016">
        <v>2.7466867647948201E-2</v>
      </c>
      <c r="T4016">
        <v>-1.12269739029849</v>
      </c>
      <c r="U4016">
        <v>1.12269739029849</v>
      </c>
      <c r="V4016">
        <v>1.19823743440444</v>
      </c>
      <c r="W4016">
        <v>-11.07</v>
      </c>
      <c r="X4016">
        <v>0.33</v>
      </c>
      <c r="Y4016">
        <v>-454082</v>
      </c>
      <c r="Z4016">
        <v>-34929</v>
      </c>
      <c r="AA4016">
        <v>-1.77</v>
      </c>
      <c r="AB4016">
        <v>13</v>
      </c>
      <c r="AC4016">
        <v>3</v>
      </c>
      <c r="AD4016">
        <v>10</v>
      </c>
      <c r="AE4016">
        <v>23.08</v>
      </c>
      <c r="AF4016">
        <v>18</v>
      </c>
      <c r="AG4016">
        <v>1</v>
      </c>
      <c r="AH4016">
        <v>3</v>
      </c>
      <c r="AI4016">
        <v>9</v>
      </c>
      <c r="AJ4016" s="301">
        <v>43919</v>
      </c>
      <c r="AK4016">
        <v>1583</v>
      </c>
      <c r="AL4016">
        <v>410</v>
      </c>
      <c r="AM4016" s="301">
        <v>43828</v>
      </c>
      <c r="AN4016">
        <v>1848</v>
      </c>
      <c r="AO4016">
        <v>706</v>
      </c>
      <c r="AP4016" s="301">
        <v>43645</v>
      </c>
      <c r="AQ4016">
        <v>1925</v>
      </c>
      <c r="AR4016">
        <v>714</v>
      </c>
      <c r="AS4016" s="301">
        <v>43280</v>
      </c>
      <c r="AT4016">
        <v>1732</v>
      </c>
      <c r="AU4016">
        <v>831</v>
      </c>
    </row>
    <row r="4017" spans="1:47" x14ac:dyDescent="0.2">
      <c r="A4017" s="102">
        <v>1237</v>
      </c>
      <c r="B4017">
        <v>1812</v>
      </c>
      <c r="C4017" t="s">
        <v>961</v>
      </c>
      <c r="D4017" t="s">
        <v>907</v>
      </c>
      <c r="E4017">
        <v>1231</v>
      </c>
      <c r="F4017">
        <v>1252</v>
      </c>
      <c r="G4017">
        <v>900</v>
      </c>
      <c r="H4017" t="s">
        <v>898</v>
      </c>
      <c r="I4017">
        <v>5021</v>
      </c>
      <c r="J4017" t="s">
        <v>1391</v>
      </c>
      <c r="K4017" t="s">
        <v>1090</v>
      </c>
      <c r="L4017">
        <v>1576</v>
      </c>
      <c r="M4017">
        <v>1538</v>
      </c>
      <c r="N4017">
        <v>700</v>
      </c>
      <c r="O4017" t="s">
        <v>901</v>
      </c>
      <c r="P4017">
        <v>0.74741671365644302</v>
      </c>
      <c r="Q4017">
        <v>0.942890016741047</v>
      </c>
      <c r="R4017">
        <v>0.16529619093276801</v>
      </c>
      <c r="S4017" s="15">
        <v>9.78890303097491E-3</v>
      </c>
      <c r="T4017">
        <v>2.95539334132364</v>
      </c>
      <c r="U4017">
        <v>2.95539334132364</v>
      </c>
      <c r="V4017">
        <v>2.3348691817585201</v>
      </c>
      <c r="W4017">
        <v>11.46</v>
      </c>
      <c r="X4017">
        <v>4.66</v>
      </c>
      <c r="Y4017">
        <v>-455380</v>
      </c>
      <c r="Z4017">
        <v>-30359</v>
      </c>
      <c r="AA4017">
        <v>-1.87</v>
      </c>
      <c r="AB4017">
        <v>15</v>
      </c>
      <c r="AC4017">
        <v>4</v>
      </c>
      <c r="AD4017">
        <v>11</v>
      </c>
      <c r="AE4017">
        <v>26.67</v>
      </c>
      <c r="AF4017">
        <v>15</v>
      </c>
      <c r="AG4017">
        <v>3</v>
      </c>
      <c r="AH4017">
        <v>6</v>
      </c>
      <c r="AI4017">
        <v>6</v>
      </c>
      <c r="AJ4017" s="301">
        <v>43919</v>
      </c>
      <c r="AK4017">
        <v>1155</v>
      </c>
      <c r="AL4017">
        <v>1508</v>
      </c>
      <c r="AM4017" s="301">
        <v>43828</v>
      </c>
      <c r="AN4017">
        <v>1458</v>
      </c>
      <c r="AO4017">
        <v>2515</v>
      </c>
      <c r="AP4017" s="301">
        <v>43645</v>
      </c>
      <c r="AQ4017">
        <v>1510</v>
      </c>
      <c r="AR4017">
        <v>2522</v>
      </c>
      <c r="AS4017" s="301">
        <v>43280</v>
      </c>
      <c r="AT4017">
        <v>1646</v>
      </c>
      <c r="AU4017">
        <v>3880</v>
      </c>
    </row>
    <row r="4018" spans="1:47" x14ac:dyDescent="0.2">
      <c r="A4018" s="102">
        <v>3113</v>
      </c>
      <c r="B4018">
        <v>1417</v>
      </c>
      <c r="C4018" t="s">
        <v>1462</v>
      </c>
      <c r="D4018" t="s">
        <v>907</v>
      </c>
      <c r="E4018">
        <v>1611</v>
      </c>
      <c r="F4018">
        <v>1595</v>
      </c>
      <c r="G4018">
        <v>600</v>
      </c>
      <c r="H4018" t="s">
        <v>898</v>
      </c>
      <c r="I4018">
        <v>9603</v>
      </c>
      <c r="J4018" t="s">
        <v>1013</v>
      </c>
      <c r="K4018" t="s">
        <v>910</v>
      </c>
      <c r="L4018">
        <v>1569</v>
      </c>
      <c r="M4018">
        <v>1540</v>
      </c>
      <c r="N4018">
        <v>600</v>
      </c>
      <c r="O4018" t="s">
        <v>901</v>
      </c>
      <c r="P4018">
        <v>0.84465178149340303</v>
      </c>
      <c r="Q4018">
        <v>0.89307446584193095</v>
      </c>
      <c r="R4018">
        <v>4.4746614235964002E-2</v>
      </c>
      <c r="S4018">
        <v>3.51119306228267E-3</v>
      </c>
      <c r="T4018">
        <v>1.27919066706106</v>
      </c>
      <c r="U4018">
        <v>1.27919066706106</v>
      </c>
      <c r="V4018">
        <v>0.95459653015288504</v>
      </c>
      <c r="W4018">
        <v>13.54</v>
      </c>
      <c r="X4018">
        <v>3.45</v>
      </c>
      <c r="Y4018">
        <v>-458241</v>
      </c>
      <c r="Z4018">
        <v>-24118</v>
      </c>
      <c r="AA4018">
        <v>-1.22</v>
      </c>
      <c r="AB4018">
        <v>19</v>
      </c>
      <c r="AC4018">
        <v>7</v>
      </c>
      <c r="AD4018">
        <v>12</v>
      </c>
      <c r="AE4018">
        <v>36.840000000000003</v>
      </c>
      <c r="AF4018">
        <v>17</v>
      </c>
      <c r="AG4018">
        <v>3</v>
      </c>
      <c r="AH4018">
        <v>5</v>
      </c>
      <c r="AI4018">
        <v>11</v>
      </c>
      <c r="AJ4018" s="301">
        <v>43919</v>
      </c>
      <c r="AK4018">
        <v>1375</v>
      </c>
      <c r="AL4018">
        <v>1419</v>
      </c>
      <c r="AM4018" s="301">
        <v>43828</v>
      </c>
      <c r="AN4018">
        <v>1651</v>
      </c>
      <c r="AO4018">
        <v>3135</v>
      </c>
      <c r="AP4018" s="301">
        <v>43645</v>
      </c>
      <c r="AQ4018">
        <v>1652</v>
      </c>
      <c r="AR4018">
        <v>2719</v>
      </c>
      <c r="AS4018" s="301">
        <v>43280</v>
      </c>
      <c r="AT4018">
        <v>1687</v>
      </c>
      <c r="AU4018">
        <v>3240</v>
      </c>
    </row>
    <row r="4019" spans="1:47" x14ac:dyDescent="0.2">
      <c r="A4019" s="102">
        <v>1987</v>
      </c>
      <c r="B4019">
        <v>1942</v>
      </c>
      <c r="C4019" t="s">
        <v>1188</v>
      </c>
      <c r="D4019" t="s">
        <v>907</v>
      </c>
      <c r="E4019">
        <v>909</v>
      </c>
      <c r="F4019">
        <v>903</v>
      </c>
      <c r="G4019">
        <v>1000</v>
      </c>
      <c r="H4019" t="s">
        <v>901</v>
      </c>
      <c r="I4019">
        <v>6287</v>
      </c>
      <c r="J4019" t="s">
        <v>963</v>
      </c>
      <c r="K4019" t="s">
        <v>909</v>
      </c>
      <c r="L4019">
        <v>2270</v>
      </c>
      <c r="M4019">
        <v>2245</v>
      </c>
      <c r="N4019">
        <v>400</v>
      </c>
      <c r="O4019" t="s">
        <v>898</v>
      </c>
      <c r="P4019">
        <v>0.95271564650874097</v>
      </c>
      <c r="Q4019">
        <v>0.92536161455245702</v>
      </c>
      <c r="R4019" s="15">
        <v>0.19608302491384599</v>
      </c>
      <c r="S4019" s="15">
        <v>7.2019652574396006E-2</v>
      </c>
      <c r="T4019">
        <v>-1.81285036075752E-3</v>
      </c>
      <c r="U4019">
        <v>1.81285036075752E-3</v>
      </c>
      <c r="V4019">
        <v>7.4878055111481795E-2</v>
      </c>
      <c r="W4019">
        <v>-0.01</v>
      </c>
      <c r="X4019">
        <v>0.56000000000000005</v>
      </c>
      <c r="Y4019">
        <v>-459040</v>
      </c>
      <c r="Z4019">
        <v>-25502</v>
      </c>
      <c r="AA4019">
        <v>-1.36</v>
      </c>
      <c r="AB4019">
        <v>18</v>
      </c>
      <c r="AC4019">
        <v>6</v>
      </c>
      <c r="AD4019">
        <v>12</v>
      </c>
      <c r="AE4019">
        <v>33.33</v>
      </c>
      <c r="AF4019">
        <v>19</v>
      </c>
      <c r="AG4019">
        <v>1</v>
      </c>
      <c r="AH4019">
        <v>3</v>
      </c>
      <c r="AI4019">
        <v>14</v>
      </c>
      <c r="AJ4019" s="301">
        <v>43919</v>
      </c>
      <c r="AK4019">
        <v>873</v>
      </c>
      <c r="AL4019">
        <v>2183</v>
      </c>
      <c r="AM4019" s="301">
        <v>43828</v>
      </c>
      <c r="AN4019">
        <v>1049</v>
      </c>
      <c r="AO4019">
        <v>3430</v>
      </c>
      <c r="AP4019" s="301">
        <v>43645</v>
      </c>
      <c r="AQ4019">
        <v>926</v>
      </c>
      <c r="AR4019">
        <v>2767</v>
      </c>
      <c r="AS4019" s="301">
        <v>43280</v>
      </c>
      <c r="AT4019">
        <v>1186</v>
      </c>
      <c r="AU4019">
        <v>3190</v>
      </c>
    </row>
    <row r="4020" spans="1:47" x14ac:dyDescent="0.2">
      <c r="A4020" s="102">
        <v>1724</v>
      </c>
      <c r="B4020">
        <v>5334</v>
      </c>
      <c r="C4020" t="s">
        <v>1074</v>
      </c>
      <c r="D4020" t="s">
        <v>897</v>
      </c>
      <c r="E4020">
        <v>1533</v>
      </c>
      <c r="F4020">
        <v>1527</v>
      </c>
      <c r="G4020">
        <v>700</v>
      </c>
      <c r="H4020" t="s">
        <v>901</v>
      </c>
      <c r="I4020">
        <v>9616</v>
      </c>
      <c r="J4020" t="s">
        <v>1156</v>
      </c>
      <c r="K4020" t="s">
        <v>910</v>
      </c>
      <c r="L4020">
        <v>3730</v>
      </c>
      <c r="M4020">
        <v>3595</v>
      </c>
      <c r="N4020">
        <v>300</v>
      </c>
      <c r="O4020" t="s">
        <v>898</v>
      </c>
      <c r="P4020">
        <v>0.78344910701428105</v>
      </c>
      <c r="Q4020">
        <v>0.93187866505871297</v>
      </c>
      <c r="R4020">
        <v>0.225109489457755</v>
      </c>
      <c r="S4020">
        <v>1.1737179872649399E-2</v>
      </c>
      <c r="T4020">
        <v>-1.4498174510496999</v>
      </c>
      <c r="U4020">
        <v>1.4498174510496999</v>
      </c>
      <c r="V4020">
        <v>1.5135925106915</v>
      </c>
      <c r="W4020">
        <v>-29.7</v>
      </c>
      <c r="X4020">
        <v>0.89</v>
      </c>
      <c r="Y4020">
        <v>-460529</v>
      </c>
      <c r="Z4020">
        <v>-32895</v>
      </c>
      <c r="AA4020">
        <v>-1.65</v>
      </c>
      <c r="AB4020">
        <v>14</v>
      </c>
      <c r="AC4020">
        <v>4</v>
      </c>
      <c r="AD4020">
        <v>10</v>
      </c>
      <c r="AE4020">
        <v>28.57</v>
      </c>
      <c r="AF4020">
        <v>18</v>
      </c>
      <c r="AG4020">
        <v>2</v>
      </c>
      <c r="AH4020">
        <v>5</v>
      </c>
      <c r="AI4020">
        <v>7</v>
      </c>
      <c r="AJ4020" s="301">
        <v>43919</v>
      </c>
      <c r="AK4020">
        <v>1608</v>
      </c>
      <c r="AL4020">
        <v>2291</v>
      </c>
      <c r="AM4020" s="301">
        <v>43828</v>
      </c>
      <c r="AN4020">
        <v>2134</v>
      </c>
      <c r="AO4020">
        <v>5180</v>
      </c>
      <c r="AP4020" s="301">
        <v>43645</v>
      </c>
      <c r="AQ4020">
        <v>2076</v>
      </c>
      <c r="AR4020">
        <v>5240</v>
      </c>
      <c r="AS4020" s="301">
        <v>43280</v>
      </c>
      <c r="AT4020">
        <v>3025</v>
      </c>
      <c r="AU4020">
        <v>5940</v>
      </c>
    </row>
    <row r="4021" spans="1:47" x14ac:dyDescent="0.2">
      <c r="A4021" s="102">
        <v>3964</v>
      </c>
      <c r="B4021">
        <v>3197</v>
      </c>
      <c r="C4021" t="s">
        <v>508</v>
      </c>
      <c r="D4021" t="s">
        <v>921</v>
      </c>
      <c r="E4021">
        <v>1738</v>
      </c>
      <c r="F4021">
        <v>1715</v>
      </c>
      <c r="G4021">
        <v>600</v>
      </c>
      <c r="H4021" t="s">
        <v>901</v>
      </c>
      <c r="I4021">
        <v>7735</v>
      </c>
      <c r="J4021" t="s">
        <v>1186</v>
      </c>
      <c r="K4021" t="s">
        <v>903</v>
      </c>
      <c r="L4021">
        <v>4960</v>
      </c>
      <c r="M4021">
        <v>4830</v>
      </c>
      <c r="N4021">
        <v>200</v>
      </c>
      <c r="O4021" t="s">
        <v>898</v>
      </c>
      <c r="P4021">
        <v>0.80121224805451097</v>
      </c>
      <c r="Q4021">
        <v>0.85799124550069406</v>
      </c>
      <c r="R4021">
        <v>0.29293427648968001</v>
      </c>
      <c r="S4021">
        <v>3.7987967503288499E-2</v>
      </c>
      <c r="T4021">
        <v>-0.125223447380263</v>
      </c>
      <c r="U4021">
        <v>0.125223447380263</v>
      </c>
      <c r="V4021">
        <v>0.17680177474713099</v>
      </c>
      <c r="W4021">
        <v>-1.61</v>
      </c>
      <c r="X4021">
        <v>6.52</v>
      </c>
      <c r="Y4021">
        <v>-463237</v>
      </c>
      <c r="Z4021">
        <v>-27249</v>
      </c>
      <c r="AA4021">
        <v>-1.62</v>
      </c>
      <c r="AB4021">
        <v>17</v>
      </c>
      <c r="AC4021">
        <v>7</v>
      </c>
      <c r="AD4021">
        <v>10</v>
      </c>
      <c r="AE4021">
        <v>41.18</v>
      </c>
      <c r="AF4021">
        <v>14</v>
      </c>
      <c r="AG4021">
        <v>4</v>
      </c>
      <c r="AH4021">
        <v>7</v>
      </c>
      <c r="AI4021">
        <v>6</v>
      </c>
      <c r="AJ4021" s="301">
        <v>43919</v>
      </c>
      <c r="AK4021">
        <v>1614</v>
      </c>
      <c r="AL4021">
        <v>3985</v>
      </c>
      <c r="AM4021" s="301">
        <v>43828</v>
      </c>
      <c r="AN4021">
        <v>2135</v>
      </c>
      <c r="AO4021">
        <v>7490</v>
      </c>
      <c r="AP4021" s="301">
        <v>43645</v>
      </c>
      <c r="AQ4021">
        <v>1873</v>
      </c>
      <c r="AR4021">
        <v>4870</v>
      </c>
      <c r="AS4021" s="301">
        <v>43280</v>
      </c>
      <c r="AT4021">
        <v>1626</v>
      </c>
      <c r="AU4021">
        <v>7880</v>
      </c>
    </row>
    <row r="4022" spans="1:47" x14ac:dyDescent="0.2">
      <c r="A4022" s="102">
        <v>3417</v>
      </c>
      <c r="B4022">
        <v>6723</v>
      </c>
      <c r="C4022" t="s">
        <v>1082</v>
      </c>
      <c r="D4022" t="s">
        <v>903</v>
      </c>
      <c r="E4022">
        <v>568</v>
      </c>
      <c r="F4022">
        <v>548</v>
      </c>
      <c r="G4022">
        <v>2000</v>
      </c>
      <c r="H4022" t="s">
        <v>898</v>
      </c>
      <c r="I4022">
        <v>9412</v>
      </c>
      <c r="J4022" t="s">
        <v>452</v>
      </c>
      <c r="K4022" t="s">
        <v>900</v>
      </c>
      <c r="L4022">
        <v>402</v>
      </c>
      <c r="M4022">
        <v>391</v>
      </c>
      <c r="N4022">
        <v>2800</v>
      </c>
      <c r="O4022" t="s">
        <v>901</v>
      </c>
      <c r="P4022">
        <v>0.88547485040512297</v>
      </c>
      <c r="Q4022">
        <v>0.88096725210512705</v>
      </c>
      <c r="R4022">
        <v>0.21001093116681099</v>
      </c>
      <c r="S4022">
        <v>1.26096793161606E-2</v>
      </c>
      <c r="T4022">
        <v>1.05987318142631</v>
      </c>
      <c r="U4022">
        <v>1.05987318142631</v>
      </c>
      <c r="V4022">
        <v>0.97938166923960901</v>
      </c>
      <c r="W4022">
        <v>11.31</v>
      </c>
      <c r="X4022">
        <v>0.11</v>
      </c>
      <c r="Y4022">
        <v>-465882</v>
      </c>
      <c r="Z4022">
        <v>-29118</v>
      </c>
      <c r="AA4022">
        <v>-1.38</v>
      </c>
      <c r="AB4022">
        <v>16</v>
      </c>
      <c r="AC4022">
        <v>6</v>
      </c>
      <c r="AD4022">
        <v>10</v>
      </c>
      <c r="AE4022">
        <v>37.5</v>
      </c>
      <c r="AF4022">
        <v>16</v>
      </c>
      <c r="AG4022">
        <v>5</v>
      </c>
      <c r="AH4022">
        <v>8</v>
      </c>
      <c r="AI4022">
        <v>3</v>
      </c>
      <c r="AJ4022" s="301">
        <v>43919</v>
      </c>
      <c r="AK4022">
        <v>394</v>
      </c>
      <c r="AL4022">
        <v>393</v>
      </c>
      <c r="AM4022" s="301">
        <v>43828</v>
      </c>
      <c r="AN4022">
        <v>750</v>
      </c>
      <c r="AO4022">
        <v>485</v>
      </c>
      <c r="AP4022" s="301">
        <v>43645</v>
      </c>
      <c r="AQ4022">
        <v>582</v>
      </c>
      <c r="AR4022">
        <v>438</v>
      </c>
      <c r="AS4022" s="301">
        <v>43280</v>
      </c>
      <c r="AT4022">
        <v>1085</v>
      </c>
      <c r="AU4022">
        <v>538</v>
      </c>
    </row>
    <row r="4023" spans="1:47" x14ac:dyDescent="0.2">
      <c r="A4023" s="102">
        <v>1946</v>
      </c>
      <c r="B4023">
        <v>3863</v>
      </c>
      <c r="C4023" t="s">
        <v>1050</v>
      </c>
      <c r="D4023" t="s">
        <v>1049</v>
      </c>
      <c r="E4023">
        <v>1536</v>
      </c>
      <c r="F4023">
        <v>1503</v>
      </c>
      <c r="G4023">
        <v>700</v>
      </c>
      <c r="H4023" t="s">
        <v>901</v>
      </c>
      <c r="I4023">
        <v>4849</v>
      </c>
      <c r="J4023" t="s">
        <v>448</v>
      </c>
      <c r="K4023" t="s">
        <v>910</v>
      </c>
      <c r="L4023">
        <v>2773</v>
      </c>
      <c r="M4023">
        <v>2667</v>
      </c>
      <c r="N4023">
        <v>400</v>
      </c>
      <c r="O4023" t="s">
        <v>898</v>
      </c>
      <c r="P4023">
        <v>0.69913337778352702</v>
      </c>
      <c r="Q4023">
        <v>0.92636285120871897</v>
      </c>
      <c r="R4023">
        <v>2.2552544741223798E-2</v>
      </c>
      <c r="S4023" s="15">
        <v>2.7418036447837801E-2</v>
      </c>
      <c r="T4023">
        <v>-0.65033662639525203</v>
      </c>
      <c r="U4023">
        <v>0.65033662639525203</v>
      </c>
      <c r="V4023">
        <v>0.76731391905605295</v>
      </c>
      <c r="W4023">
        <v>-11.83</v>
      </c>
      <c r="X4023">
        <v>1.38</v>
      </c>
      <c r="Y4023">
        <v>-468852</v>
      </c>
      <c r="Z4023">
        <v>-29303</v>
      </c>
      <c r="AA4023">
        <v>-1.18</v>
      </c>
      <c r="AB4023">
        <v>16</v>
      </c>
      <c r="AC4023">
        <v>8</v>
      </c>
      <c r="AD4023">
        <v>8</v>
      </c>
      <c r="AE4023">
        <v>50</v>
      </c>
      <c r="AF4023">
        <v>14</v>
      </c>
      <c r="AG4023">
        <v>4</v>
      </c>
      <c r="AH4023">
        <v>6</v>
      </c>
      <c r="AI4023">
        <v>6</v>
      </c>
      <c r="AJ4023" s="301">
        <v>43919</v>
      </c>
      <c r="AK4023">
        <v>1583</v>
      </c>
      <c r="AL4023">
        <v>2100</v>
      </c>
      <c r="AM4023" s="301">
        <v>43828</v>
      </c>
      <c r="AN4023">
        <v>1848</v>
      </c>
      <c r="AO4023">
        <v>4775</v>
      </c>
      <c r="AP4023" s="301">
        <v>43645</v>
      </c>
      <c r="AQ4023">
        <v>1925</v>
      </c>
      <c r="AR4023">
        <v>4265</v>
      </c>
      <c r="AS4023" s="301">
        <v>43280</v>
      </c>
      <c r="AT4023">
        <v>1732</v>
      </c>
      <c r="AU4023">
        <v>5350</v>
      </c>
    </row>
    <row r="4024" spans="1:47" x14ac:dyDescent="0.2">
      <c r="A4024" s="102">
        <v>2803</v>
      </c>
      <c r="B4024">
        <v>3632</v>
      </c>
      <c r="C4024" t="s">
        <v>1451</v>
      </c>
      <c r="D4024" t="s">
        <v>900</v>
      </c>
      <c r="E4024">
        <v>486</v>
      </c>
      <c r="F4024">
        <v>469</v>
      </c>
      <c r="G4024">
        <v>2300</v>
      </c>
      <c r="H4024" t="s">
        <v>898</v>
      </c>
      <c r="I4024">
        <v>4849</v>
      </c>
      <c r="J4024" t="s">
        <v>448</v>
      </c>
      <c r="K4024" t="s">
        <v>910</v>
      </c>
      <c r="L4024">
        <v>2773</v>
      </c>
      <c r="M4024">
        <v>2667</v>
      </c>
      <c r="N4024">
        <v>400</v>
      </c>
      <c r="O4024" t="s">
        <v>901</v>
      </c>
      <c r="P4024">
        <v>0.83689685038788597</v>
      </c>
      <c r="Q4024">
        <v>0.90347203054670699</v>
      </c>
      <c r="R4024">
        <v>9.7255976554904994E-3</v>
      </c>
      <c r="S4024">
        <v>1.0535111511915E-2</v>
      </c>
      <c r="T4024">
        <v>9.1215641323381294E-2</v>
      </c>
      <c r="U4024">
        <v>9.1215641323381294E-2</v>
      </c>
      <c r="V4024">
        <v>4.2929741014257297E-2</v>
      </c>
      <c r="W4024">
        <v>1.1599999999999999</v>
      </c>
      <c r="X4024">
        <v>1.1200000000000001</v>
      </c>
      <c r="Y4024">
        <v>-469272</v>
      </c>
      <c r="Z4024">
        <v>-29330</v>
      </c>
      <c r="AA4024">
        <v>-1.66</v>
      </c>
      <c r="AB4024">
        <v>16</v>
      </c>
      <c r="AC4024">
        <v>6</v>
      </c>
      <c r="AD4024">
        <v>10</v>
      </c>
      <c r="AE4024">
        <v>37.5</v>
      </c>
      <c r="AF4024">
        <v>14</v>
      </c>
      <c r="AG4024">
        <v>4</v>
      </c>
      <c r="AH4024">
        <v>6</v>
      </c>
      <c r="AI4024">
        <v>6</v>
      </c>
      <c r="AJ4024" s="301">
        <v>43919</v>
      </c>
      <c r="AK4024">
        <v>404</v>
      </c>
      <c r="AL4024">
        <v>2100</v>
      </c>
      <c r="AM4024" s="301">
        <v>43828</v>
      </c>
      <c r="AN4024">
        <v>493</v>
      </c>
      <c r="AO4024">
        <v>4775</v>
      </c>
      <c r="AP4024" s="301">
        <v>43645</v>
      </c>
      <c r="AQ4024">
        <v>510</v>
      </c>
      <c r="AR4024">
        <v>4265</v>
      </c>
      <c r="AS4024" s="301">
        <v>43280</v>
      </c>
      <c r="AT4024">
        <v>587</v>
      </c>
      <c r="AU4024">
        <v>5350</v>
      </c>
    </row>
    <row r="4025" spans="1:47" x14ac:dyDescent="0.2">
      <c r="A4025" s="102">
        <v>3639</v>
      </c>
      <c r="B4025">
        <v>3197</v>
      </c>
      <c r="C4025" t="s">
        <v>508</v>
      </c>
      <c r="D4025" t="s">
        <v>921</v>
      </c>
      <c r="E4025">
        <v>1738</v>
      </c>
      <c r="F4025">
        <v>1715</v>
      </c>
      <c r="G4025">
        <v>600</v>
      </c>
      <c r="H4025" t="s">
        <v>901</v>
      </c>
      <c r="I4025">
        <v>9613</v>
      </c>
      <c r="J4025" t="s">
        <v>1183</v>
      </c>
      <c r="K4025" t="s">
        <v>900</v>
      </c>
      <c r="L4025">
        <v>1203</v>
      </c>
      <c r="M4025">
        <v>1177</v>
      </c>
      <c r="N4025">
        <v>900</v>
      </c>
      <c r="O4025" t="s">
        <v>898</v>
      </c>
      <c r="P4025">
        <v>0.93541161886842705</v>
      </c>
      <c r="Q4025">
        <v>0.87192848740304896</v>
      </c>
      <c r="R4025">
        <v>3.2137553789890201E-2</v>
      </c>
      <c r="S4025">
        <v>2.2344715497926899E-2</v>
      </c>
      <c r="T4025">
        <v>-0.19977956104636199</v>
      </c>
      <c r="U4025">
        <v>0.19977956104636199</v>
      </c>
      <c r="V4025">
        <v>9.7100756970739097E-2</v>
      </c>
      <c r="W4025">
        <v>-1.64</v>
      </c>
      <c r="X4025">
        <v>2.94</v>
      </c>
      <c r="Y4025">
        <v>-471469</v>
      </c>
      <c r="Z4025">
        <v>-24814</v>
      </c>
      <c r="AA4025">
        <v>-1.24</v>
      </c>
      <c r="AB4025">
        <v>19</v>
      </c>
      <c r="AC4025">
        <v>7</v>
      </c>
      <c r="AD4025">
        <v>12</v>
      </c>
      <c r="AE4025">
        <v>36.840000000000003</v>
      </c>
      <c r="AF4025">
        <v>19</v>
      </c>
      <c r="AG4025">
        <v>1</v>
      </c>
      <c r="AH4025">
        <v>2</v>
      </c>
      <c r="AI4025">
        <v>16</v>
      </c>
      <c r="AJ4025" s="301">
        <v>43919</v>
      </c>
      <c r="AK4025">
        <v>1614</v>
      </c>
      <c r="AL4025">
        <v>1043</v>
      </c>
      <c r="AM4025" s="301">
        <v>43828</v>
      </c>
      <c r="AN4025">
        <v>2135</v>
      </c>
      <c r="AO4025">
        <v>1467</v>
      </c>
      <c r="AP4025" s="301">
        <v>43645</v>
      </c>
      <c r="AQ4025">
        <v>1873</v>
      </c>
      <c r="AR4025">
        <v>1461</v>
      </c>
      <c r="AS4025" s="301">
        <v>43280</v>
      </c>
      <c r="AT4025">
        <v>1626</v>
      </c>
      <c r="AU4025">
        <v>1251</v>
      </c>
    </row>
    <row r="4026" spans="1:47" x14ac:dyDescent="0.2">
      <c r="A4026" s="102">
        <v>565</v>
      </c>
      <c r="B4026">
        <v>8316</v>
      </c>
      <c r="C4026" t="s">
        <v>1051</v>
      </c>
      <c r="D4026" t="s">
        <v>940</v>
      </c>
      <c r="E4026">
        <v>3001</v>
      </c>
      <c r="F4026">
        <v>3011</v>
      </c>
      <c r="G4026">
        <v>400</v>
      </c>
      <c r="H4026" t="s">
        <v>901</v>
      </c>
      <c r="I4026">
        <v>9616</v>
      </c>
      <c r="J4026" t="s">
        <v>1156</v>
      </c>
      <c r="K4026" t="s">
        <v>910</v>
      </c>
      <c r="L4026">
        <v>3730</v>
      </c>
      <c r="M4026">
        <v>3595</v>
      </c>
      <c r="N4026">
        <v>300</v>
      </c>
      <c r="O4026" t="s">
        <v>898</v>
      </c>
      <c r="P4026">
        <v>0.90946924630688197</v>
      </c>
      <c r="Q4026">
        <v>0.95640579087822897</v>
      </c>
      <c r="R4026">
        <v>0.14541580646150401</v>
      </c>
      <c r="S4026" s="15">
        <v>3.07721305164128E-2</v>
      </c>
      <c r="T4026">
        <v>-1.12923416410568</v>
      </c>
      <c r="U4026">
        <v>1.12923416410568</v>
      </c>
      <c r="V4026">
        <v>1.2393973273628001</v>
      </c>
      <c r="W4026">
        <v>-21.26</v>
      </c>
      <c r="X4026">
        <v>11.67</v>
      </c>
      <c r="Y4026">
        <v>-472069</v>
      </c>
      <c r="Z4026">
        <v>-59009</v>
      </c>
      <c r="AA4026">
        <v>-3.1</v>
      </c>
      <c r="AB4026">
        <v>8</v>
      </c>
      <c r="AC4026">
        <v>1</v>
      </c>
      <c r="AD4026">
        <v>7</v>
      </c>
      <c r="AE4026">
        <v>12.5</v>
      </c>
      <c r="AF4026">
        <v>16</v>
      </c>
      <c r="AG4026">
        <v>0</v>
      </c>
      <c r="AH4026">
        <v>4</v>
      </c>
      <c r="AI4026">
        <v>4</v>
      </c>
      <c r="AJ4026" s="301">
        <v>43919</v>
      </c>
      <c r="AK4026">
        <v>2750.5</v>
      </c>
      <c r="AL4026">
        <v>2291</v>
      </c>
      <c r="AM4026" s="301">
        <v>43828</v>
      </c>
      <c r="AN4026">
        <v>4038</v>
      </c>
      <c r="AO4026">
        <v>5180</v>
      </c>
      <c r="AP4026" s="301">
        <v>43645</v>
      </c>
      <c r="AQ4026">
        <v>3843</v>
      </c>
      <c r="AR4026">
        <v>5240</v>
      </c>
      <c r="AS4026" s="301">
        <v>43280</v>
      </c>
      <c r="AT4026">
        <v>4233</v>
      </c>
      <c r="AU4026">
        <v>5940</v>
      </c>
    </row>
    <row r="4027" spans="1:47" x14ac:dyDescent="0.2">
      <c r="A4027" s="102">
        <v>3005</v>
      </c>
      <c r="B4027">
        <v>4506</v>
      </c>
      <c r="C4027" t="s">
        <v>1187</v>
      </c>
      <c r="D4027" t="s">
        <v>918</v>
      </c>
      <c r="E4027">
        <v>1505</v>
      </c>
      <c r="F4027">
        <v>1453</v>
      </c>
      <c r="G4027">
        <v>700</v>
      </c>
      <c r="H4027" t="s">
        <v>898</v>
      </c>
      <c r="I4027">
        <v>6269</v>
      </c>
      <c r="J4027" t="s">
        <v>1176</v>
      </c>
      <c r="K4027" t="s">
        <v>909</v>
      </c>
      <c r="L4027">
        <v>1470</v>
      </c>
      <c r="M4027">
        <v>1434</v>
      </c>
      <c r="N4027">
        <v>700</v>
      </c>
      <c r="O4027" t="s">
        <v>901</v>
      </c>
      <c r="P4027">
        <v>0.85140378862900301</v>
      </c>
      <c r="Q4027">
        <v>0.89690913553066198</v>
      </c>
      <c r="R4027">
        <v>3.2669695091588402E-2</v>
      </c>
      <c r="S4027">
        <v>9.3920226454710598E-2</v>
      </c>
      <c r="T4027">
        <v>0.48774643614864199</v>
      </c>
      <c r="U4027">
        <v>0.48774643614864199</v>
      </c>
      <c r="V4027">
        <v>0.16030212865451901</v>
      </c>
      <c r="W4027">
        <v>2.7</v>
      </c>
      <c r="X4027">
        <v>1.31</v>
      </c>
      <c r="Y4027">
        <v>-473613</v>
      </c>
      <c r="Z4027">
        <v>-47361</v>
      </c>
      <c r="AA4027">
        <v>-2.58</v>
      </c>
      <c r="AB4027">
        <v>10</v>
      </c>
      <c r="AC4027">
        <v>4</v>
      </c>
      <c r="AD4027">
        <v>6</v>
      </c>
      <c r="AE4027">
        <v>40</v>
      </c>
      <c r="AF4027">
        <v>16</v>
      </c>
      <c r="AG4027">
        <v>2</v>
      </c>
      <c r="AH4027">
        <v>4</v>
      </c>
      <c r="AI4027">
        <v>4</v>
      </c>
      <c r="AJ4027" s="301">
        <v>43919</v>
      </c>
      <c r="AK4027">
        <v>1442</v>
      </c>
      <c r="AL4027">
        <v>1331</v>
      </c>
      <c r="AM4027" s="301">
        <v>43828</v>
      </c>
      <c r="AN4027">
        <v>2130</v>
      </c>
      <c r="AO4027">
        <v>2665</v>
      </c>
      <c r="AP4027" s="301">
        <v>43645</v>
      </c>
      <c r="AQ4027">
        <v>2128</v>
      </c>
      <c r="AR4027">
        <v>3090</v>
      </c>
      <c r="AS4027" s="301">
        <v>43280</v>
      </c>
      <c r="AT4027">
        <v>2276</v>
      </c>
      <c r="AU4027">
        <v>3045</v>
      </c>
    </row>
    <row r="4028" spans="1:47" x14ac:dyDescent="0.2">
      <c r="A4028" s="102">
        <v>2757</v>
      </c>
      <c r="B4028">
        <v>6201</v>
      </c>
      <c r="C4028" t="s">
        <v>1150</v>
      </c>
      <c r="D4028" t="s">
        <v>913</v>
      </c>
      <c r="E4028">
        <v>5750</v>
      </c>
      <c r="F4028">
        <v>5650</v>
      </c>
      <c r="G4028">
        <v>100</v>
      </c>
      <c r="H4028" t="s">
        <v>901</v>
      </c>
      <c r="I4028">
        <v>7205</v>
      </c>
      <c r="J4028" t="s">
        <v>56</v>
      </c>
      <c r="K4028" t="s">
        <v>913</v>
      </c>
      <c r="L4028">
        <v>710</v>
      </c>
      <c r="M4028">
        <v>693</v>
      </c>
      <c r="N4028">
        <v>800</v>
      </c>
      <c r="O4028" t="s">
        <v>898</v>
      </c>
      <c r="P4028">
        <v>0.91463053591834498</v>
      </c>
      <c r="Q4028">
        <v>0.90467690075413199</v>
      </c>
      <c r="R4028">
        <v>0.110408720691954</v>
      </c>
      <c r="S4028">
        <v>7.1307801530741399E-2</v>
      </c>
      <c r="T4028">
        <v>-6.1472136963064097E-2</v>
      </c>
      <c r="U4028">
        <v>6.1472136963064097E-2</v>
      </c>
      <c r="V4028">
        <v>0.16216555935782401</v>
      </c>
      <c r="W4028">
        <v>-0.5</v>
      </c>
      <c r="X4028">
        <v>1.88</v>
      </c>
      <c r="Y4028">
        <v>-475939</v>
      </c>
      <c r="Z4028">
        <v>-29746</v>
      </c>
      <c r="AA4028">
        <v>-1.82</v>
      </c>
      <c r="AB4028">
        <v>16</v>
      </c>
      <c r="AC4028">
        <v>4</v>
      </c>
      <c r="AD4028">
        <v>12</v>
      </c>
      <c r="AE4028">
        <v>25</v>
      </c>
      <c r="AF4028">
        <v>19</v>
      </c>
      <c r="AG4028">
        <v>0</v>
      </c>
      <c r="AH4028">
        <v>3</v>
      </c>
      <c r="AI4028">
        <v>13</v>
      </c>
      <c r="AJ4028" s="301">
        <v>43919</v>
      </c>
      <c r="AK4028">
        <v>5370</v>
      </c>
      <c r="AL4028">
        <v>588</v>
      </c>
      <c r="AM4028" s="301">
        <v>43828</v>
      </c>
      <c r="AN4028">
        <v>6330</v>
      </c>
      <c r="AO4028">
        <v>1162</v>
      </c>
      <c r="AP4028" s="301">
        <v>43645</v>
      </c>
      <c r="AQ4028">
        <v>6040</v>
      </c>
      <c r="AR4028">
        <v>912</v>
      </c>
      <c r="AS4028" s="301">
        <v>43280</v>
      </c>
      <c r="AT4028">
        <v>6010</v>
      </c>
      <c r="AU4028">
        <v>1171</v>
      </c>
    </row>
    <row r="4029" spans="1:47" x14ac:dyDescent="0.2">
      <c r="A4029" s="102">
        <v>3540</v>
      </c>
      <c r="B4029">
        <v>4631</v>
      </c>
      <c r="C4029" t="s">
        <v>1088</v>
      </c>
      <c r="D4029" t="s">
        <v>920</v>
      </c>
      <c r="E4029">
        <v>2685</v>
      </c>
      <c r="F4029">
        <v>2636</v>
      </c>
      <c r="G4029">
        <v>400</v>
      </c>
      <c r="H4029" t="s">
        <v>898</v>
      </c>
      <c r="I4029">
        <v>9603</v>
      </c>
      <c r="J4029" t="s">
        <v>1013</v>
      </c>
      <c r="K4029" t="s">
        <v>910</v>
      </c>
      <c r="L4029">
        <v>1569</v>
      </c>
      <c r="M4029">
        <v>1540</v>
      </c>
      <c r="N4029">
        <v>700</v>
      </c>
      <c r="O4029" t="s">
        <v>901</v>
      </c>
      <c r="P4029">
        <v>0.93682582424080496</v>
      </c>
      <c r="Q4029">
        <v>0.87580908894467002</v>
      </c>
      <c r="R4029">
        <v>2.3208831044334102E-2</v>
      </c>
      <c r="S4029" s="15">
        <v>5.7703329782070198E-2</v>
      </c>
      <c r="T4029">
        <v>0.68892263041577495</v>
      </c>
      <c r="U4029">
        <v>0.68892263041577495</v>
      </c>
      <c r="V4029">
        <v>0.56097750004840796</v>
      </c>
      <c r="W4029">
        <v>7.77</v>
      </c>
      <c r="X4029">
        <v>2.2400000000000002</v>
      </c>
      <c r="Y4029">
        <v>-476167</v>
      </c>
      <c r="Z4029">
        <v>-39681</v>
      </c>
      <c r="AA4029">
        <v>-1.99</v>
      </c>
      <c r="AB4029">
        <v>12</v>
      </c>
      <c r="AC4029">
        <v>4</v>
      </c>
      <c r="AD4029">
        <v>8</v>
      </c>
      <c r="AE4029">
        <v>33.33</v>
      </c>
      <c r="AF4029">
        <v>17</v>
      </c>
      <c r="AG4029">
        <v>1</v>
      </c>
      <c r="AH4029">
        <v>4</v>
      </c>
      <c r="AI4029">
        <v>7</v>
      </c>
      <c r="AJ4029" s="301">
        <v>43919</v>
      </c>
      <c r="AK4029">
        <v>2479</v>
      </c>
      <c r="AL4029">
        <v>1419</v>
      </c>
      <c r="AM4029" s="301">
        <v>43828</v>
      </c>
      <c r="AN4029">
        <v>3035</v>
      </c>
      <c r="AO4029">
        <v>3135</v>
      </c>
      <c r="AP4029" s="301">
        <v>43645</v>
      </c>
      <c r="AQ4029">
        <v>2906</v>
      </c>
      <c r="AR4029">
        <v>2719</v>
      </c>
      <c r="AS4029" s="301">
        <v>43280</v>
      </c>
      <c r="AT4029">
        <v>3450</v>
      </c>
      <c r="AU4029">
        <v>3240</v>
      </c>
    </row>
    <row r="4030" spans="1:47" x14ac:dyDescent="0.2">
      <c r="A4030" s="102">
        <v>3476</v>
      </c>
      <c r="B4030">
        <v>2296</v>
      </c>
      <c r="C4030" t="s">
        <v>1472</v>
      </c>
      <c r="D4030" t="s">
        <v>923</v>
      </c>
      <c r="E4030">
        <v>646</v>
      </c>
      <c r="F4030">
        <v>643</v>
      </c>
      <c r="G4030">
        <v>1600</v>
      </c>
      <c r="H4030" t="s">
        <v>901</v>
      </c>
      <c r="I4030">
        <v>3407</v>
      </c>
      <c r="J4030" t="s">
        <v>983</v>
      </c>
      <c r="K4030" t="s">
        <v>920</v>
      </c>
      <c r="L4030">
        <v>846.6</v>
      </c>
      <c r="M4030">
        <v>855.5</v>
      </c>
      <c r="N4030">
        <v>1200</v>
      </c>
      <c r="O4030" t="s">
        <v>898</v>
      </c>
      <c r="P4030">
        <v>0.85331724056984004</v>
      </c>
      <c r="Q4030">
        <v>0.87818817917285596</v>
      </c>
      <c r="R4030" s="15">
        <v>4.31763653690525E-3</v>
      </c>
      <c r="S4030">
        <v>5.3254537288572303E-2</v>
      </c>
      <c r="T4030">
        <v>-0.88884266126346001</v>
      </c>
      <c r="U4030">
        <v>0.88884266126346001</v>
      </c>
      <c r="V4030">
        <v>0.88232029917215804</v>
      </c>
      <c r="W4030">
        <v>-7.68</v>
      </c>
      <c r="X4030">
        <v>0.21</v>
      </c>
      <c r="Y4030">
        <v>-476816</v>
      </c>
      <c r="Z4030">
        <v>-28048</v>
      </c>
      <c r="AA4030">
        <v>-1.36</v>
      </c>
      <c r="AB4030">
        <v>17</v>
      </c>
      <c r="AC4030">
        <v>5</v>
      </c>
      <c r="AD4030">
        <v>12</v>
      </c>
      <c r="AE4030">
        <v>29.41</v>
      </c>
      <c r="AF4030">
        <v>18</v>
      </c>
      <c r="AG4030">
        <v>2</v>
      </c>
      <c r="AH4030">
        <v>3</v>
      </c>
      <c r="AI4030">
        <v>12</v>
      </c>
      <c r="AJ4030" s="301">
        <v>43919</v>
      </c>
      <c r="AK4030">
        <v>655</v>
      </c>
      <c r="AL4030">
        <v>822.3</v>
      </c>
      <c r="AM4030" s="301">
        <v>43828</v>
      </c>
      <c r="AN4030">
        <v>705</v>
      </c>
      <c r="AO4030">
        <v>1234</v>
      </c>
      <c r="AP4030" s="301">
        <v>43645</v>
      </c>
      <c r="AQ4030">
        <v>743</v>
      </c>
      <c r="AR4030">
        <v>1194.5</v>
      </c>
      <c r="AS4030" s="301">
        <v>43280</v>
      </c>
      <c r="AT4030">
        <v>941</v>
      </c>
      <c r="AU4030">
        <v>1398</v>
      </c>
    </row>
    <row r="4031" spans="1:47" x14ac:dyDescent="0.2">
      <c r="A4031" s="102">
        <v>1654</v>
      </c>
      <c r="B4031">
        <v>5803</v>
      </c>
      <c r="C4031" t="s">
        <v>23</v>
      </c>
      <c r="D4031" t="s">
        <v>911</v>
      </c>
      <c r="E4031">
        <v>312</v>
      </c>
      <c r="F4031">
        <v>308</v>
      </c>
      <c r="G4031">
        <v>3600</v>
      </c>
      <c r="H4031" t="s">
        <v>901</v>
      </c>
      <c r="I4031">
        <v>8359</v>
      </c>
      <c r="J4031" t="s">
        <v>453</v>
      </c>
      <c r="K4031" t="s">
        <v>940</v>
      </c>
      <c r="L4031">
        <v>401</v>
      </c>
      <c r="M4031">
        <v>406</v>
      </c>
      <c r="N4031">
        <v>2700</v>
      </c>
      <c r="O4031" t="s">
        <v>898</v>
      </c>
      <c r="P4031">
        <v>0.68167436465276099</v>
      </c>
      <c r="Q4031">
        <v>0.93333292311795601</v>
      </c>
      <c r="R4031">
        <v>0.16233144459408499</v>
      </c>
      <c r="S4031">
        <v>7.2993351434002002E-3</v>
      </c>
      <c r="T4031">
        <v>-1.27868431869369</v>
      </c>
      <c r="U4031">
        <v>1.27868431869369</v>
      </c>
      <c r="V4031">
        <v>1.13113167381743</v>
      </c>
      <c r="W4031">
        <v>-7.33</v>
      </c>
      <c r="X4031">
        <v>1.1499999999999999</v>
      </c>
      <c r="Y4031">
        <v>-479484</v>
      </c>
      <c r="Z4031">
        <v>-28205</v>
      </c>
      <c r="AA4031">
        <v>-1.28</v>
      </c>
      <c r="AB4031">
        <v>17</v>
      </c>
      <c r="AC4031">
        <v>6</v>
      </c>
      <c r="AD4031">
        <v>11</v>
      </c>
      <c r="AE4031">
        <v>35.29</v>
      </c>
      <c r="AF4031">
        <v>18</v>
      </c>
      <c r="AG4031">
        <v>3</v>
      </c>
      <c r="AH4031">
        <v>5</v>
      </c>
      <c r="AI4031">
        <v>9</v>
      </c>
      <c r="AJ4031" s="301">
        <v>43919</v>
      </c>
      <c r="AK4031">
        <v>317</v>
      </c>
      <c r="AL4031">
        <v>401</v>
      </c>
      <c r="AM4031" s="301">
        <v>43828</v>
      </c>
      <c r="AN4031">
        <v>452</v>
      </c>
      <c r="AO4031">
        <v>478</v>
      </c>
      <c r="AP4031" s="301">
        <v>43645</v>
      </c>
      <c r="AQ4031">
        <v>421</v>
      </c>
      <c r="AR4031">
        <v>445</v>
      </c>
      <c r="AS4031" s="301">
        <v>43280</v>
      </c>
      <c r="AT4031">
        <v>689</v>
      </c>
      <c r="AU4031">
        <v>466</v>
      </c>
    </row>
    <row r="4032" spans="1:47" x14ac:dyDescent="0.2">
      <c r="A4032" s="102">
        <v>632</v>
      </c>
      <c r="B4032">
        <v>6920</v>
      </c>
      <c r="C4032" t="s">
        <v>902</v>
      </c>
      <c r="D4032" t="s">
        <v>903</v>
      </c>
      <c r="E4032">
        <v>10380</v>
      </c>
      <c r="F4032">
        <v>10740</v>
      </c>
      <c r="G4032">
        <v>100</v>
      </c>
      <c r="H4032" t="s">
        <v>898</v>
      </c>
      <c r="I4032">
        <v>8174</v>
      </c>
      <c r="J4032" t="s">
        <v>1773</v>
      </c>
      <c r="K4032" t="s">
        <v>921</v>
      </c>
      <c r="L4032">
        <v>4545</v>
      </c>
      <c r="M4032">
        <v>4680</v>
      </c>
      <c r="N4032">
        <v>200</v>
      </c>
      <c r="O4032" t="s">
        <v>901</v>
      </c>
      <c r="P4032">
        <v>0.95710298051067599</v>
      </c>
      <c r="Q4032">
        <v>0.954711737837865</v>
      </c>
      <c r="R4032">
        <v>5.5179156906056001E-2</v>
      </c>
      <c r="S4032">
        <v>3.5157968241172201E-3</v>
      </c>
      <c r="T4032">
        <v>1.39202755059848</v>
      </c>
      <c r="U4032">
        <v>1.39202755059848</v>
      </c>
      <c r="V4032">
        <v>1.45828473009408</v>
      </c>
      <c r="W4032">
        <v>20.8</v>
      </c>
      <c r="X4032">
        <v>12.85</v>
      </c>
      <c r="Y4032">
        <v>-479912</v>
      </c>
      <c r="Z4032">
        <v>-29994</v>
      </c>
      <c r="AA4032">
        <v>-1.46</v>
      </c>
      <c r="AB4032">
        <v>16</v>
      </c>
      <c r="AC4032">
        <v>6</v>
      </c>
      <c r="AD4032">
        <v>10</v>
      </c>
      <c r="AE4032">
        <v>37.5</v>
      </c>
      <c r="AF4032">
        <v>15</v>
      </c>
      <c r="AG4032">
        <v>4</v>
      </c>
      <c r="AH4032">
        <v>6</v>
      </c>
      <c r="AI4032">
        <v>6</v>
      </c>
      <c r="AJ4032" s="301">
        <v>43919</v>
      </c>
      <c r="AK4032">
        <v>5160</v>
      </c>
      <c r="AL4032">
        <v>3685</v>
      </c>
      <c r="AM4032" s="301">
        <v>43828</v>
      </c>
      <c r="AN4032">
        <v>5560</v>
      </c>
      <c r="AO4032">
        <v>3505</v>
      </c>
      <c r="AP4032" s="301">
        <v>43645</v>
      </c>
      <c r="AQ4032">
        <v>2245</v>
      </c>
      <c r="AR4032">
        <v>2851</v>
      </c>
      <c r="AS4032" s="301">
        <v>43280</v>
      </c>
      <c r="AT4032">
        <v>1523</v>
      </c>
      <c r="AU4032">
        <v>6270</v>
      </c>
    </row>
    <row r="4033" spans="1:47" x14ac:dyDescent="0.2">
      <c r="A4033" s="102">
        <v>2570</v>
      </c>
      <c r="B4033">
        <v>3197</v>
      </c>
      <c r="C4033" t="s">
        <v>508</v>
      </c>
      <c r="D4033" t="s">
        <v>921</v>
      </c>
      <c r="E4033">
        <v>1738</v>
      </c>
      <c r="F4033">
        <v>1715</v>
      </c>
      <c r="G4033">
        <v>600</v>
      </c>
      <c r="H4033" t="s">
        <v>898</v>
      </c>
      <c r="I4033">
        <v>9603</v>
      </c>
      <c r="J4033" t="s">
        <v>1013</v>
      </c>
      <c r="K4033" t="s">
        <v>910</v>
      </c>
      <c r="L4033">
        <v>1569</v>
      </c>
      <c r="M4033">
        <v>1540</v>
      </c>
      <c r="N4033">
        <v>700</v>
      </c>
      <c r="O4033" t="s">
        <v>901</v>
      </c>
      <c r="P4033">
        <v>0.906952482495051</v>
      </c>
      <c r="Q4033">
        <v>0.90932003089657998</v>
      </c>
      <c r="R4033">
        <v>0.14915888878081199</v>
      </c>
      <c r="S4033" s="15">
        <v>2.5032463589814102E-2</v>
      </c>
      <c r="T4033">
        <v>0.378509343151547</v>
      </c>
      <c r="U4033">
        <v>0.378509343151547</v>
      </c>
      <c r="V4033">
        <v>0.25706209794685603</v>
      </c>
      <c r="W4033">
        <v>4.79</v>
      </c>
      <c r="X4033">
        <v>4.76</v>
      </c>
      <c r="Y4033">
        <v>-480406</v>
      </c>
      <c r="Z4033">
        <v>-30025</v>
      </c>
      <c r="AA4033">
        <v>-1.47</v>
      </c>
      <c r="AB4033">
        <v>16</v>
      </c>
      <c r="AC4033">
        <v>6</v>
      </c>
      <c r="AD4033">
        <v>10</v>
      </c>
      <c r="AE4033">
        <v>37.5</v>
      </c>
      <c r="AF4033">
        <v>17</v>
      </c>
      <c r="AG4033">
        <v>1</v>
      </c>
      <c r="AH4033">
        <v>5</v>
      </c>
      <c r="AI4033">
        <v>10</v>
      </c>
      <c r="AJ4033" s="301">
        <v>43919</v>
      </c>
      <c r="AK4033">
        <v>1614</v>
      </c>
      <c r="AL4033">
        <v>1419</v>
      </c>
      <c r="AM4033" s="301">
        <v>43828</v>
      </c>
      <c r="AN4033">
        <v>2135</v>
      </c>
      <c r="AO4033">
        <v>3135</v>
      </c>
      <c r="AP4033" s="301">
        <v>43645</v>
      </c>
      <c r="AQ4033">
        <v>1873</v>
      </c>
      <c r="AR4033">
        <v>2719</v>
      </c>
      <c r="AS4033" s="301">
        <v>43280</v>
      </c>
      <c r="AT4033">
        <v>1626</v>
      </c>
      <c r="AU4033">
        <v>3240</v>
      </c>
    </row>
    <row r="4034" spans="1:47" x14ac:dyDescent="0.2">
      <c r="A4034" s="102">
        <v>286</v>
      </c>
      <c r="B4034">
        <v>2433</v>
      </c>
      <c r="C4034" t="s">
        <v>1202</v>
      </c>
      <c r="D4034" t="s">
        <v>910</v>
      </c>
      <c r="E4034">
        <v>1247</v>
      </c>
      <c r="F4034">
        <v>1239</v>
      </c>
      <c r="G4034">
        <v>800</v>
      </c>
      <c r="H4034" t="s">
        <v>898</v>
      </c>
      <c r="I4034">
        <v>3863</v>
      </c>
      <c r="J4034" t="s">
        <v>1050</v>
      </c>
      <c r="K4034" t="s">
        <v>1049</v>
      </c>
      <c r="L4034">
        <v>1536</v>
      </c>
      <c r="M4034">
        <v>1503</v>
      </c>
      <c r="N4034">
        <v>700</v>
      </c>
      <c r="O4034" t="s">
        <v>901</v>
      </c>
      <c r="P4034">
        <v>0.80663052324629503</v>
      </c>
      <c r="Q4034">
        <v>0.96391073965032603</v>
      </c>
      <c r="R4034">
        <v>0.110189672274933</v>
      </c>
      <c r="S4034">
        <v>8.9327483991515197E-4</v>
      </c>
      <c r="T4034">
        <v>1.2582408239814</v>
      </c>
      <c r="U4034">
        <v>1.2582408239814</v>
      </c>
      <c r="V4034">
        <v>1.1846441432616399</v>
      </c>
      <c r="W4034">
        <v>7.76</v>
      </c>
      <c r="X4034">
        <v>5.79</v>
      </c>
      <c r="Y4034">
        <v>-480792</v>
      </c>
      <c r="Z4034">
        <v>-32053</v>
      </c>
      <c r="AA4034">
        <v>-1.46</v>
      </c>
      <c r="AB4034">
        <v>15</v>
      </c>
      <c r="AC4034">
        <v>7</v>
      </c>
      <c r="AD4034">
        <v>8</v>
      </c>
      <c r="AE4034">
        <v>46.67</v>
      </c>
      <c r="AF4034">
        <v>18</v>
      </c>
      <c r="AG4034">
        <v>1</v>
      </c>
      <c r="AH4034">
        <v>5</v>
      </c>
      <c r="AI4034">
        <v>9</v>
      </c>
      <c r="AJ4034" s="301">
        <v>43919</v>
      </c>
      <c r="AK4034">
        <v>1154</v>
      </c>
      <c r="AL4034">
        <v>1583</v>
      </c>
      <c r="AM4034" s="301">
        <v>43828</v>
      </c>
      <c r="AN4034">
        <v>1768</v>
      </c>
      <c r="AO4034">
        <v>1848</v>
      </c>
      <c r="AP4034" s="301">
        <v>43645</v>
      </c>
      <c r="AQ4034">
        <v>1849</v>
      </c>
      <c r="AR4034">
        <v>1925</v>
      </c>
      <c r="AS4034" s="301">
        <v>43280</v>
      </c>
      <c r="AT4034">
        <v>1730</v>
      </c>
      <c r="AU4034">
        <v>1732</v>
      </c>
    </row>
    <row r="4035" spans="1:47" x14ac:dyDescent="0.2">
      <c r="A4035" s="102">
        <v>2978</v>
      </c>
      <c r="B4035">
        <v>7976</v>
      </c>
      <c r="C4035" t="s">
        <v>936</v>
      </c>
      <c r="D4035" t="s">
        <v>919</v>
      </c>
      <c r="E4035">
        <v>1351</v>
      </c>
      <c r="F4035">
        <v>1370</v>
      </c>
      <c r="G4035">
        <v>800</v>
      </c>
      <c r="H4035" t="s">
        <v>901</v>
      </c>
      <c r="I4035">
        <v>9616</v>
      </c>
      <c r="J4035" t="s">
        <v>1156</v>
      </c>
      <c r="K4035" t="s">
        <v>910</v>
      </c>
      <c r="L4035">
        <v>3730</v>
      </c>
      <c r="M4035">
        <v>3595</v>
      </c>
      <c r="N4035">
        <v>300</v>
      </c>
      <c r="O4035" t="s">
        <v>898</v>
      </c>
      <c r="P4035">
        <v>0.52446899654654999</v>
      </c>
      <c r="Q4035">
        <v>0.89755519991150001</v>
      </c>
      <c r="R4035">
        <v>0.31597520175921401</v>
      </c>
      <c r="S4035">
        <v>5.2337257102374598E-3</v>
      </c>
      <c r="T4035">
        <v>-1.1234323399331101</v>
      </c>
      <c r="U4035">
        <v>1.1234323399331101</v>
      </c>
      <c r="V4035">
        <v>1.3518107832055</v>
      </c>
      <c r="W4035">
        <v>-26.68</v>
      </c>
      <c r="X4035">
        <v>1.62</v>
      </c>
      <c r="Y4035">
        <v>-481568</v>
      </c>
      <c r="Z4035">
        <v>-34398</v>
      </c>
      <c r="AA4035">
        <v>-1.82</v>
      </c>
      <c r="AB4035">
        <v>14</v>
      </c>
      <c r="AC4035">
        <v>6</v>
      </c>
      <c r="AD4035">
        <v>8</v>
      </c>
      <c r="AE4035">
        <v>42.86</v>
      </c>
      <c r="AF4035">
        <v>17</v>
      </c>
      <c r="AG4035">
        <v>1</v>
      </c>
      <c r="AH4035">
        <v>5</v>
      </c>
      <c r="AI4035">
        <v>8</v>
      </c>
      <c r="AJ4035" s="301">
        <v>43919</v>
      </c>
      <c r="AK4035">
        <v>1547</v>
      </c>
      <c r="AL4035">
        <v>2291</v>
      </c>
      <c r="AM4035" s="301">
        <v>43828</v>
      </c>
      <c r="AN4035">
        <v>1638</v>
      </c>
      <c r="AO4035">
        <v>5180</v>
      </c>
      <c r="AP4035" s="301">
        <v>43645</v>
      </c>
      <c r="AQ4035">
        <v>1770</v>
      </c>
      <c r="AR4035">
        <v>5240</v>
      </c>
      <c r="AS4035" s="301">
        <v>43280</v>
      </c>
      <c r="AT4035">
        <v>2244</v>
      </c>
      <c r="AU4035">
        <v>5940</v>
      </c>
    </row>
    <row r="4036" spans="1:47" x14ac:dyDescent="0.2">
      <c r="A4036" s="102">
        <v>2396</v>
      </c>
      <c r="B4036">
        <v>3632</v>
      </c>
      <c r="C4036" t="s">
        <v>1451</v>
      </c>
      <c r="D4036" t="s">
        <v>900</v>
      </c>
      <c r="E4036">
        <v>486</v>
      </c>
      <c r="F4036">
        <v>469</v>
      </c>
      <c r="G4036">
        <v>2200</v>
      </c>
      <c r="H4036" t="s">
        <v>898</v>
      </c>
      <c r="I4036">
        <v>6473</v>
      </c>
      <c r="J4036" t="s">
        <v>806</v>
      </c>
      <c r="K4036" t="s">
        <v>909</v>
      </c>
      <c r="L4036">
        <v>816</v>
      </c>
      <c r="M4036">
        <v>805</v>
      </c>
      <c r="N4036">
        <v>1300</v>
      </c>
      <c r="O4036" t="s">
        <v>901</v>
      </c>
      <c r="P4036">
        <v>0.71301721987060296</v>
      </c>
      <c r="Q4036">
        <v>0.91434228821325003</v>
      </c>
      <c r="R4036">
        <v>0.30053784279048501</v>
      </c>
      <c r="S4036">
        <v>1.51516275151404E-3</v>
      </c>
      <c r="T4036">
        <v>1.0670475688279999</v>
      </c>
      <c r="U4036">
        <v>1.0670475688279999</v>
      </c>
      <c r="V4036">
        <v>1.34983020004801</v>
      </c>
      <c r="W4036">
        <v>7.05</v>
      </c>
      <c r="X4036">
        <v>1.4</v>
      </c>
      <c r="Y4036">
        <v>-481706</v>
      </c>
      <c r="Z4036">
        <v>-32114</v>
      </c>
      <c r="AA4036">
        <v>-1.53</v>
      </c>
      <c r="AB4036">
        <v>15</v>
      </c>
      <c r="AC4036">
        <v>3</v>
      </c>
      <c r="AD4036">
        <v>12</v>
      </c>
      <c r="AE4036">
        <v>20</v>
      </c>
      <c r="AF4036">
        <v>17</v>
      </c>
      <c r="AG4036">
        <v>1</v>
      </c>
      <c r="AH4036">
        <v>4</v>
      </c>
      <c r="AI4036">
        <v>10</v>
      </c>
      <c r="AJ4036" s="301">
        <v>43919</v>
      </c>
      <c r="AK4036">
        <v>404</v>
      </c>
      <c r="AL4036">
        <v>755</v>
      </c>
      <c r="AM4036" s="301">
        <v>43828</v>
      </c>
      <c r="AN4036">
        <v>493</v>
      </c>
      <c r="AO4036">
        <v>1301</v>
      </c>
      <c r="AP4036" s="301">
        <v>43645</v>
      </c>
      <c r="AQ4036">
        <v>510</v>
      </c>
      <c r="AR4036">
        <v>1355</v>
      </c>
      <c r="AS4036" s="301">
        <v>43280</v>
      </c>
      <c r="AT4036">
        <v>587</v>
      </c>
      <c r="AU4036">
        <v>1484</v>
      </c>
    </row>
    <row r="4037" spans="1:47" x14ac:dyDescent="0.2">
      <c r="A4037" s="102">
        <v>2471</v>
      </c>
      <c r="B4037">
        <v>3197</v>
      </c>
      <c r="C4037" t="s">
        <v>508</v>
      </c>
      <c r="D4037" t="s">
        <v>921</v>
      </c>
      <c r="E4037">
        <v>1738</v>
      </c>
      <c r="F4037">
        <v>1715</v>
      </c>
      <c r="G4037">
        <v>600</v>
      </c>
      <c r="H4037" t="s">
        <v>901</v>
      </c>
      <c r="I4037">
        <v>6471</v>
      </c>
      <c r="J4037" t="s">
        <v>805</v>
      </c>
      <c r="K4037" t="s">
        <v>909</v>
      </c>
      <c r="L4037">
        <v>782</v>
      </c>
      <c r="M4037">
        <v>777</v>
      </c>
      <c r="N4037">
        <v>1300</v>
      </c>
      <c r="O4037" t="s">
        <v>898</v>
      </c>
      <c r="P4037">
        <v>0.94096994759278796</v>
      </c>
      <c r="Q4037">
        <v>0.91207644515501796</v>
      </c>
      <c r="R4037">
        <v>2.3506777918068E-2</v>
      </c>
      <c r="S4037" s="15">
        <v>2.0876535940302601E-2</v>
      </c>
      <c r="T4037">
        <v>-0.404973742718573</v>
      </c>
      <c r="U4037">
        <v>0.404973742718573</v>
      </c>
      <c r="V4037">
        <v>0.232161922945953</v>
      </c>
      <c r="W4037">
        <v>-3.12</v>
      </c>
      <c r="X4037">
        <v>1.84</v>
      </c>
      <c r="Y4037">
        <v>-482987</v>
      </c>
      <c r="Z4037">
        <v>-37153</v>
      </c>
      <c r="AA4037">
        <v>-1.83</v>
      </c>
      <c r="AB4037">
        <v>13</v>
      </c>
      <c r="AC4037">
        <v>2</v>
      </c>
      <c r="AD4037">
        <v>11</v>
      </c>
      <c r="AE4037">
        <v>15.38</v>
      </c>
      <c r="AF4037">
        <v>18</v>
      </c>
      <c r="AG4037">
        <v>1</v>
      </c>
      <c r="AH4037">
        <v>3</v>
      </c>
      <c r="AI4037">
        <v>9</v>
      </c>
      <c r="AJ4037" s="301">
        <v>43919</v>
      </c>
      <c r="AK4037">
        <v>1614</v>
      </c>
      <c r="AL4037">
        <v>711</v>
      </c>
      <c r="AM4037" s="301">
        <v>43828</v>
      </c>
      <c r="AN4037">
        <v>2135</v>
      </c>
      <c r="AO4037">
        <v>1041</v>
      </c>
      <c r="AP4037" s="301">
        <v>43645</v>
      </c>
      <c r="AQ4037">
        <v>1873</v>
      </c>
      <c r="AR4037">
        <v>996</v>
      </c>
      <c r="AS4037" s="301">
        <v>43280</v>
      </c>
      <c r="AT4037">
        <v>1626</v>
      </c>
      <c r="AU4037">
        <v>1135</v>
      </c>
    </row>
    <row r="4038" spans="1:47" x14ac:dyDescent="0.2">
      <c r="A4038" s="102">
        <v>2385</v>
      </c>
      <c r="B4038">
        <v>7976</v>
      </c>
      <c r="C4038" t="s">
        <v>936</v>
      </c>
      <c r="D4038" t="s">
        <v>919</v>
      </c>
      <c r="E4038">
        <v>1351</v>
      </c>
      <c r="F4038">
        <v>1370</v>
      </c>
      <c r="G4038">
        <v>800</v>
      </c>
      <c r="H4038" t="s">
        <v>898</v>
      </c>
      <c r="I4038">
        <v>9603</v>
      </c>
      <c r="J4038" t="s">
        <v>1013</v>
      </c>
      <c r="K4038" t="s">
        <v>910</v>
      </c>
      <c r="L4038">
        <v>1569</v>
      </c>
      <c r="M4038">
        <v>1540</v>
      </c>
      <c r="N4038">
        <v>700</v>
      </c>
      <c r="O4038" t="s">
        <v>901</v>
      </c>
      <c r="P4038">
        <v>0.65046248258420802</v>
      </c>
      <c r="Q4038">
        <v>0.91458029602952695</v>
      </c>
      <c r="R4038">
        <v>0.19817558622211201</v>
      </c>
      <c r="S4038">
        <v>1.2266888303093E-2</v>
      </c>
      <c r="T4038">
        <v>0.144737099235139</v>
      </c>
      <c r="U4038">
        <v>0.144737099235139</v>
      </c>
      <c r="V4038">
        <v>0.26937211515431397</v>
      </c>
      <c r="W4038">
        <v>2.2200000000000002</v>
      </c>
      <c r="X4038">
        <v>1.67</v>
      </c>
      <c r="Y4038">
        <v>-487900</v>
      </c>
      <c r="Z4038">
        <v>-32527</v>
      </c>
      <c r="AA4038">
        <v>-1.81</v>
      </c>
      <c r="AB4038">
        <v>15</v>
      </c>
      <c r="AC4038">
        <v>6</v>
      </c>
      <c r="AD4038">
        <v>9</v>
      </c>
      <c r="AE4038">
        <v>40</v>
      </c>
      <c r="AF4038">
        <v>18</v>
      </c>
      <c r="AG4038">
        <v>1</v>
      </c>
      <c r="AH4038">
        <v>4</v>
      </c>
      <c r="AI4038">
        <v>10</v>
      </c>
      <c r="AJ4038" s="301">
        <v>43919</v>
      </c>
      <c r="AK4038">
        <v>1547</v>
      </c>
      <c r="AL4038">
        <v>1419</v>
      </c>
      <c r="AM4038" s="301">
        <v>43828</v>
      </c>
      <c r="AN4038">
        <v>1638</v>
      </c>
      <c r="AO4038">
        <v>3135</v>
      </c>
      <c r="AP4038" s="301">
        <v>43645</v>
      </c>
      <c r="AQ4038">
        <v>1770</v>
      </c>
      <c r="AR4038">
        <v>2719</v>
      </c>
      <c r="AS4038" s="301">
        <v>43280</v>
      </c>
      <c r="AT4038">
        <v>2244</v>
      </c>
      <c r="AU4038">
        <v>3240</v>
      </c>
    </row>
    <row r="4039" spans="1:47" x14ac:dyDescent="0.2">
      <c r="A4039" s="102">
        <v>3054</v>
      </c>
      <c r="B4039">
        <v>2222</v>
      </c>
      <c r="C4039" t="s">
        <v>474</v>
      </c>
      <c r="D4039" t="s">
        <v>923</v>
      </c>
      <c r="E4039">
        <v>4510</v>
      </c>
      <c r="F4039">
        <v>4385</v>
      </c>
      <c r="G4039">
        <v>200</v>
      </c>
      <c r="H4039" t="s">
        <v>901</v>
      </c>
      <c r="I4039">
        <v>3197</v>
      </c>
      <c r="J4039" t="s">
        <v>508</v>
      </c>
      <c r="K4039" t="s">
        <v>921</v>
      </c>
      <c r="L4039">
        <v>1738</v>
      </c>
      <c r="M4039">
        <v>1715</v>
      </c>
      <c r="N4039">
        <v>500</v>
      </c>
      <c r="O4039" t="s">
        <v>898</v>
      </c>
      <c r="P4039">
        <v>0.72612623426909695</v>
      </c>
      <c r="Q4039">
        <v>0.89516725485605197</v>
      </c>
      <c r="R4039">
        <v>0.231946496128066</v>
      </c>
      <c r="S4039" s="15">
        <v>7.2426943956214795E-2</v>
      </c>
      <c r="T4039">
        <v>-1.4540430943387701</v>
      </c>
      <c r="U4039">
        <v>1.4540430943387701</v>
      </c>
      <c r="V4039">
        <v>1.1659742742287</v>
      </c>
      <c r="W4039">
        <v>-11.06</v>
      </c>
      <c r="X4039">
        <v>2.2200000000000002</v>
      </c>
      <c r="Y4039">
        <v>-490622</v>
      </c>
      <c r="Z4039">
        <v>-30664</v>
      </c>
      <c r="AA4039">
        <v>-1.61</v>
      </c>
      <c r="AB4039">
        <v>16</v>
      </c>
      <c r="AC4039">
        <v>5</v>
      </c>
      <c r="AD4039">
        <v>11</v>
      </c>
      <c r="AE4039">
        <v>31.25</v>
      </c>
      <c r="AF4039">
        <v>18</v>
      </c>
      <c r="AG4039">
        <v>3</v>
      </c>
      <c r="AH4039">
        <v>7</v>
      </c>
      <c r="AI4039">
        <v>6</v>
      </c>
      <c r="AJ4039" s="301">
        <v>43919</v>
      </c>
      <c r="AK4039">
        <v>4865</v>
      </c>
      <c r="AL4039">
        <v>1614</v>
      </c>
      <c r="AM4039" s="301">
        <v>43828</v>
      </c>
      <c r="AN4039">
        <v>8050</v>
      </c>
      <c r="AO4039">
        <v>2135</v>
      </c>
      <c r="AP4039" s="301">
        <v>43645</v>
      </c>
      <c r="AQ4039">
        <v>5240</v>
      </c>
      <c r="AR4039">
        <v>1873</v>
      </c>
      <c r="AS4039" s="301">
        <v>43280</v>
      </c>
      <c r="AT4039">
        <v>5370</v>
      </c>
      <c r="AU4039">
        <v>1626</v>
      </c>
    </row>
    <row r="4040" spans="1:47" x14ac:dyDescent="0.2">
      <c r="A4040" s="102">
        <v>2436</v>
      </c>
      <c r="B4040">
        <v>7278</v>
      </c>
      <c r="C4040" t="s">
        <v>42</v>
      </c>
      <c r="D4040" t="s">
        <v>913</v>
      </c>
      <c r="E4040">
        <v>1620</v>
      </c>
      <c r="F4040">
        <v>1574</v>
      </c>
      <c r="G4040">
        <v>700</v>
      </c>
      <c r="H4040" t="s">
        <v>901</v>
      </c>
      <c r="I4040">
        <v>9616</v>
      </c>
      <c r="J4040" t="s">
        <v>1156</v>
      </c>
      <c r="K4040" t="s">
        <v>910</v>
      </c>
      <c r="L4040">
        <v>3730</v>
      </c>
      <c r="M4040">
        <v>3595</v>
      </c>
      <c r="N4040">
        <v>300</v>
      </c>
      <c r="O4040" t="s">
        <v>898</v>
      </c>
      <c r="P4040">
        <v>0.72930076949952705</v>
      </c>
      <c r="Q4040">
        <v>0.91295026359321496</v>
      </c>
      <c r="R4040">
        <v>0.113719405247725</v>
      </c>
      <c r="S4040">
        <v>7.9327307618451998E-2</v>
      </c>
      <c r="T4040">
        <v>-1.40899197907726</v>
      </c>
      <c r="U4040">
        <v>1.40899197907726</v>
      </c>
      <c r="V4040">
        <v>1.4292372406524301</v>
      </c>
      <c r="W4040">
        <v>-31.94</v>
      </c>
      <c r="X4040">
        <v>2.16</v>
      </c>
      <c r="Y4040">
        <v>-492675</v>
      </c>
      <c r="Z4040">
        <v>-44789</v>
      </c>
      <c r="AA4040">
        <v>-2.12</v>
      </c>
      <c r="AB4040">
        <v>11</v>
      </c>
      <c r="AC4040">
        <v>4</v>
      </c>
      <c r="AD4040">
        <v>7</v>
      </c>
      <c r="AE4040">
        <v>36.36</v>
      </c>
      <c r="AF4040">
        <v>15</v>
      </c>
      <c r="AG4040">
        <v>1</v>
      </c>
      <c r="AH4040">
        <v>6</v>
      </c>
      <c r="AI4040">
        <v>4</v>
      </c>
      <c r="AJ4040" s="301">
        <v>43919</v>
      </c>
      <c r="AK4040">
        <v>1672</v>
      </c>
      <c r="AL4040">
        <v>2291</v>
      </c>
      <c r="AM4040" s="301">
        <v>43828</v>
      </c>
      <c r="AN4040">
        <v>2485</v>
      </c>
      <c r="AO4040">
        <v>5180</v>
      </c>
      <c r="AP4040" s="301">
        <v>43645</v>
      </c>
      <c r="AQ4040">
        <v>2323</v>
      </c>
      <c r="AR4040">
        <v>5240</v>
      </c>
      <c r="AS4040" s="301">
        <v>43280</v>
      </c>
      <c r="AT4040">
        <v>3370</v>
      </c>
      <c r="AU4040">
        <v>5940</v>
      </c>
    </row>
    <row r="4041" spans="1:47" x14ac:dyDescent="0.2">
      <c r="A4041" s="102">
        <v>791</v>
      </c>
      <c r="B4041">
        <v>3407</v>
      </c>
      <c r="C4041" t="s">
        <v>983</v>
      </c>
      <c r="D4041" t="s">
        <v>920</v>
      </c>
      <c r="E4041">
        <v>846.6</v>
      </c>
      <c r="F4041">
        <v>855.5</v>
      </c>
      <c r="G4041">
        <v>1300</v>
      </c>
      <c r="H4041" t="s">
        <v>898</v>
      </c>
      <c r="I4041">
        <v>9603</v>
      </c>
      <c r="J4041" t="s">
        <v>1013</v>
      </c>
      <c r="K4041" t="s">
        <v>910</v>
      </c>
      <c r="L4041">
        <v>1569</v>
      </c>
      <c r="M4041">
        <v>1540</v>
      </c>
      <c r="N4041">
        <v>700</v>
      </c>
      <c r="O4041" t="s">
        <v>901</v>
      </c>
      <c r="P4041">
        <v>0.84458680721696899</v>
      </c>
      <c r="Q4041">
        <v>0.95132921036483398</v>
      </c>
      <c r="R4041">
        <v>0.30508966944925497</v>
      </c>
      <c r="S4041">
        <v>5.4605244185240299E-2</v>
      </c>
      <c r="T4041">
        <v>1.0642255070095601</v>
      </c>
      <c r="U4041">
        <v>1.0642255070095601</v>
      </c>
      <c r="V4041">
        <v>0.74324150029347102</v>
      </c>
      <c r="W4041">
        <v>10.88</v>
      </c>
      <c r="X4041">
        <v>3.17</v>
      </c>
      <c r="Y4041">
        <v>-493368</v>
      </c>
      <c r="Z4041">
        <v>-25967</v>
      </c>
      <c r="AA4041">
        <v>-1.26</v>
      </c>
      <c r="AB4041">
        <v>19</v>
      </c>
      <c r="AC4041">
        <v>6</v>
      </c>
      <c r="AD4041">
        <v>13</v>
      </c>
      <c r="AE4041">
        <v>31.58</v>
      </c>
      <c r="AF4041">
        <v>17</v>
      </c>
      <c r="AG4041">
        <v>2</v>
      </c>
      <c r="AH4041">
        <v>6</v>
      </c>
      <c r="AI4041">
        <v>11</v>
      </c>
      <c r="AJ4041" s="301">
        <v>43919</v>
      </c>
      <c r="AK4041">
        <v>822.3</v>
      </c>
      <c r="AL4041">
        <v>1419</v>
      </c>
      <c r="AM4041" s="301">
        <v>43828</v>
      </c>
      <c r="AN4041">
        <v>1234</v>
      </c>
      <c r="AO4041">
        <v>3135</v>
      </c>
      <c r="AP4041" s="301">
        <v>43645</v>
      </c>
      <c r="AQ4041">
        <v>1194.5</v>
      </c>
      <c r="AR4041">
        <v>2719</v>
      </c>
      <c r="AS4041" s="301">
        <v>43280</v>
      </c>
      <c r="AT4041">
        <v>1398</v>
      </c>
      <c r="AU4041">
        <v>3240</v>
      </c>
    </row>
    <row r="4042" spans="1:47" x14ac:dyDescent="0.2">
      <c r="A4042" s="102">
        <v>1583</v>
      </c>
      <c r="B4042">
        <v>4849</v>
      </c>
      <c r="C4042" t="s">
        <v>448</v>
      </c>
      <c r="D4042" t="s">
        <v>910</v>
      </c>
      <c r="E4042">
        <v>2773</v>
      </c>
      <c r="F4042">
        <v>2667</v>
      </c>
      <c r="G4042">
        <v>400</v>
      </c>
      <c r="H4042" t="s">
        <v>898</v>
      </c>
      <c r="I4042">
        <v>7240</v>
      </c>
      <c r="J4042" t="s">
        <v>599</v>
      </c>
      <c r="K4042" t="s">
        <v>913</v>
      </c>
      <c r="L4042">
        <v>1315</v>
      </c>
      <c r="M4042">
        <v>1294</v>
      </c>
      <c r="N4042">
        <v>800</v>
      </c>
      <c r="O4042" t="s">
        <v>901</v>
      </c>
      <c r="P4042">
        <v>0.94775103929466897</v>
      </c>
      <c r="Q4042">
        <v>0.93497800167471401</v>
      </c>
      <c r="R4042">
        <v>0.12432971254526</v>
      </c>
      <c r="S4042">
        <v>6.9937440082990202E-2</v>
      </c>
      <c r="T4042">
        <v>0.21589637577478801</v>
      </c>
      <c r="U4042">
        <v>0.21589637577478801</v>
      </c>
      <c r="V4042">
        <v>0.40470146843661797</v>
      </c>
      <c r="W4042">
        <v>1.94</v>
      </c>
      <c r="X4042">
        <v>2.96</v>
      </c>
      <c r="Y4042">
        <v>-494580</v>
      </c>
      <c r="Z4042">
        <v>-24729</v>
      </c>
      <c r="AA4042">
        <v>-1.45</v>
      </c>
      <c r="AB4042">
        <v>20</v>
      </c>
      <c r="AC4042">
        <v>7</v>
      </c>
      <c r="AD4042">
        <v>13</v>
      </c>
      <c r="AE4042">
        <v>35</v>
      </c>
      <c r="AF4042">
        <v>16</v>
      </c>
      <c r="AG4042">
        <v>3</v>
      </c>
      <c r="AH4042">
        <v>6</v>
      </c>
      <c r="AI4042">
        <v>11</v>
      </c>
      <c r="AJ4042" s="301">
        <v>43919</v>
      </c>
      <c r="AK4042">
        <v>2100</v>
      </c>
      <c r="AL4042">
        <v>1212</v>
      </c>
      <c r="AM4042" s="301">
        <v>43828</v>
      </c>
      <c r="AN4042">
        <v>4775</v>
      </c>
      <c r="AO4042">
        <v>1641</v>
      </c>
      <c r="AP4042" s="301">
        <v>43645</v>
      </c>
      <c r="AQ4042">
        <v>4265</v>
      </c>
      <c r="AR4042">
        <v>1653</v>
      </c>
      <c r="AS4042" s="301">
        <v>43280</v>
      </c>
      <c r="AT4042">
        <v>5350</v>
      </c>
      <c r="AU4042">
        <v>2099</v>
      </c>
    </row>
    <row r="4043" spans="1:47" x14ac:dyDescent="0.2">
      <c r="A4043" s="102">
        <v>584</v>
      </c>
      <c r="B4043">
        <v>5020</v>
      </c>
      <c r="C4043" t="s">
        <v>1138</v>
      </c>
      <c r="D4043" t="s">
        <v>1090</v>
      </c>
      <c r="E4043">
        <v>379.7</v>
      </c>
      <c r="F4043">
        <v>378.3</v>
      </c>
      <c r="G4043">
        <v>2800</v>
      </c>
      <c r="H4043" t="s">
        <v>901</v>
      </c>
      <c r="I4043">
        <v>7261</v>
      </c>
      <c r="J4043" t="s">
        <v>1153</v>
      </c>
      <c r="K4043" t="s">
        <v>913</v>
      </c>
      <c r="L4043">
        <v>616</v>
      </c>
      <c r="M4043">
        <v>623</v>
      </c>
      <c r="N4043">
        <v>1700</v>
      </c>
      <c r="O4043" t="s">
        <v>898</v>
      </c>
      <c r="P4043">
        <v>0.84231165664276997</v>
      </c>
      <c r="Q4043">
        <v>0.95598358824061802</v>
      </c>
      <c r="R4043">
        <v>0.32319794246402</v>
      </c>
      <c r="S4043">
        <v>2.0203982113818499E-2</v>
      </c>
      <c r="T4043">
        <v>-3.7834809220745502E-2</v>
      </c>
      <c r="U4043">
        <v>3.7834809220745502E-2</v>
      </c>
      <c r="V4043">
        <v>0.14302652985141301</v>
      </c>
      <c r="W4043">
        <v>-0.34</v>
      </c>
      <c r="X4043">
        <v>0.01</v>
      </c>
      <c r="Y4043">
        <v>-501509</v>
      </c>
      <c r="Z4043">
        <v>-27862</v>
      </c>
      <c r="AA4043">
        <v>-1.37</v>
      </c>
      <c r="AB4043">
        <v>18</v>
      </c>
      <c r="AC4043">
        <v>6</v>
      </c>
      <c r="AD4043">
        <v>12</v>
      </c>
      <c r="AE4043">
        <v>33.33</v>
      </c>
      <c r="AF4043">
        <v>19</v>
      </c>
      <c r="AG4043">
        <v>1</v>
      </c>
      <c r="AH4043">
        <v>4</v>
      </c>
      <c r="AI4043">
        <v>13</v>
      </c>
      <c r="AJ4043" s="301">
        <v>43919</v>
      </c>
      <c r="AK4043">
        <v>367.8</v>
      </c>
      <c r="AL4043">
        <v>606</v>
      </c>
      <c r="AM4043" s="301">
        <v>43828</v>
      </c>
      <c r="AN4043">
        <v>497.9</v>
      </c>
      <c r="AO4043">
        <v>938</v>
      </c>
      <c r="AP4043" s="301">
        <v>43645</v>
      </c>
      <c r="AQ4043">
        <v>545.79999999999995</v>
      </c>
      <c r="AR4043">
        <v>1146</v>
      </c>
      <c r="AS4043" s="301">
        <v>43280</v>
      </c>
      <c r="AT4043">
        <v>757.9</v>
      </c>
      <c r="AU4043">
        <v>1344</v>
      </c>
    </row>
    <row r="4044" spans="1:47" x14ac:dyDescent="0.2">
      <c r="A4044" s="102">
        <v>2264</v>
      </c>
      <c r="B4044">
        <v>4506</v>
      </c>
      <c r="C4044" t="s">
        <v>1187</v>
      </c>
      <c r="D4044" t="s">
        <v>918</v>
      </c>
      <c r="E4044">
        <v>1505</v>
      </c>
      <c r="F4044">
        <v>1453</v>
      </c>
      <c r="G4044">
        <v>700</v>
      </c>
      <c r="H4044" t="s">
        <v>901</v>
      </c>
      <c r="I4044">
        <v>9616</v>
      </c>
      <c r="J4044" t="s">
        <v>1156</v>
      </c>
      <c r="K4044" t="s">
        <v>910</v>
      </c>
      <c r="L4044">
        <v>3730</v>
      </c>
      <c r="M4044">
        <v>3595</v>
      </c>
      <c r="N4044">
        <v>300</v>
      </c>
      <c r="O4044" t="s">
        <v>898</v>
      </c>
      <c r="P4044">
        <v>0.64756596852819703</v>
      </c>
      <c r="Q4044">
        <v>0.91782282383708502</v>
      </c>
      <c r="R4044">
        <v>0.18539388626109499</v>
      </c>
      <c r="S4044">
        <v>7.7376901230418405E-2</v>
      </c>
      <c r="T4044">
        <v>-1.13659948609495</v>
      </c>
      <c r="U4044">
        <v>1.13659948609495</v>
      </c>
      <c r="V4044">
        <v>1.12671195502216</v>
      </c>
      <c r="W4044">
        <v>-25.11</v>
      </c>
      <c r="X4044">
        <v>5.69</v>
      </c>
      <c r="Y4044">
        <v>-503453</v>
      </c>
      <c r="Z4044">
        <v>-45768</v>
      </c>
      <c r="AA4044">
        <v>-2.48</v>
      </c>
      <c r="AB4044">
        <v>11</v>
      </c>
      <c r="AC4044">
        <v>2</v>
      </c>
      <c r="AD4044">
        <v>9</v>
      </c>
      <c r="AE4044">
        <v>18.18</v>
      </c>
      <c r="AF4044">
        <v>16</v>
      </c>
      <c r="AG4044">
        <v>1</v>
      </c>
      <c r="AH4044">
        <v>5</v>
      </c>
      <c r="AI4044">
        <v>5</v>
      </c>
      <c r="AJ4044" s="301">
        <v>43919</v>
      </c>
      <c r="AK4044">
        <v>1442</v>
      </c>
      <c r="AL4044">
        <v>2291</v>
      </c>
      <c r="AM4044" s="301">
        <v>43828</v>
      </c>
      <c r="AN4044">
        <v>2130</v>
      </c>
      <c r="AO4044">
        <v>5180</v>
      </c>
      <c r="AP4044" s="301">
        <v>43645</v>
      </c>
      <c r="AQ4044">
        <v>2128</v>
      </c>
      <c r="AR4044">
        <v>5240</v>
      </c>
      <c r="AS4044" s="301">
        <v>43280</v>
      </c>
      <c r="AT4044">
        <v>2276</v>
      </c>
      <c r="AU4044">
        <v>5940</v>
      </c>
    </row>
    <row r="4045" spans="1:47" x14ac:dyDescent="0.2">
      <c r="A4045" s="102">
        <v>1380</v>
      </c>
      <c r="B4045">
        <v>6504</v>
      </c>
      <c r="C4045" t="s">
        <v>1444</v>
      </c>
      <c r="D4045" t="s">
        <v>903</v>
      </c>
      <c r="E4045">
        <v>2911</v>
      </c>
      <c r="F4045">
        <v>2906</v>
      </c>
      <c r="G4045">
        <v>300</v>
      </c>
      <c r="H4045" t="s">
        <v>898</v>
      </c>
      <c r="I4045">
        <v>7261</v>
      </c>
      <c r="J4045" t="s">
        <v>1153</v>
      </c>
      <c r="K4045" t="s">
        <v>913</v>
      </c>
      <c r="L4045">
        <v>616</v>
      </c>
      <c r="M4045">
        <v>623</v>
      </c>
      <c r="N4045">
        <v>1400</v>
      </c>
      <c r="O4045" t="s">
        <v>901</v>
      </c>
      <c r="P4045">
        <v>0.89547774113335099</v>
      </c>
      <c r="Q4045">
        <v>0.93959316355927303</v>
      </c>
      <c r="R4045" s="15">
        <v>0.36919478778502002</v>
      </c>
      <c r="S4045">
        <v>1.71772167504625E-2</v>
      </c>
      <c r="T4045">
        <v>1.5749292958295</v>
      </c>
      <c r="U4045">
        <v>1.5749292958295</v>
      </c>
      <c r="V4045">
        <v>1.46121066299437</v>
      </c>
      <c r="W4045">
        <v>11.2</v>
      </c>
      <c r="X4045">
        <v>0.05</v>
      </c>
      <c r="Y4045">
        <v>-503565</v>
      </c>
      <c r="Z4045">
        <v>-26503</v>
      </c>
      <c r="AA4045">
        <v>-1.47</v>
      </c>
      <c r="AB4045">
        <v>19</v>
      </c>
      <c r="AC4045">
        <v>5</v>
      </c>
      <c r="AD4045">
        <v>14</v>
      </c>
      <c r="AE4045">
        <v>26.32</v>
      </c>
      <c r="AF4045">
        <v>19</v>
      </c>
      <c r="AG4045">
        <v>2</v>
      </c>
      <c r="AH4045">
        <v>2</v>
      </c>
      <c r="AI4045">
        <v>15</v>
      </c>
      <c r="AJ4045" s="301">
        <v>43919</v>
      </c>
      <c r="AK4045">
        <v>2429</v>
      </c>
      <c r="AL4045">
        <v>606</v>
      </c>
      <c r="AM4045" s="301">
        <v>43828</v>
      </c>
      <c r="AN4045">
        <v>3345</v>
      </c>
      <c r="AO4045">
        <v>938</v>
      </c>
      <c r="AP4045" s="301">
        <v>43645</v>
      </c>
      <c r="AQ4045">
        <v>3865</v>
      </c>
      <c r="AR4045">
        <v>1146</v>
      </c>
      <c r="AS4045" s="301">
        <v>43280</v>
      </c>
      <c r="AT4045">
        <v>4155</v>
      </c>
      <c r="AU4045">
        <v>1344</v>
      </c>
    </row>
    <row r="4046" spans="1:47" x14ac:dyDescent="0.2">
      <c r="A4046" s="102">
        <v>2294</v>
      </c>
      <c r="B4046">
        <v>5020</v>
      </c>
      <c r="C4046" t="s">
        <v>1138</v>
      </c>
      <c r="D4046" t="s">
        <v>1090</v>
      </c>
      <c r="E4046">
        <v>379.7</v>
      </c>
      <c r="F4046">
        <v>378.3</v>
      </c>
      <c r="G4046">
        <v>2800</v>
      </c>
      <c r="H4046" t="s">
        <v>901</v>
      </c>
      <c r="I4046">
        <v>7201</v>
      </c>
      <c r="J4046" t="s">
        <v>928</v>
      </c>
      <c r="K4046" t="s">
        <v>913</v>
      </c>
      <c r="L4046">
        <v>400.4</v>
      </c>
      <c r="M4046">
        <v>394.7</v>
      </c>
      <c r="N4046">
        <v>2700</v>
      </c>
      <c r="O4046" t="s">
        <v>898</v>
      </c>
      <c r="P4046">
        <v>0.80575833333129199</v>
      </c>
      <c r="Q4046">
        <v>0.91704717132324398</v>
      </c>
      <c r="R4046">
        <v>0.35444106581442097</v>
      </c>
      <c r="S4046" s="15">
        <v>8.3226634311240597E-2</v>
      </c>
      <c r="T4046">
        <v>-0.51243137534655203</v>
      </c>
      <c r="U4046">
        <v>0.51243137534655203</v>
      </c>
      <c r="V4046">
        <v>0.814208634706169</v>
      </c>
      <c r="W4046">
        <v>-3.96</v>
      </c>
      <c r="X4046">
        <v>0.61</v>
      </c>
      <c r="Y4046">
        <v>-503585</v>
      </c>
      <c r="Z4046">
        <v>-29623</v>
      </c>
      <c r="AA4046">
        <v>-1.38</v>
      </c>
      <c r="AB4046">
        <v>17</v>
      </c>
      <c r="AC4046">
        <v>6</v>
      </c>
      <c r="AD4046">
        <v>11</v>
      </c>
      <c r="AE4046">
        <v>35.29</v>
      </c>
      <c r="AF4046">
        <v>18</v>
      </c>
      <c r="AG4046">
        <v>1</v>
      </c>
      <c r="AH4046">
        <v>3</v>
      </c>
      <c r="AI4046">
        <v>13</v>
      </c>
      <c r="AJ4046" s="301">
        <v>43919</v>
      </c>
      <c r="AK4046">
        <v>367.8</v>
      </c>
      <c r="AL4046">
        <v>384.9</v>
      </c>
      <c r="AM4046" s="301">
        <v>43828</v>
      </c>
      <c r="AN4046">
        <v>497.9</v>
      </c>
      <c r="AO4046">
        <v>636.1</v>
      </c>
      <c r="AP4046" s="301">
        <v>43645</v>
      </c>
      <c r="AQ4046">
        <v>545.79999999999995</v>
      </c>
      <c r="AR4046">
        <v>789.6</v>
      </c>
      <c r="AS4046" s="301">
        <v>43280</v>
      </c>
      <c r="AT4046">
        <v>757.9</v>
      </c>
      <c r="AU4046">
        <v>1053</v>
      </c>
    </row>
    <row r="4047" spans="1:47" x14ac:dyDescent="0.2">
      <c r="A4047" s="102">
        <v>1674</v>
      </c>
      <c r="B4047">
        <v>1959</v>
      </c>
      <c r="C4047" t="s">
        <v>1446</v>
      </c>
      <c r="D4047" t="s">
        <v>907</v>
      </c>
      <c r="E4047">
        <v>3135</v>
      </c>
      <c r="F4047">
        <v>3115</v>
      </c>
      <c r="G4047">
        <v>300</v>
      </c>
      <c r="H4047" t="s">
        <v>901</v>
      </c>
      <c r="I4047">
        <v>2685</v>
      </c>
      <c r="J4047" t="s">
        <v>1479</v>
      </c>
      <c r="K4047" t="s">
        <v>921</v>
      </c>
      <c r="L4047">
        <v>1733</v>
      </c>
      <c r="M4047">
        <v>1726</v>
      </c>
      <c r="N4047">
        <v>500</v>
      </c>
      <c r="O4047" t="s">
        <v>898</v>
      </c>
      <c r="P4047">
        <v>0.80075110924165505</v>
      </c>
      <c r="Q4047">
        <v>0.93292991470584197</v>
      </c>
      <c r="R4047">
        <v>0.24899618359182399</v>
      </c>
      <c r="S4047">
        <v>2.6561063869269899E-4</v>
      </c>
      <c r="T4047">
        <v>-0.55120638988399495</v>
      </c>
      <c r="U4047">
        <v>0.55120638988399495</v>
      </c>
      <c r="V4047">
        <v>0.947226333999723</v>
      </c>
      <c r="W4047">
        <v>-5.39</v>
      </c>
      <c r="X4047">
        <v>7.65</v>
      </c>
      <c r="Y4047">
        <v>-504171</v>
      </c>
      <c r="Z4047">
        <v>-31511</v>
      </c>
      <c r="AA4047">
        <v>-1.62</v>
      </c>
      <c r="AB4047">
        <v>16</v>
      </c>
      <c r="AC4047">
        <v>6</v>
      </c>
      <c r="AD4047">
        <v>10</v>
      </c>
      <c r="AE4047">
        <v>37.5</v>
      </c>
      <c r="AF4047">
        <v>20</v>
      </c>
      <c r="AG4047">
        <v>3</v>
      </c>
      <c r="AH4047">
        <v>5</v>
      </c>
      <c r="AI4047">
        <v>8</v>
      </c>
      <c r="AJ4047" s="301">
        <v>43919</v>
      </c>
      <c r="AK4047">
        <v>3070</v>
      </c>
      <c r="AL4047">
        <v>1291</v>
      </c>
      <c r="AM4047" s="301">
        <v>43828</v>
      </c>
      <c r="AN4047">
        <v>3235</v>
      </c>
      <c r="AO4047">
        <v>2489</v>
      </c>
      <c r="AP4047" s="301">
        <v>43645</v>
      </c>
      <c r="AQ4047">
        <v>3325</v>
      </c>
      <c r="AR4047">
        <v>2320</v>
      </c>
      <c r="AS4047" s="301">
        <v>43280</v>
      </c>
      <c r="AT4047">
        <v>5210</v>
      </c>
      <c r="AU4047">
        <v>1209</v>
      </c>
    </row>
    <row r="4048" spans="1:47" x14ac:dyDescent="0.2">
      <c r="A4048" s="102">
        <v>1432</v>
      </c>
      <c r="B4048">
        <v>8850</v>
      </c>
      <c r="C4048" t="s">
        <v>1345</v>
      </c>
      <c r="D4048" t="s">
        <v>917</v>
      </c>
      <c r="E4048">
        <v>2237</v>
      </c>
      <c r="F4048">
        <v>2184</v>
      </c>
      <c r="G4048">
        <v>500</v>
      </c>
      <c r="H4048" t="s">
        <v>898</v>
      </c>
      <c r="I4048">
        <v>9603</v>
      </c>
      <c r="J4048" t="s">
        <v>1013</v>
      </c>
      <c r="K4048" t="s">
        <v>910</v>
      </c>
      <c r="L4048">
        <v>1569</v>
      </c>
      <c r="M4048">
        <v>1540</v>
      </c>
      <c r="N4048">
        <v>700</v>
      </c>
      <c r="O4048" t="s">
        <v>901</v>
      </c>
      <c r="P4048">
        <v>0.84889164347921497</v>
      </c>
      <c r="Q4048">
        <v>0.93820821710604896</v>
      </c>
      <c r="R4048">
        <v>5.6988944752857798E-3</v>
      </c>
      <c r="S4048">
        <v>4.3121436908940401E-2</v>
      </c>
      <c r="T4048">
        <v>0.56848200793974601</v>
      </c>
      <c r="U4048">
        <v>0.56848200793974601</v>
      </c>
      <c r="V4048">
        <v>0.43977661196517098</v>
      </c>
      <c r="W4048">
        <v>7.24</v>
      </c>
      <c r="X4048">
        <v>1.28</v>
      </c>
      <c r="Y4048">
        <v>-512678</v>
      </c>
      <c r="Z4048">
        <v>-39437</v>
      </c>
      <c r="AA4048">
        <v>-2.04</v>
      </c>
      <c r="AB4048">
        <v>13</v>
      </c>
      <c r="AC4048">
        <v>4</v>
      </c>
      <c r="AD4048">
        <v>9</v>
      </c>
      <c r="AE4048">
        <v>30.77</v>
      </c>
      <c r="AF4048">
        <v>14</v>
      </c>
      <c r="AG4048">
        <v>2</v>
      </c>
      <c r="AH4048">
        <v>6</v>
      </c>
      <c r="AI4048">
        <v>5</v>
      </c>
      <c r="AJ4048" s="301">
        <v>43919</v>
      </c>
      <c r="AK4048">
        <v>2067</v>
      </c>
      <c r="AL4048">
        <v>1419</v>
      </c>
      <c r="AM4048" s="301">
        <v>43828</v>
      </c>
      <c r="AN4048">
        <v>2785</v>
      </c>
      <c r="AO4048">
        <v>3135</v>
      </c>
      <c r="AP4048" s="301">
        <v>43645</v>
      </c>
      <c r="AQ4048">
        <v>2621</v>
      </c>
      <c r="AR4048">
        <v>2719</v>
      </c>
      <c r="AS4048" s="301">
        <v>43280</v>
      </c>
      <c r="AT4048">
        <v>2610</v>
      </c>
      <c r="AU4048">
        <v>3240</v>
      </c>
    </row>
    <row r="4049" spans="1:47" x14ac:dyDescent="0.2">
      <c r="A4049" s="102">
        <v>2237</v>
      </c>
      <c r="B4049">
        <v>2427</v>
      </c>
      <c r="C4049" t="s">
        <v>2050</v>
      </c>
      <c r="D4049" t="s">
        <v>910</v>
      </c>
      <c r="E4049">
        <v>672</v>
      </c>
      <c r="F4049">
        <v>677</v>
      </c>
      <c r="G4049">
        <v>1600</v>
      </c>
      <c r="H4049" t="s">
        <v>898</v>
      </c>
      <c r="I4049">
        <v>3632</v>
      </c>
      <c r="J4049" t="s">
        <v>1451</v>
      </c>
      <c r="K4049" t="s">
        <v>900</v>
      </c>
      <c r="L4049">
        <v>486</v>
      </c>
      <c r="M4049">
        <v>469</v>
      </c>
      <c r="N4049">
        <v>2300</v>
      </c>
      <c r="O4049" t="s">
        <v>901</v>
      </c>
      <c r="P4049">
        <v>0.87757720177854204</v>
      </c>
      <c r="Q4049">
        <v>0.91849777698442503</v>
      </c>
      <c r="R4049">
        <v>0.14830231164853</v>
      </c>
      <c r="S4049">
        <v>1.5537873760542701E-2</v>
      </c>
      <c r="T4049">
        <v>0.66347639799846803</v>
      </c>
      <c r="U4049">
        <v>0.66347639799846803</v>
      </c>
      <c r="V4049">
        <v>0.43745114672769497</v>
      </c>
      <c r="W4049">
        <v>9.23</v>
      </c>
      <c r="X4049">
        <v>0.42</v>
      </c>
      <c r="Y4049">
        <v>-521950</v>
      </c>
      <c r="Z4049">
        <v>-27471</v>
      </c>
      <c r="AA4049">
        <v>-1.28</v>
      </c>
      <c r="AB4049">
        <v>19</v>
      </c>
      <c r="AC4049">
        <v>7</v>
      </c>
      <c r="AD4049">
        <v>12</v>
      </c>
      <c r="AE4049">
        <v>36.840000000000003</v>
      </c>
      <c r="AF4049">
        <v>14</v>
      </c>
      <c r="AG4049">
        <v>5</v>
      </c>
      <c r="AH4049">
        <v>8</v>
      </c>
      <c r="AI4049">
        <v>6</v>
      </c>
      <c r="AJ4049" s="301">
        <v>43919</v>
      </c>
      <c r="AK4049">
        <v>464</v>
      </c>
      <c r="AL4049">
        <v>404</v>
      </c>
      <c r="AM4049" s="301">
        <v>43828</v>
      </c>
      <c r="AN4049">
        <v>1158</v>
      </c>
      <c r="AO4049">
        <v>493</v>
      </c>
      <c r="AP4049" s="301">
        <v>43645</v>
      </c>
      <c r="AQ4049">
        <v>1349</v>
      </c>
      <c r="AR4049">
        <v>510</v>
      </c>
      <c r="AS4049" s="301">
        <v>43280</v>
      </c>
      <c r="AT4049">
        <v>1991</v>
      </c>
      <c r="AU4049">
        <v>587</v>
      </c>
    </row>
    <row r="4050" spans="1:47" x14ac:dyDescent="0.2">
      <c r="A4050" s="102">
        <v>1822</v>
      </c>
      <c r="B4050">
        <v>1959</v>
      </c>
      <c r="C4050" t="s">
        <v>1446</v>
      </c>
      <c r="D4050" t="s">
        <v>907</v>
      </c>
      <c r="E4050">
        <v>3135</v>
      </c>
      <c r="F4050">
        <v>3115</v>
      </c>
      <c r="G4050">
        <v>300</v>
      </c>
      <c r="H4050" t="s">
        <v>898</v>
      </c>
      <c r="I4050">
        <v>6135</v>
      </c>
      <c r="J4050" t="s">
        <v>1452</v>
      </c>
      <c r="K4050" t="s">
        <v>909</v>
      </c>
      <c r="L4050">
        <v>3260</v>
      </c>
      <c r="M4050">
        <v>3240</v>
      </c>
      <c r="N4050">
        <v>300</v>
      </c>
      <c r="O4050" t="s">
        <v>901</v>
      </c>
      <c r="P4050">
        <v>0.81053842421540001</v>
      </c>
      <c r="Q4050">
        <v>0.92932804900796095</v>
      </c>
      <c r="R4050">
        <v>7.4626474083458502E-2</v>
      </c>
      <c r="S4050">
        <v>4.32459907304084E-3</v>
      </c>
      <c r="T4050">
        <v>0.49286710115561699</v>
      </c>
      <c r="U4050">
        <v>0.49286710115561699</v>
      </c>
      <c r="V4050">
        <v>0.26457872269041099</v>
      </c>
      <c r="W4050">
        <v>3.22</v>
      </c>
      <c r="X4050">
        <v>3.86</v>
      </c>
      <c r="Y4050">
        <v>-528768</v>
      </c>
      <c r="Z4050">
        <v>-75538</v>
      </c>
      <c r="AA4050">
        <v>-3.65</v>
      </c>
      <c r="AB4050">
        <v>7</v>
      </c>
      <c r="AC4050">
        <v>1</v>
      </c>
      <c r="AD4050">
        <v>6</v>
      </c>
      <c r="AE4050">
        <v>14.29</v>
      </c>
      <c r="AF4050">
        <v>18</v>
      </c>
      <c r="AG4050">
        <v>0</v>
      </c>
      <c r="AH4050">
        <v>4</v>
      </c>
      <c r="AI4050">
        <v>3</v>
      </c>
      <c r="AJ4050" s="301">
        <v>43919</v>
      </c>
      <c r="AK4050">
        <v>3070</v>
      </c>
      <c r="AL4050">
        <v>2794</v>
      </c>
      <c r="AM4050" s="301">
        <v>43828</v>
      </c>
      <c r="AN4050">
        <v>3235</v>
      </c>
      <c r="AO4050">
        <v>5020</v>
      </c>
      <c r="AP4050" s="301">
        <v>43645</v>
      </c>
      <c r="AQ4050">
        <v>3325</v>
      </c>
      <c r="AR4050">
        <v>4630</v>
      </c>
      <c r="AS4050" s="301">
        <v>43280</v>
      </c>
      <c r="AT4050">
        <v>5210</v>
      </c>
      <c r="AU4050">
        <v>4185</v>
      </c>
    </row>
    <row r="4051" spans="1:47" x14ac:dyDescent="0.2">
      <c r="A4051" s="102">
        <v>2355</v>
      </c>
      <c r="B4051">
        <v>4045</v>
      </c>
      <c r="C4051" t="s">
        <v>1127</v>
      </c>
      <c r="D4051" t="s">
        <v>920</v>
      </c>
      <c r="E4051">
        <v>1030</v>
      </c>
      <c r="F4051">
        <v>1022</v>
      </c>
      <c r="G4051">
        <v>1100</v>
      </c>
      <c r="H4051" t="s">
        <v>901</v>
      </c>
      <c r="I4051">
        <v>6770</v>
      </c>
      <c r="J4051" t="s">
        <v>21</v>
      </c>
      <c r="K4051" t="s">
        <v>903</v>
      </c>
      <c r="L4051">
        <v>1390</v>
      </c>
      <c r="M4051">
        <v>1344</v>
      </c>
      <c r="N4051">
        <v>800</v>
      </c>
      <c r="O4051" t="s">
        <v>898</v>
      </c>
      <c r="P4051">
        <v>0.91617303475831002</v>
      </c>
      <c r="Q4051">
        <v>0.915347666862946</v>
      </c>
      <c r="R4051" s="15">
        <v>5.2157229848228799E-2</v>
      </c>
      <c r="S4051" s="15">
        <v>5.7738827599590599E-2</v>
      </c>
      <c r="T4051">
        <v>-0.83719453938965405</v>
      </c>
      <c r="U4051">
        <v>0.83719453938965405</v>
      </c>
      <c r="V4051">
        <v>0.87884492309569695</v>
      </c>
      <c r="W4051">
        <v>-10.34</v>
      </c>
      <c r="X4051">
        <v>4.5599999999999996</v>
      </c>
      <c r="Y4051">
        <v>-530718</v>
      </c>
      <c r="Z4051">
        <v>-31219</v>
      </c>
      <c r="AA4051">
        <v>-1.44</v>
      </c>
      <c r="AB4051">
        <v>17</v>
      </c>
      <c r="AC4051">
        <v>7</v>
      </c>
      <c r="AD4051">
        <v>10</v>
      </c>
      <c r="AE4051">
        <v>41.18</v>
      </c>
      <c r="AF4051">
        <v>18</v>
      </c>
      <c r="AG4051">
        <v>3</v>
      </c>
      <c r="AH4051">
        <v>4</v>
      </c>
      <c r="AI4051">
        <v>10</v>
      </c>
      <c r="AJ4051" s="301">
        <v>43919</v>
      </c>
      <c r="AK4051">
        <v>978</v>
      </c>
      <c r="AL4051">
        <v>1055</v>
      </c>
      <c r="AM4051" s="301">
        <v>43828</v>
      </c>
      <c r="AN4051">
        <v>1270</v>
      </c>
      <c r="AO4051">
        <v>2492</v>
      </c>
      <c r="AP4051" s="301">
        <v>43645</v>
      </c>
      <c r="AQ4051">
        <v>1161</v>
      </c>
      <c r="AR4051">
        <v>1869</v>
      </c>
      <c r="AS4051" s="301">
        <v>43280</v>
      </c>
      <c r="AT4051">
        <v>1247</v>
      </c>
      <c r="AU4051">
        <v>2830</v>
      </c>
    </row>
    <row r="4052" spans="1:47" x14ac:dyDescent="0.2">
      <c r="A4052" s="102">
        <v>679</v>
      </c>
      <c r="B4052">
        <v>2914</v>
      </c>
      <c r="C4052" t="s">
        <v>994</v>
      </c>
      <c r="D4052" t="s">
        <v>923</v>
      </c>
      <c r="E4052">
        <v>1998.5</v>
      </c>
      <c r="F4052">
        <v>1997</v>
      </c>
      <c r="G4052">
        <v>500</v>
      </c>
      <c r="H4052" t="s">
        <v>901</v>
      </c>
      <c r="I4052">
        <v>9603</v>
      </c>
      <c r="J4052" t="s">
        <v>1013</v>
      </c>
      <c r="K4052" t="s">
        <v>910</v>
      </c>
      <c r="L4052">
        <v>1569</v>
      </c>
      <c r="M4052">
        <v>1540</v>
      </c>
      <c r="N4052">
        <v>600</v>
      </c>
      <c r="O4052" t="s">
        <v>898</v>
      </c>
      <c r="P4052">
        <v>0.85979149928732601</v>
      </c>
      <c r="Q4052">
        <v>0.95375124375515097</v>
      </c>
      <c r="R4052">
        <v>0.32833273898590098</v>
      </c>
      <c r="S4052">
        <v>1.0669903836422001E-2</v>
      </c>
      <c r="T4052">
        <v>-2.4371748052521802E-2</v>
      </c>
      <c r="U4052">
        <v>2.4371748052521802E-2</v>
      </c>
      <c r="V4052">
        <v>3.97443707680466E-2</v>
      </c>
      <c r="W4052">
        <v>-0.36</v>
      </c>
      <c r="X4052">
        <v>7.46</v>
      </c>
      <c r="Y4052">
        <v>-537376</v>
      </c>
      <c r="Z4052">
        <v>-38384</v>
      </c>
      <c r="AA4052">
        <v>-1.97</v>
      </c>
      <c r="AB4052">
        <v>14</v>
      </c>
      <c r="AC4052">
        <v>4</v>
      </c>
      <c r="AD4052">
        <v>10</v>
      </c>
      <c r="AE4052">
        <v>28.57</v>
      </c>
      <c r="AF4052">
        <v>15</v>
      </c>
      <c r="AG4052">
        <v>2</v>
      </c>
      <c r="AH4052">
        <v>5</v>
      </c>
      <c r="AI4052">
        <v>7</v>
      </c>
      <c r="AJ4052" s="301">
        <v>43919</v>
      </c>
      <c r="AK4052">
        <v>2053.5</v>
      </c>
      <c r="AL4052">
        <v>1419</v>
      </c>
      <c r="AM4052" s="301">
        <v>43828</v>
      </c>
      <c r="AN4052">
        <v>2432.5</v>
      </c>
      <c r="AO4052">
        <v>3135</v>
      </c>
      <c r="AP4052" s="301">
        <v>43645</v>
      </c>
      <c r="AQ4052">
        <v>2401</v>
      </c>
      <c r="AR4052">
        <v>2719</v>
      </c>
      <c r="AS4052" s="301">
        <v>43280</v>
      </c>
      <c r="AT4052">
        <v>3013</v>
      </c>
      <c r="AU4052">
        <v>3240</v>
      </c>
    </row>
    <row r="4053" spans="1:47" x14ac:dyDescent="0.2">
      <c r="A4053" s="102">
        <v>3403</v>
      </c>
      <c r="B4053">
        <v>2296</v>
      </c>
      <c r="C4053" t="s">
        <v>1472</v>
      </c>
      <c r="D4053" t="s">
        <v>923</v>
      </c>
      <c r="E4053">
        <v>646</v>
      </c>
      <c r="F4053">
        <v>643</v>
      </c>
      <c r="G4053">
        <v>1600</v>
      </c>
      <c r="H4053" t="s">
        <v>901</v>
      </c>
      <c r="I4053">
        <v>7189</v>
      </c>
      <c r="J4053" t="s">
        <v>41</v>
      </c>
      <c r="K4053" t="s">
        <v>940</v>
      </c>
      <c r="L4053">
        <v>732</v>
      </c>
      <c r="M4053">
        <v>739</v>
      </c>
      <c r="N4053">
        <v>1400</v>
      </c>
      <c r="O4053" t="s">
        <v>898</v>
      </c>
      <c r="P4053">
        <v>0.86709262377894103</v>
      </c>
      <c r="Q4053">
        <v>0.881472916926067</v>
      </c>
      <c r="R4053">
        <v>2.8847394839408699E-3</v>
      </c>
      <c r="S4053">
        <v>4.0322001418744403E-2</v>
      </c>
      <c r="T4053">
        <v>-1.38989996824939</v>
      </c>
      <c r="U4053">
        <v>1.38989996824939</v>
      </c>
      <c r="V4053">
        <v>1.1545254244407701</v>
      </c>
      <c r="W4053">
        <v>-13.59</v>
      </c>
      <c r="X4053">
        <v>0.56000000000000005</v>
      </c>
      <c r="Y4053">
        <v>-543854</v>
      </c>
      <c r="Z4053">
        <v>-27193</v>
      </c>
      <c r="AA4053">
        <v>-1.3</v>
      </c>
      <c r="AB4053">
        <v>20</v>
      </c>
      <c r="AC4053">
        <v>8</v>
      </c>
      <c r="AD4053">
        <v>12</v>
      </c>
      <c r="AE4053">
        <v>40</v>
      </c>
      <c r="AF4053">
        <v>19</v>
      </c>
      <c r="AG4053">
        <v>1</v>
      </c>
      <c r="AH4053">
        <v>4</v>
      </c>
      <c r="AI4053">
        <v>15</v>
      </c>
      <c r="AJ4053" s="301">
        <v>43919</v>
      </c>
      <c r="AK4053">
        <v>655</v>
      </c>
      <c r="AL4053">
        <v>659</v>
      </c>
      <c r="AM4053" s="301">
        <v>43828</v>
      </c>
      <c r="AN4053">
        <v>705</v>
      </c>
      <c r="AO4053">
        <v>857</v>
      </c>
      <c r="AP4053" s="301">
        <v>43645</v>
      </c>
      <c r="AQ4053">
        <v>743</v>
      </c>
      <c r="AR4053">
        <v>801</v>
      </c>
      <c r="AS4053" s="301">
        <v>43280</v>
      </c>
      <c r="AT4053">
        <v>941</v>
      </c>
      <c r="AU4053">
        <v>1229</v>
      </c>
    </row>
    <row r="4054" spans="1:47" x14ac:dyDescent="0.2">
      <c r="A4054" s="102">
        <v>1540</v>
      </c>
      <c r="B4054">
        <v>2502</v>
      </c>
      <c r="C4054" t="s">
        <v>1457</v>
      </c>
      <c r="D4054" t="s">
        <v>923</v>
      </c>
      <c r="E4054">
        <v>3706</v>
      </c>
      <c r="F4054">
        <v>3701</v>
      </c>
      <c r="G4054">
        <v>200</v>
      </c>
      <c r="H4054" t="s">
        <v>901</v>
      </c>
      <c r="I4054">
        <v>2587</v>
      </c>
      <c r="J4054" t="s">
        <v>1233</v>
      </c>
      <c r="K4054" t="s">
        <v>923</v>
      </c>
      <c r="L4054">
        <v>4200</v>
      </c>
      <c r="M4054">
        <v>4180</v>
      </c>
      <c r="N4054">
        <v>200</v>
      </c>
      <c r="O4054" t="s">
        <v>898</v>
      </c>
      <c r="P4054">
        <v>0.87870870289472203</v>
      </c>
      <c r="Q4054">
        <v>0.93577153972935201</v>
      </c>
      <c r="R4054">
        <v>8.98341943834636E-2</v>
      </c>
      <c r="S4054">
        <v>5.8072447986705703E-2</v>
      </c>
      <c r="T4054">
        <v>-0.36679487884485701</v>
      </c>
      <c r="U4054">
        <v>0.36679487884485701</v>
      </c>
      <c r="V4054">
        <v>6.1358689377608903E-2</v>
      </c>
      <c r="W4054">
        <v>-1.86</v>
      </c>
      <c r="X4054">
        <v>11.46</v>
      </c>
      <c r="Y4054">
        <v>-544061</v>
      </c>
      <c r="Z4054">
        <v>-54406</v>
      </c>
      <c r="AA4054">
        <v>-2.94</v>
      </c>
      <c r="AB4054">
        <v>10</v>
      </c>
      <c r="AC4054">
        <v>1</v>
      </c>
      <c r="AD4054">
        <v>9</v>
      </c>
      <c r="AE4054">
        <v>10</v>
      </c>
      <c r="AF4054">
        <v>18</v>
      </c>
      <c r="AG4054">
        <v>0</v>
      </c>
      <c r="AH4054">
        <v>4</v>
      </c>
      <c r="AI4054">
        <v>6</v>
      </c>
      <c r="AJ4054" s="301">
        <v>43919</v>
      </c>
      <c r="AK4054">
        <v>3661</v>
      </c>
      <c r="AL4054">
        <v>4260</v>
      </c>
      <c r="AM4054" s="301">
        <v>43828</v>
      </c>
      <c r="AN4054">
        <v>4983</v>
      </c>
      <c r="AO4054">
        <v>4545</v>
      </c>
      <c r="AP4054" s="301">
        <v>43645</v>
      </c>
      <c r="AQ4054">
        <v>4869</v>
      </c>
      <c r="AR4054">
        <v>4710</v>
      </c>
      <c r="AS4054" s="301">
        <v>43280</v>
      </c>
      <c r="AT4054">
        <v>5466</v>
      </c>
      <c r="AU4054">
        <v>4670</v>
      </c>
    </row>
    <row r="4055" spans="1:47" x14ac:dyDescent="0.2">
      <c r="A4055" s="102">
        <v>942</v>
      </c>
      <c r="B4055">
        <v>4203</v>
      </c>
      <c r="C4055" t="s">
        <v>533</v>
      </c>
      <c r="D4055" t="s">
        <v>920</v>
      </c>
      <c r="E4055">
        <v>2945</v>
      </c>
      <c r="F4055">
        <v>2890</v>
      </c>
      <c r="G4055">
        <v>300</v>
      </c>
      <c r="H4055" t="s">
        <v>898</v>
      </c>
      <c r="I4055">
        <v>8850</v>
      </c>
      <c r="J4055" t="s">
        <v>1345</v>
      </c>
      <c r="K4055" t="s">
        <v>917</v>
      </c>
      <c r="L4055">
        <v>2237</v>
      </c>
      <c r="M4055">
        <v>2184</v>
      </c>
      <c r="N4055">
        <v>400</v>
      </c>
      <c r="O4055" t="s">
        <v>901</v>
      </c>
      <c r="P4055">
        <v>0.87527185576314803</v>
      </c>
      <c r="Q4055">
        <v>0.94865219131061496</v>
      </c>
      <c r="R4055">
        <v>0.23521402147850701</v>
      </c>
      <c r="S4055">
        <v>8.5275774338635299E-2</v>
      </c>
      <c r="T4055">
        <v>6.5863461893456099E-2</v>
      </c>
      <c r="U4055">
        <v>6.5863461893456099E-2</v>
      </c>
      <c r="V4055">
        <v>0.15131343374310299</v>
      </c>
      <c r="W4055">
        <v>0.51</v>
      </c>
      <c r="X4055">
        <v>0.76</v>
      </c>
      <c r="Y4055">
        <v>-546987</v>
      </c>
      <c r="Z4055">
        <v>-42076</v>
      </c>
      <c r="AA4055">
        <v>-2.3199999999999998</v>
      </c>
      <c r="AB4055">
        <v>13</v>
      </c>
      <c r="AC4055">
        <v>4</v>
      </c>
      <c r="AD4055">
        <v>9</v>
      </c>
      <c r="AE4055">
        <v>30.77</v>
      </c>
      <c r="AF4055">
        <v>16</v>
      </c>
      <c r="AG4055">
        <v>0</v>
      </c>
      <c r="AH4055">
        <v>5</v>
      </c>
      <c r="AI4055">
        <v>8</v>
      </c>
      <c r="AJ4055" s="301">
        <v>43919</v>
      </c>
      <c r="AK4055">
        <v>2277</v>
      </c>
      <c r="AL4055">
        <v>2067</v>
      </c>
      <c r="AM4055" s="301">
        <v>43828</v>
      </c>
      <c r="AN4055">
        <v>4115</v>
      </c>
      <c r="AO4055">
        <v>2785</v>
      </c>
      <c r="AP4055" s="301">
        <v>43645</v>
      </c>
      <c r="AQ4055">
        <v>3905</v>
      </c>
      <c r="AR4055">
        <v>2621</v>
      </c>
      <c r="AS4055" s="301">
        <v>43280</v>
      </c>
      <c r="AT4055">
        <v>5305</v>
      </c>
      <c r="AU4055">
        <v>2610</v>
      </c>
    </row>
    <row r="4056" spans="1:47" x14ac:dyDescent="0.2">
      <c r="A4056" s="102">
        <v>2223</v>
      </c>
      <c r="B4056">
        <v>8233</v>
      </c>
      <c r="C4056" t="s">
        <v>930</v>
      </c>
      <c r="D4056" t="s">
        <v>921</v>
      </c>
      <c r="E4056">
        <v>920</v>
      </c>
      <c r="F4056">
        <v>907</v>
      </c>
      <c r="G4056">
        <v>1200</v>
      </c>
      <c r="H4056" t="s">
        <v>901</v>
      </c>
      <c r="I4056">
        <v>9616</v>
      </c>
      <c r="J4056" t="s">
        <v>1156</v>
      </c>
      <c r="K4056" t="s">
        <v>910</v>
      </c>
      <c r="L4056">
        <v>3730</v>
      </c>
      <c r="M4056">
        <v>3595</v>
      </c>
      <c r="N4056">
        <v>300</v>
      </c>
      <c r="O4056" t="s">
        <v>898</v>
      </c>
      <c r="P4056">
        <v>0.64076377642023696</v>
      </c>
      <c r="Q4056">
        <v>0.91888704152855705</v>
      </c>
      <c r="R4056">
        <v>0.196905017225632</v>
      </c>
      <c r="S4056">
        <v>2.6855065907610699E-2</v>
      </c>
      <c r="T4056">
        <v>-1.3604788945628701</v>
      </c>
      <c r="U4056">
        <v>1.3604788945628701</v>
      </c>
      <c r="V4056">
        <v>1.4158634749593699</v>
      </c>
      <c r="W4056">
        <v>-35.729999999999997</v>
      </c>
      <c r="X4056">
        <v>0.92</v>
      </c>
      <c r="Y4056">
        <v>-547445</v>
      </c>
      <c r="Z4056">
        <v>-30414</v>
      </c>
      <c r="AA4056">
        <v>-1.61</v>
      </c>
      <c r="AB4056">
        <v>18</v>
      </c>
      <c r="AC4056">
        <v>6</v>
      </c>
      <c r="AD4056">
        <v>12</v>
      </c>
      <c r="AE4056">
        <v>33.33</v>
      </c>
      <c r="AF4056">
        <v>18</v>
      </c>
      <c r="AG4056">
        <v>0</v>
      </c>
      <c r="AH4056">
        <v>5</v>
      </c>
      <c r="AI4056">
        <v>13</v>
      </c>
      <c r="AJ4056" s="301">
        <v>43919</v>
      </c>
      <c r="AK4056">
        <v>1003</v>
      </c>
      <c r="AL4056">
        <v>2291</v>
      </c>
      <c r="AM4056" s="301">
        <v>43828</v>
      </c>
      <c r="AN4056">
        <v>1228</v>
      </c>
      <c r="AO4056">
        <v>5180</v>
      </c>
      <c r="AP4056" s="301">
        <v>43645</v>
      </c>
      <c r="AQ4056">
        <v>1210</v>
      </c>
      <c r="AR4056">
        <v>5240</v>
      </c>
      <c r="AS4056" s="301">
        <v>43280</v>
      </c>
      <c r="AT4056">
        <v>1834</v>
      </c>
      <c r="AU4056">
        <v>5940</v>
      </c>
    </row>
    <row r="4057" spans="1:47" x14ac:dyDescent="0.2">
      <c r="A4057" s="102">
        <v>2426</v>
      </c>
      <c r="B4057">
        <v>6995</v>
      </c>
      <c r="C4057" t="s">
        <v>47</v>
      </c>
      <c r="D4057" t="s">
        <v>913</v>
      </c>
      <c r="E4057">
        <v>1553</v>
      </c>
      <c r="F4057">
        <v>1535</v>
      </c>
      <c r="G4057">
        <v>700</v>
      </c>
      <c r="H4057" t="s">
        <v>898</v>
      </c>
      <c r="I4057">
        <v>8358</v>
      </c>
      <c r="J4057" t="s">
        <v>1097</v>
      </c>
      <c r="K4057" t="s">
        <v>940</v>
      </c>
      <c r="L4057">
        <v>377</v>
      </c>
      <c r="M4057">
        <v>375</v>
      </c>
      <c r="N4057">
        <v>2900</v>
      </c>
      <c r="O4057" t="s">
        <v>901</v>
      </c>
      <c r="P4057">
        <v>0.91815357340120196</v>
      </c>
      <c r="Q4057">
        <v>0.91329059268370205</v>
      </c>
      <c r="R4057">
        <v>0.23809994295610301</v>
      </c>
      <c r="S4057">
        <v>9.8043399884189406E-2</v>
      </c>
      <c r="T4057">
        <v>1.04318265997424</v>
      </c>
      <c r="U4057">
        <v>1.04318265997424</v>
      </c>
      <c r="V4057">
        <v>0.95903366652595901</v>
      </c>
      <c r="W4057">
        <v>5.5</v>
      </c>
      <c r="X4057">
        <v>1.21</v>
      </c>
      <c r="Y4057">
        <v>-551311</v>
      </c>
      <c r="Z4057">
        <v>-29016</v>
      </c>
      <c r="AA4057">
        <v>-1.43</v>
      </c>
      <c r="AB4057">
        <v>19</v>
      </c>
      <c r="AC4057">
        <v>8</v>
      </c>
      <c r="AD4057">
        <v>11</v>
      </c>
      <c r="AE4057">
        <v>42.11</v>
      </c>
      <c r="AF4057">
        <v>14</v>
      </c>
      <c r="AG4057">
        <v>6</v>
      </c>
      <c r="AH4057">
        <v>9</v>
      </c>
      <c r="AI4057">
        <v>4</v>
      </c>
      <c r="AJ4057" s="301">
        <v>43919</v>
      </c>
      <c r="AK4057">
        <v>1369</v>
      </c>
      <c r="AL4057">
        <v>370</v>
      </c>
      <c r="AM4057" s="301">
        <v>43828</v>
      </c>
      <c r="AN4057">
        <v>2147</v>
      </c>
      <c r="AO4057">
        <v>498</v>
      </c>
      <c r="AP4057" s="301">
        <v>43645</v>
      </c>
      <c r="AQ4057">
        <v>1839</v>
      </c>
      <c r="AR4057">
        <v>412</v>
      </c>
      <c r="AS4057" s="301">
        <v>43280</v>
      </c>
      <c r="AT4057">
        <v>2026</v>
      </c>
      <c r="AU4057">
        <v>974</v>
      </c>
    </row>
    <row r="4058" spans="1:47" x14ac:dyDescent="0.2">
      <c r="A4058" s="102">
        <v>1065</v>
      </c>
      <c r="B4058">
        <v>6920</v>
      </c>
      <c r="C4058" t="s">
        <v>902</v>
      </c>
      <c r="D4058" t="s">
        <v>903</v>
      </c>
      <c r="E4058">
        <v>10380</v>
      </c>
      <c r="F4058">
        <v>10740</v>
      </c>
      <c r="G4058">
        <v>100</v>
      </c>
      <c r="H4058" t="s">
        <v>898</v>
      </c>
      <c r="I4058">
        <v>8697</v>
      </c>
      <c r="J4058" t="s">
        <v>666</v>
      </c>
      <c r="K4058" t="s">
        <v>904</v>
      </c>
      <c r="L4058">
        <v>2490</v>
      </c>
      <c r="M4058">
        <v>2498</v>
      </c>
      <c r="N4058">
        <v>400</v>
      </c>
      <c r="O4058" t="s">
        <v>901</v>
      </c>
      <c r="P4058">
        <v>0.91526519335416401</v>
      </c>
      <c r="Q4058">
        <v>0.94610553041251699</v>
      </c>
      <c r="R4058">
        <v>0.43060710701945598</v>
      </c>
      <c r="S4058">
        <v>7.2934297647084898E-3</v>
      </c>
      <c r="T4058">
        <v>1.4592292414297201</v>
      </c>
      <c r="U4058">
        <v>1.4592292414297201</v>
      </c>
      <c r="V4058">
        <v>1.3301058320419401</v>
      </c>
      <c r="W4058">
        <v>22.57</v>
      </c>
      <c r="X4058">
        <v>6.96</v>
      </c>
      <c r="Y4058">
        <v>-558588</v>
      </c>
      <c r="Z4058">
        <v>-25390</v>
      </c>
      <c r="AA4058">
        <v>-1.27</v>
      </c>
      <c r="AB4058">
        <v>22</v>
      </c>
      <c r="AC4058">
        <v>9</v>
      </c>
      <c r="AD4058">
        <v>13</v>
      </c>
      <c r="AE4058">
        <v>40.909999999999997</v>
      </c>
      <c r="AF4058">
        <v>14</v>
      </c>
      <c r="AG4058">
        <v>6</v>
      </c>
      <c r="AH4058">
        <v>10</v>
      </c>
      <c r="AI4058">
        <v>6</v>
      </c>
      <c r="AJ4058" s="301">
        <v>43919</v>
      </c>
      <c r="AK4058">
        <v>5160</v>
      </c>
      <c r="AL4058">
        <v>1916</v>
      </c>
      <c r="AM4058" s="301">
        <v>43828</v>
      </c>
      <c r="AN4058">
        <v>5560</v>
      </c>
      <c r="AO4058">
        <v>1930</v>
      </c>
      <c r="AP4058" s="301">
        <v>43645</v>
      </c>
      <c r="AQ4058">
        <v>2245</v>
      </c>
      <c r="AR4058">
        <v>1748</v>
      </c>
      <c r="AS4058" s="301">
        <v>43280</v>
      </c>
      <c r="AT4058">
        <v>1523</v>
      </c>
      <c r="AU4058">
        <v>2030</v>
      </c>
    </row>
    <row r="4059" spans="1:47" x14ac:dyDescent="0.2">
      <c r="A4059" s="102">
        <v>874</v>
      </c>
      <c r="B4059">
        <v>1332</v>
      </c>
      <c r="C4059" t="s">
        <v>1174</v>
      </c>
      <c r="D4059" t="s">
        <v>974</v>
      </c>
      <c r="E4059">
        <v>468</v>
      </c>
      <c r="F4059">
        <v>456</v>
      </c>
      <c r="G4059">
        <v>2400</v>
      </c>
      <c r="H4059" t="s">
        <v>901</v>
      </c>
      <c r="I4059">
        <v>7321</v>
      </c>
      <c r="J4059" t="s">
        <v>1037</v>
      </c>
      <c r="K4059" t="s">
        <v>940</v>
      </c>
      <c r="L4059">
        <v>418</v>
      </c>
      <c r="M4059">
        <v>406</v>
      </c>
      <c r="N4059">
        <v>2700</v>
      </c>
      <c r="O4059" t="s">
        <v>898</v>
      </c>
      <c r="P4059">
        <v>0.64236762735275899</v>
      </c>
      <c r="Q4059">
        <v>0.94982395879112602</v>
      </c>
      <c r="R4059">
        <v>8.7936229651477404E-2</v>
      </c>
      <c r="S4059">
        <v>1.0154936050348101E-2</v>
      </c>
      <c r="T4059">
        <v>-1.42569009579812</v>
      </c>
      <c r="U4059">
        <v>1.42569009579812</v>
      </c>
      <c r="V4059">
        <v>1.5037895878651799</v>
      </c>
      <c r="W4059">
        <v>-13.18</v>
      </c>
      <c r="X4059">
        <v>0.16</v>
      </c>
      <c r="Y4059">
        <v>-560403</v>
      </c>
      <c r="Z4059">
        <v>-40029</v>
      </c>
      <c r="AA4059">
        <v>-1.85</v>
      </c>
      <c r="AB4059">
        <v>14</v>
      </c>
      <c r="AC4059">
        <v>5</v>
      </c>
      <c r="AD4059">
        <v>9</v>
      </c>
      <c r="AE4059">
        <v>35.71</v>
      </c>
      <c r="AF4059">
        <v>19</v>
      </c>
      <c r="AG4059">
        <v>0</v>
      </c>
      <c r="AH4059">
        <v>5</v>
      </c>
      <c r="AI4059">
        <v>9</v>
      </c>
      <c r="AJ4059" s="301">
        <v>43919</v>
      </c>
      <c r="AK4059">
        <v>517</v>
      </c>
      <c r="AL4059">
        <v>410</v>
      </c>
      <c r="AM4059" s="301">
        <v>43828</v>
      </c>
      <c r="AN4059">
        <v>652</v>
      </c>
      <c r="AO4059">
        <v>706</v>
      </c>
      <c r="AP4059" s="301">
        <v>43645</v>
      </c>
      <c r="AQ4059">
        <v>674</v>
      </c>
      <c r="AR4059">
        <v>714</v>
      </c>
      <c r="AS4059" s="301">
        <v>43280</v>
      </c>
      <c r="AT4059">
        <v>537</v>
      </c>
      <c r="AU4059">
        <v>831</v>
      </c>
    </row>
    <row r="4060" spans="1:47" x14ac:dyDescent="0.2">
      <c r="A4060" s="102">
        <v>429</v>
      </c>
      <c r="B4060">
        <v>4681</v>
      </c>
      <c r="C4060" t="s">
        <v>774</v>
      </c>
      <c r="D4060" t="s">
        <v>910</v>
      </c>
      <c r="E4060">
        <v>1414</v>
      </c>
      <c r="F4060">
        <v>1389</v>
      </c>
      <c r="G4060">
        <v>700</v>
      </c>
      <c r="H4060" t="s">
        <v>898</v>
      </c>
      <c r="I4060">
        <v>6770</v>
      </c>
      <c r="J4060" t="s">
        <v>21</v>
      </c>
      <c r="K4060" t="s">
        <v>903</v>
      </c>
      <c r="L4060">
        <v>1390</v>
      </c>
      <c r="M4060">
        <v>1344</v>
      </c>
      <c r="N4060">
        <v>700</v>
      </c>
      <c r="O4060" t="s">
        <v>901</v>
      </c>
      <c r="P4060">
        <v>0.98254825850512295</v>
      </c>
      <c r="Q4060">
        <v>0.95986748380209697</v>
      </c>
      <c r="R4060">
        <v>9.2657780140501904E-3</v>
      </c>
      <c r="S4060" s="15">
        <v>7.7432939972082906E-2</v>
      </c>
      <c r="T4060">
        <v>0.193358854665933</v>
      </c>
      <c r="U4060">
        <v>0.193358854665933</v>
      </c>
      <c r="V4060">
        <v>0.141343706996861</v>
      </c>
      <c r="W4060">
        <v>0.88</v>
      </c>
      <c r="X4060">
        <v>3.24</v>
      </c>
      <c r="Y4060">
        <v>-561382</v>
      </c>
      <c r="Z4060">
        <v>-46782</v>
      </c>
      <c r="AA4060">
        <v>-2.2999999999999998</v>
      </c>
      <c r="AB4060">
        <v>12</v>
      </c>
      <c r="AC4060">
        <v>3</v>
      </c>
      <c r="AD4060">
        <v>9</v>
      </c>
      <c r="AE4060">
        <v>25</v>
      </c>
      <c r="AF4060">
        <v>18</v>
      </c>
      <c r="AG4060">
        <v>1</v>
      </c>
      <c r="AH4060">
        <v>3</v>
      </c>
      <c r="AI4060">
        <v>8</v>
      </c>
      <c r="AJ4060" s="301">
        <v>43919</v>
      </c>
      <c r="AK4060">
        <v>1086</v>
      </c>
      <c r="AL4060">
        <v>1055</v>
      </c>
      <c r="AM4060" s="301">
        <v>43828</v>
      </c>
      <c r="AN4060">
        <v>1855</v>
      </c>
      <c r="AO4060">
        <v>2492</v>
      </c>
      <c r="AP4060" s="301">
        <v>43645</v>
      </c>
      <c r="AQ4060">
        <v>1659</v>
      </c>
      <c r="AR4060">
        <v>1869</v>
      </c>
      <c r="AS4060" s="301">
        <v>43280</v>
      </c>
      <c r="AT4060">
        <v>1889</v>
      </c>
      <c r="AU4060">
        <v>2830</v>
      </c>
    </row>
    <row r="4061" spans="1:47" x14ac:dyDescent="0.2">
      <c r="A4061" s="102">
        <v>547</v>
      </c>
      <c r="B4061">
        <v>2685</v>
      </c>
      <c r="C4061" t="s">
        <v>1479</v>
      </c>
      <c r="D4061" t="s">
        <v>921</v>
      </c>
      <c r="E4061">
        <v>1733</v>
      </c>
      <c r="F4061">
        <v>1726</v>
      </c>
      <c r="G4061">
        <v>600</v>
      </c>
      <c r="H4061" t="s">
        <v>898</v>
      </c>
      <c r="I4061">
        <v>6183</v>
      </c>
      <c r="J4061" t="s">
        <v>1060</v>
      </c>
      <c r="K4061" t="s">
        <v>910</v>
      </c>
      <c r="L4061">
        <v>1372</v>
      </c>
      <c r="M4061">
        <v>1371</v>
      </c>
      <c r="N4061">
        <v>800</v>
      </c>
      <c r="O4061" t="s">
        <v>901</v>
      </c>
      <c r="P4061">
        <v>0.93527381534661003</v>
      </c>
      <c r="Q4061">
        <v>0.95681458517121898</v>
      </c>
      <c r="R4061">
        <v>5.56813222021766E-2</v>
      </c>
      <c r="S4061" s="15">
        <v>1.81457495131916E-3</v>
      </c>
      <c r="T4061">
        <v>0.21321833254014899</v>
      </c>
      <c r="U4061">
        <v>0.21321833254014899</v>
      </c>
      <c r="V4061">
        <v>0.93124307797686401</v>
      </c>
      <c r="W4061">
        <v>1.23</v>
      </c>
      <c r="X4061">
        <v>5.91</v>
      </c>
      <c r="Y4061">
        <v>-564171</v>
      </c>
      <c r="Z4061">
        <v>-26865</v>
      </c>
      <c r="AA4061">
        <v>-1.34</v>
      </c>
      <c r="AB4061">
        <v>21</v>
      </c>
      <c r="AC4061">
        <v>10</v>
      </c>
      <c r="AD4061">
        <v>11</v>
      </c>
      <c r="AE4061">
        <v>47.62</v>
      </c>
      <c r="AF4061">
        <v>14</v>
      </c>
      <c r="AG4061">
        <v>6</v>
      </c>
      <c r="AH4061">
        <v>10</v>
      </c>
      <c r="AI4061">
        <v>5</v>
      </c>
      <c r="AJ4061" s="301">
        <v>43919</v>
      </c>
      <c r="AK4061">
        <v>1291</v>
      </c>
      <c r="AL4061">
        <v>1152</v>
      </c>
      <c r="AM4061" s="301">
        <v>43828</v>
      </c>
      <c r="AN4061">
        <v>2489</v>
      </c>
      <c r="AO4061">
        <v>1720</v>
      </c>
      <c r="AP4061" s="301">
        <v>43645</v>
      </c>
      <c r="AQ4061">
        <v>2320</v>
      </c>
      <c r="AR4061">
        <v>1520</v>
      </c>
      <c r="AS4061" s="301">
        <v>43280</v>
      </c>
      <c r="AT4061">
        <v>1209</v>
      </c>
      <c r="AU4061">
        <v>1850</v>
      </c>
    </row>
    <row r="4062" spans="1:47" x14ac:dyDescent="0.2">
      <c r="A4062" s="102">
        <v>4047</v>
      </c>
      <c r="B4062">
        <v>2678</v>
      </c>
      <c r="C4062" t="s">
        <v>486</v>
      </c>
      <c r="D4062" t="s">
        <v>921</v>
      </c>
      <c r="E4062">
        <v>3530</v>
      </c>
      <c r="F4062">
        <v>3500</v>
      </c>
      <c r="G4062">
        <v>300</v>
      </c>
      <c r="H4062" t="s">
        <v>901</v>
      </c>
      <c r="I4062">
        <v>6967</v>
      </c>
      <c r="J4062" t="s">
        <v>591</v>
      </c>
      <c r="K4062" t="s">
        <v>903</v>
      </c>
      <c r="L4062">
        <v>1457</v>
      </c>
      <c r="M4062">
        <v>1446</v>
      </c>
      <c r="N4062">
        <v>700</v>
      </c>
      <c r="O4062" t="s">
        <v>898</v>
      </c>
      <c r="P4062">
        <v>0.73557532760678801</v>
      </c>
      <c r="Q4062">
        <v>0.85302851359070198</v>
      </c>
      <c r="R4062">
        <v>0.13432534150113001</v>
      </c>
      <c r="S4062" s="15">
        <v>2.63691229362201E-2</v>
      </c>
      <c r="T4062">
        <v>-0.943237293221592</v>
      </c>
      <c r="U4062">
        <v>0.943237293221592</v>
      </c>
      <c r="V4062">
        <v>0.96263886422217804</v>
      </c>
      <c r="W4062">
        <v>-11.81</v>
      </c>
      <c r="X4062">
        <v>3.6</v>
      </c>
      <c r="Y4062">
        <v>-565834</v>
      </c>
      <c r="Z4062">
        <v>-33284</v>
      </c>
      <c r="AA4062">
        <v>-1.56</v>
      </c>
      <c r="AB4062">
        <v>17</v>
      </c>
      <c r="AC4062">
        <v>6</v>
      </c>
      <c r="AD4062">
        <v>11</v>
      </c>
      <c r="AE4062">
        <v>35.29</v>
      </c>
      <c r="AF4062">
        <v>15</v>
      </c>
      <c r="AG4062">
        <v>3</v>
      </c>
      <c r="AH4062">
        <v>7</v>
      </c>
      <c r="AI4062">
        <v>7</v>
      </c>
      <c r="AJ4062" s="301">
        <v>43919</v>
      </c>
      <c r="AK4062">
        <v>3360</v>
      </c>
      <c r="AL4062">
        <v>1011</v>
      </c>
      <c r="AM4062" s="301">
        <v>43828</v>
      </c>
      <c r="AN4062">
        <v>3300</v>
      </c>
      <c r="AO4062">
        <v>1290</v>
      </c>
      <c r="AP4062" s="301">
        <v>43645</v>
      </c>
      <c r="AQ4062">
        <v>2343</v>
      </c>
      <c r="AR4062">
        <v>947</v>
      </c>
      <c r="AS4062" s="301">
        <v>43280</v>
      </c>
      <c r="AT4062">
        <v>3515</v>
      </c>
      <c r="AU4062">
        <v>987</v>
      </c>
    </row>
    <row r="4063" spans="1:47" x14ac:dyDescent="0.2">
      <c r="A4063" s="102">
        <v>2719</v>
      </c>
      <c r="B4063">
        <v>4631</v>
      </c>
      <c r="C4063" t="s">
        <v>1088</v>
      </c>
      <c r="D4063" t="s">
        <v>920</v>
      </c>
      <c r="E4063">
        <v>2685</v>
      </c>
      <c r="F4063">
        <v>2636</v>
      </c>
      <c r="G4063">
        <v>400</v>
      </c>
      <c r="H4063" t="s">
        <v>901</v>
      </c>
      <c r="I4063">
        <v>5233</v>
      </c>
      <c r="J4063" t="s">
        <v>1033</v>
      </c>
      <c r="K4063" t="s">
        <v>897</v>
      </c>
      <c r="L4063">
        <v>2425</v>
      </c>
      <c r="M4063">
        <v>2448</v>
      </c>
      <c r="N4063">
        <v>400</v>
      </c>
      <c r="O4063" t="s">
        <v>898</v>
      </c>
      <c r="P4063">
        <v>0.96238381097752301</v>
      </c>
      <c r="Q4063">
        <v>0.90545459804033501</v>
      </c>
      <c r="R4063">
        <v>2.0682684332089499E-3</v>
      </c>
      <c r="S4063">
        <v>7.8705980697014802E-2</v>
      </c>
      <c r="T4063">
        <v>-0.83710640701440497</v>
      </c>
      <c r="U4063">
        <v>0.83710640701440497</v>
      </c>
      <c r="V4063">
        <v>0.14304929488607401</v>
      </c>
      <c r="W4063">
        <v>-4.9000000000000004</v>
      </c>
      <c r="X4063">
        <v>7.13</v>
      </c>
      <c r="Y4063">
        <v>-572741</v>
      </c>
      <c r="Z4063">
        <v>-52067</v>
      </c>
      <c r="AA4063">
        <v>-2.68</v>
      </c>
      <c r="AB4063">
        <v>11</v>
      </c>
      <c r="AC4063">
        <v>2</v>
      </c>
      <c r="AD4063">
        <v>9</v>
      </c>
      <c r="AE4063">
        <v>18.18</v>
      </c>
      <c r="AF4063">
        <v>19</v>
      </c>
      <c r="AG4063">
        <v>0</v>
      </c>
      <c r="AH4063">
        <v>4</v>
      </c>
      <c r="AI4063">
        <v>7</v>
      </c>
      <c r="AJ4063" s="301">
        <v>43919</v>
      </c>
      <c r="AK4063">
        <v>2479</v>
      </c>
      <c r="AL4063">
        <v>1935</v>
      </c>
      <c r="AM4063" s="301">
        <v>43828</v>
      </c>
      <c r="AN4063">
        <v>3035</v>
      </c>
      <c r="AO4063">
        <v>3215</v>
      </c>
      <c r="AP4063" s="301">
        <v>43645</v>
      </c>
      <c r="AQ4063">
        <v>2906</v>
      </c>
      <c r="AR4063">
        <v>3290</v>
      </c>
      <c r="AS4063" s="301">
        <v>43280</v>
      </c>
      <c r="AT4063">
        <v>3450</v>
      </c>
      <c r="AU4063">
        <v>3625</v>
      </c>
    </row>
    <row r="4064" spans="1:47" x14ac:dyDescent="0.2">
      <c r="A4064" s="102">
        <v>1234</v>
      </c>
      <c r="B4064">
        <v>2685</v>
      </c>
      <c r="C4064" t="s">
        <v>1479</v>
      </c>
      <c r="D4064" t="s">
        <v>921</v>
      </c>
      <c r="E4064">
        <v>1733</v>
      </c>
      <c r="F4064">
        <v>1726</v>
      </c>
      <c r="G4064">
        <v>600</v>
      </c>
      <c r="H4064" t="s">
        <v>898</v>
      </c>
      <c r="I4064">
        <v>9024</v>
      </c>
      <c r="J4064" t="s">
        <v>1463</v>
      </c>
      <c r="K4064" t="s">
        <v>976</v>
      </c>
      <c r="L4064">
        <v>1199</v>
      </c>
      <c r="M4064">
        <v>1180</v>
      </c>
      <c r="N4064">
        <v>900</v>
      </c>
      <c r="O4064" t="s">
        <v>901</v>
      </c>
      <c r="P4064">
        <v>0.66779877498458695</v>
      </c>
      <c r="Q4064">
        <v>0.94294293902975301</v>
      </c>
      <c r="R4064" s="15">
        <v>0.14860561997421001</v>
      </c>
      <c r="S4064">
        <v>3.2288539155156601E-2</v>
      </c>
      <c r="T4064">
        <v>2.4015945307415998</v>
      </c>
      <c r="U4064">
        <v>2.4015945307415998</v>
      </c>
      <c r="V4064">
        <v>2.6564904623275001</v>
      </c>
      <c r="W4064">
        <v>19.63</v>
      </c>
      <c r="X4064">
        <v>2.5499999999999998</v>
      </c>
      <c r="Y4064">
        <v>-588753</v>
      </c>
      <c r="Z4064">
        <v>-39250</v>
      </c>
      <c r="AA4064">
        <v>-2.0299999999999998</v>
      </c>
      <c r="AB4064">
        <v>15</v>
      </c>
      <c r="AC4064">
        <v>5</v>
      </c>
      <c r="AD4064">
        <v>10</v>
      </c>
      <c r="AE4064">
        <v>33.33</v>
      </c>
      <c r="AF4064">
        <v>19</v>
      </c>
      <c r="AG4064">
        <v>1</v>
      </c>
      <c r="AH4064">
        <v>5</v>
      </c>
      <c r="AI4064">
        <v>9</v>
      </c>
      <c r="AJ4064" s="301">
        <v>43919</v>
      </c>
      <c r="AK4064">
        <v>1291</v>
      </c>
      <c r="AL4064">
        <v>1249</v>
      </c>
      <c r="AM4064" s="301">
        <v>43828</v>
      </c>
      <c r="AN4064">
        <v>2489</v>
      </c>
      <c r="AO4064">
        <v>1795</v>
      </c>
      <c r="AP4064" s="301">
        <v>43645</v>
      </c>
      <c r="AQ4064">
        <v>2320</v>
      </c>
      <c r="AR4064">
        <v>1826</v>
      </c>
      <c r="AS4064" s="301">
        <v>43280</v>
      </c>
      <c r="AT4064">
        <v>1209</v>
      </c>
      <c r="AU4064">
        <v>1837</v>
      </c>
    </row>
    <row r="4065" spans="1:47" x14ac:dyDescent="0.2">
      <c r="A4065" s="102">
        <v>92</v>
      </c>
      <c r="B4065">
        <v>3087</v>
      </c>
      <c r="C4065" t="s">
        <v>1094</v>
      </c>
      <c r="D4065" t="s">
        <v>921</v>
      </c>
      <c r="E4065">
        <v>1721</v>
      </c>
      <c r="F4065">
        <v>1719</v>
      </c>
      <c r="G4065">
        <v>600</v>
      </c>
      <c r="H4065" t="s">
        <v>898</v>
      </c>
      <c r="I4065">
        <v>9603</v>
      </c>
      <c r="J4065" t="s">
        <v>1013</v>
      </c>
      <c r="K4065" t="s">
        <v>910</v>
      </c>
      <c r="L4065">
        <v>1569</v>
      </c>
      <c r="M4065">
        <v>1540</v>
      </c>
      <c r="N4065">
        <v>700</v>
      </c>
      <c r="O4065" t="s">
        <v>901</v>
      </c>
      <c r="P4065">
        <v>0.91972411432800505</v>
      </c>
      <c r="Q4065">
        <v>0.97306759342474203</v>
      </c>
      <c r="R4065">
        <v>4.7205099032558099E-3</v>
      </c>
      <c r="S4065">
        <v>4.9685013235101702E-2</v>
      </c>
      <c r="T4065">
        <v>0.24122571052696701</v>
      </c>
      <c r="U4065">
        <v>0.24122571052696701</v>
      </c>
      <c r="V4065">
        <v>0.12903883300362101</v>
      </c>
      <c r="W4065">
        <v>3.23</v>
      </c>
      <c r="X4065">
        <v>4.5199999999999996</v>
      </c>
      <c r="Y4065">
        <v>-598197</v>
      </c>
      <c r="Z4065">
        <v>-42728</v>
      </c>
      <c r="AA4065">
        <v>-2.15</v>
      </c>
      <c r="AB4065">
        <v>14</v>
      </c>
      <c r="AC4065">
        <v>2</v>
      </c>
      <c r="AD4065">
        <v>12</v>
      </c>
      <c r="AE4065">
        <v>14.29</v>
      </c>
      <c r="AF4065">
        <v>17</v>
      </c>
      <c r="AG4065">
        <v>1</v>
      </c>
      <c r="AH4065">
        <v>4</v>
      </c>
      <c r="AI4065">
        <v>9</v>
      </c>
      <c r="AJ4065" s="301">
        <v>43919</v>
      </c>
      <c r="AK4065">
        <v>1657</v>
      </c>
      <c r="AL4065">
        <v>1419</v>
      </c>
      <c r="AM4065" s="301">
        <v>43828</v>
      </c>
      <c r="AN4065">
        <v>2166</v>
      </c>
      <c r="AO4065">
        <v>3135</v>
      </c>
      <c r="AP4065" s="301">
        <v>43645</v>
      </c>
      <c r="AQ4065">
        <v>2077</v>
      </c>
      <c r="AR4065">
        <v>2719</v>
      </c>
      <c r="AS4065" s="301">
        <v>43280</v>
      </c>
      <c r="AT4065">
        <v>2140</v>
      </c>
      <c r="AU4065">
        <v>3240</v>
      </c>
    </row>
    <row r="4066" spans="1:47" x14ac:dyDescent="0.2">
      <c r="A4066" s="102">
        <v>1244</v>
      </c>
      <c r="B4066">
        <v>6592</v>
      </c>
      <c r="C4066" t="s">
        <v>1059</v>
      </c>
      <c r="D4066" t="s">
        <v>903</v>
      </c>
      <c r="E4066">
        <v>3415</v>
      </c>
      <c r="F4066">
        <v>3380</v>
      </c>
      <c r="G4066">
        <v>300</v>
      </c>
      <c r="H4066" t="s">
        <v>901</v>
      </c>
      <c r="I4066">
        <v>6770</v>
      </c>
      <c r="J4066" t="s">
        <v>21</v>
      </c>
      <c r="K4066" t="s">
        <v>903</v>
      </c>
      <c r="L4066">
        <v>1390</v>
      </c>
      <c r="M4066">
        <v>1344</v>
      </c>
      <c r="N4066">
        <v>800</v>
      </c>
      <c r="O4066" t="s">
        <v>898</v>
      </c>
      <c r="P4066">
        <v>0.86795994443690905</v>
      </c>
      <c r="Q4066">
        <v>0.94270519014764798</v>
      </c>
      <c r="R4066" s="15">
        <v>4.8983464446656098E-2</v>
      </c>
      <c r="S4066">
        <v>2.6118829135255799E-2</v>
      </c>
      <c r="T4066">
        <v>-0.984139254954982</v>
      </c>
      <c r="U4066">
        <v>0.984139254954982</v>
      </c>
      <c r="V4066">
        <v>1.0824252669833101</v>
      </c>
      <c r="W4066">
        <v>-12.62</v>
      </c>
      <c r="X4066">
        <v>6.04</v>
      </c>
      <c r="Y4066">
        <v>-598661</v>
      </c>
      <c r="Z4066">
        <v>-49888</v>
      </c>
      <c r="AA4066">
        <v>-2.62</v>
      </c>
      <c r="AB4066">
        <v>12</v>
      </c>
      <c r="AC4066">
        <v>3</v>
      </c>
      <c r="AD4066">
        <v>9</v>
      </c>
      <c r="AE4066">
        <v>25</v>
      </c>
      <c r="AF4066">
        <v>16</v>
      </c>
      <c r="AG4066">
        <v>1</v>
      </c>
      <c r="AH4066">
        <v>4</v>
      </c>
      <c r="AI4066">
        <v>7</v>
      </c>
      <c r="AJ4066" s="301">
        <v>43919</v>
      </c>
      <c r="AK4066">
        <v>3360</v>
      </c>
      <c r="AL4066">
        <v>1055</v>
      </c>
      <c r="AM4066" s="301">
        <v>43828</v>
      </c>
      <c r="AN4066">
        <v>4150</v>
      </c>
      <c r="AO4066">
        <v>2492</v>
      </c>
      <c r="AP4066" s="301">
        <v>43645</v>
      </c>
      <c r="AQ4066">
        <v>3850</v>
      </c>
      <c r="AR4066">
        <v>1869</v>
      </c>
      <c r="AS4066" s="301">
        <v>43280</v>
      </c>
      <c r="AT4066">
        <v>5180</v>
      </c>
      <c r="AU4066">
        <v>2830</v>
      </c>
    </row>
    <row r="4067" spans="1:47" x14ac:dyDescent="0.2">
      <c r="A4067" s="102">
        <v>798</v>
      </c>
      <c r="B4067">
        <v>5232</v>
      </c>
      <c r="C4067" t="s">
        <v>1433</v>
      </c>
      <c r="D4067" t="s">
        <v>897</v>
      </c>
      <c r="E4067">
        <v>3765</v>
      </c>
      <c r="F4067">
        <v>3805</v>
      </c>
      <c r="G4067">
        <v>200</v>
      </c>
      <c r="H4067" t="s">
        <v>898</v>
      </c>
      <c r="I4067">
        <v>9603</v>
      </c>
      <c r="J4067" t="s">
        <v>1013</v>
      </c>
      <c r="K4067" t="s">
        <v>910</v>
      </c>
      <c r="L4067">
        <v>1569</v>
      </c>
      <c r="M4067">
        <v>1540</v>
      </c>
      <c r="N4067">
        <v>500</v>
      </c>
      <c r="O4067" t="s">
        <v>901</v>
      </c>
      <c r="P4067">
        <v>0.87841635469568302</v>
      </c>
      <c r="Q4067">
        <v>0.95119229793733295</v>
      </c>
      <c r="R4067">
        <v>3.4194757015821503E-2</v>
      </c>
      <c r="S4067">
        <v>1.1914547054620001E-2</v>
      </c>
      <c r="T4067">
        <v>0.78601287362971695</v>
      </c>
      <c r="U4067">
        <v>0.78601287362971695</v>
      </c>
      <c r="V4067">
        <v>0.29803171466440798</v>
      </c>
      <c r="W4067">
        <v>8.86</v>
      </c>
      <c r="X4067">
        <v>1.18</v>
      </c>
      <c r="Y4067">
        <v>-600788</v>
      </c>
      <c r="Z4067">
        <v>-66754</v>
      </c>
      <c r="AA4067">
        <v>-3.23</v>
      </c>
      <c r="AB4067">
        <v>9</v>
      </c>
      <c r="AC4067">
        <v>1</v>
      </c>
      <c r="AD4067">
        <v>8</v>
      </c>
      <c r="AE4067">
        <v>11.11</v>
      </c>
      <c r="AF4067">
        <v>16</v>
      </c>
      <c r="AG4067">
        <v>0</v>
      </c>
      <c r="AH4067">
        <v>5</v>
      </c>
      <c r="AI4067">
        <v>4</v>
      </c>
      <c r="AJ4067" s="301">
        <v>43919</v>
      </c>
      <c r="AK4067">
        <v>3370</v>
      </c>
      <c r="AL4067">
        <v>1419</v>
      </c>
      <c r="AM4067" s="301">
        <v>43828</v>
      </c>
      <c r="AN4067">
        <v>4775</v>
      </c>
      <c r="AO4067">
        <v>3135</v>
      </c>
      <c r="AP4067" s="301">
        <v>43645</v>
      </c>
      <c r="AQ4067">
        <v>4390</v>
      </c>
      <c r="AR4067">
        <v>2719</v>
      </c>
      <c r="AS4067" s="301">
        <v>43280</v>
      </c>
      <c r="AT4067">
        <v>5150</v>
      </c>
      <c r="AU4067">
        <v>3240</v>
      </c>
    </row>
    <row r="4068" spans="1:47" x14ac:dyDescent="0.2">
      <c r="A4068" s="102">
        <v>1614</v>
      </c>
      <c r="B4068">
        <v>4506</v>
      </c>
      <c r="C4068" t="s">
        <v>1187</v>
      </c>
      <c r="D4068" t="s">
        <v>918</v>
      </c>
      <c r="E4068">
        <v>1505</v>
      </c>
      <c r="F4068">
        <v>1453</v>
      </c>
      <c r="G4068">
        <v>700</v>
      </c>
      <c r="H4068" t="s">
        <v>898</v>
      </c>
      <c r="I4068">
        <v>6113</v>
      </c>
      <c r="J4068" t="s">
        <v>1129</v>
      </c>
      <c r="K4068" t="s">
        <v>909</v>
      </c>
      <c r="L4068">
        <v>862</v>
      </c>
      <c r="M4068">
        <v>859</v>
      </c>
      <c r="N4068">
        <v>1200</v>
      </c>
      <c r="O4068" t="s">
        <v>901</v>
      </c>
      <c r="P4068">
        <v>0.70764319694809497</v>
      </c>
      <c r="Q4068">
        <v>0.93426859576495502</v>
      </c>
      <c r="R4068">
        <v>0.40684843595524001</v>
      </c>
      <c r="S4068">
        <v>6.5749180589627004E-2</v>
      </c>
      <c r="T4068">
        <v>1.6288855752432601</v>
      </c>
      <c r="U4068">
        <v>1.6288855752432601</v>
      </c>
      <c r="V4068">
        <v>2.0445455283555898</v>
      </c>
      <c r="W4068">
        <v>6.45</v>
      </c>
      <c r="X4068">
        <v>1.35</v>
      </c>
      <c r="Y4068">
        <v>-601195</v>
      </c>
      <c r="Z4068">
        <v>-37575</v>
      </c>
      <c r="AA4068">
        <v>-1.87</v>
      </c>
      <c r="AB4068">
        <v>16</v>
      </c>
      <c r="AC4068">
        <v>5</v>
      </c>
      <c r="AD4068">
        <v>11</v>
      </c>
      <c r="AE4068">
        <v>31.25</v>
      </c>
      <c r="AF4068">
        <v>18</v>
      </c>
      <c r="AG4068">
        <v>2</v>
      </c>
      <c r="AH4068">
        <v>5</v>
      </c>
      <c r="AI4068">
        <v>9</v>
      </c>
      <c r="AJ4068" s="301">
        <v>43919</v>
      </c>
      <c r="AK4068">
        <v>1442</v>
      </c>
      <c r="AL4068">
        <v>872</v>
      </c>
      <c r="AM4068" s="301">
        <v>43828</v>
      </c>
      <c r="AN4068">
        <v>2130</v>
      </c>
      <c r="AO4068">
        <v>1250</v>
      </c>
      <c r="AP4068" s="301">
        <v>43645</v>
      </c>
      <c r="AQ4068">
        <v>2128</v>
      </c>
      <c r="AR4068">
        <v>1246</v>
      </c>
      <c r="AS4068" s="301">
        <v>43280</v>
      </c>
      <c r="AT4068">
        <v>2276</v>
      </c>
      <c r="AU4068">
        <v>1059</v>
      </c>
    </row>
    <row r="4069" spans="1:47" x14ac:dyDescent="0.2">
      <c r="A4069" s="102">
        <v>2095</v>
      </c>
      <c r="B4069">
        <v>7976</v>
      </c>
      <c r="C4069" t="s">
        <v>936</v>
      </c>
      <c r="D4069" t="s">
        <v>919</v>
      </c>
      <c r="E4069">
        <v>1351</v>
      </c>
      <c r="F4069">
        <v>1370</v>
      </c>
      <c r="G4069">
        <v>800</v>
      </c>
      <c r="H4069" t="s">
        <v>901</v>
      </c>
      <c r="I4069">
        <v>9716</v>
      </c>
      <c r="J4069" t="s">
        <v>1034</v>
      </c>
      <c r="K4069" t="s">
        <v>910</v>
      </c>
      <c r="L4069">
        <v>907</v>
      </c>
      <c r="M4069">
        <v>891</v>
      </c>
      <c r="N4069">
        <v>1200</v>
      </c>
      <c r="O4069" t="s">
        <v>898</v>
      </c>
      <c r="P4069">
        <v>0.74738496594239801</v>
      </c>
      <c r="Q4069">
        <v>0.92237453301114403</v>
      </c>
      <c r="R4069">
        <v>0.122041019243605</v>
      </c>
      <c r="S4069">
        <v>7.3349016706669703E-3</v>
      </c>
      <c r="T4069">
        <v>-0.55176704768862495</v>
      </c>
      <c r="U4069">
        <v>0.55176704768862495</v>
      </c>
      <c r="V4069">
        <v>1.04841877367015</v>
      </c>
      <c r="W4069">
        <v>-4.21</v>
      </c>
      <c r="X4069">
        <v>2.4500000000000002</v>
      </c>
      <c r="Y4069">
        <v>-603549</v>
      </c>
      <c r="Z4069">
        <v>-46427</v>
      </c>
      <c r="AA4069">
        <v>-2.31</v>
      </c>
      <c r="AB4069">
        <v>13</v>
      </c>
      <c r="AC4069">
        <v>4</v>
      </c>
      <c r="AD4069">
        <v>9</v>
      </c>
      <c r="AE4069">
        <v>30.77</v>
      </c>
      <c r="AF4069">
        <v>18</v>
      </c>
      <c r="AG4069">
        <v>2</v>
      </c>
      <c r="AH4069">
        <v>4</v>
      </c>
      <c r="AI4069">
        <v>7</v>
      </c>
      <c r="AJ4069" s="301">
        <v>43919</v>
      </c>
      <c r="AK4069">
        <v>1547</v>
      </c>
      <c r="AL4069">
        <v>839</v>
      </c>
      <c r="AM4069" s="301">
        <v>43828</v>
      </c>
      <c r="AN4069">
        <v>1638</v>
      </c>
      <c r="AO4069">
        <v>1455</v>
      </c>
      <c r="AP4069" s="301">
        <v>43645</v>
      </c>
      <c r="AQ4069">
        <v>1770</v>
      </c>
      <c r="AR4069">
        <v>1376</v>
      </c>
      <c r="AS4069" s="301">
        <v>43280</v>
      </c>
      <c r="AT4069">
        <v>2244</v>
      </c>
      <c r="AU4069">
        <v>1186</v>
      </c>
    </row>
    <row r="4070" spans="1:47" x14ac:dyDescent="0.2">
      <c r="A4070" s="102">
        <v>3043</v>
      </c>
      <c r="B4070">
        <v>7267</v>
      </c>
      <c r="C4070" t="s">
        <v>57</v>
      </c>
      <c r="D4070" t="s">
        <v>913</v>
      </c>
      <c r="E4070">
        <v>2745</v>
      </c>
      <c r="F4070">
        <v>2708.5</v>
      </c>
      <c r="G4070">
        <v>400</v>
      </c>
      <c r="H4070" t="s">
        <v>898</v>
      </c>
      <c r="I4070">
        <v>8358</v>
      </c>
      <c r="J4070" t="s">
        <v>1097</v>
      </c>
      <c r="K4070" t="s">
        <v>940</v>
      </c>
      <c r="L4070">
        <v>377</v>
      </c>
      <c r="M4070">
        <v>375</v>
      </c>
      <c r="N4070">
        <v>2900</v>
      </c>
      <c r="O4070" t="s">
        <v>901</v>
      </c>
      <c r="P4070">
        <v>0.95926762654512299</v>
      </c>
      <c r="Q4070">
        <v>0.89572466908290604</v>
      </c>
      <c r="R4070">
        <v>3.9201490194471804E-3</v>
      </c>
      <c r="S4070">
        <v>3.4274848174503103E-2</v>
      </c>
      <c r="T4070">
        <v>0.872959864493149</v>
      </c>
      <c r="U4070">
        <v>0.872959864493149</v>
      </c>
      <c r="V4070">
        <v>0.61938269924935596</v>
      </c>
      <c r="W4070">
        <v>3.56</v>
      </c>
      <c r="X4070">
        <v>0.38</v>
      </c>
      <c r="Y4070">
        <v>-606054</v>
      </c>
      <c r="Z4070">
        <v>-35650</v>
      </c>
      <c r="AA4070">
        <v>-1.95</v>
      </c>
      <c r="AB4070">
        <v>17</v>
      </c>
      <c r="AC4070">
        <v>7</v>
      </c>
      <c r="AD4070">
        <v>10</v>
      </c>
      <c r="AE4070">
        <v>41.18</v>
      </c>
      <c r="AF4070">
        <v>18</v>
      </c>
      <c r="AG4070">
        <v>3</v>
      </c>
      <c r="AH4070">
        <v>6</v>
      </c>
      <c r="AI4070">
        <v>8</v>
      </c>
      <c r="AJ4070" s="301">
        <v>43919</v>
      </c>
      <c r="AK4070">
        <v>2541</v>
      </c>
      <c r="AL4070">
        <v>370</v>
      </c>
      <c r="AM4070" s="301">
        <v>43828</v>
      </c>
      <c r="AN4070">
        <v>3099</v>
      </c>
      <c r="AO4070">
        <v>498</v>
      </c>
      <c r="AP4070" s="301">
        <v>43645</v>
      </c>
      <c r="AQ4070">
        <v>2845</v>
      </c>
      <c r="AR4070">
        <v>412</v>
      </c>
      <c r="AS4070" s="301">
        <v>43280</v>
      </c>
      <c r="AT4070">
        <v>3194</v>
      </c>
      <c r="AU4070">
        <v>974</v>
      </c>
    </row>
    <row r="4071" spans="1:47" x14ac:dyDescent="0.2">
      <c r="A4071" s="102">
        <v>3530</v>
      </c>
      <c r="B4071">
        <v>1860</v>
      </c>
      <c r="C4071" t="s">
        <v>53</v>
      </c>
      <c r="D4071" t="s">
        <v>907</v>
      </c>
      <c r="E4071">
        <v>672</v>
      </c>
      <c r="F4071">
        <v>683</v>
      </c>
      <c r="G4071">
        <v>1600</v>
      </c>
      <c r="H4071" t="s">
        <v>901</v>
      </c>
      <c r="I4071">
        <v>6755</v>
      </c>
      <c r="J4071" t="s">
        <v>430</v>
      </c>
      <c r="K4071" t="s">
        <v>903</v>
      </c>
      <c r="L4071">
        <v>2137</v>
      </c>
      <c r="M4071">
        <v>2144</v>
      </c>
      <c r="N4071">
        <v>500</v>
      </c>
      <c r="O4071" t="s">
        <v>898</v>
      </c>
      <c r="P4071">
        <v>0.81779748021365894</v>
      </c>
      <c r="Q4071">
        <v>0.87633049352353198</v>
      </c>
      <c r="R4071">
        <v>0.198647431007245</v>
      </c>
      <c r="S4071">
        <v>4.9840930355503799E-2</v>
      </c>
      <c r="T4071">
        <v>-0.53075633580014303</v>
      </c>
      <c r="U4071">
        <v>0.53075633580014303</v>
      </c>
      <c r="V4071">
        <v>0.46924725674162399</v>
      </c>
      <c r="W4071">
        <v>-3.15</v>
      </c>
      <c r="X4071">
        <v>1.94</v>
      </c>
      <c r="Y4071">
        <v>-608673</v>
      </c>
      <c r="Z4071">
        <v>-35804</v>
      </c>
      <c r="AA4071">
        <v>-1.76</v>
      </c>
      <c r="AB4071">
        <v>17</v>
      </c>
      <c r="AC4071">
        <v>6</v>
      </c>
      <c r="AD4071">
        <v>11</v>
      </c>
      <c r="AE4071">
        <v>35.29</v>
      </c>
      <c r="AF4071">
        <v>20</v>
      </c>
      <c r="AG4071">
        <v>1</v>
      </c>
      <c r="AH4071">
        <v>3</v>
      </c>
      <c r="AI4071">
        <v>13</v>
      </c>
      <c r="AJ4071" s="301">
        <v>43919</v>
      </c>
      <c r="AK4071">
        <v>641</v>
      </c>
      <c r="AL4071">
        <v>1949</v>
      </c>
      <c r="AM4071" s="301">
        <v>43828</v>
      </c>
      <c r="AN4071">
        <v>726</v>
      </c>
      <c r="AO4071">
        <v>2459</v>
      </c>
      <c r="AP4071" s="301">
        <v>43645</v>
      </c>
      <c r="AQ4071">
        <v>622</v>
      </c>
      <c r="AR4071">
        <v>1748</v>
      </c>
      <c r="AS4071" s="301">
        <v>43280</v>
      </c>
      <c r="AT4071">
        <v>936</v>
      </c>
      <c r="AU4071">
        <v>1733</v>
      </c>
    </row>
    <row r="4072" spans="1:47" x14ac:dyDescent="0.2">
      <c r="A4072" s="102">
        <v>3913</v>
      </c>
      <c r="B4072">
        <v>3197</v>
      </c>
      <c r="C4072" t="s">
        <v>508</v>
      </c>
      <c r="D4072" t="s">
        <v>921</v>
      </c>
      <c r="E4072">
        <v>1738</v>
      </c>
      <c r="F4072">
        <v>1715</v>
      </c>
      <c r="G4072">
        <v>500</v>
      </c>
      <c r="H4072" t="s">
        <v>901</v>
      </c>
      <c r="I4072">
        <v>4203</v>
      </c>
      <c r="J4072" t="s">
        <v>533</v>
      </c>
      <c r="K4072" t="s">
        <v>920</v>
      </c>
      <c r="L4072">
        <v>2945</v>
      </c>
      <c r="M4072">
        <v>2890</v>
      </c>
      <c r="N4072">
        <v>300</v>
      </c>
      <c r="O4072" t="s">
        <v>898</v>
      </c>
      <c r="P4072">
        <v>0.91466287288416204</v>
      </c>
      <c r="Q4072">
        <v>0.85978634256340203</v>
      </c>
      <c r="R4072" s="15">
        <v>0.16462644734850401</v>
      </c>
      <c r="S4072" s="15">
        <v>7.8527054242609903E-2</v>
      </c>
      <c r="T4072">
        <v>-0.33809003509927599</v>
      </c>
      <c r="U4072">
        <v>0.33809003509927599</v>
      </c>
      <c r="V4072">
        <v>0.380976539125365</v>
      </c>
      <c r="W4072">
        <v>-4.18</v>
      </c>
      <c r="X4072">
        <v>1.1000000000000001</v>
      </c>
      <c r="Y4072">
        <v>-613229</v>
      </c>
      <c r="Z4072">
        <v>-40882</v>
      </c>
      <c r="AA4072">
        <v>-2.17</v>
      </c>
      <c r="AB4072">
        <v>15</v>
      </c>
      <c r="AC4072">
        <v>5</v>
      </c>
      <c r="AD4072">
        <v>10</v>
      </c>
      <c r="AE4072">
        <v>33.33</v>
      </c>
      <c r="AF4072">
        <v>16</v>
      </c>
      <c r="AG4072">
        <v>2</v>
      </c>
      <c r="AH4072">
        <v>6</v>
      </c>
      <c r="AI4072">
        <v>7</v>
      </c>
      <c r="AJ4072" s="301">
        <v>43919</v>
      </c>
      <c r="AK4072">
        <v>1614</v>
      </c>
      <c r="AL4072">
        <v>2277</v>
      </c>
      <c r="AM4072" s="301">
        <v>43828</v>
      </c>
      <c r="AN4072">
        <v>2135</v>
      </c>
      <c r="AO4072">
        <v>4115</v>
      </c>
      <c r="AP4072" s="301">
        <v>43645</v>
      </c>
      <c r="AQ4072">
        <v>1873</v>
      </c>
      <c r="AR4072">
        <v>3905</v>
      </c>
      <c r="AS4072" s="301">
        <v>43280</v>
      </c>
      <c r="AT4072">
        <v>1626</v>
      </c>
      <c r="AU4072">
        <v>5305</v>
      </c>
    </row>
    <row r="4073" spans="1:47" x14ac:dyDescent="0.2">
      <c r="A4073" s="102">
        <v>3944</v>
      </c>
      <c r="B4073">
        <v>3105</v>
      </c>
      <c r="C4073" t="s">
        <v>46</v>
      </c>
      <c r="D4073" t="s">
        <v>903</v>
      </c>
      <c r="E4073">
        <v>781</v>
      </c>
      <c r="F4073">
        <v>776</v>
      </c>
      <c r="G4073">
        <v>1400</v>
      </c>
      <c r="H4073" t="s">
        <v>898</v>
      </c>
      <c r="I4073">
        <v>5463</v>
      </c>
      <c r="J4073" t="s">
        <v>63</v>
      </c>
      <c r="K4073" t="s">
        <v>939</v>
      </c>
      <c r="L4073">
        <v>2643</v>
      </c>
      <c r="M4073">
        <v>2662</v>
      </c>
      <c r="N4073">
        <v>400</v>
      </c>
      <c r="O4073" t="s">
        <v>901</v>
      </c>
      <c r="P4073">
        <v>0.83390008149959804</v>
      </c>
      <c r="Q4073">
        <v>0.85866219691675705</v>
      </c>
      <c r="R4073" s="15">
        <v>0.35627241452839598</v>
      </c>
      <c r="S4073" s="15">
        <v>3.1098448395440199E-2</v>
      </c>
      <c r="T4073">
        <v>0.30491584258698301</v>
      </c>
      <c r="U4073">
        <v>0.30491584258698301</v>
      </c>
      <c r="V4073">
        <v>0.51650149540068402</v>
      </c>
      <c r="W4073">
        <v>1.89</v>
      </c>
      <c r="X4073">
        <v>2.0299999999999998</v>
      </c>
      <c r="Y4073">
        <v>-618691</v>
      </c>
      <c r="Z4073">
        <v>-36394</v>
      </c>
      <c r="AA4073">
        <v>-1.97</v>
      </c>
      <c r="AB4073">
        <v>17</v>
      </c>
      <c r="AC4073">
        <v>4</v>
      </c>
      <c r="AD4073">
        <v>13</v>
      </c>
      <c r="AE4073">
        <v>23.53</v>
      </c>
      <c r="AF4073">
        <v>18</v>
      </c>
      <c r="AG4073">
        <v>0</v>
      </c>
      <c r="AH4073">
        <v>5</v>
      </c>
      <c r="AI4073">
        <v>12</v>
      </c>
      <c r="AJ4073" s="301">
        <v>43919</v>
      </c>
      <c r="AK4073">
        <v>730</v>
      </c>
      <c r="AL4073">
        <v>2771</v>
      </c>
      <c r="AM4073" s="301">
        <v>43828</v>
      </c>
      <c r="AN4073">
        <v>1045</v>
      </c>
      <c r="AO4073">
        <v>3080</v>
      </c>
      <c r="AP4073" s="301">
        <v>43645</v>
      </c>
      <c r="AQ4073">
        <v>844</v>
      </c>
      <c r="AR4073">
        <v>3030</v>
      </c>
      <c r="AS4073" s="301">
        <v>43280</v>
      </c>
      <c r="AT4073">
        <v>1164</v>
      </c>
      <c r="AU4073">
        <v>3660</v>
      </c>
    </row>
    <row r="4074" spans="1:47" x14ac:dyDescent="0.2">
      <c r="A4074" s="102">
        <v>4030</v>
      </c>
      <c r="B4074">
        <v>5301</v>
      </c>
      <c r="C4074" t="s">
        <v>553</v>
      </c>
      <c r="D4074" t="s">
        <v>897</v>
      </c>
      <c r="E4074">
        <v>1010</v>
      </c>
      <c r="F4074">
        <v>1001</v>
      </c>
      <c r="G4074">
        <v>1000</v>
      </c>
      <c r="H4074" t="s">
        <v>901</v>
      </c>
      <c r="I4074">
        <v>5801</v>
      </c>
      <c r="J4074" t="s">
        <v>1105</v>
      </c>
      <c r="K4074" t="s">
        <v>911</v>
      </c>
      <c r="L4074">
        <v>2587</v>
      </c>
      <c r="M4074">
        <v>2592</v>
      </c>
      <c r="N4074">
        <v>400</v>
      </c>
      <c r="O4074" t="s">
        <v>898</v>
      </c>
      <c r="P4074">
        <v>0.87393040940716005</v>
      </c>
      <c r="Q4074">
        <v>0.85428766798012901</v>
      </c>
      <c r="R4074" s="15">
        <v>0.41624119690234501</v>
      </c>
      <c r="S4074">
        <v>2.7405000437526299E-2</v>
      </c>
      <c r="T4074">
        <v>-1.0587674352671299</v>
      </c>
      <c r="U4074">
        <v>1.0587674352671299</v>
      </c>
      <c r="V4074">
        <v>0.70548466234740204</v>
      </c>
      <c r="W4074">
        <v>-10.78</v>
      </c>
      <c r="X4074">
        <v>3.45</v>
      </c>
      <c r="Y4074">
        <v>-621451</v>
      </c>
      <c r="Z4074">
        <v>-38841</v>
      </c>
      <c r="AA4074">
        <v>-2.06</v>
      </c>
      <c r="AB4074">
        <v>16</v>
      </c>
      <c r="AC4074">
        <v>6</v>
      </c>
      <c r="AD4074">
        <v>10</v>
      </c>
      <c r="AE4074">
        <v>37.5</v>
      </c>
      <c r="AF4074">
        <v>17</v>
      </c>
      <c r="AG4074">
        <v>0</v>
      </c>
      <c r="AH4074">
        <v>7</v>
      </c>
      <c r="AI4074">
        <v>9</v>
      </c>
      <c r="AJ4074" s="301">
        <v>43919</v>
      </c>
      <c r="AK4074">
        <v>903</v>
      </c>
      <c r="AL4074">
        <v>1979</v>
      </c>
      <c r="AM4074" s="301">
        <v>43828</v>
      </c>
      <c r="AN4074">
        <v>1095</v>
      </c>
      <c r="AO4074">
        <v>2820</v>
      </c>
      <c r="AP4074" s="301">
        <v>43645</v>
      </c>
      <c r="AQ4074">
        <v>1140</v>
      </c>
      <c r="AR4074">
        <v>3245</v>
      </c>
      <c r="AS4074" s="301">
        <v>43280</v>
      </c>
      <c r="AT4074">
        <v>1975</v>
      </c>
      <c r="AU4074">
        <v>3820</v>
      </c>
    </row>
    <row r="4075" spans="1:47" x14ac:dyDescent="0.2">
      <c r="A4075" s="102">
        <v>3883</v>
      </c>
      <c r="B4075">
        <v>4631</v>
      </c>
      <c r="C4075" t="s">
        <v>1088</v>
      </c>
      <c r="D4075" t="s">
        <v>920</v>
      </c>
      <c r="E4075">
        <v>2685</v>
      </c>
      <c r="F4075">
        <v>2636</v>
      </c>
      <c r="G4075">
        <v>400</v>
      </c>
      <c r="H4075" t="s">
        <v>901</v>
      </c>
      <c r="I4075">
        <v>4849</v>
      </c>
      <c r="J4075" t="s">
        <v>448</v>
      </c>
      <c r="K4075" t="s">
        <v>910</v>
      </c>
      <c r="L4075">
        <v>2773</v>
      </c>
      <c r="M4075">
        <v>2667</v>
      </c>
      <c r="N4075">
        <v>400</v>
      </c>
      <c r="O4075" t="s">
        <v>898</v>
      </c>
      <c r="P4075">
        <v>0.96420594308020202</v>
      </c>
      <c r="Q4075">
        <v>0.86173304668905903</v>
      </c>
      <c r="R4075">
        <v>8.5651340557048403E-3</v>
      </c>
      <c r="S4075">
        <v>2.9809090556416801E-2</v>
      </c>
      <c r="T4075">
        <v>-0.22408557740162499</v>
      </c>
      <c r="U4075">
        <v>0.22408557740162499</v>
      </c>
      <c r="V4075">
        <v>0.37105978166099601</v>
      </c>
      <c r="W4075">
        <v>-2.56</v>
      </c>
      <c r="X4075">
        <v>1.1599999999999999</v>
      </c>
      <c r="Y4075">
        <v>-625277</v>
      </c>
      <c r="Z4075">
        <v>-62528</v>
      </c>
      <c r="AA4075">
        <v>-3.02</v>
      </c>
      <c r="AB4075">
        <v>10</v>
      </c>
      <c r="AC4075">
        <v>4</v>
      </c>
      <c r="AD4075">
        <v>6</v>
      </c>
      <c r="AE4075">
        <v>40</v>
      </c>
      <c r="AF4075">
        <v>12</v>
      </c>
      <c r="AG4075">
        <v>1</v>
      </c>
      <c r="AH4075">
        <v>6</v>
      </c>
      <c r="AI4075">
        <v>3</v>
      </c>
      <c r="AJ4075" s="301">
        <v>43919</v>
      </c>
      <c r="AK4075">
        <v>2479</v>
      </c>
      <c r="AL4075">
        <v>2100</v>
      </c>
      <c r="AM4075" s="301">
        <v>43828</v>
      </c>
      <c r="AN4075">
        <v>3035</v>
      </c>
      <c r="AO4075">
        <v>4775</v>
      </c>
      <c r="AP4075" s="301">
        <v>43645</v>
      </c>
      <c r="AQ4075">
        <v>2906</v>
      </c>
      <c r="AR4075">
        <v>4265</v>
      </c>
      <c r="AS4075" s="301">
        <v>43280</v>
      </c>
      <c r="AT4075">
        <v>3450</v>
      </c>
      <c r="AU4075">
        <v>5350</v>
      </c>
    </row>
    <row r="4076" spans="1:47" x14ac:dyDescent="0.2">
      <c r="A4076" s="102">
        <v>1052</v>
      </c>
      <c r="B4076">
        <v>4091</v>
      </c>
      <c r="C4076" t="s">
        <v>1334</v>
      </c>
      <c r="D4076" t="s">
        <v>920</v>
      </c>
      <c r="E4076">
        <v>1721</v>
      </c>
      <c r="F4076">
        <v>1751</v>
      </c>
      <c r="G4076">
        <v>600</v>
      </c>
      <c r="H4076" t="s">
        <v>901</v>
      </c>
      <c r="I4076">
        <v>5938</v>
      </c>
      <c r="J4076" t="s">
        <v>1395</v>
      </c>
      <c r="K4076" t="s">
        <v>1032</v>
      </c>
      <c r="L4076">
        <v>1514</v>
      </c>
      <c r="M4076">
        <v>1480</v>
      </c>
      <c r="N4076">
        <v>700</v>
      </c>
      <c r="O4076" t="s">
        <v>898</v>
      </c>
      <c r="P4076">
        <v>0.86443416283141095</v>
      </c>
      <c r="Q4076">
        <v>0.94638774499905798</v>
      </c>
      <c r="R4076">
        <v>2.1148935935633599E-2</v>
      </c>
      <c r="S4076">
        <v>2.3346892459383999E-3</v>
      </c>
      <c r="T4076">
        <v>-0.72398232099284099</v>
      </c>
      <c r="U4076">
        <v>0.72398232099284099</v>
      </c>
      <c r="V4076">
        <v>1.35347820403304</v>
      </c>
      <c r="W4076">
        <v>-4.8</v>
      </c>
      <c r="X4076">
        <v>1.39</v>
      </c>
      <c r="Y4076">
        <v>-626452</v>
      </c>
      <c r="Z4076">
        <v>-41763</v>
      </c>
      <c r="AA4076">
        <v>-2</v>
      </c>
      <c r="AB4076">
        <v>15</v>
      </c>
      <c r="AC4076">
        <v>7</v>
      </c>
      <c r="AD4076">
        <v>8</v>
      </c>
      <c r="AE4076">
        <v>46.67</v>
      </c>
      <c r="AF4076">
        <v>17</v>
      </c>
      <c r="AG4076">
        <v>1</v>
      </c>
      <c r="AH4076">
        <v>4</v>
      </c>
      <c r="AI4076">
        <v>10</v>
      </c>
      <c r="AJ4076" s="301">
        <v>43919</v>
      </c>
      <c r="AK4076">
        <v>1662</v>
      </c>
      <c r="AL4076">
        <v>1332</v>
      </c>
      <c r="AM4076" s="301">
        <v>43828</v>
      </c>
      <c r="AN4076">
        <v>2428</v>
      </c>
      <c r="AO4076">
        <v>1889</v>
      </c>
      <c r="AP4076" s="301">
        <v>43645</v>
      </c>
      <c r="AQ4076">
        <v>2285</v>
      </c>
      <c r="AR4076">
        <v>1774</v>
      </c>
      <c r="AS4076" s="301">
        <v>43280</v>
      </c>
      <c r="AT4076">
        <v>1526</v>
      </c>
      <c r="AU4076">
        <v>2190</v>
      </c>
    </row>
    <row r="4077" spans="1:47" x14ac:dyDescent="0.2">
      <c r="A4077" s="102">
        <v>2989</v>
      </c>
      <c r="B4077">
        <v>8058</v>
      </c>
      <c r="C4077" t="s">
        <v>1140</v>
      </c>
      <c r="D4077" t="s">
        <v>905</v>
      </c>
      <c r="E4077">
        <v>2250</v>
      </c>
      <c r="F4077">
        <v>2233</v>
      </c>
      <c r="G4077">
        <v>500</v>
      </c>
      <c r="H4077" t="s">
        <v>901</v>
      </c>
      <c r="I4077">
        <v>9616</v>
      </c>
      <c r="J4077" t="s">
        <v>1156</v>
      </c>
      <c r="K4077" t="s">
        <v>910</v>
      </c>
      <c r="L4077">
        <v>3730</v>
      </c>
      <c r="M4077">
        <v>3595</v>
      </c>
      <c r="N4077">
        <v>300</v>
      </c>
      <c r="O4077" t="s">
        <v>898</v>
      </c>
      <c r="P4077">
        <v>0.78717076851122703</v>
      </c>
      <c r="Q4077">
        <v>0.89736331903768696</v>
      </c>
      <c r="R4077">
        <v>0.26434423532042001</v>
      </c>
      <c r="S4077">
        <v>3.8624377331621697E-2</v>
      </c>
      <c r="T4077">
        <v>-1.32719212633219</v>
      </c>
      <c r="U4077">
        <v>1.32719212633219</v>
      </c>
      <c r="V4077">
        <v>1.43417052340997</v>
      </c>
      <c r="W4077">
        <v>-32.83</v>
      </c>
      <c r="X4077">
        <v>3.52</v>
      </c>
      <c r="Y4077">
        <v>-631283</v>
      </c>
      <c r="Z4077">
        <v>-39455</v>
      </c>
      <c r="AA4077">
        <v>-2.25</v>
      </c>
      <c r="AB4077">
        <v>16</v>
      </c>
      <c r="AC4077">
        <v>5</v>
      </c>
      <c r="AD4077">
        <v>11</v>
      </c>
      <c r="AE4077">
        <v>31.25</v>
      </c>
      <c r="AF4077">
        <v>17</v>
      </c>
      <c r="AG4077">
        <v>1</v>
      </c>
      <c r="AH4077">
        <v>6</v>
      </c>
      <c r="AI4077">
        <v>9</v>
      </c>
      <c r="AJ4077" s="301">
        <v>43919</v>
      </c>
      <c r="AK4077">
        <v>2378.5</v>
      </c>
      <c r="AL4077">
        <v>2291</v>
      </c>
      <c r="AM4077" s="301">
        <v>43828</v>
      </c>
      <c r="AN4077">
        <v>2900</v>
      </c>
      <c r="AO4077">
        <v>5180</v>
      </c>
      <c r="AP4077" s="301">
        <v>43645</v>
      </c>
      <c r="AQ4077">
        <v>2910.5</v>
      </c>
      <c r="AR4077">
        <v>5240</v>
      </c>
      <c r="AS4077" s="301">
        <v>43280</v>
      </c>
      <c r="AT4077">
        <v>3051</v>
      </c>
      <c r="AU4077">
        <v>5940</v>
      </c>
    </row>
    <row r="4078" spans="1:47" x14ac:dyDescent="0.2">
      <c r="A4078" s="102">
        <v>2612</v>
      </c>
      <c r="B4078">
        <v>4506</v>
      </c>
      <c r="C4078" t="s">
        <v>1187</v>
      </c>
      <c r="D4078" t="s">
        <v>918</v>
      </c>
      <c r="E4078">
        <v>1505</v>
      </c>
      <c r="F4078">
        <v>1453</v>
      </c>
      <c r="G4078">
        <v>700</v>
      </c>
      <c r="H4078" t="s">
        <v>901</v>
      </c>
      <c r="I4078">
        <v>8012</v>
      </c>
      <c r="J4078" t="s">
        <v>1055</v>
      </c>
      <c r="K4078" t="s">
        <v>905</v>
      </c>
      <c r="L4078">
        <v>1330</v>
      </c>
      <c r="M4078">
        <v>1330</v>
      </c>
      <c r="N4078">
        <v>800</v>
      </c>
      <c r="O4078" t="s">
        <v>898</v>
      </c>
      <c r="P4078">
        <v>0.73389910993903495</v>
      </c>
      <c r="Q4078">
        <v>0.90822140568419496</v>
      </c>
      <c r="R4078">
        <v>7.8366582832500503E-2</v>
      </c>
      <c r="S4078">
        <v>6.0932933510882199E-2</v>
      </c>
      <c r="T4078">
        <v>-0.416238679926005</v>
      </c>
      <c r="U4078">
        <v>0.416238679926005</v>
      </c>
      <c r="V4078">
        <v>0.28058369564094499</v>
      </c>
      <c r="W4078">
        <v>-2.04</v>
      </c>
      <c r="X4078">
        <v>4.6100000000000003</v>
      </c>
      <c r="Y4078">
        <v>-639474</v>
      </c>
      <c r="Z4078">
        <v>-42632</v>
      </c>
      <c r="AA4078">
        <v>-2.2599999999999998</v>
      </c>
      <c r="AB4078">
        <v>15</v>
      </c>
      <c r="AC4078">
        <v>4</v>
      </c>
      <c r="AD4078">
        <v>11</v>
      </c>
      <c r="AE4078">
        <v>26.67</v>
      </c>
      <c r="AF4078">
        <v>16</v>
      </c>
      <c r="AG4078">
        <v>2</v>
      </c>
      <c r="AH4078">
        <v>5</v>
      </c>
      <c r="AI4078">
        <v>8</v>
      </c>
      <c r="AJ4078" s="301">
        <v>43919</v>
      </c>
      <c r="AK4078">
        <v>1442</v>
      </c>
      <c r="AL4078">
        <v>1347</v>
      </c>
      <c r="AM4078" s="301">
        <v>43828</v>
      </c>
      <c r="AN4078">
        <v>2130</v>
      </c>
      <c r="AO4078">
        <v>1630</v>
      </c>
      <c r="AP4078" s="301">
        <v>43645</v>
      </c>
      <c r="AQ4078">
        <v>2128</v>
      </c>
      <c r="AR4078">
        <v>1650</v>
      </c>
      <c r="AS4078" s="301">
        <v>43280</v>
      </c>
      <c r="AT4078">
        <v>2276</v>
      </c>
      <c r="AU4078">
        <v>1691</v>
      </c>
    </row>
    <row r="4079" spans="1:47" x14ac:dyDescent="0.2">
      <c r="A4079" s="102">
        <v>835</v>
      </c>
      <c r="B4079">
        <v>4005</v>
      </c>
      <c r="C4079" t="s">
        <v>1072</v>
      </c>
      <c r="D4079" t="s">
        <v>920</v>
      </c>
      <c r="E4079">
        <v>313</v>
      </c>
      <c r="F4079">
        <v>312</v>
      </c>
      <c r="G4079">
        <v>3500</v>
      </c>
      <c r="H4079" t="s">
        <v>901</v>
      </c>
      <c r="I4079">
        <v>7976</v>
      </c>
      <c r="J4079" t="s">
        <v>936</v>
      </c>
      <c r="K4079" t="s">
        <v>919</v>
      </c>
      <c r="L4079">
        <v>1351</v>
      </c>
      <c r="M4079">
        <v>1370</v>
      </c>
      <c r="N4079">
        <v>800</v>
      </c>
      <c r="O4079" t="s">
        <v>898</v>
      </c>
      <c r="P4079">
        <v>0.74872074348395701</v>
      </c>
      <c r="Q4079">
        <v>0.95053340456760205</v>
      </c>
      <c r="R4079">
        <v>9.6289055797463705E-2</v>
      </c>
      <c r="S4079">
        <v>4.11649728815742E-3</v>
      </c>
      <c r="T4079">
        <v>-0.83106227010451195</v>
      </c>
      <c r="U4079">
        <v>0.83106227010451195</v>
      </c>
      <c r="V4079">
        <v>7.5207754051461503E-2</v>
      </c>
      <c r="W4079">
        <v>-3.88</v>
      </c>
      <c r="X4079">
        <v>0.36</v>
      </c>
      <c r="Y4079">
        <v>-641288</v>
      </c>
      <c r="Z4079">
        <v>-33752</v>
      </c>
      <c r="AA4079">
        <v>-1.68</v>
      </c>
      <c r="AB4079">
        <v>19</v>
      </c>
      <c r="AC4079">
        <v>7</v>
      </c>
      <c r="AD4079">
        <v>12</v>
      </c>
      <c r="AE4079">
        <v>36.840000000000003</v>
      </c>
      <c r="AF4079">
        <v>19</v>
      </c>
      <c r="AG4079">
        <v>1</v>
      </c>
      <c r="AH4079">
        <v>4</v>
      </c>
      <c r="AI4079">
        <v>14</v>
      </c>
      <c r="AJ4079" s="301">
        <v>43919</v>
      </c>
      <c r="AK4079">
        <v>329</v>
      </c>
      <c r="AL4079">
        <v>1547</v>
      </c>
      <c r="AM4079" s="301">
        <v>43828</v>
      </c>
      <c r="AN4079">
        <v>498</v>
      </c>
      <c r="AO4079">
        <v>1638</v>
      </c>
      <c r="AP4079" s="301">
        <v>43645</v>
      </c>
      <c r="AQ4079">
        <v>515</v>
      </c>
      <c r="AR4079">
        <v>1770</v>
      </c>
      <c r="AS4079" s="301">
        <v>43280</v>
      </c>
      <c r="AT4079">
        <v>623</v>
      </c>
      <c r="AU4079">
        <v>2244</v>
      </c>
    </row>
    <row r="4080" spans="1:47" x14ac:dyDescent="0.2">
      <c r="A4080" s="102">
        <v>2514</v>
      </c>
      <c r="B4080">
        <v>1417</v>
      </c>
      <c r="C4080" t="s">
        <v>1462</v>
      </c>
      <c r="D4080" t="s">
        <v>907</v>
      </c>
      <c r="E4080">
        <v>1611</v>
      </c>
      <c r="F4080">
        <v>1595</v>
      </c>
      <c r="G4080">
        <v>600</v>
      </c>
      <c r="H4080" t="s">
        <v>901</v>
      </c>
      <c r="I4080">
        <v>7272</v>
      </c>
      <c r="J4080" t="s">
        <v>1039</v>
      </c>
      <c r="K4080" t="s">
        <v>913</v>
      </c>
      <c r="L4080">
        <v>1670</v>
      </c>
      <c r="M4080">
        <v>1639</v>
      </c>
      <c r="N4080">
        <v>600</v>
      </c>
      <c r="O4080" t="s">
        <v>898</v>
      </c>
      <c r="P4080">
        <v>0.87914479897817299</v>
      </c>
      <c r="Q4080">
        <v>0.91069878261361004</v>
      </c>
      <c r="R4080" s="15">
        <v>0.46826167871301</v>
      </c>
      <c r="S4080">
        <v>3.1454767753347303E-2</v>
      </c>
      <c r="T4080">
        <v>-0.33996441716256298</v>
      </c>
      <c r="U4080">
        <v>0.33996441716256298</v>
      </c>
      <c r="V4080">
        <v>0.74703643901412997</v>
      </c>
      <c r="W4080">
        <v>-2.25</v>
      </c>
      <c r="X4080">
        <v>2.68</v>
      </c>
      <c r="Y4080">
        <v>-647731</v>
      </c>
      <c r="Z4080">
        <v>-38102</v>
      </c>
      <c r="AA4080">
        <v>-1.87</v>
      </c>
      <c r="AB4080">
        <v>17</v>
      </c>
      <c r="AC4080">
        <v>3</v>
      </c>
      <c r="AD4080">
        <v>14</v>
      </c>
      <c r="AE4080">
        <v>17.649999999999999</v>
      </c>
      <c r="AF4080">
        <v>19</v>
      </c>
      <c r="AG4080">
        <v>1</v>
      </c>
      <c r="AH4080">
        <v>3</v>
      </c>
      <c r="AI4080">
        <v>13</v>
      </c>
      <c r="AJ4080" s="301">
        <v>43919</v>
      </c>
      <c r="AK4080">
        <v>1375</v>
      </c>
      <c r="AL4080">
        <v>1350</v>
      </c>
      <c r="AM4080" s="301">
        <v>43828</v>
      </c>
      <c r="AN4080">
        <v>1651</v>
      </c>
      <c r="AO4080">
        <v>2203</v>
      </c>
      <c r="AP4080" s="301">
        <v>43645</v>
      </c>
      <c r="AQ4080">
        <v>1652</v>
      </c>
      <c r="AR4080">
        <v>1960</v>
      </c>
      <c r="AS4080" s="301">
        <v>43280</v>
      </c>
      <c r="AT4080">
        <v>1687</v>
      </c>
      <c r="AU4080">
        <v>2795</v>
      </c>
    </row>
    <row r="4081" spans="1:47" x14ac:dyDescent="0.2">
      <c r="A4081" s="102">
        <v>2505</v>
      </c>
      <c r="B4081">
        <v>9024</v>
      </c>
      <c r="C4081" t="s">
        <v>1463</v>
      </c>
      <c r="D4081" t="s">
        <v>976</v>
      </c>
      <c r="E4081">
        <v>1199</v>
      </c>
      <c r="F4081">
        <v>1180</v>
      </c>
      <c r="G4081">
        <v>900</v>
      </c>
      <c r="H4081" t="s">
        <v>901</v>
      </c>
      <c r="I4081">
        <v>9616</v>
      </c>
      <c r="J4081" t="s">
        <v>1156</v>
      </c>
      <c r="K4081" t="s">
        <v>910</v>
      </c>
      <c r="L4081">
        <v>3730</v>
      </c>
      <c r="M4081">
        <v>3595</v>
      </c>
      <c r="N4081">
        <v>300</v>
      </c>
      <c r="O4081" t="s">
        <v>898</v>
      </c>
      <c r="P4081">
        <v>0.62215885335051702</v>
      </c>
      <c r="Q4081">
        <v>0.91100905042821301</v>
      </c>
      <c r="R4081">
        <v>0.175554806007093</v>
      </c>
      <c r="S4081" s="15">
        <v>7.7119566580187995E-2</v>
      </c>
      <c r="T4081">
        <v>-1.55411899242731</v>
      </c>
      <c r="U4081">
        <v>1.55411899242731</v>
      </c>
      <c r="V4081">
        <v>1.5894823925408501</v>
      </c>
      <c r="W4081">
        <v>-39.090000000000003</v>
      </c>
      <c r="X4081">
        <v>1.53</v>
      </c>
      <c r="Y4081">
        <v>-648759</v>
      </c>
      <c r="Z4081">
        <v>-38162</v>
      </c>
      <c r="AA4081">
        <v>-2.0699999999999998</v>
      </c>
      <c r="AB4081">
        <v>17</v>
      </c>
      <c r="AC4081">
        <v>5</v>
      </c>
      <c r="AD4081">
        <v>12</v>
      </c>
      <c r="AE4081">
        <v>29.41</v>
      </c>
      <c r="AF4081">
        <v>15</v>
      </c>
      <c r="AG4081">
        <v>2</v>
      </c>
      <c r="AH4081">
        <v>5</v>
      </c>
      <c r="AI4081">
        <v>10</v>
      </c>
      <c r="AJ4081" s="301">
        <v>43919</v>
      </c>
      <c r="AK4081">
        <v>1249</v>
      </c>
      <c r="AL4081">
        <v>2291</v>
      </c>
      <c r="AM4081" s="301">
        <v>43828</v>
      </c>
      <c r="AN4081">
        <v>1795</v>
      </c>
      <c r="AO4081">
        <v>5180</v>
      </c>
      <c r="AP4081" s="301">
        <v>43645</v>
      </c>
      <c r="AQ4081">
        <v>1826</v>
      </c>
      <c r="AR4081">
        <v>5240</v>
      </c>
      <c r="AS4081" s="301">
        <v>43280</v>
      </c>
      <c r="AT4081">
        <v>1837</v>
      </c>
      <c r="AU4081">
        <v>5940</v>
      </c>
    </row>
    <row r="4082" spans="1:47" x14ac:dyDescent="0.2">
      <c r="A4082" s="102">
        <v>1748</v>
      </c>
      <c r="B4082">
        <v>9303</v>
      </c>
      <c r="C4082" t="s">
        <v>1166</v>
      </c>
      <c r="D4082" t="s">
        <v>1184</v>
      </c>
      <c r="E4082">
        <v>1276</v>
      </c>
      <c r="F4082">
        <v>1286</v>
      </c>
      <c r="G4082">
        <v>800</v>
      </c>
      <c r="H4082" t="s">
        <v>898</v>
      </c>
      <c r="I4082">
        <v>9603</v>
      </c>
      <c r="J4082" t="s">
        <v>1013</v>
      </c>
      <c r="K4082" t="s">
        <v>910</v>
      </c>
      <c r="L4082">
        <v>1569</v>
      </c>
      <c r="M4082">
        <v>1540</v>
      </c>
      <c r="N4082">
        <v>700</v>
      </c>
      <c r="O4082" t="s">
        <v>901</v>
      </c>
      <c r="P4082">
        <v>0.89658519665768699</v>
      </c>
      <c r="Q4082">
        <v>0.931440057149718</v>
      </c>
      <c r="R4082">
        <v>0.230615796493327</v>
      </c>
      <c r="S4082">
        <v>9.1318457456213295E-2</v>
      </c>
      <c r="T4082">
        <v>0.41756464891605499</v>
      </c>
      <c r="U4082">
        <v>0.41756464891605499</v>
      </c>
      <c r="V4082">
        <v>0.16347379671888701</v>
      </c>
      <c r="W4082">
        <v>5.44</v>
      </c>
      <c r="X4082">
        <v>4.5599999999999996</v>
      </c>
      <c r="Y4082">
        <v>-658000</v>
      </c>
      <c r="Z4082">
        <v>-38706</v>
      </c>
      <c r="AA4082">
        <v>-2</v>
      </c>
      <c r="AB4082">
        <v>17</v>
      </c>
      <c r="AC4082">
        <v>4</v>
      </c>
      <c r="AD4082">
        <v>13</v>
      </c>
      <c r="AE4082">
        <v>23.53</v>
      </c>
      <c r="AF4082">
        <v>18</v>
      </c>
      <c r="AG4082">
        <v>2</v>
      </c>
      <c r="AH4082">
        <v>5</v>
      </c>
      <c r="AI4082">
        <v>10</v>
      </c>
      <c r="AJ4082" s="301">
        <v>43919</v>
      </c>
      <c r="AK4082">
        <v>1217</v>
      </c>
      <c r="AL4082">
        <v>1419</v>
      </c>
      <c r="AM4082" s="301">
        <v>43828</v>
      </c>
      <c r="AN4082">
        <v>1471</v>
      </c>
      <c r="AO4082">
        <v>3135</v>
      </c>
      <c r="AP4082" s="301">
        <v>43645</v>
      </c>
      <c r="AQ4082">
        <v>1417</v>
      </c>
      <c r="AR4082">
        <v>2719</v>
      </c>
      <c r="AS4082" s="301">
        <v>43280</v>
      </c>
      <c r="AT4082">
        <v>1330</v>
      </c>
      <c r="AU4082">
        <v>3240</v>
      </c>
    </row>
    <row r="4083" spans="1:47" x14ac:dyDescent="0.2">
      <c r="A4083" s="102">
        <v>1508</v>
      </c>
      <c r="B4083">
        <v>4506</v>
      </c>
      <c r="C4083" t="s">
        <v>1187</v>
      </c>
      <c r="D4083" t="s">
        <v>918</v>
      </c>
      <c r="E4083">
        <v>1505</v>
      </c>
      <c r="F4083">
        <v>1453</v>
      </c>
      <c r="G4083">
        <v>700</v>
      </c>
      <c r="H4083" t="s">
        <v>898</v>
      </c>
      <c r="I4083">
        <v>5411</v>
      </c>
      <c r="J4083" t="s">
        <v>1180</v>
      </c>
      <c r="K4083" t="s">
        <v>939</v>
      </c>
      <c r="L4083">
        <v>762</v>
      </c>
      <c r="M4083">
        <v>748</v>
      </c>
      <c r="N4083">
        <v>1400</v>
      </c>
      <c r="O4083" t="s">
        <v>901</v>
      </c>
      <c r="P4083">
        <v>0.73116355189125304</v>
      </c>
      <c r="Q4083">
        <v>0.93648711668842799</v>
      </c>
      <c r="R4083" s="15">
        <v>0.28740697657907599</v>
      </c>
      <c r="S4083">
        <v>6.7537280987615605E-2</v>
      </c>
      <c r="T4083">
        <v>0.16963689739097099</v>
      </c>
      <c r="U4083">
        <v>0.16963689739097099</v>
      </c>
      <c r="V4083">
        <v>0.140860263002205</v>
      </c>
      <c r="W4083">
        <v>1.33</v>
      </c>
      <c r="X4083">
        <v>2.96</v>
      </c>
      <c r="Y4083">
        <v>-674437</v>
      </c>
      <c r="Z4083">
        <v>-44962</v>
      </c>
      <c r="AA4083">
        <v>-2.4</v>
      </c>
      <c r="AB4083">
        <v>15</v>
      </c>
      <c r="AC4083">
        <v>5</v>
      </c>
      <c r="AD4083">
        <v>10</v>
      </c>
      <c r="AE4083">
        <v>33.33</v>
      </c>
      <c r="AF4083">
        <v>15</v>
      </c>
      <c r="AG4083">
        <v>3</v>
      </c>
      <c r="AH4083">
        <v>8</v>
      </c>
      <c r="AI4083">
        <v>4</v>
      </c>
      <c r="AJ4083" s="301">
        <v>43919</v>
      </c>
      <c r="AK4083">
        <v>1442</v>
      </c>
      <c r="AL4083">
        <v>767</v>
      </c>
      <c r="AM4083" s="301">
        <v>43828</v>
      </c>
      <c r="AN4083">
        <v>2130</v>
      </c>
      <c r="AO4083">
        <v>1411</v>
      </c>
      <c r="AP4083" s="301">
        <v>43645</v>
      </c>
      <c r="AQ4083">
        <v>2128</v>
      </c>
      <c r="AR4083">
        <v>1604</v>
      </c>
      <c r="AS4083" s="301">
        <v>43280</v>
      </c>
      <c r="AT4083">
        <v>2276</v>
      </c>
      <c r="AU4083">
        <v>2055</v>
      </c>
    </row>
    <row r="4084" spans="1:47" x14ac:dyDescent="0.2">
      <c r="A4084" s="102">
        <v>3080</v>
      </c>
      <c r="B4084">
        <v>1417</v>
      </c>
      <c r="C4084" t="s">
        <v>1462</v>
      </c>
      <c r="D4084" t="s">
        <v>907</v>
      </c>
      <c r="E4084">
        <v>1611</v>
      </c>
      <c r="F4084">
        <v>1595</v>
      </c>
      <c r="G4084">
        <v>600</v>
      </c>
      <c r="H4084" t="s">
        <v>901</v>
      </c>
      <c r="I4084">
        <v>2685</v>
      </c>
      <c r="J4084" t="s">
        <v>1479</v>
      </c>
      <c r="K4084" t="s">
        <v>921</v>
      </c>
      <c r="L4084">
        <v>1733</v>
      </c>
      <c r="M4084">
        <v>1726</v>
      </c>
      <c r="N4084">
        <v>600</v>
      </c>
      <c r="O4084" t="s">
        <v>898</v>
      </c>
      <c r="P4084">
        <v>0.912747316593849</v>
      </c>
      <c r="Q4084">
        <v>0.89422621730567298</v>
      </c>
      <c r="R4084">
        <v>2.4512445058645499E-2</v>
      </c>
      <c r="S4084">
        <v>1.1624778606386501E-2</v>
      </c>
      <c r="T4084">
        <v>-0.19970167043874301</v>
      </c>
      <c r="U4084">
        <v>0.19970167043874301</v>
      </c>
      <c r="V4084">
        <v>0.70321619663160795</v>
      </c>
      <c r="W4084">
        <v>-1.29</v>
      </c>
      <c r="X4084">
        <v>7.59</v>
      </c>
      <c r="Y4084">
        <v>-681791</v>
      </c>
      <c r="Z4084">
        <v>-32466</v>
      </c>
      <c r="AA4084">
        <v>-1.52</v>
      </c>
      <c r="AB4084">
        <v>21</v>
      </c>
      <c r="AC4084">
        <v>7</v>
      </c>
      <c r="AD4084">
        <v>14</v>
      </c>
      <c r="AE4084">
        <v>33.33</v>
      </c>
      <c r="AF4084">
        <v>16</v>
      </c>
      <c r="AG4084">
        <v>4</v>
      </c>
      <c r="AH4084">
        <v>8</v>
      </c>
      <c r="AI4084">
        <v>9</v>
      </c>
      <c r="AJ4084" s="301">
        <v>43919</v>
      </c>
      <c r="AK4084">
        <v>1375</v>
      </c>
      <c r="AL4084">
        <v>1291</v>
      </c>
      <c r="AM4084" s="301">
        <v>43828</v>
      </c>
      <c r="AN4084">
        <v>1651</v>
      </c>
      <c r="AO4084">
        <v>2489</v>
      </c>
      <c r="AP4084" s="301">
        <v>43645</v>
      </c>
      <c r="AQ4084">
        <v>1652</v>
      </c>
      <c r="AR4084">
        <v>2320</v>
      </c>
      <c r="AS4084" s="301">
        <v>43280</v>
      </c>
      <c r="AT4084">
        <v>1687</v>
      </c>
      <c r="AU4084">
        <v>1209</v>
      </c>
    </row>
    <row r="4085" spans="1:47" x14ac:dyDescent="0.2">
      <c r="A4085" s="102">
        <v>376</v>
      </c>
      <c r="B4085">
        <v>2327</v>
      </c>
      <c r="C4085" t="s">
        <v>1171</v>
      </c>
      <c r="D4085" t="s">
        <v>900</v>
      </c>
      <c r="E4085">
        <v>2942</v>
      </c>
      <c r="F4085">
        <v>2914</v>
      </c>
      <c r="G4085">
        <v>300</v>
      </c>
      <c r="H4085" t="s">
        <v>898</v>
      </c>
      <c r="I4085">
        <v>9603</v>
      </c>
      <c r="J4085" t="s">
        <v>1013</v>
      </c>
      <c r="K4085" t="s">
        <v>910</v>
      </c>
      <c r="L4085">
        <v>1569</v>
      </c>
      <c r="M4085">
        <v>1540</v>
      </c>
      <c r="N4085">
        <v>600</v>
      </c>
      <c r="O4085" t="s">
        <v>901</v>
      </c>
      <c r="P4085">
        <v>0.76767202675275603</v>
      </c>
      <c r="Q4085">
        <v>0.96129998861743504</v>
      </c>
      <c r="R4085">
        <v>0.26149956806952601</v>
      </c>
      <c r="S4085">
        <v>2.4544999296666702E-4</v>
      </c>
      <c r="T4085">
        <v>0.55613542570017904</v>
      </c>
      <c r="U4085">
        <v>0.55613542570017904</v>
      </c>
      <c r="V4085">
        <v>0.29869563533196802</v>
      </c>
      <c r="W4085">
        <v>7.2</v>
      </c>
      <c r="X4085">
        <v>5.7</v>
      </c>
      <c r="Y4085">
        <v>-705040</v>
      </c>
      <c r="Z4085">
        <v>-64095</v>
      </c>
      <c r="AA4085">
        <v>-3.25</v>
      </c>
      <c r="AB4085">
        <v>11</v>
      </c>
      <c r="AC4085">
        <v>3</v>
      </c>
      <c r="AD4085">
        <v>8</v>
      </c>
      <c r="AE4085">
        <v>27.27</v>
      </c>
      <c r="AF4085">
        <v>18</v>
      </c>
      <c r="AG4085">
        <v>0</v>
      </c>
      <c r="AH4085">
        <v>5</v>
      </c>
      <c r="AI4085">
        <v>6</v>
      </c>
      <c r="AJ4085" s="301">
        <v>43919</v>
      </c>
      <c r="AK4085">
        <v>2686</v>
      </c>
      <c r="AL4085">
        <v>1419</v>
      </c>
      <c r="AM4085" s="301">
        <v>43828</v>
      </c>
      <c r="AN4085">
        <v>3600</v>
      </c>
      <c r="AO4085">
        <v>3135</v>
      </c>
      <c r="AP4085" s="301">
        <v>43645</v>
      </c>
      <c r="AQ4085">
        <v>3515</v>
      </c>
      <c r="AR4085">
        <v>2719</v>
      </c>
      <c r="AS4085" s="301">
        <v>43280</v>
      </c>
      <c r="AT4085">
        <v>2762</v>
      </c>
      <c r="AU4085">
        <v>3240</v>
      </c>
    </row>
    <row r="4086" spans="1:47" x14ac:dyDescent="0.2">
      <c r="A4086" s="102">
        <v>1983</v>
      </c>
      <c r="B4086">
        <v>3405</v>
      </c>
      <c r="C4086" t="s">
        <v>1265</v>
      </c>
      <c r="D4086" t="s">
        <v>920</v>
      </c>
      <c r="E4086">
        <v>1120</v>
      </c>
      <c r="F4086">
        <v>1104</v>
      </c>
      <c r="G4086">
        <v>900</v>
      </c>
      <c r="H4086" t="s">
        <v>898</v>
      </c>
      <c r="I4086">
        <v>7012</v>
      </c>
      <c r="J4086" t="s">
        <v>1054</v>
      </c>
      <c r="K4086" t="s">
        <v>913</v>
      </c>
      <c r="L4086">
        <v>1524</v>
      </c>
      <c r="M4086">
        <v>1487</v>
      </c>
      <c r="N4086">
        <v>700</v>
      </c>
      <c r="O4086" t="s">
        <v>901</v>
      </c>
      <c r="P4086">
        <v>0.93012280856838103</v>
      </c>
      <c r="Q4086">
        <v>0.92542958872748604</v>
      </c>
      <c r="R4086">
        <v>0.159585825754814</v>
      </c>
      <c r="S4086" s="15">
        <v>6.1997666234351802E-2</v>
      </c>
      <c r="T4086">
        <v>1.7383787658822001</v>
      </c>
      <c r="U4086">
        <v>1.7383787658822001</v>
      </c>
      <c r="V4086">
        <v>1.80677859026002</v>
      </c>
      <c r="W4086">
        <v>7.08</v>
      </c>
      <c r="X4086">
        <v>4.54</v>
      </c>
      <c r="Y4086">
        <v>-713669</v>
      </c>
      <c r="Z4086">
        <v>-59472</v>
      </c>
      <c r="AA4086">
        <v>-3.16</v>
      </c>
      <c r="AB4086">
        <v>12</v>
      </c>
      <c r="AC4086">
        <v>2</v>
      </c>
      <c r="AD4086">
        <v>10</v>
      </c>
      <c r="AE4086">
        <v>16.670000000000002</v>
      </c>
      <c r="AF4086">
        <v>18</v>
      </c>
      <c r="AG4086">
        <v>0</v>
      </c>
      <c r="AH4086">
        <v>3</v>
      </c>
      <c r="AI4086">
        <v>9</v>
      </c>
      <c r="AJ4086" s="301">
        <v>43919</v>
      </c>
      <c r="AK4086">
        <v>1129</v>
      </c>
      <c r="AL4086">
        <v>1613</v>
      </c>
      <c r="AM4086" s="301">
        <v>43828</v>
      </c>
      <c r="AN4086">
        <v>1331</v>
      </c>
      <c r="AO4086">
        <v>2408</v>
      </c>
      <c r="AP4086" s="301">
        <v>43645</v>
      </c>
      <c r="AQ4086">
        <v>1308</v>
      </c>
      <c r="AR4086">
        <v>2584</v>
      </c>
      <c r="AS4086" s="301">
        <v>43280</v>
      </c>
      <c r="AT4086">
        <v>1497</v>
      </c>
      <c r="AU4086">
        <v>3200</v>
      </c>
    </row>
    <row r="4087" spans="1:47" x14ac:dyDescent="0.2">
      <c r="A4087" s="102">
        <v>857</v>
      </c>
      <c r="B4087">
        <v>2427</v>
      </c>
      <c r="C4087" t="s">
        <v>2050</v>
      </c>
      <c r="D4087" t="s">
        <v>910</v>
      </c>
      <c r="E4087">
        <v>672</v>
      </c>
      <c r="F4087">
        <v>677</v>
      </c>
      <c r="G4087">
        <v>1600</v>
      </c>
      <c r="H4087" t="s">
        <v>898</v>
      </c>
      <c r="I4087">
        <v>5020</v>
      </c>
      <c r="J4087" t="s">
        <v>1138</v>
      </c>
      <c r="K4087" t="s">
        <v>1090</v>
      </c>
      <c r="L4087">
        <v>379.7</v>
      </c>
      <c r="M4087">
        <v>378.3</v>
      </c>
      <c r="N4087">
        <v>2900</v>
      </c>
      <c r="O4087" t="s">
        <v>901</v>
      </c>
      <c r="P4087">
        <v>0.76118564734364702</v>
      </c>
      <c r="Q4087">
        <v>0.95015562806789899</v>
      </c>
      <c r="R4087">
        <v>0.35022392842519801</v>
      </c>
      <c r="S4087">
        <v>8.4304145292786598E-3</v>
      </c>
      <c r="T4087">
        <v>1.3607722789794401</v>
      </c>
      <c r="U4087">
        <v>1.3607722789794401</v>
      </c>
      <c r="V4087">
        <v>1.41887378509941</v>
      </c>
      <c r="W4087">
        <v>18.46</v>
      </c>
      <c r="X4087">
        <v>1.28</v>
      </c>
      <c r="Y4087">
        <v>-721856</v>
      </c>
      <c r="Z4087">
        <v>-42462</v>
      </c>
      <c r="AA4087">
        <v>-1.95</v>
      </c>
      <c r="AB4087">
        <v>17</v>
      </c>
      <c r="AC4087">
        <v>6</v>
      </c>
      <c r="AD4087">
        <v>11</v>
      </c>
      <c r="AE4087">
        <v>35.29</v>
      </c>
      <c r="AF4087">
        <v>14</v>
      </c>
      <c r="AG4087">
        <v>4</v>
      </c>
      <c r="AH4087">
        <v>8</v>
      </c>
      <c r="AI4087">
        <v>5</v>
      </c>
      <c r="AJ4087" s="301">
        <v>43919</v>
      </c>
      <c r="AK4087">
        <v>464</v>
      </c>
      <c r="AL4087">
        <v>367.8</v>
      </c>
      <c r="AM4087" s="301">
        <v>43828</v>
      </c>
      <c r="AN4087">
        <v>1158</v>
      </c>
      <c r="AO4087">
        <v>497.9</v>
      </c>
      <c r="AP4087" s="301">
        <v>43645</v>
      </c>
      <c r="AQ4087">
        <v>1349</v>
      </c>
      <c r="AR4087">
        <v>545.79999999999995</v>
      </c>
      <c r="AS4087" s="301">
        <v>43280</v>
      </c>
      <c r="AT4087">
        <v>1991</v>
      </c>
      <c r="AU4087">
        <v>757.9</v>
      </c>
    </row>
    <row r="4088" spans="1:47" x14ac:dyDescent="0.2">
      <c r="A4088" s="102">
        <v>1360</v>
      </c>
      <c r="B4088">
        <v>1332</v>
      </c>
      <c r="C4088" t="s">
        <v>1174</v>
      </c>
      <c r="D4088" t="s">
        <v>974</v>
      </c>
      <c r="E4088">
        <v>468</v>
      </c>
      <c r="F4088">
        <v>456</v>
      </c>
      <c r="G4088">
        <v>2300</v>
      </c>
      <c r="H4088" t="s">
        <v>901</v>
      </c>
      <c r="I4088">
        <v>6473</v>
      </c>
      <c r="J4088" t="s">
        <v>806</v>
      </c>
      <c r="K4088" t="s">
        <v>909</v>
      </c>
      <c r="L4088">
        <v>816</v>
      </c>
      <c r="M4088">
        <v>805</v>
      </c>
      <c r="N4088">
        <v>1300</v>
      </c>
      <c r="O4088" t="s">
        <v>898</v>
      </c>
      <c r="P4088">
        <v>0.83937377462243701</v>
      </c>
      <c r="Q4088">
        <v>0.94016458903941702</v>
      </c>
      <c r="R4088" s="15">
        <v>1.66020290938138E-3</v>
      </c>
      <c r="S4088">
        <v>4.2646459718695198E-2</v>
      </c>
      <c r="T4088">
        <v>-0.810903173291454</v>
      </c>
      <c r="U4088">
        <v>0.810903173291454</v>
      </c>
      <c r="V4088">
        <v>0.73887867273595798</v>
      </c>
      <c r="W4088">
        <v>-6.81</v>
      </c>
      <c r="X4088">
        <v>0.22</v>
      </c>
      <c r="Y4088">
        <v>-725918</v>
      </c>
      <c r="Z4088">
        <v>-36296</v>
      </c>
      <c r="AA4088">
        <v>-1.81</v>
      </c>
      <c r="AB4088">
        <v>20</v>
      </c>
      <c r="AC4088">
        <v>6</v>
      </c>
      <c r="AD4088">
        <v>14</v>
      </c>
      <c r="AE4088">
        <v>30</v>
      </c>
      <c r="AF4088">
        <v>17</v>
      </c>
      <c r="AG4088">
        <v>1</v>
      </c>
      <c r="AH4088">
        <v>6</v>
      </c>
      <c r="AI4088">
        <v>13</v>
      </c>
      <c r="AJ4088" s="301">
        <v>43919</v>
      </c>
      <c r="AK4088">
        <v>517</v>
      </c>
      <c r="AL4088">
        <v>755</v>
      </c>
      <c r="AM4088" s="301">
        <v>43828</v>
      </c>
      <c r="AN4088">
        <v>652</v>
      </c>
      <c r="AO4088">
        <v>1301</v>
      </c>
      <c r="AP4088" s="301">
        <v>43645</v>
      </c>
      <c r="AQ4088">
        <v>674</v>
      </c>
      <c r="AR4088">
        <v>1355</v>
      </c>
      <c r="AS4088" s="301">
        <v>43280</v>
      </c>
      <c r="AT4088">
        <v>537</v>
      </c>
      <c r="AU4088">
        <v>1484</v>
      </c>
    </row>
    <row r="4089" spans="1:47" x14ac:dyDescent="0.2">
      <c r="A4089" s="102">
        <v>944</v>
      </c>
      <c r="B4089">
        <v>3087</v>
      </c>
      <c r="C4089" t="s">
        <v>1094</v>
      </c>
      <c r="D4089" t="s">
        <v>921</v>
      </c>
      <c r="E4089">
        <v>1721</v>
      </c>
      <c r="F4089">
        <v>1719</v>
      </c>
      <c r="G4089">
        <v>600</v>
      </c>
      <c r="H4089" t="s">
        <v>901</v>
      </c>
      <c r="I4089">
        <v>9616</v>
      </c>
      <c r="J4089" t="s">
        <v>1156</v>
      </c>
      <c r="K4089" t="s">
        <v>910</v>
      </c>
      <c r="L4089">
        <v>3730</v>
      </c>
      <c r="M4089">
        <v>3595</v>
      </c>
      <c r="N4089">
        <v>300</v>
      </c>
      <c r="O4089" t="s">
        <v>898</v>
      </c>
      <c r="P4089">
        <v>0.85177855648751699</v>
      </c>
      <c r="Q4089">
        <v>0.94864156576499903</v>
      </c>
      <c r="R4089">
        <v>0.19424506651050299</v>
      </c>
      <c r="S4089">
        <v>6.3889158701722099E-2</v>
      </c>
      <c r="T4089">
        <v>-1.1422682475643</v>
      </c>
      <c r="U4089">
        <v>1.1422682475643</v>
      </c>
      <c r="V4089">
        <v>1.3218655290810299</v>
      </c>
      <c r="W4089">
        <v>-25.47</v>
      </c>
      <c r="X4089">
        <v>4.37</v>
      </c>
      <c r="Y4089">
        <v>-731454</v>
      </c>
      <c r="Z4089">
        <v>-60954</v>
      </c>
      <c r="AA4089">
        <v>-3.31</v>
      </c>
      <c r="AB4089">
        <v>12</v>
      </c>
      <c r="AC4089">
        <v>1</v>
      </c>
      <c r="AD4089">
        <v>11</v>
      </c>
      <c r="AE4089">
        <v>8.33</v>
      </c>
      <c r="AF4089">
        <v>16</v>
      </c>
      <c r="AG4089">
        <v>0</v>
      </c>
      <c r="AH4089">
        <v>5</v>
      </c>
      <c r="AI4089">
        <v>7</v>
      </c>
      <c r="AJ4089" s="301">
        <v>43919</v>
      </c>
      <c r="AK4089">
        <v>1657</v>
      </c>
      <c r="AL4089">
        <v>2291</v>
      </c>
      <c r="AM4089" s="301">
        <v>43828</v>
      </c>
      <c r="AN4089">
        <v>2166</v>
      </c>
      <c r="AO4089">
        <v>5180</v>
      </c>
      <c r="AP4089" s="301">
        <v>43645</v>
      </c>
      <c r="AQ4089">
        <v>2077</v>
      </c>
      <c r="AR4089">
        <v>5240</v>
      </c>
      <c r="AS4089" s="301">
        <v>43280</v>
      </c>
      <c r="AT4089">
        <v>2140</v>
      </c>
      <c r="AU4089">
        <v>5940</v>
      </c>
    </row>
    <row r="4090" spans="1:47" x14ac:dyDescent="0.2">
      <c r="A4090" s="102">
        <v>3279</v>
      </c>
      <c r="B4090">
        <v>3632</v>
      </c>
      <c r="C4090" t="s">
        <v>1451</v>
      </c>
      <c r="D4090" t="s">
        <v>900</v>
      </c>
      <c r="E4090">
        <v>486</v>
      </c>
      <c r="F4090">
        <v>469</v>
      </c>
      <c r="G4090">
        <v>2200</v>
      </c>
      <c r="H4090" t="s">
        <v>901</v>
      </c>
      <c r="I4090">
        <v>7453</v>
      </c>
      <c r="J4090" t="s">
        <v>50</v>
      </c>
      <c r="K4090" t="s">
        <v>921</v>
      </c>
      <c r="L4090">
        <v>1533</v>
      </c>
      <c r="M4090">
        <v>1495</v>
      </c>
      <c r="N4090">
        <v>700</v>
      </c>
      <c r="O4090" t="s">
        <v>898</v>
      </c>
      <c r="P4090">
        <v>0.87024859905461505</v>
      </c>
      <c r="Q4090">
        <v>0.88653859431933402</v>
      </c>
      <c r="R4090">
        <v>1.38457823313319E-2</v>
      </c>
      <c r="S4090">
        <v>6.0689733836877001E-2</v>
      </c>
      <c r="T4090">
        <v>-0.24467343681759399</v>
      </c>
      <c r="U4090">
        <v>0.24467343681759399</v>
      </c>
      <c r="V4090">
        <v>0.21338569292940801</v>
      </c>
      <c r="W4090">
        <v>-2.6</v>
      </c>
      <c r="X4090">
        <v>1.4</v>
      </c>
      <c r="Y4090">
        <v>-732995</v>
      </c>
      <c r="Z4090">
        <v>-45812</v>
      </c>
      <c r="AA4090">
        <v>-2.04</v>
      </c>
      <c r="AB4090">
        <v>16</v>
      </c>
      <c r="AC4090">
        <v>5</v>
      </c>
      <c r="AD4090">
        <v>11</v>
      </c>
      <c r="AE4090">
        <v>31.25</v>
      </c>
      <c r="AF4090">
        <v>18</v>
      </c>
      <c r="AG4090">
        <v>3</v>
      </c>
      <c r="AH4090">
        <v>6</v>
      </c>
      <c r="AI4090">
        <v>7</v>
      </c>
      <c r="AJ4090" s="301">
        <v>43919</v>
      </c>
      <c r="AK4090">
        <v>404</v>
      </c>
      <c r="AL4090">
        <v>1204</v>
      </c>
      <c r="AM4090" s="301">
        <v>43828</v>
      </c>
      <c r="AN4090">
        <v>493</v>
      </c>
      <c r="AO4090">
        <v>2556</v>
      </c>
      <c r="AP4090" s="301">
        <v>43645</v>
      </c>
      <c r="AQ4090">
        <v>510</v>
      </c>
      <c r="AR4090">
        <v>1959</v>
      </c>
      <c r="AS4090" s="301">
        <v>43280</v>
      </c>
      <c r="AT4090">
        <v>587</v>
      </c>
      <c r="AU4090">
        <v>3775</v>
      </c>
    </row>
    <row r="4091" spans="1:47" x14ac:dyDescent="0.2">
      <c r="A4091" s="102">
        <v>1312</v>
      </c>
      <c r="B4091">
        <v>6471</v>
      </c>
      <c r="C4091" t="s">
        <v>805</v>
      </c>
      <c r="D4091" t="s">
        <v>909</v>
      </c>
      <c r="E4091">
        <v>782</v>
      </c>
      <c r="F4091">
        <v>777</v>
      </c>
      <c r="G4091">
        <v>1400</v>
      </c>
      <c r="H4091" t="s">
        <v>898</v>
      </c>
      <c r="I4091">
        <v>9603</v>
      </c>
      <c r="J4091" t="s">
        <v>1013</v>
      </c>
      <c r="K4091" t="s">
        <v>910</v>
      </c>
      <c r="L4091">
        <v>1569</v>
      </c>
      <c r="M4091">
        <v>1540</v>
      </c>
      <c r="N4091">
        <v>700</v>
      </c>
      <c r="O4091" t="s">
        <v>901</v>
      </c>
      <c r="P4091">
        <v>0.91007838830796595</v>
      </c>
      <c r="Q4091">
        <v>0.94134213225976804</v>
      </c>
      <c r="R4091">
        <v>0.159578018753295</v>
      </c>
      <c r="S4091">
        <v>4.3778156769490498E-2</v>
      </c>
      <c r="T4091">
        <v>0.86020478423993996</v>
      </c>
      <c r="U4091">
        <v>0.86020478423993996</v>
      </c>
      <c r="V4091">
        <v>0.54923188513203802</v>
      </c>
      <c r="W4091">
        <v>7.79</v>
      </c>
      <c r="X4091">
        <v>0.91</v>
      </c>
      <c r="Y4091">
        <v>-760702</v>
      </c>
      <c r="Z4091">
        <v>-54336</v>
      </c>
      <c r="AA4091">
        <v>-2.76</v>
      </c>
      <c r="AB4091">
        <v>14</v>
      </c>
      <c r="AC4091">
        <v>3</v>
      </c>
      <c r="AD4091">
        <v>11</v>
      </c>
      <c r="AE4091">
        <v>21.43</v>
      </c>
      <c r="AF4091">
        <v>19</v>
      </c>
      <c r="AG4091">
        <v>2</v>
      </c>
      <c r="AH4091">
        <v>6</v>
      </c>
      <c r="AI4091">
        <v>6</v>
      </c>
      <c r="AJ4091" s="301">
        <v>43919</v>
      </c>
      <c r="AK4091">
        <v>711</v>
      </c>
      <c r="AL4091">
        <v>1419</v>
      </c>
      <c r="AM4091" s="301">
        <v>43828</v>
      </c>
      <c r="AN4091">
        <v>1041</v>
      </c>
      <c r="AO4091">
        <v>3135</v>
      </c>
      <c r="AP4091" s="301">
        <v>43645</v>
      </c>
      <c r="AQ4091">
        <v>996</v>
      </c>
      <c r="AR4091">
        <v>2719</v>
      </c>
      <c r="AS4091" s="301">
        <v>43280</v>
      </c>
      <c r="AT4091">
        <v>1135</v>
      </c>
      <c r="AU4091">
        <v>3240</v>
      </c>
    </row>
    <row r="4092" spans="1:47" x14ac:dyDescent="0.2">
      <c r="A4092" s="102">
        <v>3445</v>
      </c>
      <c r="B4092">
        <v>3632</v>
      </c>
      <c r="C4092" t="s">
        <v>1451</v>
      </c>
      <c r="D4092" t="s">
        <v>900</v>
      </c>
      <c r="E4092">
        <v>486</v>
      </c>
      <c r="F4092">
        <v>469</v>
      </c>
      <c r="G4092">
        <v>2300</v>
      </c>
      <c r="H4092" t="s">
        <v>898</v>
      </c>
      <c r="I4092">
        <v>9603</v>
      </c>
      <c r="J4092" t="s">
        <v>1013</v>
      </c>
      <c r="K4092" t="s">
        <v>910</v>
      </c>
      <c r="L4092">
        <v>1569</v>
      </c>
      <c r="M4092">
        <v>1540</v>
      </c>
      <c r="N4092">
        <v>700</v>
      </c>
      <c r="O4092" t="s">
        <v>901</v>
      </c>
      <c r="P4092">
        <v>0.75621061242180598</v>
      </c>
      <c r="Q4092">
        <v>0.87974728486797404</v>
      </c>
      <c r="R4092">
        <v>0.11889425377917801</v>
      </c>
      <c r="S4092">
        <v>1.00031532041416E-2</v>
      </c>
      <c r="T4092">
        <v>0.91020241389391898</v>
      </c>
      <c r="U4092">
        <v>0.91020241389391898</v>
      </c>
      <c r="V4092">
        <v>0.88615283139440704</v>
      </c>
      <c r="W4092">
        <v>11.11</v>
      </c>
      <c r="X4092">
        <v>0.06</v>
      </c>
      <c r="Y4092">
        <v>-766575</v>
      </c>
      <c r="Z4092">
        <v>-45093</v>
      </c>
      <c r="AA4092">
        <v>-2.27</v>
      </c>
      <c r="AB4092">
        <v>17</v>
      </c>
      <c r="AC4092">
        <v>7</v>
      </c>
      <c r="AD4092">
        <v>10</v>
      </c>
      <c r="AE4092">
        <v>41.18</v>
      </c>
      <c r="AF4092">
        <v>19</v>
      </c>
      <c r="AG4092">
        <v>1</v>
      </c>
      <c r="AH4092">
        <v>5</v>
      </c>
      <c r="AI4092">
        <v>11</v>
      </c>
      <c r="AJ4092" s="301">
        <v>43919</v>
      </c>
      <c r="AK4092">
        <v>404</v>
      </c>
      <c r="AL4092">
        <v>1419</v>
      </c>
      <c r="AM4092" s="301">
        <v>43828</v>
      </c>
      <c r="AN4092">
        <v>493</v>
      </c>
      <c r="AO4092">
        <v>3135</v>
      </c>
      <c r="AP4092" s="301">
        <v>43645</v>
      </c>
      <c r="AQ4092">
        <v>510</v>
      </c>
      <c r="AR4092">
        <v>2719</v>
      </c>
      <c r="AS4092" s="301">
        <v>43280</v>
      </c>
      <c r="AT4092">
        <v>587</v>
      </c>
      <c r="AU4092">
        <v>3240</v>
      </c>
    </row>
    <row r="4093" spans="1:47" x14ac:dyDescent="0.2">
      <c r="A4093" s="102">
        <v>2013</v>
      </c>
      <c r="B4093">
        <v>3632</v>
      </c>
      <c r="C4093" t="s">
        <v>1451</v>
      </c>
      <c r="D4093" t="s">
        <v>900</v>
      </c>
      <c r="E4093">
        <v>486</v>
      </c>
      <c r="F4093">
        <v>469</v>
      </c>
      <c r="G4093">
        <v>2300</v>
      </c>
      <c r="H4093" t="s">
        <v>901</v>
      </c>
      <c r="I4093">
        <v>9616</v>
      </c>
      <c r="J4093" t="s">
        <v>1156</v>
      </c>
      <c r="K4093" t="s">
        <v>910</v>
      </c>
      <c r="L4093">
        <v>3730</v>
      </c>
      <c r="M4093">
        <v>3595</v>
      </c>
      <c r="N4093">
        <v>300</v>
      </c>
      <c r="O4093" t="s">
        <v>898</v>
      </c>
      <c r="P4093">
        <v>0.87985720305783399</v>
      </c>
      <c r="Q4093">
        <v>0.92440300806979003</v>
      </c>
      <c r="R4093">
        <v>8.2046361979415505E-2</v>
      </c>
      <c r="S4093">
        <v>7.6071293160007098E-3</v>
      </c>
      <c r="T4093">
        <v>-0.81122939723144305</v>
      </c>
      <c r="U4093">
        <v>0.81122939723144305</v>
      </c>
      <c r="V4093">
        <v>0.75960637612718696</v>
      </c>
      <c r="W4093">
        <v>-14.93</v>
      </c>
      <c r="X4093">
        <v>0.02</v>
      </c>
      <c r="Y4093">
        <v>-792092</v>
      </c>
      <c r="Z4093">
        <v>-41689</v>
      </c>
      <c r="AA4093">
        <v>-2.0299999999999998</v>
      </c>
      <c r="AB4093">
        <v>19</v>
      </c>
      <c r="AC4093">
        <v>6</v>
      </c>
      <c r="AD4093">
        <v>13</v>
      </c>
      <c r="AE4093">
        <v>31.58</v>
      </c>
      <c r="AF4093">
        <v>16</v>
      </c>
      <c r="AG4093">
        <v>2</v>
      </c>
      <c r="AH4093">
        <v>7</v>
      </c>
      <c r="AI4093">
        <v>10</v>
      </c>
      <c r="AJ4093" s="301">
        <v>43919</v>
      </c>
      <c r="AK4093">
        <v>404</v>
      </c>
      <c r="AL4093">
        <v>2291</v>
      </c>
      <c r="AM4093" s="301">
        <v>43828</v>
      </c>
      <c r="AN4093">
        <v>493</v>
      </c>
      <c r="AO4093">
        <v>5180</v>
      </c>
      <c r="AP4093" s="301">
        <v>43645</v>
      </c>
      <c r="AQ4093">
        <v>510</v>
      </c>
      <c r="AR4093">
        <v>5240</v>
      </c>
      <c r="AS4093" s="301">
        <v>43280</v>
      </c>
      <c r="AT4093">
        <v>587</v>
      </c>
      <c r="AU4093">
        <v>5940</v>
      </c>
    </row>
    <row r="4094" spans="1:47" x14ac:dyDescent="0.2">
      <c r="A4094" s="102">
        <v>2509</v>
      </c>
      <c r="B4094">
        <v>6807</v>
      </c>
      <c r="C4094" t="s">
        <v>233</v>
      </c>
      <c r="D4094" t="s">
        <v>903</v>
      </c>
      <c r="E4094">
        <v>1440</v>
      </c>
      <c r="F4094">
        <v>1398</v>
      </c>
      <c r="G4094">
        <v>700</v>
      </c>
      <c r="H4094" t="s">
        <v>901</v>
      </c>
      <c r="I4094">
        <v>8410</v>
      </c>
      <c r="J4094" t="s">
        <v>1047</v>
      </c>
      <c r="K4094" t="s">
        <v>940</v>
      </c>
      <c r="L4094">
        <v>297</v>
      </c>
      <c r="M4094">
        <v>297</v>
      </c>
      <c r="N4094">
        <v>3300</v>
      </c>
      <c r="O4094" t="s">
        <v>898</v>
      </c>
      <c r="P4094">
        <v>0.74744698120598696</v>
      </c>
      <c r="Q4094">
        <v>0.91094887215522202</v>
      </c>
      <c r="R4094">
        <v>0.327953142419523</v>
      </c>
      <c r="S4094">
        <v>1.4932518121397899E-2</v>
      </c>
      <c r="T4094">
        <v>-0.20420430650375401</v>
      </c>
      <c r="U4094">
        <v>0.20420430650375401</v>
      </c>
      <c r="V4094">
        <v>0.32106793388881</v>
      </c>
      <c r="W4094">
        <v>-1.65</v>
      </c>
      <c r="X4094">
        <v>0.15</v>
      </c>
      <c r="Y4094">
        <v>-801212</v>
      </c>
      <c r="Z4094">
        <v>-40061</v>
      </c>
      <c r="AA4094">
        <v>-2</v>
      </c>
      <c r="AB4094">
        <v>20</v>
      </c>
      <c r="AC4094">
        <v>8</v>
      </c>
      <c r="AD4094">
        <v>12</v>
      </c>
      <c r="AE4094">
        <v>40</v>
      </c>
      <c r="AF4094">
        <v>13</v>
      </c>
      <c r="AG4094">
        <v>4</v>
      </c>
      <c r="AH4094">
        <v>10</v>
      </c>
      <c r="AI4094">
        <v>6</v>
      </c>
      <c r="AJ4094" s="301">
        <v>43919</v>
      </c>
      <c r="AK4094">
        <v>1341</v>
      </c>
      <c r="AL4094">
        <v>285</v>
      </c>
      <c r="AM4094" s="301">
        <v>43828</v>
      </c>
      <c r="AN4094">
        <v>2218</v>
      </c>
      <c r="AO4094">
        <v>358</v>
      </c>
      <c r="AP4094" s="301">
        <v>43645</v>
      </c>
      <c r="AQ4094">
        <v>1645</v>
      </c>
      <c r="AR4094">
        <v>288</v>
      </c>
      <c r="AS4094" s="301">
        <v>43280</v>
      </c>
      <c r="AT4094">
        <v>1764</v>
      </c>
      <c r="AU4094">
        <v>334</v>
      </c>
    </row>
    <row r="4095" spans="1:47" x14ac:dyDescent="0.2">
      <c r="A4095" s="102">
        <v>829</v>
      </c>
      <c r="B4095">
        <v>9613</v>
      </c>
      <c r="C4095" t="s">
        <v>1183</v>
      </c>
      <c r="D4095" t="s">
        <v>900</v>
      </c>
      <c r="E4095">
        <v>1203</v>
      </c>
      <c r="F4095">
        <v>1177</v>
      </c>
      <c r="G4095">
        <v>900</v>
      </c>
      <c r="H4095" t="s">
        <v>901</v>
      </c>
      <c r="I4095">
        <v>9616</v>
      </c>
      <c r="J4095" t="s">
        <v>1156</v>
      </c>
      <c r="K4095" t="s">
        <v>910</v>
      </c>
      <c r="L4095">
        <v>3730</v>
      </c>
      <c r="M4095">
        <v>3595</v>
      </c>
      <c r="N4095">
        <v>300</v>
      </c>
      <c r="O4095" t="s">
        <v>898</v>
      </c>
      <c r="P4095">
        <v>0.96662188932717696</v>
      </c>
      <c r="Q4095">
        <v>0.95061425961577395</v>
      </c>
      <c r="R4095">
        <v>2.91998424312526E-2</v>
      </c>
      <c r="S4095">
        <v>1.5503188603734799E-2</v>
      </c>
      <c r="T4095">
        <v>-1.3871778810933999</v>
      </c>
      <c r="U4095">
        <v>1.3871778810933999</v>
      </c>
      <c r="V4095">
        <v>1.47825933545585</v>
      </c>
      <c r="W4095">
        <v>-20.94</v>
      </c>
      <c r="X4095">
        <v>1.78</v>
      </c>
      <c r="Y4095">
        <v>-805289</v>
      </c>
      <c r="Z4095">
        <v>-44738</v>
      </c>
      <c r="AA4095">
        <v>-2.52</v>
      </c>
      <c r="AB4095">
        <v>18</v>
      </c>
      <c r="AC4095">
        <v>5</v>
      </c>
      <c r="AD4095">
        <v>13</v>
      </c>
      <c r="AE4095">
        <v>27.78</v>
      </c>
      <c r="AF4095">
        <v>18</v>
      </c>
      <c r="AG4095">
        <v>2</v>
      </c>
      <c r="AH4095">
        <v>8</v>
      </c>
      <c r="AI4095">
        <v>8</v>
      </c>
      <c r="AJ4095" s="301">
        <v>43919</v>
      </c>
      <c r="AK4095">
        <v>1043</v>
      </c>
      <c r="AL4095">
        <v>2291</v>
      </c>
      <c r="AM4095" s="301">
        <v>43828</v>
      </c>
      <c r="AN4095">
        <v>1467</v>
      </c>
      <c r="AO4095">
        <v>5180</v>
      </c>
      <c r="AP4095" s="301">
        <v>43645</v>
      </c>
      <c r="AQ4095">
        <v>1461</v>
      </c>
      <c r="AR4095">
        <v>5240</v>
      </c>
      <c r="AS4095" s="301">
        <v>43280</v>
      </c>
      <c r="AT4095">
        <v>1251</v>
      </c>
      <c r="AU4095">
        <v>5940</v>
      </c>
    </row>
    <row r="4096" spans="1:47" x14ac:dyDescent="0.2">
      <c r="A4096" s="102">
        <v>3115</v>
      </c>
      <c r="B4096">
        <v>4506</v>
      </c>
      <c r="C4096" t="s">
        <v>1187</v>
      </c>
      <c r="D4096" t="s">
        <v>918</v>
      </c>
      <c r="E4096">
        <v>1505</v>
      </c>
      <c r="F4096">
        <v>1453</v>
      </c>
      <c r="G4096">
        <v>700</v>
      </c>
      <c r="H4096" t="s">
        <v>901</v>
      </c>
      <c r="I4096">
        <v>6141</v>
      </c>
      <c r="J4096" t="s">
        <v>1069</v>
      </c>
      <c r="K4096" t="s">
        <v>909</v>
      </c>
      <c r="L4096">
        <v>1254</v>
      </c>
      <c r="M4096">
        <v>1256</v>
      </c>
      <c r="N4096">
        <v>800</v>
      </c>
      <c r="O4096" t="s">
        <v>898</v>
      </c>
      <c r="P4096">
        <v>0.70190065280203495</v>
      </c>
      <c r="Q4096">
        <v>0.89298838560400495</v>
      </c>
      <c r="R4096" s="15">
        <v>0.212911307222486</v>
      </c>
      <c r="S4096">
        <v>1.65239303194432E-2</v>
      </c>
      <c r="T4096">
        <v>-0.86486940908251697</v>
      </c>
      <c r="U4096">
        <v>0.86486940908251697</v>
      </c>
      <c r="V4096">
        <v>0.77415866815167</v>
      </c>
      <c r="W4096">
        <v>-13.42</v>
      </c>
      <c r="X4096">
        <v>1.21</v>
      </c>
      <c r="Y4096">
        <v>-827768</v>
      </c>
      <c r="Z4096">
        <v>-45987</v>
      </c>
      <c r="AA4096">
        <v>-2.4500000000000002</v>
      </c>
      <c r="AB4096">
        <v>18</v>
      </c>
      <c r="AC4096">
        <v>6</v>
      </c>
      <c r="AD4096">
        <v>12</v>
      </c>
      <c r="AE4096">
        <v>33.33</v>
      </c>
      <c r="AF4096">
        <v>16</v>
      </c>
      <c r="AG4096">
        <v>3</v>
      </c>
      <c r="AH4096">
        <v>8</v>
      </c>
      <c r="AI4096">
        <v>7</v>
      </c>
      <c r="AJ4096" s="301">
        <v>43919</v>
      </c>
      <c r="AK4096">
        <v>1442</v>
      </c>
      <c r="AL4096">
        <v>906</v>
      </c>
      <c r="AM4096" s="301">
        <v>43828</v>
      </c>
      <c r="AN4096">
        <v>2130</v>
      </c>
      <c r="AO4096">
        <v>1690</v>
      </c>
      <c r="AP4096" s="301">
        <v>43645</v>
      </c>
      <c r="AQ4096">
        <v>2128</v>
      </c>
      <c r="AR4096">
        <v>1836</v>
      </c>
      <c r="AS4096" s="301">
        <v>43280</v>
      </c>
      <c r="AT4096">
        <v>2276</v>
      </c>
      <c r="AU4096">
        <v>1514</v>
      </c>
    </row>
    <row r="4097" spans="1:47" x14ac:dyDescent="0.2">
      <c r="A4097" s="102">
        <v>1233</v>
      </c>
      <c r="B4097">
        <v>3087</v>
      </c>
      <c r="C4097" t="s">
        <v>1094</v>
      </c>
      <c r="D4097" t="s">
        <v>921</v>
      </c>
      <c r="E4097">
        <v>1721</v>
      </c>
      <c r="F4097">
        <v>1719</v>
      </c>
      <c r="G4097">
        <v>600</v>
      </c>
      <c r="H4097" t="s">
        <v>901</v>
      </c>
      <c r="I4097">
        <v>6770</v>
      </c>
      <c r="J4097" t="s">
        <v>21</v>
      </c>
      <c r="K4097" t="s">
        <v>903</v>
      </c>
      <c r="L4097">
        <v>1390</v>
      </c>
      <c r="M4097">
        <v>1344</v>
      </c>
      <c r="N4097">
        <v>800</v>
      </c>
      <c r="O4097" t="s">
        <v>898</v>
      </c>
      <c r="P4097">
        <v>0.82205176326653595</v>
      </c>
      <c r="Q4097">
        <v>0.94295728798692002</v>
      </c>
      <c r="R4097">
        <v>0.244988479624766</v>
      </c>
      <c r="S4097" s="15">
        <v>3.7984666754161102E-2</v>
      </c>
      <c r="T4097">
        <v>-0.97263577225678899</v>
      </c>
      <c r="U4097">
        <v>0.97263577225678899</v>
      </c>
      <c r="V4097">
        <v>1.2800881188581299</v>
      </c>
      <c r="W4097">
        <v>-14.16</v>
      </c>
      <c r="X4097">
        <v>4.25</v>
      </c>
      <c r="Y4097">
        <v>-847447</v>
      </c>
      <c r="Z4097">
        <v>-52965</v>
      </c>
      <c r="AA4097">
        <v>-2.59</v>
      </c>
      <c r="AB4097">
        <v>16</v>
      </c>
      <c r="AC4097">
        <v>4</v>
      </c>
      <c r="AD4097">
        <v>12</v>
      </c>
      <c r="AE4097">
        <v>25</v>
      </c>
      <c r="AF4097">
        <v>17</v>
      </c>
      <c r="AG4097">
        <v>1</v>
      </c>
      <c r="AH4097">
        <v>5</v>
      </c>
      <c r="AI4097">
        <v>10</v>
      </c>
      <c r="AJ4097" s="301">
        <v>43919</v>
      </c>
      <c r="AK4097">
        <v>1657</v>
      </c>
      <c r="AL4097">
        <v>1055</v>
      </c>
      <c r="AM4097" s="301">
        <v>43828</v>
      </c>
      <c r="AN4097">
        <v>2166</v>
      </c>
      <c r="AO4097">
        <v>2492</v>
      </c>
      <c r="AP4097" s="301">
        <v>43645</v>
      </c>
      <c r="AQ4097">
        <v>2077</v>
      </c>
      <c r="AR4097">
        <v>1869</v>
      </c>
      <c r="AS4097" s="301">
        <v>43280</v>
      </c>
      <c r="AT4097">
        <v>2140</v>
      </c>
      <c r="AU4097">
        <v>2830</v>
      </c>
    </row>
    <row r="4098" spans="1:47" x14ac:dyDescent="0.2">
      <c r="A4098" s="102">
        <v>3490</v>
      </c>
      <c r="B4098">
        <v>2810</v>
      </c>
      <c r="C4098" t="s">
        <v>1092</v>
      </c>
      <c r="D4098" t="s">
        <v>923</v>
      </c>
      <c r="E4098">
        <v>3475</v>
      </c>
      <c r="F4098">
        <v>3455</v>
      </c>
      <c r="G4098">
        <v>300</v>
      </c>
      <c r="H4098" t="s">
        <v>901</v>
      </c>
      <c r="I4098">
        <v>7201</v>
      </c>
      <c r="J4098" t="s">
        <v>928</v>
      </c>
      <c r="K4098" t="s">
        <v>913</v>
      </c>
      <c r="L4098">
        <v>400.4</v>
      </c>
      <c r="M4098">
        <v>394.7</v>
      </c>
      <c r="N4098">
        <v>2600</v>
      </c>
      <c r="O4098" t="s">
        <v>898</v>
      </c>
      <c r="P4098">
        <v>0.66946259340282699</v>
      </c>
      <c r="Q4098">
        <v>0.87782904345231405</v>
      </c>
      <c r="R4098">
        <v>0.41947888737965999</v>
      </c>
      <c r="S4098">
        <v>5.87299402012606E-2</v>
      </c>
      <c r="T4098">
        <v>-0.294362787282058</v>
      </c>
      <c r="U4098">
        <v>0.294362787282058</v>
      </c>
      <c r="V4098">
        <v>0.50916443953339896</v>
      </c>
      <c r="W4098">
        <v>-2.4</v>
      </c>
      <c r="X4098">
        <v>0.99</v>
      </c>
      <c r="Y4098">
        <v>-853892</v>
      </c>
      <c r="Z4098">
        <v>-50229</v>
      </c>
      <c r="AA4098">
        <v>-2.78</v>
      </c>
      <c r="AB4098">
        <v>17</v>
      </c>
      <c r="AC4098">
        <v>3</v>
      </c>
      <c r="AD4098">
        <v>14</v>
      </c>
      <c r="AE4098">
        <v>17.649999999999999</v>
      </c>
      <c r="AF4098">
        <v>16</v>
      </c>
      <c r="AG4098">
        <v>1</v>
      </c>
      <c r="AH4098">
        <v>6</v>
      </c>
      <c r="AI4098">
        <v>10</v>
      </c>
      <c r="AJ4098" s="301">
        <v>43919</v>
      </c>
      <c r="AK4098">
        <v>3665</v>
      </c>
      <c r="AL4098">
        <v>384.9</v>
      </c>
      <c r="AM4098" s="301">
        <v>43828</v>
      </c>
      <c r="AN4098">
        <v>3730</v>
      </c>
      <c r="AO4098">
        <v>636.1</v>
      </c>
      <c r="AP4098" s="301">
        <v>43645</v>
      </c>
      <c r="AQ4098">
        <v>4145</v>
      </c>
      <c r="AR4098">
        <v>789.6</v>
      </c>
      <c r="AS4098" s="301">
        <v>43280</v>
      </c>
      <c r="AT4098">
        <v>3780</v>
      </c>
      <c r="AU4098">
        <v>1053</v>
      </c>
    </row>
    <row r="4099" spans="1:47" x14ac:dyDescent="0.2">
      <c r="A4099" s="102">
        <v>2262</v>
      </c>
      <c r="B4099">
        <v>2914</v>
      </c>
      <c r="C4099" t="s">
        <v>994</v>
      </c>
      <c r="D4099" t="s">
        <v>923</v>
      </c>
      <c r="E4099">
        <v>1998.5</v>
      </c>
      <c r="F4099">
        <v>1997</v>
      </c>
      <c r="G4099">
        <v>400</v>
      </c>
      <c r="H4099" t="s">
        <v>901</v>
      </c>
      <c r="I4099">
        <v>4203</v>
      </c>
      <c r="J4099" t="s">
        <v>533</v>
      </c>
      <c r="K4099" t="s">
        <v>920</v>
      </c>
      <c r="L4099">
        <v>2945</v>
      </c>
      <c r="M4099">
        <v>2890</v>
      </c>
      <c r="N4099">
        <v>300</v>
      </c>
      <c r="O4099" t="s">
        <v>898</v>
      </c>
      <c r="P4099">
        <v>0.86724852893049198</v>
      </c>
      <c r="Q4099">
        <v>0.91798221132221403</v>
      </c>
      <c r="R4099">
        <v>0.358843829139465</v>
      </c>
      <c r="S4099">
        <v>4.8834226341456899E-2</v>
      </c>
      <c r="T4099">
        <v>-0.84323123902613595</v>
      </c>
      <c r="U4099">
        <v>0.84323123902613595</v>
      </c>
      <c r="V4099">
        <v>0.78042329309994996</v>
      </c>
      <c r="W4099">
        <v>-9.5</v>
      </c>
      <c r="X4099">
        <v>7.87</v>
      </c>
      <c r="Y4099">
        <v>-891863</v>
      </c>
      <c r="Z4099">
        <v>-81078</v>
      </c>
      <c r="AA4099">
        <v>-3.91</v>
      </c>
      <c r="AB4099">
        <v>11</v>
      </c>
      <c r="AC4099">
        <v>1</v>
      </c>
      <c r="AD4099">
        <v>10</v>
      </c>
      <c r="AE4099">
        <v>9.09</v>
      </c>
      <c r="AF4099">
        <v>15</v>
      </c>
      <c r="AG4099">
        <v>1</v>
      </c>
      <c r="AH4099">
        <v>6</v>
      </c>
      <c r="AI4099">
        <v>4</v>
      </c>
      <c r="AJ4099" s="301">
        <v>43919</v>
      </c>
      <c r="AK4099">
        <v>2053.5</v>
      </c>
      <c r="AL4099">
        <v>2277</v>
      </c>
      <c r="AM4099" s="301">
        <v>43828</v>
      </c>
      <c r="AN4099">
        <v>2432.5</v>
      </c>
      <c r="AO4099">
        <v>4115</v>
      </c>
      <c r="AP4099" s="301">
        <v>43645</v>
      </c>
      <c r="AQ4099">
        <v>2401</v>
      </c>
      <c r="AR4099">
        <v>3905</v>
      </c>
      <c r="AS4099" s="301">
        <v>43280</v>
      </c>
      <c r="AT4099">
        <v>3013</v>
      </c>
      <c r="AU4099">
        <v>5305</v>
      </c>
    </row>
    <row r="4100" spans="1:47" x14ac:dyDescent="0.2">
      <c r="A4100" s="102">
        <v>1876</v>
      </c>
      <c r="B4100">
        <v>2685</v>
      </c>
      <c r="C4100" t="s">
        <v>1479</v>
      </c>
      <c r="D4100" t="s">
        <v>921</v>
      </c>
      <c r="E4100">
        <v>1733</v>
      </c>
      <c r="F4100">
        <v>1726</v>
      </c>
      <c r="G4100">
        <v>600</v>
      </c>
      <c r="H4100" t="s">
        <v>898</v>
      </c>
      <c r="I4100">
        <v>5803</v>
      </c>
      <c r="J4100" t="s">
        <v>23</v>
      </c>
      <c r="K4100" t="s">
        <v>911</v>
      </c>
      <c r="L4100">
        <v>312</v>
      </c>
      <c r="M4100">
        <v>308</v>
      </c>
      <c r="N4100">
        <v>3400</v>
      </c>
      <c r="O4100" t="s">
        <v>901</v>
      </c>
      <c r="P4100">
        <v>0.76517927193286395</v>
      </c>
      <c r="Q4100">
        <v>0.92804603841487099</v>
      </c>
      <c r="R4100">
        <v>0.46291010793989001</v>
      </c>
      <c r="S4100">
        <v>8.3811879665517203E-2</v>
      </c>
      <c r="T4100">
        <v>1.5236023910782299</v>
      </c>
      <c r="U4100">
        <v>1.5236023910782299</v>
      </c>
      <c r="V4100">
        <v>2.0346868072012998</v>
      </c>
      <c r="W4100">
        <v>11.64</v>
      </c>
      <c r="X4100">
        <v>1.1200000000000001</v>
      </c>
      <c r="Y4100">
        <v>-928351</v>
      </c>
      <c r="Z4100">
        <v>-46418</v>
      </c>
      <c r="AA4100">
        <v>-2.2799999999999998</v>
      </c>
      <c r="AB4100">
        <v>20</v>
      </c>
      <c r="AC4100">
        <v>6</v>
      </c>
      <c r="AD4100">
        <v>14</v>
      </c>
      <c r="AE4100">
        <v>30</v>
      </c>
      <c r="AF4100">
        <v>16</v>
      </c>
      <c r="AG4100">
        <v>3</v>
      </c>
      <c r="AH4100">
        <v>10</v>
      </c>
      <c r="AI4100">
        <v>7</v>
      </c>
      <c r="AJ4100" s="301">
        <v>43919</v>
      </c>
      <c r="AK4100">
        <v>1291</v>
      </c>
      <c r="AL4100">
        <v>317</v>
      </c>
      <c r="AM4100" s="301">
        <v>43828</v>
      </c>
      <c r="AN4100">
        <v>2489</v>
      </c>
      <c r="AO4100">
        <v>452</v>
      </c>
      <c r="AP4100" s="301">
        <v>43645</v>
      </c>
      <c r="AQ4100">
        <v>2320</v>
      </c>
      <c r="AR4100">
        <v>421</v>
      </c>
      <c r="AS4100" s="301">
        <v>43280</v>
      </c>
      <c r="AT4100">
        <v>1209</v>
      </c>
      <c r="AU4100">
        <v>689</v>
      </c>
    </row>
    <row r="4101" spans="1:47" x14ac:dyDescent="0.2">
      <c r="A4101" s="102">
        <v>3244</v>
      </c>
      <c r="B4101">
        <v>2587</v>
      </c>
      <c r="C4101" t="s">
        <v>1233</v>
      </c>
      <c r="D4101" t="s">
        <v>923</v>
      </c>
      <c r="E4101">
        <v>4200</v>
      </c>
      <c r="F4101">
        <v>4180</v>
      </c>
      <c r="G4101">
        <v>200</v>
      </c>
      <c r="H4101" t="s">
        <v>901</v>
      </c>
      <c r="I4101">
        <v>2685</v>
      </c>
      <c r="J4101" t="s">
        <v>1479</v>
      </c>
      <c r="K4101" t="s">
        <v>921</v>
      </c>
      <c r="L4101">
        <v>1733</v>
      </c>
      <c r="M4101">
        <v>1726</v>
      </c>
      <c r="N4101">
        <v>500</v>
      </c>
      <c r="O4101" t="s">
        <v>898</v>
      </c>
      <c r="P4101">
        <v>0.74592349214783804</v>
      </c>
      <c r="Q4101">
        <v>0.88799190252216298</v>
      </c>
      <c r="R4101">
        <v>8.1322183618849603E-2</v>
      </c>
      <c r="S4101" s="15">
        <v>8.4788890095707195E-4</v>
      </c>
      <c r="T4101">
        <v>-1.2042406201128499</v>
      </c>
      <c r="U4101">
        <v>1.2042406201128499</v>
      </c>
      <c r="V4101">
        <v>1.49416027147131</v>
      </c>
      <c r="W4101">
        <v>-13.97</v>
      </c>
      <c r="X4101">
        <v>3.23</v>
      </c>
      <c r="Y4101">
        <v>-962205</v>
      </c>
      <c r="Z4101">
        <v>-68729</v>
      </c>
      <c r="AA4101">
        <v>-3.75</v>
      </c>
      <c r="AB4101">
        <v>14</v>
      </c>
      <c r="AC4101">
        <v>3</v>
      </c>
      <c r="AD4101">
        <v>11</v>
      </c>
      <c r="AE4101">
        <v>21.43</v>
      </c>
      <c r="AF4101">
        <v>16</v>
      </c>
      <c r="AG4101">
        <v>1</v>
      </c>
      <c r="AH4101">
        <v>7</v>
      </c>
      <c r="AI4101">
        <v>6</v>
      </c>
      <c r="AJ4101" s="301">
        <v>43919</v>
      </c>
      <c r="AK4101">
        <v>4260</v>
      </c>
      <c r="AL4101">
        <v>1291</v>
      </c>
      <c r="AM4101" s="301">
        <v>43828</v>
      </c>
      <c r="AN4101">
        <v>4545</v>
      </c>
      <c r="AO4101">
        <v>2489</v>
      </c>
      <c r="AP4101" s="301">
        <v>43645</v>
      </c>
      <c r="AQ4101">
        <v>4710</v>
      </c>
      <c r="AR4101">
        <v>2320</v>
      </c>
      <c r="AS4101" s="301">
        <v>43280</v>
      </c>
      <c r="AT4101">
        <v>4670</v>
      </c>
      <c r="AU4101">
        <v>1209</v>
      </c>
    </row>
    <row r="4102" spans="1:47" x14ac:dyDescent="0.2">
      <c r="A4102" s="102">
        <v>1480</v>
      </c>
      <c r="B4102">
        <v>4506</v>
      </c>
      <c r="C4102" t="s">
        <v>1187</v>
      </c>
      <c r="D4102" t="s">
        <v>918</v>
      </c>
      <c r="E4102">
        <v>1505</v>
      </c>
      <c r="F4102">
        <v>1453</v>
      </c>
      <c r="G4102">
        <v>700</v>
      </c>
      <c r="H4102" t="s">
        <v>901</v>
      </c>
      <c r="I4102">
        <v>5401</v>
      </c>
      <c r="J4102" t="s">
        <v>1139</v>
      </c>
      <c r="K4102" t="s">
        <v>939</v>
      </c>
      <c r="L4102">
        <v>997.7</v>
      </c>
      <c r="M4102">
        <v>975.8</v>
      </c>
      <c r="N4102">
        <v>1000</v>
      </c>
      <c r="O4102" t="s">
        <v>898</v>
      </c>
      <c r="P4102">
        <v>0.66070773044567299</v>
      </c>
      <c r="Q4102">
        <v>0.93731622254977498</v>
      </c>
      <c r="R4102" s="15">
        <v>3.4281524116626702E-2</v>
      </c>
      <c r="S4102">
        <v>6.1497073718107698E-2</v>
      </c>
      <c r="T4102">
        <v>-0.17672546401794101</v>
      </c>
      <c r="U4102">
        <v>0.17672546401794101</v>
      </c>
      <c r="V4102">
        <v>0.21047876196666099</v>
      </c>
      <c r="W4102">
        <v>-1.53</v>
      </c>
      <c r="X4102">
        <v>4.0599999999999996</v>
      </c>
      <c r="Y4102">
        <v>-971855</v>
      </c>
      <c r="Z4102">
        <v>-69418</v>
      </c>
      <c r="AA4102">
        <v>-3.7</v>
      </c>
      <c r="AB4102">
        <v>14</v>
      </c>
      <c r="AC4102">
        <v>2</v>
      </c>
      <c r="AD4102">
        <v>12</v>
      </c>
      <c r="AE4102">
        <v>14.29</v>
      </c>
      <c r="AF4102">
        <v>18</v>
      </c>
      <c r="AG4102">
        <v>1</v>
      </c>
      <c r="AH4102">
        <v>6</v>
      </c>
      <c r="AI4102">
        <v>7</v>
      </c>
      <c r="AJ4102" s="301">
        <v>43919</v>
      </c>
      <c r="AK4102">
        <v>1442</v>
      </c>
      <c r="AL4102">
        <v>1006</v>
      </c>
      <c r="AM4102" s="301">
        <v>43828</v>
      </c>
      <c r="AN4102">
        <v>2130</v>
      </c>
      <c r="AO4102">
        <v>1654</v>
      </c>
      <c r="AP4102" s="301">
        <v>43645</v>
      </c>
      <c r="AQ4102">
        <v>2128</v>
      </c>
      <c r="AR4102">
        <v>1874</v>
      </c>
      <c r="AS4102" s="301">
        <v>43280</v>
      </c>
      <c r="AT4102">
        <v>2276</v>
      </c>
      <c r="AU4102">
        <v>2117</v>
      </c>
    </row>
    <row r="4103" spans="1:47" x14ac:dyDescent="0.2">
      <c r="A4103" s="102">
        <v>2060</v>
      </c>
      <c r="B4103">
        <v>4506</v>
      </c>
      <c r="C4103" t="s">
        <v>1187</v>
      </c>
      <c r="D4103" t="s">
        <v>918</v>
      </c>
      <c r="E4103">
        <v>1505</v>
      </c>
      <c r="F4103">
        <v>1453</v>
      </c>
      <c r="G4103">
        <v>700</v>
      </c>
      <c r="H4103" t="s">
        <v>898</v>
      </c>
      <c r="I4103">
        <v>5021</v>
      </c>
      <c r="J4103" t="s">
        <v>1391</v>
      </c>
      <c r="K4103" t="s">
        <v>1090</v>
      </c>
      <c r="L4103">
        <v>1576</v>
      </c>
      <c r="M4103">
        <v>1538</v>
      </c>
      <c r="N4103">
        <v>700</v>
      </c>
      <c r="O4103" t="s">
        <v>901</v>
      </c>
      <c r="P4103">
        <v>0.52735698928686403</v>
      </c>
      <c r="Q4103">
        <v>0.92315403409534402</v>
      </c>
      <c r="R4103">
        <v>8.6858724431409504E-2</v>
      </c>
      <c r="S4103">
        <v>4.9665654015702901E-2</v>
      </c>
      <c r="T4103">
        <v>0.86072535559312302</v>
      </c>
      <c r="U4103">
        <v>0.86072535559312302</v>
      </c>
      <c r="V4103">
        <v>1.05430177452782</v>
      </c>
      <c r="W4103">
        <v>4.29</v>
      </c>
      <c r="X4103">
        <v>5.53</v>
      </c>
      <c r="Y4103">
        <v>-1137346</v>
      </c>
      <c r="Z4103">
        <v>-71084</v>
      </c>
      <c r="AA4103">
        <v>-3.78</v>
      </c>
      <c r="AB4103">
        <v>16</v>
      </c>
      <c r="AC4103">
        <v>4</v>
      </c>
      <c r="AD4103">
        <v>12</v>
      </c>
      <c r="AE4103">
        <v>25</v>
      </c>
      <c r="AF4103">
        <v>14</v>
      </c>
      <c r="AG4103">
        <v>1</v>
      </c>
      <c r="AH4103">
        <v>8</v>
      </c>
      <c r="AI4103">
        <v>7</v>
      </c>
      <c r="AJ4103" s="301">
        <v>43919</v>
      </c>
      <c r="AK4103">
        <v>1442</v>
      </c>
      <c r="AL4103">
        <v>1508</v>
      </c>
      <c r="AM4103" s="301">
        <v>43828</v>
      </c>
      <c r="AN4103">
        <v>2130</v>
      </c>
      <c r="AO4103">
        <v>2515</v>
      </c>
      <c r="AP4103" s="301">
        <v>43645</v>
      </c>
      <c r="AQ4103">
        <v>2128</v>
      </c>
      <c r="AR4103">
        <v>2522</v>
      </c>
      <c r="AS4103" s="301">
        <v>43280</v>
      </c>
      <c r="AT4103">
        <v>2276</v>
      </c>
      <c r="AU4103">
        <v>3880</v>
      </c>
    </row>
    <row r="4104" spans="1:47" x14ac:dyDescent="0.2">
      <c r="AJ4104" s="301"/>
      <c r="AM4104" s="301"/>
      <c r="AP4104" s="301"/>
      <c r="AS4104" s="301"/>
    </row>
    <row r="4105" spans="1:47" x14ac:dyDescent="0.2">
      <c r="AJ4105" s="301"/>
      <c r="AM4105" s="301"/>
      <c r="AP4105" s="301"/>
      <c r="AS4105" s="301"/>
    </row>
    <row r="4106" spans="1:47" x14ac:dyDescent="0.2">
      <c r="S4106" s="15"/>
      <c r="AJ4106" s="301"/>
      <c r="AM4106" s="301"/>
      <c r="AP4106" s="301"/>
      <c r="AS4106" s="301"/>
    </row>
    <row r="4107" spans="1:47" x14ac:dyDescent="0.2">
      <c r="AJ4107" s="301"/>
      <c r="AM4107" s="301"/>
      <c r="AP4107" s="301"/>
      <c r="AS4107" s="301"/>
    </row>
    <row r="4108" spans="1:47" x14ac:dyDescent="0.2">
      <c r="AJ4108" s="301"/>
      <c r="AM4108" s="301"/>
      <c r="AP4108" s="301"/>
      <c r="AS4108" s="301"/>
    </row>
    <row r="4109" spans="1:47" x14ac:dyDescent="0.2">
      <c r="AJ4109" s="301"/>
      <c r="AM4109" s="301"/>
      <c r="AP4109" s="301"/>
      <c r="AS4109" s="301"/>
    </row>
    <row r="4110" spans="1:47" x14ac:dyDescent="0.2">
      <c r="AJ4110" s="301"/>
      <c r="AM4110" s="301"/>
      <c r="AP4110" s="301"/>
      <c r="AS4110" s="301"/>
    </row>
    <row r="4111" spans="1:47" x14ac:dyDescent="0.2">
      <c r="R4111" s="15"/>
      <c r="AJ4111" s="301"/>
      <c r="AM4111" s="301"/>
      <c r="AP4111" s="301"/>
      <c r="AS4111" s="301"/>
    </row>
    <row r="4112" spans="1:47" x14ac:dyDescent="0.2">
      <c r="AJ4112" s="301"/>
      <c r="AM4112" s="301"/>
      <c r="AP4112" s="301"/>
      <c r="AS4112" s="301"/>
    </row>
    <row r="4113" spans="18:45" x14ac:dyDescent="0.2">
      <c r="AJ4113" s="301"/>
      <c r="AM4113" s="301"/>
      <c r="AP4113" s="301"/>
      <c r="AS4113" s="301"/>
    </row>
    <row r="4114" spans="18:45" x14ac:dyDescent="0.2">
      <c r="AJ4114" s="301"/>
      <c r="AM4114" s="301"/>
      <c r="AP4114" s="301"/>
      <c r="AS4114" s="301"/>
    </row>
    <row r="4115" spans="18:45" x14ac:dyDescent="0.2">
      <c r="R4115" s="15"/>
      <c r="AJ4115" s="301"/>
      <c r="AM4115" s="301"/>
      <c r="AP4115" s="301"/>
      <c r="AS4115" s="301"/>
    </row>
    <row r="4116" spans="18:45" x14ac:dyDescent="0.2">
      <c r="R4116" s="15"/>
      <c r="AJ4116" s="301"/>
      <c r="AM4116" s="301"/>
      <c r="AP4116" s="301"/>
      <c r="AS4116" s="301"/>
    </row>
    <row r="4117" spans="18:45" x14ac:dyDescent="0.2">
      <c r="S4117" s="15"/>
      <c r="AJ4117" s="301"/>
      <c r="AM4117" s="301"/>
      <c r="AP4117" s="301"/>
      <c r="AS4117" s="301"/>
    </row>
    <row r="4118" spans="18:45" x14ac:dyDescent="0.2">
      <c r="AJ4118" s="301"/>
      <c r="AM4118" s="301"/>
      <c r="AP4118" s="301"/>
      <c r="AS4118" s="301"/>
    </row>
    <row r="4119" spans="18:45" x14ac:dyDescent="0.2">
      <c r="AJ4119" s="301"/>
      <c r="AM4119" s="301"/>
      <c r="AP4119" s="301"/>
      <c r="AS4119" s="301"/>
    </row>
    <row r="4120" spans="18:45" x14ac:dyDescent="0.2">
      <c r="AJ4120" s="301"/>
      <c r="AM4120" s="301"/>
      <c r="AP4120" s="301"/>
      <c r="AS4120" s="301"/>
    </row>
    <row r="4121" spans="18:45" x14ac:dyDescent="0.2">
      <c r="AJ4121" s="301"/>
      <c r="AM4121" s="301"/>
      <c r="AP4121" s="301"/>
      <c r="AS4121" s="301"/>
    </row>
    <row r="4122" spans="18:45" x14ac:dyDescent="0.2">
      <c r="R4122" s="15"/>
      <c r="S4122" s="15"/>
      <c r="AJ4122" s="301"/>
      <c r="AM4122" s="301"/>
      <c r="AP4122" s="301"/>
      <c r="AS4122" s="301"/>
    </row>
    <row r="4123" spans="18:45" x14ac:dyDescent="0.2">
      <c r="AJ4123" s="301"/>
      <c r="AM4123" s="301"/>
      <c r="AP4123" s="301"/>
      <c r="AS4123" s="301"/>
    </row>
    <row r="4124" spans="18:45" x14ac:dyDescent="0.2">
      <c r="S4124" s="15"/>
      <c r="AJ4124" s="301"/>
      <c r="AM4124" s="301"/>
      <c r="AP4124" s="301"/>
      <c r="AS4124" s="301"/>
    </row>
    <row r="4125" spans="18:45" x14ac:dyDescent="0.2">
      <c r="AJ4125" s="301"/>
      <c r="AM4125" s="301"/>
      <c r="AP4125" s="301"/>
      <c r="AS4125" s="301"/>
    </row>
    <row r="4126" spans="18:45" x14ac:dyDescent="0.2">
      <c r="AJ4126" s="301"/>
      <c r="AM4126" s="301"/>
      <c r="AP4126" s="301"/>
      <c r="AS4126" s="301"/>
    </row>
    <row r="4127" spans="18:45" x14ac:dyDescent="0.2">
      <c r="AJ4127" s="301"/>
      <c r="AM4127" s="301"/>
      <c r="AP4127" s="301"/>
      <c r="AS4127" s="301"/>
    </row>
    <row r="4128" spans="18:45" x14ac:dyDescent="0.2">
      <c r="AJ4128" s="301"/>
      <c r="AM4128" s="301"/>
      <c r="AP4128" s="301"/>
      <c r="AS4128" s="301"/>
    </row>
    <row r="4129" spans="19:45" x14ac:dyDescent="0.2">
      <c r="AJ4129" s="301"/>
      <c r="AM4129" s="301"/>
      <c r="AP4129" s="301"/>
      <c r="AS4129" s="301"/>
    </row>
    <row r="4130" spans="19:45" x14ac:dyDescent="0.2">
      <c r="AJ4130" s="301"/>
      <c r="AM4130" s="301"/>
      <c r="AP4130" s="301"/>
      <c r="AS4130" s="301"/>
    </row>
    <row r="4131" spans="19:45" x14ac:dyDescent="0.2">
      <c r="S4131" s="15"/>
      <c r="AJ4131" s="301"/>
      <c r="AM4131" s="301"/>
      <c r="AP4131" s="301"/>
      <c r="AS4131" s="301"/>
    </row>
    <row r="4132" spans="19:45" x14ac:dyDescent="0.2">
      <c r="AJ4132" s="301"/>
      <c r="AM4132" s="301"/>
      <c r="AP4132" s="301"/>
      <c r="AS4132" s="301"/>
    </row>
    <row r="4133" spans="19:45" x14ac:dyDescent="0.2">
      <c r="S4133" s="15"/>
      <c r="AJ4133" s="301"/>
      <c r="AM4133" s="301"/>
      <c r="AP4133" s="301"/>
      <c r="AS4133" s="301"/>
    </row>
    <row r="4134" spans="19:45" x14ac:dyDescent="0.2">
      <c r="AJ4134" s="301"/>
      <c r="AM4134" s="301"/>
      <c r="AP4134" s="301"/>
      <c r="AS4134" s="301"/>
    </row>
    <row r="4135" spans="19:45" x14ac:dyDescent="0.2">
      <c r="AJ4135" s="301"/>
      <c r="AM4135" s="301"/>
      <c r="AP4135" s="301"/>
      <c r="AS4135" s="301"/>
    </row>
    <row r="4136" spans="19:45" x14ac:dyDescent="0.2">
      <c r="AJ4136" s="301"/>
      <c r="AM4136" s="301"/>
      <c r="AP4136" s="301"/>
      <c r="AS4136" s="301"/>
    </row>
    <row r="4137" spans="19:45" x14ac:dyDescent="0.2">
      <c r="AJ4137" s="301"/>
      <c r="AM4137" s="301"/>
      <c r="AP4137" s="301"/>
      <c r="AS4137" s="301"/>
    </row>
    <row r="4138" spans="19:45" x14ac:dyDescent="0.2">
      <c r="AJ4138" s="301"/>
      <c r="AM4138" s="301"/>
      <c r="AP4138" s="301"/>
      <c r="AS4138" s="301"/>
    </row>
    <row r="4139" spans="19:45" x14ac:dyDescent="0.2">
      <c r="AJ4139" s="301"/>
      <c r="AM4139" s="301"/>
      <c r="AP4139" s="301"/>
      <c r="AS4139" s="301"/>
    </row>
    <row r="4140" spans="19:45" x14ac:dyDescent="0.2">
      <c r="AJ4140" s="301"/>
      <c r="AM4140" s="301"/>
      <c r="AP4140" s="301"/>
      <c r="AS4140" s="301"/>
    </row>
    <row r="4141" spans="19:45" x14ac:dyDescent="0.2">
      <c r="AJ4141" s="301"/>
      <c r="AM4141" s="301"/>
      <c r="AP4141" s="301"/>
      <c r="AS4141" s="301"/>
    </row>
    <row r="4142" spans="19:45" x14ac:dyDescent="0.2">
      <c r="AJ4142" s="301"/>
      <c r="AM4142" s="301"/>
      <c r="AP4142" s="301"/>
      <c r="AS4142" s="301"/>
    </row>
    <row r="4143" spans="19:45" x14ac:dyDescent="0.2">
      <c r="AJ4143" s="301"/>
      <c r="AM4143" s="301"/>
      <c r="AP4143" s="301"/>
      <c r="AS4143" s="301"/>
    </row>
    <row r="4144" spans="19:45" x14ac:dyDescent="0.2">
      <c r="AJ4144" s="301"/>
      <c r="AM4144" s="301"/>
      <c r="AP4144" s="301"/>
      <c r="AS4144" s="301"/>
    </row>
    <row r="4145" spans="18:45" x14ac:dyDescent="0.2">
      <c r="AJ4145" s="301"/>
      <c r="AM4145" s="301"/>
      <c r="AP4145" s="301"/>
      <c r="AS4145" s="301"/>
    </row>
    <row r="4146" spans="18:45" x14ac:dyDescent="0.2">
      <c r="R4146" s="15"/>
      <c r="AJ4146" s="301"/>
      <c r="AM4146" s="301"/>
      <c r="AP4146" s="301"/>
      <c r="AS4146" s="301"/>
    </row>
    <row r="4147" spans="18:45" x14ac:dyDescent="0.2">
      <c r="AJ4147" s="301"/>
      <c r="AM4147" s="301"/>
      <c r="AP4147" s="301"/>
      <c r="AS4147" s="301"/>
    </row>
    <row r="4148" spans="18:45" x14ac:dyDescent="0.2">
      <c r="AJ4148" s="301"/>
      <c r="AM4148" s="301"/>
      <c r="AP4148" s="301"/>
      <c r="AS4148" s="301"/>
    </row>
    <row r="4149" spans="18:45" x14ac:dyDescent="0.2">
      <c r="AJ4149" s="301"/>
      <c r="AM4149" s="301"/>
      <c r="AP4149" s="301"/>
      <c r="AS4149" s="301"/>
    </row>
    <row r="4150" spans="18:45" x14ac:dyDescent="0.2">
      <c r="AJ4150" s="301"/>
      <c r="AM4150" s="301"/>
      <c r="AP4150" s="301"/>
      <c r="AS4150" s="301"/>
    </row>
    <row r="4151" spans="18:45" x14ac:dyDescent="0.2">
      <c r="AJ4151" s="301"/>
      <c r="AM4151" s="301"/>
      <c r="AP4151" s="301"/>
      <c r="AS4151" s="301"/>
    </row>
    <row r="4152" spans="18:45" x14ac:dyDescent="0.2">
      <c r="AJ4152" s="301"/>
      <c r="AM4152" s="301"/>
      <c r="AP4152" s="301"/>
      <c r="AS4152" s="301"/>
    </row>
    <row r="4153" spans="18:45" x14ac:dyDescent="0.2">
      <c r="AJ4153" s="301"/>
      <c r="AM4153" s="301"/>
      <c r="AP4153" s="301"/>
      <c r="AS4153" s="301"/>
    </row>
    <row r="4154" spans="18:45" x14ac:dyDescent="0.2">
      <c r="AJ4154" s="301"/>
      <c r="AM4154" s="301"/>
      <c r="AP4154" s="301"/>
      <c r="AS4154" s="301"/>
    </row>
    <row r="4155" spans="18:45" x14ac:dyDescent="0.2">
      <c r="AJ4155" s="301"/>
      <c r="AM4155" s="301"/>
      <c r="AP4155" s="301"/>
      <c r="AS4155" s="301"/>
    </row>
    <row r="4156" spans="18:45" x14ac:dyDescent="0.2">
      <c r="AJ4156" s="301"/>
      <c r="AM4156" s="301"/>
      <c r="AP4156" s="301"/>
      <c r="AS4156" s="301"/>
    </row>
    <row r="4157" spans="18:45" x14ac:dyDescent="0.2">
      <c r="AJ4157" s="301"/>
      <c r="AM4157" s="301"/>
      <c r="AP4157" s="301"/>
      <c r="AS4157" s="301"/>
    </row>
    <row r="4158" spans="18:45" x14ac:dyDescent="0.2">
      <c r="S4158" s="15"/>
      <c r="AJ4158" s="301"/>
      <c r="AM4158" s="301"/>
      <c r="AP4158" s="301"/>
      <c r="AS4158" s="301"/>
    </row>
    <row r="4159" spans="18:45" x14ac:dyDescent="0.2">
      <c r="R4159" s="15"/>
      <c r="AJ4159" s="301"/>
      <c r="AM4159" s="301"/>
      <c r="AP4159" s="301"/>
      <c r="AS4159" s="301"/>
    </row>
    <row r="4160" spans="18:45" x14ac:dyDescent="0.2">
      <c r="S4160" s="15"/>
      <c r="AJ4160" s="301"/>
      <c r="AM4160" s="301"/>
      <c r="AP4160" s="301"/>
      <c r="AS4160" s="301"/>
    </row>
    <row r="4161" spans="19:45" x14ac:dyDescent="0.2">
      <c r="S4161" s="15"/>
      <c r="AJ4161" s="301"/>
      <c r="AM4161" s="301"/>
      <c r="AP4161" s="301"/>
      <c r="AS4161" s="301"/>
    </row>
    <row r="4162" spans="19:45" x14ac:dyDescent="0.2">
      <c r="AJ4162" s="301"/>
      <c r="AM4162" s="301"/>
      <c r="AP4162" s="301"/>
      <c r="AS4162" s="301"/>
    </row>
    <row r="4163" spans="19:45" x14ac:dyDescent="0.2">
      <c r="AJ4163" s="301"/>
      <c r="AM4163" s="301"/>
      <c r="AP4163" s="301"/>
      <c r="AS4163" s="301"/>
    </row>
    <row r="4164" spans="19:45" x14ac:dyDescent="0.2">
      <c r="AJ4164" s="301"/>
      <c r="AM4164" s="301"/>
      <c r="AP4164" s="301"/>
      <c r="AS4164" s="301"/>
    </row>
    <row r="4165" spans="19:45" x14ac:dyDescent="0.2">
      <c r="AJ4165" s="301"/>
      <c r="AM4165" s="301"/>
      <c r="AP4165" s="301"/>
      <c r="AS4165" s="301"/>
    </row>
    <row r="4166" spans="19:45" x14ac:dyDescent="0.2">
      <c r="AJ4166" s="301"/>
      <c r="AM4166" s="301"/>
      <c r="AP4166" s="301"/>
      <c r="AS4166" s="301"/>
    </row>
    <row r="4167" spans="19:45" x14ac:dyDescent="0.2">
      <c r="AJ4167" s="301"/>
      <c r="AM4167" s="301"/>
      <c r="AP4167" s="301"/>
      <c r="AS4167" s="301"/>
    </row>
    <row r="4168" spans="19:45" x14ac:dyDescent="0.2">
      <c r="AJ4168" s="301"/>
      <c r="AM4168" s="301"/>
      <c r="AP4168" s="301"/>
      <c r="AS4168" s="301"/>
    </row>
    <row r="4169" spans="19:45" x14ac:dyDescent="0.2">
      <c r="AJ4169" s="301"/>
      <c r="AM4169" s="301"/>
      <c r="AP4169" s="301"/>
      <c r="AS4169" s="301"/>
    </row>
    <row r="4170" spans="19:45" x14ac:dyDescent="0.2">
      <c r="AJ4170" s="301"/>
      <c r="AM4170" s="301"/>
      <c r="AP4170" s="301"/>
      <c r="AS4170" s="301"/>
    </row>
    <row r="4171" spans="19:45" x14ac:dyDescent="0.2">
      <c r="AJ4171" s="301"/>
      <c r="AM4171" s="301"/>
      <c r="AP4171" s="301"/>
      <c r="AS4171" s="301"/>
    </row>
    <row r="4172" spans="19:45" x14ac:dyDescent="0.2">
      <c r="AJ4172" s="301"/>
      <c r="AM4172" s="301"/>
      <c r="AP4172" s="301"/>
      <c r="AS4172" s="301"/>
    </row>
    <row r="4173" spans="19:45" x14ac:dyDescent="0.2">
      <c r="AJ4173" s="301"/>
      <c r="AM4173" s="301"/>
      <c r="AP4173" s="301"/>
      <c r="AS4173" s="301"/>
    </row>
    <row r="4174" spans="19:45" x14ac:dyDescent="0.2">
      <c r="AJ4174" s="301"/>
      <c r="AM4174" s="301"/>
      <c r="AP4174" s="301"/>
      <c r="AS4174" s="301"/>
    </row>
    <row r="4175" spans="19:45" x14ac:dyDescent="0.2">
      <c r="AJ4175" s="301"/>
      <c r="AM4175" s="301"/>
      <c r="AP4175" s="301"/>
      <c r="AS4175" s="301"/>
    </row>
    <row r="4176" spans="19:45" x14ac:dyDescent="0.2">
      <c r="AJ4176" s="301"/>
      <c r="AM4176" s="301"/>
      <c r="AP4176" s="301"/>
      <c r="AS4176" s="301"/>
    </row>
    <row r="4177" spans="18:45" x14ac:dyDescent="0.2">
      <c r="AJ4177" s="301"/>
      <c r="AM4177" s="301"/>
      <c r="AP4177" s="301"/>
      <c r="AS4177" s="301"/>
    </row>
    <row r="4178" spans="18:45" x14ac:dyDescent="0.2">
      <c r="AJ4178" s="301"/>
      <c r="AM4178" s="301"/>
      <c r="AP4178" s="301"/>
      <c r="AS4178" s="301"/>
    </row>
    <row r="4179" spans="18:45" x14ac:dyDescent="0.2">
      <c r="AJ4179" s="301"/>
      <c r="AM4179" s="301"/>
      <c r="AP4179" s="301"/>
      <c r="AS4179" s="301"/>
    </row>
    <row r="4180" spans="18:45" x14ac:dyDescent="0.2">
      <c r="AJ4180" s="301"/>
      <c r="AM4180" s="301"/>
      <c r="AP4180" s="301"/>
      <c r="AS4180" s="301"/>
    </row>
    <row r="4181" spans="18:45" x14ac:dyDescent="0.2">
      <c r="AJ4181" s="301"/>
      <c r="AM4181" s="301"/>
      <c r="AP4181" s="301"/>
      <c r="AS4181" s="301"/>
    </row>
    <row r="4182" spans="18:45" x14ac:dyDescent="0.2">
      <c r="AJ4182" s="301"/>
      <c r="AM4182" s="301"/>
      <c r="AP4182" s="301"/>
      <c r="AS4182" s="301"/>
    </row>
    <row r="4183" spans="18:45" x14ac:dyDescent="0.2">
      <c r="AJ4183" s="301"/>
      <c r="AM4183" s="301"/>
      <c r="AP4183" s="301"/>
      <c r="AS4183" s="301"/>
    </row>
    <row r="4184" spans="18:45" x14ac:dyDescent="0.2">
      <c r="S4184" s="15"/>
      <c r="AJ4184" s="301"/>
      <c r="AM4184" s="301"/>
      <c r="AP4184" s="301"/>
      <c r="AS4184" s="301"/>
    </row>
    <row r="4185" spans="18:45" x14ac:dyDescent="0.2">
      <c r="R4185" s="15"/>
      <c r="AJ4185" s="301"/>
      <c r="AM4185" s="301"/>
      <c r="AP4185" s="301"/>
      <c r="AS4185" s="301"/>
    </row>
    <row r="4186" spans="18:45" x14ac:dyDescent="0.2">
      <c r="AJ4186" s="301"/>
      <c r="AM4186" s="301"/>
      <c r="AP4186" s="301"/>
      <c r="AS4186" s="301"/>
    </row>
    <row r="4187" spans="18:45" x14ac:dyDescent="0.2">
      <c r="AJ4187" s="301"/>
      <c r="AM4187" s="301"/>
      <c r="AP4187" s="301"/>
      <c r="AS4187" s="301"/>
    </row>
    <row r="4188" spans="18:45" x14ac:dyDescent="0.2">
      <c r="AJ4188" s="301"/>
      <c r="AM4188" s="301"/>
      <c r="AP4188" s="301"/>
      <c r="AS4188" s="301"/>
    </row>
    <row r="4189" spans="18:45" x14ac:dyDescent="0.2">
      <c r="R4189" s="15"/>
      <c r="AJ4189" s="301"/>
      <c r="AM4189" s="301"/>
      <c r="AP4189" s="301"/>
      <c r="AS4189" s="301"/>
    </row>
    <row r="4190" spans="18:45" x14ac:dyDescent="0.2">
      <c r="AJ4190" s="301"/>
      <c r="AM4190" s="301"/>
      <c r="AP4190" s="301"/>
      <c r="AS4190" s="301"/>
    </row>
    <row r="4191" spans="18:45" x14ac:dyDescent="0.2">
      <c r="AJ4191" s="301"/>
      <c r="AM4191" s="301"/>
      <c r="AP4191" s="301"/>
      <c r="AS4191" s="301"/>
    </row>
    <row r="4192" spans="18:45" x14ac:dyDescent="0.2">
      <c r="AJ4192" s="301"/>
      <c r="AM4192" s="301"/>
      <c r="AP4192" s="301"/>
      <c r="AS4192" s="301"/>
    </row>
    <row r="4193" spans="18:45" x14ac:dyDescent="0.2">
      <c r="AJ4193" s="301"/>
      <c r="AM4193" s="301"/>
      <c r="AP4193" s="301"/>
      <c r="AS4193" s="301"/>
    </row>
    <row r="4194" spans="18:45" x14ac:dyDescent="0.2">
      <c r="AJ4194" s="301"/>
      <c r="AM4194" s="301"/>
      <c r="AP4194" s="301"/>
      <c r="AS4194" s="301"/>
    </row>
    <row r="4195" spans="18:45" x14ac:dyDescent="0.2">
      <c r="AJ4195" s="301"/>
      <c r="AM4195" s="301"/>
      <c r="AP4195" s="301"/>
      <c r="AS4195" s="301"/>
    </row>
    <row r="4196" spans="18:45" x14ac:dyDescent="0.2">
      <c r="AJ4196" s="301"/>
      <c r="AM4196" s="301"/>
      <c r="AP4196" s="301"/>
      <c r="AS4196" s="301"/>
    </row>
    <row r="4197" spans="18:45" x14ac:dyDescent="0.2">
      <c r="AJ4197" s="301"/>
      <c r="AM4197" s="301"/>
      <c r="AP4197" s="301"/>
      <c r="AS4197" s="301"/>
    </row>
    <row r="4198" spans="18:45" x14ac:dyDescent="0.2">
      <c r="S4198" s="15"/>
      <c r="AJ4198" s="301"/>
      <c r="AM4198" s="301"/>
      <c r="AP4198" s="301"/>
      <c r="AS4198" s="301"/>
    </row>
    <row r="4199" spans="18:45" x14ac:dyDescent="0.2">
      <c r="AJ4199" s="301"/>
      <c r="AM4199" s="301"/>
      <c r="AP4199" s="301"/>
      <c r="AS4199" s="301"/>
    </row>
    <row r="4200" spans="18:45" x14ac:dyDescent="0.2">
      <c r="S4200" s="15"/>
      <c r="AJ4200" s="301"/>
      <c r="AM4200" s="301"/>
      <c r="AP4200" s="301"/>
      <c r="AS4200" s="301"/>
    </row>
    <row r="4201" spans="18:45" x14ac:dyDescent="0.2">
      <c r="AJ4201" s="301"/>
      <c r="AM4201" s="301"/>
      <c r="AP4201" s="301"/>
      <c r="AS4201" s="301"/>
    </row>
    <row r="4202" spans="18:45" x14ac:dyDescent="0.2">
      <c r="AJ4202" s="301"/>
      <c r="AM4202" s="301"/>
      <c r="AP4202" s="301"/>
      <c r="AS4202" s="301"/>
    </row>
    <row r="4203" spans="18:45" x14ac:dyDescent="0.2">
      <c r="AJ4203" s="301"/>
      <c r="AM4203" s="301"/>
      <c r="AP4203" s="301"/>
      <c r="AS4203" s="301"/>
    </row>
    <row r="4204" spans="18:45" x14ac:dyDescent="0.2">
      <c r="AJ4204" s="301"/>
      <c r="AM4204" s="301"/>
      <c r="AP4204" s="301"/>
      <c r="AS4204" s="301"/>
    </row>
    <row r="4205" spans="18:45" x14ac:dyDescent="0.2">
      <c r="R4205" s="15"/>
      <c r="AJ4205" s="301"/>
      <c r="AM4205" s="301"/>
      <c r="AP4205" s="301"/>
      <c r="AS4205" s="301"/>
    </row>
    <row r="4206" spans="18:45" x14ac:dyDescent="0.2">
      <c r="AJ4206" s="301"/>
      <c r="AM4206" s="301"/>
      <c r="AP4206" s="301"/>
      <c r="AS4206" s="301"/>
    </row>
    <row r="4207" spans="18:45" x14ac:dyDescent="0.2">
      <c r="AJ4207" s="301"/>
      <c r="AM4207" s="301"/>
      <c r="AP4207" s="301"/>
      <c r="AS4207" s="301"/>
    </row>
    <row r="4208" spans="18:45" x14ac:dyDescent="0.2">
      <c r="AJ4208" s="301"/>
      <c r="AM4208" s="301"/>
      <c r="AP4208" s="301"/>
      <c r="AS4208" s="301"/>
    </row>
    <row r="4209" spans="18:45" x14ac:dyDescent="0.2">
      <c r="AJ4209" s="301"/>
      <c r="AM4209" s="301"/>
      <c r="AP4209" s="301"/>
      <c r="AS4209" s="301"/>
    </row>
    <row r="4210" spans="18:45" x14ac:dyDescent="0.2">
      <c r="AJ4210" s="301"/>
      <c r="AM4210" s="301"/>
      <c r="AP4210" s="301"/>
      <c r="AS4210" s="301"/>
    </row>
    <row r="4211" spans="18:45" x14ac:dyDescent="0.2">
      <c r="AJ4211" s="301"/>
      <c r="AM4211" s="301"/>
      <c r="AP4211" s="301"/>
      <c r="AS4211" s="301"/>
    </row>
    <row r="4212" spans="18:45" x14ac:dyDescent="0.2">
      <c r="S4212" s="15"/>
      <c r="AJ4212" s="301"/>
      <c r="AM4212" s="301"/>
      <c r="AP4212" s="301"/>
      <c r="AS4212" s="301"/>
    </row>
    <row r="4213" spans="18:45" x14ac:dyDescent="0.2">
      <c r="AJ4213" s="301"/>
      <c r="AM4213" s="301"/>
      <c r="AP4213" s="301"/>
      <c r="AS4213" s="301"/>
    </row>
    <row r="4214" spans="18:45" x14ac:dyDescent="0.2">
      <c r="AJ4214" s="301"/>
      <c r="AM4214" s="301"/>
      <c r="AP4214" s="301"/>
      <c r="AS4214" s="301"/>
    </row>
    <row r="4215" spans="18:45" x14ac:dyDescent="0.2">
      <c r="R4215" s="15"/>
      <c r="AJ4215" s="301"/>
      <c r="AM4215" s="301"/>
      <c r="AP4215" s="301"/>
      <c r="AS4215" s="301"/>
    </row>
    <row r="4216" spans="18:45" x14ac:dyDescent="0.2">
      <c r="AJ4216" s="301"/>
      <c r="AM4216" s="301"/>
      <c r="AP4216" s="301"/>
      <c r="AS4216" s="301"/>
    </row>
    <row r="4217" spans="18:45" x14ac:dyDescent="0.2">
      <c r="AJ4217" s="301"/>
      <c r="AM4217" s="301"/>
      <c r="AP4217" s="301"/>
      <c r="AS4217" s="301"/>
    </row>
    <row r="4218" spans="18:45" x14ac:dyDescent="0.2">
      <c r="AJ4218" s="301"/>
      <c r="AM4218" s="301"/>
      <c r="AP4218" s="301"/>
      <c r="AS4218" s="301"/>
    </row>
    <row r="4219" spans="18:45" x14ac:dyDescent="0.2">
      <c r="AJ4219" s="301"/>
      <c r="AM4219" s="301"/>
      <c r="AP4219" s="301"/>
      <c r="AS4219" s="301"/>
    </row>
    <row r="4220" spans="18:45" x14ac:dyDescent="0.2">
      <c r="R4220" s="15"/>
      <c r="AJ4220" s="301"/>
      <c r="AM4220" s="301"/>
      <c r="AP4220" s="301"/>
      <c r="AS4220" s="301"/>
    </row>
    <row r="4221" spans="18:45" x14ac:dyDescent="0.2">
      <c r="AJ4221" s="301"/>
      <c r="AM4221" s="301"/>
      <c r="AP4221" s="301"/>
      <c r="AS4221" s="301"/>
    </row>
    <row r="4222" spans="18:45" x14ac:dyDescent="0.2">
      <c r="AJ4222" s="301"/>
      <c r="AM4222" s="301"/>
      <c r="AP4222" s="301"/>
      <c r="AS4222" s="301"/>
    </row>
    <row r="4223" spans="18:45" x14ac:dyDescent="0.2">
      <c r="AJ4223" s="301"/>
      <c r="AM4223" s="301"/>
      <c r="AP4223" s="301"/>
      <c r="AS4223" s="301"/>
    </row>
    <row r="4224" spans="18:45" x14ac:dyDescent="0.2">
      <c r="AJ4224" s="301"/>
      <c r="AM4224" s="301"/>
      <c r="AP4224" s="301"/>
      <c r="AS4224" s="301"/>
    </row>
    <row r="4225" spans="19:45" x14ac:dyDescent="0.2">
      <c r="AJ4225" s="301"/>
      <c r="AM4225" s="301"/>
      <c r="AP4225" s="301"/>
      <c r="AS4225" s="301"/>
    </row>
    <row r="4226" spans="19:45" x14ac:dyDescent="0.2">
      <c r="AJ4226" s="301"/>
      <c r="AM4226" s="301"/>
      <c r="AP4226" s="301"/>
      <c r="AS4226" s="301"/>
    </row>
    <row r="4227" spans="19:45" x14ac:dyDescent="0.2">
      <c r="AJ4227" s="301"/>
      <c r="AM4227" s="301"/>
      <c r="AP4227" s="301"/>
      <c r="AS4227" s="301"/>
    </row>
    <row r="4228" spans="19:45" x14ac:dyDescent="0.2">
      <c r="S4228" s="15"/>
      <c r="AJ4228" s="301"/>
      <c r="AM4228" s="301"/>
      <c r="AP4228" s="301"/>
      <c r="AS4228" s="301"/>
    </row>
    <row r="4229" spans="19:45" x14ac:dyDescent="0.2">
      <c r="AJ4229" s="301"/>
      <c r="AM4229" s="301"/>
      <c r="AP4229" s="301"/>
      <c r="AS4229" s="301"/>
    </row>
    <row r="4230" spans="19:45" x14ac:dyDescent="0.2">
      <c r="S4230" s="15"/>
      <c r="AJ4230" s="301"/>
      <c r="AM4230" s="301"/>
      <c r="AP4230" s="301"/>
      <c r="AS4230" s="301"/>
    </row>
    <row r="4231" spans="19:45" x14ac:dyDescent="0.2">
      <c r="AJ4231" s="301"/>
      <c r="AM4231" s="301"/>
      <c r="AP4231" s="301"/>
      <c r="AS4231" s="301"/>
    </row>
    <row r="4232" spans="19:45" x14ac:dyDescent="0.2">
      <c r="AJ4232" s="301"/>
      <c r="AM4232" s="301"/>
      <c r="AP4232" s="301"/>
      <c r="AS4232" s="301"/>
    </row>
    <row r="4233" spans="19:45" x14ac:dyDescent="0.2">
      <c r="AJ4233" s="301"/>
      <c r="AM4233" s="301"/>
      <c r="AP4233" s="301"/>
      <c r="AS4233" s="301"/>
    </row>
    <row r="4234" spans="19:45" x14ac:dyDescent="0.2">
      <c r="AJ4234" s="301"/>
      <c r="AM4234" s="301"/>
      <c r="AP4234" s="301"/>
      <c r="AS4234" s="301"/>
    </row>
    <row r="4235" spans="19:45" x14ac:dyDescent="0.2">
      <c r="AJ4235" s="301"/>
      <c r="AM4235" s="301"/>
      <c r="AP4235" s="301"/>
      <c r="AS4235" s="301"/>
    </row>
    <row r="4236" spans="19:45" x14ac:dyDescent="0.2">
      <c r="AJ4236" s="301"/>
      <c r="AM4236" s="301"/>
      <c r="AP4236" s="301"/>
      <c r="AS4236" s="301"/>
    </row>
    <row r="4237" spans="19:45" x14ac:dyDescent="0.2">
      <c r="S4237" s="15"/>
      <c r="AJ4237" s="301"/>
      <c r="AM4237" s="301"/>
      <c r="AP4237" s="301"/>
      <c r="AS4237" s="301"/>
    </row>
    <row r="4238" spans="19:45" x14ac:dyDescent="0.2">
      <c r="AJ4238" s="301"/>
      <c r="AM4238" s="301"/>
      <c r="AP4238" s="301"/>
      <c r="AS4238" s="301"/>
    </row>
    <row r="4239" spans="19:45" x14ac:dyDescent="0.2">
      <c r="AJ4239" s="301"/>
      <c r="AM4239" s="301"/>
      <c r="AP4239" s="301"/>
      <c r="AS4239" s="301"/>
    </row>
    <row r="4240" spans="19:45" x14ac:dyDescent="0.2">
      <c r="AJ4240" s="301"/>
      <c r="AM4240" s="301"/>
      <c r="AP4240" s="301"/>
      <c r="AS4240" s="301"/>
    </row>
    <row r="4241" spans="19:45" x14ac:dyDescent="0.2">
      <c r="AJ4241" s="301"/>
      <c r="AM4241" s="301"/>
      <c r="AP4241" s="301"/>
      <c r="AS4241" s="301"/>
    </row>
    <row r="4242" spans="19:45" x14ac:dyDescent="0.2">
      <c r="S4242" s="15"/>
      <c r="AJ4242" s="301"/>
      <c r="AM4242" s="301"/>
      <c r="AP4242" s="301"/>
      <c r="AS4242" s="301"/>
    </row>
    <row r="4243" spans="19:45" x14ac:dyDescent="0.2">
      <c r="AJ4243" s="301"/>
      <c r="AM4243" s="301"/>
      <c r="AP4243" s="301"/>
      <c r="AS4243" s="301"/>
    </row>
    <row r="4244" spans="19:45" x14ac:dyDescent="0.2">
      <c r="AJ4244" s="301"/>
      <c r="AM4244" s="301"/>
      <c r="AP4244" s="301"/>
      <c r="AS4244" s="301"/>
    </row>
    <row r="4245" spans="19:45" x14ac:dyDescent="0.2">
      <c r="AJ4245" s="301"/>
      <c r="AM4245" s="301"/>
      <c r="AP4245" s="301"/>
      <c r="AS4245" s="301"/>
    </row>
    <row r="4246" spans="19:45" x14ac:dyDescent="0.2">
      <c r="S4246" s="15"/>
      <c r="AJ4246" s="301"/>
      <c r="AM4246" s="301"/>
      <c r="AP4246" s="301"/>
      <c r="AS4246" s="301"/>
    </row>
    <row r="4247" spans="19:45" x14ac:dyDescent="0.2">
      <c r="AJ4247" s="301"/>
      <c r="AM4247" s="301"/>
      <c r="AP4247" s="301"/>
      <c r="AS4247" s="301"/>
    </row>
    <row r="4248" spans="19:45" x14ac:dyDescent="0.2">
      <c r="AJ4248" s="301"/>
      <c r="AM4248" s="301"/>
      <c r="AP4248" s="301"/>
      <c r="AS4248" s="301"/>
    </row>
    <row r="4249" spans="19:45" x14ac:dyDescent="0.2">
      <c r="AJ4249" s="301"/>
      <c r="AM4249" s="301"/>
      <c r="AP4249" s="301"/>
      <c r="AS4249" s="301"/>
    </row>
    <row r="4250" spans="19:45" x14ac:dyDescent="0.2">
      <c r="S4250" s="15"/>
      <c r="AJ4250" s="301"/>
      <c r="AM4250" s="301"/>
      <c r="AP4250" s="301"/>
      <c r="AS4250" s="301"/>
    </row>
    <row r="4251" spans="19:45" x14ac:dyDescent="0.2">
      <c r="AJ4251" s="301"/>
      <c r="AM4251" s="301"/>
      <c r="AP4251" s="301"/>
      <c r="AS4251" s="301"/>
    </row>
    <row r="4252" spans="19:45" x14ac:dyDescent="0.2">
      <c r="AJ4252" s="301"/>
      <c r="AM4252" s="301"/>
      <c r="AP4252" s="301"/>
      <c r="AS4252" s="301"/>
    </row>
    <row r="4253" spans="19:45" x14ac:dyDescent="0.2">
      <c r="AJ4253" s="301"/>
      <c r="AM4253" s="301"/>
      <c r="AP4253" s="301"/>
      <c r="AS4253" s="301"/>
    </row>
    <row r="4254" spans="19:45" x14ac:dyDescent="0.2">
      <c r="AJ4254" s="301"/>
      <c r="AM4254" s="301"/>
      <c r="AP4254" s="301"/>
      <c r="AS4254" s="301"/>
    </row>
    <row r="4255" spans="19:45" x14ac:dyDescent="0.2">
      <c r="AJ4255" s="301"/>
      <c r="AM4255" s="301"/>
      <c r="AP4255" s="301"/>
      <c r="AS4255" s="301"/>
    </row>
    <row r="4256" spans="19:45" x14ac:dyDescent="0.2">
      <c r="AJ4256" s="301"/>
      <c r="AM4256" s="301"/>
      <c r="AP4256" s="301"/>
      <c r="AS4256" s="301"/>
    </row>
    <row r="4257" spans="19:45" x14ac:dyDescent="0.2">
      <c r="AJ4257" s="301"/>
      <c r="AM4257" s="301"/>
      <c r="AP4257" s="301"/>
      <c r="AS4257" s="301"/>
    </row>
    <row r="4258" spans="19:45" x14ac:dyDescent="0.2">
      <c r="AJ4258" s="301"/>
      <c r="AM4258" s="301"/>
      <c r="AP4258" s="301"/>
      <c r="AS4258" s="301"/>
    </row>
    <row r="4259" spans="19:45" x14ac:dyDescent="0.2">
      <c r="AJ4259" s="301"/>
      <c r="AM4259" s="301"/>
      <c r="AP4259" s="301"/>
      <c r="AS4259" s="301"/>
    </row>
    <row r="4260" spans="19:45" x14ac:dyDescent="0.2">
      <c r="AJ4260" s="301"/>
      <c r="AM4260" s="301"/>
      <c r="AP4260" s="301"/>
      <c r="AS4260" s="301"/>
    </row>
    <row r="4261" spans="19:45" x14ac:dyDescent="0.2">
      <c r="AJ4261" s="301"/>
      <c r="AM4261" s="301"/>
      <c r="AP4261" s="301"/>
      <c r="AS4261" s="301"/>
    </row>
    <row r="4262" spans="19:45" x14ac:dyDescent="0.2">
      <c r="AJ4262" s="301"/>
      <c r="AM4262" s="301"/>
      <c r="AP4262" s="301"/>
      <c r="AS4262" s="301"/>
    </row>
    <row r="4263" spans="19:45" x14ac:dyDescent="0.2">
      <c r="AJ4263" s="301"/>
      <c r="AM4263" s="301"/>
      <c r="AP4263" s="301"/>
      <c r="AS4263" s="301"/>
    </row>
    <row r="4264" spans="19:45" x14ac:dyDescent="0.2">
      <c r="AJ4264" s="301"/>
      <c r="AM4264" s="301"/>
      <c r="AP4264" s="301"/>
      <c r="AS4264" s="301"/>
    </row>
    <row r="4265" spans="19:45" x14ac:dyDescent="0.2">
      <c r="AJ4265" s="301"/>
      <c r="AM4265" s="301"/>
      <c r="AP4265" s="301"/>
      <c r="AS4265" s="301"/>
    </row>
    <row r="4266" spans="19:45" x14ac:dyDescent="0.2">
      <c r="AJ4266" s="301"/>
      <c r="AM4266" s="301"/>
      <c r="AP4266" s="301"/>
      <c r="AS4266" s="301"/>
    </row>
    <row r="4267" spans="19:45" x14ac:dyDescent="0.2">
      <c r="AJ4267" s="301"/>
      <c r="AM4267" s="301"/>
      <c r="AP4267" s="301"/>
      <c r="AS4267" s="301"/>
    </row>
    <row r="4268" spans="19:45" x14ac:dyDescent="0.2">
      <c r="S4268" s="15"/>
      <c r="AJ4268" s="301"/>
      <c r="AM4268" s="301"/>
      <c r="AP4268" s="301"/>
      <c r="AS4268" s="301"/>
    </row>
    <row r="4269" spans="19:45" x14ac:dyDescent="0.2">
      <c r="AJ4269" s="301"/>
      <c r="AM4269" s="301"/>
      <c r="AP4269" s="301"/>
      <c r="AS4269" s="301"/>
    </row>
    <row r="4270" spans="19:45" x14ac:dyDescent="0.2">
      <c r="AJ4270" s="301"/>
      <c r="AM4270" s="301"/>
      <c r="AP4270" s="301"/>
      <c r="AS4270" s="301"/>
    </row>
    <row r="4271" spans="19:45" x14ac:dyDescent="0.2">
      <c r="AJ4271" s="301"/>
      <c r="AM4271" s="301"/>
      <c r="AP4271" s="301"/>
      <c r="AS4271" s="301"/>
    </row>
    <row r="4272" spans="19:45" x14ac:dyDescent="0.2">
      <c r="AJ4272" s="301"/>
      <c r="AM4272" s="301"/>
      <c r="AP4272" s="301"/>
      <c r="AS4272" s="301"/>
    </row>
    <row r="4273" spans="18:45" x14ac:dyDescent="0.2">
      <c r="AJ4273" s="301"/>
      <c r="AM4273" s="301"/>
      <c r="AP4273" s="301"/>
      <c r="AS4273" s="301"/>
    </row>
    <row r="4274" spans="18:45" x14ac:dyDescent="0.2">
      <c r="AJ4274" s="301"/>
      <c r="AM4274" s="301"/>
      <c r="AP4274" s="301"/>
      <c r="AS4274" s="301"/>
    </row>
    <row r="4275" spans="18:45" x14ac:dyDescent="0.2">
      <c r="AJ4275" s="301"/>
      <c r="AM4275" s="301"/>
      <c r="AP4275" s="301"/>
      <c r="AS4275" s="301"/>
    </row>
    <row r="4276" spans="18:45" x14ac:dyDescent="0.2">
      <c r="AJ4276" s="301"/>
      <c r="AM4276" s="301"/>
      <c r="AP4276" s="301"/>
      <c r="AS4276" s="301"/>
    </row>
    <row r="4277" spans="18:45" x14ac:dyDescent="0.2">
      <c r="AJ4277" s="301"/>
      <c r="AM4277" s="301"/>
      <c r="AP4277" s="301"/>
      <c r="AS4277" s="301"/>
    </row>
    <row r="4278" spans="18:45" x14ac:dyDescent="0.2">
      <c r="R4278" s="15"/>
      <c r="AJ4278" s="301"/>
      <c r="AM4278" s="301"/>
      <c r="AP4278" s="301"/>
      <c r="AS4278" s="301"/>
    </row>
    <row r="4279" spans="18:45" x14ac:dyDescent="0.2">
      <c r="S4279" s="15"/>
      <c r="AJ4279" s="301"/>
      <c r="AM4279" s="301"/>
      <c r="AP4279" s="301"/>
      <c r="AS4279" s="301"/>
    </row>
    <row r="4280" spans="18:45" x14ac:dyDescent="0.2">
      <c r="AJ4280" s="301"/>
      <c r="AM4280" s="301"/>
      <c r="AP4280" s="301"/>
      <c r="AS4280" s="301"/>
    </row>
    <row r="4281" spans="18:45" x14ac:dyDescent="0.2">
      <c r="S4281" s="15"/>
      <c r="AJ4281" s="301"/>
      <c r="AM4281" s="301"/>
      <c r="AP4281" s="301"/>
      <c r="AS4281" s="301"/>
    </row>
    <row r="4282" spans="18:45" x14ac:dyDescent="0.2">
      <c r="S4282" s="15"/>
      <c r="AJ4282" s="301"/>
      <c r="AM4282" s="301"/>
      <c r="AP4282" s="301"/>
      <c r="AS4282" s="301"/>
    </row>
    <row r="4283" spans="18:45" x14ac:dyDescent="0.2">
      <c r="S4283" s="15"/>
      <c r="AJ4283" s="301"/>
      <c r="AM4283" s="301"/>
      <c r="AP4283" s="301"/>
      <c r="AS4283" s="301"/>
    </row>
    <row r="4284" spans="18:45" x14ac:dyDescent="0.2">
      <c r="AJ4284" s="301"/>
      <c r="AM4284" s="301"/>
      <c r="AP4284" s="301"/>
      <c r="AS4284" s="301"/>
    </row>
    <row r="4285" spans="18:45" x14ac:dyDescent="0.2">
      <c r="AJ4285" s="301"/>
      <c r="AM4285" s="301"/>
      <c r="AP4285" s="301"/>
      <c r="AS4285" s="301"/>
    </row>
    <row r="4286" spans="18:45" x14ac:dyDescent="0.2">
      <c r="AJ4286" s="301"/>
      <c r="AM4286" s="301"/>
      <c r="AP4286" s="301"/>
      <c r="AS4286" s="301"/>
    </row>
    <row r="4287" spans="18:45" x14ac:dyDescent="0.2">
      <c r="AJ4287" s="301"/>
      <c r="AM4287" s="301"/>
      <c r="AP4287" s="301"/>
      <c r="AS4287" s="301"/>
    </row>
    <row r="4288" spans="18:45" x14ac:dyDescent="0.2">
      <c r="AJ4288" s="301"/>
      <c r="AM4288" s="301"/>
      <c r="AP4288" s="301"/>
      <c r="AS4288" s="301"/>
    </row>
    <row r="4289" spans="36:45" x14ac:dyDescent="0.2">
      <c r="AJ4289" s="301"/>
      <c r="AM4289" s="301"/>
      <c r="AP4289" s="301"/>
      <c r="AS4289" s="301"/>
    </row>
    <row r="4290" spans="36:45" x14ac:dyDescent="0.2">
      <c r="AJ4290" s="301"/>
      <c r="AM4290" s="301"/>
      <c r="AP4290" s="301"/>
      <c r="AS4290" s="301"/>
    </row>
    <row r="4291" spans="36:45" x14ac:dyDescent="0.2">
      <c r="AJ4291" s="301"/>
      <c r="AM4291" s="301"/>
      <c r="AP4291" s="301"/>
      <c r="AS4291" s="301"/>
    </row>
    <row r="4292" spans="36:45" x14ac:dyDescent="0.2">
      <c r="AJ4292" s="301"/>
      <c r="AM4292" s="301"/>
      <c r="AP4292" s="301"/>
      <c r="AS4292" s="301"/>
    </row>
    <row r="4293" spans="36:45" x14ac:dyDescent="0.2">
      <c r="AJ4293" s="301"/>
      <c r="AM4293" s="301"/>
      <c r="AP4293" s="301"/>
      <c r="AS4293" s="301"/>
    </row>
    <row r="4294" spans="36:45" x14ac:dyDescent="0.2">
      <c r="AJ4294" s="301"/>
      <c r="AM4294" s="301"/>
      <c r="AP4294" s="301"/>
      <c r="AS4294" s="301"/>
    </row>
    <row r="4295" spans="36:45" x14ac:dyDescent="0.2">
      <c r="AJ4295" s="301"/>
      <c r="AM4295" s="301"/>
      <c r="AP4295" s="301"/>
      <c r="AS4295" s="301"/>
    </row>
    <row r="4296" spans="36:45" x14ac:dyDescent="0.2">
      <c r="AJ4296" s="301"/>
      <c r="AM4296" s="301"/>
      <c r="AP4296" s="301"/>
      <c r="AS4296" s="301"/>
    </row>
    <row r="4297" spans="36:45" x14ac:dyDescent="0.2">
      <c r="AJ4297" s="301"/>
      <c r="AM4297" s="301"/>
      <c r="AP4297" s="301"/>
      <c r="AS4297" s="301"/>
    </row>
    <row r="4298" spans="36:45" x14ac:dyDescent="0.2">
      <c r="AJ4298" s="301"/>
      <c r="AM4298" s="301"/>
      <c r="AP4298" s="301"/>
      <c r="AS4298" s="301"/>
    </row>
    <row r="4299" spans="36:45" x14ac:dyDescent="0.2">
      <c r="AJ4299" s="301"/>
      <c r="AM4299" s="301"/>
      <c r="AP4299" s="301"/>
      <c r="AS4299" s="301"/>
    </row>
    <row r="4300" spans="36:45" x14ac:dyDescent="0.2">
      <c r="AJ4300" s="301"/>
      <c r="AM4300" s="301"/>
      <c r="AP4300" s="301"/>
      <c r="AS4300" s="301"/>
    </row>
    <row r="4301" spans="36:45" x14ac:dyDescent="0.2">
      <c r="AJ4301" s="301"/>
      <c r="AM4301" s="301"/>
      <c r="AP4301" s="301"/>
      <c r="AS4301" s="301"/>
    </row>
    <row r="4302" spans="36:45" x14ac:dyDescent="0.2">
      <c r="AJ4302" s="301"/>
      <c r="AM4302" s="301"/>
      <c r="AP4302" s="301"/>
      <c r="AS4302" s="301"/>
    </row>
    <row r="4303" spans="36:45" x14ac:dyDescent="0.2">
      <c r="AJ4303" s="301"/>
      <c r="AM4303" s="301"/>
      <c r="AP4303" s="301"/>
      <c r="AS4303" s="301"/>
    </row>
    <row r="4304" spans="36:45" x14ac:dyDescent="0.2">
      <c r="AJ4304" s="301"/>
      <c r="AM4304" s="301"/>
      <c r="AP4304" s="301"/>
      <c r="AS4304" s="301"/>
    </row>
    <row r="4305" spans="18:45" x14ac:dyDescent="0.2">
      <c r="AJ4305" s="301"/>
      <c r="AM4305" s="301"/>
      <c r="AP4305" s="301"/>
      <c r="AS4305" s="301"/>
    </row>
    <row r="4306" spans="18:45" x14ac:dyDescent="0.2">
      <c r="AJ4306" s="301"/>
      <c r="AM4306" s="301"/>
      <c r="AP4306" s="301"/>
      <c r="AS4306" s="301"/>
    </row>
    <row r="4307" spans="18:45" x14ac:dyDescent="0.2">
      <c r="AJ4307" s="301"/>
      <c r="AM4307" s="301"/>
      <c r="AP4307" s="301"/>
      <c r="AS4307" s="301"/>
    </row>
    <row r="4308" spans="18:45" x14ac:dyDescent="0.2">
      <c r="AJ4308" s="301"/>
      <c r="AM4308" s="301"/>
      <c r="AP4308" s="301"/>
      <c r="AS4308" s="301"/>
    </row>
    <row r="4309" spans="18:45" x14ac:dyDescent="0.2">
      <c r="AJ4309" s="301"/>
      <c r="AM4309" s="301"/>
      <c r="AP4309" s="301"/>
      <c r="AS4309" s="301"/>
    </row>
    <row r="4310" spans="18:45" x14ac:dyDescent="0.2">
      <c r="AJ4310" s="301"/>
      <c r="AM4310" s="301"/>
      <c r="AP4310" s="301"/>
      <c r="AS4310" s="301"/>
    </row>
    <row r="4311" spans="18:45" x14ac:dyDescent="0.2">
      <c r="AJ4311" s="301"/>
      <c r="AM4311" s="301"/>
      <c r="AP4311" s="301"/>
      <c r="AS4311" s="301"/>
    </row>
    <row r="4312" spans="18:45" x14ac:dyDescent="0.2">
      <c r="R4312" s="15"/>
      <c r="AJ4312" s="301"/>
      <c r="AM4312" s="301"/>
      <c r="AP4312" s="301"/>
      <c r="AS4312" s="301"/>
    </row>
    <row r="4313" spans="18:45" x14ac:dyDescent="0.2">
      <c r="AJ4313" s="301"/>
      <c r="AM4313" s="301"/>
      <c r="AP4313" s="301"/>
      <c r="AS4313" s="301"/>
    </row>
    <row r="4314" spans="18:45" x14ac:dyDescent="0.2">
      <c r="S4314" s="15"/>
      <c r="AJ4314" s="301"/>
      <c r="AM4314" s="301"/>
      <c r="AP4314" s="301"/>
      <c r="AS4314" s="301"/>
    </row>
    <row r="4315" spans="18:45" x14ac:dyDescent="0.2">
      <c r="AJ4315" s="301"/>
      <c r="AM4315" s="301"/>
      <c r="AP4315" s="301"/>
      <c r="AS4315" s="301"/>
    </row>
    <row r="4316" spans="18:45" x14ac:dyDescent="0.2">
      <c r="AJ4316" s="301"/>
      <c r="AM4316" s="301"/>
      <c r="AP4316" s="301"/>
      <c r="AS4316" s="301"/>
    </row>
    <row r="4317" spans="18:45" x14ac:dyDescent="0.2">
      <c r="AJ4317" s="301"/>
      <c r="AM4317" s="301"/>
      <c r="AP4317" s="301"/>
      <c r="AS4317" s="301"/>
    </row>
    <row r="4318" spans="18:45" x14ac:dyDescent="0.2">
      <c r="AJ4318" s="301"/>
      <c r="AM4318" s="301"/>
      <c r="AP4318" s="301"/>
      <c r="AS4318" s="301"/>
    </row>
    <row r="4319" spans="18:45" x14ac:dyDescent="0.2">
      <c r="AJ4319" s="301"/>
      <c r="AM4319" s="301"/>
      <c r="AP4319" s="301"/>
      <c r="AS4319" s="301"/>
    </row>
    <row r="4320" spans="18:45" x14ac:dyDescent="0.2">
      <c r="AJ4320" s="301"/>
      <c r="AM4320" s="301"/>
      <c r="AP4320" s="301"/>
      <c r="AS4320" s="301"/>
    </row>
    <row r="4321" spans="18:45" x14ac:dyDescent="0.2">
      <c r="AJ4321" s="301"/>
      <c r="AM4321" s="301"/>
      <c r="AP4321" s="301"/>
      <c r="AS4321" s="301"/>
    </row>
    <row r="4322" spans="18:45" x14ac:dyDescent="0.2">
      <c r="S4322" s="15"/>
      <c r="AJ4322" s="301"/>
      <c r="AM4322" s="301"/>
      <c r="AP4322" s="301"/>
      <c r="AS4322" s="301"/>
    </row>
    <row r="4323" spans="18:45" x14ac:dyDescent="0.2">
      <c r="AJ4323" s="301"/>
      <c r="AM4323" s="301"/>
      <c r="AP4323" s="301"/>
      <c r="AS4323" s="301"/>
    </row>
    <row r="4324" spans="18:45" x14ac:dyDescent="0.2">
      <c r="AJ4324" s="301"/>
      <c r="AM4324" s="301"/>
      <c r="AP4324" s="301"/>
      <c r="AS4324" s="301"/>
    </row>
    <row r="4325" spans="18:45" x14ac:dyDescent="0.2">
      <c r="AJ4325" s="301"/>
      <c r="AM4325" s="301"/>
      <c r="AP4325" s="301"/>
      <c r="AS4325" s="301"/>
    </row>
    <row r="4326" spans="18:45" x14ac:dyDescent="0.2">
      <c r="AJ4326" s="301"/>
      <c r="AM4326" s="301"/>
      <c r="AP4326" s="301"/>
      <c r="AS4326" s="301"/>
    </row>
    <row r="4327" spans="18:45" x14ac:dyDescent="0.2">
      <c r="AJ4327" s="301"/>
      <c r="AM4327" s="301"/>
      <c r="AP4327" s="301"/>
      <c r="AS4327" s="301"/>
    </row>
    <row r="4328" spans="18:45" x14ac:dyDescent="0.2">
      <c r="AJ4328" s="301"/>
      <c r="AM4328" s="301"/>
      <c r="AP4328" s="301"/>
      <c r="AS4328" s="301"/>
    </row>
    <row r="4329" spans="18:45" x14ac:dyDescent="0.2">
      <c r="AJ4329" s="301"/>
      <c r="AM4329" s="301"/>
      <c r="AP4329" s="301"/>
      <c r="AS4329" s="301"/>
    </row>
    <row r="4330" spans="18:45" x14ac:dyDescent="0.2">
      <c r="AJ4330" s="301"/>
      <c r="AM4330" s="301"/>
      <c r="AP4330" s="301"/>
      <c r="AS4330" s="301"/>
    </row>
    <row r="4331" spans="18:45" x14ac:dyDescent="0.2">
      <c r="R4331" s="15"/>
      <c r="S4331" s="15"/>
      <c r="AJ4331" s="301"/>
      <c r="AM4331" s="301"/>
      <c r="AP4331" s="301"/>
      <c r="AS4331" s="301"/>
    </row>
    <row r="4332" spans="18:45" x14ac:dyDescent="0.2">
      <c r="AJ4332" s="301"/>
      <c r="AM4332" s="301"/>
      <c r="AP4332" s="301"/>
      <c r="AS4332" s="301"/>
    </row>
    <row r="4333" spans="18:45" x14ac:dyDescent="0.2">
      <c r="AJ4333" s="301"/>
      <c r="AM4333" s="301"/>
      <c r="AP4333" s="301"/>
      <c r="AS4333" s="301"/>
    </row>
    <row r="4334" spans="18:45" x14ac:dyDescent="0.2">
      <c r="AJ4334" s="301"/>
      <c r="AM4334" s="301"/>
      <c r="AP4334" s="301"/>
      <c r="AS4334" s="301"/>
    </row>
    <row r="4335" spans="18:45" x14ac:dyDescent="0.2">
      <c r="AJ4335" s="301"/>
      <c r="AM4335" s="301"/>
      <c r="AP4335" s="301"/>
      <c r="AS4335" s="301"/>
    </row>
    <row r="4336" spans="18:45" x14ac:dyDescent="0.2">
      <c r="AJ4336" s="301"/>
      <c r="AM4336" s="301"/>
      <c r="AP4336" s="301"/>
      <c r="AS4336" s="301"/>
    </row>
    <row r="4337" spans="18:45" x14ac:dyDescent="0.2">
      <c r="AJ4337" s="301"/>
      <c r="AM4337" s="301"/>
      <c r="AP4337" s="301"/>
      <c r="AS4337" s="301"/>
    </row>
    <row r="4338" spans="18:45" x14ac:dyDescent="0.2">
      <c r="AJ4338" s="301"/>
      <c r="AM4338" s="301"/>
      <c r="AP4338" s="301"/>
      <c r="AS4338" s="301"/>
    </row>
    <row r="4339" spans="18:45" x14ac:dyDescent="0.2">
      <c r="R4339" s="15"/>
      <c r="AJ4339" s="301"/>
      <c r="AM4339" s="301"/>
      <c r="AP4339" s="301"/>
      <c r="AS4339" s="301"/>
    </row>
    <row r="4340" spans="18:45" x14ac:dyDescent="0.2">
      <c r="AJ4340" s="301"/>
      <c r="AM4340" s="301"/>
      <c r="AP4340" s="301"/>
      <c r="AS4340" s="301"/>
    </row>
    <row r="4341" spans="18:45" x14ac:dyDescent="0.2">
      <c r="AJ4341" s="301"/>
      <c r="AM4341" s="301"/>
      <c r="AP4341" s="301"/>
      <c r="AS4341" s="301"/>
    </row>
    <row r="4342" spans="18:45" x14ac:dyDescent="0.2">
      <c r="AJ4342" s="301"/>
      <c r="AM4342" s="301"/>
      <c r="AP4342" s="301"/>
      <c r="AS4342" s="301"/>
    </row>
    <row r="4343" spans="18:45" x14ac:dyDescent="0.2">
      <c r="AJ4343" s="301"/>
      <c r="AM4343" s="301"/>
      <c r="AP4343" s="301"/>
      <c r="AS4343" s="301"/>
    </row>
    <row r="4344" spans="18:45" x14ac:dyDescent="0.2">
      <c r="AJ4344" s="301"/>
      <c r="AM4344" s="301"/>
      <c r="AP4344" s="301"/>
      <c r="AS4344" s="301"/>
    </row>
    <row r="4345" spans="18:45" x14ac:dyDescent="0.2">
      <c r="AJ4345" s="301"/>
      <c r="AM4345" s="301"/>
      <c r="AP4345" s="301"/>
      <c r="AS4345" s="301"/>
    </row>
    <row r="4346" spans="18:45" x14ac:dyDescent="0.2">
      <c r="AJ4346" s="301"/>
      <c r="AM4346" s="301"/>
      <c r="AP4346" s="301"/>
      <c r="AS4346" s="301"/>
    </row>
    <row r="4347" spans="18:45" x14ac:dyDescent="0.2">
      <c r="AJ4347" s="301"/>
      <c r="AM4347" s="301"/>
      <c r="AP4347" s="301"/>
      <c r="AS4347" s="301"/>
    </row>
    <row r="4348" spans="18:45" x14ac:dyDescent="0.2">
      <c r="AJ4348" s="301"/>
      <c r="AM4348" s="301"/>
      <c r="AP4348" s="301"/>
      <c r="AS4348" s="301"/>
    </row>
    <row r="4349" spans="18:45" x14ac:dyDescent="0.2">
      <c r="AJ4349" s="301"/>
      <c r="AM4349" s="301"/>
      <c r="AP4349" s="301"/>
      <c r="AS4349" s="301"/>
    </row>
    <row r="4350" spans="18:45" x14ac:dyDescent="0.2">
      <c r="R4350" s="15"/>
      <c r="AJ4350" s="301"/>
      <c r="AM4350" s="301"/>
      <c r="AP4350" s="301"/>
      <c r="AS4350" s="301"/>
    </row>
    <row r="4351" spans="18:45" x14ac:dyDescent="0.2">
      <c r="AJ4351" s="301"/>
      <c r="AM4351" s="301"/>
      <c r="AP4351" s="301"/>
      <c r="AS4351" s="301"/>
    </row>
    <row r="4352" spans="18:45" x14ac:dyDescent="0.2">
      <c r="S4352" s="15"/>
      <c r="AJ4352" s="301"/>
      <c r="AM4352" s="301"/>
      <c r="AP4352" s="301"/>
      <c r="AS4352" s="301"/>
    </row>
    <row r="4353" spans="19:45" x14ac:dyDescent="0.2">
      <c r="AJ4353" s="301"/>
      <c r="AM4353" s="301"/>
      <c r="AP4353" s="301"/>
      <c r="AS4353" s="301"/>
    </row>
    <row r="4354" spans="19:45" x14ac:dyDescent="0.2">
      <c r="AJ4354" s="301"/>
      <c r="AM4354" s="301"/>
      <c r="AP4354" s="301"/>
      <c r="AS4354" s="301"/>
    </row>
    <row r="4355" spans="19:45" x14ac:dyDescent="0.2">
      <c r="AJ4355" s="301"/>
      <c r="AM4355" s="301"/>
      <c r="AP4355" s="301"/>
      <c r="AS4355" s="301"/>
    </row>
    <row r="4356" spans="19:45" x14ac:dyDescent="0.2">
      <c r="AJ4356" s="301"/>
      <c r="AM4356" s="301"/>
      <c r="AP4356" s="301"/>
      <c r="AS4356" s="301"/>
    </row>
    <row r="4357" spans="19:45" x14ac:dyDescent="0.2">
      <c r="AJ4357" s="301"/>
      <c r="AM4357" s="301"/>
      <c r="AP4357" s="301"/>
      <c r="AS4357" s="301"/>
    </row>
    <row r="4358" spans="19:45" x14ac:dyDescent="0.2">
      <c r="AJ4358" s="301"/>
      <c r="AM4358" s="301"/>
      <c r="AP4358" s="301"/>
      <c r="AS4358" s="301"/>
    </row>
    <row r="4359" spans="19:45" x14ac:dyDescent="0.2">
      <c r="AJ4359" s="301"/>
      <c r="AM4359" s="301"/>
      <c r="AP4359" s="301"/>
      <c r="AS4359" s="301"/>
    </row>
    <row r="4360" spans="19:45" x14ac:dyDescent="0.2">
      <c r="S4360" s="15"/>
      <c r="AJ4360" s="301"/>
      <c r="AM4360" s="301"/>
      <c r="AP4360" s="301"/>
      <c r="AS4360" s="301"/>
    </row>
    <row r="4361" spans="19:45" x14ac:dyDescent="0.2">
      <c r="S4361" s="15"/>
      <c r="AJ4361" s="301"/>
      <c r="AM4361" s="301"/>
      <c r="AP4361" s="301"/>
      <c r="AS4361" s="301"/>
    </row>
    <row r="4362" spans="19:45" x14ac:dyDescent="0.2">
      <c r="AJ4362" s="301"/>
      <c r="AM4362" s="301"/>
      <c r="AP4362" s="301"/>
      <c r="AS4362" s="301"/>
    </row>
    <row r="4363" spans="19:45" x14ac:dyDescent="0.2">
      <c r="S4363" s="15"/>
      <c r="AJ4363" s="301"/>
      <c r="AM4363" s="301"/>
      <c r="AP4363" s="301"/>
      <c r="AS4363" s="301"/>
    </row>
    <row r="4364" spans="19:45" x14ac:dyDescent="0.2">
      <c r="AJ4364" s="301"/>
      <c r="AM4364" s="301"/>
      <c r="AP4364" s="301"/>
      <c r="AS4364" s="301"/>
    </row>
    <row r="4365" spans="19:45" x14ac:dyDescent="0.2">
      <c r="AJ4365" s="301"/>
      <c r="AM4365" s="301"/>
      <c r="AP4365" s="301"/>
      <c r="AS4365" s="301"/>
    </row>
    <row r="4366" spans="19:45" x14ac:dyDescent="0.2">
      <c r="AJ4366" s="301"/>
      <c r="AM4366" s="301"/>
      <c r="AP4366" s="301"/>
      <c r="AS4366" s="301"/>
    </row>
    <row r="4367" spans="19:45" x14ac:dyDescent="0.2">
      <c r="AJ4367" s="301"/>
      <c r="AM4367" s="301"/>
      <c r="AP4367" s="301"/>
      <c r="AS4367" s="301"/>
    </row>
    <row r="4368" spans="19:45" x14ac:dyDescent="0.2">
      <c r="AJ4368" s="301"/>
      <c r="AM4368" s="301"/>
      <c r="AP4368" s="301"/>
      <c r="AS4368" s="301"/>
    </row>
    <row r="4369" spans="19:45" x14ac:dyDescent="0.2">
      <c r="AJ4369" s="301"/>
      <c r="AM4369" s="301"/>
      <c r="AP4369" s="301"/>
      <c r="AS4369" s="301"/>
    </row>
    <row r="4370" spans="19:45" x14ac:dyDescent="0.2">
      <c r="AJ4370" s="301"/>
      <c r="AM4370" s="301"/>
      <c r="AP4370" s="301"/>
      <c r="AS4370" s="301"/>
    </row>
    <row r="4371" spans="19:45" x14ac:dyDescent="0.2">
      <c r="AJ4371" s="301"/>
      <c r="AM4371" s="301"/>
      <c r="AP4371" s="301"/>
      <c r="AS4371" s="301"/>
    </row>
    <row r="4372" spans="19:45" x14ac:dyDescent="0.2">
      <c r="AJ4372" s="301"/>
      <c r="AM4372" s="301"/>
      <c r="AP4372" s="301"/>
      <c r="AS4372" s="301"/>
    </row>
    <row r="4373" spans="19:45" x14ac:dyDescent="0.2">
      <c r="AJ4373" s="301"/>
      <c r="AM4373" s="301"/>
      <c r="AP4373" s="301"/>
      <c r="AS4373" s="301"/>
    </row>
    <row r="4374" spans="19:45" x14ac:dyDescent="0.2">
      <c r="AJ4374" s="301"/>
      <c r="AM4374" s="301"/>
      <c r="AP4374" s="301"/>
      <c r="AS4374" s="301"/>
    </row>
    <row r="4379" spans="19:45" x14ac:dyDescent="0.2">
      <c r="S4379" s="15"/>
    </row>
    <row r="4380" spans="19:45" x14ac:dyDescent="0.2">
      <c r="S4380" s="15"/>
    </row>
    <row r="4393" spans="19:19" x14ac:dyDescent="0.2">
      <c r="S4393" s="15"/>
    </row>
    <row r="4401" spans="18:19" x14ac:dyDescent="0.2">
      <c r="S4401" s="15"/>
    </row>
    <row r="4404" spans="18:19" x14ac:dyDescent="0.2">
      <c r="S4404" s="15"/>
    </row>
    <row r="4405" spans="18:19" x14ac:dyDescent="0.2">
      <c r="R4405" s="15"/>
    </row>
    <row r="4408" spans="18:19" x14ac:dyDescent="0.2">
      <c r="S4408" s="15"/>
    </row>
    <row r="4413" spans="18:19" x14ac:dyDescent="0.2">
      <c r="S4413" s="15"/>
    </row>
    <row r="4419" spans="18:19" x14ac:dyDescent="0.2">
      <c r="S4419" s="15"/>
    </row>
    <row r="4420" spans="18:19" x14ac:dyDescent="0.2">
      <c r="S4420" s="15"/>
    </row>
    <row r="4421" spans="18:19" x14ac:dyDescent="0.2">
      <c r="R4421" s="15"/>
    </row>
    <row r="4439" spans="19:19" x14ac:dyDescent="0.2">
      <c r="S4439" s="15"/>
    </row>
    <row r="4448" spans="19:19" x14ac:dyDescent="0.2">
      <c r="S4448" s="15"/>
    </row>
    <row r="4451" spans="19:19" x14ac:dyDescent="0.2">
      <c r="S4451" s="15"/>
    </row>
    <row r="4467" spans="19:19" x14ac:dyDescent="0.2">
      <c r="S4467" s="15"/>
    </row>
    <row r="4475" spans="19:19" x14ac:dyDescent="0.2">
      <c r="S4475" s="15"/>
    </row>
    <row r="4487" spans="18:19" x14ac:dyDescent="0.2">
      <c r="S4487" s="15"/>
    </row>
    <row r="4491" spans="18:19" x14ac:dyDescent="0.2">
      <c r="R4491" s="15"/>
    </row>
    <row r="4493" spans="18:19" x14ac:dyDescent="0.2">
      <c r="S4493" s="15"/>
    </row>
    <row r="4501" spans="18:19" x14ac:dyDescent="0.2">
      <c r="S4501" s="15"/>
    </row>
    <row r="4502" spans="18:19" x14ac:dyDescent="0.2">
      <c r="R4502" s="15"/>
    </row>
    <row r="4503" spans="18:19" x14ac:dyDescent="0.2">
      <c r="R4503" s="15"/>
    </row>
    <row r="4508" spans="18:19" x14ac:dyDescent="0.2">
      <c r="S4508" s="15"/>
    </row>
    <row r="4509" spans="18:19" x14ac:dyDescent="0.2">
      <c r="S4509" s="15"/>
    </row>
    <row r="4520" spans="19:19" x14ac:dyDescent="0.2">
      <c r="S4520" s="15"/>
    </row>
    <row r="4529" spans="18:19" x14ac:dyDescent="0.2">
      <c r="S4529" s="15"/>
    </row>
    <row r="4532" spans="18:19" x14ac:dyDescent="0.2">
      <c r="S4532" s="15"/>
    </row>
    <row r="4534" spans="18:19" x14ac:dyDescent="0.2">
      <c r="R4534" s="15"/>
    </row>
    <row r="4545" spans="18:18" x14ac:dyDescent="0.2">
      <c r="R4545" s="15"/>
    </row>
    <row r="4547" spans="18:18" x14ac:dyDescent="0.2">
      <c r="R4547" s="15"/>
    </row>
    <row r="4564" spans="19:19" x14ac:dyDescent="0.2">
      <c r="S4564" s="15"/>
    </row>
    <row r="4565" spans="19:19" x14ac:dyDescent="0.2">
      <c r="S4565" s="15"/>
    </row>
    <row r="4567" spans="19:19" x14ac:dyDescent="0.2">
      <c r="S4567" s="15"/>
    </row>
    <row r="4571" spans="19:19" x14ac:dyDescent="0.2">
      <c r="S4571" s="15"/>
    </row>
    <row r="4579" spans="19:19" x14ac:dyDescent="0.2">
      <c r="S4579" s="15"/>
    </row>
    <row r="4587" spans="19:19" x14ac:dyDescent="0.2">
      <c r="S4587" s="15"/>
    </row>
    <row r="4592" spans="19:19" x14ac:dyDescent="0.2">
      <c r="S4592" s="15"/>
    </row>
    <row r="4597" spans="18:19" x14ac:dyDescent="0.2">
      <c r="S4597" s="15"/>
    </row>
    <row r="4598" spans="18:19" x14ac:dyDescent="0.2">
      <c r="S4598" s="15"/>
    </row>
    <row r="4601" spans="18:19" x14ac:dyDescent="0.2">
      <c r="S4601" s="15"/>
    </row>
    <row r="4605" spans="18:19" x14ac:dyDescent="0.2">
      <c r="R4605" s="15"/>
      <c r="S4605" s="15"/>
    </row>
    <row r="4606" spans="18:19" x14ac:dyDescent="0.2">
      <c r="S4606" s="15"/>
    </row>
    <row r="4613" spans="18:19" x14ac:dyDescent="0.2">
      <c r="R4613" s="15"/>
    </row>
    <row r="4621" spans="18:19" x14ac:dyDescent="0.2">
      <c r="S4621" s="15"/>
    </row>
    <row r="4622" spans="18:19" x14ac:dyDescent="0.2">
      <c r="R4622" s="15"/>
    </row>
    <row r="4625" spans="19:19" x14ac:dyDescent="0.2">
      <c r="S4625" s="15"/>
    </row>
    <row r="4627" spans="19:19" x14ac:dyDescent="0.2">
      <c r="S4627" s="15"/>
    </row>
    <row r="4628" spans="19:19" x14ac:dyDescent="0.2">
      <c r="S4628" s="15"/>
    </row>
    <row r="4629" spans="19:19" x14ac:dyDescent="0.2">
      <c r="S4629" s="15"/>
    </row>
    <row r="4644" spans="18:19" x14ac:dyDescent="0.2">
      <c r="R4644" s="15"/>
    </row>
    <row r="4647" spans="18:19" x14ac:dyDescent="0.2">
      <c r="R4647" s="15"/>
    </row>
    <row r="4648" spans="18:19" x14ac:dyDescent="0.2">
      <c r="S4648" s="15"/>
    </row>
    <row r="4649" spans="18:19" x14ac:dyDescent="0.2">
      <c r="R4649" s="15"/>
    </row>
    <row r="4650" spans="18:19" x14ac:dyDescent="0.2">
      <c r="S4650" s="15"/>
    </row>
    <row r="4655" spans="18:19" x14ac:dyDescent="0.2">
      <c r="S4655" s="15"/>
    </row>
    <row r="4656" spans="18:19" x14ac:dyDescent="0.2">
      <c r="R4656" s="15"/>
    </row>
    <row r="4668" spans="18:18" x14ac:dyDescent="0.2">
      <c r="R4668" s="15"/>
    </row>
    <row r="4674" spans="19:19" x14ac:dyDescent="0.2">
      <c r="S4674" s="15"/>
    </row>
    <row r="4677" spans="19:19" x14ac:dyDescent="0.2">
      <c r="S4677" s="15"/>
    </row>
    <row r="4689" spans="18:18" x14ac:dyDescent="0.2">
      <c r="R4689" s="15"/>
    </row>
    <row r="4691" spans="18:18" x14ac:dyDescent="0.2">
      <c r="R4691" s="15"/>
    </row>
    <row r="4695" spans="18:18" x14ac:dyDescent="0.2">
      <c r="R4695" s="15"/>
    </row>
    <row r="4700" spans="18:18" x14ac:dyDescent="0.2">
      <c r="R4700" s="15"/>
    </row>
    <row r="4703" spans="18:18" x14ac:dyDescent="0.2">
      <c r="R4703" s="15"/>
    </row>
    <row r="4714" spans="19:19" x14ac:dyDescent="0.2">
      <c r="S4714" s="15"/>
    </row>
    <row r="4716" spans="19:19" x14ac:dyDescent="0.2">
      <c r="S4716" s="15"/>
    </row>
    <row r="4721" spans="18:19" x14ac:dyDescent="0.2">
      <c r="S4721" s="15"/>
    </row>
    <row r="4724" spans="18:19" x14ac:dyDescent="0.2">
      <c r="R4724" s="15"/>
    </row>
    <row r="4732" spans="18:19" x14ac:dyDescent="0.2">
      <c r="S4732" s="15"/>
    </row>
    <row r="4743" spans="18:19" x14ac:dyDescent="0.2">
      <c r="R4743" s="15"/>
      <c r="S4743" s="15"/>
    </row>
    <row r="4748" spans="18:19" x14ac:dyDescent="0.2">
      <c r="R4748" s="15"/>
    </row>
    <row r="4751" spans="18:19" x14ac:dyDescent="0.2">
      <c r="R4751" s="15"/>
    </row>
    <row r="4775" spans="18:19" x14ac:dyDescent="0.2">
      <c r="R4775" s="15"/>
    </row>
    <row r="4781" spans="18:19" x14ac:dyDescent="0.2">
      <c r="S4781" s="15"/>
    </row>
    <row r="4795" spans="18:18" x14ac:dyDescent="0.2">
      <c r="R4795" s="15"/>
    </row>
    <row r="4805" spans="18:18" x14ac:dyDescent="0.2">
      <c r="R4805" s="15"/>
    </row>
    <row r="4824" spans="18:18" x14ac:dyDescent="0.2">
      <c r="R4824" s="15"/>
    </row>
    <row r="4833" spans="19:19" x14ac:dyDescent="0.2">
      <c r="S4833" s="15"/>
    </row>
    <row r="4852" spans="18:19" x14ac:dyDescent="0.2">
      <c r="R4852" s="15"/>
    </row>
    <row r="4855" spans="18:19" x14ac:dyDescent="0.2">
      <c r="S4855" s="15"/>
    </row>
    <row r="4883" spans="18:19" x14ac:dyDescent="0.2">
      <c r="R4883" s="15"/>
    </row>
    <row r="4887" spans="18:19" x14ac:dyDescent="0.2">
      <c r="R4887" s="15"/>
      <c r="S4887" s="15"/>
    </row>
    <row r="4902" spans="19:19" x14ac:dyDescent="0.2">
      <c r="S4902" s="15"/>
    </row>
    <row r="4905" spans="19:19" x14ac:dyDescent="0.2">
      <c r="S4905" s="15"/>
    </row>
    <row r="4906" spans="19:19" x14ac:dyDescent="0.2">
      <c r="S4906" s="15"/>
    </row>
    <row r="4909" spans="19:19" x14ac:dyDescent="0.2">
      <c r="S4909" s="15"/>
    </row>
    <row r="4917" spans="18:18" x14ac:dyDescent="0.2">
      <c r="R4917" s="15"/>
    </row>
    <row r="4922" spans="18:18" x14ac:dyDescent="0.2">
      <c r="R4922" s="15"/>
    </row>
    <row r="4929" spans="18:19" x14ac:dyDescent="0.2">
      <c r="R4929" s="15"/>
    </row>
    <row r="4939" spans="18:19" x14ac:dyDescent="0.2">
      <c r="S4939" s="15"/>
    </row>
    <row r="4950" spans="19:19" x14ac:dyDescent="0.2">
      <c r="S4950" s="15"/>
    </row>
    <row r="4952" spans="19:19" x14ac:dyDescent="0.2">
      <c r="S4952" s="15"/>
    </row>
    <row r="4955" spans="19:19" x14ac:dyDescent="0.2">
      <c r="S4955" s="15"/>
    </row>
    <row r="4976" spans="19:19" x14ac:dyDescent="0.2">
      <c r="S4976" s="15"/>
    </row>
    <row r="4979" spans="19:19" x14ac:dyDescent="0.2">
      <c r="S4979" s="15"/>
    </row>
    <row r="4984" spans="19:19" x14ac:dyDescent="0.2">
      <c r="S4984" s="15"/>
    </row>
    <row r="4993" spans="18:19" x14ac:dyDescent="0.2">
      <c r="S4993" s="15"/>
    </row>
    <row r="4994" spans="18:19" x14ac:dyDescent="0.2">
      <c r="R4994" s="15"/>
    </row>
    <row r="4995" spans="18:19" x14ac:dyDescent="0.2">
      <c r="S4995" s="15"/>
    </row>
    <row r="4997" spans="18:19" x14ac:dyDescent="0.2">
      <c r="R4997" s="15"/>
    </row>
    <row r="4998" spans="18:19" x14ac:dyDescent="0.2">
      <c r="S4998" s="15"/>
    </row>
    <row r="4999" spans="18:19" x14ac:dyDescent="0.2">
      <c r="R4999" s="15"/>
    </row>
    <row r="5008" spans="18:19" x14ac:dyDescent="0.2">
      <c r="S5008" s="15"/>
    </row>
    <row r="5009" spans="18:19" x14ac:dyDescent="0.2">
      <c r="R5009" s="15"/>
    </row>
    <row r="5016" spans="18:19" x14ac:dyDescent="0.2">
      <c r="S5016" s="15"/>
    </row>
    <row r="5023" spans="18:19" x14ac:dyDescent="0.2">
      <c r="S5023" s="15"/>
    </row>
    <row r="5027" spans="18:19" x14ac:dyDescent="0.2">
      <c r="S5027" s="15"/>
    </row>
    <row r="5030" spans="18:19" x14ac:dyDescent="0.2">
      <c r="R5030" s="15"/>
      <c r="S5030" s="15"/>
    </row>
    <row r="5032" spans="18:19" x14ac:dyDescent="0.2">
      <c r="R5032" s="15"/>
    </row>
    <row r="5035" spans="18:19" x14ac:dyDescent="0.2">
      <c r="S5035" s="15"/>
    </row>
    <row r="5045" spans="18:19" x14ac:dyDescent="0.2">
      <c r="S5045" s="15"/>
    </row>
    <row r="5047" spans="18:19" x14ac:dyDescent="0.2">
      <c r="S5047" s="15"/>
    </row>
    <row r="5052" spans="18:19" x14ac:dyDescent="0.2">
      <c r="R5052" s="15"/>
    </row>
    <row r="5059" spans="18:19" x14ac:dyDescent="0.2">
      <c r="S5059" s="15"/>
    </row>
    <row r="5065" spans="18:19" x14ac:dyDescent="0.2">
      <c r="S5065" s="15"/>
    </row>
    <row r="5070" spans="18:19" x14ac:dyDescent="0.2">
      <c r="R5070" s="15"/>
      <c r="S5070" s="15"/>
    </row>
    <row r="5073" spans="18:19" x14ac:dyDescent="0.2">
      <c r="R5073" s="15"/>
    </row>
    <row r="5079" spans="18:19" x14ac:dyDescent="0.2">
      <c r="R5079" s="15"/>
    </row>
    <row r="5081" spans="18:19" x14ac:dyDescent="0.2">
      <c r="S5081" s="15"/>
    </row>
    <row r="5086" spans="18:19" x14ac:dyDescent="0.2">
      <c r="R5086" s="15"/>
    </row>
    <row r="5088" spans="18:19" x14ac:dyDescent="0.2">
      <c r="S5088" s="15"/>
    </row>
    <row r="5100" spans="19:19" x14ac:dyDescent="0.2">
      <c r="S5100" s="15"/>
    </row>
    <row r="5108" spans="19:19" x14ac:dyDescent="0.2">
      <c r="S5108" s="15"/>
    </row>
    <row r="5123" spans="18:19" x14ac:dyDescent="0.2">
      <c r="S5123" s="15"/>
    </row>
    <row r="5124" spans="18:19" x14ac:dyDescent="0.2">
      <c r="R5124" s="15"/>
    </row>
    <row r="5129" spans="18:19" x14ac:dyDescent="0.2">
      <c r="R5129" s="15"/>
    </row>
    <row r="5130" spans="18:19" x14ac:dyDescent="0.2">
      <c r="S5130" s="15"/>
    </row>
    <row r="5133" spans="18:19" x14ac:dyDescent="0.2">
      <c r="S5133" s="15"/>
    </row>
    <row r="5135" spans="18:19" x14ac:dyDescent="0.2">
      <c r="S5135" s="15"/>
    </row>
    <row r="5140" spans="18:18" x14ac:dyDescent="0.2">
      <c r="R5140" s="15"/>
    </row>
    <row r="5155" spans="19:19" x14ac:dyDescent="0.2">
      <c r="S5155" s="15"/>
    </row>
    <row r="5172" spans="19:19" x14ac:dyDescent="0.2">
      <c r="S5172" s="15"/>
    </row>
    <row r="5179" spans="19:19" x14ac:dyDescent="0.2">
      <c r="S5179" s="15"/>
    </row>
    <row r="5184" spans="19:19" x14ac:dyDescent="0.2">
      <c r="S5184" s="15"/>
    </row>
    <row r="5213" spans="19:19" x14ac:dyDescent="0.2">
      <c r="S5213" s="15"/>
    </row>
    <row r="5220" spans="19:19" x14ac:dyDescent="0.2">
      <c r="S5220" s="15"/>
    </row>
    <row r="5235" spans="18:19" x14ac:dyDescent="0.2">
      <c r="S5235" s="15"/>
    </row>
    <row r="5240" spans="18:19" x14ac:dyDescent="0.2">
      <c r="R5240" s="15"/>
    </row>
    <row r="5243" spans="18:19" x14ac:dyDescent="0.2">
      <c r="S5243" s="15"/>
    </row>
    <row r="5247" spans="18:19" x14ac:dyDescent="0.2">
      <c r="S5247" s="15"/>
    </row>
    <row r="5251" spans="18:19" x14ac:dyDescent="0.2">
      <c r="R5251" s="15"/>
    </row>
    <row r="5254" spans="18:19" x14ac:dyDescent="0.2">
      <c r="S5254" s="15"/>
    </row>
    <row r="5262" spans="18:19" x14ac:dyDescent="0.2">
      <c r="R5262" s="15"/>
    </row>
    <row r="5264" spans="18:19" x14ac:dyDescent="0.2">
      <c r="S5264" s="15"/>
    </row>
    <row r="5276" spans="18:18" x14ac:dyDescent="0.2">
      <c r="R5276" s="15"/>
    </row>
    <row r="5286" spans="18:19" x14ac:dyDescent="0.2">
      <c r="R5286" s="15"/>
    </row>
    <row r="5287" spans="18:19" x14ac:dyDescent="0.2">
      <c r="S5287" s="15"/>
    </row>
    <row r="5290" spans="18:19" x14ac:dyDescent="0.2">
      <c r="R5290" s="15"/>
    </row>
    <row r="5291" spans="18:19" x14ac:dyDescent="0.2">
      <c r="R5291" s="15"/>
    </row>
    <row r="5298" spans="18:18" x14ac:dyDescent="0.2">
      <c r="R5298" s="15"/>
    </row>
    <row r="5323" spans="18:18" x14ac:dyDescent="0.2">
      <c r="R5323" s="15"/>
    </row>
    <row r="5327" spans="18:18" x14ac:dyDescent="0.2">
      <c r="R5327" s="15"/>
    </row>
    <row r="5361" spans="19:19" x14ac:dyDescent="0.2">
      <c r="S5361" s="15"/>
    </row>
    <row r="5362" spans="19:19" x14ac:dyDescent="0.2">
      <c r="S5362" s="15"/>
    </row>
    <row r="5374" spans="19:19" x14ac:dyDescent="0.2">
      <c r="S5374" s="15"/>
    </row>
    <row r="5385" spans="18:19" x14ac:dyDescent="0.2">
      <c r="R5385" s="15"/>
    </row>
    <row r="5387" spans="18:19" x14ac:dyDescent="0.2">
      <c r="S5387" s="15"/>
    </row>
    <row r="5402" spans="19:19" x14ac:dyDescent="0.2">
      <c r="S5402" s="15"/>
    </row>
    <row r="5456" spans="18:18" x14ac:dyDescent="0.2">
      <c r="R5456" s="15"/>
    </row>
    <row r="5473" spans="19:19" x14ac:dyDescent="0.2">
      <c r="S5473" s="15"/>
    </row>
    <row r="5503" spans="18:18" x14ac:dyDescent="0.2">
      <c r="R5503" s="15"/>
    </row>
    <row r="5513" spans="18:19" x14ac:dyDescent="0.2">
      <c r="S5513" s="15"/>
    </row>
    <row r="5514" spans="18:19" x14ac:dyDescent="0.2">
      <c r="R5514" s="15"/>
    </row>
    <row r="5527" spans="18:19" x14ac:dyDescent="0.2">
      <c r="R5527" s="15"/>
    </row>
    <row r="5531" spans="18:19" x14ac:dyDescent="0.2">
      <c r="S5531" s="15"/>
    </row>
    <row r="5536" spans="18:19" x14ac:dyDescent="0.2">
      <c r="S5536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958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236</v>
      </c>
      <c r="B1" s="106" t="s">
        <v>237</v>
      </c>
      <c r="C1" s="106" t="s">
        <v>238</v>
      </c>
      <c r="D1" s="106" t="s">
        <v>239</v>
      </c>
      <c r="E1" s="106" t="s">
        <v>240</v>
      </c>
      <c r="F1" s="106" t="s">
        <v>241</v>
      </c>
      <c r="G1" s="106" t="s">
        <v>242</v>
      </c>
      <c r="H1" s="106" t="s">
        <v>243</v>
      </c>
      <c r="I1" s="106" t="s">
        <v>244</v>
      </c>
    </row>
    <row r="2" spans="1:10" x14ac:dyDescent="0.2">
      <c r="A2" s="106" t="s">
        <v>1632</v>
      </c>
      <c r="B2" s="106" t="s">
        <v>296</v>
      </c>
      <c r="C2" s="106" t="s">
        <v>250</v>
      </c>
      <c r="D2" s="106" t="s">
        <v>247</v>
      </c>
      <c r="E2" s="106">
        <v>3086</v>
      </c>
      <c r="F2" s="106" t="s">
        <v>2100</v>
      </c>
      <c r="G2" s="106" t="s">
        <v>248</v>
      </c>
      <c r="H2" s="106" t="s">
        <v>258</v>
      </c>
      <c r="I2" s="106" t="s">
        <v>266</v>
      </c>
      <c r="J2" t="s">
        <v>2921</v>
      </c>
    </row>
    <row r="3" spans="1:10" x14ac:dyDescent="0.2">
      <c r="A3" s="106" t="s">
        <v>1632</v>
      </c>
      <c r="B3" s="106" t="s">
        <v>296</v>
      </c>
      <c r="C3" s="106" t="s">
        <v>250</v>
      </c>
      <c r="D3" s="106" t="s">
        <v>251</v>
      </c>
      <c r="E3">
        <v>7611</v>
      </c>
      <c r="F3" s="106" t="s">
        <v>1815</v>
      </c>
      <c r="G3" s="106" t="s">
        <v>248</v>
      </c>
      <c r="H3" s="106" t="s">
        <v>258</v>
      </c>
      <c r="I3">
        <v>702</v>
      </c>
    </row>
    <row r="4" spans="1:10" x14ac:dyDescent="0.2">
      <c r="A4" s="106" t="s">
        <v>1632</v>
      </c>
      <c r="B4" s="106" t="s">
        <v>296</v>
      </c>
      <c r="C4" s="106" t="s">
        <v>250</v>
      </c>
      <c r="D4" s="106" t="s">
        <v>247</v>
      </c>
      <c r="E4">
        <v>8227</v>
      </c>
      <c r="F4" s="106" t="s">
        <v>1666</v>
      </c>
      <c r="G4" s="106" t="s">
        <v>248</v>
      </c>
      <c r="H4" s="106" t="s">
        <v>258</v>
      </c>
      <c r="I4" t="s">
        <v>266</v>
      </c>
      <c r="J4" t="s">
        <v>2922</v>
      </c>
    </row>
    <row r="5" spans="1:10" x14ac:dyDescent="0.2">
      <c r="A5" s="106" t="s">
        <v>1632</v>
      </c>
      <c r="B5" s="106" t="s">
        <v>267</v>
      </c>
      <c r="C5" s="106" t="s">
        <v>257</v>
      </c>
      <c r="D5" s="106" t="s">
        <v>247</v>
      </c>
      <c r="E5">
        <v>7965</v>
      </c>
      <c r="F5" s="106" t="s">
        <v>1948</v>
      </c>
      <c r="G5" s="106" t="s">
        <v>248</v>
      </c>
      <c r="H5" s="106" t="s">
        <v>268</v>
      </c>
      <c r="I5" t="s">
        <v>273</v>
      </c>
      <c r="J5" t="s">
        <v>2923</v>
      </c>
    </row>
    <row r="6" spans="1:10" x14ac:dyDescent="0.2">
      <c r="A6" s="106" t="s">
        <v>1632</v>
      </c>
      <c r="B6" s="106" t="s">
        <v>245</v>
      </c>
      <c r="C6" s="106" t="s">
        <v>250</v>
      </c>
      <c r="D6" s="106" t="s">
        <v>247</v>
      </c>
      <c r="E6">
        <v>3050</v>
      </c>
      <c r="F6" s="106" t="s">
        <v>2719</v>
      </c>
      <c r="G6" s="106" t="s">
        <v>248</v>
      </c>
      <c r="H6" s="106" t="s">
        <v>258</v>
      </c>
      <c r="I6" t="s">
        <v>273</v>
      </c>
      <c r="J6" t="s">
        <v>2924</v>
      </c>
    </row>
    <row r="7" spans="1:10" x14ac:dyDescent="0.2">
      <c r="A7" s="106" t="s">
        <v>1632</v>
      </c>
      <c r="B7" s="106" t="s">
        <v>245</v>
      </c>
      <c r="C7" s="106" t="s">
        <v>255</v>
      </c>
      <c r="D7" s="106" t="s">
        <v>251</v>
      </c>
      <c r="E7">
        <v>3075</v>
      </c>
      <c r="F7" s="106" t="s">
        <v>986</v>
      </c>
      <c r="G7" s="106" t="s">
        <v>252</v>
      </c>
      <c r="H7" s="106" t="s">
        <v>258</v>
      </c>
      <c r="I7" s="106">
        <v>160</v>
      </c>
      <c r="J7" s="106"/>
    </row>
    <row r="8" spans="1:10" x14ac:dyDescent="0.2">
      <c r="A8" s="106" t="s">
        <v>1632</v>
      </c>
      <c r="B8" s="106" t="s">
        <v>245</v>
      </c>
      <c r="C8" s="106" t="s">
        <v>250</v>
      </c>
      <c r="D8" s="106" t="s">
        <v>251</v>
      </c>
      <c r="E8">
        <v>3333</v>
      </c>
      <c r="F8" s="106" t="s">
        <v>2101</v>
      </c>
      <c r="G8" s="106" t="s">
        <v>248</v>
      </c>
      <c r="H8" s="106" t="s">
        <v>258</v>
      </c>
      <c r="I8" s="106">
        <v>394</v>
      </c>
      <c r="J8" s="106"/>
    </row>
    <row r="9" spans="1:10" x14ac:dyDescent="0.2">
      <c r="A9" s="106" t="s">
        <v>1632</v>
      </c>
      <c r="B9" s="106" t="s">
        <v>245</v>
      </c>
      <c r="C9" s="106" t="s">
        <v>246</v>
      </c>
      <c r="D9" s="106" t="s">
        <v>251</v>
      </c>
      <c r="E9">
        <v>6196</v>
      </c>
      <c r="F9" s="106" t="s">
        <v>1157</v>
      </c>
      <c r="G9" s="106" t="s">
        <v>248</v>
      </c>
      <c r="H9" s="106" t="s">
        <v>253</v>
      </c>
      <c r="I9" s="106" t="s">
        <v>273</v>
      </c>
      <c r="J9" s="106" t="s">
        <v>2806</v>
      </c>
    </row>
    <row r="10" spans="1:10" x14ac:dyDescent="0.2">
      <c r="A10" s="106" t="s">
        <v>1632</v>
      </c>
      <c r="B10" s="106" t="s">
        <v>245</v>
      </c>
      <c r="C10" s="106" t="s">
        <v>246</v>
      </c>
      <c r="D10" s="106" t="s">
        <v>247</v>
      </c>
      <c r="E10">
        <v>7447</v>
      </c>
      <c r="F10" s="106" t="s">
        <v>2102</v>
      </c>
      <c r="G10" s="106" t="s">
        <v>248</v>
      </c>
      <c r="H10" s="106" t="s">
        <v>254</v>
      </c>
      <c r="I10" s="106" t="s">
        <v>273</v>
      </c>
      <c r="J10" s="106" t="s">
        <v>2925</v>
      </c>
    </row>
    <row r="11" spans="1:10" x14ac:dyDescent="0.2">
      <c r="A11" s="106" t="s">
        <v>1632</v>
      </c>
      <c r="B11" s="106" t="s">
        <v>245</v>
      </c>
      <c r="C11" s="106" t="s">
        <v>257</v>
      </c>
      <c r="D11" s="106" t="s">
        <v>247</v>
      </c>
      <c r="E11">
        <v>7831</v>
      </c>
      <c r="F11" s="106" t="s">
        <v>1845</v>
      </c>
      <c r="G11" s="106" t="s">
        <v>256</v>
      </c>
      <c r="H11" s="106" t="s">
        <v>265</v>
      </c>
      <c r="I11">
        <v>39</v>
      </c>
    </row>
    <row r="12" spans="1:10" x14ac:dyDescent="0.2">
      <c r="A12" s="106" t="s">
        <v>1632</v>
      </c>
      <c r="B12" s="106" t="s">
        <v>245</v>
      </c>
      <c r="C12" s="106" t="s">
        <v>250</v>
      </c>
      <c r="D12" s="106" t="s">
        <v>251</v>
      </c>
      <c r="E12">
        <v>8168</v>
      </c>
      <c r="F12" s="106" t="s">
        <v>2103</v>
      </c>
      <c r="G12" s="106" t="s">
        <v>248</v>
      </c>
      <c r="H12" s="106" t="s">
        <v>258</v>
      </c>
      <c r="I12">
        <v>449</v>
      </c>
    </row>
    <row r="13" spans="1:10" x14ac:dyDescent="0.2">
      <c r="A13" s="106" t="s">
        <v>1633</v>
      </c>
      <c r="B13" s="106" t="s">
        <v>245</v>
      </c>
      <c r="C13" s="106" t="s">
        <v>250</v>
      </c>
      <c r="D13" s="106" t="s">
        <v>247</v>
      </c>
      <c r="E13">
        <v>1712</v>
      </c>
      <c r="F13" s="106" t="s">
        <v>1634</v>
      </c>
      <c r="G13" s="106" t="s">
        <v>248</v>
      </c>
      <c r="H13" s="106" t="s">
        <v>270</v>
      </c>
      <c r="I13" s="106">
        <v>169</v>
      </c>
      <c r="J13" s="106"/>
    </row>
    <row r="14" spans="1:10" x14ac:dyDescent="0.2">
      <c r="A14" s="106" t="s">
        <v>1633</v>
      </c>
      <c r="B14" s="106" t="s">
        <v>245</v>
      </c>
      <c r="C14" s="106" t="s">
        <v>250</v>
      </c>
      <c r="D14" s="106" t="s">
        <v>247</v>
      </c>
      <c r="E14">
        <v>2186</v>
      </c>
      <c r="F14" s="106" t="s">
        <v>1922</v>
      </c>
      <c r="G14" s="106" t="s">
        <v>252</v>
      </c>
      <c r="H14" s="106" t="s">
        <v>253</v>
      </c>
      <c r="I14" s="106">
        <v>95</v>
      </c>
      <c r="J14" s="106"/>
    </row>
    <row r="15" spans="1:10" x14ac:dyDescent="0.2">
      <c r="A15" s="106" t="s">
        <v>1633</v>
      </c>
      <c r="B15" s="106" t="s">
        <v>245</v>
      </c>
      <c r="C15" s="106" t="s">
        <v>250</v>
      </c>
      <c r="D15" s="106" t="s">
        <v>247</v>
      </c>
      <c r="E15">
        <v>2685</v>
      </c>
      <c r="F15" s="106" t="s">
        <v>1406</v>
      </c>
      <c r="G15" s="106" t="s">
        <v>248</v>
      </c>
      <c r="H15" s="106" t="s">
        <v>258</v>
      </c>
      <c r="I15">
        <v>885</v>
      </c>
    </row>
    <row r="16" spans="1:10" x14ac:dyDescent="0.2">
      <c r="A16" s="106" t="s">
        <v>1633</v>
      </c>
      <c r="B16" s="106" t="s">
        <v>245</v>
      </c>
      <c r="C16" s="106" t="s">
        <v>250</v>
      </c>
      <c r="D16" s="106" t="s">
        <v>247</v>
      </c>
      <c r="E16">
        <v>2925</v>
      </c>
      <c r="F16" s="106" t="s">
        <v>2105</v>
      </c>
      <c r="G16" s="106" t="s">
        <v>248</v>
      </c>
      <c r="H16" s="106" t="s">
        <v>249</v>
      </c>
      <c r="I16" s="106">
        <v>155</v>
      </c>
      <c r="J16" s="106"/>
    </row>
    <row r="17" spans="1:10" x14ac:dyDescent="0.2">
      <c r="A17" s="106" t="s">
        <v>1633</v>
      </c>
      <c r="B17" s="106" t="s">
        <v>245</v>
      </c>
      <c r="C17" s="106" t="s">
        <v>257</v>
      </c>
      <c r="D17" s="106" t="s">
        <v>247</v>
      </c>
      <c r="E17">
        <v>2975</v>
      </c>
      <c r="F17" s="106" t="s">
        <v>2106</v>
      </c>
      <c r="G17" s="106" t="s">
        <v>248</v>
      </c>
      <c r="H17" s="106" t="s">
        <v>269</v>
      </c>
      <c r="I17" s="106">
        <v>246</v>
      </c>
      <c r="J17" s="106"/>
    </row>
    <row r="18" spans="1:10" x14ac:dyDescent="0.2">
      <c r="A18" s="106" t="s">
        <v>1633</v>
      </c>
      <c r="B18" s="106" t="s">
        <v>245</v>
      </c>
      <c r="C18" s="106" t="s">
        <v>250</v>
      </c>
      <c r="D18" s="106" t="s">
        <v>247</v>
      </c>
      <c r="E18">
        <v>3675</v>
      </c>
      <c r="F18" s="106" t="s">
        <v>1598</v>
      </c>
      <c r="G18" s="106" t="s">
        <v>248</v>
      </c>
      <c r="H18" s="106" t="s">
        <v>259</v>
      </c>
      <c r="I18">
        <v>77</v>
      </c>
    </row>
    <row r="19" spans="1:10" x14ac:dyDescent="0.2">
      <c r="A19" s="106" t="s">
        <v>1633</v>
      </c>
      <c r="B19" s="106" t="s">
        <v>245</v>
      </c>
      <c r="C19" s="106" t="s">
        <v>250</v>
      </c>
      <c r="D19" s="106" t="s">
        <v>247</v>
      </c>
      <c r="E19">
        <v>3919</v>
      </c>
      <c r="F19" s="106" t="s">
        <v>1235</v>
      </c>
      <c r="G19" s="106" t="s">
        <v>248</v>
      </c>
      <c r="H19" s="106" t="s">
        <v>259</v>
      </c>
      <c r="I19">
        <v>133</v>
      </c>
    </row>
    <row r="20" spans="1:10" x14ac:dyDescent="0.2">
      <c r="A20" s="106" t="s">
        <v>1633</v>
      </c>
      <c r="B20" s="106" t="s">
        <v>245</v>
      </c>
      <c r="C20" s="106" t="s">
        <v>255</v>
      </c>
      <c r="D20" s="106" t="s">
        <v>247</v>
      </c>
      <c r="E20">
        <v>4825</v>
      </c>
      <c r="F20" s="106" t="s">
        <v>2107</v>
      </c>
      <c r="G20" s="106" t="s">
        <v>248</v>
      </c>
      <c r="H20" s="106" t="s">
        <v>259</v>
      </c>
      <c r="I20">
        <v>432</v>
      </c>
    </row>
    <row r="21" spans="1:10" x14ac:dyDescent="0.2">
      <c r="A21" s="106" t="s">
        <v>1633</v>
      </c>
      <c r="B21" s="106" t="s">
        <v>245</v>
      </c>
      <c r="C21" s="106" t="s">
        <v>246</v>
      </c>
      <c r="D21" s="106" t="s">
        <v>251</v>
      </c>
      <c r="E21">
        <v>6264</v>
      </c>
      <c r="F21" s="106" t="s">
        <v>327</v>
      </c>
      <c r="G21" s="106" t="s">
        <v>248</v>
      </c>
      <c r="H21" s="106" t="s">
        <v>264</v>
      </c>
      <c r="I21" s="106">
        <v>129</v>
      </c>
      <c r="J21" s="106"/>
    </row>
    <row r="22" spans="1:10" x14ac:dyDescent="0.2">
      <c r="A22" s="106" t="s">
        <v>1633</v>
      </c>
      <c r="B22" s="106" t="s">
        <v>245</v>
      </c>
      <c r="C22" s="106" t="s">
        <v>255</v>
      </c>
      <c r="D22" s="106" t="s">
        <v>247</v>
      </c>
      <c r="E22">
        <v>6740</v>
      </c>
      <c r="F22" s="106" t="s">
        <v>1617</v>
      </c>
      <c r="G22" s="106" t="s">
        <v>248</v>
      </c>
      <c r="H22" s="106" t="s">
        <v>268</v>
      </c>
      <c r="I22" s="106">
        <v>415</v>
      </c>
      <c r="J22" s="106"/>
    </row>
    <row r="23" spans="1:10" x14ac:dyDescent="0.2">
      <c r="A23" s="106" t="s">
        <v>1633</v>
      </c>
      <c r="B23" s="106" t="s">
        <v>245</v>
      </c>
      <c r="C23" s="106" t="s">
        <v>255</v>
      </c>
      <c r="D23" s="106" t="s">
        <v>247</v>
      </c>
      <c r="E23">
        <v>7068</v>
      </c>
      <c r="F23" s="106" t="s">
        <v>297</v>
      </c>
      <c r="G23" s="106" t="s">
        <v>260</v>
      </c>
      <c r="H23" s="106" t="s">
        <v>253</v>
      </c>
      <c r="I23">
        <v>175</v>
      </c>
    </row>
    <row r="24" spans="1:10" x14ac:dyDescent="0.2">
      <c r="A24" s="106" t="s">
        <v>1633</v>
      </c>
      <c r="B24" s="106" t="s">
        <v>245</v>
      </c>
      <c r="C24" s="106" t="s">
        <v>250</v>
      </c>
      <c r="D24" s="106" t="s">
        <v>247</v>
      </c>
      <c r="E24">
        <v>7865</v>
      </c>
      <c r="F24" s="106" t="s">
        <v>2108</v>
      </c>
      <c r="G24" s="106" t="s">
        <v>252</v>
      </c>
      <c r="H24" s="106" t="s">
        <v>265</v>
      </c>
      <c r="I24" s="106">
        <v>39</v>
      </c>
      <c r="J24" s="106"/>
    </row>
    <row r="25" spans="1:10" x14ac:dyDescent="0.2">
      <c r="A25" s="106" t="s">
        <v>1633</v>
      </c>
      <c r="B25" s="106" t="s">
        <v>245</v>
      </c>
      <c r="C25" s="106" t="s">
        <v>250</v>
      </c>
      <c r="D25" s="106" t="s">
        <v>247</v>
      </c>
      <c r="E25">
        <v>8011</v>
      </c>
      <c r="F25" s="106" t="s">
        <v>2109</v>
      </c>
      <c r="G25" s="106" t="s">
        <v>248</v>
      </c>
      <c r="H25" s="106" t="s">
        <v>274</v>
      </c>
      <c r="I25" s="106">
        <v>99</v>
      </c>
      <c r="J25" s="106"/>
    </row>
    <row r="26" spans="1:10" x14ac:dyDescent="0.2">
      <c r="A26" s="106" t="s">
        <v>1633</v>
      </c>
      <c r="B26" s="106" t="s">
        <v>245</v>
      </c>
      <c r="C26" s="106" t="s">
        <v>250</v>
      </c>
      <c r="D26" s="106" t="s">
        <v>251</v>
      </c>
      <c r="E26">
        <v>8166</v>
      </c>
      <c r="F26" s="106" t="s">
        <v>2110</v>
      </c>
      <c r="G26" s="106" t="s">
        <v>248</v>
      </c>
      <c r="H26" s="106" t="s">
        <v>258</v>
      </c>
      <c r="I26" s="106">
        <v>34</v>
      </c>
      <c r="J26" s="106"/>
    </row>
    <row r="27" spans="1:10" x14ac:dyDescent="0.2">
      <c r="A27" s="106" t="s">
        <v>1633</v>
      </c>
      <c r="B27" s="106" t="s">
        <v>245</v>
      </c>
      <c r="C27" s="106" t="s">
        <v>255</v>
      </c>
      <c r="D27" s="106" t="s">
        <v>251</v>
      </c>
      <c r="E27">
        <v>9261</v>
      </c>
      <c r="F27" s="106" t="s">
        <v>2406</v>
      </c>
      <c r="G27" s="106" t="s">
        <v>277</v>
      </c>
      <c r="H27" s="106" t="s">
        <v>254</v>
      </c>
      <c r="I27">
        <v>2</v>
      </c>
    </row>
    <row r="28" spans="1:10" x14ac:dyDescent="0.2">
      <c r="A28" s="106" t="s">
        <v>1633</v>
      </c>
      <c r="B28" s="106" t="s">
        <v>245</v>
      </c>
      <c r="C28" s="106" t="s">
        <v>250</v>
      </c>
      <c r="D28" s="106" t="s">
        <v>247</v>
      </c>
      <c r="E28">
        <v>9793</v>
      </c>
      <c r="F28" s="106" t="s">
        <v>1885</v>
      </c>
      <c r="G28" s="106" t="s">
        <v>248</v>
      </c>
      <c r="H28" s="106" t="s">
        <v>253</v>
      </c>
      <c r="I28" t="s">
        <v>273</v>
      </c>
      <c r="J28" t="s">
        <v>2926</v>
      </c>
    </row>
    <row r="29" spans="1:10" x14ac:dyDescent="0.2">
      <c r="A29" s="106" t="s">
        <v>1633</v>
      </c>
      <c r="B29" s="106" t="s">
        <v>245</v>
      </c>
      <c r="C29" s="106" t="s">
        <v>246</v>
      </c>
      <c r="D29" s="106" t="s">
        <v>247</v>
      </c>
      <c r="E29">
        <v>9942</v>
      </c>
      <c r="F29" s="106" t="s">
        <v>1787</v>
      </c>
      <c r="G29" s="106" t="s">
        <v>316</v>
      </c>
      <c r="H29" s="106" t="s">
        <v>258</v>
      </c>
      <c r="I29" s="106">
        <v>275</v>
      </c>
      <c r="J29" s="106"/>
    </row>
    <row r="30" spans="1:10" x14ac:dyDescent="0.2">
      <c r="A30" s="106" t="s">
        <v>1633</v>
      </c>
      <c r="B30" s="106" t="s">
        <v>245</v>
      </c>
      <c r="C30" s="106" t="s">
        <v>257</v>
      </c>
      <c r="D30" s="106" t="s">
        <v>247</v>
      </c>
      <c r="E30">
        <v>9972</v>
      </c>
      <c r="F30" s="106" t="s">
        <v>2111</v>
      </c>
      <c r="G30" s="106" t="s">
        <v>248</v>
      </c>
      <c r="H30" s="106" t="s">
        <v>254</v>
      </c>
      <c r="I30" s="106">
        <v>43</v>
      </c>
      <c r="J30" s="106"/>
    </row>
    <row r="31" spans="1:10" x14ac:dyDescent="0.2">
      <c r="A31" s="106" t="s">
        <v>2112</v>
      </c>
      <c r="B31" s="106" t="s">
        <v>245</v>
      </c>
      <c r="C31" s="106" t="s">
        <v>246</v>
      </c>
      <c r="D31" s="106" t="s">
        <v>247</v>
      </c>
      <c r="E31">
        <v>2164</v>
      </c>
      <c r="F31" s="106" t="s">
        <v>2113</v>
      </c>
      <c r="G31" s="106" t="s">
        <v>252</v>
      </c>
      <c r="H31" s="106" t="s">
        <v>253</v>
      </c>
      <c r="I31">
        <v>13</v>
      </c>
    </row>
    <row r="32" spans="1:10" x14ac:dyDescent="0.2">
      <c r="A32" s="106" t="s">
        <v>1635</v>
      </c>
      <c r="B32" s="106" t="s">
        <v>245</v>
      </c>
      <c r="C32" s="106" t="s">
        <v>257</v>
      </c>
      <c r="D32" s="106" t="s">
        <v>247</v>
      </c>
      <c r="E32">
        <v>2809</v>
      </c>
      <c r="F32" s="106" t="s">
        <v>301</v>
      </c>
      <c r="G32" s="106" t="s">
        <v>248</v>
      </c>
      <c r="H32" s="106" t="s">
        <v>249</v>
      </c>
      <c r="I32" t="s">
        <v>302</v>
      </c>
      <c r="J32" t="s">
        <v>2927</v>
      </c>
    </row>
    <row r="33" spans="1:10" x14ac:dyDescent="0.2">
      <c r="A33" s="106" t="s">
        <v>1635</v>
      </c>
      <c r="B33" s="106" t="s">
        <v>245</v>
      </c>
      <c r="C33" s="106" t="s">
        <v>257</v>
      </c>
      <c r="D33" s="106" t="s">
        <v>247</v>
      </c>
      <c r="E33">
        <v>2830</v>
      </c>
      <c r="F33" s="106" t="s">
        <v>2114</v>
      </c>
      <c r="G33" s="106" t="s">
        <v>256</v>
      </c>
      <c r="H33" s="106" t="s">
        <v>249</v>
      </c>
      <c r="I33" s="106">
        <v>193</v>
      </c>
      <c r="J33" s="106"/>
    </row>
    <row r="34" spans="1:10" x14ac:dyDescent="0.2">
      <c r="A34" s="106" t="s">
        <v>1635</v>
      </c>
      <c r="B34" s="106" t="s">
        <v>245</v>
      </c>
      <c r="C34" s="106" t="s">
        <v>250</v>
      </c>
      <c r="D34" s="106" t="s">
        <v>247</v>
      </c>
      <c r="E34">
        <v>2918</v>
      </c>
      <c r="F34" s="106" t="s">
        <v>2115</v>
      </c>
      <c r="G34" s="106" t="s">
        <v>248</v>
      </c>
      <c r="H34" s="106" t="s">
        <v>249</v>
      </c>
      <c r="I34" s="106">
        <v>298</v>
      </c>
      <c r="J34" s="106"/>
    </row>
    <row r="35" spans="1:10" x14ac:dyDescent="0.2">
      <c r="A35" s="106" t="s">
        <v>1635</v>
      </c>
      <c r="B35" s="106" t="s">
        <v>245</v>
      </c>
      <c r="C35" s="106" t="s">
        <v>255</v>
      </c>
      <c r="D35" s="106" t="s">
        <v>247</v>
      </c>
      <c r="E35">
        <v>3549</v>
      </c>
      <c r="F35" s="106" t="s">
        <v>1228</v>
      </c>
      <c r="G35" s="106" t="s">
        <v>248</v>
      </c>
      <c r="H35" s="106" t="s">
        <v>258</v>
      </c>
      <c r="I35" t="s">
        <v>266</v>
      </c>
      <c r="J35" t="s">
        <v>2928</v>
      </c>
    </row>
    <row r="36" spans="1:10" x14ac:dyDescent="0.2">
      <c r="A36" s="106" t="s">
        <v>1635</v>
      </c>
      <c r="B36" s="106" t="s">
        <v>245</v>
      </c>
      <c r="C36" s="106" t="s">
        <v>250</v>
      </c>
      <c r="D36" s="106" t="s">
        <v>247</v>
      </c>
      <c r="E36">
        <v>3608</v>
      </c>
      <c r="F36" s="106" t="s">
        <v>2720</v>
      </c>
      <c r="G36" s="106" t="s">
        <v>248</v>
      </c>
      <c r="H36" s="106" t="s">
        <v>274</v>
      </c>
      <c r="I36">
        <v>498</v>
      </c>
    </row>
    <row r="37" spans="1:10" x14ac:dyDescent="0.2">
      <c r="A37" s="106" t="s">
        <v>1635</v>
      </c>
      <c r="B37" s="106" t="s">
        <v>245</v>
      </c>
      <c r="C37" s="106" t="s">
        <v>257</v>
      </c>
      <c r="D37" s="106" t="s">
        <v>247</v>
      </c>
      <c r="E37">
        <v>4187</v>
      </c>
      <c r="F37" s="106" t="s">
        <v>2116</v>
      </c>
      <c r="G37" s="106" t="s">
        <v>248</v>
      </c>
      <c r="H37" s="106" t="s">
        <v>261</v>
      </c>
      <c r="I37" s="106">
        <v>582</v>
      </c>
      <c r="J37" s="106"/>
    </row>
    <row r="38" spans="1:10" x14ac:dyDescent="0.2">
      <c r="A38" s="106" t="s">
        <v>1635</v>
      </c>
      <c r="B38" s="106" t="s">
        <v>245</v>
      </c>
      <c r="C38" s="106" t="s">
        <v>250</v>
      </c>
      <c r="D38" s="106" t="s">
        <v>247</v>
      </c>
      <c r="E38">
        <v>6734</v>
      </c>
      <c r="F38" s="106" t="s">
        <v>2117</v>
      </c>
      <c r="G38" s="106" t="s">
        <v>252</v>
      </c>
      <c r="H38" s="106" t="s">
        <v>268</v>
      </c>
      <c r="I38">
        <v>60</v>
      </c>
    </row>
    <row r="39" spans="1:10" x14ac:dyDescent="0.2">
      <c r="A39" s="106" t="s">
        <v>1635</v>
      </c>
      <c r="B39" s="106" t="s">
        <v>245</v>
      </c>
      <c r="C39" s="106" t="s">
        <v>250</v>
      </c>
      <c r="D39" s="106" t="s">
        <v>247</v>
      </c>
      <c r="E39">
        <v>8276</v>
      </c>
      <c r="F39" s="106" t="s">
        <v>2721</v>
      </c>
      <c r="G39" s="106" t="s">
        <v>248</v>
      </c>
      <c r="H39" s="106" t="s">
        <v>258</v>
      </c>
      <c r="I39" t="s">
        <v>273</v>
      </c>
      <c r="J39" t="s">
        <v>2824</v>
      </c>
    </row>
    <row r="40" spans="1:10" x14ac:dyDescent="0.2">
      <c r="A40" s="106" t="s">
        <v>1635</v>
      </c>
      <c r="B40" s="106" t="s">
        <v>245</v>
      </c>
      <c r="C40" s="106" t="s">
        <v>257</v>
      </c>
      <c r="D40" s="106" t="s">
        <v>247</v>
      </c>
      <c r="E40">
        <v>9369</v>
      </c>
      <c r="F40" s="106" t="s">
        <v>2118</v>
      </c>
      <c r="G40" s="106" t="s">
        <v>248</v>
      </c>
      <c r="H40" s="106" t="s">
        <v>1484</v>
      </c>
      <c r="I40">
        <v>206</v>
      </c>
    </row>
    <row r="41" spans="1:10" x14ac:dyDescent="0.2">
      <c r="A41" s="106" t="s">
        <v>1637</v>
      </c>
      <c r="B41" s="106" t="s">
        <v>296</v>
      </c>
      <c r="C41" s="106" t="s">
        <v>257</v>
      </c>
      <c r="D41" s="106" t="s">
        <v>247</v>
      </c>
      <c r="E41">
        <v>3186</v>
      </c>
      <c r="F41" s="106" t="s">
        <v>1671</v>
      </c>
      <c r="G41" s="106" t="s">
        <v>248</v>
      </c>
      <c r="H41" s="106" t="s">
        <v>258</v>
      </c>
      <c r="I41">
        <v>666</v>
      </c>
    </row>
    <row r="42" spans="1:10" x14ac:dyDescent="0.2">
      <c r="A42" s="106" t="s">
        <v>1637</v>
      </c>
      <c r="B42" s="106" t="s">
        <v>2480</v>
      </c>
      <c r="C42" s="106" t="s">
        <v>255</v>
      </c>
      <c r="D42" s="106" t="s">
        <v>247</v>
      </c>
      <c r="E42">
        <v>3321</v>
      </c>
      <c r="F42" s="106" t="s">
        <v>2123</v>
      </c>
      <c r="G42" s="106" t="s">
        <v>248</v>
      </c>
      <c r="H42" s="106" t="s">
        <v>254</v>
      </c>
      <c r="I42">
        <v>48</v>
      </c>
    </row>
    <row r="43" spans="1:10" x14ac:dyDescent="0.2">
      <c r="A43" s="106" t="s">
        <v>1637</v>
      </c>
      <c r="B43" s="106" t="s">
        <v>245</v>
      </c>
      <c r="C43" s="106" t="s">
        <v>246</v>
      </c>
      <c r="D43" s="106" t="s">
        <v>251</v>
      </c>
      <c r="E43">
        <v>1997</v>
      </c>
      <c r="F43" s="106" t="s">
        <v>2119</v>
      </c>
      <c r="G43" s="106" t="s">
        <v>252</v>
      </c>
      <c r="H43" s="106" t="s">
        <v>270</v>
      </c>
      <c r="I43">
        <v>32</v>
      </c>
    </row>
    <row r="44" spans="1:10" x14ac:dyDescent="0.2">
      <c r="A44" s="106" t="s">
        <v>1637</v>
      </c>
      <c r="B44" s="106" t="s">
        <v>245</v>
      </c>
      <c r="C44" s="106" t="s">
        <v>250</v>
      </c>
      <c r="D44" s="106" t="s">
        <v>251</v>
      </c>
      <c r="E44">
        <v>2300</v>
      </c>
      <c r="F44" s="106" t="s">
        <v>2120</v>
      </c>
      <c r="G44" s="106" t="s">
        <v>252</v>
      </c>
      <c r="H44" s="106" t="s">
        <v>253</v>
      </c>
      <c r="I44">
        <v>28</v>
      </c>
    </row>
    <row r="45" spans="1:10" x14ac:dyDescent="0.2">
      <c r="A45" s="106" t="s">
        <v>1637</v>
      </c>
      <c r="B45" s="106" t="s">
        <v>245</v>
      </c>
      <c r="C45" s="106" t="s">
        <v>257</v>
      </c>
      <c r="D45" s="106" t="s">
        <v>247</v>
      </c>
      <c r="E45">
        <v>2471</v>
      </c>
      <c r="F45" s="106" t="s">
        <v>1328</v>
      </c>
      <c r="G45" s="106" t="s">
        <v>248</v>
      </c>
      <c r="H45" s="106" t="s">
        <v>253</v>
      </c>
      <c r="I45" s="106">
        <v>589</v>
      </c>
      <c r="J45" s="106"/>
    </row>
    <row r="46" spans="1:10" x14ac:dyDescent="0.2">
      <c r="A46" s="106" t="s">
        <v>1637</v>
      </c>
      <c r="B46" s="106" t="s">
        <v>245</v>
      </c>
      <c r="C46" s="106" t="s">
        <v>257</v>
      </c>
      <c r="D46" s="106" t="s">
        <v>247</v>
      </c>
      <c r="E46">
        <v>2493</v>
      </c>
      <c r="F46" s="106" t="s">
        <v>2121</v>
      </c>
      <c r="G46" s="106" t="s">
        <v>252</v>
      </c>
      <c r="H46" s="106" t="s">
        <v>253</v>
      </c>
      <c r="I46">
        <v>39</v>
      </c>
    </row>
    <row r="47" spans="1:10" x14ac:dyDescent="0.2">
      <c r="A47" s="106" t="s">
        <v>1637</v>
      </c>
      <c r="B47" s="106" t="s">
        <v>245</v>
      </c>
      <c r="C47" s="106" t="s">
        <v>255</v>
      </c>
      <c r="D47" s="106" t="s">
        <v>247</v>
      </c>
      <c r="E47">
        <v>2761</v>
      </c>
      <c r="F47" s="106" t="s">
        <v>2122</v>
      </c>
      <c r="G47" s="106" t="s">
        <v>252</v>
      </c>
      <c r="H47" s="106" t="s">
        <v>254</v>
      </c>
      <c r="I47">
        <v>765</v>
      </c>
    </row>
    <row r="48" spans="1:10" x14ac:dyDescent="0.2">
      <c r="A48" s="106" t="s">
        <v>1637</v>
      </c>
      <c r="B48" s="106" t="s">
        <v>245</v>
      </c>
      <c r="C48" s="106" t="s">
        <v>246</v>
      </c>
      <c r="D48" s="106" t="s">
        <v>247</v>
      </c>
      <c r="E48">
        <v>3035</v>
      </c>
      <c r="F48" s="106" t="s">
        <v>295</v>
      </c>
      <c r="G48" s="106" t="s">
        <v>252</v>
      </c>
      <c r="H48" s="106" t="s">
        <v>254</v>
      </c>
      <c r="I48">
        <v>18</v>
      </c>
    </row>
    <row r="49" spans="1:10" x14ac:dyDescent="0.2">
      <c r="A49" s="106" t="s">
        <v>1637</v>
      </c>
      <c r="B49" s="106" t="s">
        <v>245</v>
      </c>
      <c r="C49" s="106" t="s">
        <v>257</v>
      </c>
      <c r="D49" s="106" t="s">
        <v>251</v>
      </c>
      <c r="E49">
        <v>3377</v>
      </c>
      <c r="F49" s="106" t="s">
        <v>1673</v>
      </c>
      <c r="G49" s="106" t="s">
        <v>256</v>
      </c>
      <c r="H49" s="106" t="s">
        <v>254</v>
      </c>
      <c r="I49">
        <v>30</v>
      </c>
    </row>
    <row r="50" spans="1:10" x14ac:dyDescent="0.2">
      <c r="A50" s="106" t="s">
        <v>1637</v>
      </c>
      <c r="B50" s="106" t="s">
        <v>245</v>
      </c>
      <c r="C50" s="106" t="s">
        <v>246</v>
      </c>
      <c r="D50" s="106" t="s">
        <v>247</v>
      </c>
      <c r="E50">
        <v>3498</v>
      </c>
      <c r="F50" s="106" t="s">
        <v>2132</v>
      </c>
      <c r="G50" s="106" t="s">
        <v>260</v>
      </c>
      <c r="H50" s="106" t="s">
        <v>269</v>
      </c>
      <c r="I50" s="106">
        <v>131</v>
      </c>
      <c r="J50" s="106"/>
    </row>
    <row r="51" spans="1:10" x14ac:dyDescent="0.2">
      <c r="A51" s="106" t="s">
        <v>1637</v>
      </c>
      <c r="B51" s="106" t="s">
        <v>245</v>
      </c>
      <c r="C51" s="106" t="s">
        <v>246</v>
      </c>
      <c r="D51" s="106" t="s">
        <v>247</v>
      </c>
      <c r="E51">
        <v>3607</v>
      </c>
      <c r="F51" s="106" t="s">
        <v>2124</v>
      </c>
      <c r="G51" s="106" t="s">
        <v>248</v>
      </c>
      <c r="H51" s="106" t="s">
        <v>274</v>
      </c>
      <c r="I51" s="106">
        <v>43</v>
      </c>
      <c r="J51" s="106"/>
    </row>
    <row r="52" spans="1:10" x14ac:dyDescent="0.2">
      <c r="A52" s="106" t="s">
        <v>1637</v>
      </c>
      <c r="B52" s="106" t="s">
        <v>245</v>
      </c>
      <c r="C52" s="106" t="s">
        <v>257</v>
      </c>
      <c r="D52" s="106" t="s">
        <v>247</v>
      </c>
      <c r="E52">
        <v>4361</v>
      </c>
      <c r="F52" s="106" t="s">
        <v>2125</v>
      </c>
      <c r="G52" s="106" t="s">
        <v>256</v>
      </c>
      <c r="H52" s="106" t="s">
        <v>261</v>
      </c>
      <c r="I52">
        <v>12</v>
      </c>
    </row>
    <row r="53" spans="1:10" x14ac:dyDescent="0.2">
      <c r="A53" s="106" t="s">
        <v>1637</v>
      </c>
      <c r="B53" s="106" t="s">
        <v>245</v>
      </c>
      <c r="C53" s="106" t="s">
        <v>257</v>
      </c>
      <c r="D53" s="106" t="s">
        <v>251</v>
      </c>
      <c r="E53">
        <v>4394</v>
      </c>
      <c r="F53" s="106" t="s">
        <v>2126</v>
      </c>
      <c r="G53" s="106" t="s">
        <v>260</v>
      </c>
      <c r="H53" s="106" t="s">
        <v>259</v>
      </c>
      <c r="I53">
        <v>43</v>
      </c>
    </row>
    <row r="54" spans="1:10" x14ac:dyDescent="0.2">
      <c r="A54" s="106" t="s">
        <v>1637</v>
      </c>
      <c r="B54" s="106" t="s">
        <v>245</v>
      </c>
      <c r="C54" s="106" t="s">
        <v>257</v>
      </c>
      <c r="D54" s="106" t="s">
        <v>247</v>
      </c>
      <c r="E54">
        <v>6492</v>
      </c>
      <c r="F54" s="106" t="s">
        <v>2127</v>
      </c>
      <c r="G54" s="106" t="s">
        <v>256</v>
      </c>
      <c r="H54" s="106" t="s">
        <v>264</v>
      </c>
      <c r="I54">
        <v>41</v>
      </c>
    </row>
    <row r="55" spans="1:10" x14ac:dyDescent="0.2">
      <c r="A55" s="106" t="s">
        <v>1637</v>
      </c>
      <c r="B55" s="106" t="s">
        <v>245</v>
      </c>
      <c r="C55" s="106" t="s">
        <v>257</v>
      </c>
      <c r="D55" s="106" t="s">
        <v>247</v>
      </c>
      <c r="E55">
        <v>7594</v>
      </c>
      <c r="F55" s="106" t="s">
        <v>1244</v>
      </c>
      <c r="G55" s="106" t="s">
        <v>248</v>
      </c>
      <c r="H55" s="106" t="s">
        <v>254</v>
      </c>
      <c r="I55" s="106">
        <v>180</v>
      </c>
      <c r="J55" s="106"/>
    </row>
    <row r="56" spans="1:10" x14ac:dyDescent="0.2">
      <c r="A56" s="106" t="s">
        <v>1637</v>
      </c>
      <c r="B56" s="106" t="s">
        <v>245</v>
      </c>
      <c r="C56" s="106" t="s">
        <v>250</v>
      </c>
      <c r="D56" s="106" t="s">
        <v>247</v>
      </c>
      <c r="E56">
        <v>8125</v>
      </c>
      <c r="F56" s="106" t="s">
        <v>1675</v>
      </c>
      <c r="G56" s="106" t="s">
        <v>248</v>
      </c>
      <c r="H56" s="106" t="s">
        <v>254</v>
      </c>
      <c r="I56">
        <v>496</v>
      </c>
    </row>
    <row r="57" spans="1:10" x14ac:dyDescent="0.2">
      <c r="A57" s="106" t="s">
        <v>1637</v>
      </c>
      <c r="B57" s="106" t="s">
        <v>245</v>
      </c>
      <c r="C57" s="106" t="s">
        <v>250</v>
      </c>
      <c r="D57" s="106" t="s">
        <v>251</v>
      </c>
      <c r="E57">
        <v>8931</v>
      </c>
      <c r="F57" s="106" t="s">
        <v>2128</v>
      </c>
      <c r="G57" s="106" t="s">
        <v>256</v>
      </c>
      <c r="H57" s="106" t="s">
        <v>269</v>
      </c>
      <c r="I57">
        <v>77</v>
      </c>
    </row>
    <row r="58" spans="1:10" x14ac:dyDescent="0.2">
      <c r="A58" s="106" t="s">
        <v>1637</v>
      </c>
      <c r="B58" s="106" t="s">
        <v>245</v>
      </c>
      <c r="C58" s="106" t="s">
        <v>246</v>
      </c>
      <c r="D58" s="106" t="s">
        <v>247</v>
      </c>
      <c r="E58">
        <v>9414</v>
      </c>
      <c r="F58" s="106" t="s">
        <v>2129</v>
      </c>
      <c r="G58" s="106" t="s">
        <v>248</v>
      </c>
      <c r="H58" s="106" t="s">
        <v>259</v>
      </c>
      <c r="I58">
        <v>191</v>
      </c>
    </row>
    <row r="59" spans="1:10" x14ac:dyDescent="0.2">
      <c r="A59" s="106" t="s">
        <v>1637</v>
      </c>
      <c r="B59" s="106" t="s">
        <v>245</v>
      </c>
      <c r="C59" s="106" t="s">
        <v>257</v>
      </c>
      <c r="D59" s="106" t="s">
        <v>247</v>
      </c>
      <c r="E59">
        <v>9872</v>
      </c>
      <c r="F59" s="106" t="s">
        <v>2130</v>
      </c>
      <c r="G59" s="106" t="s">
        <v>248</v>
      </c>
      <c r="H59" s="106" t="s">
        <v>254</v>
      </c>
      <c r="I59">
        <v>94</v>
      </c>
    </row>
    <row r="60" spans="1:10" x14ac:dyDescent="0.2">
      <c r="A60" s="106" t="s">
        <v>1637</v>
      </c>
      <c r="B60" s="106" t="s">
        <v>245</v>
      </c>
      <c r="C60" s="106" t="s">
        <v>250</v>
      </c>
      <c r="D60" s="106" t="s">
        <v>247</v>
      </c>
      <c r="E60">
        <v>9948</v>
      </c>
      <c r="F60" s="106" t="s">
        <v>2131</v>
      </c>
      <c r="G60" s="106" t="s">
        <v>248</v>
      </c>
      <c r="H60" s="106" t="s">
        <v>258</v>
      </c>
      <c r="I60" t="s">
        <v>273</v>
      </c>
      <c r="J60" t="s">
        <v>2929</v>
      </c>
    </row>
    <row r="61" spans="1:10" x14ac:dyDescent="0.2">
      <c r="A61" s="106" t="s">
        <v>1638</v>
      </c>
      <c r="B61" s="106" t="s">
        <v>809</v>
      </c>
      <c r="C61" s="106" t="s">
        <v>250</v>
      </c>
      <c r="D61" s="106" t="s">
        <v>247</v>
      </c>
      <c r="E61">
        <v>8233</v>
      </c>
      <c r="F61" s="106" t="s">
        <v>2099</v>
      </c>
      <c r="G61" s="106" t="s">
        <v>248</v>
      </c>
      <c r="H61" s="106" t="s">
        <v>258</v>
      </c>
      <c r="I61" t="s">
        <v>273</v>
      </c>
      <c r="J61" t="s">
        <v>2930</v>
      </c>
    </row>
    <row r="62" spans="1:10" x14ac:dyDescent="0.2">
      <c r="A62" s="106" t="s">
        <v>1638</v>
      </c>
      <c r="B62" s="106" t="s">
        <v>245</v>
      </c>
      <c r="C62" s="106" t="s">
        <v>255</v>
      </c>
      <c r="D62" s="106" t="s">
        <v>247</v>
      </c>
      <c r="E62">
        <v>5998</v>
      </c>
      <c r="F62" s="106" t="s">
        <v>2931</v>
      </c>
      <c r="G62" s="106" t="s">
        <v>248</v>
      </c>
      <c r="H62" s="106" t="s">
        <v>262</v>
      </c>
      <c r="I62">
        <v>55</v>
      </c>
    </row>
    <row r="63" spans="1:10" x14ac:dyDescent="0.2">
      <c r="A63" s="106" t="s">
        <v>1638</v>
      </c>
      <c r="B63" s="106" t="s">
        <v>245</v>
      </c>
      <c r="C63" s="106" t="s">
        <v>250</v>
      </c>
      <c r="D63" s="106" t="s">
        <v>247</v>
      </c>
      <c r="E63">
        <v>6070</v>
      </c>
      <c r="F63" s="106" t="s">
        <v>2133</v>
      </c>
      <c r="G63" s="106" t="s">
        <v>248</v>
      </c>
      <c r="H63" s="106" t="s">
        <v>253</v>
      </c>
      <c r="I63">
        <v>72</v>
      </c>
    </row>
    <row r="64" spans="1:10" x14ac:dyDescent="0.2">
      <c r="A64" s="106" t="s">
        <v>1638</v>
      </c>
      <c r="B64" s="106" t="s">
        <v>245</v>
      </c>
      <c r="C64" s="106" t="s">
        <v>250</v>
      </c>
      <c r="D64" s="106" t="s">
        <v>247</v>
      </c>
      <c r="E64">
        <v>7679</v>
      </c>
      <c r="F64" s="106" t="s">
        <v>2134</v>
      </c>
      <c r="G64" s="106" t="s">
        <v>248</v>
      </c>
      <c r="H64" s="106" t="s">
        <v>258</v>
      </c>
      <c r="I64" s="106">
        <v>515</v>
      </c>
      <c r="J64" s="106"/>
    </row>
    <row r="65" spans="1:10" x14ac:dyDescent="0.2">
      <c r="A65" s="106" t="s">
        <v>1638</v>
      </c>
      <c r="B65" s="106" t="s">
        <v>245</v>
      </c>
      <c r="C65" s="106" t="s">
        <v>246</v>
      </c>
      <c r="D65" s="106" t="s">
        <v>247</v>
      </c>
      <c r="E65">
        <v>7730</v>
      </c>
      <c r="F65" s="106" t="s">
        <v>987</v>
      </c>
      <c r="G65" s="106" t="s">
        <v>248</v>
      </c>
      <c r="H65" s="106" t="s">
        <v>308</v>
      </c>
      <c r="I65" t="s">
        <v>302</v>
      </c>
      <c r="J65" t="s">
        <v>2932</v>
      </c>
    </row>
    <row r="66" spans="1:10" x14ac:dyDescent="0.2">
      <c r="A66" s="106" t="s">
        <v>1638</v>
      </c>
      <c r="B66" s="106" t="s">
        <v>245</v>
      </c>
      <c r="C66" s="106" t="s">
        <v>250</v>
      </c>
      <c r="D66" s="106" t="s">
        <v>247</v>
      </c>
      <c r="E66">
        <v>8278</v>
      </c>
      <c r="F66" s="106" t="s">
        <v>2135</v>
      </c>
      <c r="G66" s="106" t="s">
        <v>248</v>
      </c>
      <c r="H66" s="106" t="s">
        <v>258</v>
      </c>
      <c r="I66" s="106">
        <v>727</v>
      </c>
      <c r="J66" s="106"/>
    </row>
    <row r="67" spans="1:10" x14ac:dyDescent="0.2">
      <c r="A67" s="106" t="s">
        <v>1638</v>
      </c>
      <c r="B67" s="106" t="s">
        <v>245</v>
      </c>
      <c r="C67" s="106" t="s">
        <v>257</v>
      </c>
      <c r="D67" s="106" t="s">
        <v>247</v>
      </c>
      <c r="E67">
        <v>8923</v>
      </c>
      <c r="F67" s="106" t="s">
        <v>946</v>
      </c>
      <c r="G67" s="106" t="s">
        <v>248</v>
      </c>
      <c r="H67" s="106" t="s">
        <v>269</v>
      </c>
      <c r="I67" s="106">
        <v>555</v>
      </c>
      <c r="J67" s="106"/>
    </row>
    <row r="68" spans="1:10" x14ac:dyDescent="0.2">
      <c r="A68" s="106" t="s">
        <v>1638</v>
      </c>
      <c r="B68" s="106" t="s">
        <v>245</v>
      </c>
      <c r="C68" s="106" t="s">
        <v>250</v>
      </c>
      <c r="D68" s="106" t="s">
        <v>247</v>
      </c>
      <c r="E68">
        <v>9974</v>
      </c>
      <c r="F68" s="106" t="s">
        <v>2136</v>
      </c>
      <c r="G68" s="106" t="s">
        <v>248</v>
      </c>
      <c r="H68" s="106" t="s">
        <v>258</v>
      </c>
      <c r="I68" t="s">
        <v>273</v>
      </c>
      <c r="J68" t="s">
        <v>2933</v>
      </c>
    </row>
    <row r="69" spans="1:10" x14ac:dyDescent="0.2">
      <c r="A69" s="106" t="s">
        <v>1639</v>
      </c>
      <c r="B69" s="106" t="s">
        <v>245</v>
      </c>
      <c r="C69" s="106" t="s">
        <v>257</v>
      </c>
      <c r="D69" s="106" t="s">
        <v>247</v>
      </c>
      <c r="E69">
        <v>2408</v>
      </c>
      <c r="F69" s="106" t="s">
        <v>1373</v>
      </c>
      <c r="G69" s="106" t="s">
        <v>252</v>
      </c>
      <c r="H69" s="106" t="s">
        <v>253</v>
      </c>
      <c r="I69" s="106">
        <v>21</v>
      </c>
      <c r="J69" s="106"/>
    </row>
    <row r="70" spans="1:10" x14ac:dyDescent="0.2">
      <c r="A70" s="106" t="s">
        <v>1639</v>
      </c>
      <c r="B70" s="106" t="s">
        <v>245</v>
      </c>
      <c r="C70" s="106" t="s">
        <v>250</v>
      </c>
      <c r="D70" s="106" t="s">
        <v>247</v>
      </c>
      <c r="E70">
        <v>2659</v>
      </c>
      <c r="F70" s="106" t="s">
        <v>2137</v>
      </c>
      <c r="G70" s="106" t="s">
        <v>248</v>
      </c>
      <c r="H70" s="106" t="s">
        <v>258</v>
      </c>
      <c r="I70" s="106" t="s">
        <v>273</v>
      </c>
      <c r="J70" s="106" t="s">
        <v>2934</v>
      </c>
    </row>
    <row r="71" spans="1:10" x14ac:dyDescent="0.2">
      <c r="A71" s="106" t="s">
        <v>1639</v>
      </c>
      <c r="B71" s="106" t="s">
        <v>245</v>
      </c>
      <c r="C71" s="106" t="s">
        <v>255</v>
      </c>
      <c r="D71" s="106" t="s">
        <v>247</v>
      </c>
      <c r="E71">
        <v>2792</v>
      </c>
      <c r="F71" s="106" t="s">
        <v>299</v>
      </c>
      <c r="G71" s="106" t="s">
        <v>248</v>
      </c>
      <c r="H71" s="106" t="s">
        <v>258</v>
      </c>
      <c r="I71">
        <v>328</v>
      </c>
    </row>
    <row r="72" spans="1:10" x14ac:dyDescent="0.2">
      <c r="A72" s="106" t="s">
        <v>1639</v>
      </c>
      <c r="B72" s="106" t="s">
        <v>245</v>
      </c>
      <c r="C72" s="106" t="s">
        <v>250</v>
      </c>
      <c r="D72" s="106" t="s">
        <v>247</v>
      </c>
      <c r="E72">
        <v>3222</v>
      </c>
      <c r="F72" s="106" t="s">
        <v>2138</v>
      </c>
      <c r="G72" s="106" t="s">
        <v>248</v>
      </c>
      <c r="H72" s="106" t="s">
        <v>258</v>
      </c>
      <c r="I72" t="s">
        <v>273</v>
      </c>
      <c r="J72" t="s">
        <v>2935</v>
      </c>
    </row>
    <row r="73" spans="1:10" x14ac:dyDescent="0.2">
      <c r="A73" s="106" t="s">
        <v>1639</v>
      </c>
      <c r="B73" s="106" t="s">
        <v>245</v>
      </c>
      <c r="C73" s="106" t="s">
        <v>250</v>
      </c>
      <c r="D73" s="106" t="s">
        <v>247</v>
      </c>
      <c r="E73">
        <v>3396</v>
      </c>
      <c r="F73" s="106" t="s">
        <v>947</v>
      </c>
      <c r="G73" s="106" t="s">
        <v>248</v>
      </c>
      <c r="H73" s="106" t="s">
        <v>258</v>
      </c>
      <c r="I73" s="106">
        <v>110</v>
      </c>
      <c r="J73" s="106"/>
    </row>
    <row r="74" spans="1:10" x14ac:dyDescent="0.2">
      <c r="A74" s="106" t="s">
        <v>1639</v>
      </c>
      <c r="B74" s="106" t="s">
        <v>245</v>
      </c>
      <c r="C74" s="106" t="s">
        <v>257</v>
      </c>
      <c r="D74" s="106" t="s">
        <v>247</v>
      </c>
      <c r="E74">
        <v>3454</v>
      </c>
      <c r="F74" s="106" t="s">
        <v>1674</v>
      </c>
      <c r="G74" s="106" t="s">
        <v>248</v>
      </c>
      <c r="H74" s="106" t="s">
        <v>269</v>
      </c>
      <c r="I74" s="106">
        <v>107</v>
      </c>
      <c r="J74" s="106"/>
    </row>
    <row r="75" spans="1:10" x14ac:dyDescent="0.2">
      <c r="A75" s="106" t="s">
        <v>1639</v>
      </c>
      <c r="B75" s="106" t="s">
        <v>245</v>
      </c>
      <c r="C75" s="106" t="s">
        <v>257</v>
      </c>
      <c r="D75" s="106" t="s">
        <v>247</v>
      </c>
      <c r="E75">
        <v>3907</v>
      </c>
      <c r="F75" s="106" t="s">
        <v>2139</v>
      </c>
      <c r="G75" s="106" t="s">
        <v>260</v>
      </c>
      <c r="H75" s="106" t="s">
        <v>259</v>
      </c>
      <c r="I75" s="106">
        <v>42</v>
      </c>
      <c r="J75" s="106"/>
    </row>
    <row r="76" spans="1:10" x14ac:dyDescent="0.2">
      <c r="A76" s="106" t="s">
        <v>1639</v>
      </c>
      <c r="B76" s="106" t="s">
        <v>245</v>
      </c>
      <c r="C76" s="106" t="s">
        <v>255</v>
      </c>
      <c r="D76" s="106" t="s">
        <v>247</v>
      </c>
      <c r="E76">
        <v>4735</v>
      </c>
      <c r="F76" s="106" t="s">
        <v>2140</v>
      </c>
      <c r="G76" s="106" t="s">
        <v>256</v>
      </c>
      <c r="H76" s="106" t="s">
        <v>253</v>
      </c>
      <c r="I76">
        <v>54</v>
      </c>
    </row>
    <row r="77" spans="1:10" x14ac:dyDescent="0.2">
      <c r="A77" s="106" t="s">
        <v>1639</v>
      </c>
      <c r="B77" s="106" t="s">
        <v>245</v>
      </c>
      <c r="C77" s="106" t="s">
        <v>250</v>
      </c>
      <c r="D77" s="106" t="s">
        <v>247</v>
      </c>
      <c r="E77">
        <v>6312</v>
      </c>
      <c r="F77" s="106" t="s">
        <v>2141</v>
      </c>
      <c r="G77" s="106" t="s">
        <v>252</v>
      </c>
      <c r="H77" s="106" t="s">
        <v>264</v>
      </c>
      <c r="I77">
        <v>118</v>
      </c>
    </row>
    <row r="78" spans="1:10" x14ac:dyDescent="0.2">
      <c r="A78" s="106" t="s">
        <v>1639</v>
      </c>
      <c r="B78" s="106" t="s">
        <v>245</v>
      </c>
      <c r="C78" s="106" t="s">
        <v>250</v>
      </c>
      <c r="D78" s="106" t="s">
        <v>247</v>
      </c>
      <c r="E78">
        <v>6469</v>
      </c>
      <c r="F78" s="106" t="s">
        <v>2142</v>
      </c>
      <c r="G78" s="106" t="s">
        <v>252</v>
      </c>
      <c r="H78" s="106" t="s">
        <v>264</v>
      </c>
      <c r="I78">
        <v>44</v>
      </c>
    </row>
    <row r="79" spans="1:10" x14ac:dyDescent="0.2">
      <c r="A79" s="106" t="s">
        <v>1639</v>
      </c>
      <c r="B79" s="106" t="s">
        <v>245</v>
      </c>
      <c r="C79" s="106" t="s">
        <v>255</v>
      </c>
      <c r="D79" s="106" t="s">
        <v>251</v>
      </c>
      <c r="E79">
        <v>6496</v>
      </c>
      <c r="F79" s="106" t="s">
        <v>328</v>
      </c>
      <c r="G79" s="106" t="s">
        <v>256</v>
      </c>
      <c r="H79" s="106" t="s">
        <v>264</v>
      </c>
      <c r="I79">
        <v>88</v>
      </c>
    </row>
    <row r="80" spans="1:10" x14ac:dyDescent="0.2">
      <c r="A80" s="106" t="s">
        <v>1639</v>
      </c>
      <c r="B80" s="106" t="s">
        <v>245</v>
      </c>
      <c r="C80" s="106" t="s">
        <v>255</v>
      </c>
      <c r="D80" s="106" t="s">
        <v>251</v>
      </c>
      <c r="E80">
        <v>7673</v>
      </c>
      <c r="F80" s="106" t="s">
        <v>1864</v>
      </c>
      <c r="G80" s="106" t="s">
        <v>248</v>
      </c>
      <c r="H80" s="106" t="s">
        <v>254</v>
      </c>
      <c r="I80" s="106">
        <v>75</v>
      </c>
      <c r="J80" s="106"/>
    </row>
    <row r="81" spans="1:10" x14ac:dyDescent="0.2">
      <c r="A81" s="106" t="s">
        <v>1639</v>
      </c>
      <c r="B81" s="106" t="s">
        <v>245</v>
      </c>
      <c r="C81" s="106" t="s">
        <v>255</v>
      </c>
      <c r="D81" s="106" t="s">
        <v>247</v>
      </c>
      <c r="E81">
        <v>7921</v>
      </c>
      <c r="F81" s="106" t="s">
        <v>1636</v>
      </c>
      <c r="G81" s="106" t="s">
        <v>248</v>
      </c>
      <c r="H81" s="106" t="s">
        <v>265</v>
      </c>
      <c r="I81">
        <v>237</v>
      </c>
    </row>
    <row r="82" spans="1:10" x14ac:dyDescent="0.2">
      <c r="A82" s="106" t="s">
        <v>1639</v>
      </c>
      <c r="B82" s="106" t="s">
        <v>245</v>
      </c>
      <c r="C82" s="106" t="s">
        <v>250</v>
      </c>
      <c r="D82" s="106" t="s">
        <v>247</v>
      </c>
      <c r="E82">
        <v>8905</v>
      </c>
      <c r="F82" s="106" t="s">
        <v>2723</v>
      </c>
      <c r="G82" s="106" t="s">
        <v>248</v>
      </c>
      <c r="H82" s="106" t="s">
        <v>269</v>
      </c>
      <c r="I82" t="s">
        <v>302</v>
      </c>
      <c r="J82" t="s">
        <v>2810</v>
      </c>
    </row>
    <row r="83" spans="1:10" x14ac:dyDescent="0.2">
      <c r="A83" s="106" t="s">
        <v>1640</v>
      </c>
      <c r="B83" s="106" t="s">
        <v>809</v>
      </c>
      <c r="C83" s="106" t="s">
        <v>257</v>
      </c>
      <c r="D83" s="106" t="s">
        <v>247</v>
      </c>
      <c r="E83">
        <v>2734</v>
      </c>
      <c r="F83" s="106" t="s">
        <v>325</v>
      </c>
      <c r="G83" s="106" t="s">
        <v>248</v>
      </c>
      <c r="H83" s="106" t="s">
        <v>258</v>
      </c>
      <c r="I83">
        <v>387</v>
      </c>
    </row>
    <row r="84" spans="1:10" x14ac:dyDescent="0.2">
      <c r="A84" s="106" t="s">
        <v>1640</v>
      </c>
      <c r="B84" s="106" t="s">
        <v>245</v>
      </c>
      <c r="C84" s="106" t="s">
        <v>250</v>
      </c>
      <c r="D84" s="106" t="s">
        <v>251</v>
      </c>
      <c r="E84">
        <v>2379</v>
      </c>
      <c r="F84" s="106" t="s">
        <v>2143</v>
      </c>
      <c r="G84" s="106" t="s">
        <v>248</v>
      </c>
      <c r="H84" s="106" t="s">
        <v>253</v>
      </c>
      <c r="I84" t="s">
        <v>273</v>
      </c>
      <c r="J84" t="s">
        <v>2936</v>
      </c>
    </row>
    <row r="85" spans="1:10" x14ac:dyDescent="0.2">
      <c r="A85" s="106" t="s">
        <v>1640</v>
      </c>
      <c r="B85" s="106" t="s">
        <v>245</v>
      </c>
      <c r="C85" s="106" t="s">
        <v>250</v>
      </c>
      <c r="D85" s="106" t="s">
        <v>247</v>
      </c>
      <c r="E85">
        <v>2686</v>
      </c>
      <c r="F85" s="106" t="s">
        <v>2144</v>
      </c>
      <c r="G85" s="106" t="s">
        <v>248</v>
      </c>
      <c r="H85" s="106" t="s">
        <v>258</v>
      </c>
      <c r="I85" s="106">
        <v>215</v>
      </c>
      <c r="J85" s="106"/>
    </row>
    <row r="86" spans="1:10" x14ac:dyDescent="0.2">
      <c r="A86" s="106" t="s">
        <v>1640</v>
      </c>
      <c r="B86" s="106" t="s">
        <v>245</v>
      </c>
      <c r="C86" s="106" t="s">
        <v>250</v>
      </c>
      <c r="D86" s="106" t="s">
        <v>251</v>
      </c>
      <c r="E86">
        <v>3083</v>
      </c>
      <c r="F86" s="106" t="s">
        <v>2145</v>
      </c>
      <c r="G86" s="106" t="s">
        <v>252</v>
      </c>
      <c r="H86" s="106" t="s">
        <v>258</v>
      </c>
      <c r="I86">
        <v>12</v>
      </c>
    </row>
    <row r="87" spans="1:10" x14ac:dyDescent="0.2">
      <c r="A87" s="106" t="s">
        <v>1640</v>
      </c>
      <c r="B87" s="106" t="s">
        <v>245</v>
      </c>
      <c r="C87" s="106" t="s">
        <v>250</v>
      </c>
      <c r="D87" s="106" t="s">
        <v>247</v>
      </c>
      <c r="E87">
        <v>3141</v>
      </c>
      <c r="F87" s="106" t="s">
        <v>727</v>
      </c>
      <c r="G87" s="106" t="s">
        <v>248</v>
      </c>
      <c r="H87" s="106" t="s">
        <v>258</v>
      </c>
      <c r="I87" t="s">
        <v>1964</v>
      </c>
      <c r="J87" t="s">
        <v>2937</v>
      </c>
    </row>
    <row r="88" spans="1:10" x14ac:dyDescent="0.2">
      <c r="A88" s="106" t="s">
        <v>1640</v>
      </c>
      <c r="B88" s="106" t="s">
        <v>245</v>
      </c>
      <c r="C88" s="106" t="s">
        <v>250</v>
      </c>
      <c r="D88" s="106" t="s">
        <v>247</v>
      </c>
      <c r="E88">
        <v>4343</v>
      </c>
      <c r="F88" s="106" t="s">
        <v>2724</v>
      </c>
      <c r="G88" s="106" t="s">
        <v>248</v>
      </c>
      <c r="H88" s="106" t="s">
        <v>253</v>
      </c>
      <c r="I88">
        <v>319</v>
      </c>
    </row>
    <row r="89" spans="1:10" x14ac:dyDescent="0.2">
      <c r="A89" s="106" t="s">
        <v>1640</v>
      </c>
      <c r="B89" s="106" t="s">
        <v>245</v>
      </c>
      <c r="C89" s="106" t="s">
        <v>250</v>
      </c>
      <c r="D89" s="106" t="s">
        <v>247</v>
      </c>
      <c r="E89">
        <v>6183</v>
      </c>
      <c r="F89" s="106" t="s">
        <v>2725</v>
      </c>
      <c r="G89" s="106" t="s">
        <v>248</v>
      </c>
      <c r="H89" s="106" t="s">
        <v>253</v>
      </c>
      <c r="I89" t="s">
        <v>273</v>
      </c>
      <c r="J89" t="s">
        <v>2938</v>
      </c>
    </row>
    <row r="90" spans="1:10" x14ac:dyDescent="0.2">
      <c r="A90" s="106" t="s">
        <v>1640</v>
      </c>
      <c r="B90" s="106" t="s">
        <v>245</v>
      </c>
      <c r="C90" s="106" t="s">
        <v>250</v>
      </c>
      <c r="D90" s="106" t="s">
        <v>247</v>
      </c>
      <c r="E90">
        <v>6555</v>
      </c>
      <c r="F90" s="106" t="s">
        <v>2146</v>
      </c>
      <c r="G90" s="106" t="s">
        <v>248</v>
      </c>
      <c r="H90" s="106" t="s">
        <v>253</v>
      </c>
      <c r="I90">
        <v>24</v>
      </c>
    </row>
    <row r="91" spans="1:10" x14ac:dyDescent="0.2">
      <c r="A91" s="106" t="s">
        <v>1640</v>
      </c>
      <c r="B91" s="106" t="s">
        <v>245</v>
      </c>
      <c r="C91" s="106" t="s">
        <v>250</v>
      </c>
      <c r="D91" s="106" t="s">
        <v>247</v>
      </c>
      <c r="E91">
        <v>7601</v>
      </c>
      <c r="F91" s="106" t="s">
        <v>2147</v>
      </c>
      <c r="G91" s="106" t="s">
        <v>248</v>
      </c>
      <c r="H91" s="106" t="s">
        <v>258</v>
      </c>
      <c r="I91" s="106">
        <v>51</v>
      </c>
      <c r="J91" s="106"/>
    </row>
    <row r="92" spans="1:10" x14ac:dyDescent="0.2">
      <c r="A92" s="106" t="s">
        <v>1640</v>
      </c>
      <c r="B92" s="106" t="s">
        <v>245</v>
      </c>
      <c r="C92" s="106" t="s">
        <v>250</v>
      </c>
      <c r="D92" s="106" t="s">
        <v>247</v>
      </c>
      <c r="E92">
        <v>8008</v>
      </c>
      <c r="F92" s="106" t="s">
        <v>2148</v>
      </c>
      <c r="G92" s="106" t="s">
        <v>248</v>
      </c>
      <c r="H92" s="106" t="s">
        <v>258</v>
      </c>
      <c r="I92" s="106">
        <v>441</v>
      </c>
      <c r="J92" s="106"/>
    </row>
    <row r="93" spans="1:10" x14ac:dyDescent="0.2">
      <c r="A93" s="106" t="s">
        <v>1640</v>
      </c>
      <c r="B93" s="106" t="s">
        <v>245</v>
      </c>
      <c r="C93" s="106" t="s">
        <v>250</v>
      </c>
      <c r="D93" s="106" t="s">
        <v>247</v>
      </c>
      <c r="E93">
        <v>8028</v>
      </c>
      <c r="F93" s="106" t="s">
        <v>2149</v>
      </c>
      <c r="G93" s="106" t="s">
        <v>248</v>
      </c>
      <c r="H93" s="106" t="s">
        <v>258</v>
      </c>
      <c r="I93" s="106" t="s">
        <v>1964</v>
      </c>
      <c r="J93" s="106" t="s">
        <v>2939</v>
      </c>
    </row>
    <row r="94" spans="1:10" x14ac:dyDescent="0.2">
      <c r="A94" s="106" t="s">
        <v>1640</v>
      </c>
      <c r="B94" s="106" t="s">
        <v>245</v>
      </c>
      <c r="C94" s="106" t="s">
        <v>250</v>
      </c>
      <c r="D94" s="106" t="s">
        <v>247</v>
      </c>
      <c r="E94">
        <v>8198</v>
      </c>
      <c r="F94" s="106" t="s">
        <v>2727</v>
      </c>
      <c r="G94" s="106" t="s">
        <v>256</v>
      </c>
      <c r="H94" s="106" t="s">
        <v>258</v>
      </c>
      <c r="I94">
        <v>878</v>
      </c>
    </row>
    <row r="95" spans="1:10" x14ac:dyDescent="0.2">
      <c r="A95" s="106" t="s">
        <v>1640</v>
      </c>
      <c r="B95" s="106" t="s">
        <v>245</v>
      </c>
      <c r="C95" s="106" t="s">
        <v>250</v>
      </c>
      <c r="D95" s="106" t="s">
        <v>247</v>
      </c>
      <c r="E95">
        <v>8260</v>
      </c>
      <c r="F95" s="106" t="s">
        <v>2151</v>
      </c>
      <c r="G95" s="106" t="s">
        <v>248</v>
      </c>
      <c r="H95" s="106" t="s">
        <v>258</v>
      </c>
      <c r="I95" s="106">
        <v>23</v>
      </c>
      <c r="J95" s="106"/>
    </row>
    <row r="96" spans="1:10" x14ac:dyDescent="0.2">
      <c r="A96" s="106" t="s">
        <v>1640</v>
      </c>
      <c r="B96" s="106" t="s">
        <v>245</v>
      </c>
      <c r="C96" s="106" t="s">
        <v>250</v>
      </c>
      <c r="D96" s="106" t="s">
        <v>247</v>
      </c>
      <c r="E96">
        <v>8267</v>
      </c>
      <c r="F96" s="106" t="s">
        <v>1870</v>
      </c>
      <c r="G96" s="106" t="s">
        <v>248</v>
      </c>
      <c r="H96" s="106" t="s">
        <v>258</v>
      </c>
      <c r="I96" t="s">
        <v>2555</v>
      </c>
      <c r="J96" t="s">
        <v>2940</v>
      </c>
    </row>
    <row r="97" spans="1:10" x14ac:dyDescent="0.2">
      <c r="A97" s="106" t="s">
        <v>1640</v>
      </c>
      <c r="B97" s="106" t="s">
        <v>245</v>
      </c>
      <c r="C97" s="106" t="s">
        <v>250</v>
      </c>
      <c r="D97" s="106" t="s">
        <v>247</v>
      </c>
      <c r="E97">
        <v>8287</v>
      </c>
      <c r="F97" s="106" t="s">
        <v>2152</v>
      </c>
      <c r="G97" s="106" t="s">
        <v>256</v>
      </c>
      <c r="H97" s="106" t="s">
        <v>258</v>
      </c>
      <c r="I97">
        <v>850</v>
      </c>
    </row>
    <row r="98" spans="1:10" x14ac:dyDescent="0.2">
      <c r="A98" s="106" t="s">
        <v>1640</v>
      </c>
      <c r="B98" s="106" t="s">
        <v>245</v>
      </c>
      <c r="C98" s="106" t="s">
        <v>250</v>
      </c>
      <c r="D98" s="106" t="s">
        <v>247</v>
      </c>
      <c r="E98">
        <v>8570</v>
      </c>
      <c r="F98" s="106" t="s">
        <v>841</v>
      </c>
      <c r="G98" s="106" t="s">
        <v>248</v>
      </c>
      <c r="H98" s="106" t="s">
        <v>276</v>
      </c>
      <c r="I98" t="s">
        <v>266</v>
      </c>
      <c r="J98" t="s">
        <v>2827</v>
      </c>
    </row>
    <row r="99" spans="1:10" x14ac:dyDescent="0.2">
      <c r="A99" s="106" t="s">
        <v>1640</v>
      </c>
      <c r="B99" s="106" t="s">
        <v>245</v>
      </c>
      <c r="C99" s="106" t="s">
        <v>255</v>
      </c>
      <c r="D99" s="106" t="s">
        <v>247</v>
      </c>
      <c r="E99">
        <v>9651</v>
      </c>
      <c r="F99" s="106" t="s">
        <v>298</v>
      </c>
      <c r="G99" s="106" t="s">
        <v>252</v>
      </c>
      <c r="H99" s="106" t="s">
        <v>259</v>
      </c>
      <c r="I99">
        <v>81</v>
      </c>
    </row>
    <row r="100" spans="1:10" x14ac:dyDescent="0.2">
      <c r="A100" s="106" t="s">
        <v>1640</v>
      </c>
      <c r="B100" s="106" t="s">
        <v>245</v>
      </c>
      <c r="C100" s="106" t="s">
        <v>257</v>
      </c>
      <c r="D100" s="106" t="s">
        <v>251</v>
      </c>
      <c r="E100">
        <v>9720</v>
      </c>
      <c r="F100" s="106" t="s">
        <v>2153</v>
      </c>
      <c r="G100" s="106" t="s">
        <v>252</v>
      </c>
      <c r="H100" s="106" t="s">
        <v>253</v>
      </c>
      <c r="I100" s="106">
        <v>36</v>
      </c>
      <c r="J100" s="106"/>
    </row>
    <row r="101" spans="1:10" x14ac:dyDescent="0.2">
      <c r="A101" s="106" t="s">
        <v>1640</v>
      </c>
      <c r="B101" s="106" t="s">
        <v>245</v>
      </c>
      <c r="C101" s="106" t="s">
        <v>250</v>
      </c>
      <c r="D101" s="106" t="s">
        <v>247</v>
      </c>
      <c r="E101">
        <v>9846</v>
      </c>
      <c r="F101" s="106" t="s">
        <v>2154</v>
      </c>
      <c r="G101" s="106" t="s">
        <v>256</v>
      </c>
      <c r="H101" s="106" t="s">
        <v>258</v>
      </c>
      <c r="I101" s="106">
        <v>138</v>
      </c>
      <c r="J101" s="106"/>
    </row>
    <row r="102" spans="1:10" x14ac:dyDescent="0.2">
      <c r="A102" s="106" t="s">
        <v>1640</v>
      </c>
      <c r="B102" s="106" t="s">
        <v>245</v>
      </c>
      <c r="C102" s="106" t="s">
        <v>250</v>
      </c>
      <c r="D102" s="106" t="s">
        <v>247</v>
      </c>
      <c r="E102">
        <v>9876</v>
      </c>
      <c r="F102" s="106" t="s">
        <v>2207</v>
      </c>
      <c r="G102" s="106" t="s">
        <v>252</v>
      </c>
      <c r="H102" s="106" t="s">
        <v>258</v>
      </c>
      <c r="I102">
        <v>79</v>
      </c>
    </row>
    <row r="103" spans="1:10" x14ac:dyDescent="0.2">
      <c r="A103" s="106" t="s">
        <v>1641</v>
      </c>
      <c r="B103" s="106" t="s">
        <v>296</v>
      </c>
      <c r="C103" s="106" t="s">
        <v>250</v>
      </c>
      <c r="D103" s="106" t="s">
        <v>247</v>
      </c>
      <c r="E103">
        <v>6432</v>
      </c>
      <c r="F103" s="106" t="s">
        <v>2159</v>
      </c>
      <c r="G103" s="106" t="s">
        <v>248</v>
      </c>
      <c r="H103" s="106" t="s">
        <v>264</v>
      </c>
      <c r="I103" s="106">
        <v>880</v>
      </c>
      <c r="J103" s="106"/>
    </row>
    <row r="104" spans="1:10" x14ac:dyDescent="0.2">
      <c r="A104" s="106" t="s">
        <v>1641</v>
      </c>
      <c r="B104" s="106" t="s">
        <v>245</v>
      </c>
      <c r="C104" s="106" t="s">
        <v>255</v>
      </c>
      <c r="D104" s="106" t="s">
        <v>251</v>
      </c>
      <c r="E104">
        <v>2303</v>
      </c>
      <c r="F104" s="106" t="s">
        <v>1849</v>
      </c>
      <c r="G104" s="106" t="s">
        <v>252</v>
      </c>
      <c r="H104" s="106" t="s">
        <v>259</v>
      </c>
      <c r="I104" s="106">
        <v>70</v>
      </c>
      <c r="J104" s="106"/>
    </row>
    <row r="105" spans="1:10" x14ac:dyDescent="0.2">
      <c r="A105" s="106" t="s">
        <v>1641</v>
      </c>
      <c r="B105" s="106" t="s">
        <v>245</v>
      </c>
      <c r="C105" s="106" t="s">
        <v>250</v>
      </c>
      <c r="D105" s="106" t="s">
        <v>247</v>
      </c>
      <c r="E105">
        <v>2341</v>
      </c>
      <c r="F105" s="106" t="s">
        <v>2155</v>
      </c>
      <c r="G105" s="106" t="s">
        <v>252</v>
      </c>
      <c r="H105" s="106" t="s">
        <v>253</v>
      </c>
      <c r="I105" s="106">
        <v>51</v>
      </c>
      <c r="J105" s="106"/>
    </row>
    <row r="106" spans="1:10" x14ac:dyDescent="0.2">
      <c r="A106" s="106" t="s">
        <v>1641</v>
      </c>
      <c r="B106" s="106" t="s">
        <v>245</v>
      </c>
      <c r="C106" s="106" t="s">
        <v>250</v>
      </c>
      <c r="D106" s="106" t="s">
        <v>247</v>
      </c>
      <c r="E106">
        <v>2651</v>
      </c>
      <c r="F106" s="106" t="s">
        <v>1931</v>
      </c>
      <c r="G106" s="106" t="s">
        <v>248</v>
      </c>
      <c r="H106" s="106" t="s">
        <v>258</v>
      </c>
      <c r="I106" s="106" t="s">
        <v>263</v>
      </c>
      <c r="J106" s="106" t="s">
        <v>2941</v>
      </c>
    </row>
    <row r="107" spans="1:10" x14ac:dyDescent="0.2">
      <c r="A107" s="106" t="s">
        <v>1641</v>
      </c>
      <c r="B107" s="106" t="s">
        <v>245</v>
      </c>
      <c r="C107" s="106" t="s">
        <v>257</v>
      </c>
      <c r="D107" s="106" t="s">
        <v>247</v>
      </c>
      <c r="E107">
        <v>2695</v>
      </c>
      <c r="F107" s="106" t="s">
        <v>2104</v>
      </c>
      <c r="G107" s="106" t="s">
        <v>248</v>
      </c>
      <c r="H107" s="106" t="s">
        <v>258</v>
      </c>
      <c r="I107" t="s">
        <v>273</v>
      </c>
      <c r="J107" t="s">
        <v>2942</v>
      </c>
    </row>
    <row r="108" spans="1:10" x14ac:dyDescent="0.2">
      <c r="A108" s="106" t="s">
        <v>1641</v>
      </c>
      <c r="B108" s="106" t="s">
        <v>245</v>
      </c>
      <c r="C108" s="106" t="s">
        <v>246</v>
      </c>
      <c r="D108" s="106" t="s">
        <v>247</v>
      </c>
      <c r="E108">
        <v>2927</v>
      </c>
      <c r="F108" s="106" t="s">
        <v>1923</v>
      </c>
      <c r="G108" s="106" t="s">
        <v>252</v>
      </c>
      <c r="H108" s="106" t="s">
        <v>249</v>
      </c>
      <c r="I108" s="106">
        <v>97</v>
      </c>
      <c r="J108" s="106"/>
    </row>
    <row r="109" spans="1:10" x14ac:dyDescent="0.2">
      <c r="A109" s="106" t="s">
        <v>1641</v>
      </c>
      <c r="B109" s="106" t="s">
        <v>245</v>
      </c>
      <c r="C109" s="106" t="s">
        <v>250</v>
      </c>
      <c r="D109" s="106" t="s">
        <v>247</v>
      </c>
      <c r="E109">
        <v>3382</v>
      </c>
      <c r="F109" s="106" t="s">
        <v>950</v>
      </c>
      <c r="G109" s="106" t="s">
        <v>248</v>
      </c>
      <c r="H109" s="106" t="s">
        <v>258</v>
      </c>
      <c r="I109" s="106" t="s">
        <v>2761</v>
      </c>
      <c r="J109" s="106" t="s">
        <v>2943</v>
      </c>
    </row>
    <row r="110" spans="1:10" x14ac:dyDescent="0.2">
      <c r="A110" s="106" t="s">
        <v>1641</v>
      </c>
      <c r="B110" s="106" t="s">
        <v>245</v>
      </c>
      <c r="C110" s="106" t="s">
        <v>246</v>
      </c>
      <c r="D110" s="106" t="s">
        <v>251</v>
      </c>
      <c r="E110">
        <v>3560</v>
      </c>
      <c r="F110" s="106" t="s">
        <v>1234</v>
      </c>
      <c r="G110" s="106" t="s">
        <v>252</v>
      </c>
      <c r="H110" s="106" t="s">
        <v>258</v>
      </c>
      <c r="I110" s="106">
        <v>96</v>
      </c>
      <c r="J110" s="106"/>
    </row>
    <row r="111" spans="1:10" x14ac:dyDescent="0.2">
      <c r="A111" s="106" t="s">
        <v>1641</v>
      </c>
      <c r="B111" s="106" t="s">
        <v>245</v>
      </c>
      <c r="C111" s="106" t="s">
        <v>246</v>
      </c>
      <c r="D111" s="106" t="s">
        <v>247</v>
      </c>
      <c r="E111">
        <v>3697</v>
      </c>
      <c r="F111" s="106" t="s">
        <v>1816</v>
      </c>
      <c r="G111" s="106" t="s">
        <v>248</v>
      </c>
      <c r="H111" s="106" t="s">
        <v>259</v>
      </c>
      <c r="I111" t="s">
        <v>273</v>
      </c>
      <c r="J111" t="s">
        <v>2944</v>
      </c>
    </row>
    <row r="112" spans="1:10" x14ac:dyDescent="0.2">
      <c r="A112" s="106" t="s">
        <v>1641</v>
      </c>
      <c r="B112" s="106" t="s">
        <v>245</v>
      </c>
      <c r="C112" s="106" t="s">
        <v>250</v>
      </c>
      <c r="D112" s="106" t="s">
        <v>247</v>
      </c>
      <c r="E112">
        <v>4530</v>
      </c>
      <c r="F112" s="106" t="s">
        <v>2156</v>
      </c>
      <c r="G112" s="106" t="s">
        <v>248</v>
      </c>
      <c r="H112" s="106" t="s">
        <v>283</v>
      </c>
      <c r="I112" t="s">
        <v>263</v>
      </c>
      <c r="J112" t="s">
        <v>2945</v>
      </c>
    </row>
    <row r="113" spans="1:10" x14ac:dyDescent="0.2">
      <c r="A113" s="106" t="s">
        <v>1641</v>
      </c>
      <c r="B113" s="106" t="s">
        <v>245</v>
      </c>
      <c r="C113" s="106" t="s">
        <v>250</v>
      </c>
      <c r="D113" s="106" t="s">
        <v>247</v>
      </c>
      <c r="E113">
        <v>4714</v>
      </c>
      <c r="F113" s="106" t="s">
        <v>300</v>
      </c>
      <c r="G113" s="106" t="s">
        <v>248</v>
      </c>
      <c r="H113" s="106" t="s">
        <v>253</v>
      </c>
      <c r="I113" s="106">
        <v>514</v>
      </c>
      <c r="J113" s="106"/>
    </row>
    <row r="114" spans="1:10" x14ac:dyDescent="0.2">
      <c r="A114" s="106" t="s">
        <v>1641</v>
      </c>
      <c r="B114" s="106" t="s">
        <v>245</v>
      </c>
      <c r="C114" s="106" t="s">
        <v>246</v>
      </c>
      <c r="D114" s="106" t="s">
        <v>247</v>
      </c>
      <c r="E114">
        <v>4728</v>
      </c>
      <c r="F114" s="106" t="s">
        <v>733</v>
      </c>
      <c r="G114" s="106" t="s">
        <v>248</v>
      </c>
      <c r="H114" s="106" t="s">
        <v>259</v>
      </c>
      <c r="I114">
        <v>69</v>
      </c>
    </row>
    <row r="115" spans="1:10" x14ac:dyDescent="0.2">
      <c r="A115" s="106" t="s">
        <v>1641</v>
      </c>
      <c r="B115" s="106" t="s">
        <v>245</v>
      </c>
      <c r="C115" s="106" t="s">
        <v>250</v>
      </c>
      <c r="D115" s="106" t="s">
        <v>247</v>
      </c>
      <c r="E115">
        <v>4763</v>
      </c>
      <c r="F115" s="106" t="s">
        <v>2157</v>
      </c>
      <c r="G115" s="106" t="s">
        <v>248</v>
      </c>
      <c r="H115" s="106" t="s">
        <v>253</v>
      </c>
      <c r="I115" s="106">
        <v>242</v>
      </c>
      <c r="J115" s="106"/>
    </row>
    <row r="116" spans="1:10" x14ac:dyDescent="0.2">
      <c r="A116" s="106" t="s">
        <v>1641</v>
      </c>
      <c r="B116" s="106" t="s">
        <v>245</v>
      </c>
      <c r="C116" s="106" t="s">
        <v>257</v>
      </c>
      <c r="D116" s="106" t="s">
        <v>247</v>
      </c>
      <c r="E116">
        <v>4992</v>
      </c>
      <c r="F116" s="106" t="s">
        <v>2158</v>
      </c>
      <c r="G116" s="106" t="s">
        <v>248</v>
      </c>
      <c r="H116" s="106" t="s">
        <v>261</v>
      </c>
      <c r="I116">
        <v>192</v>
      </c>
    </row>
    <row r="117" spans="1:10" x14ac:dyDescent="0.2">
      <c r="A117" s="106" t="s">
        <v>1641</v>
      </c>
      <c r="B117" s="106" t="s">
        <v>245</v>
      </c>
      <c r="C117" s="106" t="s">
        <v>255</v>
      </c>
      <c r="D117" s="106" t="s">
        <v>247</v>
      </c>
      <c r="E117">
        <v>5932</v>
      </c>
      <c r="F117" s="106" t="s">
        <v>2052</v>
      </c>
      <c r="G117" s="106" t="s">
        <v>248</v>
      </c>
      <c r="H117" s="106" t="s">
        <v>262</v>
      </c>
      <c r="I117">
        <v>306</v>
      </c>
    </row>
    <row r="118" spans="1:10" x14ac:dyDescent="0.2">
      <c r="A118" s="106" t="s">
        <v>1641</v>
      </c>
      <c r="B118" s="106" t="s">
        <v>245</v>
      </c>
      <c r="C118" s="106" t="s">
        <v>250</v>
      </c>
      <c r="D118" s="106" t="s">
        <v>247</v>
      </c>
      <c r="E118">
        <v>6093</v>
      </c>
      <c r="F118" s="106" t="s">
        <v>2514</v>
      </c>
      <c r="G118" s="106" t="s">
        <v>248</v>
      </c>
      <c r="H118" s="106" t="s">
        <v>253</v>
      </c>
      <c r="I118" s="106">
        <v>85</v>
      </c>
      <c r="J118" s="106"/>
    </row>
    <row r="119" spans="1:10" x14ac:dyDescent="0.2">
      <c r="A119" s="106" t="s">
        <v>1641</v>
      </c>
      <c r="B119" s="106" t="s">
        <v>245</v>
      </c>
      <c r="C119" s="106" t="s">
        <v>250</v>
      </c>
      <c r="D119" s="106" t="s">
        <v>247</v>
      </c>
      <c r="E119">
        <v>6897</v>
      </c>
      <c r="F119" s="106" t="s">
        <v>2160</v>
      </c>
      <c r="G119" s="106" t="s">
        <v>256</v>
      </c>
      <c r="H119" s="106" t="s">
        <v>268</v>
      </c>
      <c r="I119" s="106">
        <v>114</v>
      </c>
      <c r="J119" s="106"/>
    </row>
    <row r="120" spans="1:10" x14ac:dyDescent="0.2">
      <c r="A120" s="106" t="s">
        <v>1641</v>
      </c>
      <c r="B120" s="106" t="s">
        <v>245</v>
      </c>
      <c r="C120" s="106" t="s">
        <v>255</v>
      </c>
      <c r="D120" s="106" t="s">
        <v>247</v>
      </c>
      <c r="E120">
        <v>7487</v>
      </c>
      <c r="F120" s="106" t="s">
        <v>2161</v>
      </c>
      <c r="G120" s="106" t="s">
        <v>248</v>
      </c>
      <c r="H120" s="106" t="s">
        <v>254</v>
      </c>
      <c r="I120" s="106">
        <v>149</v>
      </c>
      <c r="J120" s="106"/>
    </row>
    <row r="121" spans="1:10" x14ac:dyDescent="0.2">
      <c r="A121" s="106" t="s">
        <v>1641</v>
      </c>
      <c r="B121" s="106" t="s">
        <v>245</v>
      </c>
      <c r="C121" s="106" t="s">
        <v>250</v>
      </c>
      <c r="D121" s="106" t="s">
        <v>247</v>
      </c>
      <c r="E121">
        <v>7544</v>
      </c>
      <c r="F121" s="106" t="s">
        <v>2162</v>
      </c>
      <c r="G121" s="106" t="s">
        <v>256</v>
      </c>
      <c r="H121" s="106" t="s">
        <v>258</v>
      </c>
      <c r="I121" s="106">
        <v>24</v>
      </c>
      <c r="J121" s="106"/>
    </row>
    <row r="122" spans="1:10" x14ac:dyDescent="0.2">
      <c r="A122" s="106" t="s">
        <v>1641</v>
      </c>
      <c r="B122" s="106" t="s">
        <v>245</v>
      </c>
      <c r="C122" s="106" t="s">
        <v>246</v>
      </c>
      <c r="D122" s="106" t="s">
        <v>251</v>
      </c>
      <c r="E122">
        <v>8184</v>
      </c>
      <c r="F122" s="106" t="s">
        <v>1245</v>
      </c>
      <c r="G122" s="106" t="s">
        <v>248</v>
      </c>
      <c r="H122" s="106" t="s">
        <v>258</v>
      </c>
      <c r="I122" t="s">
        <v>273</v>
      </c>
      <c r="J122" t="s">
        <v>2946</v>
      </c>
    </row>
    <row r="123" spans="1:10" x14ac:dyDescent="0.2">
      <c r="A123" s="106" t="s">
        <v>1641</v>
      </c>
      <c r="B123" s="106" t="s">
        <v>245</v>
      </c>
      <c r="C123" s="106" t="s">
        <v>255</v>
      </c>
      <c r="D123" s="106" t="s">
        <v>247</v>
      </c>
      <c r="E123">
        <v>8908</v>
      </c>
      <c r="F123" s="106" t="s">
        <v>1211</v>
      </c>
      <c r="G123" s="106" t="s">
        <v>248</v>
      </c>
      <c r="H123" s="106" t="s">
        <v>269</v>
      </c>
      <c r="I123" s="106">
        <v>147</v>
      </c>
      <c r="J123" s="106"/>
    </row>
    <row r="124" spans="1:10" x14ac:dyDescent="0.2">
      <c r="A124" s="106" t="s">
        <v>1641</v>
      </c>
      <c r="B124" s="106" t="s">
        <v>245</v>
      </c>
      <c r="C124" s="106" t="s">
        <v>250</v>
      </c>
      <c r="D124" s="106" t="s">
        <v>247</v>
      </c>
      <c r="E124">
        <v>9275</v>
      </c>
      <c r="F124" s="106" t="s">
        <v>2163</v>
      </c>
      <c r="G124" s="106" t="s">
        <v>248</v>
      </c>
      <c r="H124" s="106" t="s">
        <v>258</v>
      </c>
      <c r="I124" s="106">
        <v>71</v>
      </c>
      <c r="J124" s="106"/>
    </row>
    <row r="125" spans="1:10" x14ac:dyDescent="0.2">
      <c r="A125" s="106" t="s">
        <v>1641</v>
      </c>
      <c r="B125" s="106" t="s">
        <v>245</v>
      </c>
      <c r="C125" s="106" t="s">
        <v>250</v>
      </c>
      <c r="D125" s="106" t="s">
        <v>247</v>
      </c>
      <c r="E125">
        <v>9716</v>
      </c>
      <c r="F125" s="106" t="s">
        <v>2164</v>
      </c>
      <c r="G125" s="106" t="s">
        <v>248</v>
      </c>
      <c r="H125" s="106" t="s">
        <v>253</v>
      </c>
      <c r="I125" s="106" t="s">
        <v>273</v>
      </c>
      <c r="J125" s="106" t="s">
        <v>2947</v>
      </c>
    </row>
    <row r="126" spans="1:10" x14ac:dyDescent="0.2">
      <c r="A126" s="106" t="s">
        <v>1641</v>
      </c>
      <c r="B126" s="106" t="s">
        <v>245</v>
      </c>
      <c r="C126" s="106" t="s">
        <v>255</v>
      </c>
      <c r="D126" s="106" t="s">
        <v>247</v>
      </c>
      <c r="E126">
        <v>9765</v>
      </c>
      <c r="F126" s="106" t="s">
        <v>2165</v>
      </c>
      <c r="G126" s="106" t="s">
        <v>248</v>
      </c>
      <c r="H126" s="106" t="s">
        <v>253</v>
      </c>
      <c r="I126">
        <v>114</v>
      </c>
    </row>
    <row r="127" spans="1:10" x14ac:dyDescent="0.2">
      <c r="A127" s="106" t="s">
        <v>1641</v>
      </c>
      <c r="B127" s="106" t="s">
        <v>245</v>
      </c>
      <c r="C127" s="106" t="s">
        <v>246</v>
      </c>
      <c r="D127" s="106" t="s">
        <v>247</v>
      </c>
      <c r="E127">
        <v>9983</v>
      </c>
      <c r="F127" s="106" t="s">
        <v>303</v>
      </c>
      <c r="G127" s="106" t="s">
        <v>248</v>
      </c>
      <c r="H127" s="106" t="s">
        <v>258</v>
      </c>
      <c r="I127" t="s">
        <v>2948</v>
      </c>
      <c r="J127" t="s">
        <v>2949</v>
      </c>
    </row>
    <row r="128" spans="1:10" x14ac:dyDescent="0.2">
      <c r="A128" s="106" t="s">
        <v>1642</v>
      </c>
      <c r="B128" s="106" t="s">
        <v>296</v>
      </c>
      <c r="C128" s="106" t="s">
        <v>257</v>
      </c>
      <c r="D128" s="106" t="s">
        <v>247</v>
      </c>
      <c r="E128">
        <v>6136</v>
      </c>
      <c r="F128" s="106" t="s">
        <v>1374</v>
      </c>
      <c r="G128" s="106" t="s">
        <v>248</v>
      </c>
      <c r="H128" s="106" t="s">
        <v>264</v>
      </c>
      <c r="I128" t="s">
        <v>273</v>
      </c>
      <c r="J128" t="s">
        <v>2950</v>
      </c>
    </row>
    <row r="129" spans="1:10" x14ac:dyDescent="0.2">
      <c r="A129" s="106" t="s">
        <v>1642</v>
      </c>
      <c r="B129" s="106" t="s">
        <v>296</v>
      </c>
      <c r="C129" s="106" t="s">
        <v>246</v>
      </c>
      <c r="D129" s="106" t="s">
        <v>247</v>
      </c>
      <c r="E129">
        <v>6668</v>
      </c>
      <c r="F129" s="106" t="s">
        <v>1774</v>
      </c>
      <c r="G129" s="106" t="s">
        <v>256</v>
      </c>
      <c r="H129" s="106" t="s">
        <v>268</v>
      </c>
      <c r="I129">
        <v>119</v>
      </c>
    </row>
    <row r="130" spans="1:10" x14ac:dyDescent="0.2">
      <c r="A130" s="106" t="s">
        <v>1642</v>
      </c>
      <c r="B130" s="106" t="s">
        <v>245</v>
      </c>
      <c r="C130" s="106" t="s">
        <v>255</v>
      </c>
      <c r="D130" s="106" t="s">
        <v>251</v>
      </c>
      <c r="E130">
        <v>1430</v>
      </c>
      <c r="F130" s="106" t="s">
        <v>324</v>
      </c>
      <c r="G130" s="106" t="s">
        <v>248</v>
      </c>
      <c r="H130" s="106" t="s">
        <v>270</v>
      </c>
      <c r="I130">
        <v>72</v>
      </c>
    </row>
    <row r="131" spans="1:10" x14ac:dyDescent="0.2">
      <c r="A131" s="106" t="s">
        <v>1642</v>
      </c>
      <c r="B131" s="106" t="s">
        <v>245</v>
      </c>
      <c r="C131" s="106" t="s">
        <v>255</v>
      </c>
      <c r="D131" s="106" t="s">
        <v>247</v>
      </c>
      <c r="E131">
        <v>2153</v>
      </c>
      <c r="F131" s="106" t="s">
        <v>2166</v>
      </c>
      <c r="G131" s="106" t="s">
        <v>248</v>
      </c>
      <c r="H131" s="106" t="s">
        <v>253</v>
      </c>
      <c r="I131" s="106">
        <v>116</v>
      </c>
      <c r="J131" s="106"/>
    </row>
    <row r="132" spans="1:10" x14ac:dyDescent="0.2">
      <c r="A132" s="106" t="s">
        <v>1642</v>
      </c>
      <c r="B132" s="106" t="s">
        <v>245</v>
      </c>
      <c r="C132" s="106" t="s">
        <v>246</v>
      </c>
      <c r="D132" s="106" t="s">
        <v>247</v>
      </c>
      <c r="E132">
        <v>2157</v>
      </c>
      <c r="F132" s="106" t="s">
        <v>2729</v>
      </c>
      <c r="G132" s="106" t="s">
        <v>248</v>
      </c>
      <c r="H132" s="106" t="s">
        <v>253</v>
      </c>
      <c r="I132" s="106">
        <v>353</v>
      </c>
      <c r="J132" s="106"/>
    </row>
    <row r="133" spans="1:10" x14ac:dyDescent="0.2">
      <c r="A133" s="106" t="s">
        <v>1642</v>
      </c>
      <c r="B133" s="106" t="s">
        <v>245</v>
      </c>
      <c r="C133" s="106" t="s">
        <v>250</v>
      </c>
      <c r="D133" s="106" t="s">
        <v>247</v>
      </c>
      <c r="E133">
        <v>2178</v>
      </c>
      <c r="F133" s="106" t="s">
        <v>2167</v>
      </c>
      <c r="G133" s="106" t="s">
        <v>260</v>
      </c>
      <c r="H133" s="106" t="s">
        <v>253</v>
      </c>
      <c r="I133">
        <v>100</v>
      </c>
    </row>
    <row r="134" spans="1:10" x14ac:dyDescent="0.2">
      <c r="A134" s="106" t="s">
        <v>1642</v>
      </c>
      <c r="B134" s="106" t="s">
        <v>245</v>
      </c>
      <c r="C134" s="106" t="s">
        <v>250</v>
      </c>
      <c r="D134" s="106" t="s">
        <v>251</v>
      </c>
      <c r="E134">
        <v>2294</v>
      </c>
      <c r="F134" s="106" t="s">
        <v>2168</v>
      </c>
      <c r="G134" s="106" t="s">
        <v>248</v>
      </c>
      <c r="H134" s="106" t="s">
        <v>249</v>
      </c>
      <c r="I134" s="106">
        <v>329</v>
      </c>
      <c r="J134" s="106"/>
    </row>
    <row r="135" spans="1:10" x14ac:dyDescent="0.2">
      <c r="A135" s="106" t="s">
        <v>1642</v>
      </c>
      <c r="B135" s="106" t="s">
        <v>245</v>
      </c>
      <c r="C135" s="106" t="s">
        <v>250</v>
      </c>
      <c r="D135" s="106" t="s">
        <v>247</v>
      </c>
      <c r="E135">
        <v>2338</v>
      </c>
      <c r="F135" s="106" t="s">
        <v>2169</v>
      </c>
      <c r="G135" s="106" t="s">
        <v>256</v>
      </c>
      <c r="H135" s="106" t="s">
        <v>259</v>
      </c>
      <c r="I135" s="106">
        <v>43</v>
      </c>
      <c r="J135" s="106"/>
    </row>
    <row r="136" spans="1:10" x14ac:dyDescent="0.2">
      <c r="A136" s="106" t="s">
        <v>1642</v>
      </c>
      <c r="B136" s="106" t="s">
        <v>245</v>
      </c>
      <c r="C136" s="106" t="s">
        <v>250</v>
      </c>
      <c r="D136" s="106" t="s">
        <v>247</v>
      </c>
      <c r="E136">
        <v>2668</v>
      </c>
      <c r="F136" s="106" t="s">
        <v>2170</v>
      </c>
      <c r="G136" s="106" t="s">
        <v>256</v>
      </c>
      <c r="H136" s="106" t="s">
        <v>254</v>
      </c>
      <c r="I136" s="106">
        <v>72</v>
      </c>
      <c r="J136" s="106"/>
    </row>
    <row r="137" spans="1:10" x14ac:dyDescent="0.2">
      <c r="A137" s="106" t="s">
        <v>1642</v>
      </c>
      <c r="B137" s="106" t="s">
        <v>245</v>
      </c>
      <c r="C137" s="106" t="s">
        <v>250</v>
      </c>
      <c r="D137" s="106" t="s">
        <v>251</v>
      </c>
      <c r="E137">
        <v>2669</v>
      </c>
      <c r="F137" s="106" t="s">
        <v>2171</v>
      </c>
      <c r="G137" s="106" t="s">
        <v>252</v>
      </c>
      <c r="H137" s="106" t="s">
        <v>258</v>
      </c>
      <c r="I137">
        <v>307</v>
      </c>
    </row>
    <row r="138" spans="1:10" x14ac:dyDescent="0.2">
      <c r="A138" s="106" t="s">
        <v>1642</v>
      </c>
      <c r="B138" s="106" t="s">
        <v>245</v>
      </c>
      <c r="C138" s="106" t="s">
        <v>255</v>
      </c>
      <c r="D138" s="106" t="s">
        <v>247</v>
      </c>
      <c r="E138">
        <v>2678</v>
      </c>
      <c r="F138" s="106" t="s">
        <v>1846</v>
      </c>
      <c r="G138" s="106" t="s">
        <v>248</v>
      </c>
      <c r="H138" s="106" t="s">
        <v>258</v>
      </c>
      <c r="I138" s="106" t="s">
        <v>273</v>
      </c>
      <c r="J138" s="106" t="s">
        <v>2951</v>
      </c>
    </row>
    <row r="139" spans="1:10" x14ac:dyDescent="0.2">
      <c r="A139" s="106" t="s">
        <v>1642</v>
      </c>
      <c r="B139" s="106" t="s">
        <v>245</v>
      </c>
      <c r="C139" s="106" t="s">
        <v>250</v>
      </c>
      <c r="D139" s="106" t="s">
        <v>251</v>
      </c>
      <c r="E139">
        <v>2706</v>
      </c>
      <c r="F139" s="106" t="s">
        <v>2172</v>
      </c>
      <c r="G139" s="106" t="s">
        <v>252</v>
      </c>
      <c r="H139" s="106" t="s">
        <v>265</v>
      </c>
      <c r="I139">
        <v>112</v>
      </c>
    </row>
    <row r="140" spans="1:10" x14ac:dyDescent="0.2">
      <c r="A140" s="106" t="s">
        <v>1642</v>
      </c>
      <c r="B140" s="106" t="s">
        <v>245</v>
      </c>
      <c r="C140" s="106" t="s">
        <v>246</v>
      </c>
      <c r="D140" s="106" t="s">
        <v>247</v>
      </c>
      <c r="E140">
        <v>2735</v>
      </c>
      <c r="F140" s="106" t="s">
        <v>925</v>
      </c>
      <c r="G140" s="106" t="s">
        <v>248</v>
      </c>
      <c r="H140" s="106" t="s">
        <v>258</v>
      </c>
      <c r="I140" s="106">
        <v>130</v>
      </c>
      <c r="J140" s="106"/>
    </row>
    <row r="141" spans="1:10" x14ac:dyDescent="0.2">
      <c r="A141" s="106" t="s">
        <v>1642</v>
      </c>
      <c r="B141" s="106" t="s">
        <v>245</v>
      </c>
      <c r="C141" s="106" t="s">
        <v>250</v>
      </c>
      <c r="D141" s="106" t="s">
        <v>251</v>
      </c>
      <c r="E141">
        <v>2747</v>
      </c>
      <c r="F141" s="106" t="s">
        <v>2173</v>
      </c>
      <c r="G141" s="106" t="s">
        <v>252</v>
      </c>
      <c r="H141" s="106" t="s">
        <v>258</v>
      </c>
      <c r="I141">
        <v>37</v>
      </c>
    </row>
    <row r="142" spans="1:10" x14ac:dyDescent="0.2">
      <c r="A142" s="106" t="s">
        <v>1642</v>
      </c>
      <c r="B142" s="106" t="s">
        <v>245</v>
      </c>
      <c r="C142" s="106" t="s">
        <v>250</v>
      </c>
      <c r="D142" s="106" t="s">
        <v>251</v>
      </c>
      <c r="E142">
        <v>2872</v>
      </c>
      <c r="F142" s="106" t="s">
        <v>2174</v>
      </c>
      <c r="G142" s="106" t="s">
        <v>256</v>
      </c>
      <c r="H142" s="106" t="s">
        <v>249</v>
      </c>
      <c r="I142">
        <v>14</v>
      </c>
    </row>
    <row r="143" spans="1:10" x14ac:dyDescent="0.2">
      <c r="A143" s="106" t="s">
        <v>1642</v>
      </c>
      <c r="B143" s="106" t="s">
        <v>245</v>
      </c>
      <c r="C143" s="106" t="s">
        <v>246</v>
      </c>
      <c r="D143" s="106" t="s">
        <v>247</v>
      </c>
      <c r="E143">
        <v>3046</v>
      </c>
      <c r="F143" s="106" t="s">
        <v>1143</v>
      </c>
      <c r="G143" s="106" t="s">
        <v>248</v>
      </c>
      <c r="H143" s="106" t="s">
        <v>258</v>
      </c>
      <c r="I143" t="s">
        <v>273</v>
      </c>
      <c r="J143" t="s">
        <v>2952</v>
      </c>
    </row>
    <row r="144" spans="1:10" x14ac:dyDescent="0.2">
      <c r="A144" s="106" t="s">
        <v>1642</v>
      </c>
      <c r="B144" s="106" t="s">
        <v>245</v>
      </c>
      <c r="C144" s="106" t="s">
        <v>250</v>
      </c>
      <c r="D144" s="106" t="s">
        <v>247</v>
      </c>
      <c r="E144">
        <v>3063</v>
      </c>
      <c r="F144" s="106" t="s">
        <v>2175</v>
      </c>
      <c r="G144" s="106" t="s">
        <v>260</v>
      </c>
      <c r="H144" s="106" t="s">
        <v>258</v>
      </c>
      <c r="I144">
        <v>56</v>
      </c>
    </row>
    <row r="145" spans="1:10" x14ac:dyDescent="0.2">
      <c r="A145" s="106" t="s">
        <v>1642</v>
      </c>
      <c r="B145" s="106" t="s">
        <v>245</v>
      </c>
      <c r="C145" s="106" t="s">
        <v>250</v>
      </c>
      <c r="D145" s="106" t="s">
        <v>247</v>
      </c>
      <c r="E145">
        <v>3093</v>
      </c>
      <c r="F145" s="106" t="s">
        <v>2176</v>
      </c>
      <c r="G145" s="106" t="s">
        <v>248</v>
      </c>
      <c r="H145" s="106" t="s">
        <v>258</v>
      </c>
      <c r="I145">
        <v>94</v>
      </c>
    </row>
    <row r="146" spans="1:10" x14ac:dyDescent="0.2">
      <c r="A146" s="106" t="s">
        <v>1642</v>
      </c>
      <c r="B146" s="106" t="s">
        <v>245</v>
      </c>
      <c r="C146" s="106" t="s">
        <v>250</v>
      </c>
      <c r="D146" s="106" t="s">
        <v>251</v>
      </c>
      <c r="E146">
        <v>3094</v>
      </c>
      <c r="F146" s="106" t="s">
        <v>2177</v>
      </c>
      <c r="G146" s="106" t="s">
        <v>252</v>
      </c>
      <c r="H146" s="106" t="s">
        <v>258</v>
      </c>
      <c r="I146" s="106">
        <v>38</v>
      </c>
      <c r="J146" s="106"/>
    </row>
    <row r="147" spans="1:10" x14ac:dyDescent="0.2">
      <c r="A147" s="106" t="s">
        <v>1642</v>
      </c>
      <c r="B147" s="106" t="s">
        <v>245</v>
      </c>
      <c r="C147" s="106" t="s">
        <v>250</v>
      </c>
      <c r="D147" s="106" t="s">
        <v>247</v>
      </c>
      <c r="E147">
        <v>3159</v>
      </c>
      <c r="F147" s="106" t="s">
        <v>989</v>
      </c>
      <c r="G147" s="106" t="s">
        <v>248</v>
      </c>
      <c r="H147" s="106" t="s">
        <v>258</v>
      </c>
      <c r="I147" s="106">
        <v>368</v>
      </c>
      <c r="J147" s="106"/>
    </row>
    <row r="148" spans="1:10" x14ac:dyDescent="0.2">
      <c r="A148" s="106" t="s">
        <v>1642</v>
      </c>
      <c r="B148" s="106" t="s">
        <v>245</v>
      </c>
      <c r="C148" s="106" t="s">
        <v>246</v>
      </c>
      <c r="D148" s="106" t="s">
        <v>247</v>
      </c>
      <c r="E148">
        <v>3168</v>
      </c>
      <c r="F148" s="106" t="s">
        <v>1142</v>
      </c>
      <c r="G148" s="106" t="s">
        <v>248</v>
      </c>
      <c r="H148" s="106" t="s">
        <v>254</v>
      </c>
      <c r="I148">
        <v>76</v>
      </c>
    </row>
    <row r="149" spans="1:10" x14ac:dyDescent="0.2">
      <c r="A149" s="106" t="s">
        <v>1642</v>
      </c>
      <c r="B149" s="106" t="s">
        <v>245</v>
      </c>
      <c r="C149" s="106" t="s">
        <v>246</v>
      </c>
      <c r="D149" s="106" t="s">
        <v>247</v>
      </c>
      <c r="E149">
        <v>3189</v>
      </c>
      <c r="F149" s="106" t="s">
        <v>1643</v>
      </c>
      <c r="G149" s="106" t="s">
        <v>252</v>
      </c>
      <c r="H149" s="106" t="s">
        <v>258</v>
      </c>
      <c r="I149" s="106">
        <v>57</v>
      </c>
      <c r="J149" s="106"/>
    </row>
    <row r="150" spans="1:10" x14ac:dyDescent="0.2">
      <c r="A150" s="106" t="s">
        <v>1642</v>
      </c>
      <c r="B150" s="106" t="s">
        <v>245</v>
      </c>
      <c r="C150" s="106" t="s">
        <v>250</v>
      </c>
      <c r="D150" s="106" t="s">
        <v>247</v>
      </c>
      <c r="E150">
        <v>3194</v>
      </c>
      <c r="F150" s="106" t="s">
        <v>1237</v>
      </c>
      <c r="G150" s="106" t="s">
        <v>248</v>
      </c>
      <c r="H150" s="106" t="s">
        <v>258</v>
      </c>
      <c r="I150" s="106">
        <v>283</v>
      </c>
      <c r="J150" s="106"/>
    </row>
    <row r="151" spans="1:10" x14ac:dyDescent="0.2">
      <c r="A151" s="106" t="s">
        <v>1642</v>
      </c>
      <c r="B151" s="106" t="s">
        <v>245</v>
      </c>
      <c r="C151" s="106" t="s">
        <v>257</v>
      </c>
      <c r="D151" s="106" t="s">
        <v>247</v>
      </c>
      <c r="E151">
        <v>3201</v>
      </c>
      <c r="F151" s="106" t="s">
        <v>2178</v>
      </c>
      <c r="G151" s="106" t="s">
        <v>248</v>
      </c>
      <c r="H151" s="106" t="s">
        <v>274</v>
      </c>
      <c r="I151">
        <v>910</v>
      </c>
    </row>
    <row r="152" spans="1:10" x14ac:dyDescent="0.2">
      <c r="A152" s="106" t="s">
        <v>1642</v>
      </c>
      <c r="B152" s="106" t="s">
        <v>245</v>
      </c>
      <c r="C152" s="106" t="s">
        <v>250</v>
      </c>
      <c r="D152" s="106" t="s">
        <v>251</v>
      </c>
      <c r="E152">
        <v>3223</v>
      </c>
      <c r="F152" s="106" t="s">
        <v>1644</v>
      </c>
      <c r="G152" s="106" t="s">
        <v>252</v>
      </c>
      <c r="H152" s="106" t="s">
        <v>258</v>
      </c>
      <c r="I152" s="106">
        <v>10</v>
      </c>
      <c r="J152" s="106"/>
    </row>
    <row r="153" spans="1:10" x14ac:dyDescent="0.2">
      <c r="A153" s="106" t="s">
        <v>1642</v>
      </c>
      <c r="B153" s="106" t="s">
        <v>245</v>
      </c>
      <c r="C153" s="106" t="s">
        <v>257</v>
      </c>
      <c r="D153" s="106" t="s">
        <v>247</v>
      </c>
      <c r="E153">
        <v>3267</v>
      </c>
      <c r="F153" s="106" t="s">
        <v>2179</v>
      </c>
      <c r="G153" s="106" t="s">
        <v>248</v>
      </c>
      <c r="H153" s="106" t="s">
        <v>270</v>
      </c>
      <c r="I153" s="106">
        <v>147</v>
      </c>
      <c r="J153" s="106"/>
    </row>
    <row r="154" spans="1:10" x14ac:dyDescent="0.2">
      <c r="A154" s="106" t="s">
        <v>1642</v>
      </c>
      <c r="B154" s="106" t="s">
        <v>245</v>
      </c>
      <c r="C154" s="106" t="s">
        <v>250</v>
      </c>
      <c r="D154" s="106" t="s">
        <v>247</v>
      </c>
      <c r="E154">
        <v>3280</v>
      </c>
      <c r="F154" s="106" t="s">
        <v>2180</v>
      </c>
      <c r="G154" s="106" t="s">
        <v>248</v>
      </c>
      <c r="H154" s="106" t="s">
        <v>269</v>
      </c>
      <c r="I154" s="106">
        <v>39</v>
      </c>
      <c r="J154" s="106"/>
    </row>
    <row r="155" spans="1:10" x14ac:dyDescent="0.2">
      <c r="A155" s="106" t="s">
        <v>1642</v>
      </c>
      <c r="B155" s="106" t="s">
        <v>245</v>
      </c>
      <c r="C155" s="106" t="s">
        <v>255</v>
      </c>
      <c r="D155" s="106" t="s">
        <v>247</v>
      </c>
      <c r="E155">
        <v>3349</v>
      </c>
      <c r="F155" s="106" t="s">
        <v>2181</v>
      </c>
      <c r="G155" s="106" t="s">
        <v>248</v>
      </c>
      <c r="H155" s="106" t="s">
        <v>258</v>
      </c>
      <c r="I155" s="106" t="s">
        <v>294</v>
      </c>
      <c r="J155" s="106" t="s">
        <v>2953</v>
      </c>
    </row>
    <row r="156" spans="1:10" x14ac:dyDescent="0.2">
      <c r="A156" s="106" t="s">
        <v>1642</v>
      </c>
      <c r="B156" s="106" t="s">
        <v>245</v>
      </c>
      <c r="C156" s="106" t="s">
        <v>246</v>
      </c>
      <c r="D156" s="106" t="s">
        <v>247</v>
      </c>
      <c r="E156">
        <v>3376</v>
      </c>
      <c r="F156" s="106" t="s">
        <v>2182</v>
      </c>
      <c r="G156" s="106" t="s">
        <v>248</v>
      </c>
      <c r="H156" s="106" t="s">
        <v>258</v>
      </c>
      <c r="I156" s="106">
        <v>36</v>
      </c>
      <c r="J156" s="106"/>
    </row>
    <row r="157" spans="1:10" x14ac:dyDescent="0.2">
      <c r="A157" s="106" t="s">
        <v>1642</v>
      </c>
      <c r="B157" s="106" t="s">
        <v>245</v>
      </c>
      <c r="C157" s="106" t="s">
        <v>250</v>
      </c>
      <c r="D157" s="106" t="s">
        <v>251</v>
      </c>
      <c r="E157">
        <v>3490</v>
      </c>
      <c r="F157" s="106" t="s">
        <v>2183</v>
      </c>
      <c r="G157" s="106" t="s">
        <v>252</v>
      </c>
      <c r="H157" s="106" t="s">
        <v>269</v>
      </c>
      <c r="I157">
        <v>9</v>
      </c>
    </row>
    <row r="158" spans="1:10" x14ac:dyDescent="0.2">
      <c r="A158" s="106" t="s">
        <v>1642</v>
      </c>
      <c r="B158" s="106" t="s">
        <v>245</v>
      </c>
      <c r="C158" s="106" t="s">
        <v>250</v>
      </c>
      <c r="D158" s="106" t="s">
        <v>247</v>
      </c>
      <c r="E158">
        <v>3546</v>
      </c>
      <c r="F158" s="106" t="s">
        <v>2053</v>
      </c>
      <c r="G158" s="106" t="s">
        <v>248</v>
      </c>
      <c r="H158" s="106" t="s">
        <v>258</v>
      </c>
      <c r="I158" s="106">
        <v>297</v>
      </c>
      <c r="J158" s="106"/>
    </row>
    <row r="159" spans="1:10" x14ac:dyDescent="0.2">
      <c r="A159" s="106" t="s">
        <v>1642</v>
      </c>
      <c r="B159" s="106" t="s">
        <v>245</v>
      </c>
      <c r="C159" s="106" t="s">
        <v>250</v>
      </c>
      <c r="D159" s="106" t="s">
        <v>247</v>
      </c>
      <c r="E159">
        <v>3670</v>
      </c>
      <c r="F159" s="106" t="s">
        <v>2184</v>
      </c>
      <c r="G159" s="106" t="s">
        <v>252</v>
      </c>
      <c r="H159" s="106" t="s">
        <v>259</v>
      </c>
      <c r="I159" s="106">
        <v>22</v>
      </c>
      <c r="J159" s="106"/>
    </row>
    <row r="160" spans="1:10" x14ac:dyDescent="0.2">
      <c r="A160" s="106" t="s">
        <v>1642</v>
      </c>
      <c r="B160" s="106" t="s">
        <v>245</v>
      </c>
      <c r="C160" s="106" t="s">
        <v>255</v>
      </c>
      <c r="D160" s="106" t="s">
        <v>247</v>
      </c>
      <c r="E160">
        <v>3791</v>
      </c>
      <c r="F160" s="106" t="s">
        <v>2185</v>
      </c>
      <c r="G160" s="106" t="s">
        <v>252</v>
      </c>
      <c r="H160" s="106" t="s">
        <v>259</v>
      </c>
      <c r="I160" s="106">
        <v>86</v>
      </c>
      <c r="J160" s="106"/>
    </row>
    <row r="161" spans="1:10" x14ac:dyDescent="0.2">
      <c r="A161" s="106" t="s">
        <v>1642</v>
      </c>
      <c r="B161" s="106" t="s">
        <v>245</v>
      </c>
      <c r="C161" s="106" t="s">
        <v>246</v>
      </c>
      <c r="D161" s="106" t="s">
        <v>247</v>
      </c>
      <c r="E161">
        <v>3815</v>
      </c>
      <c r="F161" s="106" t="s">
        <v>2186</v>
      </c>
      <c r="G161" s="106" t="s">
        <v>260</v>
      </c>
      <c r="H161" s="106" t="s">
        <v>259</v>
      </c>
      <c r="I161" s="106">
        <v>35</v>
      </c>
      <c r="J161" s="106"/>
    </row>
    <row r="162" spans="1:10" x14ac:dyDescent="0.2">
      <c r="A162" s="106" t="s">
        <v>1642</v>
      </c>
      <c r="B162" s="106" t="s">
        <v>245</v>
      </c>
      <c r="C162" s="106" t="s">
        <v>250</v>
      </c>
      <c r="D162" s="106" t="s">
        <v>251</v>
      </c>
      <c r="E162">
        <v>3826</v>
      </c>
      <c r="F162" s="106" t="s">
        <v>2730</v>
      </c>
      <c r="G162" s="106" t="s">
        <v>248</v>
      </c>
      <c r="H162" s="106" t="s">
        <v>259</v>
      </c>
      <c r="I162" s="106">
        <v>112</v>
      </c>
      <c r="J162" s="106"/>
    </row>
    <row r="163" spans="1:10" x14ac:dyDescent="0.2">
      <c r="A163" s="106" t="s">
        <v>1642</v>
      </c>
      <c r="B163" s="106" t="s">
        <v>245</v>
      </c>
      <c r="C163" s="106" t="s">
        <v>255</v>
      </c>
      <c r="D163" s="106" t="s">
        <v>247</v>
      </c>
      <c r="E163">
        <v>4577</v>
      </c>
      <c r="F163" s="106" t="s">
        <v>2187</v>
      </c>
      <c r="G163" s="106" t="s">
        <v>248</v>
      </c>
      <c r="H163" s="106" t="s">
        <v>283</v>
      </c>
      <c r="I163" s="106">
        <v>530</v>
      </c>
      <c r="J163" s="106"/>
    </row>
    <row r="164" spans="1:10" x14ac:dyDescent="0.2">
      <c r="A164" s="106" t="s">
        <v>1642</v>
      </c>
      <c r="B164" s="106" t="s">
        <v>245</v>
      </c>
      <c r="C164" s="106" t="s">
        <v>246</v>
      </c>
      <c r="D164" s="106" t="s">
        <v>247</v>
      </c>
      <c r="E164">
        <v>4668</v>
      </c>
      <c r="F164" s="106" t="s">
        <v>306</v>
      </c>
      <c r="G164" s="106" t="s">
        <v>248</v>
      </c>
      <c r="H164" s="106" t="s">
        <v>253</v>
      </c>
      <c r="I164">
        <v>241</v>
      </c>
    </row>
    <row r="165" spans="1:10" x14ac:dyDescent="0.2">
      <c r="A165" s="106" t="s">
        <v>1642</v>
      </c>
      <c r="B165" s="106" t="s">
        <v>245</v>
      </c>
      <c r="C165" s="106" t="s">
        <v>257</v>
      </c>
      <c r="D165" s="106" t="s">
        <v>251</v>
      </c>
      <c r="E165">
        <v>4673</v>
      </c>
      <c r="F165" s="106" t="s">
        <v>2188</v>
      </c>
      <c r="G165" s="106" t="s">
        <v>252</v>
      </c>
      <c r="H165" s="106" t="s">
        <v>253</v>
      </c>
      <c r="I165" s="106">
        <v>19</v>
      </c>
      <c r="J165" s="106"/>
    </row>
    <row r="166" spans="1:10" x14ac:dyDescent="0.2">
      <c r="A166" s="106" t="s">
        <v>1642</v>
      </c>
      <c r="B166" s="106" t="s">
        <v>245</v>
      </c>
      <c r="C166" s="106" t="s">
        <v>246</v>
      </c>
      <c r="D166" s="106" t="s">
        <v>247</v>
      </c>
      <c r="E166">
        <v>4760</v>
      </c>
      <c r="F166" s="106" t="s">
        <v>2189</v>
      </c>
      <c r="G166" s="106" t="s">
        <v>252</v>
      </c>
      <c r="H166" s="106" t="s">
        <v>253</v>
      </c>
      <c r="I166" s="106">
        <v>12</v>
      </c>
      <c r="J166" s="106"/>
    </row>
    <row r="167" spans="1:10" x14ac:dyDescent="0.2">
      <c r="A167" s="106" t="s">
        <v>1642</v>
      </c>
      <c r="B167" s="106" t="s">
        <v>245</v>
      </c>
      <c r="C167" s="106" t="s">
        <v>255</v>
      </c>
      <c r="D167" s="106" t="s">
        <v>247</v>
      </c>
      <c r="E167">
        <v>4829</v>
      </c>
      <c r="F167" s="106" t="s">
        <v>305</v>
      </c>
      <c r="G167" s="106" t="s">
        <v>248</v>
      </c>
      <c r="H167" s="106" t="s">
        <v>259</v>
      </c>
      <c r="I167" s="106">
        <v>103</v>
      </c>
      <c r="J167" s="106"/>
    </row>
    <row r="168" spans="1:10" x14ac:dyDescent="0.2">
      <c r="A168" s="106" t="s">
        <v>1642</v>
      </c>
      <c r="B168" s="106" t="s">
        <v>245</v>
      </c>
      <c r="C168" s="106" t="s">
        <v>250</v>
      </c>
      <c r="D168" s="106" t="s">
        <v>247</v>
      </c>
      <c r="E168">
        <v>5271</v>
      </c>
      <c r="F168" s="106" t="s">
        <v>2190</v>
      </c>
      <c r="G168" s="106" t="s">
        <v>256</v>
      </c>
      <c r="H168" s="106" t="s">
        <v>281</v>
      </c>
      <c r="I168">
        <v>23</v>
      </c>
    </row>
    <row r="169" spans="1:10" x14ac:dyDescent="0.2">
      <c r="A169" s="106" t="s">
        <v>1642</v>
      </c>
      <c r="B169" s="106" t="s">
        <v>245</v>
      </c>
      <c r="C169" s="106" t="s">
        <v>250</v>
      </c>
      <c r="D169" s="106" t="s">
        <v>251</v>
      </c>
      <c r="E169">
        <v>5900</v>
      </c>
      <c r="F169" s="106" t="s">
        <v>2191</v>
      </c>
      <c r="G169" s="106" t="s">
        <v>252</v>
      </c>
      <c r="H169" s="106" t="s">
        <v>262</v>
      </c>
      <c r="I169">
        <v>44</v>
      </c>
    </row>
    <row r="170" spans="1:10" x14ac:dyDescent="0.2">
      <c r="A170" s="106" t="s">
        <v>1642</v>
      </c>
      <c r="B170" s="106" t="s">
        <v>245</v>
      </c>
      <c r="C170" s="106" t="s">
        <v>246</v>
      </c>
      <c r="D170" s="106" t="s">
        <v>247</v>
      </c>
      <c r="E170">
        <v>6289</v>
      </c>
      <c r="F170" s="106" t="s">
        <v>394</v>
      </c>
      <c r="G170" s="106" t="s">
        <v>248</v>
      </c>
      <c r="H170" s="106" t="s">
        <v>264</v>
      </c>
      <c r="I170" t="s">
        <v>273</v>
      </c>
      <c r="J170" t="s">
        <v>2954</v>
      </c>
    </row>
    <row r="171" spans="1:10" x14ac:dyDescent="0.2">
      <c r="A171" s="106" t="s">
        <v>1642</v>
      </c>
      <c r="B171" s="106" t="s">
        <v>245</v>
      </c>
      <c r="C171" s="106" t="s">
        <v>250</v>
      </c>
      <c r="D171" s="106" t="s">
        <v>247</v>
      </c>
      <c r="E171">
        <v>6323</v>
      </c>
      <c r="F171" s="106" t="s">
        <v>2192</v>
      </c>
      <c r="G171" s="106" t="s">
        <v>248</v>
      </c>
      <c r="H171" s="106" t="s">
        <v>264</v>
      </c>
      <c r="I171">
        <v>968</v>
      </c>
    </row>
    <row r="172" spans="1:10" x14ac:dyDescent="0.2">
      <c r="A172" s="106" t="s">
        <v>1642</v>
      </c>
      <c r="B172" s="106" t="s">
        <v>245</v>
      </c>
      <c r="C172" s="106" t="s">
        <v>250</v>
      </c>
      <c r="D172" s="106" t="s">
        <v>247</v>
      </c>
      <c r="E172">
        <v>6506</v>
      </c>
      <c r="F172" s="106" t="s">
        <v>2193</v>
      </c>
      <c r="G172" s="106" t="s">
        <v>248</v>
      </c>
      <c r="H172" s="106" t="s">
        <v>268</v>
      </c>
      <c r="I172" t="s">
        <v>1964</v>
      </c>
      <c r="J172" t="s">
        <v>2955</v>
      </c>
    </row>
    <row r="173" spans="1:10" x14ac:dyDescent="0.2">
      <c r="A173" s="106" t="s">
        <v>1642</v>
      </c>
      <c r="B173" s="106" t="s">
        <v>245</v>
      </c>
      <c r="C173" s="106" t="s">
        <v>250</v>
      </c>
      <c r="D173" s="106" t="s">
        <v>247</v>
      </c>
      <c r="E173">
        <v>7427</v>
      </c>
      <c r="F173" s="106" t="s">
        <v>2194</v>
      </c>
      <c r="G173" s="106" t="s">
        <v>248</v>
      </c>
      <c r="H173" s="106" t="s">
        <v>254</v>
      </c>
      <c r="I173">
        <v>32</v>
      </c>
    </row>
    <row r="174" spans="1:10" x14ac:dyDescent="0.2">
      <c r="A174" s="106" t="s">
        <v>1642</v>
      </c>
      <c r="B174" s="106" t="s">
        <v>245</v>
      </c>
      <c r="C174" s="106" t="s">
        <v>255</v>
      </c>
      <c r="D174" s="106" t="s">
        <v>251</v>
      </c>
      <c r="E174">
        <v>7434</v>
      </c>
      <c r="F174" s="106" t="s">
        <v>2195</v>
      </c>
      <c r="G174" s="106" t="s">
        <v>252</v>
      </c>
      <c r="H174" s="106" t="s">
        <v>254</v>
      </c>
      <c r="I174">
        <v>66</v>
      </c>
    </row>
    <row r="175" spans="1:10" x14ac:dyDescent="0.2">
      <c r="A175" s="106" t="s">
        <v>1642</v>
      </c>
      <c r="B175" s="106" t="s">
        <v>245</v>
      </c>
      <c r="C175" s="106" t="s">
        <v>250</v>
      </c>
      <c r="D175" s="106" t="s">
        <v>247</v>
      </c>
      <c r="E175">
        <v>7453</v>
      </c>
      <c r="F175" s="106" t="s">
        <v>2196</v>
      </c>
      <c r="G175" s="106" t="s">
        <v>248</v>
      </c>
      <c r="H175" s="106" t="s">
        <v>258</v>
      </c>
      <c r="I175" s="106" t="s">
        <v>288</v>
      </c>
      <c r="J175" s="106" t="s">
        <v>2745</v>
      </c>
    </row>
    <row r="176" spans="1:10" x14ac:dyDescent="0.2">
      <c r="A176" s="106" t="s">
        <v>1642</v>
      </c>
      <c r="B176" s="106" t="s">
        <v>245</v>
      </c>
      <c r="C176" s="106" t="s">
        <v>250</v>
      </c>
      <c r="D176" s="106" t="s">
        <v>251</v>
      </c>
      <c r="E176">
        <v>7603</v>
      </c>
      <c r="F176" s="106" t="s">
        <v>2197</v>
      </c>
      <c r="G176" s="106" t="s">
        <v>252</v>
      </c>
      <c r="H176" s="106" t="s">
        <v>258</v>
      </c>
      <c r="I176" s="106">
        <v>77</v>
      </c>
      <c r="J176" s="106"/>
    </row>
    <row r="177" spans="1:10" x14ac:dyDescent="0.2">
      <c r="A177" s="106" t="s">
        <v>1642</v>
      </c>
      <c r="B177" s="106" t="s">
        <v>245</v>
      </c>
      <c r="C177" s="106" t="s">
        <v>250</v>
      </c>
      <c r="D177" s="106" t="s">
        <v>247</v>
      </c>
      <c r="E177">
        <v>7608</v>
      </c>
      <c r="F177" s="106" t="s">
        <v>2198</v>
      </c>
      <c r="G177" s="106" t="s">
        <v>248</v>
      </c>
      <c r="H177" s="106" t="s">
        <v>254</v>
      </c>
      <c r="I177" s="106">
        <v>27</v>
      </c>
      <c r="J177" s="106"/>
    </row>
    <row r="178" spans="1:10" x14ac:dyDescent="0.2">
      <c r="A178" s="106" t="s">
        <v>1642</v>
      </c>
      <c r="B178" s="106" t="s">
        <v>245</v>
      </c>
      <c r="C178" s="106" t="s">
        <v>255</v>
      </c>
      <c r="D178" s="106" t="s">
        <v>247</v>
      </c>
      <c r="E178">
        <v>7713</v>
      </c>
      <c r="F178" s="106" t="s">
        <v>389</v>
      </c>
      <c r="G178" s="106" t="s">
        <v>252</v>
      </c>
      <c r="H178" s="106" t="s">
        <v>308</v>
      </c>
      <c r="I178">
        <v>83</v>
      </c>
    </row>
    <row r="179" spans="1:10" x14ac:dyDescent="0.2">
      <c r="A179" s="106" t="s">
        <v>1642</v>
      </c>
      <c r="B179" s="106" t="s">
        <v>245</v>
      </c>
      <c r="C179" s="106" t="s">
        <v>246</v>
      </c>
      <c r="D179" s="106" t="s">
        <v>247</v>
      </c>
      <c r="E179">
        <v>7818</v>
      </c>
      <c r="F179" s="106" t="s">
        <v>729</v>
      </c>
      <c r="G179" s="106" t="s">
        <v>248</v>
      </c>
      <c r="H179" s="106" t="s">
        <v>265</v>
      </c>
      <c r="I179">
        <v>311</v>
      </c>
    </row>
    <row r="180" spans="1:10" x14ac:dyDescent="0.2">
      <c r="A180" s="106" t="s">
        <v>1642</v>
      </c>
      <c r="B180" s="106" t="s">
        <v>245</v>
      </c>
      <c r="C180" s="106" t="s">
        <v>250</v>
      </c>
      <c r="D180" s="106" t="s">
        <v>247</v>
      </c>
      <c r="E180">
        <v>7975</v>
      </c>
      <c r="F180" s="106" t="s">
        <v>2731</v>
      </c>
      <c r="G180" s="106" t="s">
        <v>256</v>
      </c>
      <c r="H180" s="106" t="s">
        <v>265</v>
      </c>
      <c r="I180" s="106">
        <v>30</v>
      </c>
      <c r="J180" s="106"/>
    </row>
    <row r="181" spans="1:10" x14ac:dyDescent="0.2">
      <c r="A181" s="106" t="s">
        <v>1642</v>
      </c>
      <c r="B181" s="106" t="s">
        <v>245</v>
      </c>
      <c r="C181" s="106" t="s">
        <v>250</v>
      </c>
      <c r="D181" s="106" t="s">
        <v>247</v>
      </c>
      <c r="E181">
        <v>8016</v>
      </c>
      <c r="F181" s="106" t="s">
        <v>2199</v>
      </c>
      <c r="G181" s="106" t="s">
        <v>248</v>
      </c>
      <c r="H181" s="106" t="s">
        <v>274</v>
      </c>
      <c r="I181" s="106">
        <v>537</v>
      </c>
      <c r="J181" s="106"/>
    </row>
    <row r="182" spans="1:10" x14ac:dyDescent="0.2">
      <c r="A182" s="106" t="s">
        <v>1642</v>
      </c>
      <c r="B182" s="106" t="s">
        <v>245</v>
      </c>
      <c r="C182" s="106" t="s">
        <v>257</v>
      </c>
      <c r="D182" s="106" t="s">
        <v>247</v>
      </c>
      <c r="E182">
        <v>8095</v>
      </c>
      <c r="F182" s="106" t="s">
        <v>2200</v>
      </c>
      <c r="G182" s="106" t="s">
        <v>248</v>
      </c>
      <c r="H182" s="106" t="s">
        <v>254</v>
      </c>
      <c r="I182" s="106">
        <v>176</v>
      </c>
      <c r="J182" s="106"/>
    </row>
    <row r="183" spans="1:10" x14ac:dyDescent="0.2">
      <c r="A183" s="106" t="s">
        <v>1642</v>
      </c>
      <c r="B183" s="106" t="s">
        <v>245</v>
      </c>
      <c r="C183" s="106" t="s">
        <v>246</v>
      </c>
      <c r="D183" s="106" t="s">
        <v>247</v>
      </c>
      <c r="E183">
        <v>8127</v>
      </c>
      <c r="F183" s="106" t="s">
        <v>2201</v>
      </c>
      <c r="G183" s="106" t="s">
        <v>248</v>
      </c>
      <c r="H183" s="106" t="s">
        <v>274</v>
      </c>
      <c r="I183">
        <v>83</v>
      </c>
    </row>
    <row r="184" spans="1:10" x14ac:dyDescent="0.2">
      <c r="A184" s="106" t="s">
        <v>1642</v>
      </c>
      <c r="B184" s="106" t="s">
        <v>245</v>
      </c>
      <c r="C184" s="106" t="s">
        <v>250</v>
      </c>
      <c r="D184" s="106" t="s">
        <v>247</v>
      </c>
      <c r="E184">
        <v>8143</v>
      </c>
      <c r="F184" s="106" t="s">
        <v>1645</v>
      </c>
      <c r="G184" s="106" t="s">
        <v>256</v>
      </c>
      <c r="H184" s="106" t="s">
        <v>274</v>
      </c>
      <c r="I184" s="106">
        <v>19</v>
      </c>
      <c r="J184" s="106"/>
    </row>
    <row r="185" spans="1:10" x14ac:dyDescent="0.2">
      <c r="A185" s="106" t="s">
        <v>1642</v>
      </c>
      <c r="B185" s="106" t="s">
        <v>245</v>
      </c>
      <c r="C185" s="106" t="s">
        <v>250</v>
      </c>
      <c r="D185" s="106" t="s">
        <v>247</v>
      </c>
      <c r="E185">
        <v>8167</v>
      </c>
      <c r="F185" s="106" t="s">
        <v>1646</v>
      </c>
      <c r="G185" s="106" t="s">
        <v>248</v>
      </c>
      <c r="H185" s="106" t="s">
        <v>258</v>
      </c>
      <c r="I185" s="106">
        <v>774</v>
      </c>
      <c r="J185" s="106"/>
    </row>
    <row r="186" spans="1:10" x14ac:dyDescent="0.2">
      <c r="A186" s="106" t="s">
        <v>1642</v>
      </c>
      <c r="B186" s="106" t="s">
        <v>245</v>
      </c>
      <c r="C186" s="106" t="s">
        <v>250</v>
      </c>
      <c r="D186" s="106" t="s">
        <v>247</v>
      </c>
      <c r="E186">
        <v>8194</v>
      </c>
      <c r="F186" s="106" t="s">
        <v>2202</v>
      </c>
      <c r="G186" s="106" t="s">
        <v>248</v>
      </c>
      <c r="H186" s="106" t="s">
        <v>258</v>
      </c>
      <c r="I186" s="106" t="s">
        <v>273</v>
      </c>
      <c r="J186" s="106" t="s">
        <v>2796</v>
      </c>
    </row>
    <row r="187" spans="1:10" x14ac:dyDescent="0.2">
      <c r="A187" s="106" t="s">
        <v>1642</v>
      </c>
      <c r="B187" s="106" t="s">
        <v>245</v>
      </c>
      <c r="C187" s="106" t="s">
        <v>250</v>
      </c>
      <c r="D187" s="106" t="s">
        <v>247</v>
      </c>
      <c r="E187">
        <v>8200</v>
      </c>
      <c r="F187" s="106" t="s">
        <v>2203</v>
      </c>
      <c r="G187" s="106" t="s">
        <v>248</v>
      </c>
      <c r="H187" s="106" t="s">
        <v>258</v>
      </c>
      <c r="I187" s="106">
        <v>633</v>
      </c>
      <c r="J187" s="106"/>
    </row>
    <row r="188" spans="1:10" x14ac:dyDescent="0.2">
      <c r="A188" s="106" t="s">
        <v>1642</v>
      </c>
      <c r="B188" s="106" t="s">
        <v>245</v>
      </c>
      <c r="C188" s="106" t="s">
        <v>255</v>
      </c>
      <c r="D188" s="106" t="s">
        <v>251</v>
      </c>
      <c r="E188">
        <v>8887</v>
      </c>
      <c r="F188" s="106" t="s">
        <v>2204</v>
      </c>
      <c r="G188" s="106" t="s">
        <v>252</v>
      </c>
      <c r="H188" s="106" t="s">
        <v>269</v>
      </c>
      <c r="I188" s="106">
        <v>81</v>
      </c>
      <c r="J188" s="106"/>
    </row>
    <row r="189" spans="1:10" x14ac:dyDescent="0.2">
      <c r="A189" s="106" t="s">
        <v>1642</v>
      </c>
      <c r="B189" s="106" t="s">
        <v>245</v>
      </c>
      <c r="C189" s="106" t="s">
        <v>257</v>
      </c>
      <c r="D189" s="106" t="s">
        <v>247</v>
      </c>
      <c r="E189">
        <v>9313</v>
      </c>
      <c r="F189" s="106" t="s">
        <v>2205</v>
      </c>
      <c r="G189" s="106" t="s">
        <v>256</v>
      </c>
      <c r="H189" s="106" t="s">
        <v>1484</v>
      </c>
      <c r="I189" s="106">
        <v>42</v>
      </c>
      <c r="J189" s="106"/>
    </row>
    <row r="190" spans="1:10" x14ac:dyDescent="0.2">
      <c r="A190" s="106" t="s">
        <v>1642</v>
      </c>
      <c r="B190" s="106" t="s">
        <v>245</v>
      </c>
      <c r="C190" s="106" t="s">
        <v>246</v>
      </c>
      <c r="D190" s="106" t="s">
        <v>247</v>
      </c>
      <c r="E190">
        <v>9418</v>
      </c>
      <c r="F190" s="106" t="s">
        <v>791</v>
      </c>
      <c r="G190" s="106" t="s">
        <v>248</v>
      </c>
      <c r="H190" s="106" t="s">
        <v>259</v>
      </c>
      <c r="I190">
        <v>771</v>
      </c>
    </row>
    <row r="191" spans="1:10" x14ac:dyDescent="0.2">
      <c r="A191" s="106" t="s">
        <v>1642</v>
      </c>
      <c r="B191" s="106" t="s">
        <v>245</v>
      </c>
      <c r="C191" s="106" t="s">
        <v>250</v>
      </c>
      <c r="D191" s="106" t="s">
        <v>247</v>
      </c>
      <c r="E191">
        <v>9740</v>
      </c>
      <c r="F191" s="106" t="s">
        <v>730</v>
      </c>
      <c r="G191" s="106" t="s">
        <v>248</v>
      </c>
      <c r="H191" s="106" t="s">
        <v>253</v>
      </c>
      <c r="I191" s="106">
        <v>630</v>
      </c>
      <c r="J191" s="106"/>
    </row>
    <row r="192" spans="1:10" x14ac:dyDescent="0.2">
      <c r="A192" s="106" t="s">
        <v>1642</v>
      </c>
      <c r="B192" s="106" t="s">
        <v>245</v>
      </c>
      <c r="C192" s="106" t="s">
        <v>250</v>
      </c>
      <c r="D192" s="106" t="s">
        <v>247</v>
      </c>
      <c r="E192">
        <v>9778</v>
      </c>
      <c r="F192" s="106" t="s">
        <v>2206</v>
      </c>
      <c r="G192" s="106" t="s">
        <v>252</v>
      </c>
      <c r="H192" s="106" t="s">
        <v>253</v>
      </c>
      <c r="I192" s="106">
        <v>32</v>
      </c>
      <c r="J192" s="106"/>
    </row>
    <row r="193" spans="1:10" x14ac:dyDescent="0.2">
      <c r="A193" s="106" t="s">
        <v>1642</v>
      </c>
      <c r="B193" s="106" t="s">
        <v>245</v>
      </c>
      <c r="C193" s="106" t="s">
        <v>250</v>
      </c>
      <c r="D193" s="106" t="s">
        <v>251</v>
      </c>
      <c r="E193">
        <v>9835</v>
      </c>
      <c r="F193" s="106" t="s">
        <v>2732</v>
      </c>
      <c r="G193" s="106" t="s">
        <v>256</v>
      </c>
      <c r="H193" s="106" t="s">
        <v>258</v>
      </c>
      <c r="I193" s="106">
        <v>43</v>
      </c>
      <c r="J193" s="106"/>
    </row>
    <row r="194" spans="1:10" x14ac:dyDescent="0.2">
      <c r="A194" s="106" t="s">
        <v>1642</v>
      </c>
      <c r="B194" s="106" t="s">
        <v>245</v>
      </c>
      <c r="C194" s="106" t="s">
        <v>250</v>
      </c>
      <c r="D194" s="106" t="s">
        <v>247</v>
      </c>
      <c r="E194">
        <v>9903</v>
      </c>
      <c r="F194" s="106" t="s">
        <v>2208</v>
      </c>
      <c r="G194" s="106" t="s">
        <v>252</v>
      </c>
      <c r="H194" s="106" t="s">
        <v>258</v>
      </c>
      <c r="I194" s="106">
        <v>186</v>
      </c>
      <c r="J194" s="106"/>
    </row>
    <row r="195" spans="1:10" x14ac:dyDescent="0.2">
      <c r="A195" s="106" t="s">
        <v>1642</v>
      </c>
      <c r="B195" s="106" t="s">
        <v>245</v>
      </c>
      <c r="C195" s="106" t="s">
        <v>250</v>
      </c>
      <c r="D195" s="106" t="s">
        <v>247</v>
      </c>
      <c r="E195">
        <v>9945</v>
      </c>
      <c r="F195" s="106" t="s">
        <v>2209</v>
      </c>
      <c r="G195" s="106" t="s">
        <v>248</v>
      </c>
      <c r="H195" s="106" t="s">
        <v>258</v>
      </c>
      <c r="I195" s="106">
        <v>806</v>
      </c>
      <c r="J195" s="106"/>
    </row>
    <row r="196" spans="1:10" x14ac:dyDescent="0.2">
      <c r="A196" s="106" t="s">
        <v>1642</v>
      </c>
      <c r="B196" s="106" t="s">
        <v>245</v>
      </c>
      <c r="C196" s="106" t="s">
        <v>250</v>
      </c>
      <c r="D196" s="106" t="s">
        <v>247</v>
      </c>
      <c r="E196">
        <v>9982</v>
      </c>
      <c r="F196" s="106" t="s">
        <v>1647</v>
      </c>
      <c r="G196" s="106" t="s">
        <v>248</v>
      </c>
      <c r="H196" s="106" t="s">
        <v>254</v>
      </c>
      <c r="I196" s="106">
        <v>179</v>
      </c>
      <c r="J196" s="106"/>
    </row>
    <row r="197" spans="1:10" x14ac:dyDescent="0.2">
      <c r="A197" s="106" t="s">
        <v>1642</v>
      </c>
      <c r="B197" s="106" t="s">
        <v>245</v>
      </c>
      <c r="C197" s="106" t="s">
        <v>250</v>
      </c>
      <c r="D197" s="106" t="s">
        <v>247</v>
      </c>
      <c r="E197">
        <v>9993</v>
      </c>
      <c r="F197" s="106" t="s">
        <v>2210</v>
      </c>
      <c r="G197" s="106" t="s">
        <v>248</v>
      </c>
      <c r="H197" s="106" t="s">
        <v>258</v>
      </c>
      <c r="I197">
        <v>191</v>
      </c>
    </row>
    <row r="198" spans="1:10" x14ac:dyDescent="0.2">
      <c r="A198" s="106" t="s">
        <v>1648</v>
      </c>
      <c r="B198" s="106" t="s">
        <v>296</v>
      </c>
      <c r="C198" s="106" t="s">
        <v>255</v>
      </c>
      <c r="D198" s="106" t="s">
        <v>251</v>
      </c>
      <c r="E198">
        <v>4430</v>
      </c>
      <c r="F198" s="106" t="s">
        <v>326</v>
      </c>
      <c r="G198" s="106" t="s">
        <v>248</v>
      </c>
      <c r="H198" s="106" t="s">
        <v>259</v>
      </c>
      <c r="I198" s="106">
        <v>74</v>
      </c>
      <c r="J198" s="106"/>
    </row>
    <row r="199" spans="1:10" x14ac:dyDescent="0.2">
      <c r="A199" s="106" t="s">
        <v>1648</v>
      </c>
      <c r="B199" s="106" t="s">
        <v>296</v>
      </c>
      <c r="C199" s="106" t="s">
        <v>246</v>
      </c>
      <c r="D199" s="106" t="s">
        <v>247</v>
      </c>
      <c r="E199">
        <v>6255</v>
      </c>
      <c r="F199" s="106" t="s">
        <v>1976</v>
      </c>
      <c r="G199" s="106" t="s">
        <v>260</v>
      </c>
      <c r="H199" s="106" t="s">
        <v>264</v>
      </c>
      <c r="I199" s="106">
        <v>80</v>
      </c>
      <c r="J199" s="106"/>
    </row>
    <row r="200" spans="1:10" x14ac:dyDescent="0.2">
      <c r="A200" s="106" t="s">
        <v>1648</v>
      </c>
      <c r="B200" s="106" t="s">
        <v>296</v>
      </c>
      <c r="C200" s="106" t="s">
        <v>250</v>
      </c>
      <c r="D200" s="106" t="s">
        <v>247</v>
      </c>
      <c r="E200">
        <v>7516</v>
      </c>
      <c r="F200" s="106" t="s">
        <v>2228</v>
      </c>
      <c r="G200" s="106" t="s">
        <v>248</v>
      </c>
      <c r="H200" s="106" t="s">
        <v>258</v>
      </c>
      <c r="I200" t="s">
        <v>273</v>
      </c>
      <c r="J200" t="s">
        <v>2956</v>
      </c>
    </row>
    <row r="201" spans="1:10" x14ac:dyDescent="0.2">
      <c r="A201" s="106" t="s">
        <v>1648</v>
      </c>
      <c r="B201" s="106" t="s">
        <v>245</v>
      </c>
      <c r="C201" s="106" t="s">
        <v>255</v>
      </c>
      <c r="D201" s="106" t="s">
        <v>247</v>
      </c>
      <c r="E201">
        <v>1377</v>
      </c>
      <c r="F201" s="106" t="s">
        <v>329</v>
      </c>
      <c r="G201" s="106" t="s">
        <v>248</v>
      </c>
      <c r="H201" s="106" t="s">
        <v>286</v>
      </c>
      <c r="I201" s="106" t="s">
        <v>273</v>
      </c>
      <c r="J201" s="106" t="s">
        <v>2815</v>
      </c>
    </row>
    <row r="202" spans="1:10" x14ac:dyDescent="0.2">
      <c r="A202" s="106" t="s">
        <v>1648</v>
      </c>
      <c r="B202" s="106" t="s">
        <v>245</v>
      </c>
      <c r="C202" s="106" t="s">
        <v>246</v>
      </c>
      <c r="D202" s="106" t="s">
        <v>247</v>
      </c>
      <c r="E202">
        <v>1407</v>
      </c>
      <c r="F202" s="106" t="s">
        <v>2211</v>
      </c>
      <c r="G202" s="106" t="s">
        <v>252</v>
      </c>
      <c r="H202" s="106" t="s">
        <v>270</v>
      </c>
      <c r="I202">
        <v>803</v>
      </c>
    </row>
    <row r="203" spans="1:10" x14ac:dyDescent="0.2">
      <c r="A203" s="106" t="s">
        <v>1648</v>
      </c>
      <c r="B203" s="106" t="s">
        <v>245</v>
      </c>
      <c r="C203" s="106" t="s">
        <v>250</v>
      </c>
      <c r="D203" s="106" t="s">
        <v>247</v>
      </c>
      <c r="E203">
        <v>1418</v>
      </c>
      <c r="F203" s="106" t="s">
        <v>2212</v>
      </c>
      <c r="G203" s="106" t="s">
        <v>252</v>
      </c>
      <c r="H203" s="106" t="s">
        <v>270</v>
      </c>
      <c r="I203">
        <v>37</v>
      </c>
    </row>
    <row r="204" spans="1:10" x14ac:dyDescent="0.2">
      <c r="A204" s="106" t="s">
        <v>1648</v>
      </c>
      <c r="B204" s="106" t="s">
        <v>245</v>
      </c>
      <c r="C204" s="106" t="s">
        <v>255</v>
      </c>
      <c r="D204" s="106" t="s">
        <v>247</v>
      </c>
      <c r="E204">
        <v>1419</v>
      </c>
      <c r="F204" s="106" t="s">
        <v>2213</v>
      </c>
      <c r="G204" s="106" t="s">
        <v>248</v>
      </c>
      <c r="H204" s="106" t="s">
        <v>270</v>
      </c>
      <c r="I204" s="106">
        <v>379</v>
      </c>
      <c r="J204" s="106"/>
    </row>
    <row r="205" spans="1:10" x14ac:dyDescent="0.2">
      <c r="A205" s="106" t="s">
        <v>1648</v>
      </c>
      <c r="B205" s="106" t="s">
        <v>245</v>
      </c>
      <c r="C205" s="106" t="s">
        <v>250</v>
      </c>
      <c r="D205" s="106" t="s">
        <v>247</v>
      </c>
      <c r="E205">
        <v>2305</v>
      </c>
      <c r="F205" s="106" t="s">
        <v>726</v>
      </c>
      <c r="G205" s="106" t="s">
        <v>248</v>
      </c>
      <c r="H205" s="106" t="s">
        <v>253</v>
      </c>
      <c r="I205" s="106">
        <v>272</v>
      </c>
      <c r="J205" s="106"/>
    </row>
    <row r="206" spans="1:10" x14ac:dyDescent="0.2">
      <c r="A206" s="106" t="s">
        <v>1648</v>
      </c>
      <c r="B206" s="106" t="s">
        <v>245</v>
      </c>
      <c r="C206" s="106" t="s">
        <v>246</v>
      </c>
      <c r="D206" s="106" t="s">
        <v>247</v>
      </c>
      <c r="E206">
        <v>2404</v>
      </c>
      <c r="F206" s="106" t="s">
        <v>1236</v>
      </c>
      <c r="G206" s="106" t="s">
        <v>256</v>
      </c>
      <c r="H206" s="106" t="s">
        <v>253</v>
      </c>
      <c r="I206" s="106">
        <v>24</v>
      </c>
      <c r="J206" s="106"/>
    </row>
    <row r="207" spans="1:10" x14ac:dyDescent="0.2">
      <c r="A207" s="106" t="s">
        <v>1648</v>
      </c>
      <c r="B207" s="106" t="s">
        <v>245</v>
      </c>
      <c r="C207" s="106" t="s">
        <v>255</v>
      </c>
      <c r="D207" s="106" t="s">
        <v>247</v>
      </c>
      <c r="E207">
        <v>2462</v>
      </c>
      <c r="F207" s="106" t="s">
        <v>330</v>
      </c>
      <c r="G207" s="106" t="s">
        <v>248</v>
      </c>
      <c r="H207" s="106" t="s">
        <v>253</v>
      </c>
      <c r="I207">
        <v>302</v>
      </c>
    </row>
    <row r="208" spans="1:10" x14ac:dyDescent="0.2">
      <c r="A208" s="106" t="s">
        <v>1648</v>
      </c>
      <c r="B208" s="106" t="s">
        <v>245</v>
      </c>
      <c r="C208" s="106" t="s">
        <v>246</v>
      </c>
      <c r="D208" s="106" t="s">
        <v>247</v>
      </c>
      <c r="E208">
        <v>2736</v>
      </c>
      <c r="F208" s="106" t="s">
        <v>2214</v>
      </c>
      <c r="G208" s="106" t="s">
        <v>252</v>
      </c>
      <c r="H208" s="106" t="s">
        <v>258</v>
      </c>
      <c r="I208" s="106">
        <v>16</v>
      </c>
      <c r="J208" s="106"/>
    </row>
    <row r="209" spans="1:10" x14ac:dyDescent="0.2">
      <c r="A209" s="106" t="s">
        <v>1648</v>
      </c>
      <c r="B209" s="106" t="s">
        <v>245</v>
      </c>
      <c r="C209" s="106" t="s">
        <v>250</v>
      </c>
      <c r="D209" s="106" t="s">
        <v>247</v>
      </c>
      <c r="E209">
        <v>3080</v>
      </c>
      <c r="F209" s="106" t="s">
        <v>2215</v>
      </c>
      <c r="G209" s="106" t="s">
        <v>252</v>
      </c>
      <c r="H209" s="106" t="s">
        <v>258</v>
      </c>
      <c r="I209" s="106">
        <v>80</v>
      </c>
      <c r="J209" s="106"/>
    </row>
    <row r="210" spans="1:10" x14ac:dyDescent="0.2">
      <c r="A210" s="106" t="s">
        <v>1648</v>
      </c>
      <c r="B210" s="106" t="s">
        <v>245</v>
      </c>
      <c r="C210" s="106" t="s">
        <v>250</v>
      </c>
      <c r="D210" s="106" t="s">
        <v>247</v>
      </c>
      <c r="E210">
        <v>3087</v>
      </c>
      <c r="F210" s="106" t="s">
        <v>2216</v>
      </c>
      <c r="G210" s="106" t="s">
        <v>248</v>
      </c>
      <c r="H210" s="106" t="s">
        <v>258</v>
      </c>
      <c r="I210" s="106">
        <v>785</v>
      </c>
      <c r="J210" s="106"/>
    </row>
    <row r="211" spans="1:10" x14ac:dyDescent="0.2">
      <c r="A211" s="106" t="s">
        <v>1648</v>
      </c>
      <c r="B211" s="106" t="s">
        <v>245</v>
      </c>
      <c r="C211" s="106" t="s">
        <v>257</v>
      </c>
      <c r="D211" s="106" t="s">
        <v>247</v>
      </c>
      <c r="E211">
        <v>3139</v>
      </c>
      <c r="F211" s="106" t="s">
        <v>1676</v>
      </c>
      <c r="G211" s="106" t="s">
        <v>248</v>
      </c>
      <c r="H211" s="106" t="s">
        <v>254</v>
      </c>
      <c r="I211" s="106">
        <v>364</v>
      </c>
      <c r="J211" s="106"/>
    </row>
    <row r="212" spans="1:10" x14ac:dyDescent="0.2">
      <c r="A212" s="106" t="s">
        <v>1648</v>
      </c>
      <c r="B212" s="106" t="s">
        <v>245</v>
      </c>
      <c r="C212" s="106" t="s">
        <v>255</v>
      </c>
      <c r="D212" s="106" t="s">
        <v>247</v>
      </c>
      <c r="E212">
        <v>3148</v>
      </c>
      <c r="F212" s="106" t="s">
        <v>2315</v>
      </c>
      <c r="G212" s="106" t="s">
        <v>248</v>
      </c>
      <c r="H212" s="106" t="s">
        <v>258</v>
      </c>
      <c r="I212" s="106" t="s">
        <v>266</v>
      </c>
      <c r="J212" s="106" t="s">
        <v>2957</v>
      </c>
    </row>
    <row r="213" spans="1:10" x14ac:dyDescent="0.2">
      <c r="A213" s="106" t="s">
        <v>1648</v>
      </c>
      <c r="B213" s="106" t="s">
        <v>245</v>
      </c>
      <c r="C213" s="106" t="s">
        <v>255</v>
      </c>
      <c r="D213" s="106" t="s">
        <v>247</v>
      </c>
      <c r="E213">
        <v>3160</v>
      </c>
      <c r="F213" s="106" t="s">
        <v>358</v>
      </c>
      <c r="G213" s="106" t="s">
        <v>248</v>
      </c>
      <c r="H213" s="106" t="s">
        <v>254</v>
      </c>
      <c r="I213" s="106">
        <v>91</v>
      </c>
      <c r="J213" s="106"/>
    </row>
    <row r="214" spans="1:10" x14ac:dyDescent="0.2">
      <c r="A214" s="106" t="s">
        <v>1648</v>
      </c>
      <c r="B214" s="106" t="s">
        <v>245</v>
      </c>
      <c r="C214" s="106" t="s">
        <v>246</v>
      </c>
      <c r="D214" s="106" t="s">
        <v>247</v>
      </c>
      <c r="E214">
        <v>3228</v>
      </c>
      <c r="F214" s="106" t="s">
        <v>2217</v>
      </c>
      <c r="G214" s="106" t="s">
        <v>248</v>
      </c>
      <c r="H214" s="106" t="s">
        <v>269</v>
      </c>
      <c r="I214" s="106">
        <v>280</v>
      </c>
      <c r="J214" s="106"/>
    </row>
    <row r="215" spans="1:10" x14ac:dyDescent="0.2">
      <c r="A215" s="106" t="s">
        <v>1648</v>
      </c>
      <c r="B215" s="106" t="s">
        <v>245</v>
      </c>
      <c r="C215" s="106" t="s">
        <v>255</v>
      </c>
      <c r="D215" s="106" t="s">
        <v>251</v>
      </c>
      <c r="E215">
        <v>3236</v>
      </c>
      <c r="F215" s="106" t="s">
        <v>2218</v>
      </c>
      <c r="G215" s="106" t="s">
        <v>252</v>
      </c>
      <c r="H215" s="106" t="s">
        <v>269</v>
      </c>
      <c r="I215" s="106">
        <v>46</v>
      </c>
      <c r="J215" s="106"/>
    </row>
    <row r="216" spans="1:10" x14ac:dyDescent="0.2">
      <c r="A216" s="106" t="s">
        <v>1648</v>
      </c>
      <c r="B216" s="106" t="s">
        <v>245</v>
      </c>
      <c r="C216" s="106" t="s">
        <v>250</v>
      </c>
      <c r="D216" s="106" t="s">
        <v>247</v>
      </c>
      <c r="E216">
        <v>3550</v>
      </c>
      <c r="F216" s="106" t="s">
        <v>2219</v>
      </c>
      <c r="G216" s="106" t="s">
        <v>260</v>
      </c>
      <c r="H216" s="106" t="s">
        <v>258</v>
      </c>
      <c r="I216" s="106">
        <v>67</v>
      </c>
      <c r="J216" s="106"/>
    </row>
    <row r="217" spans="1:10" x14ac:dyDescent="0.2">
      <c r="A217" s="106" t="s">
        <v>1648</v>
      </c>
      <c r="B217" s="106" t="s">
        <v>245</v>
      </c>
      <c r="C217" s="106" t="s">
        <v>250</v>
      </c>
      <c r="D217" s="106" t="s">
        <v>251</v>
      </c>
      <c r="E217">
        <v>3996</v>
      </c>
      <c r="F217" s="106" t="s">
        <v>2220</v>
      </c>
      <c r="G217" s="106" t="s">
        <v>248</v>
      </c>
      <c r="H217" s="106" t="s">
        <v>259</v>
      </c>
      <c r="I217">
        <v>196</v>
      </c>
    </row>
    <row r="218" spans="1:10" x14ac:dyDescent="0.2">
      <c r="A218" s="106" t="s">
        <v>1648</v>
      </c>
      <c r="B218" s="106" t="s">
        <v>245</v>
      </c>
      <c r="C218" s="106" t="s">
        <v>246</v>
      </c>
      <c r="D218" s="106" t="s">
        <v>247</v>
      </c>
      <c r="E218">
        <v>4433</v>
      </c>
      <c r="F218" s="106" t="s">
        <v>332</v>
      </c>
      <c r="G218" s="106" t="s">
        <v>248</v>
      </c>
      <c r="H218" s="106" t="s">
        <v>259</v>
      </c>
      <c r="I218" s="106">
        <v>193</v>
      </c>
      <c r="J218" s="106"/>
    </row>
    <row r="219" spans="1:10" x14ac:dyDescent="0.2">
      <c r="A219" s="106" t="s">
        <v>1648</v>
      </c>
      <c r="B219" s="106" t="s">
        <v>245</v>
      </c>
      <c r="C219" s="106" t="s">
        <v>246</v>
      </c>
      <c r="D219" s="106" t="s">
        <v>247</v>
      </c>
      <c r="E219">
        <v>4439</v>
      </c>
      <c r="F219" s="106" t="s">
        <v>1965</v>
      </c>
      <c r="G219" s="106" t="s">
        <v>260</v>
      </c>
      <c r="H219" s="106" t="s">
        <v>259</v>
      </c>
      <c r="I219" s="106">
        <v>106</v>
      </c>
      <c r="J219" s="106"/>
    </row>
    <row r="220" spans="1:10" x14ac:dyDescent="0.2">
      <c r="A220" s="106" t="s">
        <v>1648</v>
      </c>
      <c r="B220" s="106" t="s">
        <v>245</v>
      </c>
      <c r="C220" s="106" t="s">
        <v>246</v>
      </c>
      <c r="D220" s="106" t="s">
        <v>247</v>
      </c>
      <c r="E220">
        <v>4440</v>
      </c>
      <c r="F220" s="106" t="s">
        <v>1158</v>
      </c>
      <c r="G220" s="106" t="s">
        <v>260</v>
      </c>
      <c r="H220" s="106" t="s">
        <v>259</v>
      </c>
      <c r="I220">
        <v>78</v>
      </c>
    </row>
    <row r="221" spans="1:10" x14ac:dyDescent="0.2">
      <c r="A221" s="106" t="s">
        <v>1648</v>
      </c>
      <c r="B221" s="106" t="s">
        <v>245</v>
      </c>
      <c r="C221" s="106" t="s">
        <v>250</v>
      </c>
      <c r="D221" s="106" t="s">
        <v>247</v>
      </c>
      <c r="E221">
        <v>4745</v>
      </c>
      <c r="F221" s="106" t="s">
        <v>2221</v>
      </c>
      <c r="G221" s="106" t="s">
        <v>248</v>
      </c>
      <c r="H221" s="106" t="s">
        <v>253</v>
      </c>
      <c r="I221">
        <v>294</v>
      </c>
    </row>
    <row r="222" spans="1:10" x14ac:dyDescent="0.2">
      <c r="A222" s="106" t="s">
        <v>1648</v>
      </c>
      <c r="B222" s="106" t="s">
        <v>245</v>
      </c>
      <c r="C222" s="106" t="s">
        <v>250</v>
      </c>
      <c r="D222" s="106" t="s">
        <v>247</v>
      </c>
      <c r="E222">
        <v>4920</v>
      </c>
      <c r="F222" s="106" t="s">
        <v>2222</v>
      </c>
      <c r="G222" s="106" t="s">
        <v>252</v>
      </c>
      <c r="H222" s="106" t="s">
        <v>261</v>
      </c>
      <c r="I222">
        <v>34</v>
      </c>
    </row>
    <row r="223" spans="1:10" x14ac:dyDescent="0.2">
      <c r="A223" s="106" t="s">
        <v>1648</v>
      </c>
      <c r="B223" s="106" t="s">
        <v>245</v>
      </c>
      <c r="C223" s="106" t="s">
        <v>255</v>
      </c>
      <c r="D223" s="106" t="s">
        <v>247</v>
      </c>
      <c r="E223">
        <v>6044</v>
      </c>
      <c r="F223" s="106" t="s">
        <v>2223</v>
      </c>
      <c r="G223" s="106" t="s">
        <v>248</v>
      </c>
      <c r="H223" s="106" t="s">
        <v>253</v>
      </c>
      <c r="I223" s="106">
        <v>59</v>
      </c>
      <c r="J223" s="106"/>
    </row>
    <row r="224" spans="1:10" x14ac:dyDescent="0.2">
      <c r="A224" s="106" t="s">
        <v>1648</v>
      </c>
      <c r="B224" s="106" t="s">
        <v>245</v>
      </c>
      <c r="C224" s="106" t="s">
        <v>246</v>
      </c>
      <c r="D224" s="106" t="s">
        <v>247</v>
      </c>
      <c r="E224">
        <v>6048</v>
      </c>
      <c r="F224" s="106" t="s">
        <v>2224</v>
      </c>
      <c r="G224" s="106" t="s">
        <v>248</v>
      </c>
      <c r="H224" s="106" t="s">
        <v>253</v>
      </c>
      <c r="I224" s="106">
        <v>43</v>
      </c>
      <c r="J224" s="106"/>
    </row>
    <row r="225" spans="1:10" x14ac:dyDescent="0.2">
      <c r="A225" s="106" t="s">
        <v>1648</v>
      </c>
      <c r="B225" s="106" t="s">
        <v>245</v>
      </c>
      <c r="C225" s="106" t="s">
        <v>257</v>
      </c>
      <c r="D225" s="106" t="s">
        <v>247</v>
      </c>
      <c r="E225">
        <v>6217</v>
      </c>
      <c r="F225" s="106" t="s">
        <v>2225</v>
      </c>
      <c r="G225" s="106" t="s">
        <v>248</v>
      </c>
      <c r="H225" s="106" t="s">
        <v>264</v>
      </c>
      <c r="I225" s="106">
        <v>62</v>
      </c>
      <c r="J225" s="106"/>
    </row>
    <row r="226" spans="1:10" x14ac:dyDescent="0.2">
      <c r="A226" s="106" t="s">
        <v>1648</v>
      </c>
      <c r="B226" s="106" t="s">
        <v>245</v>
      </c>
      <c r="C226" s="106" t="s">
        <v>255</v>
      </c>
      <c r="D226" s="106" t="s">
        <v>247</v>
      </c>
      <c r="E226">
        <v>6505</v>
      </c>
      <c r="F226" s="106" t="s">
        <v>2226</v>
      </c>
      <c r="G226" s="106" t="s">
        <v>248</v>
      </c>
      <c r="H226" s="106" t="s">
        <v>268</v>
      </c>
      <c r="I226" s="106">
        <v>116</v>
      </c>
      <c r="J226" s="106"/>
    </row>
    <row r="227" spans="1:10" x14ac:dyDescent="0.2">
      <c r="A227" s="106" t="s">
        <v>1648</v>
      </c>
      <c r="B227" s="106" t="s">
        <v>245</v>
      </c>
      <c r="C227" s="106" t="s">
        <v>250</v>
      </c>
      <c r="D227" s="106" t="s">
        <v>247</v>
      </c>
      <c r="E227">
        <v>7049</v>
      </c>
      <c r="F227" s="106" t="s">
        <v>2227</v>
      </c>
      <c r="G227" s="106" t="s">
        <v>260</v>
      </c>
      <c r="H227" s="106" t="s">
        <v>253</v>
      </c>
      <c r="I227" s="106">
        <v>92</v>
      </c>
      <c r="J227" s="106"/>
    </row>
    <row r="228" spans="1:10" x14ac:dyDescent="0.2">
      <c r="A228" s="106" t="s">
        <v>1648</v>
      </c>
      <c r="B228" s="106" t="s">
        <v>245</v>
      </c>
      <c r="C228" s="106" t="s">
        <v>246</v>
      </c>
      <c r="D228" s="106" t="s">
        <v>247</v>
      </c>
      <c r="E228">
        <v>7085</v>
      </c>
      <c r="F228" s="106" t="s">
        <v>1987</v>
      </c>
      <c r="G228" s="106" t="s">
        <v>248</v>
      </c>
      <c r="H228" s="106" t="s">
        <v>253</v>
      </c>
      <c r="I228" s="106">
        <v>566</v>
      </c>
      <c r="J228" s="106"/>
    </row>
    <row r="229" spans="1:10" x14ac:dyDescent="0.2">
      <c r="A229" s="106" t="s">
        <v>1648</v>
      </c>
      <c r="B229" s="106" t="s">
        <v>245</v>
      </c>
      <c r="C229" s="106" t="s">
        <v>255</v>
      </c>
      <c r="D229" s="106" t="s">
        <v>247</v>
      </c>
      <c r="E229">
        <v>7420</v>
      </c>
      <c r="F229" s="106" t="s">
        <v>1932</v>
      </c>
      <c r="G229" s="106" t="s">
        <v>248</v>
      </c>
      <c r="H229" s="106" t="s">
        <v>254</v>
      </c>
      <c r="I229" s="106">
        <v>152</v>
      </c>
      <c r="J229" s="106"/>
    </row>
    <row r="230" spans="1:10" x14ac:dyDescent="0.2">
      <c r="A230" s="106" t="s">
        <v>1648</v>
      </c>
      <c r="B230" s="106" t="s">
        <v>245</v>
      </c>
      <c r="C230" s="106" t="s">
        <v>257</v>
      </c>
      <c r="D230" s="106" t="s">
        <v>251</v>
      </c>
      <c r="E230">
        <v>7501</v>
      </c>
      <c r="F230" s="106" t="s">
        <v>311</v>
      </c>
      <c r="G230" s="106" t="s">
        <v>252</v>
      </c>
      <c r="H230" s="106" t="s">
        <v>254</v>
      </c>
      <c r="I230">
        <v>24</v>
      </c>
    </row>
    <row r="231" spans="1:10" x14ac:dyDescent="0.2">
      <c r="A231" s="106" t="s">
        <v>1648</v>
      </c>
      <c r="B231" s="106" t="s">
        <v>245</v>
      </c>
      <c r="C231" s="106" t="s">
        <v>246</v>
      </c>
      <c r="D231" s="106" t="s">
        <v>247</v>
      </c>
      <c r="E231">
        <v>7607</v>
      </c>
      <c r="F231" s="106" t="s">
        <v>951</v>
      </c>
      <c r="G231" s="106" t="s">
        <v>248</v>
      </c>
      <c r="H231" s="106" t="s">
        <v>254</v>
      </c>
      <c r="I231" s="106">
        <v>283</v>
      </c>
      <c r="J231" s="106"/>
    </row>
    <row r="232" spans="1:10" x14ac:dyDescent="0.2">
      <c r="A232" s="106" t="s">
        <v>1648</v>
      </c>
      <c r="B232" s="106" t="s">
        <v>245</v>
      </c>
      <c r="C232" s="106" t="s">
        <v>255</v>
      </c>
      <c r="D232" s="106" t="s">
        <v>247</v>
      </c>
      <c r="E232">
        <v>7725</v>
      </c>
      <c r="F232" s="106" t="s">
        <v>728</v>
      </c>
      <c r="G232" s="106" t="s">
        <v>248</v>
      </c>
      <c r="H232" s="106" t="s">
        <v>308</v>
      </c>
      <c r="I232" s="106">
        <v>235</v>
      </c>
      <c r="J232" s="106"/>
    </row>
    <row r="233" spans="1:10" x14ac:dyDescent="0.2">
      <c r="A233" s="106" t="s">
        <v>1648</v>
      </c>
      <c r="B233" s="106" t="s">
        <v>245</v>
      </c>
      <c r="C233" s="106" t="s">
        <v>250</v>
      </c>
      <c r="D233" s="106" t="s">
        <v>247</v>
      </c>
      <c r="E233">
        <v>7811</v>
      </c>
      <c r="F233" s="106" t="s">
        <v>1678</v>
      </c>
      <c r="G233" s="106" t="s">
        <v>248</v>
      </c>
      <c r="H233" s="106" t="s">
        <v>265</v>
      </c>
      <c r="I233" s="106">
        <v>127</v>
      </c>
      <c r="J233" s="106"/>
    </row>
    <row r="234" spans="1:10" x14ac:dyDescent="0.2">
      <c r="A234" s="106" t="s">
        <v>1648</v>
      </c>
      <c r="B234" s="106" t="s">
        <v>245</v>
      </c>
      <c r="C234" s="106" t="s">
        <v>246</v>
      </c>
      <c r="D234" s="106" t="s">
        <v>247</v>
      </c>
      <c r="E234">
        <v>7928</v>
      </c>
      <c r="F234" s="106" t="s">
        <v>2229</v>
      </c>
      <c r="G234" s="106" t="s">
        <v>252</v>
      </c>
      <c r="H234" s="106" t="s">
        <v>261</v>
      </c>
      <c r="I234" s="106">
        <v>15</v>
      </c>
      <c r="J234" s="106"/>
    </row>
    <row r="235" spans="1:10" x14ac:dyDescent="0.2">
      <c r="A235" s="106" t="s">
        <v>1648</v>
      </c>
      <c r="B235" s="106" t="s">
        <v>245</v>
      </c>
      <c r="C235" s="106" t="s">
        <v>250</v>
      </c>
      <c r="D235" s="106" t="s">
        <v>247</v>
      </c>
      <c r="E235">
        <v>8254</v>
      </c>
      <c r="F235" s="106" t="s">
        <v>2733</v>
      </c>
      <c r="G235" s="106" t="s">
        <v>256</v>
      </c>
      <c r="H235" s="106" t="s">
        <v>258</v>
      </c>
      <c r="I235" s="106">
        <v>11</v>
      </c>
      <c r="J235" s="106"/>
    </row>
    <row r="236" spans="1:10" x14ac:dyDescent="0.2">
      <c r="A236" s="106" t="s">
        <v>1648</v>
      </c>
      <c r="B236" s="106" t="s">
        <v>245</v>
      </c>
      <c r="C236" s="106" t="s">
        <v>250</v>
      </c>
      <c r="D236" s="106" t="s">
        <v>247</v>
      </c>
      <c r="E236">
        <v>8257</v>
      </c>
      <c r="F236" s="106" t="s">
        <v>2734</v>
      </c>
      <c r="G236" s="106" t="s">
        <v>252</v>
      </c>
      <c r="H236" s="106" t="s">
        <v>258</v>
      </c>
      <c r="I236" s="106">
        <v>15</v>
      </c>
      <c r="J236" s="106"/>
    </row>
    <row r="237" spans="1:10" x14ac:dyDescent="0.2">
      <c r="A237" s="106" t="s">
        <v>1648</v>
      </c>
      <c r="B237" s="106" t="s">
        <v>245</v>
      </c>
      <c r="C237" s="106" t="s">
        <v>246</v>
      </c>
      <c r="D237" s="106" t="s">
        <v>247</v>
      </c>
      <c r="E237">
        <v>8904</v>
      </c>
      <c r="F237" s="106" t="s">
        <v>2230</v>
      </c>
      <c r="G237" s="106" t="s">
        <v>248</v>
      </c>
      <c r="H237" s="106" t="s">
        <v>269</v>
      </c>
      <c r="I237" s="106">
        <v>130</v>
      </c>
      <c r="J237" s="106"/>
    </row>
    <row r="238" spans="1:10" x14ac:dyDescent="0.2">
      <c r="A238" s="106" t="s">
        <v>1648</v>
      </c>
      <c r="B238" s="106" t="s">
        <v>245</v>
      </c>
      <c r="C238" s="106" t="s">
        <v>255</v>
      </c>
      <c r="D238" s="106" t="s">
        <v>247</v>
      </c>
      <c r="E238">
        <v>9265</v>
      </c>
      <c r="F238" s="106" t="s">
        <v>2231</v>
      </c>
      <c r="G238" s="106" t="s">
        <v>248</v>
      </c>
      <c r="H238" s="106" t="s">
        <v>254</v>
      </c>
      <c r="I238" s="106">
        <v>47</v>
      </c>
      <c r="J238" s="106"/>
    </row>
    <row r="239" spans="1:10" x14ac:dyDescent="0.2">
      <c r="A239" s="106" t="s">
        <v>1648</v>
      </c>
      <c r="B239" s="106" t="s">
        <v>245</v>
      </c>
      <c r="C239" s="106" t="s">
        <v>250</v>
      </c>
      <c r="D239" s="106" t="s">
        <v>247</v>
      </c>
      <c r="E239">
        <v>9381</v>
      </c>
      <c r="F239" s="106" t="s">
        <v>2232</v>
      </c>
      <c r="G239" s="106" t="s">
        <v>248</v>
      </c>
      <c r="H239" s="106" t="s">
        <v>1484</v>
      </c>
      <c r="I239" s="106">
        <v>191</v>
      </c>
      <c r="J239" s="106"/>
    </row>
    <row r="240" spans="1:10" x14ac:dyDescent="0.2">
      <c r="A240" s="106" t="s">
        <v>1648</v>
      </c>
      <c r="B240" s="106" t="s">
        <v>245</v>
      </c>
      <c r="C240" s="106" t="s">
        <v>250</v>
      </c>
      <c r="D240" s="106" t="s">
        <v>247</v>
      </c>
      <c r="E240">
        <v>9661</v>
      </c>
      <c r="F240" s="106" t="s">
        <v>2233</v>
      </c>
      <c r="G240" s="106" t="s">
        <v>256</v>
      </c>
      <c r="H240" s="106" t="s">
        <v>253</v>
      </c>
      <c r="I240" s="106">
        <v>658</v>
      </c>
      <c r="J240" s="106"/>
    </row>
    <row r="241" spans="1:10" x14ac:dyDescent="0.2">
      <c r="A241" s="106" t="s">
        <v>1648</v>
      </c>
      <c r="B241" s="106" t="s">
        <v>245</v>
      </c>
      <c r="C241" s="106" t="s">
        <v>257</v>
      </c>
      <c r="D241" s="106" t="s">
        <v>247</v>
      </c>
      <c r="E241">
        <v>9837</v>
      </c>
      <c r="F241" s="106" t="s">
        <v>2234</v>
      </c>
      <c r="G241" s="106" t="s">
        <v>248</v>
      </c>
      <c r="H241" s="106" t="s">
        <v>254</v>
      </c>
      <c r="I241" s="106">
        <v>209</v>
      </c>
      <c r="J241" s="106"/>
    </row>
    <row r="242" spans="1:10" x14ac:dyDescent="0.2">
      <c r="A242" s="106" t="s">
        <v>1648</v>
      </c>
      <c r="B242" s="106" t="s">
        <v>245</v>
      </c>
      <c r="C242" s="106" t="s">
        <v>246</v>
      </c>
      <c r="D242" s="106" t="s">
        <v>247</v>
      </c>
      <c r="E242">
        <v>9978</v>
      </c>
      <c r="F242" s="106" t="s">
        <v>2235</v>
      </c>
      <c r="G242" s="106" t="s">
        <v>252</v>
      </c>
      <c r="H242" s="106" t="s">
        <v>258</v>
      </c>
      <c r="I242" s="106">
        <v>25</v>
      </c>
      <c r="J242" s="106"/>
    </row>
    <row r="243" spans="1:10" x14ac:dyDescent="0.2">
      <c r="A243" s="106" t="s">
        <v>1649</v>
      </c>
      <c r="B243" s="106" t="s">
        <v>296</v>
      </c>
      <c r="C243" s="106" t="s">
        <v>246</v>
      </c>
      <c r="D243" s="106" t="s">
        <v>247</v>
      </c>
      <c r="E243">
        <v>7065</v>
      </c>
      <c r="F243" s="106" t="s">
        <v>1978</v>
      </c>
      <c r="G243" s="106" t="s">
        <v>256</v>
      </c>
      <c r="H243" s="106" t="s">
        <v>253</v>
      </c>
      <c r="I243" s="106">
        <v>316</v>
      </c>
      <c r="J243" s="106"/>
    </row>
    <row r="244" spans="1:10" x14ac:dyDescent="0.2">
      <c r="A244" s="106" t="s">
        <v>1649</v>
      </c>
      <c r="B244" s="106" t="s">
        <v>2480</v>
      </c>
      <c r="C244" s="106" t="s">
        <v>255</v>
      </c>
      <c r="D244" s="106" t="s">
        <v>247</v>
      </c>
      <c r="E244">
        <v>2722</v>
      </c>
      <c r="F244" s="106" t="s">
        <v>1977</v>
      </c>
      <c r="G244" s="106" t="s">
        <v>256</v>
      </c>
      <c r="H244" s="106" t="s">
        <v>258</v>
      </c>
      <c r="I244" s="106">
        <v>59</v>
      </c>
      <c r="J244" s="106"/>
    </row>
    <row r="245" spans="1:10" x14ac:dyDescent="0.2">
      <c r="A245" s="106" t="s">
        <v>1649</v>
      </c>
      <c r="B245" s="106" t="s">
        <v>245</v>
      </c>
      <c r="C245" s="106" t="s">
        <v>255</v>
      </c>
      <c r="D245" s="106" t="s">
        <v>247</v>
      </c>
      <c r="E245">
        <v>1376</v>
      </c>
      <c r="F245" s="106" t="s">
        <v>2236</v>
      </c>
      <c r="G245" s="106" t="s">
        <v>248</v>
      </c>
      <c r="H245" s="106" t="s">
        <v>286</v>
      </c>
      <c r="I245" s="106">
        <v>168</v>
      </c>
      <c r="J245" s="106"/>
    </row>
    <row r="246" spans="1:10" x14ac:dyDescent="0.2">
      <c r="A246" s="106" t="s">
        <v>1649</v>
      </c>
      <c r="B246" s="106" t="s">
        <v>245</v>
      </c>
      <c r="C246" s="106" t="s">
        <v>246</v>
      </c>
      <c r="D246" s="106" t="s">
        <v>247</v>
      </c>
      <c r="E246">
        <v>1434</v>
      </c>
      <c r="F246" s="106" t="s">
        <v>847</v>
      </c>
      <c r="G246" s="106" t="s">
        <v>256</v>
      </c>
      <c r="H246" s="106" t="s">
        <v>270</v>
      </c>
      <c r="I246" s="106">
        <v>28</v>
      </c>
      <c r="J246" s="106"/>
    </row>
    <row r="247" spans="1:10" x14ac:dyDescent="0.2">
      <c r="A247" s="106" t="s">
        <v>1649</v>
      </c>
      <c r="B247" s="106" t="s">
        <v>245</v>
      </c>
      <c r="C247" s="106" t="s">
        <v>250</v>
      </c>
      <c r="D247" s="106" t="s">
        <v>247</v>
      </c>
      <c r="E247">
        <v>2292</v>
      </c>
      <c r="F247" s="106" t="s">
        <v>2237</v>
      </c>
      <c r="G247" s="106" t="s">
        <v>248</v>
      </c>
      <c r="H247" s="106" t="s">
        <v>249</v>
      </c>
      <c r="I247" s="106">
        <v>870</v>
      </c>
      <c r="J247" s="106"/>
    </row>
    <row r="248" spans="1:10" x14ac:dyDescent="0.2">
      <c r="A248" s="106" t="s">
        <v>1649</v>
      </c>
      <c r="B248" s="106" t="s">
        <v>245</v>
      </c>
      <c r="C248" s="106" t="s">
        <v>250</v>
      </c>
      <c r="D248" s="106" t="s">
        <v>247</v>
      </c>
      <c r="E248">
        <v>2337</v>
      </c>
      <c r="F248" s="106" t="s">
        <v>990</v>
      </c>
      <c r="G248" s="106" t="s">
        <v>248</v>
      </c>
      <c r="H248" s="106" t="s">
        <v>269</v>
      </c>
      <c r="I248" s="106" t="s">
        <v>273</v>
      </c>
      <c r="J248" s="106" t="s">
        <v>2958</v>
      </c>
    </row>
    <row r="249" spans="1:10" x14ac:dyDescent="0.2">
      <c r="A249" s="106" t="s">
        <v>1649</v>
      </c>
      <c r="B249" s="106" t="s">
        <v>245</v>
      </c>
      <c r="C249" s="106" t="s">
        <v>246</v>
      </c>
      <c r="D249" s="106" t="s">
        <v>247</v>
      </c>
      <c r="E249">
        <v>2449</v>
      </c>
      <c r="F249" s="106" t="s">
        <v>2238</v>
      </c>
      <c r="G249" s="106" t="s">
        <v>252</v>
      </c>
      <c r="H249" s="106" t="s">
        <v>253</v>
      </c>
      <c r="I249" s="106">
        <v>60</v>
      </c>
      <c r="J249" s="106"/>
    </row>
    <row r="250" spans="1:10" x14ac:dyDescent="0.2">
      <c r="A250" s="106" t="s">
        <v>1649</v>
      </c>
      <c r="B250" s="106" t="s">
        <v>245</v>
      </c>
      <c r="C250" s="106" t="s">
        <v>255</v>
      </c>
      <c r="D250" s="106" t="s">
        <v>247</v>
      </c>
      <c r="E250">
        <v>2459</v>
      </c>
      <c r="F250" s="106" t="s">
        <v>2736</v>
      </c>
      <c r="G250" s="106" t="s">
        <v>256</v>
      </c>
      <c r="H250" s="106" t="s">
        <v>253</v>
      </c>
      <c r="I250" s="106">
        <v>15</v>
      </c>
      <c r="J250" s="106"/>
    </row>
    <row r="251" spans="1:10" x14ac:dyDescent="0.2">
      <c r="A251" s="106" t="s">
        <v>1649</v>
      </c>
      <c r="B251" s="106" t="s">
        <v>245</v>
      </c>
      <c r="C251" s="106" t="s">
        <v>257</v>
      </c>
      <c r="D251" s="106" t="s">
        <v>247</v>
      </c>
      <c r="E251">
        <v>2698</v>
      </c>
      <c r="F251" s="106" t="s">
        <v>848</v>
      </c>
      <c r="G251" s="106" t="s">
        <v>248</v>
      </c>
      <c r="H251" s="106" t="s">
        <v>258</v>
      </c>
      <c r="I251">
        <v>351</v>
      </c>
    </row>
    <row r="252" spans="1:10" x14ac:dyDescent="0.2">
      <c r="A252" s="106" t="s">
        <v>1649</v>
      </c>
      <c r="B252" s="106" t="s">
        <v>245</v>
      </c>
      <c r="C252" s="106" t="s">
        <v>250</v>
      </c>
      <c r="D252" s="106" t="s">
        <v>247</v>
      </c>
      <c r="E252">
        <v>2726</v>
      </c>
      <c r="F252" s="106" t="s">
        <v>2239</v>
      </c>
      <c r="G252" s="106" t="s">
        <v>248</v>
      </c>
      <c r="H252" s="106" t="s">
        <v>258</v>
      </c>
      <c r="I252">
        <v>622</v>
      </c>
    </row>
    <row r="253" spans="1:10" x14ac:dyDescent="0.2">
      <c r="A253" s="106" t="s">
        <v>1649</v>
      </c>
      <c r="B253" s="106" t="s">
        <v>245</v>
      </c>
      <c r="C253" s="106" t="s">
        <v>250</v>
      </c>
      <c r="D253" s="106" t="s">
        <v>251</v>
      </c>
      <c r="E253">
        <v>3030</v>
      </c>
      <c r="F253" s="106" t="s">
        <v>1650</v>
      </c>
      <c r="G253" s="106" t="s">
        <v>248</v>
      </c>
      <c r="H253" s="106" t="s">
        <v>258</v>
      </c>
      <c r="I253" s="106">
        <v>80</v>
      </c>
      <c r="J253" s="106"/>
    </row>
    <row r="254" spans="1:10" x14ac:dyDescent="0.2">
      <c r="A254" s="106" t="s">
        <v>1649</v>
      </c>
      <c r="B254" s="106" t="s">
        <v>245</v>
      </c>
      <c r="C254" s="106" t="s">
        <v>250</v>
      </c>
      <c r="D254" s="106" t="s">
        <v>251</v>
      </c>
      <c r="E254">
        <v>3065</v>
      </c>
      <c r="F254" s="106" t="s">
        <v>2240</v>
      </c>
      <c r="G254" s="106" t="s">
        <v>252</v>
      </c>
      <c r="H254" s="106" t="s">
        <v>258</v>
      </c>
      <c r="I254" s="106">
        <v>65</v>
      </c>
      <c r="J254" s="106"/>
    </row>
    <row r="255" spans="1:10" x14ac:dyDescent="0.2">
      <c r="A255" s="106" t="s">
        <v>1649</v>
      </c>
      <c r="B255" s="106" t="s">
        <v>245</v>
      </c>
      <c r="C255" s="106" t="s">
        <v>246</v>
      </c>
      <c r="D255" s="106" t="s">
        <v>251</v>
      </c>
      <c r="E255">
        <v>3174</v>
      </c>
      <c r="F255" s="106" t="s">
        <v>2241</v>
      </c>
      <c r="G255" s="106" t="s">
        <v>252</v>
      </c>
      <c r="H255" s="106" t="s">
        <v>258</v>
      </c>
      <c r="I255" s="106">
        <v>24</v>
      </c>
      <c r="J255" s="106"/>
    </row>
    <row r="256" spans="1:10" x14ac:dyDescent="0.2">
      <c r="A256" s="106" t="s">
        <v>1649</v>
      </c>
      <c r="B256" s="106" t="s">
        <v>245</v>
      </c>
      <c r="C256" s="106" t="s">
        <v>250</v>
      </c>
      <c r="D256" s="106" t="s">
        <v>247</v>
      </c>
      <c r="E256">
        <v>3177</v>
      </c>
      <c r="F256" s="106" t="s">
        <v>323</v>
      </c>
      <c r="G256" s="106" t="s">
        <v>252</v>
      </c>
      <c r="H256" s="106" t="s">
        <v>258</v>
      </c>
      <c r="I256" s="106">
        <v>16</v>
      </c>
      <c r="J256" s="106"/>
    </row>
    <row r="257" spans="1:10" x14ac:dyDescent="0.2">
      <c r="A257" s="106" t="s">
        <v>1649</v>
      </c>
      <c r="B257" s="106" t="s">
        <v>245</v>
      </c>
      <c r="C257" s="106" t="s">
        <v>250</v>
      </c>
      <c r="D257" s="106" t="s">
        <v>251</v>
      </c>
      <c r="E257">
        <v>3181</v>
      </c>
      <c r="F257" s="106" t="s">
        <v>2242</v>
      </c>
      <c r="G257" s="106" t="s">
        <v>252</v>
      </c>
      <c r="H257" s="106" t="s">
        <v>258</v>
      </c>
      <c r="I257">
        <v>11</v>
      </c>
    </row>
    <row r="258" spans="1:10" x14ac:dyDescent="0.2">
      <c r="A258" s="106" t="s">
        <v>1649</v>
      </c>
      <c r="B258" s="106" t="s">
        <v>245</v>
      </c>
      <c r="C258" s="106" t="s">
        <v>250</v>
      </c>
      <c r="D258" s="106" t="s">
        <v>251</v>
      </c>
      <c r="E258">
        <v>3192</v>
      </c>
      <c r="F258" s="106" t="s">
        <v>2243</v>
      </c>
      <c r="G258" s="106" t="s">
        <v>252</v>
      </c>
      <c r="H258" s="106" t="s">
        <v>258</v>
      </c>
      <c r="I258" s="106">
        <v>20</v>
      </c>
      <c r="J258" s="106"/>
    </row>
    <row r="259" spans="1:10" x14ac:dyDescent="0.2">
      <c r="A259" s="106" t="s">
        <v>1649</v>
      </c>
      <c r="B259" s="106" t="s">
        <v>245</v>
      </c>
      <c r="C259" s="106" t="s">
        <v>250</v>
      </c>
      <c r="D259" s="106" t="s">
        <v>247</v>
      </c>
      <c r="E259">
        <v>3198</v>
      </c>
      <c r="F259" s="106" t="s">
        <v>731</v>
      </c>
      <c r="G259" s="106" t="s">
        <v>248</v>
      </c>
      <c r="H259" s="106" t="s">
        <v>258</v>
      </c>
      <c r="I259" s="106">
        <v>414</v>
      </c>
      <c r="J259" s="106"/>
    </row>
    <row r="260" spans="1:10" x14ac:dyDescent="0.2">
      <c r="A260" s="106" t="s">
        <v>1649</v>
      </c>
      <c r="B260" s="106" t="s">
        <v>245</v>
      </c>
      <c r="C260" s="106" t="s">
        <v>255</v>
      </c>
      <c r="D260" s="106" t="s">
        <v>251</v>
      </c>
      <c r="E260">
        <v>3297</v>
      </c>
      <c r="F260" s="106" t="s">
        <v>331</v>
      </c>
      <c r="G260" s="106" t="s">
        <v>252</v>
      </c>
      <c r="H260" s="106" t="s">
        <v>269</v>
      </c>
      <c r="I260" s="106">
        <v>24</v>
      </c>
      <c r="J260" s="106"/>
    </row>
    <row r="261" spans="1:10" x14ac:dyDescent="0.2">
      <c r="A261" s="106" t="s">
        <v>1649</v>
      </c>
      <c r="B261" s="106" t="s">
        <v>245</v>
      </c>
      <c r="C261" s="106" t="s">
        <v>250</v>
      </c>
      <c r="D261" s="106" t="s">
        <v>247</v>
      </c>
      <c r="E261">
        <v>3387</v>
      </c>
      <c r="F261" s="106" t="s">
        <v>2004</v>
      </c>
      <c r="G261" s="106" t="s">
        <v>248</v>
      </c>
      <c r="H261" s="106" t="s">
        <v>258</v>
      </c>
      <c r="I261" s="106" t="s">
        <v>273</v>
      </c>
      <c r="J261" s="106" t="s">
        <v>2959</v>
      </c>
    </row>
    <row r="262" spans="1:10" x14ac:dyDescent="0.2">
      <c r="A262" s="106" t="s">
        <v>1649</v>
      </c>
      <c r="B262" s="106" t="s">
        <v>245</v>
      </c>
      <c r="C262" s="106" t="s">
        <v>246</v>
      </c>
      <c r="D262" s="106" t="s">
        <v>247</v>
      </c>
      <c r="E262">
        <v>3440</v>
      </c>
      <c r="F262" s="106" t="s">
        <v>1802</v>
      </c>
      <c r="G262" s="106" t="s">
        <v>256</v>
      </c>
      <c r="H262" s="106" t="s">
        <v>262</v>
      </c>
      <c r="I262" s="106">
        <v>47</v>
      </c>
      <c r="J262" s="106"/>
    </row>
    <row r="263" spans="1:10" x14ac:dyDescent="0.2">
      <c r="A263" s="106" t="s">
        <v>1649</v>
      </c>
      <c r="B263" s="106" t="s">
        <v>245</v>
      </c>
      <c r="C263" s="106" t="s">
        <v>246</v>
      </c>
      <c r="D263" s="106" t="s">
        <v>251</v>
      </c>
      <c r="E263">
        <v>3497</v>
      </c>
      <c r="F263" s="106" t="s">
        <v>289</v>
      </c>
      <c r="G263" s="106" t="s">
        <v>260</v>
      </c>
      <c r="H263" s="106" t="s">
        <v>269</v>
      </c>
      <c r="I263" s="106">
        <v>35</v>
      </c>
      <c r="J263" s="106"/>
    </row>
    <row r="264" spans="1:10" x14ac:dyDescent="0.2">
      <c r="A264" s="106" t="s">
        <v>1649</v>
      </c>
      <c r="B264" s="106" t="s">
        <v>245</v>
      </c>
      <c r="C264" s="106" t="s">
        <v>246</v>
      </c>
      <c r="D264" s="106" t="s">
        <v>247</v>
      </c>
      <c r="E264">
        <v>3536</v>
      </c>
      <c r="F264" s="106" t="s">
        <v>2244</v>
      </c>
      <c r="G264" s="106" t="s">
        <v>252</v>
      </c>
      <c r="H264" s="106" t="s">
        <v>258</v>
      </c>
      <c r="I264" s="106">
        <v>32</v>
      </c>
      <c r="J264" s="106"/>
    </row>
    <row r="265" spans="1:10" x14ac:dyDescent="0.2">
      <c r="A265" s="106" t="s">
        <v>1649</v>
      </c>
      <c r="B265" s="106" t="s">
        <v>245</v>
      </c>
      <c r="C265" s="106" t="s">
        <v>246</v>
      </c>
      <c r="D265" s="106" t="s">
        <v>251</v>
      </c>
      <c r="E265">
        <v>3541</v>
      </c>
      <c r="F265" s="106" t="s">
        <v>1817</v>
      </c>
      <c r="G265" s="106" t="s">
        <v>260</v>
      </c>
      <c r="H265" s="106" t="s">
        <v>254</v>
      </c>
      <c r="I265" s="106">
        <v>95</v>
      </c>
      <c r="J265" s="106"/>
    </row>
    <row r="266" spans="1:10" x14ac:dyDescent="0.2">
      <c r="A266" s="106" t="s">
        <v>1649</v>
      </c>
      <c r="B266" s="106" t="s">
        <v>245</v>
      </c>
      <c r="C266" s="106" t="s">
        <v>250</v>
      </c>
      <c r="D266" s="106" t="s">
        <v>247</v>
      </c>
      <c r="E266">
        <v>3558</v>
      </c>
      <c r="F266" s="106" t="s">
        <v>2245</v>
      </c>
      <c r="G266" s="106" t="s">
        <v>260</v>
      </c>
      <c r="H266" s="106" t="s">
        <v>258</v>
      </c>
      <c r="I266" s="106">
        <v>219</v>
      </c>
      <c r="J266" s="106"/>
    </row>
    <row r="267" spans="1:10" x14ac:dyDescent="0.2">
      <c r="A267" s="106" t="s">
        <v>1649</v>
      </c>
      <c r="B267" s="106" t="s">
        <v>245</v>
      </c>
      <c r="C267" s="106" t="s">
        <v>250</v>
      </c>
      <c r="D267" s="106" t="s">
        <v>247</v>
      </c>
      <c r="E267">
        <v>3562</v>
      </c>
      <c r="F267" s="106" t="s">
        <v>1651</v>
      </c>
      <c r="G267" s="106" t="s">
        <v>252</v>
      </c>
      <c r="H267" s="106" t="s">
        <v>254</v>
      </c>
      <c r="I267" s="106">
        <v>60</v>
      </c>
      <c r="J267" s="106"/>
    </row>
    <row r="268" spans="1:10" x14ac:dyDescent="0.2">
      <c r="A268" s="106" t="s">
        <v>1649</v>
      </c>
      <c r="B268" s="106" t="s">
        <v>245</v>
      </c>
      <c r="C268" s="106" t="s">
        <v>250</v>
      </c>
      <c r="D268" s="106" t="s">
        <v>247</v>
      </c>
      <c r="E268">
        <v>3627</v>
      </c>
      <c r="F268" s="106" t="s">
        <v>2246</v>
      </c>
      <c r="G268" s="106" t="s">
        <v>248</v>
      </c>
      <c r="H268" s="106" t="s">
        <v>259</v>
      </c>
      <c r="I268" s="106">
        <v>82</v>
      </c>
      <c r="J268" s="106"/>
    </row>
    <row r="269" spans="1:10" x14ac:dyDescent="0.2">
      <c r="A269" s="106" t="s">
        <v>1649</v>
      </c>
      <c r="B269" s="106" t="s">
        <v>245</v>
      </c>
      <c r="C269" s="106" t="s">
        <v>255</v>
      </c>
      <c r="D269" s="106" t="s">
        <v>247</v>
      </c>
      <c r="E269">
        <v>3645</v>
      </c>
      <c r="F269" s="106" t="s">
        <v>1996</v>
      </c>
      <c r="G269" s="106" t="s">
        <v>260</v>
      </c>
      <c r="H269" s="106" t="s">
        <v>259</v>
      </c>
      <c r="I269" s="106">
        <v>25</v>
      </c>
      <c r="J269" s="106"/>
    </row>
    <row r="270" spans="1:10" x14ac:dyDescent="0.2">
      <c r="A270" s="106" t="s">
        <v>1649</v>
      </c>
      <c r="B270" s="106" t="s">
        <v>245</v>
      </c>
      <c r="C270" s="106" t="s">
        <v>246</v>
      </c>
      <c r="D270" s="106" t="s">
        <v>247</v>
      </c>
      <c r="E270">
        <v>3647</v>
      </c>
      <c r="F270" s="106" t="s">
        <v>2247</v>
      </c>
      <c r="G270" s="106" t="s">
        <v>256</v>
      </c>
      <c r="H270" s="106" t="s">
        <v>259</v>
      </c>
      <c r="I270" s="106">
        <v>42</v>
      </c>
      <c r="J270" s="106"/>
    </row>
    <row r="271" spans="1:10" x14ac:dyDescent="0.2">
      <c r="A271" s="106" t="s">
        <v>1649</v>
      </c>
      <c r="B271" s="106" t="s">
        <v>245</v>
      </c>
      <c r="C271" s="106" t="s">
        <v>255</v>
      </c>
      <c r="D271" s="106" t="s">
        <v>247</v>
      </c>
      <c r="E271">
        <v>3760</v>
      </c>
      <c r="F271" s="106" t="s">
        <v>2248</v>
      </c>
      <c r="G271" s="106" t="s">
        <v>252</v>
      </c>
      <c r="H271" s="106" t="s">
        <v>259</v>
      </c>
      <c r="I271" s="106">
        <v>92</v>
      </c>
      <c r="J271" s="106"/>
    </row>
    <row r="272" spans="1:10" x14ac:dyDescent="0.2">
      <c r="A272" s="106" t="s">
        <v>1649</v>
      </c>
      <c r="B272" s="106" t="s">
        <v>245</v>
      </c>
      <c r="C272" s="106" t="s">
        <v>255</v>
      </c>
      <c r="D272" s="106" t="s">
        <v>251</v>
      </c>
      <c r="E272">
        <v>3892</v>
      </c>
      <c r="F272" s="106" t="s">
        <v>2249</v>
      </c>
      <c r="G272" s="106" t="s">
        <v>252</v>
      </c>
      <c r="H272" s="106" t="s">
        <v>275</v>
      </c>
      <c r="I272" s="106">
        <v>63</v>
      </c>
      <c r="J272" s="106"/>
    </row>
    <row r="273" spans="1:10" x14ac:dyDescent="0.2">
      <c r="A273" s="106" t="s">
        <v>1649</v>
      </c>
      <c r="B273" s="106" t="s">
        <v>245</v>
      </c>
      <c r="C273" s="106" t="s">
        <v>250</v>
      </c>
      <c r="D273" s="106" t="s">
        <v>251</v>
      </c>
      <c r="E273">
        <v>3922</v>
      </c>
      <c r="F273" s="106" t="s">
        <v>2250</v>
      </c>
      <c r="G273" s="106" t="s">
        <v>248</v>
      </c>
      <c r="H273" s="106" t="s">
        <v>259</v>
      </c>
      <c r="I273" s="106">
        <v>194</v>
      </c>
      <c r="J273" s="106"/>
    </row>
    <row r="274" spans="1:10" x14ac:dyDescent="0.2">
      <c r="A274" s="106" t="s">
        <v>1649</v>
      </c>
      <c r="B274" s="106" t="s">
        <v>245</v>
      </c>
      <c r="C274" s="106" t="s">
        <v>250</v>
      </c>
      <c r="D274" s="106" t="s">
        <v>247</v>
      </c>
      <c r="E274">
        <v>3967</v>
      </c>
      <c r="F274" s="106" t="s">
        <v>2251</v>
      </c>
      <c r="G274" s="106" t="s">
        <v>260</v>
      </c>
      <c r="H274" s="106" t="s">
        <v>259</v>
      </c>
      <c r="I274">
        <v>89</v>
      </c>
    </row>
    <row r="275" spans="1:10" x14ac:dyDescent="0.2">
      <c r="A275" s="106" t="s">
        <v>1649</v>
      </c>
      <c r="B275" s="106" t="s">
        <v>245</v>
      </c>
      <c r="C275" s="106" t="s">
        <v>255</v>
      </c>
      <c r="D275" s="106" t="s">
        <v>247</v>
      </c>
      <c r="E275">
        <v>3990</v>
      </c>
      <c r="F275" s="106" t="s">
        <v>948</v>
      </c>
      <c r="G275" s="106" t="s">
        <v>260</v>
      </c>
      <c r="H275" s="106" t="s">
        <v>259</v>
      </c>
      <c r="I275" s="106">
        <v>507</v>
      </c>
      <c r="J275" s="106"/>
    </row>
    <row r="276" spans="1:10" x14ac:dyDescent="0.2">
      <c r="A276" s="106" t="s">
        <v>1649</v>
      </c>
      <c r="B276" s="106" t="s">
        <v>245</v>
      </c>
      <c r="C276" s="106" t="s">
        <v>246</v>
      </c>
      <c r="D276" s="106" t="s">
        <v>247</v>
      </c>
      <c r="E276">
        <v>4397</v>
      </c>
      <c r="F276" s="106" t="s">
        <v>2252</v>
      </c>
      <c r="G276" s="106" t="s">
        <v>260</v>
      </c>
      <c r="H276" s="106" t="s">
        <v>259</v>
      </c>
      <c r="I276" s="106">
        <v>449</v>
      </c>
      <c r="J276" s="106"/>
    </row>
    <row r="277" spans="1:10" x14ac:dyDescent="0.2">
      <c r="A277" s="106" t="s">
        <v>1649</v>
      </c>
      <c r="B277" s="106" t="s">
        <v>245</v>
      </c>
      <c r="C277" s="106" t="s">
        <v>250</v>
      </c>
      <c r="D277" s="106" t="s">
        <v>247</v>
      </c>
      <c r="E277">
        <v>4429</v>
      </c>
      <c r="F277" s="106" t="s">
        <v>2253</v>
      </c>
      <c r="G277" s="106" t="s">
        <v>260</v>
      </c>
      <c r="H277" s="106" t="s">
        <v>259</v>
      </c>
      <c r="I277" s="106">
        <v>288</v>
      </c>
      <c r="J277" s="106"/>
    </row>
    <row r="278" spans="1:10" x14ac:dyDescent="0.2">
      <c r="A278" s="106" t="s">
        <v>1649</v>
      </c>
      <c r="B278" s="106" t="s">
        <v>245</v>
      </c>
      <c r="C278" s="106" t="s">
        <v>255</v>
      </c>
      <c r="D278" s="106" t="s">
        <v>247</v>
      </c>
      <c r="E278">
        <v>4443</v>
      </c>
      <c r="F278" s="106" t="s">
        <v>2254</v>
      </c>
      <c r="G278" s="106" t="s">
        <v>260</v>
      </c>
      <c r="H278" s="106" t="s">
        <v>259</v>
      </c>
      <c r="I278" t="s">
        <v>273</v>
      </c>
      <c r="J278" t="s">
        <v>2960</v>
      </c>
    </row>
    <row r="279" spans="1:10" x14ac:dyDescent="0.2">
      <c r="A279" s="106" t="s">
        <v>1649</v>
      </c>
      <c r="B279" s="106" t="s">
        <v>245</v>
      </c>
      <c r="C279" s="106" t="s">
        <v>250</v>
      </c>
      <c r="D279" s="106" t="s">
        <v>251</v>
      </c>
      <c r="E279">
        <v>4490</v>
      </c>
      <c r="F279" s="106" t="s">
        <v>2255</v>
      </c>
      <c r="G279" s="106" t="s">
        <v>260</v>
      </c>
      <c r="H279" s="106" t="s">
        <v>259</v>
      </c>
      <c r="I279">
        <v>166</v>
      </c>
    </row>
    <row r="280" spans="1:10" x14ac:dyDescent="0.2">
      <c r="A280" s="106" t="s">
        <v>1649</v>
      </c>
      <c r="B280" s="106" t="s">
        <v>245</v>
      </c>
      <c r="C280" s="106" t="s">
        <v>257</v>
      </c>
      <c r="D280" s="106" t="s">
        <v>247</v>
      </c>
      <c r="E280">
        <v>4616</v>
      </c>
      <c r="F280" s="106" t="s">
        <v>2256</v>
      </c>
      <c r="G280" s="106" t="s">
        <v>256</v>
      </c>
      <c r="H280" s="106" t="s">
        <v>261</v>
      </c>
      <c r="I280" s="106">
        <v>13</v>
      </c>
      <c r="J280" s="106"/>
    </row>
    <row r="281" spans="1:10" x14ac:dyDescent="0.2">
      <c r="A281" s="106" t="s">
        <v>1649</v>
      </c>
      <c r="B281" s="106" t="s">
        <v>245</v>
      </c>
      <c r="C281" s="106" t="s">
        <v>250</v>
      </c>
      <c r="D281" s="106" t="s">
        <v>247</v>
      </c>
      <c r="E281">
        <v>5018</v>
      </c>
      <c r="F281" s="106" t="s">
        <v>2257</v>
      </c>
      <c r="G281" s="106" t="s">
        <v>248</v>
      </c>
      <c r="H281" s="106" t="s">
        <v>1492</v>
      </c>
      <c r="I281" s="106">
        <v>99</v>
      </c>
      <c r="J281" s="106"/>
    </row>
    <row r="282" spans="1:10" x14ac:dyDescent="0.2">
      <c r="A282" s="106" t="s">
        <v>1649</v>
      </c>
      <c r="B282" s="106" t="s">
        <v>245</v>
      </c>
      <c r="C282" s="106" t="s">
        <v>255</v>
      </c>
      <c r="D282" s="106" t="s">
        <v>247</v>
      </c>
      <c r="E282">
        <v>6047</v>
      </c>
      <c r="F282" s="106" t="s">
        <v>1924</v>
      </c>
      <c r="G282" s="106" t="s">
        <v>248</v>
      </c>
      <c r="H282" s="106" t="s">
        <v>253</v>
      </c>
      <c r="I282">
        <v>227</v>
      </c>
    </row>
    <row r="283" spans="1:10" x14ac:dyDescent="0.2">
      <c r="A283" s="106" t="s">
        <v>1649</v>
      </c>
      <c r="B283" s="106" t="s">
        <v>245</v>
      </c>
      <c r="C283" s="106" t="s">
        <v>255</v>
      </c>
      <c r="D283" s="106" t="s">
        <v>247</v>
      </c>
      <c r="E283">
        <v>6083</v>
      </c>
      <c r="F283" s="106" t="s">
        <v>2258</v>
      </c>
      <c r="G283" s="106" t="s">
        <v>248</v>
      </c>
      <c r="H283" s="106" t="s">
        <v>253</v>
      </c>
      <c r="I283" s="106">
        <v>51</v>
      </c>
      <c r="J283" s="106"/>
    </row>
    <row r="284" spans="1:10" x14ac:dyDescent="0.2">
      <c r="A284" s="106" t="s">
        <v>1649</v>
      </c>
      <c r="B284" s="106" t="s">
        <v>245</v>
      </c>
      <c r="C284" s="106" t="s">
        <v>250</v>
      </c>
      <c r="D284" s="106" t="s">
        <v>247</v>
      </c>
      <c r="E284">
        <v>6086</v>
      </c>
      <c r="F284" s="106" t="s">
        <v>734</v>
      </c>
      <c r="G284" s="106" t="s">
        <v>260</v>
      </c>
      <c r="H284" s="106" t="s">
        <v>253</v>
      </c>
      <c r="I284" s="106">
        <v>92</v>
      </c>
      <c r="J284" s="106"/>
    </row>
    <row r="285" spans="1:10" x14ac:dyDescent="0.2">
      <c r="A285" s="106" t="s">
        <v>1649</v>
      </c>
      <c r="B285" s="106" t="s">
        <v>245</v>
      </c>
      <c r="C285" s="106" t="s">
        <v>255</v>
      </c>
      <c r="D285" s="106" t="s">
        <v>247</v>
      </c>
      <c r="E285">
        <v>6150</v>
      </c>
      <c r="F285" s="106" t="s">
        <v>2259</v>
      </c>
      <c r="G285" s="106" t="s">
        <v>252</v>
      </c>
      <c r="H285" s="106" t="s">
        <v>264</v>
      </c>
      <c r="I285" s="106">
        <v>23</v>
      </c>
      <c r="J285" s="106"/>
    </row>
    <row r="286" spans="1:10" x14ac:dyDescent="0.2">
      <c r="A286" s="106" t="s">
        <v>1649</v>
      </c>
      <c r="B286" s="106" t="s">
        <v>245</v>
      </c>
      <c r="C286" s="106" t="s">
        <v>250</v>
      </c>
      <c r="D286" s="106" t="s">
        <v>247</v>
      </c>
      <c r="E286">
        <v>6173</v>
      </c>
      <c r="F286" s="106" t="s">
        <v>2260</v>
      </c>
      <c r="G286" s="106" t="s">
        <v>260</v>
      </c>
      <c r="H286" s="106" t="s">
        <v>253</v>
      </c>
      <c r="I286">
        <v>14</v>
      </c>
    </row>
    <row r="287" spans="1:10" x14ac:dyDescent="0.2">
      <c r="A287" s="106" t="s">
        <v>1649</v>
      </c>
      <c r="B287" s="106" t="s">
        <v>245</v>
      </c>
      <c r="C287" s="106" t="s">
        <v>250</v>
      </c>
      <c r="D287" s="106" t="s">
        <v>247</v>
      </c>
      <c r="E287">
        <v>6182</v>
      </c>
      <c r="F287" s="106" t="s">
        <v>2261</v>
      </c>
      <c r="G287" s="106" t="s">
        <v>260</v>
      </c>
      <c r="H287" s="106" t="s">
        <v>253</v>
      </c>
      <c r="I287" s="106">
        <v>378</v>
      </c>
      <c r="J287" s="106"/>
    </row>
    <row r="288" spans="1:10" x14ac:dyDescent="0.2">
      <c r="A288" s="106" t="s">
        <v>1649</v>
      </c>
      <c r="B288" s="106" t="s">
        <v>245</v>
      </c>
      <c r="C288" s="106" t="s">
        <v>246</v>
      </c>
      <c r="D288" s="106" t="s">
        <v>247</v>
      </c>
      <c r="E288">
        <v>6199</v>
      </c>
      <c r="F288" s="106" t="s">
        <v>735</v>
      </c>
      <c r="G288" s="106" t="s">
        <v>248</v>
      </c>
      <c r="H288" s="106" t="s">
        <v>253</v>
      </c>
      <c r="I288" s="106">
        <v>145</v>
      </c>
      <c r="J288" s="106"/>
    </row>
    <row r="289" spans="1:10" x14ac:dyDescent="0.2">
      <c r="A289" s="106" t="s">
        <v>1649</v>
      </c>
      <c r="B289" s="106" t="s">
        <v>245</v>
      </c>
      <c r="C289" s="106" t="s">
        <v>255</v>
      </c>
      <c r="D289" s="106" t="s">
        <v>247</v>
      </c>
      <c r="E289">
        <v>6489</v>
      </c>
      <c r="F289" s="106" t="s">
        <v>334</v>
      </c>
      <c r="G289" s="106" t="s">
        <v>248</v>
      </c>
      <c r="H289" s="106" t="s">
        <v>264</v>
      </c>
      <c r="I289" s="106">
        <v>76</v>
      </c>
      <c r="J289" s="106"/>
    </row>
    <row r="290" spans="1:10" x14ac:dyDescent="0.2">
      <c r="A290" s="106" t="s">
        <v>1649</v>
      </c>
      <c r="B290" s="106" t="s">
        <v>245</v>
      </c>
      <c r="C290" s="106" t="s">
        <v>250</v>
      </c>
      <c r="D290" s="106" t="s">
        <v>247</v>
      </c>
      <c r="E290">
        <v>6543</v>
      </c>
      <c r="F290" s="106" t="s">
        <v>2262</v>
      </c>
      <c r="G290" s="106" t="s">
        <v>252</v>
      </c>
      <c r="H290" s="106" t="s">
        <v>253</v>
      </c>
      <c r="I290" s="106">
        <v>24</v>
      </c>
      <c r="J290" s="106"/>
    </row>
    <row r="291" spans="1:10" x14ac:dyDescent="0.2">
      <c r="A291" s="106" t="s">
        <v>1649</v>
      </c>
      <c r="B291" s="106" t="s">
        <v>245</v>
      </c>
      <c r="C291" s="106" t="s">
        <v>257</v>
      </c>
      <c r="D291" s="106" t="s">
        <v>251</v>
      </c>
      <c r="E291">
        <v>6558</v>
      </c>
      <c r="F291" s="106" t="s">
        <v>2263</v>
      </c>
      <c r="G291" s="106" t="s">
        <v>260</v>
      </c>
      <c r="H291" s="106" t="s">
        <v>253</v>
      </c>
      <c r="I291" s="106">
        <v>30</v>
      </c>
      <c r="J291" s="106"/>
    </row>
    <row r="292" spans="1:10" x14ac:dyDescent="0.2">
      <c r="A292" s="106" t="s">
        <v>1649</v>
      </c>
      <c r="B292" s="106" t="s">
        <v>245</v>
      </c>
      <c r="C292" s="106" t="s">
        <v>255</v>
      </c>
      <c r="D292" s="106" t="s">
        <v>247</v>
      </c>
      <c r="E292">
        <v>6567</v>
      </c>
      <c r="F292" s="106" t="s">
        <v>304</v>
      </c>
      <c r="G292" s="106" t="s">
        <v>260</v>
      </c>
      <c r="H292" s="106" t="s">
        <v>253</v>
      </c>
      <c r="I292" s="106">
        <v>23</v>
      </c>
      <c r="J292" s="106"/>
    </row>
    <row r="293" spans="1:10" x14ac:dyDescent="0.2">
      <c r="A293" s="106" t="s">
        <v>1649</v>
      </c>
      <c r="B293" s="106" t="s">
        <v>245</v>
      </c>
      <c r="C293" s="106" t="s">
        <v>257</v>
      </c>
      <c r="D293" s="106" t="s">
        <v>247</v>
      </c>
      <c r="E293">
        <v>6634</v>
      </c>
      <c r="F293" s="106" t="s">
        <v>1122</v>
      </c>
      <c r="G293" s="106" t="s">
        <v>252</v>
      </c>
      <c r="H293" s="106" t="s">
        <v>268</v>
      </c>
      <c r="I293" s="106">
        <v>33</v>
      </c>
      <c r="J293" s="106"/>
    </row>
    <row r="294" spans="1:10" x14ac:dyDescent="0.2">
      <c r="A294" s="106" t="s">
        <v>1649</v>
      </c>
      <c r="B294" s="106" t="s">
        <v>245</v>
      </c>
      <c r="C294" s="106" t="s">
        <v>250</v>
      </c>
      <c r="D294" s="106" t="s">
        <v>247</v>
      </c>
      <c r="E294">
        <v>6814</v>
      </c>
      <c r="F294" s="106" t="s">
        <v>307</v>
      </c>
      <c r="G294" s="106" t="s">
        <v>248</v>
      </c>
      <c r="H294" s="106" t="s">
        <v>268</v>
      </c>
      <c r="I294" s="106">
        <v>310</v>
      </c>
      <c r="J294" s="106"/>
    </row>
    <row r="295" spans="1:10" x14ac:dyDescent="0.2">
      <c r="A295" s="106" t="s">
        <v>1649</v>
      </c>
      <c r="B295" s="106" t="s">
        <v>245</v>
      </c>
      <c r="C295" s="106" t="s">
        <v>246</v>
      </c>
      <c r="D295" s="106" t="s">
        <v>251</v>
      </c>
      <c r="E295">
        <v>7035</v>
      </c>
      <c r="F295" s="106" t="s">
        <v>1270</v>
      </c>
      <c r="G295" s="106" t="s">
        <v>248</v>
      </c>
      <c r="H295" s="106" t="s">
        <v>253</v>
      </c>
      <c r="I295" s="106">
        <v>101</v>
      </c>
      <c r="J295" s="106"/>
    </row>
    <row r="296" spans="1:10" x14ac:dyDescent="0.2">
      <c r="A296" s="106" t="s">
        <v>1649</v>
      </c>
      <c r="B296" s="106" t="s">
        <v>245</v>
      </c>
      <c r="C296" s="106" t="s">
        <v>257</v>
      </c>
      <c r="D296" s="106" t="s">
        <v>251</v>
      </c>
      <c r="E296">
        <v>7074</v>
      </c>
      <c r="F296" s="106">
        <v>247</v>
      </c>
      <c r="G296" s="106" t="s">
        <v>260</v>
      </c>
      <c r="H296" s="106" t="s">
        <v>253</v>
      </c>
      <c r="I296" s="106">
        <v>52</v>
      </c>
      <c r="J296" s="106"/>
    </row>
    <row r="297" spans="1:10" x14ac:dyDescent="0.2">
      <c r="A297" s="106" t="s">
        <v>1649</v>
      </c>
      <c r="B297" s="106" t="s">
        <v>245</v>
      </c>
      <c r="C297" s="106" t="s">
        <v>250</v>
      </c>
      <c r="D297" s="106" t="s">
        <v>251</v>
      </c>
      <c r="E297">
        <v>7077</v>
      </c>
      <c r="F297" s="106" t="s">
        <v>749</v>
      </c>
      <c r="G297" s="106" t="s">
        <v>260</v>
      </c>
      <c r="H297" s="106" t="s">
        <v>253</v>
      </c>
      <c r="I297" s="106">
        <v>62</v>
      </c>
      <c r="J297" s="106"/>
    </row>
    <row r="298" spans="1:10" x14ac:dyDescent="0.2">
      <c r="A298" s="106" t="s">
        <v>1649</v>
      </c>
      <c r="B298" s="106" t="s">
        <v>245</v>
      </c>
      <c r="C298" s="106" t="s">
        <v>246</v>
      </c>
      <c r="D298" s="106" t="s">
        <v>247</v>
      </c>
      <c r="E298">
        <v>7219</v>
      </c>
      <c r="F298" s="106" t="s">
        <v>2264</v>
      </c>
      <c r="G298" s="106" t="s">
        <v>252</v>
      </c>
      <c r="H298" s="106" t="s">
        <v>272</v>
      </c>
      <c r="I298" s="106">
        <v>21</v>
      </c>
      <c r="J298" s="106"/>
    </row>
    <row r="299" spans="1:10" x14ac:dyDescent="0.2">
      <c r="A299" s="106" t="s">
        <v>1649</v>
      </c>
      <c r="B299" s="106" t="s">
        <v>245</v>
      </c>
      <c r="C299" s="106" t="s">
        <v>246</v>
      </c>
      <c r="D299" s="106" t="s">
        <v>247</v>
      </c>
      <c r="E299">
        <v>7445</v>
      </c>
      <c r="F299" s="106" t="s">
        <v>2265</v>
      </c>
      <c r="G299" s="106" t="s">
        <v>248</v>
      </c>
      <c r="H299" s="106" t="s">
        <v>258</v>
      </c>
      <c r="I299" s="106">
        <v>178</v>
      </c>
      <c r="J299" s="106"/>
    </row>
    <row r="300" spans="1:10" x14ac:dyDescent="0.2">
      <c r="A300" s="106" t="s">
        <v>1649</v>
      </c>
      <c r="B300" s="106" t="s">
        <v>245</v>
      </c>
      <c r="C300" s="106" t="s">
        <v>250</v>
      </c>
      <c r="D300" s="106" t="s">
        <v>247</v>
      </c>
      <c r="E300">
        <v>7520</v>
      </c>
      <c r="F300" s="106" t="s">
        <v>2266</v>
      </c>
      <c r="G300" s="106" t="s">
        <v>248</v>
      </c>
      <c r="H300" s="106" t="s">
        <v>258</v>
      </c>
      <c r="I300">
        <v>227</v>
      </c>
    </row>
    <row r="301" spans="1:10" x14ac:dyDescent="0.2">
      <c r="A301" s="106" t="s">
        <v>1649</v>
      </c>
      <c r="B301" s="106" t="s">
        <v>245</v>
      </c>
      <c r="C301" s="106" t="s">
        <v>246</v>
      </c>
      <c r="D301" s="106" t="s">
        <v>247</v>
      </c>
      <c r="E301">
        <v>7581</v>
      </c>
      <c r="F301" s="106" t="s">
        <v>2267</v>
      </c>
      <c r="G301" s="106" t="s">
        <v>248</v>
      </c>
      <c r="H301" s="106" t="s">
        <v>258</v>
      </c>
      <c r="I301" s="106" t="s">
        <v>273</v>
      </c>
      <c r="J301" s="106" t="s">
        <v>2961</v>
      </c>
    </row>
    <row r="302" spans="1:10" x14ac:dyDescent="0.2">
      <c r="A302" s="106" t="s">
        <v>1649</v>
      </c>
      <c r="B302" s="106" t="s">
        <v>245</v>
      </c>
      <c r="C302" s="106" t="s">
        <v>250</v>
      </c>
      <c r="D302" s="106" t="s">
        <v>247</v>
      </c>
      <c r="E302">
        <v>7599</v>
      </c>
      <c r="F302" s="106" t="s">
        <v>2268</v>
      </c>
      <c r="G302" s="106" t="s">
        <v>248</v>
      </c>
      <c r="H302" s="106" t="s">
        <v>254</v>
      </c>
      <c r="I302" s="106">
        <v>537</v>
      </c>
      <c r="J302" s="106"/>
    </row>
    <row r="303" spans="1:10" x14ac:dyDescent="0.2">
      <c r="A303" s="106" t="s">
        <v>1649</v>
      </c>
      <c r="B303" s="106" t="s">
        <v>245</v>
      </c>
      <c r="C303" s="106" t="s">
        <v>255</v>
      </c>
      <c r="D303" s="106" t="s">
        <v>247</v>
      </c>
      <c r="E303">
        <v>7604</v>
      </c>
      <c r="F303" s="106" t="s">
        <v>2269</v>
      </c>
      <c r="G303" s="106" t="s">
        <v>256</v>
      </c>
      <c r="H303" s="106" t="s">
        <v>258</v>
      </c>
      <c r="I303" s="106">
        <v>108</v>
      </c>
      <c r="J303" s="106"/>
    </row>
    <row r="304" spans="1:10" x14ac:dyDescent="0.2">
      <c r="A304" s="106" t="s">
        <v>1649</v>
      </c>
      <c r="B304" s="106" t="s">
        <v>245</v>
      </c>
      <c r="C304" s="106" t="s">
        <v>250</v>
      </c>
      <c r="D304" s="106" t="s">
        <v>251</v>
      </c>
      <c r="E304">
        <v>7847</v>
      </c>
      <c r="F304" s="106" t="s">
        <v>2737</v>
      </c>
      <c r="G304" s="106" t="s">
        <v>252</v>
      </c>
      <c r="H304" s="106" t="s">
        <v>265</v>
      </c>
      <c r="I304" s="106">
        <v>27</v>
      </c>
      <c r="J304" s="106"/>
    </row>
    <row r="305" spans="1:10" x14ac:dyDescent="0.2">
      <c r="A305" s="106" t="s">
        <v>1649</v>
      </c>
      <c r="B305" s="106" t="s">
        <v>245</v>
      </c>
      <c r="C305" s="106" t="s">
        <v>250</v>
      </c>
      <c r="D305" s="106" t="s">
        <v>251</v>
      </c>
      <c r="E305">
        <v>8181</v>
      </c>
      <c r="F305" s="106" t="s">
        <v>2270</v>
      </c>
      <c r="G305" s="106" t="s">
        <v>248</v>
      </c>
      <c r="H305" s="106" t="s">
        <v>258</v>
      </c>
      <c r="I305">
        <v>25</v>
      </c>
    </row>
    <row r="306" spans="1:10" x14ac:dyDescent="0.2">
      <c r="A306" s="106" t="s">
        <v>1649</v>
      </c>
      <c r="B306" s="106" t="s">
        <v>245</v>
      </c>
      <c r="C306" s="106" t="s">
        <v>250</v>
      </c>
      <c r="D306" s="106" t="s">
        <v>247</v>
      </c>
      <c r="E306">
        <v>8203</v>
      </c>
      <c r="F306" s="106" t="s">
        <v>1862</v>
      </c>
      <c r="G306" s="106" t="s">
        <v>248</v>
      </c>
      <c r="H306" s="106" t="s">
        <v>258</v>
      </c>
      <c r="I306" s="106">
        <v>225</v>
      </c>
      <c r="J306" s="106"/>
    </row>
    <row r="307" spans="1:10" x14ac:dyDescent="0.2">
      <c r="A307" s="106" t="s">
        <v>1649</v>
      </c>
      <c r="B307" s="106" t="s">
        <v>245</v>
      </c>
      <c r="C307" s="106" t="s">
        <v>250</v>
      </c>
      <c r="D307" s="106" t="s">
        <v>247</v>
      </c>
      <c r="E307">
        <v>8273</v>
      </c>
      <c r="F307" s="106" t="s">
        <v>2271</v>
      </c>
      <c r="G307" s="106" t="s">
        <v>248</v>
      </c>
      <c r="H307" s="106" t="s">
        <v>258</v>
      </c>
      <c r="I307" s="106" t="s">
        <v>266</v>
      </c>
      <c r="J307" s="106" t="s">
        <v>2962</v>
      </c>
    </row>
    <row r="308" spans="1:10" x14ac:dyDescent="0.2">
      <c r="A308" s="106" t="s">
        <v>1649</v>
      </c>
      <c r="B308" s="106" t="s">
        <v>245</v>
      </c>
      <c r="C308" s="106" t="s">
        <v>246</v>
      </c>
      <c r="D308" s="106" t="s">
        <v>247</v>
      </c>
      <c r="E308">
        <v>9264</v>
      </c>
      <c r="F308" s="106" t="s">
        <v>2272</v>
      </c>
      <c r="G308" s="106" t="s">
        <v>252</v>
      </c>
      <c r="H308" s="106" t="s">
        <v>254</v>
      </c>
      <c r="I308">
        <v>75</v>
      </c>
    </row>
    <row r="309" spans="1:10" x14ac:dyDescent="0.2">
      <c r="A309" s="106" t="s">
        <v>1649</v>
      </c>
      <c r="B309" s="106" t="s">
        <v>245</v>
      </c>
      <c r="C309" s="106" t="s">
        <v>250</v>
      </c>
      <c r="D309" s="106" t="s">
        <v>251</v>
      </c>
      <c r="E309">
        <v>9326</v>
      </c>
      <c r="F309" s="106" t="s">
        <v>1886</v>
      </c>
      <c r="G309" s="106" t="s">
        <v>260</v>
      </c>
      <c r="H309" s="106" t="s">
        <v>1484</v>
      </c>
      <c r="I309" s="106">
        <v>91</v>
      </c>
      <c r="J309" s="106"/>
    </row>
    <row r="310" spans="1:10" x14ac:dyDescent="0.2">
      <c r="A310" s="106" t="s">
        <v>1649</v>
      </c>
      <c r="B310" s="106" t="s">
        <v>245</v>
      </c>
      <c r="C310" s="106" t="s">
        <v>250</v>
      </c>
      <c r="D310" s="106" t="s">
        <v>247</v>
      </c>
      <c r="E310">
        <v>9601</v>
      </c>
      <c r="F310" s="106" t="s">
        <v>2273</v>
      </c>
      <c r="G310" s="106" t="s">
        <v>248</v>
      </c>
      <c r="H310" s="106" t="s">
        <v>259</v>
      </c>
      <c r="I310" s="106" t="s">
        <v>266</v>
      </c>
      <c r="J310" s="106" t="s">
        <v>2963</v>
      </c>
    </row>
    <row r="311" spans="1:10" x14ac:dyDescent="0.2">
      <c r="A311" s="106" t="s">
        <v>1649</v>
      </c>
      <c r="B311" s="106" t="s">
        <v>245</v>
      </c>
      <c r="C311" s="106" t="s">
        <v>250</v>
      </c>
      <c r="D311" s="106" t="s">
        <v>247</v>
      </c>
      <c r="E311">
        <v>9602</v>
      </c>
      <c r="F311" s="106" t="s">
        <v>2274</v>
      </c>
      <c r="G311" s="106" t="s">
        <v>248</v>
      </c>
      <c r="H311" s="106" t="s">
        <v>259</v>
      </c>
      <c r="I311" t="s">
        <v>1421</v>
      </c>
      <c r="J311" t="s">
        <v>2801</v>
      </c>
    </row>
    <row r="312" spans="1:10" x14ac:dyDescent="0.2">
      <c r="A312" s="106" t="s">
        <v>1649</v>
      </c>
      <c r="B312" s="106" t="s">
        <v>245</v>
      </c>
      <c r="C312" s="106" t="s">
        <v>255</v>
      </c>
      <c r="D312" s="106" t="s">
        <v>247</v>
      </c>
      <c r="E312">
        <v>9812</v>
      </c>
      <c r="F312" s="106" t="s">
        <v>2275</v>
      </c>
      <c r="G312" s="106" t="s">
        <v>252</v>
      </c>
      <c r="H312" s="106" t="s">
        <v>254</v>
      </c>
      <c r="I312">
        <v>27</v>
      </c>
    </row>
    <row r="313" spans="1:10" x14ac:dyDescent="0.2">
      <c r="A313" s="106" t="s">
        <v>1652</v>
      </c>
      <c r="B313" s="106" t="s">
        <v>2480</v>
      </c>
      <c r="C313" s="106" t="s">
        <v>255</v>
      </c>
      <c r="D313" s="106" t="s">
        <v>247</v>
      </c>
      <c r="E313">
        <v>8886</v>
      </c>
      <c r="F313" s="106" t="s">
        <v>2301</v>
      </c>
      <c r="G313" s="106" t="s">
        <v>252</v>
      </c>
      <c r="H313" s="106" t="s">
        <v>269</v>
      </c>
      <c r="I313">
        <v>24</v>
      </c>
    </row>
    <row r="314" spans="1:10" x14ac:dyDescent="0.2">
      <c r="A314" s="106" t="s">
        <v>1652</v>
      </c>
      <c r="B314" s="106" t="s">
        <v>245</v>
      </c>
      <c r="C314" s="106" t="s">
        <v>255</v>
      </c>
      <c r="D314" s="106" t="s">
        <v>251</v>
      </c>
      <c r="E314">
        <v>1401</v>
      </c>
      <c r="F314" s="106" t="s">
        <v>2276</v>
      </c>
      <c r="G314" s="106" t="s">
        <v>260</v>
      </c>
      <c r="H314" s="106" t="s">
        <v>270</v>
      </c>
      <c r="I314" s="106">
        <v>54</v>
      </c>
      <c r="J314" s="106"/>
    </row>
    <row r="315" spans="1:10" x14ac:dyDescent="0.2">
      <c r="A315" s="106" t="s">
        <v>1652</v>
      </c>
      <c r="B315" s="106" t="s">
        <v>245</v>
      </c>
      <c r="C315" s="106" t="s">
        <v>255</v>
      </c>
      <c r="D315" s="106" t="s">
        <v>247</v>
      </c>
      <c r="E315">
        <v>1887</v>
      </c>
      <c r="F315" s="106" t="s">
        <v>2277</v>
      </c>
      <c r="G315" s="106" t="s">
        <v>248</v>
      </c>
      <c r="H315" s="106" t="s">
        <v>270</v>
      </c>
      <c r="I315" s="106">
        <v>576</v>
      </c>
      <c r="J315" s="106"/>
    </row>
    <row r="316" spans="1:10" x14ac:dyDescent="0.2">
      <c r="A316" s="106" t="s">
        <v>1652</v>
      </c>
      <c r="B316" s="106" t="s">
        <v>245</v>
      </c>
      <c r="C316" s="106" t="s">
        <v>255</v>
      </c>
      <c r="D316" s="106" t="s">
        <v>247</v>
      </c>
      <c r="E316">
        <v>2769</v>
      </c>
      <c r="F316" s="106" t="s">
        <v>1229</v>
      </c>
      <c r="G316" s="106" t="s">
        <v>252</v>
      </c>
      <c r="H316" s="106" t="s">
        <v>258</v>
      </c>
      <c r="I316" s="106">
        <v>77</v>
      </c>
      <c r="J316" s="106"/>
    </row>
    <row r="317" spans="1:10" x14ac:dyDescent="0.2">
      <c r="A317" s="106" t="s">
        <v>1652</v>
      </c>
      <c r="B317" s="106" t="s">
        <v>245</v>
      </c>
      <c r="C317" s="106" t="s">
        <v>255</v>
      </c>
      <c r="D317" s="106" t="s">
        <v>247</v>
      </c>
      <c r="E317">
        <v>2796</v>
      </c>
      <c r="F317" s="106" t="s">
        <v>2278</v>
      </c>
      <c r="G317" s="106" t="s">
        <v>248</v>
      </c>
      <c r="H317" s="106" t="s">
        <v>258</v>
      </c>
      <c r="I317" s="106">
        <v>64</v>
      </c>
      <c r="J317" s="106"/>
    </row>
    <row r="318" spans="1:10" x14ac:dyDescent="0.2">
      <c r="A318" s="106" t="s">
        <v>1652</v>
      </c>
      <c r="B318" s="106" t="s">
        <v>245</v>
      </c>
      <c r="C318" s="106" t="s">
        <v>250</v>
      </c>
      <c r="D318" s="106" t="s">
        <v>247</v>
      </c>
      <c r="E318">
        <v>2884</v>
      </c>
      <c r="F318" s="106" t="s">
        <v>2279</v>
      </c>
      <c r="G318" s="106" t="s">
        <v>248</v>
      </c>
      <c r="H318" s="106" t="s">
        <v>249</v>
      </c>
      <c r="I318">
        <v>234</v>
      </c>
    </row>
    <row r="319" spans="1:10" x14ac:dyDescent="0.2">
      <c r="A319" s="106" t="s">
        <v>1652</v>
      </c>
      <c r="B319" s="106" t="s">
        <v>245</v>
      </c>
      <c r="C319" s="106" t="s">
        <v>250</v>
      </c>
      <c r="D319" s="106" t="s">
        <v>251</v>
      </c>
      <c r="E319">
        <v>2930</v>
      </c>
      <c r="F319" s="106" t="s">
        <v>2280</v>
      </c>
      <c r="G319" s="106" t="s">
        <v>248</v>
      </c>
      <c r="H319" s="106" t="s">
        <v>249</v>
      </c>
      <c r="I319" s="106">
        <v>758</v>
      </c>
      <c r="J319" s="106"/>
    </row>
    <row r="320" spans="1:10" x14ac:dyDescent="0.2">
      <c r="A320" s="106" t="s">
        <v>1652</v>
      </c>
      <c r="B320" s="106" t="s">
        <v>245</v>
      </c>
      <c r="C320" s="106" t="s">
        <v>255</v>
      </c>
      <c r="D320" s="106" t="s">
        <v>247</v>
      </c>
      <c r="E320">
        <v>3021</v>
      </c>
      <c r="F320" s="106" t="s">
        <v>2281</v>
      </c>
      <c r="G320" s="106" t="s">
        <v>256</v>
      </c>
      <c r="H320" s="106" t="s">
        <v>258</v>
      </c>
      <c r="I320" s="106">
        <v>94</v>
      </c>
      <c r="J320" s="106"/>
    </row>
    <row r="321" spans="1:10" x14ac:dyDescent="0.2">
      <c r="A321" s="106" t="s">
        <v>1652</v>
      </c>
      <c r="B321" s="106" t="s">
        <v>245</v>
      </c>
      <c r="C321" s="106" t="s">
        <v>250</v>
      </c>
      <c r="D321" s="106" t="s">
        <v>247</v>
      </c>
      <c r="E321">
        <v>3073</v>
      </c>
      <c r="F321" s="106" t="s">
        <v>2282</v>
      </c>
      <c r="G321" s="106" t="s">
        <v>248</v>
      </c>
      <c r="H321" s="106" t="s">
        <v>258</v>
      </c>
      <c r="I321" s="106">
        <v>151</v>
      </c>
      <c r="J321" s="106"/>
    </row>
    <row r="322" spans="1:10" x14ac:dyDescent="0.2">
      <c r="A322" s="106" t="s">
        <v>1652</v>
      </c>
      <c r="B322" s="106" t="s">
        <v>245</v>
      </c>
      <c r="C322" s="106" t="s">
        <v>257</v>
      </c>
      <c r="D322" s="106" t="s">
        <v>247</v>
      </c>
      <c r="E322">
        <v>3244</v>
      </c>
      <c r="F322" s="106" t="s">
        <v>1212</v>
      </c>
      <c r="G322" s="106" t="s">
        <v>248</v>
      </c>
      <c r="H322" s="106" t="s">
        <v>269</v>
      </c>
      <c r="I322" s="106">
        <v>566</v>
      </c>
      <c r="J322" s="106"/>
    </row>
    <row r="323" spans="1:10" x14ac:dyDescent="0.2">
      <c r="A323" s="106" t="s">
        <v>1652</v>
      </c>
      <c r="B323" s="106" t="s">
        <v>245</v>
      </c>
      <c r="C323" s="106" t="s">
        <v>257</v>
      </c>
      <c r="D323" s="106" t="s">
        <v>247</v>
      </c>
      <c r="E323">
        <v>3266</v>
      </c>
      <c r="F323" s="106" t="s">
        <v>991</v>
      </c>
      <c r="G323" s="106" t="s">
        <v>252</v>
      </c>
      <c r="H323" s="106" t="s">
        <v>269</v>
      </c>
      <c r="I323" s="106">
        <v>39</v>
      </c>
      <c r="J323" s="106"/>
    </row>
    <row r="324" spans="1:10" x14ac:dyDescent="0.2">
      <c r="A324" s="106" t="s">
        <v>1652</v>
      </c>
      <c r="B324" s="106" t="s">
        <v>245</v>
      </c>
      <c r="C324" s="106" t="s">
        <v>255</v>
      </c>
      <c r="D324" s="106" t="s">
        <v>251</v>
      </c>
      <c r="E324">
        <v>3279</v>
      </c>
      <c r="F324" s="106" t="s">
        <v>860</v>
      </c>
      <c r="G324" s="106" t="s">
        <v>277</v>
      </c>
      <c r="H324" s="106" t="s">
        <v>278</v>
      </c>
      <c r="I324" s="106" t="s">
        <v>266</v>
      </c>
      <c r="J324" s="106" t="s">
        <v>2964</v>
      </c>
    </row>
    <row r="325" spans="1:10" x14ac:dyDescent="0.2">
      <c r="A325" s="106" t="s">
        <v>1652</v>
      </c>
      <c r="B325" s="106" t="s">
        <v>245</v>
      </c>
      <c r="C325" s="106" t="s">
        <v>250</v>
      </c>
      <c r="D325" s="106" t="s">
        <v>247</v>
      </c>
      <c r="E325">
        <v>3415</v>
      </c>
      <c r="F325" s="106" t="s">
        <v>2738</v>
      </c>
      <c r="G325" s="106" t="s">
        <v>248</v>
      </c>
      <c r="H325" s="106" t="s">
        <v>258</v>
      </c>
      <c r="I325" s="106">
        <v>180</v>
      </c>
      <c r="J325" s="106"/>
    </row>
    <row r="326" spans="1:10" x14ac:dyDescent="0.2">
      <c r="A326" s="106" t="s">
        <v>1652</v>
      </c>
      <c r="B326" s="106" t="s">
        <v>245</v>
      </c>
      <c r="C326" s="106" t="s">
        <v>250</v>
      </c>
      <c r="D326" s="106" t="s">
        <v>247</v>
      </c>
      <c r="E326">
        <v>3479</v>
      </c>
      <c r="F326" s="106" t="s">
        <v>2284</v>
      </c>
      <c r="G326" s="106" t="s">
        <v>260</v>
      </c>
      <c r="H326" s="106" t="s">
        <v>269</v>
      </c>
      <c r="I326">
        <v>844</v>
      </c>
    </row>
    <row r="327" spans="1:10" x14ac:dyDescent="0.2">
      <c r="A327" s="106" t="s">
        <v>1652</v>
      </c>
      <c r="B327" s="106" t="s">
        <v>245</v>
      </c>
      <c r="C327" s="106" t="s">
        <v>257</v>
      </c>
      <c r="D327" s="106" t="s">
        <v>247</v>
      </c>
      <c r="E327">
        <v>3547</v>
      </c>
      <c r="F327" s="106" t="s">
        <v>2285</v>
      </c>
      <c r="G327" s="106" t="s">
        <v>248</v>
      </c>
      <c r="H327" s="106" t="s">
        <v>258</v>
      </c>
      <c r="I327" s="106">
        <v>157</v>
      </c>
      <c r="J327" s="106"/>
    </row>
    <row r="328" spans="1:10" x14ac:dyDescent="0.2">
      <c r="A328" s="106" t="s">
        <v>1652</v>
      </c>
      <c r="B328" s="106" t="s">
        <v>245</v>
      </c>
      <c r="C328" s="106" t="s">
        <v>250</v>
      </c>
      <c r="D328" s="106" t="s">
        <v>247</v>
      </c>
      <c r="E328">
        <v>3548</v>
      </c>
      <c r="F328" s="106" t="s">
        <v>2286</v>
      </c>
      <c r="G328" s="106" t="s">
        <v>248</v>
      </c>
      <c r="H328" s="106" t="s">
        <v>258</v>
      </c>
      <c r="I328">
        <v>247</v>
      </c>
    </row>
    <row r="329" spans="1:10" x14ac:dyDescent="0.2">
      <c r="A329" s="106" t="s">
        <v>1652</v>
      </c>
      <c r="B329" s="106" t="s">
        <v>245</v>
      </c>
      <c r="C329" s="106" t="s">
        <v>250</v>
      </c>
      <c r="D329" s="106" t="s">
        <v>251</v>
      </c>
      <c r="E329">
        <v>3557</v>
      </c>
      <c r="F329" s="106" t="s">
        <v>1677</v>
      </c>
      <c r="G329" s="106" t="s">
        <v>260</v>
      </c>
      <c r="H329" s="106" t="s">
        <v>258</v>
      </c>
      <c r="I329">
        <v>35</v>
      </c>
    </row>
    <row r="330" spans="1:10" x14ac:dyDescent="0.2">
      <c r="A330" s="106" t="s">
        <v>1652</v>
      </c>
      <c r="B330" s="106" t="s">
        <v>245</v>
      </c>
      <c r="C330" s="106" t="s">
        <v>250</v>
      </c>
      <c r="D330" s="106" t="s">
        <v>247</v>
      </c>
      <c r="E330">
        <v>3678</v>
      </c>
      <c r="F330" s="106" t="s">
        <v>2287</v>
      </c>
      <c r="G330" s="106" t="s">
        <v>248</v>
      </c>
      <c r="H330" s="106" t="s">
        <v>259</v>
      </c>
      <c r="I330" s="106">
        <v>646</v>
      </c>
      <c r="J330" s="106"/>
    </row>
    <row r="331" spans="1:10" x14ac:dyDescent="0.2">
      <c r="A331" s="106" t="s">
        <v>1652</v>
      </c>
      <c r="B331" s="106" t="s">
        <v>245</v>
      </c>
      <c r="C331" s="106" t="s">
        <v>255</v>
      </c>
      <c r="D331" s="106" t="s">
        <v>247</v>
      </c>
      <c r="E331">
        <v>3810</v>
      </c>
      <c r="F331" s="106" t="s">
        <v>2739</v>
      </c>
      <c r="G331" s="106" t="s">
        <v>256</v>
      </c>
      <c r="H331" s="106" t="s">
        <v>259</v>
      </c>
      <c r="I331" s="106">
        <v>106</v>
      </c>
      <c r="J331" s="106"/>
    </row>
    <row r="332" spans="1:10" x14ac:dyDescent="0.2">
      <c r="A332" s="106" t="s">
        <v>1652</v>
      </c>
      <c r="B332" s="106" t="s">
        <v>245</v>
      </c>
      <c r="C332" s="106" t="s">
        <v>246</v>
      </c>
      <c r="D332" s="106" t="s">
        <v>247</v>
      </c>
      <c r="E332">
        <v>3823</v>
      </c>
      <c r="F332" s="106" t="s">
        <v>2288</v>
      </c>
      <c r="G332" s="106" t="s">
        <v>256</v>
      </c>
      <c r="H332" s="106" t="s">
        <v>259</v>
      </c>
      <c r="I332" s="106">
        <v>61</v>
      </c>
      <c r="J332" s="106"/>
    </row>
    <row r="333" spans="1:10" x14ac:dyDescent="0.2">
      <c r="A333" s="106" t="s">
        <v>1652</v>
      </c>
      <c r="B333" s="106" t="s">
        <v>245</v>
      </c>
      <c r="C333" s="106" t="s">
        <v>250</v>
      </c>
      <c r="D333" s="106" t="s">
        <v>247</v>
      </c>
      <c r="E333">
        <v>3915</v>
      </c>
      <c r="F333" s="106" t="s">
        <v>2289</v>
      </c>
      <c r="G333" s="106" t="s">
        <v>248</v>
      </c>
      <c r="H333" s="106" t="s">
        <v>259</v>
      </c>
      <c r="I333">
        <v>369</v>
      </c>
    </row>
    <row r="334" spans="1:10" x14ac:dyDescent="0.2">
      <c r="A334" s="106" t="s">
        <v>1652</v>
      </c>
      <c r="B334" s="106" t="s">
        <v>245</v>
      </c>
      <c r="C334" s="106" t="s">
        <v>250</v>
      </c>
      <c r="D334" s="106" t="s">
        <v>247</v>
      </c>
      <c r="E334">
        <v>3935</v>
      </c>
      <c r="F334" s="106" t="s">
        <v>2290</v>
      </c>
      <c r="G334" s="106" t="s">
        <v>260</v>
      </c>
      <c r="H334" s="106" t="s">
        <v>259</v>
      </c>
      <c r="I334" s="106">
        <v>33</v>
      </c>
      <c r="J334" s="106"/>
    </row>
    <row r="335" spans="1:10" x14ac:dyDescent="0.2">
      <c r="A335" s="106" t="s">
        <v>1652</v>
      </c>
      <c r="B335" s="106" t="s">
        <v>245</v>
      </c>
      <c r="C335" s="106" t="s">
        <v>246</v>
      </c>
      <c r="D335" s="106" t="s">
        <v>247</v>
      </c>
      <c r="E335">
        <v>3991</v>
      </c>
      <c r="F335" s="106" t="s">
        <v>732</v>
      </c>
      <c r="G335" s="106" t="s">
        <v>260</v>
      </c>
      <c r="H335" s="106" t="s">
        <v>259</v>
      </c>
      <c r="I335" s="106">
        <v>137</v>
      </c>
      <c r="J335" s="106"/>
    </row>
    <row r="336" spans="1:10" x14ac:dyDescent="0.2">
      <c r="A336" s="106" t="s">
        <v>1652</v>
      </c>
      <c r="B336" s="106" t="s">
        <v>245</v>
      </c>
      <c r="C336" s="106" t="s">
        <v>257</v>
      </c>
      <c r="D336" s="106" t="s">
        <v>247</v>
      </c>
      <c r="E336">
        <v>3994</v>
      </c>
      <c r="F336" s="106" t="s">
        <v>2291</v>
      </c>
      <c r="G336" s="106" t="s">
        <v>260</v>
      </c>
      <c r="H336" s="106" t="s">
        <v>259</v>
      </c>
      <c r="I336" s="106" t="s">
        <v>273</v>
      </c>
      <c r="J336" s="106" t="s">
        <v>2965</v>
      </c>
    </row>
    <row r="337" spans="1:10" x14ac:dyDescent="0.2">
      <c r="A337" s="106" t="s">
        <v>1652</v>
      </c>
      <c r="B337" s="106" t="s">
        <v>245</v>
      </c>
      <c r="C337" s="106" t="s">
        <v>250</v>
      </c>
      <c r="D337" s="106" t="s">
        <v>251</v>
      </c>
      <c r="E337">
        <v>4434</v>
      </c>
      <c r="F337" s="106" t="s">
        <v>1653</v>
      </c>
      <c r="G337" s="106" t="s">
        <v>260</v>
      </c>
      <c r="H337" s="106" t="s">
        <v>259</v>
      </c>
      <c r="I337" s="106">
        <v>716</v>
      </c>
      <c r="J337" s="106"/>
    </row>
    <row r="338" spans="1:10" x14ac:dyDescent="0.2">
      <c r="A338" s="106" t="s">
        <v>1652</v>
      </c>
      <c r="B338" s="106" t="s">
        <v>245</v>
      </c>
      <c r="C338" s="106" t="s">
        <v>250</v>
      </c>
      <c r="D338" s="106" t="s">
        <v>247</v>
      </c>
      <c r="E338">
        <v>4645</v>
      </c>
      <c r="F338" s="106" t="s">
        <v>2292</v>
      </c>
      <c r="G338" s="106" t="s">
        <v>252</v>
      </c>
      <c r="H338" s="106" t="s">
        <v>253</v>
      </c>
      <c r="I338">
        <v>41</v>
      </c>
    </row>
    <row r="339" spans="1:10" x14ac:dyDescent="0.2">
      <c r="A339" s="106" t="s">
        <v>1652</v>
      </c>
      <c r="B339" s="106" t="s">
        <v>245</v>
      </c>
      <c r="C339" s="106" t="s">
        <v>257</v>
      </c>
      <c r="D339" s="106" t="s">
        <v>247</v>
      </c>
      <c r="E339">
        <v>5341</v>
      </c>
      <c r="F339" s="106" t="s">
        <v>2293</v>
      </c>
      <c r="G339" s="106" t="s">
        <v>256</v>
      </c>
      <c r="H339" s="106" t="s">
        <v>281</v>
      </c>
      <c r="I339" s="106">
        <v>13</v>
      </c>
      <c r="J339" s="106"/>
    </row>
    <row r="340" spans="1:10" x14ac:dyDescent="0.2">
      <c r="A340" s="106" t="s">
        <v>1652</v>
      </c>
      <c r="B340" s="106" t="s">
        <v>245</v>
      </c>
      <c r="C340" s="106" t="s">
        <v>250</v>
      </c>
      <c r="D340" s="106" t="s">
        <v>247</v>
      </c>
      <c r="E340">
        <v>5817</v>
      </c>
      <c r="F340" s="106" t="s">
        <v>2294</v>
      </c>
      <c r="G340" s="106" t="s">
        <v>256</v>
      </c>
      <c r="H340" s="106" t="s">
        <v>1489</v>
      </c>
      <c r="I340">
        <v>39</v>
      </c>
    </row>
    <row r="341" spans="1:10" x14ac:dyDescent="0.2">
      <c r="A341" s="106" t="s">
        <v>1652</v>
      </c>
      <c r="B341" s="106" t="s">
        <v>245</v>
      </c>
      <c r="C341" s="106" t="s">
        <v>257</v>
      </c>
      <c r="D341" s="106" t="s">
        <v>247</v>
      </c>
      <c r="E341">
        <v>5942</v>
      </c>
      <c r="F341" s="106" t="s">
        <v>1933</v>
      </c>
      <c r="G341" s="106" t="s">
        <v>248</v>
      </c>
      <c r="H341" s="106" t="s">
        <v>262</v>
      </c>
      <c r="I341" s="106">
        <v>117</v>
      </c>
      <c r="J341" s="106"/>
    </row>
    <row r="342" spans="1:10" x14ac:dyDescent="0.2">
      <c r="A342" s="106" t="s">
        <v>1652</v>
      </c>
      <c r="B342" s="106" t="s">
        <v>245</v>
      </c>
      <c r="C342" s="106" t="s">
        <v>250</v>
      </c>
      <c r="D342" s="106" t="s">
        <v>247</v>
      </c>
      <c r="E342">
        <v>6058</v>
      </c>
      <c r="F342" s="106" t="s">
        <v>2295</v>
      </c>
      <c r="G342" s="106" t="s">
        <v>248</v>
      </c>
      <c r="H342" s="106" t="s">
        <v>253</v>
      </c>
      <c r="I342" s="106">
        <v>422</v>
      </c>
      <c r="J342" s="106"/>
    </row>
    <row r="343" spans="1:10" x14ac:dyDescent="0.2">
      <c r="A343" s="106" t="s">
        <v>1652</v>
      </c>
      <c r="B343" s="106" t="s">
        <v>245</v>
      </c>
      <c r="C343" s="106" t="s">
        <v>257</v>
      </c>
      <c r="D343" s="106" t="s">
        <v>247</v>
      </c>
      <c r="E343">
        <v>6064</v>
      </c>
      <c r="F343" s="106" t="s">
        <v>2296</v>
      </c>
      <c r="G343" s="106" t="s">
        <v>260</v>
      </c>
      <c r="H343" s="106" t="s">
        <v>253</v>
      </c>
      <c r="I343" s="106">
        <v>141</v>
      </c>
      <c r="J343" s="106"/>
    </row>
    <row r="344" spans="1:10" x14ac:dyDescent="0.2">
      <c r="A344" s="106" t="s">
        <v>1652</v>
      </c>
      <c r="B344" s="106" t="s">
        <v>245</v>
      </c>
      <c r="C344" s="106" t="s">
        <v>257</v>
      </c>
      <c r="D344" s="106" t="s">
        <v>247</v>
      </c>
      <c r="E344">
        <v>6474</v>
      </c>
      <c r="F344" s="106" t="s">
        <v>2740</v>
      </c>
      <c r="G344" s="106" t="s">
        <v>248</v>
      </c>
      <c r="H344" s="106" t="s">
        <v>264</v>
      </c>
      <c r="I344" s="106">
        <v>844</v>
      </c>
      <c r="J344" s="106"/>
    </row>
    <row r="345" spans="1:10" x14ac:dyDescent="0.2">
      <c r="A345" s="106" t="s">
        <v>1652</v>
      </c>
      <c r="B345" s="106" t="s">
        <v>245</v>
      </c>
      <c r="C345" s="106" t="s">
        <v>250</v>
      </c>
      <c r="D345" s="106" t="s">
        <v>251</v>
      </c>
      <c r="E345">
        <v>6532</v>
      </c>
      <c r="F345" s="106" t="s">
        <v>2297</v>
      </c>
      <c r="G345" s="106" t="s">
        <v>248</v>
      </c>
      <c r="H345" s="106" t="s">
        <v>253</v>
      </c>
      <c r="I345" s="106" t="s">
        <v>273</v>
      </c>
      <c r="J345" s="106" t="s">
        <v>2966</v>
      </c>
    </row>
    <row r="346" spans="1:10" x14ac:dyDescent="0.2">
      <c r="A346" s="106" t="s">
        <v>1652</v>
      </c>
      <c r="B346" s="106" t="s">
        <v>245</v>
      </c>
      <c r="C346" s="106" t="s">
        <v>255</v>
      </c>
      <c r="D346" s="106" t="s">
        <v>247</v>
      </c>
      <c r="E346">
        <v>6552</v>
      </c>
      <c r="F346" s="106" t="s">
        <v>1925</v>
      </c>
      <c r="G346" s="106" t="s">
        <v>248</v>
      </c>
      <c r="H346" s="106" t="s">
        <v>253</v>
      </c>
      <c r="I346" s="106">
        <v>110</v>
      </c>
      <c r="J346" s="106"/>
    </row>
    <row r="347" spans="1:10" x14ac:dyDescent="0.2">
      <c r="A347" s="106" t="s">
        <v>1652</v>
      </c>
      <c r="B347" s="106" t="s">
        <v>245</v>
      </c>
      <c r="C347" s="106" t="s">
        <v>250</v>
      </c>
      <c r="D347" s="106" t="s">
        <v>247</v>
      </c>
      <c r="E347">
        <v>6572</v>
      </c>
      <c r="F347" s="106" t="s">
        <v>2298</v>
      </c>
      <c r="G347" s="106" t="s">
        <v>248</v>
      </c>
      <c r="H347" s="106" t="s">
        <v>253</v>
      </c>
      <c r="I347" s="106">
        <v>453</v>
      </c>
      <c r="J347" s="106"/>
    </row>
    <row r="348" spans="1:10" x14ac:dyDescent="0.2">
      <c r="A348" s="106" t="s">
        <v>1652</v>
      </c>
      <c r="B348" s="106" t="s">
        <v>245</v>
      </c>
      <c r="C348" s="106" t="s">
        <v>250</v>
      </c>
      <c r="D348" s="106" t="s">
        <v>247</v>
      </c>
      <c r="E348">
        <v>6578</v>
      </c>
      <c r="F348" s="106" t="s">
        <v>310</v>
      </c>
      <c r="G348" s="106" t="s">
        <v>256</v>
      </c>
      <c r="H348" s="106" t="s">
        <v>253</v>
      </c>
      <c r="I348" s="106">
        <v>29</v>
      </c>
      <c r="J348" s="106"/>
    </row>
    <row r="349" spans="1:10" x14ac:dyDescent="0.2">
      <c r="A349" s="106" t="s">
        <v>1652</v>
      </c>
      <c r="B349" s="106" t="s">
        <v>245</v>
      </c>
      <c r="C349" s="106" t="s">
        <v>257</v>
      </c>
      <c r="D349" s="106" t="s">
        <v>247</v>
      </c>
      <c r="E349">
        <v>6866</v>
      </c>
      <c r="F349" s="106" t="s">
        <v>1654</v>
      </c>
      <c r="G349" s="106" t="s">
        <v>248</v>
      </c>
      <c r="H349" s="106" t="s">
        <v>268</v>
      </c>
      <c r="I349" s="106">
        <v>421</v>
      </c>
      <c r="J349" s="106"/>
    </row>
    <row r="350" spans="1:10" x14ac:dyDescent="0.2">
      <c r="A350" s="106" t="s">
        <v>1652</v>
      </c>
      <c r="B350" s="106" t="s">
        <v>245</v>
      </c>
      <c r="C350" s="106" t="s">
        <v>257</v>
      </c>
      <c r="D350" s="106" t="s">
        <v>247</v>
      </c>
      <c r="E350">
        <v>7083</v>
      </c>
      <c r="F350" s="106" t="s">
        <v>1422</v>
      </c>
      <c r="G350" s="106" t="s">
        <v>260</v>
      </c>
      <c r="H350" s="106" t="s">
        <v>253</v>
      </c>
      <c r="I350" s="106">
        <v>38</v>
      </c>
      <c r="J350" s="106"/>
    </row>
    <row r="351" spans="1:10" x14ac:dyDescent="0.2">
      <c r="A351" s="106" t="s">
        <v>1652</v>
      </c>
      <c r="B351" s="106" t="s">
        <v>245</v>
      </c>
      <c r="C351" s="106" t="s">
        <v>255</v>
      </c>
      <c r="D351" s="106" t="s">
        <v>247</v>
      </c>
      <c r="E351">
        <v>7268</v>
      </c>
      <c r="F351" s="106" t="s">
        <v>2380</v>
      </c>
      <c r="G351" s="106" t="s">
        <v>252</v>
      </c>
      <c r="H351" s="106" t="s">
        <v>272</v>
      </c>
      <c r="I351" s="106">
        <v>22</v>
      </c>
      <c r="J351" s="106"/>
    </row>
    <row r="352" spans="1:10" x14ac:dyDescent="0.2">
      <c r="A352" s="106" t="s">
        <v>1652</v>
      </c>
      <c r="B352" s="106" t="s">
        <v>245</v>
      </c>
      <c r="C352" s="106" t="s">
        <v>255</v>
      </c>
      <c r="D352" s="106" t="s">
        <v>247</v>
      </c>
      <c r="E352">
        <v>7280</v>
      </c>
      <c r="F352" s="106" t="s">
        <v>2454</v>
      </c>
      <c r="G352" s="106" t="s">
        <v>248</v>
      </c>
      <c r="H352" s="106" t="s">
        <v>268</v>
      </c>
      <c r="I352" s="106">
        <v>213</v>
      </c>
      <c r="J352" s="106"/>
    </row>
    <row r="353" spans="1:10" x14ac:dyDescent="0.2">
      <c r="A353" s="106" t="s">
        <v>1652</v>
      </c>
      <c r="B353" s="106" t="s">
        <v>245</v>
      </c>
      <c r="C353" s="106" t="s">
        <v>250</v>
      </c>
      <c r="D353" s="106" t="s">
        <v>251</v>
      </c>
      <c r="E353">
        <v>7610</v>
      </c>
      <c r="F353" s="106" t="s">
        <v>1818</v>
      </c>
      <c r="G353" s="106" t="s">
        <v>252</v>
      </c>
      <c r="H353" s="106" t="s">
        <v>258</v>
      </c>
      <c r="I353" s="106">
        <v>76</v>
      </c>
      <c r="J353" s="106"/>
    </row>
    <row r="354" spans="1:10" x14ac:dyDescent="0.2">
      <c r="A354" s="106" t="s">
        <v>1652</v>
      </c>
      <c r="B354" s="106" t="s">
        <v>245</v>
      </c>
      <c r="C354" s="106" t="s">
        <v>250</v>
      </c>
      <c r="D354" s="106" t="s">
        <v>247</v>
      </c>
      <c r="E354">
        <v>7719</v>
      </c>
      <c r="F354" s="106" t="s">
        <v>1847</v>
      </c>
      <c r="G354" s="106" t="s">
        <v>256</v>
      </c>
      <c r="H354" s="106" t="s">
        <v>308</v>
      </c>
      <c r="I354" s="106">
        <v>17</v>
      </c>
      <c r="J354" s="106"/>
    </row>
    <row r="355" spans="1:10" x14ac:dyDescent="0.2">
      <c r="A355" s="106" t="s">
        <v>1652</v>
      </c>
      <c r="B355" s="106" t="s">
        <v>245</v>
      </c>
      <c r="C355" s="106" t="s">
        <v>250</v>
      </c>
      <c r="D355" s="106" t="s">
        <v>247</v>
      </c>
      <c r="E355">
        <v>7807</v>
      </c>
      <c r="F355" s="106" t="s">
        <v>1547</v>
      </c>
      <c r="G355" s="106" t="s">
        <v>252</v>
      </c>
      <c r="H355" s="106" t="s">
        <v>265</v>
      </c>
      <c r="I355" s="106">
        <v>36</v>
      </c>
      <c r="J355" s="106"/>
    </row>
    <row r="356" spans="1:10" x14ac:dyDescent="0.2">
      <c r="A356" s="106" t="s">
        <v>1652</v>
      </c>
      <c r="B356" s="106" t="s">
        <v>245</v>
      </c>
      <c r="C356" s="106" t="s">
        <v>255</v>
      </c>
      <c r="D356" s="106" t="s">
        <v>247</v>
      </c>
      <c r="E356">
        <v>7808</v>
      </c>
      <c r="F356" s="106" t="s">
        <v>1803</v>
      </c>
      <c r="G356" s="106" t="s">
        <v>252</v>
      </c>
      <c r="H356" s="106" t="s">
        <v>265</v>
      </c>
      <c r="I356" s="106">
        <v>22</v>
      </c>
      <c r="J356" s="106"/>
    </row>
    <row r="357" spans="1:10" x14ac:dyDescent="0.2">
      <c r="A357" s="106" t="s">
        <v>1652</v>
      </c>
      <c r="B357" s="106" t="s">
        <v>245</v>
      </c>
      <c r="C357" s="106" t="s">
        <v>257</v>
      </c>
      <c r="D357" s="106" t="s">
        <v>247</v>
      </c>
      <c r="E357">
        <v>7879</v>
      </c>
      <c r="F357" s="106" t="s">
        <v>850</v>
      </c>
      <c r="G357" s="106" t="s">
        <v>256</v>
      </c>
      <c r="H357" s="106" t="s">
        <v>265</v>
      </c>
      <c r="I357" s="106">
        <v>109</v>
      </c>
      <c r="J357" s="106"/>
    </row>
    <row r="358" spans="1:10" x14ac:dyDescent="0.2">
      <c r="A358" s="106" t="s">
        <v>1652</v>
      </c>
      <c r="B358" s="106" t="s">
        <v>245</v>
      </c>
      <c r="C358" s="106" t="s">
        <v>257</v>
      </c>
      <c r="D358" s="106" t="s">
        <v>247</v>
      </c>
      <c r="E358">
        <v>7997</v>
      </c>
      <c r="F358" s="106" t="s">
        <v>2299</v>
      </c>
      <c r="G358" s="106" t="s">
        <v>256</v>
      </c>
      <c r="H358" s="106" t="s">
        <v>265</v>
      </c>
      <c r="I358" s="106">
        <v>13</v>
      </c>
      <c r="J358" s="106"/>
    </row>
    <row r="359" spans="1:10" x14ac:dyDescent="0.2">
      <c r="A359" s="106" t="s">
        <v>1652</v>
      </c>
      <c r="B359" s="106" t="s">
        <v>245</v>
      </c>
      <c r="C359" s="106" t="s">
        <v>250</v>
      </c>
      <c r="D359" s="106" t="s">
        <v>247</v>
      </c>
      <c r="E359">
        <v>8237</v>
      </c>
      <c r="F359" s="106" t="s">
        <v>2300</v>
      </c>
      <c r="G359" s="106" t="s">
        <v>248</v>
      </c>
      <c r="H359" s="106" t="s">
        <v>258</v>
      </c>
      <c r="I359" s="106">
        <v>375</v>
      </c>
      <c r="J359" s="106"/>
    </row>
    <row r="360" spans="1:10" x14ac:dyDescent="0.2">
      <c r="A360" s="106" t="s">
        <v>1652</v>
      </c>
      <c r="B360" s="106" t="s">
        <v>245</v>
      </c>
      <c r="C360" s="106" t="s">
        <v>255</v>
      </c>
      <c r="D360" s="106" t="s">
        <v>247</v>
      </c>
      <c r="E360">
        <v>8940</v>
      </c>
      <c r="F360" s="106" t="s">
        <v>2302</v>
      </c>
      <c r="G360" s="106" t="s">
        <v>248</v>
      </c>
      <c r="H360" s="106" t="s">
        <v>269</v>
      </c>
      <c r="I360">
        <v>44</v>
      </c>
    </row>
    <row r="361" spans="1:10" x14ac:dyDescent="0.2">
      <c r="A361" s="106" t="s">
        <v>1652</v>
      </c>
      <c r="B361" s="106" t="s">
        <v>245</v>
      </c>
      <c r="C361" s="106" t="s">
        <v>255</v>
      </c>
      <c r="D361" s="106" t="s">
        <v>251</v>
      </c>
      <c r="E361">
        <v>8966</v>
      </c>
      <c r="F361" s="106" t="s">
        <v>2303</v>
      </c>
      <c r="G361" s="106" t="s">
        <v>277</v>
      </c>
      <c r="H361" s="106" t="s">
        <v>278</v>
      </c>
      <c r="I361" s="106" t="s">
        <v>273</v>
      </c>
      <c r="J361" s="106" t="s">
        <v>2967</v>
      </c>
    </row>
    <row r="362" spans="1:10" x14ac:dyDescent="0.2">
      <c r="A362" s="106" t="s">
        <v>1652</v>
      </c>
      <c r="B362" s="106" t="s">
        <v>245</v>
      </c>
      <c r="C362" s="106" t="s">
        <v>246</v>
      </c>
      <c r="D362" s="106" t="s">
        <v>247</v>
      </c>
      <c r="E362">
        <v>9270</v>
      </c>
      <c r="F362" s="106" t="s">
        <v>2304</v>
      </c>
      <c r="G362" s="106" t="s">
        <v>260</v>
      </c>
      <c r="H362" s="106" t="s">
        <v>254</v>
      </c>
      <c r="I362" s="106">
        <v>220</v>
      </c>
      <c r="J362" s="106"/>
    </row>
    <row r="363" spans="1:10" x14ac:dyDescent="0.2">
      <c r="A363" s="106" t="s">
        <v>1652</v>
      </c>
      <c r="B363" s="106" t="s">
        <v>245</v>
      </c>
      <c r="C363" s="106" t="s">
        <v>255</v>
      </c>
      <c r="D363" s="106" t="s">
        <v>251</v>
      </c>
      <c r="E363">
        <v>9281</v>
      </c>
      <c r="F363" s="106" t="s">
        <v>2305</v>
      </c>
      <c r="G363" s="106" t="s">
        <v>277</v>
      </c>
      <c r="H363" s="106" t="s">
        <v>278</v>
      </c>
      <c r="I363" s="106">
        <v>219</v>
      </c>
      <c r="J363" s="106"/>
    </row>
    <row r="364" spans="1:10" x14ac:dyDescent="0.2">
      <c r="A364" s="106" t="s">
        <v>1652</v>
      </c>
      <c r="B364" s="106" t="s">
        <v>245</v>
      </c>
      <c r="C364" s="106" t="s">
        <v>257</v>
      </c>
      <c r="D364" s="106" t="s">
        <v>251</v>
      </c>
      <c r="E364">
        <v>9286</v>
      </c>
      <c r="F364" s="106" t="s">
        <v>2306</v>
      </c>
      <c r="G364" s="106" t="s">
        <v>277</v>
      </c>
      <c r="H364" s="106" t="s">
        <v>278</v>
      </c>
      <c r="I364">
        <v>86</v>
      </c>
    </row>
    <row r="365" spans="1:10" x14ac:dyDescent="0.2">
      <c r="A365" s="106" t="s">
        <v>1652</v>
      </c>
      <c r="B365" s="106" t="s">
        <v>245</v>
      </c>
      <c r="C365" s="106" t="s">
        <v>255</v>
      </c>
      <c r="D365" s="106" t="s">
        <v>251</v>
      </c>
      <c r="E365">
        <v>9287</v>
      </c>
      <c r="F365" s="106" t="s">
        <v>2307</v>
      </c>
      <c r="G365" s="106" t="s">
        <v>277</v>
      </c>
      <c r="H365" s="106" t="s">
        <v>278</v>
      </c>
      <c r="I365" s="106">
        <v>69</v>
      </c>
      <c r="J365" s="106"/>
    </row>
    <row r="366" spans="1:10" x14ac:dyDescent="0.2">
      <c r="A366" s="106" t="s">
        <v>1652</v>
      </c>
      <c r="B366" s="106" t="s">
        <v>245</v>
      </c>
      <c r="C366" s="106" t="s">
        <v>255</v>
      </c>
      <c r="D366" s="106" t="s">
        <v>247</v>
      </c>
      <c r="E366">
        <v>9366</v>
      </c>
      <c r="F366" s="106" t="s">
        <v>2797</v>
      </c>
      <c r="G366" s="106" t="s">
        <v>248</v>
      </c>
      <c r="H366" s="106" t="s">
        <v>1484</v>
      </c>
      <c r="I366" s="106">
        <v>36</v>
      </c>
      <c r="J366" s="106"/>
    </row>
    <row r="367" spans="1:10" x14ac:dyDescent="0.2">
      <c r="A367" s="106" t="s">
        <v>1652</v>
      </c>
      <c r="B367" s="106" t="s">
        <v>245</v>
      </c>
      <c r="C367" s="106" t="s">
        <v>257</v>
      </c>
      <c r="D367" s="106" t="s">
        <v>247</v>
      </c>
      <c r="E367">
        <v>9647</v>
      </c>
      <c r="F367" s="106" t="s">
        <v>2308</v>
      </c>
      <c r="G367" s="106" t="s">
        <v>252</v>
      </c>
      <c r="H367" s="106" t="s">
        <v>253</v>
      </c>
      <c r="I367" s="106">
        <v>15</v>
      </c>
      <c r="J367" s="106"/>
    </row>
    <row r="368" spans="1:10" x14ac:dyDescent="0.2">
      <c r="A368" s="106" t="s">
        <v>1652</v>
      </c>
      <c r="B368" s="106" t="s">
        <v>245</v>
      </c>
      <c r="C368" s="106" t="s">
        <v>246</v>
      </c>
      <c r="D368" s="106" t="s">
        <v>247</v>
      </c>
      <c r="E368">
        <v>9979</v>
      </c>
      <c r="F368" s="106" t="s">
        <v>2309</v>
      </c>
      <c r="G368" s="106" t="s">
        <v>248</v>
      </c>
      <c r="H368" s="106" t="s">
        <v>258</v>
      </c>
      <c r="I368">
        <v>285</v>
      </c>
    </row>
    <row r="369" spans="1:10" x14ac:dyDescent="0.2">
      <c r="A369" s="106" t="s">
        <v>2310</v>
      </c>
      <c r="B369" s="106" t="s">
        <v>245</v>
      </c>
      <c r="C369" s="106" t="s">
        <v>255</v>
      </c>
      <c r="D369" s="106" t="s">
        <v>251</v>
      </c>
      <c r="E369">
        <v>8977</v>
      </c>
      <c r="F369" s="106" t="s">
        <v>2311</v>
      </c>
      <c r="G369" s="106" t="s">
        <v>277</v>
      </c>
      <c r="H369" s="106" t="s">
        <v>278</v>
      </c>
      <c r="I369" s="106">
        <v>920</v>
      </c>
      <c r="J369" s="106"/>
    </row>
    <row r="370" spans="1:10" x14ac:dyDescent="0.2">
      <c r="A370" s="106" t="s">
        <v>2312</v>
      </c>
      <c r="B370" s="106" t="s">
        <v>245</v>
      </c>
      <c r="C370" s="106" t="s">
        <v>255</v>
      </c>
      <c r="D370" s="106" t="s">
        <v>247</v>
      </c>
      <c r="E370">
        <v>2168</v>
      </c>
      <c r="F370" s="106" t="s">
        <v>2741</v>
      </c>
      <c r="G370" s="106" t="s">
        <v>248</v>
      </c>
      <c r="H370" s="106" t="s">
        <v>253</v>
      </c>
      <c r="I370" s="106">
        <v>492</v>
      </c>
      <c r="J370" s="106"/>
    </row>
    <row r="371" spans="1:10" x14ac:dyDescent="0.2">
      <c r="A371" s="106" t="s">
        <v>2312</v>
      </c>
      <c r="B371" s="106" t="s">
        <v>245</v>
      </c>
      <c r="C371" s="106" t="s">
        <v>255</v>
      </c>
      <c r="D371" s="106" t="s">
        <v>251</v>
      </c>
      <c r="E371">
        <v>2979</v>
      </c>
      <c r="F371" s="106" t="s">
        <v>2313</v>
      </c>
      <c r="G371" s="106" t="s">
        <v>277</v>
      </c>
      <c r="H371" s="106" t="s">
        <v>278</v>
      </c>
      <c r="I371" s="106">
        <v>674</v>
      </c>
      <c r="J371" s="106"/>
    </row>
    <row r="372" spans="1:10" x14ac:dyDescent="0.2">
      <c r="A372" s="106" t="s">
        <v>2312</v>
      </c>
      <c r="B372" s="106" t="s">
        <v>245</v>
      </c>
      <c r="C372" s="106" t="s">
        <v>255</v>
      </c>
      <c r="D372" s="106" t="s">
        <v>251</v>
      </c>
      <c r="E372">
        <v>8960</v>
      </c>
      <c r="F372" s="106" t="s">
        <v>2314</v>
      </c>
      <c r="G372" s="106" t="s">
        <v>277</v>
      </c>
      <c r="H372" s="106" t="s">
        <v>278</v>
      </c>
      <c r="I372" s="106" t="s">
        <v>302</v>
      </c>
      <c r="J372" s="106" t="s">
        <v>2799</v>
      </c>
    </row>
    <row r="373" spans="1:10" x14ac:dyDescent="0.2">
      <c r="A373" s="106" t="s">
        <v>2312</v>
      </c>
      <c r="B373" s="106" t="s">
        <v>245</v>
      </c>
      <c r="C373" s="106" t="s">
        <v>255</v>
      </c>
      <c r="D373" s="106" t="s">
        <v>251</v>
      </c>
      <c r="E373">
        <v>8976</v>
      </c>
      <c r="F373" s="106" t="s">
        <v>952</v>
      </c>
      <c r="G373" s="106" t="s">
        <v>277</v>
      </c>
      <c r="H373" s="106" t="s">
        <v>278</v>
      </c>
      <c r="I373" t="s">
        <v>302</v>
      </c>
      <c r="J373" t="s">
        <v>2968</v>
      </c>
    </row>
    <row r="374" spans="1:10" x14ac:dyDescent="0.2">
      <c r="A374" s="106" t="s">
        <v>2054</v>
      </c>
      <c r="B374" s="106" t="s">
        <v>245</v>
      </c>
      <c r="C374" s="106" t="s">
        <v>255</v>
      </c>
      <c r="D374" s="106" t="s">
        <v>251</v>
      </c>
      <c r="E374">
        <v>3472</v>
      </c>
      <c r="F374" s="106" t="s">
        <v>2316</v>
      </c>
      <c r="G374" s="106" t="s">
        <v>277</v>
      </c>
      <c r="H374" s="106" t="s">
        <v>278</v>
      </c>
      <c r="I374" s="106">
        <v>163</v>
      </c>
      <c r="J374" s="106"/>
    </row>
    <row r="375" spans="1:10" x14ac:dyDescent="0.2">
      <c r="A375" s="106" t="s">
        <v>2054</v>
      </c>
      <c r="B375" s="106" t="s">
        <v>245</v>
      </c>
      <c r="C375" s="106" t="s">
        <v>250</v>
      </c>
      <c r="D375" s="106" t="s">
        <v>247</v>
      </c>
      <c r="E375">
        <v>6146</v>
      </c>
      <c r="F375" s="106" t="s">
        <v>2055</v>
      </c>
      <c r="G375" s="106" t="s">
        <v>248</v>
      </c>
      <c r="H375" s="106" t="s">
        <v>264</v>
      </c>
      <c r="I375" t="s">
        <v>1964</v>
      </c>
      <c r="J375" t="s">
        <v>2969</v>
      </c>
    </row>
    <row r="376" spans="1:10" x14ac:dyDescent="0.2">
      <c r="A376" s="106" t="s">
        <v>1747</v>
      </c>
      <c r="B376" s="106" t="s">
        <v>296</v>
      </c>
      <c r="C376" s="106" t="s">
        <v>246</v>
      </c>
      <c r="D376" s="106" t="s">
        <v>247</v>
      </c>
      <c r="E376">
        <v>4751</v>
      </c>
      <c r="F376" s="106" t="s">
        <v>2381</v>
      </c>
      <c r="G376" s="106" t="s">
        <v>248</v>
      </c>
      <c r="H376" s="106" t="s">
        <v>253</v>
      </c>
      <c r="I376" s="106" t="s">
        <v>294</v>
      </c>
      <c r="J376" s="106" t="s">
        <v>2970</v>
      </c>
    </row>
    <row r="377" spans="1:10" x14ac:dyDescent="0.2">
      <c r="A377" s="106" t="s">
        <v>1747</v>
      </c>
      <c r="B377" s="106" t="s">
        <v>245</v>
      </c>
      <c r="C377" s="106" t="s">
        <v>257</v>
      </c>
      <c r="D377" s="106" t="s">
        <v>251</v>
      </c>
      <c r="E377">
        <v>2268</v>
      </c>
      <c r="F377" s="106" t="s">
        <v>314</v>
      </c>
      <c r="G377" s="106" t="s">
        <v>252</v>
      </c>
      <c r="H377" s="106" t="s">
        <v>249</v>
      </c>
      <c r="I377" s="106">
        <v>391</v>
      </c>
      <c r="J377" s="106"/>
    </row>
    <row r="378" spans="1:10" x14ac:dyDescent="0.2">
      <c r="A378" s="106" t="s">
        <v>1747</v>
      </c>
      <c r="B378" s="106" t="s">
        <v>245</v>
      </c>
      <c r="C378" s="106" t="s">
        <v>255</v>
      </c>
      <c r="D378" s="106" t="s">
        <v>251</v>
      </c>
      <c r="E378">
        <v>3283</v>
      </c>
      <c r="F378" s="106" t="s">
        <v>2283</v>
      </c>
      <c r="G378" s="106" t="s">
        <v>277</v>
      </c>
      <c r="H378" s="106" t="s">
        <v>278</v>
      </c>
      <c r="I378" s="106" t="s">
        <v>1421</v>
      </c>
      <c r="J378" s="106" t="s">
        <v>2971</v>
      </c>
    </row>
    <row r="379" spans="1:10" x14ac:dyDescent="0.2">
      <c r="A379" s="106" t="s">
        <v>1747</v>
      </c>
      <c r="B379" s="106" t="s">
        <v>245</v>
      </c>
      <c r="C379" s="106" t="s">
        <v>250</v>
      </c>
      <c r="D379" s="106" t="s">
        <v>247</v>
      </c>
      <c r="E379">
        <v>8595</v>
      </c>
      <c r="F379" s="106" t="s">
        <v>2607</v>
      </c>
      <c r="G379" s="106" t="s">
        <v>248</v>
      </c>
      <c r="H379" s="106" t="s">
        <v>1480</v>
      </c>
      <c r="I379" s="106" t="s">
        <v>273</v>
      </c>
      <c r="J379" s="106" t="s">
        <v>2831</v>
      </c>
    </row>
    <row r="380" spans="1:10" x14ac:dyDescent="0.2">
      <c r="A380" s="106" t="s">
        <v>2481</v>
      </c>
      <c r="B380" s="106" t="s">
        <v>245</v>
      </c>
      <c r="C380" s="106" t="s">
        <v>250</v>
      </c>
      <c r="D380" s="106" t="s">
        <v>247</v>
      </c>
      <c r="E380">
        <v>7475</v>
      </c>
      <c r="F380" s="106" t="s">
        <v>2482</v>
      </c>
      <c r="G380" s="106" t="s">
        <v>248</v>
      </c>
      <c r="H380" s="106" t="s">
        <v>258</v>
      </c>
      <c r="I380" s="106">
        <v>203</v>
      </c>
      <c r="J380" s="106"/>
    </row>
    <row r="381" spans="1:10" x14ac:dyDescent="0.2">
      <c r="A381" s="106" t="s">
        <v>1748</v>
      </c>
      <c r="B381" s="106" t="s">
        <v>296</v>
      </c>
      <c r="C381" s="106" t="s">
        <v>246</v>
      </c>
      <c r="D381" s="106" t="s">
        <v>251</v>
      </c>
      <c r="E381">
        <v>2926</v>
      </c>
      <c r="F381" s="106" t="s">
        <v>1375</v>
      </c>
      <c r="G381" s="106" t="s">
        <v>256</v>
      </c>
      <c r="H381" s="106" t="s">
        <v>249</v>
      </c>
      <c r="I381" s="106">
        <v>14</v>
      </c>
      <c r="J381" s="106"/>
    </row>
    <row r="382" spans="1:10" x14ac:dyDescent="0.2">
      <c r="A382" s="106" t="s">
        <v>1748</v>
      </c>
      <c r="B382" s="106" t="s">
        <v>809</v>
      </c>
      <c r="C382" s="106" t="s">
        <v>257</v>
      </c>
      <c r="D382" s="106" t="s">
        <v>247</v>
      </c>
      <c r="E382">
        <v>4519</v>
      </c>
      <c r="F382" s="106" t="s">
        <v>1483</v>
      </c>
      <c r="G382" s="106" t="s">
        <v>248</v>
      </c>
      <c r="H382" s="106" t="s">
        <v>283</v>
      </c>
      <c r="I382" s="106" t="s">
        <v>2972</v>
      </c>
      <c r="J382" s="106" t="s">
        <v>2973</v>
      </c>
    </row>
    <row r="383" spans="1:10" x14ac:dyDescent="0.2">
      <c r="A383" s="106" t="s">
        <v>1748</v>
      </c>
      <c r="B383" s="106" t="s">
        <v>245</v>
      </c>
      <c r="C383" s="106" t="s">
        <v>250</v>
      </c>
      <c r="D383" s="106" t="s">
        <v>251</v>
      </c>
      <c r="E383">
        <v>4556</v>
      </c>
      <c r="F383" s="106" t="s">
        <v>1514</v>
      </c>
      <c r="G383" s="106" t="s">
        <v>252</v>
      </c>
      <c r="H383" s="106" t="s">
        <v>283</v>
      </c>
      <c r="I383" s="106">
        <v>44</v>
      </c>
      <c r="J383" s="106"/>
    </row>
    <row r="384" spans="1:10" x14ac:dyDescent="0.2">
      <c r="A384" s="106" t="s">
        <v>1748</v>
      </c>
      <c r="B384" s="106" t="s">
        <v>245</v>
      </c>
      <c r="C384" s="106" t="s">
        <v>250</v>
      </c>
      <c r="D384" s="106" t="s">
        <v>247</v>
      </c>
      <c r="E384">
        <v>6923</v>
      </c>
      <c r="F384" s="106" t="s">
        <v>2382</v>
      </c>
      <c r="G384" s="106" t="s">
        <v>248</v>
      </c>
      <c r="H384" s="106" t="s">
        <v>268</v>
      </c>
      <c r="I384" s="106" t="s">
        <v>288</v>
      </c>
      <c r="J384" s="106" t="s">
        <v>2974</v>
      </c>
    </row>
    <row r="385" spans="1:10" x14ac:dyDescent="0.2">
      <c r="A385" s="106" t="s">
        <v>1748</v>
      </c>
      <c r="B385" s="106" t="s">
        <v>245</v>
      </c>
      <c r="C385" s="106" t="s">
        <v>250</v>
      </c>
      <c r="D385" s="106" t="s">
        <v>247</v>
      </c>
      <c r="E385">
        <v>7466</v>
      </c>
      <c r="F385" s="106" t="s">
        <v>1486</v>
      </c>
      <c r="G385" s="106" t="s">
        <v>248</v>
      </c>
      <c r="H385" s="106" t="s">
        <v>254</v>
      </c>
      <c r="I385" s="106">
        <v>148</v>
      </c>
      <c r="J385" s="106"/>
    </row>
    <row r="386" spans="1:10" x14ac:dyDescent="0.2">
      <c r="A386" s="106" t="s">
        <v>1749</v>
      </c>
      <c r="B386" s="106" t="s">
        <v>267</v>
      </c>
      <c r="C386" s="106" t="s">
        <v>250</v>
      </c>
      <c r="D386" s="106" t="s">
        <v>247</v>
      </c>
      <c r="E386">
        <v>2002</v>
      </c>
      <c r="F386" s="106" t="s">
        <v>2455</v>
      </c>
      <c r="G386" s="106" t="s">
        <v>248</v>
      </c>
      <c r="H386" s="106" t="s">
        <v>249</v>
      </c>
      <c r="I386" s="106" t="s">
        <v>288</v>
      </c>
      <c r="J386" s="106" t="s">
        <v>2975</v>
      </c>
    </row>
    <row r="387" spans="1:10" x14ac:dyDescent="0.2">
      <c r="A387" s="106" t="s">
        <v>1749</v>
      </c>
      <c r="B387" s="106" t="s">
        <v>267</v>
      </c>
      <c r="C387" s="106" t="s">
        <v>250</v>
      </c>
      <c r="D387" s="106" t="s">
        <v>247</v>
      </c>
      <c r="E387">
        <v>9478</v>
      </c>
      <c r="F387" s="106" t="s">
        <v>2976</v>
      </c>
      <c r="G387" s="106" t="s">
        <v>252</v>
      </c>
      <c r="H387" s="106" t="s">
        <v>259</v>
      </c>
      <c r="I387">
        <v>38</v>
      </c>
    </row>
    <row r="388" spans="1:10" x14ac:dyDescent="0.2">
      <c r="A388" s="106" t="s">
        <v>1749</v>
      </c>
      <c r="B388" s="106" t="s">
        <v>245</v>
      </c>
      <c r="C388" s="106" t="s">
        <v>250</v>
      </c>
      <c r="D388" s="106" t="s">
        <v>247</v>
      </c>
      <c r="E388">
        <v>2670</v>
      </c>
      <c r="F388" s="106" t="s">
        <v>2317</v>
      </c>
      <c r="G388" s="106" t="s">
        <v>248</v>
      </c>
      <c r="H388" s="106" t="s">
        <v>258</v>
      </c>
      <c r="I388" s="106" t="s">
        <v>263</v>
      </c>
      <c r="J388" s="106" t="s">
        <v>2977</v>
      </c>
    </row>
    <row r="389" spans="1:10" x14ac:dyDescent="0.2">
      <c r="A389" s="106" t="s">
        <v>1749</v>
      </c>
      <c r="B389" s="106" t="s">
        <v>245</v>
      </c>
      <c r="C389" s="106" t="s">
        <v>257</v>
      </c>
      <c r="D389" s="106" t="s">
        <v>251</v>
      </c>
      <c r="E389">
        <v>5015</v>
      </c>
      <c r="F389" s="106" t="s">
        <v>1491</v>
      </c>
      <c r="G389" s="106" t="s">
        <v>248</v>
      </c>
      <c r="H389" s="106" t="s">
        <v>1492</v>
      </c>
      <c r="I389" s="106">
        <v>279</v>
      </c>
      <c r="J389" s="106"/>
    </row>
    <row r="390" spans="1:10" x14ac:dyDescent="0.2">
      <c r="A390" s="106" t="s">
        <v>1749</v>
      </c>
      <c r="B390" s="106" t="s">
        <v>245</v>
      </c>
      <c r="C390" s="106" t="s">
        <v>250</v>
      </c>
      <c r="D390" s="106" t="s">
        <v>247</v>
      </c>
      <c r="E390">
        <v>5936</v>
      </c>
      <c r="F390" s="106" t="s">
        <v>1531</v>
      </c>
      <c r="G390" s="106" t="s">
        <v>248</v>
      </c>
      <c r="H390" s="106" t="s">
        <v>262</v>
      </c>
      <c r="I390" s="106">
        <v>46</v>
      </c>
      <c r="J390" s="106"/>
    </row>
    <row r="391" spans="1:10" x14ac:dyDescent="0.2">
      <c r="A391" s="106" t="s">
        <v>1749</v>
      </c>
      <c r="B391" s="106" t="s">
        <v>245</v>
      </c>
      <c r="C391" s="106" t="s">
        <v>257</v>
      </c>
      <c r="D391" s="106" t="s">
        <v>247</v>
      </c>
      <c r="E391">
        <v>7309</v>
      </c>
      <c r="F391" s="106" t="s">
        <v>2978</v>
      </c>
      <c r="G391" s="106" t="s">
        <v>248</v>
      </c>
      <c r="H391" s="106" t="s">
        <v>272</v>
      </c>
      <c r="I391" t="s">
        <v>2571</v>
      </c>
      <c r="J391" t="s">
        <v>2979</v>
      </c>
    </row>
    <row r="392" spans="1:10" x14ac:dyDescent="0.2">
      <c r="A392" s="106" t="s">
        <v>1749</v>
      </c>
      <c r="B392" s="106" t="s">
        <v>245</v>
      </c>
      <c r="C392" s="106" t="s">
        <v>250</v>
      </c>
      <c r="D392" s="106" t="s">
        <v>247</v>
      </c>
      <c r="E392">
        <v>8818</v>
      </c>
      <c r="F392" s="106" t="s">
        <v>810</v>
      </c>
      <c r="G392" s="106" t="s">
        <v>248</v>
      </c>
      <c r="H392" s="106" t="s">
        <v>269</v>
      </c>
      <c r="I392">
        <v>718</v>
      </c>
    </row>
    <row r="393" spans="1:10" x14ac:dyDescent="0.2">
      <c r="A393" s="106" t="s">
        <v>1749</v>
      </c>
      <c r="B393" s="106" t="s">
        <v>245</v>
      </c>
      <c r="C393" s="106" t="s">
        <v>250</v>
      </c>
      <c r="D393" s="106" t="s">
        <v>247</v>
      </c>
      <c r="E393">
        <v>9861</v>
      </c>
      <c r="F393" s="106" t="s">
        <v>2318</v>
      </c>
      <c r="G393" s="106" t="s">
        <v>248</v>
      </c>
      <c r="H393" s="106" t="s">
        <v>258</v>
      </c>
      <c r="I393" s="106" t="s">
        <v>273</v>
      </c>
      <c r="J393" s="106" t="s">
        <v>2980</v>
      </c>
    </row>
    <row r="394" spans="1:10" x14ac:dyDescent="0.2">
      <c r="A394" s="106" t="s">
        <v>1775</v>
      </c>
      <c r="B394" s="106" t="s">
        <v>245</v>
      </c>
      <c r="C394" s="106" t="s">
        <v>257</v>
      </c>
      <c r="D394" s="106" t="s">
        <v>247</v>
      </c>
      <c r="E394">
        <v>4452</v>
      </c>
      <c r="F394" s="106" t="s">
        <v>1485</v>
      </c>
      <c r="G394" s="106" t="s">
        <v>248</v>
      </c>
      <c r="H394" s="106" t="s">
        <v>261</v>
      </c>
      <c r="I394" s="106" t="s">
        <v>2644</v>
      </c>
      <c r="J394" s="106" t="s">
        <v>2981</v>
      </c>
    </row>
    <row r="395" spans="1:10" x14ac:dyDescent="0.2">
      <c r="A395" s="106" t="s">
        <v>1775</v>
      </c>
      <c r="B395" s="106" t="s">
        <v>245</v>
      </c>
      <c r="C395" s="106" t="s">
        <v>250</v>
      </c>
      <c r="D395" s="106" t="s">
        <v>247</v>
      </c>
      <c r="E395">
        <v>4987</v>
      </c>
      <c r="F395" s="106" t="s">
        <v>1997</v>
      </c>
      <c r="G395" s="106" t="s">
        <v>256</v>
      </c>
      <c r="H395" s="106" t="s">
        <v>261</v>
      </c>
      <c r="I395" s="106">
        <v>105</v>
      </c>
      <c r="J395" s="106"/>
    </row>
    <row r="396" spans="1:10" x14ac:dyDescent="0.2">
      <c r="A396" s="106" t="s">
        <v>1775</v>
      </c>
      <c r="B396" s="106" t="s">
        <v>245</v>
      </c>
      <c r="C396" s="106" t="s">
        <v>250</v>
      </c>
      <c r="D396" s="106" t="s">
        <v>247</v>
      </c>
      <c r="E396">
        <v>6745</v>
      </c>
      <c r="F396" s="106" t="s">
        <v>2350</v>
      </c>
      <c r="G396" s="106" t="s">
        <v>248</v>
      </c>
      <c r="H396" s="106" t="s">
        <v>268</v>
      </c>
      <c r="I396" s="106">
        <v>370</v>
      </c>
      <c r="J396" s="106"/>
    </row>
    <row r="397" spans="1:10" x14ac:dyDescent="0.2">
      <c r="A397" s="106" t="s">
        <v>1775</v>
      </c>
      <c r="B397" s="106" t="s">
        <v>245</v>
      </c>
      <c r="C397" s="106" t="s">
        <v>250</v>
      </c>
      <c r="D397" s="106" t="s">
        <v>247</v>
      </c>
      <c r="E397">
        <v>7551</v>
      </c>
      <c r="F397" s="106" t="s">
        <v>1574</v>
      </c>
      <c r="G397" s="106" t="s">
        <v>252</v>
      </c>
      <c r="H397" s="106" t="s">
        <v>272</v>
      </c>
      <c r="I397" s="106">
        <v>83</v>
      </c>
      <c r="J397" s="106"/>
    </row>
    <row r="398" spans="1:10" x14ac:dyDescent="0.2">
      <c r="A398" s="106" t="s">
        <v>1775</v>
      </c>
      <c r="B398" s="106" t="s">
        <v>245</v>
      </c>
      <c r="C398" s="106" t="s">
        <v>250</v>
      </c>
      <c r="D398" s="106" t="s">
        <v>247</v>
      </c>
      <c r="E398">
        <v>8242</v>
      </c>
      <c r="F398" s="106" t="s">
        <v>1554</v>
      </c>
      <c r="G398" s="106" t="s">
        <v>248</v>
      </c>
      <c r="H398" s="106" t="s">
        <v>258</v>
      </c>
      <c r="I398" s="106">
        <v>939</v>
      </c>
      <c r="J398" s="106"/>
    </row>
    <row r="399" spans="1:10" x14ac:dyDescent="0.2">
      <c r="A399" s="106" t="s">
        <v>1775</v>
      </c>
      <c r="B399" s="106" t="s">
        <v>245</v>
      </c>
      <c r="C399" s="106" t="s">
        <v>257</v>
      </c>
      <c r="D399" s="106" t="s">
        <v>251</v>
      </c>
      <c r="E399">
        <v>8914</v>
      </c>
      <c r="F399" s="106" t="s">
        <v>1776</v>
      </c>
      <c r="G399" s="106" t="s">
        <v>256</v>
      </c>
      <c r="H399" s="106" t="s">
        <v>269</v>
      </c>
      <c r="I399" s="106">
        <v>118</v>
      </c>
      <c r="J399" s="106"/>
    </row>
    <row r="400" spans="1:10" x14ac:dyDescent="0.2">
      <c r="A400" s="106" t="s">
        <v>1775</v>
      </c>
      <c r="B400" s="106" t="s">
        <v>245</v>
      </c>
      <c r="C400" s="106" t="s">
        <v>250</v>
      </c>
      <c r="D400" s="106" t="s">
        <v>247</v>
      </c>
      <c r="E400">
        <v>9474</v>
      </c>
      <c r="F400" s="106" t="s">
        <v>2982</v>
      </c>
      <c r="G400" s="106" t="s">
        <v>248</v>
      </c>
      <c r="H400" s="106" t="s">
        <v>259</v>
      </c>
      <c r="I400" s="106">
        <v>709</v>
      </c>
      <c r="J400" s="106"/>
    </row>
    <row r="401" spans="1:10" x14ac:dyDescent="0.2">
      <c r="A401" s="106" t="s">
        <v>1775</v>
      </c>
      <c r="B401" s="106" t="s">
        <v>245</v>
      </c>
      <c r="C401" s="106" t="s">
        <v>250</v>
      </c>
      <c r="D401" s="106" t="s">
        <v>247</v>
      </c>
      <c r="E401">
        <v>9698</v>
      </c>
      <c r="F401" s="106" t="s">
        <v>2983</v>
      </c>
      <c r="G401" s="106" t="s">
        <v>252</v>
      </c>
      <c r="H401" s="106" t="s">
        <v>259</v>
      </c>
      <c r="I401" s="106">
        <v>118</v>
      </c>
      <c r="J401" s="106"/>
    </row>
    <row r="402" spans="1:10" x14ac:dyDescent="0.2">
      <c r="A402" s="106" t="s">
        <v>1750</v>
      </c>
      <c r="B402" s="106" t="s">
        <v>296</v>
      </c>
      <c r="C402" s="106" t="s">
        <v>257</v>
      </c>
      <c r="D402" s="106" t="s">
        <v>247</v>
      </c>
      <c r="E402">
        <v>4812</v>
      </c>
      <c r="F402" s="106" t="s">
        <v>2407</v>
      </c>
      <c r="G402" s="106" t="s">
        <v>248</v>
      </c>
      <c r="H402" s="106" t="s">
        <v>259</v>
      </c>
      <c r="I402" s="106" t="s">
        <v>273</v>
      </c>
      <c r="J402" s="106" t="s">
        <v>2984</v>
      </c>
    </row>
    <row r="403" spans="1:10" x14ac:dyDescent="0.2">
      <c r="A403" s="106" t="s">
        <v>1750</v>
      </c>
      <c r="B403" s="106" t="s">
        <v>267</v>
      </c>
      <c r="C403" s="106" t="s">
        <v>257</v>
      </c>
      <c r="D403" s="106" t="s">
        <v>247</v>
      </c>
      <c r="E403">
        <v>4151</v>
      </c>
      <c r="F403" s="106" t="s">
        <v>2056</v>
      </c>
      <c r="G403" s="106" t="s">
        <v>248</v>
      </c>
      <c r="H403" s="106" t="s">
        <v>283</v>
      </c>
      <c r="I403" s="106" t="s">
        <v>2556</v>
      </c>
      <c r="J403" s="106" t="s">
        <v>2985</v>
      </c>
    </row>
    <row r="404" spans="1:10" x14ac:dyDescent="0.2">
      <c r="A404" s="106" t="s">
        <v>1750</v>
      </c>
      <c r="B404" s="106" t="s">
        <v>245</v>
      </c>
      <c r="C404" s="106" t="s">
        <v>250</v>
      </c>
      <c r="D404" s="106" t="s">
        <v>247</v>
      </c>
      <c r="E404">
        <v>2175</v>
      </c>
      <c r="F404" s="106" t="s">
        <v>1504</v>
      </c>
      <c r="G404" s="106" t="s">
        <v>248</v>
      </c>
      <c r="H404" s="106" t="s">
        <v>253</v>
      </c>
      <c r="I404" t="s">
        <v>266</v>
      </c>
      <c r="J404" t="s">
        <v>2926</v>
      </c>
    </row>
    <row r="405" spans="1:10" x14ac:dyDescent="0.2">
      <c r="A405" s="106" t="s">
        <v>1750</v>
      </c>
      <c r="B405" s="106" t="s">
        <v>245</v>
      </c>
      <c r="C405" s="106" t="s">
        <v>250</v>
      </c>
      <c r="D405" s="106" t="s">
        <v>247</v>
      </c>
      <c r="E405">
        <v>3199</v>
      </c>
      <c r="F405" s="106" t="s">
        <v>1583</v>
      </c>
      <c r="G405" s="106" t="s">
        <v>248</v>
      </c>
      <c r="H405" s="106" t="s">
        <v>258</v>
      </c>
      <c r="I405">
        <v>193</v>
      </c>
    </row>
    <row r="406" spans="1:10" x14ac:dyDescent="0.2">
      <c r="A406" s="106" t="s">
        <v>1750</v>
      </c>
      <c r="B406" s="106" t="s">
        <v>245</v>
      </c>
      <c r="C406" s="106" t="s">
        <v>257</v>
      </c>
      <c r="D406" s="106" t="s">
        <v>251</v>
      </c>
      <c r="E406">
        <v>3667</v>
      </c>
      <c r="F406" s="106" t="s">
        <v>1508</v>
      </c>
      <c r="G406" s="106" t="s">
        <v>248</v>
      </c>
      <c r="H406" s="106" t="s">
        <v>259</v>
      </c>
      <c r="I406" s="106">
        <v>85</v>
      </c>
      <c r="J406" s="106"/>
    </row>
    <row r="407" spans="1:10" x14ac:dyDescent="0.2">
      <c r="A407" s="106" t="s">
        <v>1750</v>
      </c>
      <c r="B407" s="106" t="s">
        <v>245</v>
      </c>
      <c r="C407" s="106" t="s">
        <v>250</v>
      </c>
      <c r="D407" s="106" t="s">
        <v>247</v>
      </c>
      <c r="E407">
        <v>4956</v>
      </c>
      <c r="F407" s="106" t="s">
        <v>792</v>
      </c>
      <c r="G407" s="106" t="s">
        <v>248</v>
      </c>
      <c r="H407" s="106" t="s">
        <v>261</v>
      </c>
      <c r="I407" s="106">
        <v>616</v>
      </c>
      <c r="J407" s="106"/>
    </row>
    <row r="408" spans="1:10" x14ac:dyDescent="0.2">
      <c r="A408" s="106" t="s">
        <v>1750</v>
      </c>
      <c r="B408" s="106" t="s">
        <v>245</v>
      </c>
      <c r="C408" s="106" t="s">
        <v>250</v>
      </c>
      <c r="D408" s="106" t="s">
        <v>247</v>
      </c>
      <c r="E408">
        <v>5208</v>
      </c>
      <c r="F408" s="106" t="s">
        <v>1509</v>
      </c>
      <c r="G408" s="106" t="s">
        <v>248</v>
      </c>
      <c r="H408" s="106" t="s">
        <v>261</v>
      </c>
      <c r="I408">
        <v>301</v>
      </c>
    </row>
    <row r="409" spans="1:10" x14ac:dyDescent="0.2">
      <c r="A409" s="106" t="s">
        <v>1750</v>
      </c>
      <c r="B409" s="106" t="s">
        <v>245</v>
      </c>
      <c r="C409" s="106" t="s">
        <v>250</v>
      </c>
      <c r="D409" s="106" t="s">
        <v>247</v>
      </c>
      <c r="E409">
        <v>5727</v>
      </c>
      <c r="F409" s="106" t="s">
        <v>1520</v>
      </c>
      <c r="G409" s="106" t="s">
        <v>248</v>
      </c>
      <c r="H409" s="106" t="s">
        <v>1489</v>
      </c>
      <c r="I409" s="106">
        <v>465</v>
      </c>
      <c r="J409" s="106"/>
    </row>
    <row r="410" spans="1:10" x14ac:dyDescent="0.2">
      <c r="A410" s="106" t="s">
        <v>1750</v>
      </c>
      <c r="B410" s="106" t="s">
        <v>245</v>
      </c>
      <c r="C410" s="106" t="s">
        <v>257</v>
      </c>
      <c r="D410" s="106" t="s">
        <v>247</v>
      </c>
      <c r="E410">
        <v>5959</v>
      </c>
      <c r="F410" s="106" t="s">
        <v>2515</v>
      </c>
      <c r="G410" s="106" t="s">
        <v>248</v>
      </c>
      <c r="H410" s="106" t="s">
        <v>262</v>
      </c>
      <c r="I410" s="106">
        <v>440</v>
      </c>
      <c r="J410" s="106"/>
    </row>
    <row r="411" spans="1:10" x14ac:dyDescent="0.2">
      <c r="A411" s="106" t="s">
        <v>1750</v>
      </c>
      <c r="B411" s="106" t="s">
        <v>245</v>
      </c>
      <c r="C411" s="106" t="s">
        <v>246</v>
      </c>
      <c r="D411" s="106" t="s">
        <v>247</v>
      </c>
      <c r="E411">
        <v>6080</v>
      </c>
      <c r="F411" s="106" t="s">
        <v>1505</v>
      </c>
      <c r="G411" s="106" t="s">
        <v>248</v>
      </c>
      <c r="H411" s="106" t="s">
        <v>253</v>
      </c>
      <c r="I411" s="106" t="s">
        <v>273</v>
      </c>
      <c r="J411" s="106" t="s">
        <v>2986</v>
      </c>
    </row>
    <row r="412" spans="1:10" x14ac:dyDescent="0.2">
      <c r="A412" s="106" t="s">
        <v>1750</v>
      </c>
      <c r="B412" s="106" t="s">
        <v>245</v>
      </c>
      <c r="C412" s="106" t="s">
        <v>250</v>
      </c>
      <c r="D412" s="106" t="s">
        <v>247</v>
      </c>
      <c r="E412">
        <v>6823</v>
      </c>
      <c r="F412" s="106" t="s">
        <v>2383</v>
      </c>
      <c r="G412" s="106" t="s">
        <v>248</v>
      </c>
      <c r="H412" s="106" t="s">
        <v>268</v>
      </c>
      <c r="I412" s="106">
        <v>276</v>
      </c>
      <c r="J412" s="106"/>
    </row>
    <row r="413" spans="1:10" x14ac:dyDescent="0.2">
      <c r="A413" s="106" t="s">
        <v>1750</v>
      </c>
      <c r="B413" s="106" t="s">
        <v>245</v>
      </c>
      <c r="C413" s="106" t="s">
        <v>250</v>
      </c>
      <c r="D413" s="106" t="s">
        <v>247</v>
      </c>
      <c r="E413">
        <v>8137</v>
      </c>
      <c r="F413" s="106" t="s">
        <v>2557</v>
      </c>
      <c r="G413" s="106" t="s">
        <v>248</v>
      </c>
      <c r="H413" s="106" t="s">
        <v>254</v>
      </c>
      <c r="I413" s="106">
        <v>146</v>
      </c>
      <c r="J413" s="106"/>
    </row>
    <row r="414" spans="1:10" x14ac:dyDescent="0.2">
      <c r="A414" s="106" t="s">
        <v>1750</v>
      </c>
      <c r="B414" s="106" t="s">
        <v>245</v>
      </c>
      <c r="C414" s="106" t="s">
        <v>246</v>
      </c>
      <c r="D414" s="106" t="s">
        <v>247</v>
      </c>
      <c r="E414">
        <v>8151</v>
      </c>
      <c r="F414" s="106" t="s">
        <v>1537</v>
      </c>
      <c r="G414" s="106" t="s">
        <v>248</v>
      </c>
      <c r="H414" s="106" t="s">
        <v>254</v>
      </c>
      <c r="I414" s="106">
        <v>265</v>
      </c>
      <c r="J414" s="106"/>
    </row>
    <row r="415" spans="1:10" x14ac:dyDescent="0.2">
      <c r="A415" s="106" t="s">
        <v>1750</v>
      </c>
      <c r="B415" s="106" t="s">
        <v>245</v>
      </c>
      <c r="C415" s="106" t="s">
        <v>257</v>
      </c>
      <c r="D415" s="106" t="s">
        <v>247</v>
      </c>
      <c r="E415">
        <v>8165</v>
      </c>
      <c r="F415" s="106" t="s">
        <v>1512</v>
      </c>
      <c r="G415" s="106" t="s">
        <v>248</v>
      </c>
      <c r="H415" s="106" t="s">
        <v>258</v>
      </c>
      <c r="I415" s="106">
        <v>207</v>
      </c>
      <c r="J415" s="106"/>
    </row>
    <row r="416" spans="1:10" x14ac:dyDescent="0.2">
      <c r="A416" s="106" t="s">
        <v>1750</v>
      </c>
      <c r="B416" s="106" t="s">
        <v>245</v>
      </c>
      <c r="C416" s="106" t="s">
        <v>250</v>
      </c>
      <c r="D416" s="106" t="s">
        <v>247</v>
      </c>
      <c r="E416">
        <v>8771</v>
      </c>
      <c r="F416" s="106" t="s">
        <v>1602</v>
      </c>
      <c r="G416" s="106" t="s">
        <v>248</v>
      </c>
      <c r="H416" s="106" t="s">
        <v>276</v>
      </c>
      <c r="I416" s="106" t="s">
        <v>273</v>
      </c>
      <c r="J416" s="106" t="s">
        <v>2816</v>
      </c>
    </row>
    <row r="417" spans="1:10" x14ac:dyDescent="0.2">
      <c r="A417" s="106" t="s">
        <v>1750</v>
      </c>
      <c r="B417" s="106" t="s">
        <v>245</v>
      </c>
      <c r="C417" s="106" t="s">
        <v>250</v>
      </c>
      <c r="D417" s="106" t="s">
        <v>247</v>
      </c>
      <c r="E417">
        <v>9020</v>
      </c>
      <c r="F417" s="106" t="s">
        <v>2742</v>
      </c>
      <c r="G417" s="106" t="s">
        <v>248</v>
      </c>
      <c r="H417" s="106" t="s">
        <v>312</v>
      </c>
      <c r="I417" s="106" t="s">
        <v>2803</v>
      </c>
      <c r="J417" s="106" t="s">
        <v>2728</v>
      </c>
    </row>
    <row r="418" spans="1:10" x14ac:dyDescent="0.2">
      <c r="A418" s="106" t="s">
        <v>1750</v>
      </c>
      <c r="B418" s="106" t="s">
        <v>245</v>
      </c>
      <c r="C418" s="106" t="s">
        <v>250</v>
      </c>
      <c r="D418" s="106" t="s">
        <v>247</v>
      </c>
      <c r="E418">
        <v>9037</v>
      </c>
      <c r="F418" s="106" t="s">
        <v>2743</v>
      </c>
      <c r="G418" s="106" t="s">
        <v>248</v>
      </c>
      <c r="H418" s="106" t="s">
        <v>312</v>
      </c>
      <c r="I418" s="106">
        <v>604</v>
      </c>
      <c r="J418" s="106"/>
    </row>
    <row r="419" spans="1:10" x14ac:dyDescent="0.2">
      <c r="A419" s="106" t="s">
        <v>1750</v>
      </c>
      <c r="B419" s="106" t="s">
        <v>245</v>
      </c>
      <c r="C419" s="106" t="s">
        <v>250</v>
      </c>
      <c r="D419" s="106" t="s">
        <v>251</v>
      </c>
      <c r="E419">
        <v>9422</v>
      </c>
      <c r="F419" s="106" t="s">
        <v>2804</v>
      </c>
      <c r="G419" s="106" t="s">
        <v>248</v>
      </c>
      <c r="H419" s="106" t="s">
        <v>259</v>
      </c>
      <c r="I419" s="106">
        <v>640</v>
      </c>
      <c r="J419" s="106"/>
    </row>
    <row r="420" spans="1:10" x14ac:dyDescent="0.2">
      <c r="A420" s="106" t="s">
        <v>1655</v>
      </c>
      <c r="B420" s="106" t="s">
        <v>296</v>
      </c>
      <c r="C420" s="106" t="s">
        <v>257</v>
      </c>
      <c r="D420" s="106" t="s">
        <v>247</v>
      </c>
      <c r="E420">
        <v>2914</v>
      </c>
      <c r="F420" s="106" t="s">
        <v>368</v>
      </c>
      <c r="G420" s="106" t="s">
        <v>248</v>
      </c>
      <c r="H420" s="106" t="s">
        <v>249</v>
      </c>
      <c r="I420" s="106" t="s">
        <v>2820</v>
      </c>
      <c r="J420" s="106" t="s">
        <v>2806</v>
      </c>
    </row>
    <row r="421" spans="1:10" x14ac:dyDescent="0.2">
      <c r="A421" s="106" t="s">
        <v>1655</v>
      </c>
      <c r="B421" s="106" t="s">
        <v>296</v>
      </c>
      <c r="C421" s="106" t="s">
        <v>250</v>
      </c>
      <c r="D421" s="106" t="s">
        <v>247</v>
      </c>
      <c r="E421">
        <v>6981</v>
      </c>
      <c r="F421" s="106" t="s">
        <v>1506</v>
      </c>
      <c r="G421" s="106" t="s">
        <v>248</v>
      </c>
      <c r="H421" s="106" t="s">
        <v>268</v>
      </c>
      <c r="I421" s="106" t="s">
        <v>2558</v>
      </c>
      <c r="J421" s="106" t="s">
        <v>2987</v>
      </c>
    </row>
    <row r="422" spans="1:10" x14ac:dyDescent="0.2">
      <c r="A422" s="106" t="s">
        <v>1655</v>
      </c>
      <c r="B422" s="106" t="s">
        <v>245</v>
      </c>
      <c r="C422" s="106" t="s">
        <v>257</v>
      </c>
      <c r="D422" s="106" t="s">
        <v>247</v>
      </c>
      <c r="E422">
        <v>2492</v>
      </c>
      <c r="F422" s="106" t="s">
        <v>392</v>
      </c>
      <c r="G422" s="106" t="s">
        <v>248</v>
      </c>
      <c r="H422" s="106" t="s">
        <v>253</v>
      </c>
      <c r="I422" s="106" t="s">
        <v>266</v>
      </c>
      <c r="J422" s="106" t="s">
        <v>2805</v>
      </c>
    </row>
    <row r="423" spans="1:10" x14ac:dyDescent="0.2">
      <c r="A423" s="106" t="s">
        <v>1655</v>
      </c>
      <c r="B423" s="106" t="s">
        <v>245</v>
      </c>
      <c r="C423" s="106" t="s">
        <v>246</v>
      </c>
      <c r="D423" s="106" t="s">
        <v>247</v>
      </c>
      <c r="E423">
        <v>3264</v>
      </c>
      <c r="F423" s="106" t="s">
        <v>1416</v>
      </c>
      <c r="G423" s="106" t="s">
        <v>252</v>
      </c>
      <c r="H423" s="106" t="s">
        <v>269</v>
      </c>
      <c r="I423" s="106">
        <v>95</v>
      </c>
      <c r="J423" s="106"/>
    </row>
    <row r="424" spans="1:10" x14ac:dyDescent="0.2">
      <c r="A424" s="106" t="s">
        <v>1655</v>
      </c>
      <c r="B424" s="106" t="s">
        <v>245</v>
      </c>
      <c r="C424" s="106" t="s">
        <v>255</v>
      </c>
      <c r="D424" s="106" t="s">
        <v>247</v>
      </c>
      <c r="E424">
        <v>3439</v>
      </c>
      <c r="F424" s="106" t="s">
        <v>2057</v>
      </c>
      <c r="G424" s="106" t="s">
        <v>252</v>
      </c>
      <c r="H424" s="106" t="s">
        <v>262</v>
      </c>
      <c r="I424" s="106">
        <v>59</v>
      </c>
      <c r="J424" s="106"/>
    </row>
    <row r="425" spans="1:10" x14ac:dyDescent="0.2">
      <c r="A425" s="106" t="s">
        <v>1655</v>
      </c>
      <c r="B425" s="106" t="s">
        <v>245</v>
      </c>
      <c r="C425" s="106" t="s">
        <v>250</v>
      </c>
      <c r="D425" s="106" t="s">
        <v>247</v>
      </c>
      <c r="E425">
        <v>4208</v>
      </c>
      <c r="F425" s="106" t="s">
        <v>1563</v>
      </c>
      <c r="G425" s="106" t="s">
        <v>248</v>
      </c>
      <c r="H425" s="106" t="s">
        <v>261</v>
      </c>
      <c r="I425" s="106" t="s">
        <v>273</v>
      </c>
      <c r="J425" s="106" t="s">
        <v>2988</v>
      </c>
    </row>
    <row r="426" spans="1:10" x14ac:dyDescent="0.2">
      <c r="A426" s="106" t="s">
        <v>1655</v>
      </c>
      <c r="B426" s="106" t="s">
        <v>245</v>
      </c>
      <c r="C426" s="106" t="s">
        <v>257</v>
      </c>
      <c r="D426" s="106" t="s">
        <v>247</v>
      </c>
      <c r="E426">
        <v>4248</v>
      </c>
      <c r="F426" s="106" t="s">
        <v>2058</v>
      </c>
      <c r="G426" s="106" t="s">
        <v>248</v>
      </c>
      <c r="H426" s="106" t="s">
        <v>261</v>
      </c>
      <c r="I426" s="106">
        <v>91</v>
      </c>
      <c r="J426" s="106"/>
    </row>
    <row r="427" spans="1:10" x14ac:dyDescent="0.2">
      <c r="A427" s="106" t="s">
        <v>1655</v>
      </c>
      <c r="B427" s="106" t="s">
        <v>245</v>
      </c>
      <c r="C427" s="106" t="s">
        <v>246</v>
      </c>
      <c r="D427" s="106" t="s">
        <v>247</v>
      </c>
      <c r="E427">
        <v>4320</v>
      </c>
      <c r="F427" s="106" t="s">
        <v>2355</v>
      </c>
      <c r="G427" s="106" t="s">
        <v>248</v>
      </c>
      <c r="H427" s="106" t="s">
        <v>259</v>
      </c>
      <c r="I427" s="106">
        <v>86</v>
      </c>
      <c r="J427" s="106"/>
    </row>
    <row r="428" spans="1:10" x14ac:dyDescent="0.2">
      <c r="A428" s="106" t="s">
        <v>1655</v>
      </c>
      <c r="B428" s="106" t="s">
        <v>245</v>
      </c>
      <c r="C428" s="106" t="s">
        <v>257</v>
      </c>
      <c r="D428" s="106" t="s">
        <v>251</v>
      </c>
      <c r="E428">
        <v>4551</v>
      </c>
      <c r="F428" s="106" t="s">
        <v>811</v>
      </c>
      <c r="G428" s="106" t="s">
        <v>248</v>
      </c>
      <c r="H428" s="106" t="s">
        <v>283</v>
      </c>
      <c r="I428" s="106">
        <v>890</v>
      </c>
      <c r="J428" s="106"/>
    </row>
    <row r="429" spans="1:10" x14ac:dyDescent="0.2">
      <c r="A429" s="106" t="s">
        <v>1655</v>
      </c>
      <c r="B429" s="106" t="s">
        <v>245</v>
      </c>
      <c r="C429" s="106" t="s">
        <v>250</v>
      </c>
      <c r="D429" s="106" t="s">
        <v>247</v>
      </c>
      <c r="E429">
        <v>5191</v>
      </c>
      <c r="F429" s="106" t="s">
        <v>1549</v>
      </c>
      <c r="G429" s="106" t="s">
        <v>248</v>
      </c>
      <c r="H429" s="106" t="s">
        <v>337</v>
      </c>
      <c r="I429" s="106">
        <v>646</v>
      </c>
      <c r="J429" s="106"/>
    </row>
    <row r="430" spans="1:10" x14ac:dyDescent="0.2">
      <c r="A430" s="106" t="s">
        <v>1655</v>
      </c>
      <c r="B430" s="106" t="s">
        <v>245</v>
      </c>
      <c r="C430" s="106" t="s">
        <v>250</v>
      </c>
      <c r="D430" s="106" t="s">
        <v>247</v>
      </c>
      <c r="E430">
        <v>5352</v>
      </c>
      <c r="F430" s="106" t="s">
        <v>2026</v>
      </c>
      <c r="G430" s="106" t="s">
        <v>248</v>
      </c>
      <c r="H430" s="106" t="s">
        <v>281</v>
      </c>
      <c r="I430">
        <v>340</v>
      </c>
    </row>
    <row r="431" spans="1:10" x14ac:dyDescent="0.2">
      <c r="A431" s="106" t="s">
        <v>1655</v>
      </c>
      <c r="B431" s="106" t="s">
        <v>245</v>
      </c>
      <c r="C431" s="106" t="s">
        <v>250</v>
      </c>
      <c r="D431" s="106" t="s">
        <v>247</v>
      </c>
      <c r="E431">
        <v>5956</v>
      </c>
      <c r="F431" s="106" t="s">
        <v>2059</v>
      </c>
      <c r="G431" s="106" t="s">
        <v>256</v>
      </c>
      <c r="H431" s="106" t="s">
        <v>262</v>
      </c>
      <c r="I431">
        <v>48</v>
      </c>
    </row>
    <row r="432" spans="1:10" x14ac:dyDescent="0.2">
      <c r="A432" s="106" t="s">
        <v>1655</v>
      </c>
      <c r="B432" s="106" t="s">
        <v>245</v>
      </c>
      <c r="C432" s="106" t="s">
        <v>255</v>
      </c>
      <c r="D432" s="106" t="s">
        <v>247</v>
      </c>
      <c r="E432">
        <v>6028</v>
      </c>
      <c r="F432" s="106" t="s">
        <v>1493</v>
      </c>
      <c r="G432" s="106" t="s">
        <v>248</v>
      </c>
      <c r="H432" s="106" t="s">
        <v>253</v>
      </c>
      <c r="I432" t="s">
        <v>266</v>
      </c>
      <c r="J432" t="s">
        <v>2989</v>
      </c>
    </row>
    <row r="433" spans="1:10" x14ac:dyDescent="0.2">
      <c r="A433" s="106" t="s">
        <v>1655</v>
      </c>
      <c r="B433" s="106" t="s">
        <v>245</v>
      </c>
      <c r="C433" s="106" t="s">
        <v>257</v>
      </c>
      <c r="D433" s="106" t="s">
        <v>247</v>
      </c>
      <c r="E433">
        <v>6268</v>
      </c>
      <c r="F433" s="106" t="s">
        <v>2559</v>
      </c>
      <c r="G433" s="106" t="s">
        <v>248</v>
      </c>
      <c r="H433" s="106" t="s">
        <v>264</v>
      </c>
      <c r="I433" s="106" t="s">
        <v>288</v>
      </c>
      <c r="J433" s="106" t="s">
        <v>2798</v>
      </c>
    </row>
    <row r="434" spans="1:10" x14ac:dyDescent="0.2">
      <c r="A434" s="106" t="s">
        <v>1655</v>
      </c>
      <c r="B434" s="106" t="s">
        <v>245</v>
      </c>
      <c r="C434" s="106" t="s">
        <v>250</v>
      </c>
      <c r="D434" s="106" t="s">
        <v>247</v>
      </c>
      <c r="E434">
        <v>6322</v>
      </c>
      <c r="F434" s="106" t="s">
        <v>2060</v>
      </c>
      <c r="G434" s="106" t="s">
        <v>256</v>
      </c>
      <c r="H434" s="106" t="s">
        <v>264</v>
      </c>
      <c r="I434" s="106">
        <v>116</v>
      </c>
      <c r="J434" s="106"/>
    </row>
    <row r="435" spans="1:10" x14ac:dyDescent="0.2">
      <c r="A435" s="106" t="s">
        <v>1655</v>
      </c>
      <c r="B435" s="106" t="s">
        <v>245</v>
      </c>
      <c r="C435" s="106" t="s">
        <v>250</v>
      </c>
      <c r="D435" s="106" t="s">
        <v>247</v>
      </c>
      <c r="E435">
        <v>6371</v>
      </c>
      <c r="F435" s="106" t="s">
        <v>2319</v>
      </c>
      <c r="G435" s="106" t="s">
        <v>248</v>
      </c>
      <c r="H435" s="106" t="s">
        <v>264</v>
      </c>
      <c r="I435" s="106" t="s">
        <v>273</v>
      </c>
      <c r="J435" s="106" t="s">
        <v>2990</v>
      </c>
    </row>
    <row r="436" spans="1:10" x14ac:dyDescent="0.2">
      <c r="A436" s="106" t="s">
        <v>1655</v>
      </c>
      <c r="B436" s="106" t="s">
        <v>245</v>
      </c>
      <c r="C436" s="106" t="s">
        <v>250</v>
      </c>
      <c r="D436" s="106" t="s">
        <v>247</v>
      </c>
      <c r="E436">
        <v>6777</v>
      </c>
      <c r="F436" s="106" t="s">
        <v>2384</v>
      </c>
      <c r="G436" s="106" t="s">
        <v>252</v>
      </c>
      <c r="H436" s="106" t="s">
        <v>268</v>
      </c>
      <c r="I436">
        <v>215</v>
      </c>
    </row>
    <row r="437" spans="1:10" x14ac:dyDescent="0.2">
      <c r="A437" s="106" t="s">
        <v>1655</v>
      </c>
      <c r="B437" s="106" t="s">
        <v>245</v>
      </c>
      <c r="C437" s="106" t="s">
        <v>257</v>
      </c>
      <c r="D437" s="106" t="s">
        <v>247</v>
      </c>
      <c r="E437">
        <v>6817</v>
      </c>
      <c r="F437" s="106" t="s">
        <v>1499</v>
      </c>
      <c r="G437" s="106" t="s">
        <v>248</v>
      </c>
      <c r="H437" s="106" t="s">
        <v>268</v>
      </c>
      <c r="I437">
        <v>214</v>
      </c>
    </row>
    <row r="438" spans="1:10" x14ac:dyDescent="0.2">
      <c r="A438" s="106" t="s">
        <v>1655</v>
      </c>
      <c r="B438" s="106" t="s">
        <v>245</v>
      </c>
      <c r="C438" s="106" t="s">
        <v>250</v>
      </c>
      <c r="D438" s="106" t="s">
        <v>247</v>
      </c>
      <c r="E438">
        <v>6826</v>
      </c>
      <c r="F438" s="106" t="s">
        <v>2385</v>
      </c>
      <c r="G438" s="106" t="s">
        <v>248</v>
      </c>
      <c r="H438" s="106" t="s">
        <v>268</v>
      </c>
      <c r="I438" s="106">
        <v>111</v>
      </c>
      <c r="J438" s="106"/>
    </row>
    <row r="439" spans="1:10" x14ac:dyDescent="0.2">
      <c r="A439" s="106" t="s">
        <v>1655</v>
      </c>
      <c r="B439" s="106" t="s">
        <v>245</v>
      </c>
      <c r="C439" s="106" t="s">
        <v>250</v>
      </c>
      <c r="D439" s="106" t="s">
        <v>247</v>
      </c>
      <c r="E439">
        <v>6832</v>
      </c>
      <c r="F439" s="106" t="s">
        <v>2386</v>
      </c>
      <c r="G439" s="106" t="s">
        <v>256</v>
      </c>
      <c r="H439" s="106" t="s">
        <v>268</v>
      </c>
      <c r="I439" s="106">
        <v>289</v>
      </c>
      <c r="J439" s="106"/>
    </row>
    <row r="440" spans="1:10" x14ac:dyDescent="0.2">
      <c r="A440" s="106" t="s">
        <v>1655</v>
      </c>
      <c r="B440" s="106" t="s">
        <v>245</v>
      </c>
      <c r="C440" s="106" t="s">
        <v>250</v>
      </c>
      <c r="D440" s="106" t="s">
        <v>247</v>
      </c>
      <c r="E440">
        <v>6837</v>
      </c>
      <c r="F440" s="106" t="s">
        <v>2387</v>
      </c>
      <c r="G440" s="106" t="s">
        <v>252</v>
      </c>
      <c r="H440" s="106" t="s">
        <v>268</v>
      </c>
      <c r="I440" s="106">
        <v>39</v>
      </c>
      <c r="J440" s="106"/>
    </row>
    <row r="441" spans="1:10" x14ac:dyDescent="0.2">
      <c r="A441" s="106" t="s">
        <v>1655</v>
      </c>
      <c r="B441" s="106" t="s">
        <v>245</v>
      </c>
      <c r="C441" s="106" t="s">
        <v>250</v>
      </c>
      <c r="D441" s="106" t="s">
        <v>247</v>
      </c>
      <c r="E441">
        <v>6848</v>
      </c>
      <c r="F441" s="106" t="s">
        <v>2388</v>
      </c>
      <c r="G441" s="106" t="s">
        <v>248</v>
      </c>
      <c r="H441" s="106" t="s">
        <v>268</v>
      </c>
      <c r="I441" s="106">
        <v>171</v>
      </c>
      <c r="J441" s="106"/>
    </row>
    <row r="442" spans="1:10" x14ac:dyDescent="0.2">
      <c r="A442" s="106" t="s">
        <v>1655</v>
      </c>
      <c r="B442" s="106" t="s">
        <v>245</v>
      </c>
      <c r="C442" s="106" t="s">
        <v>257</v>
      </c>
      <c r="D442" s="106" t="s">
        <v>247</v>
      </c>
      <c r="E442">
        <v>6870</v>
      </c>
      <c r="F442" s="106" t="s">
        <v>2744</v>
      </c>
      <c r="G442" s="106" t="s">
        <v>256</v>
      </c>
      <c r="H442" s="106" t="s">
        <v>268</v>
      </c>
      <c r="I442" s="106">
        <v>87</v>
      </c>
      <c r="J442" s="106"/>
    </row>
    <row r="443" spans="1:10" x14ac:dyDescent="0.2">
      <c r="A443" s="106" t="s">
        <v>1655</v>
      </c>
      <c r="B443" s="106" t="s">
        <v>245</v>
      </c>
      <c r="C443" s="106" t="s">
        <v>250</v>
      </c>
      <c r="D443" s="106" t="s">
        <v>247</v>
      </c>
      <c r="E443">
        <v>6875</v>
      </c>
      <c r="F443" s="106" t="s">
        <v>2389</v>
      </c>
      <c r="G443" s="106" t="s">
        <v>248</v>
      </c>
      <c r="H443" s="106" t="s">
        <v>268</v>
      </c>
      <c r="I443">
        <v>505</v>
      </c>
    </row>
    <row r="444" spans="1:10" x14ac:dyDescent="0.2">
      <c r="A444" s="106" t="s">
        <v>1655</v>
      </c>
      <c r="B444" s="106" t="s">
        <v>245</v>
      </c>
      <c r="C444" s="106" t="s">
        <v>250</v>
      </c>
      <c r="D444" s="106" t="s">
        <v>247</v>
      </c>
      <c r="E444">
        <v>7282</v>
      </c>
      <c r="F444" s="106" t="s">
        <v>313</v>
      </c>
      <c r="G444" s="106" t="s">
        <v>248</v>
      </c>
      <c r="H444" s="106" t="s">
        <v>272</v>
      </c>
      <c r="I444" s="106" t="s">
        <v>266</v>
      </c>
      <c r="J444" s="106" t="s">
        <v>2991</v>
      </c>
    </row>
    <row r="445" spans="1:10" x14ac:dyDescent="0.2">
      <c r="A445" s="106" t="s">
        <v>1655</v>
      </c>
      <c r="B445" s="106" t="s">
        <v>245</v>
      </c>
      <c r="C445" s="106" t="s">
        <v>250</v>
      </c>
      <c r="D445" s="106" t="s">
        <v>247</v>
      </c>
      <c r="E445">
        <v>7476</v>
      </c>
      <c r="F445" s="106" t="s">
        <v>2483</v>
      </c>
      <c r="G445" s="106" t="s">
        <v>248</v>
      </c>
      <c r="H445" s="106" t="s">
        <v>254</v>
      </c>
      <c r="I445" s="106" t="s">
        <v>266</v>
      </c>
      <c r="J445" s="106" t="s">
        <v>2992</v>
      </c>
    </row>
    <row r="446" spans="1:10" x14ac:dyDescent="0.2">
      <c r="A446" s="106" t="s">
        <v>1655</v>
      </c>
      <c r="B446" s="106" t="s">
        <v>245</v>
      </c>
      <c r="C446" s="106" t="s">
        <v>250</v>
      </c>
      <c r="D446" s="106" t="s">
        <v>247</v>
      </c>
      <c r="E446">
        <v>7480</v>
      </c>
      <c r="F446" s="106" t="s">
        <v>2484</v>
      </c>
      <c r="G446" s="106" t="s">
        <v>248</v>
      </c>
      <c r="H446" s="106" t="s">
        <v>254</v>
      </c>
      <c r="I446" s="106">
        <v>177</v>
      </c>
      <c r="J446" s="106"/>
    </row>
    <row r="447" spans="1:10" x14ac:dyDescent="0.2">
      <c r="A447" s="106" t="s">
        <v>1655</v>
      </c>
      <c r="B447" s="106" t="s">
        <v>245</v>
      </c>
      <c r="C447" s="106" t="s">
        <v>250</v>
      </c>
      <c r="D447" s="106" t="s">
        <v>247</v>
      </c>
      <c r="E447">
        <v>7483</v>
      </c>
      <c r="F447" s="106" t="s">
        <v>1523</v>
      </c>
      <c r="G447" s="106" t="s">
        <v>248</v>
      </c>
      <c r="H447" s="106" t="s">
        <v>254</v>
      </c>
      <c r="I447" s="106">
        <v>591</v>
      </c>
      <c r="J447" s="106"/>
    </row>
    <row r="448" spans="1:10" x14ac:dyDescent="0.2">
      <c r="A448" s="106" t="s">
        <v>1655</v>
      </c>
      <c r="B448" s="106" t="s">
        <v>245</v>
      </c>
      <c r="C448" s="106" t="s">
        <v>250</v>
      </c>
      <c r="D448" s="106" t="s">
        <v>247</v>
      </c>
      <c r="E448">
        <v>7510</v>
      </c>
      <c r="F448" s="106" t="s">
        <v>2485</v>
      </c>
      <c r="G448" s="106" t="s">
        <v>248</v>
      </c>
      <c r="H448" s="106" t="s">
        <v>254</v>
      </c>
      <c r="I448">
        <v>223</v>
      </c>
    </row>
    <row r="449" spans="1:10" x14ac:dyDescent="0.2">
      <c r="A449" s="106" t="s">
        <v>1655</v>
      </c>
      <c r="B449" s="106" t="s">
        <v>245</v>
      </c>
      <c r="C449" s="106" t="s">
        <v>257</v>
      </c>
      <c r="D449" s="106" t="s">
        <v>247</v>
      </c>
      <c r="E449">
        <v>7609</v>
      </c>
      <c r="F449" s="106" t="s">
        <v>1526</v>
      </c>
      <c r="G449" s="106" t="s">
        <v>248</v>
      </c>
      <c r="H449" s="106" t="s">
        <v>254</v>
      </c>
      <c r="I449">
        <v>193</v>
      </c>
    </row>
    <row r="450" spans="1:10" x14ac:dyDescent="0.2">
      <c r="A450" s="106" t="s">
        <v>1655</v>
      </c>
      <c r="B450" s="106" t="s">
        <v>245</v>
      </c>
      <c r="C450" s="106" t="s">
        <v>250</v>
      </c>
      <c r="D450" s="106" t="s">
        <v>251</v>
      </c>
      <c r="E450">
        <v>7687</v>
      </c>
      <c r="F450" s="106" t="s">
        <v>1618</v>
      </c>
      <c r="G450" s="106" t="s">
        <v>260</v>
      </c>
      <c r="H450" s="106" t="s">
        <v>254</v>
      </c>
      <c r="I450" s="106">
        <v>21</v>
      </c>
      <c r="J450" s="106"/>
    </row>
    <row r="451" spans="1:10" x14ac:dyDescent="0.2">
      <c r="A451" s="106" t="s">
        <v>1655</v>
      </c>
      <c r="B451" s="106" t="s">
        <v>245</v>
      </c>
      <c r="C451" s="106" t="s">
        <v>250</v>
      </c>
      <c r="D451" s="106" t="s">
        <v>247</v>
      </c>
      <c r="E451">
        <v>7703</v>
      </c>
      <c r="F451" s="106" t="s">
        <v>2486</v>
      </c>
      <c r="G451" s="106" t="s">
        <v>256</v>
      </c>
      <c r="H451" s="106" t="s">
        <v>308</v>
      </c>
      <c r="I451" s="106">
        <v>200</v>
      </c>
      <c r="J451" s="106"/>
    </row>
    <row r="452" spans="1:10" x14ac:dyDescent="0.2">
      <c r="A452" s="106" t="s">
        <v>1655</v>
      </c>
      <c r="B452" s="106" t="s">
        <v>245</v>
      </c>
      <c r="C452" s="106" t="s">
        <v>250</v>
      </c>
      <c r="D452" s="106" t="s">
        <v>247</v>
      </c>
      <c r="E452">
        <v>7817</v>
      </c>
      <c r="F452" s="106" t="s">
        <v>2516</v>
      </c>
      <c r="G452" s="106" t="s">
        <v>248</v>
      </c>
      <c r="H452" s="106" t="s">
        <v>265</v>
      </c>
      <c r="I452" s="106" t="s">
        <v>273</v>
      </c>
      <c r="J452" s="106" t="s">
        <v>2823</v>
      </c>
    </row>
    <row r="453" spans="1:10" x14ac:dyDescent="0.2">
      <c r="A453" s="106" t="s">
        <v>1655</v>
      </c>
      <c r="B453" s="106" t="s">
        <v>245</v>
      </c>
      <c r="C453" s="106" t="s">
        <v>250</v>
      </c>
      <c r="D453" s="106" t="s">
        <v>247</v>
      </c>
      <c r="E453">
        <v>7925</v>
      </c>
      <c r="F453" s="106" t="s">
        <v>2517</v>
      </c>
      <c r="G453" s="106" t="s">
        <v>248</v>
      </c>
      <c r="H453" s="106" t="s">
        <v>261</v>
      </c>
      <c r="I453" s="106">
        <v>159</v>
      </c>
      <c r="J453" s="106"/>
    </row>
    <row r="454" spans="1:10" x14ac:dyDescent="0.2">
      <c r="A454" s="106" t="s">
        <v>1655</v>
      </c>
      <c r="B454" s="106" t="s">
        <v>245</v>
      </c>
      <c r="C454" s="106" t="s">
        <v>250</v>
      </c>
      <c r="D454" s="106" t="s">
        <v>247</v>
      </c>
      <c r="E454">
        <v>7971</v>
      </c>
      <c r="F454" s="106" t="s">
        <v>746</v>
      </c>
      <c r="G454" s="106" t="s">
        <v>248</v>
      </c>
      <c r="H454" s="106" t="s">
        <v>261</v>
      </c>
      <c r="I454">
        <v>186</v>
      </c>
    </row>
    <row r="455" spans="1:10" x14ac:dyDescent="0.2">
      <c r="A455" s="106" t="s">
        <v>1655</v>
      </c>
      <c r="B455" s="106" t="s">
        <v>245</v>
      </c>
      <c r="C455" s="106" t="s">
        <v>250</v>
      </c>
      <c r="D455" s="106" t="s">
        <v>247</v>
      </c>
      <c r="E455">
        <v>8005</v>
      </c>
      <c r="F455" s="106" t="s">
        <v>2560</v>
      </c>
      <c r="G455" s="106" t="s">
        <v>248</v>
      </c>
      <c r="H455" s="106" t="s">
        <v>258</v>
      </c>
      <c r="I455">
        <v>159</v>
      </c>
    </row>
    <row r="456" spans="1:10" x14ac:dyDescent="0.2">
      <c r="A456" s="106" t="s">
        <v>1655</v>
      </c>
      <c r="B456" s="106" t="s">
        <v>245</v>
      </c>
      <c r="C456" s="106" t="s">
        <v>250</v>
      </c>
      <c r="D456" s="106" t="s">
        <v>247</v>
      </c>
      <c r="E456">
        <v>8059</v>
      </c>
      <c r="F456" s="106" t="s">
        <v>2561</v>
      </c>
      <c r="G456" s="106" t="s">
        <v>248</v>
      </c>
      <c r="H456" s="106" t="s">
        <v>254</v>
      </c>
      <c r="I456">
        <v>420</v>
      </c>
    </row>
    <row r="457" spans="1:10" x14ac:dyDescent="0.2">
      <c r="A457" s="106" t="s">
        <v>1655</v>
      </c>
      <c r="B457" s="106" t="s">
        <v>245</v>
      </c>
      <c r="C457" s="106" t="s">
        <v>250</v>
      </c>
      <c r="D457" s="106" t="s">
        <v>247</v>
      </c>
      <c r="E457">
        <v>8084</v>
      </c>
      <c r="F457" s="106" t="s">
        <v>2562</v>
      </c>
      <c r="G457" s="106" t="s">
        <v>248</v>
      </c>
      <c r="H457" s="106" t="s">
        <v>254</v>
      </c>
      <c r="I457" s="106">
        <v>347</v>
      </c>
      <c r="J457" s="106"/>
    </row>
    <row r="458" spans="1:10" x14ac:dyDescent="0.2">
      <c r="A458" s="106" t="s">
        <v>1655</v>
      </c>
      <c r="B458" s="106" t="s">
        <v>245</v>
      </c>
      <c r="C458" s="106" t="s">
        <v>250</v>
      </c>
      <c r="D458" s="106" t="s">
        <v>247</v>
      </c>
      <c r="E458">
        <v>8141</v>
      </c>
      <c r="F458" s="106" t="s">
        <v>1621</v>
      </c>
      <c r="G458" s="106" t="s">
        <v>248</v>
      </c>
      <c r="H458" s="106" t="s">
        <v>254</v>
      </c>
      <c r="I458" s="106">
        <v>420</v>
      </c>
      <c r="J458" s="106"/>
    </row>
    <row r="459" spans="1:10" x14ac:dyDescent="0.2">
      <c r="A459" s="106" t="s">
        <v>1655</v>
      </c>
      <c r="B459" s="106" t="s">
        <v>245</v>
      </c>
      <c r="C459" s="106" t="s">
        <v>250</v>
      </c>
      <c r="D459" s="106" t="s">
        <v>247</v>
      </c>
      <c r="E459">
        <v>8739</v>
      </c>
      <c r="F459" s="106" t="s">
        <v>2645</v>
      </c>
      <c r="G459" s="106" t="s">
        <v>248</v>
      </c>
      <c r="H459" s="106" t="s">
        <v>1480</v>
      </c>
      <c r="I459" s="106">
        <v>463</v>
      </c>
      <c r="J459" s="106"/>
    </row>
    <row r="460" spans="1:10" x14ac:dyDescent="0.2">
      <c r="A460" s="106" t="s">
        <v>1655</v>
      </c>
      <c r="B460" s="106" t="s">
        <v>245</v>
      </c>
      <c r="C460" s="106" t="s">
        <v>250</v>
      </c>
      <c r="D460" s="106" t="s">
        <v>247</v>
      </c>
      <c r="E460">
        <v>8935</v>
      </c>
      <c r="F460" s="106" t="s">
        <v>2646</v>
      </c>
      <c r="G460" s="106" t="s">
        <v>248</v>
      </c>
      <c r="H460" s="106" t="s">
        <v>269</v>
      </c>
      <c r="I460" s="106">
        <v>306</v>
      </c>
      <c r="J460" s="106"/>
    </row>
    <row r="461" spans="1:10" x14ac:dyDescent="0.2">
      <c r="A461" s="106" t="s">
        <v>1655</v>
      </c>
      <c r="B461" s="106" t="s">
        <v>245</v>
      </c>
      <c r="C461" s="106" t="s">
        <v>250</v>
      </c>
      <c r="D461" s="106" t="s">
        <v>247</v>
      </c>
      <c r="E461">
        <v>9021</v>
      </c>
      <c r="F461" s="106" t="s">
        <v>2746</v>
      </c>
      <c r="G461" s="106" t="s">
        <v>248</v>
      </c>
      <c r="H461" s="106" t="s">
        <v>312</v>
      </c>
      <c r="I461" s="106" t="s">
        <v>2617</v>
      </c>
      <c r="J461" s="106" t="s">
        <v>2993</v>
      </c>
    </row>
    <row r="462" spans="1:10" x14ac:dyDescent="0.2">
      <c r="A462" s="106" t="s">
        <v>1655</v>
      </c>
      <c r="B462" s="106" t="s">
        <v>245</v>
      </c>
      <c r="C462" s="106" t="s">
        <v>250</v>
      </c>
      <c r="D462" s="106" t="s">
        <v>247</v>
      </c>
      <c r="E462">
        <v>9059</v>
      </c>
      <c r="F462" s="106" t="s">
        <v>2747</v>
      </c>
      <c r="G462" s="106" t="s">
        <v>256</v>
      </c>
      <c r="H462" s="106" t="s">
        <v>312</v>
      </c>
      <c r="I462">
        <v>91</v>
      </c>
    </row>
    <row r="463" spans="1:10" x14ac:dyDescent="0.2">
      <c r="A463" s="106" t="s">
        <v>1655</v>
      </c>
      <c r="B463" s="106" t="s">
        <v>245</v>
      </c>
      <c r="C463" s="106" t="s">
        <v>250</v>
      </c>
      <c r="D463" s="106" t="s">
        <v>247</v>
      </c>
      <c r="E463">
        <v>9104</v>
      </c>
      <c r="F463" s="106" t="s">
        <v>2748</v>
      </c>
      <c r="G463" s="106" t="s">
        <v>248</v>
      </c>
      <c r="H463" s="106" t="s">
        <v>1501</v>
      </c>
      <c r="I463" s="106" t="s">
        <v>266</v>
      </c>
      <c r="J463" s="106" t="s">
        <v>2722</v>
      </c>
    </row>
    <row r="464" spans="1:10" x14ac:dyDescent="0.2">
      <c r="A464" s="106" t="s">
        <v>1655</v>
      </c>
      <c r="B464" s="106" t="s">
        <v>245</v>
      </c>
      <c r="C464" s="106" t="s">
        <v>250</v>
      </c>
      <c r="D464" s="106" t="s">
        <v>247</v>
      </c>
      <c r="E464">
        <v>9143</v>
      </c>
      <c r="F464" s="106" t="s">
        <v>2749</v>
      </c>
      <c r="G464" s="106" t="s">
        <v>248</v>
      </c>
      <c r="H464" s="106" t="s">
        <v>312</v>
      </c>
      <c r="I464" s="106" t="s">
        <v>2617</v>
      </c>
      <c r="J464" s="106" t="s">
        <v>2994</v>
      </c>
    </row>
    <row r="465" spans="1:10" x14ac:dyDescent="0.2">
      <c r="A465" s="106" t="s">
        <v>1655</v>
      </c>
      <c r="B465" s="106" t="s">
        <v>245</v>
      </c>
      <c r="C465" s="106" t="s">
        <v>246</v>
      </c>
      <c r="D465" s="106" t="s">
        <v>247</v>
      </c>
      <c r="E465">
        <v>9438</v>
      </c>
      <c r="F465" s="106" t="s">
        <v>1998</v>
      </c>
      <c r="G465" s="106" t="s">
        <v>248</v>
      </c>
      <c r="H465" s="106" t="s">
        <v>259</v>
      </c>
      <c r="I465" s="106">
        <v>429</v>
      </c>
      <c r="J465" s="106"/>
    </row>
    <row r="466" spans="1:10" x14ac:dyDescent="0.2">
      <c r="A466" s="106" t="s">
        <v>1655</v>
      </c>
      <c r="B466" s="106" t="s">
        <v>245</v>
      </c>
      <c r="C466" s="106" t="s">
        <v>250</v>
      </c>
      <c r="D466" s="106" t="s">
        <v>247</v>
      </c>
      <c r="E466">
        <v>9502</v>
      </c>
      <c r="F466" s="106" t="s">
        <v>2995</v>
      </c>
      <c r="G466" s="106" t="s">
        <v>248</v>
      </c>
      <c r="H466" s="106" t="s">
        <v>1487</v>
      </c>
      <c r="I466" t="s">
        <v>2150</v>
      </c>
      <c r="J466" t="s">
        <v>2735</v>
      </c>
    </row>
    <row r="467" spans="1:10" x14ac:dyDescent="0.2">
      <c r="A467" s="106" t="s">
        <v>1655</v>
      </c>
      <c r="B467" s="106" t="s">
        <v>245</v>
      </c>
      <c r="C467" s="106" t="s">
        <v>257</v>
      </c>
      <c r="D467" s="106" t="s">
        <v>247</v>
      </c>
      <c r="E467">
        <v>9612</v>
      </c>
      <c r="F467" s="106" t="s">
        <v>1510</v>
      </c>
      <c r="G467" s="106" t="s">
        <v>248</v>
      </c>
      <c r="H467" s="106" t="s">
        <v>253</v>
      </c>
      <c r="I467">
        <v>216</v>
      </c>
    </row>
    <row r="468" spans="1:10" x14ac:dyDescent="0.2">
      <c r="A468" s="106" t="s">
        <v>1655</v>
      </c>
      <c r="B468" s="106" t="s">
        <v>245</v>
      </c>
      <c r="C468" s="106" t="s">
        <v>257</v>
      </c>
      <c r="D468" s="106" t="s">
        <v>247</v>
      </c>
      <c r="E468">
        <v>9672</v>
      </c>
      <c r="F468" s="106" t="s">
        <v>1507</v>
      </c>
      <c r="G468" s="106" t="s">
        <v>248</v>
      </c>
      <c r="H468" s="106" t="s">
        <v>253</v>
      </c>
      <c r="I468" s="106" t="s">
        <v>273</v>
      </c>
      <c r="J468" s="106" t="s">
        <v>2996</v>
      </c>
    </row>
    <row r="469" spans="1:10" x14ac:dyDescent="0.2">
      <c r="A469" s="106" t="s">
        <v>1655</v>
      </c>
      <c r="B469" s="106" t="s">
        <v>245</v>
      </c>
      <c r="C469" s="106" t="s">
        <v>257</v>
      </c>
      <c r="D469" s="106" t="s">
        <v>247</v>
      </c>
      <c r="E469">
        <v>9702</v>
      </c>
      <c r="F469" s="106" t="s">
        <v>1626</v>
      </c>
      <c r="G469" s="106" t="s">
        <v>248</v>
      </c>
      <c r="H469" s="106" t="s">
        <v>259</v>
      </c>
      <c r="I469" s="106">
        <v>115</v>
      </c>
      <c r="J469" s="106"/>
    </row>
    <row r="470" spans="1:10" x14ac:dyDescent="0.2">
      <c r="A470" s="106" t="s">
        <v>1819</v>
      </c>
      <c r="B470" s="106" t="s">
        <v>296</v>
      </c>
      <c r="C470" s="106" t="s">
        <v>250</v>
      </c>
      <c r="D470" s="106" t="s">
        <v>247</v>
      </c>
      <c r="E470">
        <v>6924</v>
      </c>
      <c r="F470" s="106" t="s">
        <v>2390</v>
      </c>
      <c r="G470" s="106" t="s">
        <v>248</v>
      </c>
      <c r="H470" s="106" t="s">
        <v>268</v>
      </c>
      <c r="I470" s="106">
        <v>153</v>
      </c>
      <c r="J470" s="106"/>
    </row>
    <row r="471" spans="1:10" x14ac:dyDescent="0.2">
      <c r="A471" s="106" t="s">
        <v>1819</v>
      </c>
      <c r="B471" s="106" t="s">
        <v>245</v>
      </c>
      <c r="C471" s="106" t="s">
        <v>257</v>
      </c>
      <c r="D471" s="106" t="s">
        <v>247</v>
      </c>
      <c r="E471">
        <v>3784</v>
      </c>
      <c r="F471" s="106" t="s">
        <v>2027</v>
      </c>
      <c r="G471" s="106" t="s">
        <v>248</v>
      </c>
      <c r="H471" s="106" t="s">
        <v>259</v>
      </c>
      <c r="I471" s="106">
        <v>239</v>
      </c>
      <c r="J471" s="106"/>
    </row>
    <row r="472" spans="1:10" x14ac:dyDescent="0.2">
      <c r="A472" s="106" t="s">
        <v>1819</v>
      </c>
      <c r="B472" s="106" t="s">
        <v>245</v>
      </c>
      <c r="C472" s="106" t="s">
        <v>250</v>
      </c>
      <c r="D472" s="106" t="s">
        <v>247</v>
      </c>
      <c r="E472">
        <v>4968</v>
      </c>
      <c r="F472" s="106" t="s">
        <v>1999</v>
      </c>
      <c r="G472" s="106" t="s">
        <v>248</v>
      </c>
      <c r="H472" s="106" t="s">
        <v>261</v>
      </c>
      <c r="I472" s="106">
        <v>264</v>
      </c>
      <c r="J472" s="106"/>
    </row>
    <row r="473" spans="1:10" x14ac:dyDescent="0.2">
      <c r="A473" s="106" t="s">
        <v>1819</v>
      </c>
      <c r="B473" s="106" t="s">
        <v>245</v>
      </c>
      <c r="C473" s="106" t="s">
        <v>250</v>
      </c>
      <c r="D473" s="106" t="s">
        <v>247</v>
      </c>
      <c r="E473">
        <v>6963</v>
      </c>
      <c r="F473" s="106" t="s">
        <v>1535</v>
      </c>
      <c r="G473" s="106" t="s">
        <v>248</v>
      </c>
      <c r="H473" s="106" t="s">
        <v>268</v>
      </c>
      <c r="I473" t="s">
        <v>1421</v>
      </c>
      <c r="J473" t="s">
        <v>2997</v>
      </c>
    </row>
    <row r="474" spans="1:10" x14ac:dyDescent="0.2">
      <c r="A474" s="106" t="s">
        <v>1819</v>
      </c>
      <c r="B474" s="106" t="s">
        <v>245</v>
      </c>
      <c r="C474" s="106" t="s">
        <v>250</v>
      </c>
      <c r="D474" s="106" t="s">
        <v>247</v>
      </c>
      <c r="E474">
        <v>7236</v>
      </c>
      <c r="F474" s="106" t="s">
        <v>2456</v>
      </c>
      <c r="G474" s="106" t="s">
        <v>248</v>
      </c>
      <c r="H474" s="106" t="s">
        <v>272</v>
      </c>
      <c r="I474">
        <v>115</v>
      </c>
    </row>
    <row r="475" spans="1:10" x14ac:dyDescent="0.2">
      <c r="A475" s="106" t="s">
        <v>1819</v>
      </c>
      <c r="B475" s="106" t="s">
        <v>245</v>
      </c>
      <c r="C475" s="106" t="s">
        <v>250</v>
      </c>
      <c r="D475" s="106" t="s">
        <v>247</v>
      </c>
      <c r="E475">
        <v>7461</v>
      </c>
      <c r="F475" s="106" t="s">
        <v>2487</v>
      </c>
      <c r="G475" s="106" t="s">
        <v>252</v>
      </c>
      <c r="H475" s="106" t="s">
        <v>254</v>
      </c>
      <c r="I475">
        <v>72</v>
      </c>
    </row>
    <row r="476" spans="1:10" x14ac:dyDescent="0.2">
      <c r="A476" s="106" t="s">
        <v>1819</v>
      </c>
      <c r="B476" s="106" t="s">
        <v>245</v>
      </c>
      <c r="C476" s="106" t="s">
        <v>250</v>
      </c>
      <c r="D476" s="106" t="s">
        <v>251</v>
      </c>
      <c r="E476">
        <v>7506</v>
      </c>
      <c r="F476" s="106" t="s">
        <v>1580</v>
      </c>
      <c r="G476" s="106" t="s">
        <v>248</v>
      </c>
      <c r="H476" s="106" t="s">
        <v>258</v>
      </c>
      <c r="I476" s="106">
        <v>75</v>
      </c>
      <c r="J476" s="106"/>
    </row>
    <row r="477" spans="1:10" x14ac:dyDescent="0.2">
      <c r="A477" s="106" t="s">
        <v>1819</v>
      </c>
      <c r="B477" s="106" t="s">
        <v>245</v>
      </c>
      <c r="C477" s="106" t="s">
        <v>257</v>
      </c>
      <c r="D477" s="106" t="s">
        <v>247</v>
      </c>
      <c r="E477">
        <v>7984</v>
      </c>
      <c r="F477" s="106" t="s">
        <v>2998</v>
      </c>
      <c r="G477" s="106" t="s">
        <v>248</v>
      </c>
      <c r="H477" s="106" t="s">
        <v>265</v>
      </c>
      <c r="I477" t="s">
        <v>273</v>
      </c>
      <c r="J477" t="s">
        <v>2999</v>
      </c>
    </row>
    <row r="478" spans="1:10" x14ac:dyDescent="0.2">
      <c r="A478" s="106" t="s">
        <v>1819</v>
      </c>
      <c r="B478" s="106" t="s">
        <v>245</v>
      </c>
      <c r="C478" s="106" t="s">
        <v>250</v>
      </c>
      <c r="D478" s="106" t="s">
        <v>247</v>
      </c>
      <c r="E478">
        <v>9008</v>
      </c>
      <c r="F478" s="106" t="s">
        <v>2647</v>
      </c>
      <c r="G478" s="106" t="s">
        <v>248</v>
      </c>
      <c r="H478" s="106" t="s">
        <v>312</v>
      </c>
      <c r="I478" s="106" t="s">
        <v>309</v>
      </c>
      <c r="J478" s="106" t="s">
        <v>3000</v>
      </c>
    </row>
    <row r="479" spans="1:10" x14ac:dyDescent="0.2">
      <c r="A479" s="106" t="s">
        <v>1819</v>
      </c>
      <c r="B479" s="106" t="s">
        <v>245</v>
      </c>
      <c r="C479" s="106" t="s">
        <v>250</v>
      </c>
      <c r="D479" s="106" t="s">
        <v>247</v>
      </c>
      <c r="E479">
        <v>9405</v>
      </c>
      <c r="F479" s="106" t="s">
        <v>2808</v>
      </c>
      <c r="G479" s="106" t="s">
        <v>248</v>
      </c>
      <c r="H479" s="106" t="s">
        <v>259</v>
      </c>
      <c r="I479" s="106">
        <v>331</v>
      </c>
      <c r="J479" s="106"/>
    </row>
    <row r="480" spans="1:10" x14ac:dyDescent="0.2">
      <c r="A480" s="106" t="s">
        <v>1819</v>
      </c>
      <c r="B480" s="106" t="s">
        <v>245</v>
      </c>
      <c r="C480" s="106" t="s">
        <v>250</v>
      </c>
      <c r="D480" s="106" t="s">
        <v>247</v>
      </c>
      <c r="E480">
        <v>9619</v>
      </c>
      <c r="F480" s="106" t="s">
        <v>3001</v>
      </c>
      <c r="G480" s="106" t="s">
        <v>248</v>
      </c>
      <c r="H480" s="106" t="s">
        <v>253</v>
      </c>
      <c r="I480">
        <v>295</v>
      </c>
    </row>
    <row r="481" spans="1:10" x14ac:dyDescent="0.2">
      <c r="A481" s="106" t="s">
        <v>1777</v>
      </c>
      <c r="B481" s="106" t="s">
        <v>245</v>
      </c>
      <c r="C481" s="106" t="s">
        <v>250</v>
      </c>
      <c r="D481" s="106" t="s">
        <v>247</v>
      </c>
      <c r="E481">
        <v>2924</v>
      </c>
      <c r="F481" s="106" t="s">
        <v>1513</v>
      </c>
      <c r="G481" s="106" t="s">
        <v>248</v>
      </c>
      <c r="H481" s="106" t="s">
        <v>249</v>
      </c>
      <c r="I481" s="106">
        <v>68</v>
      </c>
      <c r="J481" s="106"/>
    </row>
    <row r="482" spans="1:10" x14ac:dyDescent="0.2">
      <c r="A482" s="106" t="s">
        <v>1777</v>
      </c>
      <c r="B482" s="106" t="s">
        <v>245</v>
      </c>
      <c r="C482" s="106" t="s">
        <v>246</v>
      </c>
      <c r="D482" s="106" t="s">
        <v>247</v>
      </c>
      <c r="E482">
        <v>4282</v>
      </c>
      <c r="F482" s="106" t="s">
        <v>1527</v>
      </c>
      <c r="G482" s="106" t="s">
        <v>248</v>
      </c>
      <c r="H482" s="106" t="s">
        <v>253</v>
      </c>
      <c r="I482" s="106">
        <v>484</v>
      </c>
      <c r="J482" s="106"/>
    </row>
    <row r="483" spans="1:10" x14ac:dyDescent="0.2">
      <c r="A483" s="106" t="s">
        <v>1777</v>
      </c>
      <c r="B483" s="106" t="s">
        <v>245</v>
      </c>
      <c r="C483" s="106" t="s">
        <v>250</v>
      </c>
      <c r="D483" s="106" t="s">
        <v>247</v>
      </c>
      <c r="E483">
        <v>4975</v>
      </c>
      <c r="F483" s="106" t="s">
        <v>2000</v>
      </c>
      <c r="G483" s="106" t="s">
        <v>248</v>
      </c>
      <c r="H483" s="106" t="s">
        <v>261</v>
      </c>
      <c r="I483">
        <v>912</v>
      </c>
    </row>
    <row r="484" spans="1:10" x14ac:dyDescent="0.2">
      <c r="A484" s="106" t="s">
        <v>1777</v>
      </c>
      <c r="B484" s="106" t="s">
        <v>245</v>
      </c>
      <c r="C484" s="106" t="s">
        <v>257</v>
      </c>
      <c r="D484" s="106" t="s">
        <v>247</v>
      </c>
      <c r="E484">
        <v>5301</v>
      </c>
      <c r="F484" s="106" t="s">
        <v>1541</v>
      </c>
      <c r="G484" s="106" t="s">
        <v>248</v>
      </c>
      <c r="H484" s="106" t="s">
        <v>281</v>
      </c>
      <c r="I484" t="s">
        <v>266</v>
      </c>
      <c r="J484" t="s">
        <v>3002</v>
      </c>
    </row>
    <row r="485" spans="1:10" x14ac:dyDescent="0.2">
      <c r="A485" s="106" t="s">
        <v>1777</v>
      </c>
      <c r="B485" s="106" t="s">
        <v>245</v>
      </c>
      <c r="C485" s="106" t="s">
        <v>257</v>
      </c>
      <c r="D485" s="106" t="s">
        <v>247</v>
      </c>
      <c r="E485">
        <v>6328</v>
      </c>
      <c r="F485" s="106" t="s">
        <v>796</v>
      </c>
      <c r="G485" s="106" t="s">
        <v>248</v>
      </c>
      <c r="H485" s="106" t="s">
        <v>264</v>
      </c>
      <c r="I485" s="106">
        <v>196</v>
      </c>
      <c r="J485" s="106"/>
    </row>
    <row r="486" spans="1:10" x14ac:dyDescent="0.2">
      <c r="A486" s="106" t="s">
        <v>1777</v>
      </c>
      <c r="B486" s="106" t="s">
        <v>245</v>
      </c>
      <c r="C486" s="106" t="s">
        <v>250</v>
      </c>
      <c r="D486" s="106" t="s">
        <v>247</v>
      </c>
      <c r="E486">
        <v>6479</v>
      </c>
      <c r="F486" s="106" t="s">
        <v>2320</v>
      </c>
      <c r="G486" s="106" t="s">
        <v>248</v>
      </c>
      <c r="H486" s="106" t="s">
        <v>268</v>
      </c>
      <c r="I486" s="106" t="s">
        <v>309</v>
      </c>
      <c r="J486" s="106" t="s">
        <v>3003</v>
      </c>
    </row>
    <row r="487" spans="1:10" x14ac:dyDescent="0.2">
      <c r="A487" s="106" t="s">
        <v>1777</v>
      </c>
      <c r="B487" s="106" t="s">
        <v>245</v>
      </c>
      <c r="C487" s="106" t="s">
        <v>250</v>
      </c>
      <c r="D487" s="106" t="s">
        <v>247</v>
      </c>
      <c r="E487">
        <v>6707</v>
      </c>
      <c r="F487" s="106" t="s">
        <v>2351</v>
      </c>
      <c r="G487" s="106" t="s">
        <v>248</v>
      </c>
      <c r="H487" s="106" t="s">
        <v>268</v>
      </c>
      <c r="I487" s="106">
        <v>555</v>
      </c>
      <c r="J487" s="106"/>
    </row>
    <row r="488" spans="1:10" x14ac:dyDescent="0.2">
      <c r="A488" s="106" t="s">
        <v>1777</v>
      </c>
      <c r="B488" s="106" t="s">
        <v>245</v>
      </c>
      <c r="C488" s="106" t="s">
        <v>250</v>
      </c>
      <c r="D488" s="106" t="s">
        <v>247</v>
      </c>
      <c r="E488">
        <v>6758</v>
      </c>
      <c r="F488" s="106" t="s">
        <v>2352</v>
      </c>
      <c r="G488" s="106" t="s">
        <v>248</v>
      </c>
      <c r="H488" s="106" t="s">
        <v>268</v>
      </c>
      <c r="I488" s="106" t="s">
        <v>3004</v>
      </c>
      <c r="J488" s="106" t="s">
        <v>3005</v>
      </c>
    </row>
    <row r="489" spans="1:10" x14ac:dyDescent="0.2">
      <c r="A489" s="106" t="s">
        <v>1777</v>
      </c>
      <c r="B489" s="106" t="s">
        <v>245</v>
      </c>
      <c r="C489" s="106" t="s">
        <v>250</v>
      </c>
      <c r="D489" s="106" t="s">
        <v>247</v>
      </c>
      <c r="E489">
        <v>7419</v>
      </c>
      <c r="F489" s="106" t="s">
        <v>2457</v>
      </c>
      <c r="G489" s="106" t="s">
        <v>248</v>
      </c>
      <c r="H489" s="106" t="s">
        <v>258</v>
      </c>
      <c r="I489" t="s">
        <v>273</v>
      </c>
      <c r="J489" t="s">
        <v>3006</v>
      </c>
    </row>
    <row r="490" spans="1:10" x14ac:dyDescent="0.2">
      <c r="A490" s="106" t="s">
        <v>1777</v>
      </c>
      <c r="B490" s="106" t="s">
        <v>245</v>
      </c>
      <c r="C490" s="106" t="s">
        <v>257</v>
      </c>
      <c r="D490" s="106" t="s">
        <v>247</v>
      </c>
      <c r="E490">
        <v>7740</v>
      </c>
      <c r="F490" s="106" t="s">
        <v>3007</v>
      </c>
      <c r="G490" s="106" t="s">
        <v>248</v>
      </c>
      <c r="H490" s="106" t="s">
        <v>308</v>
      </c>
      <c r="I490" s="106">
        <v>482</v>
      </c>
      <c r="J490" s="106"/>
    </row>
    <row r="491" spans="1:10" x14ac:dyDescent="0.2">
      <c r="A491" s="106" t="s">
        <v>1777</v>
      </c>
      <c r="B491" s="106" t="s">
        <v>245</v>
      </c>
      <c r="C491" s="106" t="s">
        <v>257</v>
      </c>
      <c r="D491" s="106" t="s">
        <v>247</v>
      </c>
      <c r="E491">
        <v>8804</v>
      </c>
      <c r="F491" s="106" t="s">
        <v>3008</v>
      </c>
      <c r="G491" s="106" t="s">
        <v>248</v>
      </c>
      <c r="H491" s="106" t="s">
        <v>269</v>
      </c>
      <c r="I491" t="s">
        <v>266</v>
      </c>
      <c r="J491" t="s">
        <v>3009</v>
      </c>
    </row>
    <row r="492" spans="1:10" x14ac:dyDescent="0.2">
      <c r="A492" s="106" t="s">
        <v>1777</v>
      </c>
      <c r="B492" s="106" t="s">
        <v>245</v>
      </c>
      <c r="C492" s="106" t="s">
        <v>257</v>
      </c>
      <c r="D492" s="106" t="s">
        <v>247</v>
      </c>
      <c r="E492">
        <v>8929</v>
      </c>
      <c r="F492" s="106" t="s">
        <v>1555</v>
      </c>
      <c r="G492" s="106" t="s">
        <v>256</v>
      </c>
      <c r="H492" s="106" t="s">
        <v>269</v>
      </c>
      <c r="I492" s="106">
        <v>186</v>
      </c>
      <c r="J492" s="106"/>
    </row>
    <row r="493" spans="1:10" x14ac:dyDescent="0.2">
      <c r="A493" s="106" t="s">
        <v>1751</v>
      </c>
      <c r="B493" s="106" t="s">
        <v>245</v>
      </c>
      <c r="C493" s="106" t="s">
        <v>250</v>
      </c>
      <c r="D493" s="106" t="s">
        <v>247</v>
      </c>
      <c r="E493">
        <v>2815</v>
      </c>
      <c r="F493" s="106" t="s">
        <v>1560</v>
      </c>
      <c r="G493" s="106" t="s">
        <v>248</v>
      </c>
      <c r="H493" s="106" t="s">
        <v>249</v>
      </c>
      <c r="I493" s="106" t="s">
        <v>266</v>
      </c>
      <c r="J493" s="106" t="s">
        <v>2825</v>
      </c>
    </row>
    <row r="494" spans="1:10" x14ac:dyDescent="0.2">
      <c r="A494" s="106" t="s">
        <v>1751</v>
      </c>
      <c r="B494" s="106" t="s">
        <v>245</v>
      </c>
      <c r="C494" s="106" t="s">
        <v>246</v>
      </c>
      <c r="D494" s="106" t="s">
        <v>247</v>
      </c>
      <c r="E494">
        <v>3690</v>
      </c>
      <c r="F494" s="106" t="s">
        <v>1407</v>
      </c>
      <c r="G494" s="106" t="s">
        <v>260</v>
      </c>
      <c r="H494" s="106" t="s">
        <v>259</v>
      </c>
      <c r="I494" s="106">
        <v>84</v>
      </c>
      <c r="J494" s="106"/>
    </row>
    <row r="495" spans="1:10" x14ac:dyDescent="0.2">
      <c r="A495" s="106" t="s">
        <v>1751</v>
      </c>
      <c r="B495" s="106" t="s">
        <v>245</v>
      </c>
      <c r="C495" s="106" t="s">
        <v>250</v>
      </c>
      <c r="D495" s="106" t="s">
        <v>247</v>
      </c>
      <c r="E495">
        <v>3910</v>
      </c>
      <c r="F495" s="106" t="s">
        <v>1538</v>
      </c>
      <c r="G495" s="106" t="s">
        <v>252</v>
      </c>
      <c r="H495" s="106" t="s">
        <v>259</v>
      </c>
      <c r="I495">
        <v>56</v>
      </c>
    </row>
    <row r="496" spans="1:10" x14ac:dyDescent="0.2">
      <c r="A496" s="106" t="s">
        <v>1751</v>
      </c>
      <c r="B496" s="106" t="s">
        <v>245</v>
      </c>
      <c r="C496" s="106" t="s">
        <v>250</v>
      </c>
      <c r="D496" s="106" t="s">
        <v>247</v>
      </c>
      <c r="E496">
        <v>4027</v>
      </c>
      <c r="F496" s="106" t="s">
        <v>1410</v>
      </c>
      <c r="G496" s="106" t="s">
        <v>248</v>
      </c>
      <c r="H496" s="106" t="s">
        <v>261</v>
      </c>
      <c r="I496" s="106">
        <v>367</v>
      </c>
      <c r="J496" s="106"/>
    </row>
    <row r="497" spans="1:10" x14ac:dyDescent="0.2">
      <c r="A497" s="106" t="s">
        <v>1751</v>
      </c>
      <c r="B497" s="106" t="s">
        <v>245</v>
      </c>
      <c r="C497" s="106" t="s">
        <v>255</v>
      </c>
      <c r="D497" s="106" t="s">
        <v>247</v>
      </c>
      <c r="E497">
        <v>4326</v>
      </c>
      <c r="F497" s="106" t="s">
        <v>2608</v>
      </c>
      <c r="G497" s="106" t="s">
        <v>248</v>
      </c>
      <c r="H497" s="106" t="s">
        <v>259</v>
      </c>
      <c r="I497">
        <v>363</v>
      </c>
    </row>
    <row r="498" spans="1:10" x14ac:dyDescent="0.2">
      <c r="A498" s="106" t="s">
        <v>1751</v>
      </c>
      <c r="B498" s="106" t="s">
        <v>245</v>
      </c>
      <c r="C498" s="106" t="s">
        <v>250</v>
      </c>
      <c r="D498" s="106" t="s">
        <v>247</v>
      </c>
      <c r="E498">
        <v>4540</v>
      </c>
      <c r="F498" s="106" t="s">
        <v>1540</v>
      </c>
      <c r="G498" s="106" t="s">
        <v>248</v>
      </c>
      <c r="H498" s="106" t="s">
        <v>283</v>
      </c>
      <c r="I498" s="106" t="s">
        <v>266</v>
      </c>
      <c r="J498" s="106" t="s">
        <v>3010</v>
      </c>
    </row>
    <row r="499" spans="1:10" x14ac:dyDescent="0.2">
      <c r="A499" s="106" t="s">
        <v>1751</v>
      </c>
      <c r="B499" s="106" t="s">
        <v>245</v>
      </c>
      <c r="C499" s="106" t="s">
        <v>257</v>
      </c>
      <c r="D499" s="106" t="s">
        <v>251</v>
      </c>
      <c r="E499">
        <v>4642</v>
      </c>
      <c r="F499" s="106" t="s">
        <v>1629</v>
      </c>
      <c r="G499" s="106" t="s">
        <v>256</v>
      </c>
      <c r="H499" s="106" t="s">
        <v>253</v>
      </c>
      <c r="I499" s="106">
        <v>70</v>
      </c>
      <c r="J499" s="106"/>
    </row>
    <row r="500" spans="1:10" x14ac:dyDescent="0.2">
      <c r="A500" s="106" t="s">
        <v>1751</v>
      </c>
      <c r="B500" s="106" t="s">
        <v>245</v>
      </c>
      <c r="C500" s="106" t="s">
        <v>257</v>
      </c>
      <c r="D500" s="106" t="s">
        <v>247</v>
      </c>
      <c r="E500">
        <v>4912</v>
      </c>
      <c r="F500" s="106" t="s">
        <v>1517</v>
      </c>
      <c r="G500" s="106" t="s">
        <v>248</v>
      </c>
      <c r="H500" s="106" t="s">
        <v>261</v>
      </c>
      <c r="I500" t="s">
        <v>1421</v>
      </c>
      <c r="J500" t="s">
        <v>3011</v>
      </c>
    </row>
    <row r="501" spans="1:10" x14ac:dyDescent="0.2">
      <c r="A501" s="106" t="s">
        <v>1751</v>
      </c>
      <c r="B501" s="106" t="s">
        <v>245</v>
      </c>
      <c r="C501" s="106" t="s">
        <v>257</v>
      </c>
      <c r="D501" s="106" t="s">
        <v>247</v>
      </c>
      <c r="E501">
        <v>4919</v>
      </c>
      <c r="F501" s="106" t="s">
        <v>1552</v>
      </c>
      <c r="G501" s="106" t="s">
        <v>248</v>
      </c>
      <c r="H501" s="106" t="s">
        <v>261</v>
      </c>
      <c r="I501" t="s">
        <v>273</v>
      </c>
      <c r="J501" t="s">
        <v>3012</v>
      </c>
    </row>
    <row r="502" spans="1:10" x14ac:dyDescent="0.2">
      <c r="A502" s="106" t="s">
        <v>1751</v>
      </c>
      <c r="B502" s="106" t="s">
        <v>245</v>
      </c>
      <c r="C502" s="106" t="s">
        <v>250</v>
      </c>
      <c r="D502" s="106" t="s">
        <v>247</v>
      </c>
      <c r="E502">
        <v>6562</v>
      </c>
      <c r="F502" s="106" t="s">
        <v>1567</v>
      </c>
      <c r="G502" s="106" t="s">
        <v>260</v>
      </c>
      <c r="H502" s="106" t="s">
        <v>253</v>
      </c>
      <c r="I502">
        <v>119</v>
      </c>
    </row>
    <row r="503" spans="1:10" x14ac:dyDescent="0.2">
      <c r="A503" s="106" t="s">
        <v>1751</v>
      </c>
      <c r="B503" s="106" t="s">
        <v>245</v>
      </c>
      <c r="C503" s="106" t="s">
        <v>255</v>
      </c>
      <c r="D503" s="106" t="s">
        <v>247</v>
      </c>
      <c r="E503">
        <v>6920</v>
      </c>
      <c r="F503" s="106" t="s">
        <v>366</v>
      </c>
      <c r="G503" s="106" t="s">
        <v>248</v>
      </c>
      <c r="H503" s="106" t="s">
        <v>268</v>
      </c>
      <c r="I503" s="106" t="s">
        <v>1964</v>
      </c>
      <c r="J503" s="106" t="s">
        <v>2949</v>
      </c>
    </row>
    <row r="504" spans="1:10" x14ac:dyDescent="0.2">
      <c r="A504" s="106" t="s">
        <v>1751</v>
      </c>
      <c r="B504" s="106" t="s">
        <v>245</v>
      </c>
      <c r="C504" s="106" t="s">
        <v>250</v>
      </c>
      <c r="D504" s="106" t="s">
        <v>247</v>
      </c>
      <c r="E504">
        <v>7575</v>
      </c>
      <c r="F504" s="106" t="s">
        <v>2488</v>
      </c>
      <c r="G504" s="106" t="s">
        <v>248</v>
      </c>
      <c r="H504" s="106" t="s">
        <v>254</v>
      </c>
      <c r="I504" s="106" t="s">
        <v>273</v>
      </c>
      <c r="J504" s="106" t="s">
        <v>3013</v>
      </c>
    </row>
    <row r="505" spans="1:10" x14ac:dyDescent="0.2">
      <c r="A505" s="106" t="s">
        <v>1751</v>
      </c>
      <c r="B505" s="106" t="s">
        <v>245</v>
      </c>
      <c r="C505" s="106" t="s">
        <v>257</v>
      </c>
      <c r="D505" s="106" t="s">
        <v>247</v>
      </c>
      <c r="E505">
        <v>8113</v>
      </c>
      <c r="F505" s="106" t="s">
        <v>741</v>
      </c>
      <c r="G505" s="106" t="s">
        <v>248</v>
      </c>
      <c r="H505" s="106" t="s">
        <v>261</v>
      </c>
      <c r="I505" t="s">
        <v>2750</v>
      </c>
      <c r="J505" t="s">
        <v>2829</v>
      </c>
    </row>
    <row r="506" spans="1:10" x14ac:dyDescent="0.2">
      <c r="A506" s="106" t="s">
        <v>1751</v>
      </c>
      <c r="B506" s="106" t="s">
        <v>245</v>
      </c>
      <c r="C506" s="106" t="s">
        <v>250</v>
      </c>
      <c r="D506" s="106" t="s">
        <v>247</v>
      </c>
      <c r="E506">
        <v>9107</v>
      </c>
      <c r="F506" s="106" t="s">
        <v>2751</v>
      </c>
      <c r="G506" s="106" t="s">
        <v>248</v>
      </c>
      <c r="H506" s="106" t="s">
        <v>1501</v>
      </c>
      <c r="I506">
        <v>995</v>
      </c>
    </row>
    <row r="507" spans="1:10" x14ac:dyDescent="0.2">
      <c r="A507" s="106" t="s">
        <v>1751</v>
      </c>
      <c r="B507" s="106" t="s">
        <v>245</v>
      </c>
      <c r="C507" s="106" t="s">
        <v>257</v>
      </c>
      <c r="D507" s="106" t="s">
        <v>247</v>
      </c>
      <c r="E507">
        <v>9441</v>
      </c>
      <c r="F507" s="106" t="s">
        <v>3014</v>
      </c>
      <c r="G507" s="106" t="s">
        <v>252</v>
      </c>
      <c r="H507" s="106" t="s">
        <v>259</v>
      </c>
      <c r="I507">
        <v>428</v>
      </c>
    </row>
    <row r="508" spans="1:10" x14ac:dyDescent="0.2">
      <c r="A508" s="106" t="s">
        <v>1751</v>
      </c>
      <c r="B508" s="106" t="s">
        <v>245</v>
      </c>
      <c r="C508" s="106" t="s">
        <v>257</v>
      </c>
      <c r="D508" s="106" t="s">
        <v>247</v>
      </c>
      <c r="E508">
        <v>9543</v>
      </c>
      <c r="F508" s="106" t="s">
        <v>1579</v>
      </c>
      <c r="G508" s="106" t="s">
        <v>248</v>
      </c>
      <c r="H508" s="106" t="s">
        <v>1487</v>
      </c>
      <c r="I508" s="106">
        <v>748</v>
      </c>
      <c r="J508" s="106"/>
    </row>
    <row r="509" spans="1:10" x14ac:dyDescent="0.2">
      <c r="A509" s="106" t="s">
        <v>1781</v>
      </c>
      <c r="B509" s="106" t="s">
        <v>296</v>
      </c>
      <c r="C509" s="106" t="s">
        <v>250</v>
      </c>
      <c r="D509" s="106" t="s">
        <v>247</v>
      </c>
      <c r="E509">
        <v>5741</v>
      </c>
      <c r="F509" s="106" t="s">
        <v>2028</v>
      </c>
      <c r="G509" s="106" t="s">
        <v>248</v>
      </c>
      <c r="H509" s="106" t="s">
        <v>1489</v>
      </c>
      <c r="I509" s="106">
        <v>953</v>
      </c>
      <c r="J509" s="106"/>
    </row>
    <row r="510" spans="1:10" x14ac:dyDescent="0.2">
      <c r="A510" s="106" t="s">
        <v>1781</v>
      </c>
      <c r="B510" s="106" t="s">
        <v>296</v>
      </c>
      <c r="C510" s="106" t="s">
        <v>257</v>
      </c>
      <c r="D510" s="106" t="s">
        <v>247</v>
      </c>
      <c r="E510">
        <v>7915</v>
      </c>
      <c r="F510" s="106" t="s">
        <v>3015</v>
      </c>
      <c r="G510" s="106" t="s">
        <v>248</v>
      </c>
      <c r="H510" s="106" t="s">
        <v>265</v>
      </c>
      <c r="I510" s="106">
        <v>519</v>
      </c>
      <c r="J510" s="106"/>
    </row>
    <row r="511" spans="1:10" x14ac:dyDescent="0.2">
      <c r="A511" s="106" t="s">
        <v>1781</v>
      </c>
      <c r="B511" s="106" t="s">
        <v>245</v>
      </c>
      <c r="C511" s="106" t="s">
        <v>250</v>
      </c>
      <c r="D511" s="106" t="s">
        <v>247</v>
      </c>
      <c r="E511">
        <v>1762</v>
      </c>
      <c r="F511" s="106" t="s">
        <v>1571</v>
      </c>
      <c r="G511" s="106" t="s">
        <v>248</v>
      </c>
      <c r="H511" s="106" t="s">
        <v>270</v>
      </c>
      <c r="I511" s="106">
        <v>921</v>
      </c>
      <c r="J511" s="106"/>
    </row>
    <row r="512" spans="1:10" x14ac:dyDescent="0.2">
      <c r="A512" s="106" t="s">
        <v>1781</v>
      </c>
      <c r="B512" s="106" t="s">
        <v>245</v>
      </c>
      <c r="C512" s="106" t="s">
        <v>250</v>
      </c>
      <c r="D512" s="106" t="s">
        <v>247</v>
      </c>
      <c r="E512">
        <v>1968</v>
      </c>
      <c r="F512" s="106" t="s">
        <v>1529</v>
      </c>
      <c r="G512" s="106" t="s">
        <v>248</v>
      </c>
      <c r="H512" s="106" t="s">
        <v>270</v>
      </c>
      <c r="I512">
        <v>467</v>
      </c>
    </row>
    <row r="513" spans="1:10" x14ac:dyDescent="0.2">
      <c r="A513" s="106" t="s">
        <v>1781</v>
      </c>
      <c r="B513" s="106" t="s">
        <v>245</v>
      </c>
      <c r="C513" s="106" t="s">
        <v>246</v>
      </c>
      <c r="D513" s="106" t="s">
        <v>247</v>
      </c>
      <c r="E513">
        <v>3176</v>
      </c>
      <c r="F513" s="106" t="s">
        <v>2061</v>
      </c>
      <c r="G513" s="106" t="s">
        <v>248</v>
      </c>
      <c r="H513" s="106" t="s">
        <v>254</v>
      </c>
      <c r="I513" s="106">
        <v>303</v>
      </c>
      <c r="J513" s="106"/>
    </row>
    <row r="514" spans="1:10" x14ac:dyDescent="0.2">
      <c r="A514" s="106" t="s">
        <v>1781</v>
      </c>
      <c r="B514" s="106" t="s">
        <v>245</v>
      </c>
      <c r="C514" s="106" t="s">
        <v>246</v>
      </c>
      <c r="D514" s="106" t="s">
        <v>247</v>
      </c>
      <c r="E514">
        <v>4554</v>
      </c>
      <c r="F514" s="106" t="s">
        <v>1528</v>
      </c>
      <c r="G514" s="106" t="s">
        <v>248</v>
      </c>
      <c r="H514" s="106" t="s">
        <v>283</v>
      </c>
      <c r="I514" s="106">
        <v>381</v>
      </c>
      <c r="J514" s="106"/>
    </row>
    <row r="515" spans="1:10" x14ac:dyDescent="0.2">
      <c r="A515" s="106" t="s">
        <v>1781</v>
      </c>
      <c r="B515" s="106" t="s">
        <v>245</v>
      </c>
      <c r="C515" s="106" t="s">
        <v>257</v>
      </c>
      <c r="D515" s="106" t="s">
        <v>251</v>
      </c>
      <c r="E515">
        <v>4587</v>
      </c>
      <c r="F515" s="106" t="s">
        <v>816</v>
      </c>
      <c r="G515" s="106" t="s">
        <v>248</v>
      </c>
      <c r="H515" s="106" t="s">
        <v>283</v>
      </c>
      <c r="I515" s="106" t="s">
        <v>294</v>
      </c>
      <c r="J515" s="106" t="s">
        <v>3016</v>
      </c>
    </row>
    <row r="516" spans="1:10" x14ac:dyDescent="0.2">
      <c r="A516" s="106" t="s">
        <v>1781</v>
      </c>
      <c r="B516" s="106" t="s">
        <v>245</v>
      </c>
      <c r="C516" s="106" t="s">
        <v>255</v>
      </c>
      <c r="D516" s="106" t="s">
        <v>247</v>
      </c>
      <c r="E516">
        <v>4767</v>
      </c>
      <c r="F516" s="106" t="s">
        <v>2321</v>
      </c>
      <c r="G516" s="106" t="s">
        <v>248</v>
      </c>
      <c r="H516" s="106" t="s">
        <v>253</v>
      </c>
      <c r="I516">
        <v>188</v>
      </c>
    </row>
    <row r="517" spans="1:10" x14ac:dyDescent="0.2">
      <c r="A517" s="106" t="s">
        <v>1781</v>
      </c>
      <c r="B517" s="106" t="s">
        <v>245</v>
      </c>
      <c r="C517" s="106" t="s">
        <v>257</v>
      </c>
      <c r="D517" s="106" t="s">
        <v>247</v>
      </c>
      <c r="E517">
        <v>4911</v>
      </c>
      <c r="F517" s="106" t="s">
        <v>1551</v>
      </c>
      <c r="G517" s="106" t="s">
        <v>248</v>
      </c>
      <c r="H517" s="106" t="s">
        <v>261</v>
      </c>
      <c r="I517" t="s">
        <v>3017</v>
      </c>
      <c r="J517" t="s">
        <v>3018</v>
      </c>
    </row>
    <row r="518" spans="1:10" x14ac:dyDescent="0.2">
      <c r="A518" s="106" t="s">
        <v>1781</v>
      </c>
      <c r="B518" s="106" t="s">
        <v>245</v>
      </c>
      <c r="C518" s="106" t="s">
        <v>246</v>
      </c>
      <c r="D518" s="106" t="s">
        <v>251</v>
      </c>
      <c r="E518">
        <v>4931</v>
      </c>
      <c r="F518" s="106" t="s">
        <v>3019</v>
      </c>
      <c r="G518" s="106" t="s">
        <v>260</v>
      </c>
      <c r="H518" s="106" t="s">
        <v>261</v>
      </c>
      <c r="I518">
        <v>361</v>
      </c>
    </row>
    <row r="519" spans="1:10" x14ac:dyDescent="0.2">
      <c r="A519" s="106" t="s">
        <v>1781</v>
      </c>
      <c r="B519" s="106" t="s">
        <v>245</v>
      </c>
      <c r="C519" s="106" t="s">
        <v>250</v>
      </c>
      <c r="D519" s="106" t="s">
        <v>247</v>
      </c>
      <c r="E519">
        <v>5602</v>
      </c>
      <c r="F519" s="106" t="s">
        <v>2029</v>
      </c>
      <c r="G519" s="106" t="s">
        <v>248</v>
      </c>
      <c r="H519" s="106" t="s">
        <v>390</v>
      </c>
      <c r="I519" s="106">
        <v>229</v>
      </c>
      <c r="J519" s="106"/>
    </row>
    <row r="520" spans="1:10" x14ac:dyDescent="0.2">
      <c r="A520" s="106" t="s">
        <v>1781</v>
      </c>
      <c r="B520" s="106" t="s">
        <v>245</v>
      </c>
      <c r="C520" s="106" t="s">
        <v>250</v>
      </c>
      <c r="D520" s="106" t="s">
        <v>247</v>
      </c>
      <c r="E520">
        <v>5801</v>
      </c>
      <c r="F520" s="106" t="s">
        <v>2030</v>
      </c>
      <c r="G520" s="106" t="s">
        <v>248</v>
      </c>
      <c r="H520" s="106" t="s">
        <v>1489</v>
      </c>
      <c r="I520" s="106" t="s">
        <v>273</v>
      </c>
      <c r="J520" s="106" t="s">
        <v>3020</v>
      </c>
    </row>
    <row r="521" spans="1:10" x14ac:dyDescent="0.2">
      <c r="A521" s="106" t="s">
        <v>1781</v>
      </c>
      <c r="B521" s="106" t="s">
        <v>245</v>
      </c>
      <c r="C521" s="106" t="s">
        <v>257</v>
      </c>
      <c r="D521" s="106" t="s">
        <v>247</v>
      </c>
      <c r="E521">
        <v>6141</v>
      </c>
      <c r="F521" s="106" t="s">
        <v>322</v>
      </c>
      <c r="G521" s="106" t="s">
        <v>248</v>
      </c>
      <c r="H521" s="106" t="s">
        <v>264</v>
      </c>
      <c r="I521" s="106" t="s">
        <v>273</v>
      </c>
      <c r="J521" s="106" t="s">
        <v>2762</v>
      </c>
    </row>
    <row r="522" spans="1:10" x14ac:dyDescent="0.2">
      <c r="A522" s="106" t="s">
        <v>1781</v>
      </c>
      <c r="B522" s="106" t="s">
        <v>245</v>
      </c>
      <c r="C522" s="106" t="s">
        <v>250</v>
      </c>
      <c r="D522" s="106" t="s">
        <v>247</v>
      </c>
      <c r="E522">
        <v>6303</v>
      </c>
      <c r="F522" s="106" t="s">
        <v>391</v>
      </c>
      <c r="G522" s="106" t="s">
        <v>256</v>
      </c>
      <c r="H522" s="106" t="s">
        <v>264</v>
      </c>
      <c r="I522" s="106">
        <v>70</v>
      </c>
      <c r="J522" s="106"/>
    </row>
    <row r="523" spans="1:10" x14ac:dyDescent="0.2">
      <c r="A523" s="106" t="s">
        <v>1781</v>
      </c>
      <c r="B523" s="106" t="s">
        <v>245</v>
      </c>
      <c r="C523" s="106" t="s">
        <v>250</v>
      </c>
      <c r="D523" s="106" t="s">
        <v>247</v>
      </c>
      <c r="E523">
        <v>6384</v>
      </c>
      <c r="F523" s="106" t="s">
        <v>2322</v>
      </c>
      <c r="G523" s="106" t="s">
        <v>252</v>
      </c>
      <c r="H523" s="106" t="s">
        <v>264</v>
      </c>
      <c r="I523" s="106">
        <v>91</v>
      </c>
      <c r="J523" s="106"/>
    </row>
    <row r="524" spans="1:10" x14ac:dyDescent="0.2">
      <c r="A524" s="106" t="s">
        <v>1781</v>
      </c>
      <c r="B524" s="106" t="s">
        <v>245</v>
      </c>
      <c r="C524" s="106" t="s">
        <v>257</v>
      </c>
      <c r="D524" s="106" t="s">
        <v>247</v>
      </c>
      <c r="E524">
        <v>6914</v>
      </c>
      <c r="F524" s="106" t="s">
        <v>1543</v>
      </c>
      <c r="G524" s="106" t="s">
        <v>248</v>
      </c>
      <c r="H524" s="106" t="s">
        <v>268</v>
      </c>
      <c r="I524" s="106">
        <v>469</v>
      </c>
      <c r="J524" s="106"/>
    </row>
    <row r="525" spans="1:10" x14ac:dyDescent="0.2">
      <c r="A525" s="106" t="s">
        <v>1781</v>
      </c>
      <c r="B525" s="106" t="s">
        <v>245</v>
      </c>
      <c r="C525" s="106" t="s">
        <v>257</v>
      </c>
      <c r="D525" s="106" t="s">
        <v>247</v>
      </c>
      <c r="E525">
        <v>7228</v>
      </c>
      <c r="F525" s="106" t="s">
        <v>1522</v>
      </c>
      <c r="G525" s="106" t="s">
        <v>252</v>
      </c>
      <c r="H525" s="106" t="s">
        <v>272</v>
      </c>
      <c r="I525">
        <v>51</v>
      </c>
    </row>
    <row r="526" spans="1:10" x14ac:dyDescent="0.2">
      <c r="A526" s="106" t="s">
        <v>1781</v>
      </c>
      <c r="B526" s="106" t="s">
        <v>245</v>
      </c>
      <c r="C526" s="106" t="s">
        <v>250</v>
      </c>
      <c r="D526" s="106" t="s">
        <v>247</v>
      </c>
      <c r="E526">
        <v>8023</v>
      </c>
      <c r="F526" s="106" t="s">
        <v>2563</v>
      </c>
      <c r="G526" s="106" t="s">
        <v>256</v>
      </c>
      <c r="H526" s="106" t="s">
        <v>254</v>
      </c>
      <c r="I526" s="106">
        <v>92</v>
      </c>
      <c r="J526" s="106"/>
    </row>
    <row r="527" spans="1:10" x14ac:dyDescent="0.2">
      <c r="A527" s="106" t="s">
        <v>1781</v>
      </c>
      <c r="B527" s="106" t="s">
        <v>245</v>
      </c>
      <c r="C527" s="106" t="s">
        <v>250</v>
      </c>
      <c r="D527" s="106" t="s">
        <v>247</v>
      </c>
      <c r="E527">
        <v>8103</v>
      </c>
      <c r="F527" s="106" t="s">
        <v>2564</v>
      </c>
      <c r="G527" s="106" t="s">
        <v>248</v>
      </c>
      <c r="H527" s="106" t="s">
        <v>254</v>
      </c>
      <c r="I527" s="106">
        <v>199</v>
      </c>
      <c r="J527" s="106"/>
    </row>
    <row r="528" spans="1:10" x14ac:dyDescent="0.2">
      <c r="A528" s="106" t="s">
        <v>1781</v>
      </c>
      <c r="B528" s="106" t="s">
        <v>245</v>
      </c>
      <c r="C528" s="106" t="s">
        <v>255</v>
      </c>
      <c r="D528" s="106" t="s">
        <v>247</v>
      </c>
      <c r="E528">
        <v>9028</v>
      </c>
      <c r="F528" s="106" t="s">
        <v>2458</v>
      </c>
      <c r="G528" s="106" t="s">
        <v>256</v>
      </c>
      <c r="H528" s="106" t="s">
        <v>312</v>
      </c>
      <c r="I528" s="106">
        <v>156</v>
      </c>
      <c r="J528" s="106"/>
    </row>
    <row r="529" spans="1:10" x14ac:dyDescent="0.2">
      <c r="A529" s="106" t="s">
        <v>1782</v>
      </c>
      <c r="B529" s="106" t="s">
        <v>2565</v>
      </c>
      <c r="C529" s="106" t="s">
        <v>250</v>
      </c>
      <c r="D529" s="106" t="s">
        <v>247</v>
      </c>
      <c r="E529">
        <v>8086</v>
      </c>
      <c r="F529" s="106" t="s">
        <v>1536</v>
      </c>
      <c r="G529" s="106" t="s">
        <v>248</v>
      </c>
      <c r="H529" s="106" t="s">
        <v>308</v>
      </c>
      <c r="I529" s="106" t="s">
        <v>266</v>
      </c>
      <c r="J529" s="106" t="s">
        <v>2968</v>
      </c>
    </row>
    <row r="530" spans="1:10" x14ac:dyDescent="0.2">
      <c r="A530" s="106" t="s">
        <v>1782</v>
      </c>
      <c r="B530" s="106" t="s">
        <v>245</v>
      </c>
      <c r="C530" s="106" t="s">
        <v>257</v>
      </c>
      <c r="D530" s="106" t="s">
        <v>247</v>
      </c>
      <c r="E530">
        <v>2170</v>
      </c>
      <c r="F530" s="106" t="s">
        <v>317</v>
      </c>
      <c r="G530" s="106" t="s">
        <v>248</v>
      </c>
      <c r="H530" s="106" t="s">
        <v>253</v>
      </c>
      <c r="I530" s="106">
        <v>455</v>
      </c>
      <c r="J530" s="106"/>
    </row>
    <row r="531" spans="1:10" x14ac:dyDescent="0.2">
      <c r="A531" s="106" t="s">
        <v>1782</v>
      </c>
      <c r="B531" s="106" t="s">
        <v>245</v>
      </c>
      <c r="C531" s="106" t="s">
        <v>246</v>
      </c>
      <c r="D531" s="106" t="s">
        <v>247</v>
      </c>
      <c r="E531">
        <v>2185</v>
      </c>
      <c r="F531" s="106" t="s">
        <v>2609</v>
      </c>
      <c r="G531" s="106" t="s">
        <v>252</v>
      </c>
      <c r="H531" s="106" t="s">
        <v>253</v>
      </c>
      <c r="I531">
        <v>150</v>
      </c>
    </row>
    <row r="532" spans="1:10" x14ac:dyDescent="0.2">
      <c r="A532" s="106" t="s">
        <v>1782</v>
      </c>
      <c r="B532" s="106" t="s">
        <v>245</v>
      </c>
      <c r="C532" s="106" t="s">
        <v>257</v>
      </c>
      <c r="D532" s="106" t="s">
        <v>247</v>
      </c>
      <c r="E532">
        <v>2193</v>
      </c>
      <c r="F532" s="106" t="s">
        <v>793</v>
      </c>
      <c r="G532" s="106" t="s">
        <v>248</v>
      </c>
      <c r="H532" s="106" t="s">
        <v>253</v>
      </c>
      <c r="I532">
        <v>374</v>
      </c>
    </row>
    <row r="533" spans="1:10" x14ac:dyDescent="0.2">
      <c r="A533" s="106" t="s">
        <v>1782</v>
      </c>
      <c r="B533" s="106" t="s">
        <v>245</v>
      </c>
      <c r="C533" s="106" t="s">
        <v>250</v>
      </c>
      <c r="D533" s="106" t="s">
        <v>247</v>
      </c>
      <c r="E533">
        <v>2488</v>
      </c>
      <c r="F533" s="106" t="s">
        <v>1630</v>
      </c>
      <c r="G533" s="106" t="s">
        <v>252</v>
      </c>
      <c r="H533" s="106" t="s">
        <v>253</v>
      </c>
      <c r="I533">
        <v>55</v>
      </c>
    </row>
    <row r="534" spans="1:10" x14ac:dyDescent="0.2">
      <c r="A534" s="106" t="s">
        <v>1782</v>
      </c>
      <c r="B534" s="106" t="s">
        <v>245</v>
      </c>
      <c r="C534" s="106" t="s">
        <v>255</v>
      </c>
      <c r="D534" s="106" t="s">
        <v>247</v>
      </c>
      <c r="E534">
        <v>3082</v>
      </c>
      <c r="F534" s="106" t="s">
        <v>2031</v>
      </c>
      <c r="G534" s="106" t="s">
        <v>248</v>
      </c>
      <c r="H534" s="106" t="s">
        <v>258</v>
      </c>
      <c r="I534">
        <v>66</v>
      </c>
    </row>
    <row r="535" spans="1:10" x14ac:dyDescent="0.2">
      <c r="A535" s="106" t="s">
        <v>1782</v>
      </c>
      <c r="B535" s="106" t="s">
        <v>245</v>
      </c>
      <c r="C535" s="106" t="s">
        <v>246</v>
      </c>
      <c r="D535" s="106" t="s">
        <v>247</v>
      </c>
      <c r="E535">
        <v>3245</v>
      </c>
      <c r="F535" s="106" t="s">
        <v>1409</v>
      </c>
      <c r="G535" s="106" t="s">
        <v>248</v>
      </c>
      <c r="H535" s="106" t="s">
        <v>269</v>
      </c>
      <c r="I535">
        <v>204</v>
      </c>
    </row>
    <row r="536" spans="1:10" x14ac:dyDescent="0.2">
      <c r="A536" s="106" t="s">
        <v>1782</v>
      </c>
      <c r="B536" s="106" t="s">
        <v>245</v>
      </c>
      <c r="C536" s="106" t="s">
        <v>257</v>
      </c>
      <c r="D536" s="106" t="s">
        <v>247</v>
      </c>
      <c r="E536">
        <v>3261</v>
      </c>
      <c r="F536" s="106" t="s">
        <v>1413</v>
      </c>
      <c r="G536" s="106" t="s">
        <v>260</v>
      </c>
      <c r="H536" s="106" t="s">
        <v>269</v>
      </c>
      <c r="I536" s="106">
        <v>14</v>
      </c>
      <c r="J536" s="106"/>
    </row>
    <row r="537" spans="1:10" x14ac:dyDescent="0.2">
      <c r="A537" s="106" t="s">
        <v>1782</v>
      </c>
      <c r="B537" s="106" t="s">
        <v>245</v>
      </c>
      <c r="C537" s="106" t="s">
        <v>255</v>
      </c>
      <c r="D537" s="106" t="s">
        <v>247</v>
      </c>
      <c r="E537">
        <v>3286</v>
      </c>
      <c r="F537" s="106" t="s">
        <v>2062</v>
      </c>
      <c r="G537" s="106" t="s">
        <v>260</v>
      </c>
      <c r="H537" s="106" t="s">
        <v>269</v>
      </c>
      <c r="I537" s="106">
        <v>18</v>
      </c>
      <c r="J537" s="106"/>
    </row>
    <row r="538" spans="1:10" x14ac:dyDescent="0.2">
      <c r="A538" s="106" t="s">
        <v>1782</v>
      </c>
      <c r="B538" s="106" t="s">
        <v>245</v>
      </c>
      <c r="C538" s="106" t="s">
        <v>257</v>
      </c>
      <c r="D538" s="106" t="s">
        <v>247</v>
      </c>
      <c r="E538">
        <v>3355</v>
      </c>
      <c r="F538" s="106" t="s">
        <v>1584</v>
      </c>
      <c r="G538" s="106" t="s">
        <v>256</v>
      </c>
      <c r="H538" s="106" t="s">
        <v>254</v>
      </c>
      <c r="I538">
        <v>129</v>
      </c>
    </row>
    <row r="539" spans="1:10" x14ac:dyDescent="0.2">
      <c r="A539" s="106" t="s">
        <v>1782</v>
      </c>
      <c r="B539" s="106" t="s">
        <v>245</v>
      </c>
      <c r="C539" s="106" t="s">
        <v>257</v>
      </c>
      <c r="D539" s="106" t="s">
        <v>247</v>
      </c>
      <c r="E539">
        <v>3486</v>
      </c>
      <c r="F539" s="106" t="s">
        <v>1610</v>
      </c>
      <c r="G539" s="106" t="s">
        <v>248</v>
      </c>
      <c r="H539" s="106" t="s">
        <v>269</v>
      </c>
      <c r="I539">
        <v>51</v>
      </c>
    </row>
    <row r="540" spans="1:10" x14ac:dyDescent="0.2">
      <c r="A540" s="106" t="s">
        <v>1782</v>
      </c>
      <c r="B540" s="106" t="s">
        <v>245</v>
      </c>
      <c r="C540" s="106" t="s">
        <v>246</v>
      </c>
      <c r="D540" s="106" t="s">
        <v>247</v>
      </c>
      <c r="E540">
        <v>3965</v>
      </c>
      <c r="F540" s="106" t="s">
        <v>1656</v>
      </c>
      <c r="G540" s="106" t="s">
        <v>256</v>
      </c>
      <c r="H540" s="106" t="s">
        <v>259</v>
      </c>
      <c r="I540">
        <v>52</v>
      </c>
    </row>
    <row r="541" spans="1:10" x14ac:dyDescent="0.2">
      <c r="A541" s="106" t="s">
        <v>1782</v>
      </c>
      <c r="B541" s="106" t="s">
        <v>245</v>
      </c>
      <c r="C541" s="106" t="s">
        <v>246</v>
      </c>
      <c r="D541" s="106" t="s">
        <v>247</v>
      </c>
      <c r="E541">
        <v>3985</v>
      </c>
      <c r="F541" s="106" t="s">
        <v>1559</v>
      </c>
      <c r="G541" s="106" t="s">
        <v>248</v>
      </c>
      <c r="H541" s="106" t="s">
        <v>259</v>
      </c>
      <c r="I541">
        <v>110</v>
      </c>
    </row>
    <row r="542" spans="1:10" x14ac:dyDescent="0.2">
      <c r="A542" s="106" t="s">
        <v>1782</v>
      </c>
      <c r="B542" s="106" t="s">
        <v>245</v>
      </c>
      <c r="C542" s="106" t="s">
        <v>246</v>
      </c>
      <c r="D542" s="106" t="s">
        <v>251</v>
      </c>
      <c r="E542">
        <v>3992</v>
      </c>
      <c r="F542" s="106" t="s">
        <v>1586</v>
      </c>
      <c r="G542" s="106" t="s">
        <v>248</v>
      </c>
      <c r="H542" s="106" t="s">
        <v>259</v>
      </c>
      <c r="I542">
        <v>64</v>
      </c>
    </row>
    <row r="543" spans="1:10" x14ac:dyDescent="0.2">
      <c r="A543" s="106" t="s">
        <v>1782</v>
      </c>
      <c r="B543" s="106" t="s">
        <v>245</v>
      </c>
      <c r="C543" s="106" t="s">
        <v>250</v>
      </c>
      <c r="D543" s="106" t="s">
        <v>247</v>
      </c>
      <c r="E543">
        <v>4241</v>
      </c>
      <c r="F543" s="106" t="s">
        <v>1411</v>
      </c>
      <c r="G543" s="106" t="s">
        <v>252</v>
      </c>
      <c r="H543" s="106" t="s">
        <v>261</v>
      </c>
      <c r="I543">
        <v>39</v>
      </c>
    </row>
    <row r="544" spans="1:10" x14ac:dyDescent="0.2">
      <c r="A544" s="106" t="s">
        <v>1782</v>
      </c>
      <c r="B544" s="106" t="s">
        <v>245</v>
      </c>
      <c r="C544" s="106" t="s">
        <v>250</v>
      </c>
      <c r="D544" s="106" t="s">
        <v>247</v>
      </c>
      <c r="E544">
        <v>4242</v>
      </c>
      <c r="F544" s="106" t="s">
        <v>818</v>
      </c>
      <c r="G544" s="106" t="s">
        <v>252</v>
      </c>
      <c r="H544" s="106" t="s">
        <v>261</v>
      </c>
      <c r="I544">
        <v>52</v>
      </c>
    </row>
    <row r="545" spans="1:10" x14ac:dyDescent="0.2">
      <c r="A545" s="106" t="s">
        <v>1782</v>
      </c>
      <c r="B545" s="106" t="s">
        <v>245</v>
      </c>
      <c r="C545" s="106" t="s">
        <v>246</v>
      </c>
      <c r="D545" s="106" t="s">
        <v>247</v>
      </c>
      <c r="E545">
        <v>4475</v>
      </c>
      <c r="F545" s="106" t="s">
        <v>347</v>
      </c>
      <c r="G545" s="106" t="s">
        <v>260</v>
      </c>
      <c r="H545" s="106" t="s">
        <v>259</v>
      </c>
      <c r="I545">
        <v>798</v>
      </c>
    </row>
    <row r="546" spans="1:10" x14ac:dyDescent="0.2">
      <c r="A546" s="106" t="s">
        <v>1782</v>
      </c>
      <c r="B546" s="106" t="s">
        <v>245</v>
      </c>
      <c r="C546" s="106" t="s">
        <v>257</v>
      </c>
      <c r="D546" s="106" t="s">
        <v>251</v>
      </c>
      <c r="E546">
        <v>4588</v>
      </c>
      <c r="F546" s="106" t="s">
        <v>315</v>
      </c>
      <c r="G546" s="106" t="s">
        <v>260</v>
      </c>
      <c r="H546" s="106" t="s">
        <v>283</v>
      </c>
      <c r="I546">
        <v>474</v>
      </c>
    </row>
    <row r="547" spans="1:10" x14ac:dyDescent="0.2">
      <c r="A547" s="106" t="s">
        <v>1782</v>
      </c>
      <c r="B547" s="106" t="s">
        <v>245</v>
      </c>
      <c r="C547" s="106" t="s">
        <v>250</v>
      </c>
      <c r="D547" s="106" t="s">
        <v>247</v>
      </c>
      <c r="E547">
        <v>4620</v>
      </c>
      <c r="F547" s="106" t="s">
        <v>1607</v>
      </c>
      <c r="G547" s="106" t="s">
        <v>248</v>
      </c>
      <c r="H547" s="106" t="s">
        <v>261</v>
      </c>
      <c r="I547">
        <v>177</v>
      </c>
    </row>
    <row r="548" spans="1:10" x14ac:dyDescent="0.2">
      <c r="A548" s="106" t="s">
        <v>1782</v>
      </c>
      <c r="B548" s="106" t="s">
        <v>245</v>
      </c>
      <c r="C548" s="106" t="s">
        <v>250</v>
      </c>
      <c r="D548" s="106" t="s">
        <v>247</v>
      </c>
      <c r="E548">
        <v>4708</v>
      </c>
      <c r="F548" s="106" t="s">
        <v>812</v>
      </c>
      <c r="G548" s="106" t="s">
        <v>248</v>
      </c>
      <c r="H548" s="106" t="s">
        <v>253</v>
      </c>
      <c r="I548">
        <v>717</v>
      </c>
    </row>
    <row r="549" spans="1:10" x14ac:dyDescent="0.2">
      <c r="A549" s="106" t="s">
        <v>1782</v>
      </c>
      <c r="B549" s="106" t="s">
        <v>245</v>
      </c>
      <c r="C549" s="106" t="s">
        <v>250</v>
      </c>
      <c r="D549" s="106" t="s">
        <v>251</v>
      </c>
      <c r="E549">
        <v>4960</v>
      </c>
      <c r="F549" s="106" t="s">
        <v>794</v>
      </c>
      <c r="G549" s="106" t="s">
        <v>256</v>
      </c>
      <c r="H549" s="106" t="s">
        <v>261</v>
      </c>
      <c r="I549">
        <v>36</v>
      </c>
    </row>
    <row r="550" spans="1:10" x14ac:dyDescent="0.2">
      <c r="A550" s="106" t="s">
        <v>1782</v>
      </c>
      <c r="B550" s="106" t="s">
        <v>245</v>
      </c>
      <c r="C550" s="106" t="s">
        <v>250</v>
      </c>
      <c r="D550" s="106" t="s">
        <v>247</v>
      </c>
      <c r="E550">
        <v>5186</v>
      </c>
      <c r="F550" s="106" t="s">
        <v>1615</v>
      </c>
      <c r="G550" s="106" t="s">
        <v>248</v>
      </c>
      <c r="H550" s="106" t="s">
        <v>337</v>
      </c>
      <c r="I550">
        <v>702</v>
      </c>
    </row>
    <row r="551" spans="1:10" x14ac:dyDescent="0.2">
      <c r="A551" s="106" t="s">
        <v>1782</v>
      </c>
      <c r="B551" s="106" t="s">
        <v>245</v>
      </c>
      <c r="C551" s="106" t="s">
        <v>257</v>
      </c>
      <c r="D551" s="106" t="s">
        <v>247</v>
      </c>
      <c r="E551">
        <v>5310</v>
      </c>
      <c r="F551" s="106" t="s">
        <v>819</v>
      </c>
      <c r="G551" s="106" t="s">
        <v>248</v>
      </c>
      <c r="H551" s="106" t="s">
        <v>281</v>
      </c>
      <c r="I551">
        <v>356</v>
      </c>
    </row>
    <row r="552" spans="1:10" x14ac:dyDescent="0.2">
      <c r="A552" s="106" t="s">
        <v>1782</v>
      </c>
      <c r="B552" s="106" t="s">
        <v>245</v>
      </c>
      <c r="C552" s="106" t="s">
        <v>250</v>
      </c>
      <c r="D552" s="106" t="s">
        <v>247</v>
      </c>
      <c r="E552">
        <v>5713</v>
      </c>
      <c r="F552" s="106" t="s">
        <v>2032</v>
      </c>
      <c r="G552" s="106" t="s">
        <v>248</v>
      </c>
      <c r="H552" s="106" t="s">
        <v>1489</v>
      </c>
      <c r="I552" t="s">
        <v>309</v>
      </c>
      <c r="J552" t="s">
        <v>3021</v>
      </c>
    </row>
    <row r="553" spans="1:10" x14ac:dyDescent="0.2">
      <c r="A553" s="106" t="s">
        <v>1782</v>
      </c>
      <c r="B553" s="106" t="s">
        <v>245</v>
      </c>
      <c r="C553" s="106" t="s">
        <v>250</v>
      </c>
      <c r="D553" s="106" t="s">
        <v>247</v>
      </c>
      <c r="E553">
        <v>5714</v>
      </c>
      <c r="F553" s="106" t="s">
        <v>2033</v>
      </c>
      <c r="G553" s="106" t="s">
        <v>248</v>
      </c>
      <c r="H553" s="106" t="s">
        <v>1489</v>
      </c>
      <c r="I553" t="s">
        <v>266</v>
      </c>
      <c r="J553" t="s">
        <v>3022</v>
      </c>
    </row>
    <row r="554" spans="1:10" x14ac:dyDescent="0.2">
      <c r="A554" s="106" t="s">
        <v>1782</v>
      </c>
      <c r="B554" s="106" t="s">
        <v>245</v>
      </c>
      <c r="C554" s="106" t="s">
        <v>250</v>
      </c>
      <c r="D554" s="106" t="s">
        <v>247</v>
      </c>
      <c r="E554">
        <v>5964</v>
      </c>
      <c r="F554" s="106" t="s">
        <v>2063</v>
      </c>
      <c r="G554" s="106" t="s">
        <v>256</v>
      </c>
      <c r="H554" s="106" t="s">
        <v>262</v>
      </c>
      <c r="I554">
        <v>15</v>
      </c>
    </row>
    <row r="555" spans="1:10" x14ac:dyDescent="0.2">
      <c r="A555" s="106" t="s">
        <v>1782</v>
      </c>
      <c r="B555" s="106" t="s">
        <v>245</v>
      </c>
      <c r="C555" s="106" t="s">
        <v>250</v>
      </c>
      <c r="D555" s="106" t="s">
        <v>247</v>
      </c>
      <c r="E555">
        <v>6055</v>
      </c>
      <c r="F555" s="106" t="s">
        <v>2064</v>
      </c>
      <c r="G555" s="106" t="s">
        <v>248</v>
      </c>
      <c r="H555" s="106" t="s">
        <v>253</v>
      </c>
      <c r="I555" t="s">
        <v>273</v>
      </c>
      <c r="J555" t="s">
        <v>3023</v>
      </c>
    </row>
    <row r="556" spans="1:10" x14ac:dyDescent="0.2">
      <c r="A556" s="106" t="s">
        <v>1782</v>
      </c>
      <c r="B556" s="106" t="s">
        <v>245</v>
      </c>
      <c r="C556" s="106" t="s">
        <v>255</v>
      </c>
      <c r="D556" s="106" t="s">
        <v>251</v>
      </c>
      <c r="E556">
        <v>6062</v>
      </c>
      <c r="F556" s="106" t="s">
        <v>2353</v>
      </c>
      <c r="G556" s="106" t="s">
        <v>248</v>
      </c>
      <c r="H556" s="106" t="s">
        <v>253</v>
      </c>
      <c r="I556" s="106">
        <v>278</v>
      </c>
      <c r="J556" s="106"/>
    </row>
    <row r="557" spans="1:10" x14ac:dyDescent="0.2">
      <c r="A557" s="106" t="s">
        <v>1782</v>
      </c>
      <c r="B557" s="106" t="s">
        <v>245</v>
      </c>
      <c r="C557" s="106" t="s">
        <v>257</v>
      </c>
      <c r="D557" s="106" t="s">
        <v>251</v>
      </c>
      <c r="E557">
        <v>6077</v>
      </c>
      <c r="F557" s="106" t="s">
        <v>2518</v>
      </c>
      <c r="G557" s="106" t="s">
        <v>248</v>
      </c>
      <c r="H557" s="106" t="s">
        <v>253</v>
      </c>
      <c r="I557" s="106">
        <v>73</v>
      </c>
      <c r="J557" s="106"/>
    </row>
    <row r="558" spans="1:10" x14ac:dyDescent="0.2">
      <c r="A558" s="106" t="s">
        <v>1782</v>
      </c>
      <c r="B558" s="106" t="s">
        <v>245</v>
      </c>
      <c r="C558" s="106" t="s">
        <v>250</v>
      </c>
      <c r="D558" s="106" t="s">
        <v>247</v>
      </c>
      <c r="E558">
        <v>6247</v>
      </c>
      <c r="F558" s="106" t="s">
        <v>2065</v>
      </c>
      <c r="G558" s="106" t="s">
        <v>248</v>
      </c>
      <c r="H558" s="106" t="s">
        <v>264</v>
      </c>
      <c r="I558" s="106">
        <v>244</v>
      </c>
      <c r="J558" s="106"/>
    </row>
    <row r="559" spans="1:10" x14ac:dyDescent="0.2">
      <c r="A559" s="106" t="s">
        <v>1782</v>
      </c>
      <c r="B559" s="106" t="s">
        <v>245</v>
      </c>
      <c r="C559" s="106" t="s">
        <v>250</v>
      </c>
      <c r="D559" s="106" t="s">
        <v>247</v>
      </c>
      <c r="E559">
        <v>6294</v>
      </c>
      <c r="F559" s="106" t="s">
        <v>1577</v>
      </c>
      <c r="G559" s="106" t="s">
        <v>248</v>
      </c>
      <c r="H559" s="106" t="s">
        <v>264</v>
      </c>
      <c r="I559">
        <v>79</v>
      </c>
    </row>
    <row r="560" spans="1:10" x14ac:dyDescent="0.2">
      <c r="A560" s="106" t="s">
        <v>1782</v>
      </c>
      <c r="B560" s="106" t="s">
        <v>245</v>
      </c>
      <c r="C560" s="106" t="s">
        <v>257</v>
      </c>
      <c r="D560" s="106" t="s">
        <v>247</v>
      </c>
      <c r="E560">
        <v>6400</v>
      </c>
      <c r="F560" s="106" t="s">
        <v>1604</v>
      </c>
      <c r="G560" s="106" t="s">
        <v>252</v>
      </c>
      <c r="H560" s="106" t="s">
        <v>264</v>
      </c>
      <c r="I560">
        <v>23</v>
      </c>
    </row>
    <row r="561" spans="1:10" x14ac:dyDescent="0.2">
      <c r="A561" s="106" t="s">
        <v>1782</v>
      </c>
      <c r="B561" s="106" t="s">
        <v>245</v>
      </c>
      <c r="C561" s="106" t="s">
        <v>257</v>
      </c>
      <c r="D561" s="106" t="s">
        <v>247</v>
      </c>
      <c r="E561">
        <v>6464</v>
      </c>
      <c r="F561" s="106" t="s">
        <v>1623</v>
      </c>
      <c r="G561" s="106" t="s">
        <v>248</v>
      </c>
      <c r="H561" s="106" t="s">
        <v>264</v>
      </c>
      <c r="I561">
        <v>362</v>
      </c>
    </row>
    <row r="562" spans="1:10" x14ac:dyDescent="0.2">
      <c r="A562" s="106" t="s">
        <v>1782</v>
      </c>
      <c r="B562" s="106" t="s">
        <v>245</v>
      </c>
      <c r="C562" s="106" t="s">
        <v>250</v>
      </c>
      <c r="D562" s="106" t="s">
        <v>247</v>
      </c>
      <c r="E562">
        <v>6480</v>
      </c>
      <c r="F562" s="106" t="s">
        <v>1589</v>
      </c>
      <c r="G562" s="106" t="s">
        <v>248</v>
      </c>
      <c r="H562" s="106" t="s">
        <v>264</v>
      </c>
      <c r="I562">
        <v>250</v>
      </c>
    </row>
    <row r="563" spans="1:10" x14ac:dyDescent="0.2">
      <c r="A563" s="106" t="s">
        <v>1782</v>
      </c>
      <c r="B563" s="106" t="s">
        <v>245</v>
      </c>
      <c r="C563" s="106" t="s">
        <v>257</v>
      </c>
      <c r="D563" s="106" t="s">
        <v>247</v>
      </c>
      <c r="E563">
        <v>6540</v>
      </c>
      <c r="F563" s="106" t="s">
        <v>2610</v>
      </c>
      <c r="G563" s="106" t="s">
        <v>248</v>
      </c>
      <c r="H563" s="106" t="s">
        <v>253</v>
      </c>
      <c r="I563">
        <v>99</v>
      </c>
    </row>
    <row r="564" spans="1:10" x14ac:dyDescent="0.2">
      <c r="A564" s="106" t="s">
        <v>1782</v>
      </c>
      <c r="B564" s="106" t="s">
        <v>245</v>
      </c>
      <c r="C564" s="106" t="s">
        <v>250</v>
      </c>
      <c r="D564" s="106" t="s">
        <v>247</v>
      </c>
      <c r="E564">
        <v>6569</v>
      </c>
      <c r="F564" s="106" t="s">
        <v>2354</v>
      </c>
      <c r="G564" s="106" t="s">
        <v>248</v>
      </c>
      <c r="H564" s="106" t="s">
        <v>253</v>
      </c>
      <c r="I564">
        <v>231</v>
      </c>
    </row>
    <row r="565" spans="1:10" x14ac:dyDescent="0.2">
      <c r="A565" s="106" t="s">
        <v>1782</v>
      </c>
      <c r="B565" s="106" t="s">
        <v>245</v>
      </c>
      <c r="C565" s="106" t="s">
        <v>257</v>
      </c>
      <c r="D565" s="106" t="s">
        <v>247</v>
      </c>
      <c r="E565">
        <v>6697</v>
      </c>
      <c r="F565" s="106" t="s">
        <v>2648</v>
      </c>
      <c r="G565" s="106" t="s">
        <v>260</v>
      </c>
      <c r="H565" s="106" t="s">
        <v>268</v>
      </c>
      <c r="I565">
        <v>31</v>
      </c>
    </row>
    <row r="566" spans="1:10" x14ac:dyDescent="0.2">
      <c r="A566" s="106" t="s">
        <v>1782</v>
      </c>
      <c r="B566" s="106" t="s">
        <v>245</v>
      </c>
      <c r="C566" s="106" t="s">
        <v>250</v>
      </c>
      <c r="D566" s="106" t="s">
        <v>247</v>
      </c>
      <c r="E566">
        <v>6834</v>
      </c>
      <c r="F566" s="106" t="s">
        <v>1557</v>
      </c>
      <c r="G566" s="106" t="s">
        <v>252</v>
      </c>
      <c r="H566" s="106" t="s">
        <v>268</v>
      </c>
      <c r="I566">
        <v>202</v>
      </c>
    </row>
    <row r="567" spans="1:10" x14ac:dyDescent="0.2">
      <c r="A567" s="106" t="s">
        <v>1782</v>
      </c>
      <c r="B567" s="106" t="s">
        <v>245</v>
      </c>
      <c r="C567" s="106" t="s">
        <v>255</v>
      </c>
      <c r="D567" s="106" t="s">
        <v>247</v>
      </c>
      <c r="E567">
        <v>6916</v>
      </c>
      <c r="F567" s="106" t="s">
        <v>2812</v>
      </c>
      <c r="G567" s="106" t="s">
        <v>248</v>
      </c>
      <c r="H567" s="106" t="s">
        <v>268</v>
      </c>
      <c r="I567">
        <v>168</v>
      </c>
    </row>
    <row r="568" spans="1:10" x14ac:dyDescent="0.2">
      <c r="A568" s="106" t="s">
        <v>1782</v>
      </c>
      <c r="B568" s="106" t="s">
        <v>245</v>
      </c>
      <c r="C568" s="106" t="s">
        <v>257</v>
      </c>
      <c r="D568" s="106" t="s">
        <v>247</v>
      </c>
      <c r="E568">
        <v>6929</v>
      </c>
      <c r="F568" s="106" t="s">
        <v>2752</v>
      </c>
      <c r="G568" s="106" t="s">
        <v>248</v>
      </c>
      <c r="H568" s="106" t="s">
        <v>268</v>
      </c>
      <c r="I568">
        <v>627</v>
      </c>
    </row>
    <row r="569" spans="1:10" x14ac:dyDescent="0.2">
      <c r="A569" s="106" t="s">
        <v>1782</v>
      </c>
      <c r="B569" s="106" t="s">
        <v>245</v>
      </c>
      <c r="C569" s="106" t="s">
        <v>246</v>
      </c>
      <c r="D569" s="106" t="s">
        <v>251</v>
      </c>
      <c r="E569">
        <v>7030</v>
      </c>
      <c r="F569" s="106" t="s">
        <v>814</v>
      </c>
      <c r="G569" s="106" t="s">
        <v>248</v>
      </c>
      <c r="H569" s="106" t="s">
        <v>253</v>
      </c>
      <c r="I569" s="106">
        <v>137</v>
      </c>
      <c r="J569" s="106"/>
    </row>
    <row r="570" spans="1:10" x14ac:dyDescent="0.2">
      <c r="A570" s="106" t="s">
        <v>1782</v>
      </c>
      <c r="B570" s="106" t="s">
        <v>245</v>
      </c>
      <c r="C570" s="106" t="s">
        <v>250</v>
      </c>
      <c r="D570" s="106" t="s">
        <v>247</v>
      </c>
      <c r="E570">
        <v>7235</v>
      </c>
      <c r="F570" s="106" t="s">
        <v>2459</v>
      </c>
      <c r="G570" s="106" t="s">
        <v>256</v>
      </c>
      <c r="H570" s="106" t="s">
        <v>272</v>
      </c>
      <c r="I570" s="106">
        <v>81</v>
      </c>
      <c r="J570" s="106"/>
    </row>
    <row r="571" spans="1:10" x14ac:dyDescent="0.2">
      <c r="A571" s="106" t="s">
        <v>1782</v>
      </c>
      <c r="B571" s="106" t="s">
        <v>245</v>
      </c>
      <c r="C571" s="106" t="s">
        <v>250</v>
      </c>
      <c r="D571" s="106" t="s">
        <v>247</v>
      </c>
      <c r="E571">
        <v>8043</v>
      </c>
      <c r="F571" s="106" t="s">
        <v>1553</v>
      </c>
      <c r="G571" s="106" t="s">
        <v>248</v>
      </c>
      <c r="H571" s="106" t="s">
        <v>254</v>
      </c>
      <c r="I571">
        <v>408</v>
      </c>
    </row>
    <row r="572" spans="1:10" x14ac:dyDescent="0.2">
      <c r="A572" s="106" t="s">
        <v>1782</v>
      </c>
      <c r="B572" s="106" t="s">
        <v>245</v>
      </c>
      <c r="C572" s="106" t="s">
        <v>250</v>
      </c>
      <c r="D572" s="106" t="s">
        <v>247</v>
      </c>
      <c r="E572">
        <v>8078</v>
      </c>
      <c r="F572" s="106" t="s">
        <v>2566</v>
      </c>
      <c r="G572" s="106" t="s">
        <v>248</v>
      </c>
      <c r="H572" s="106" t="s">
        <v>254</v>
      </c>
      <c r="I572" s="106">
        <v>830</v>
      </c>
      <c r="J572" s="106"/>
    </row>
    <row r="573" spans="1:10" x14ac:dyDescent="0.2">
      <c r="A573" s="106" t="s">
        <v>1782</v>
      </c>
      <c r="B573" s="106" t="s">
        <v>245</v>
      </c>
      <c r="C573" s="106" t="s">
        <v>250</v>
      </c>
      <c r="D573" s="106" t="s">
        <v>247</v>
      </c>
      <c r="E573">
        <v>8795</v>
      </c>
      <c r="F573" s="106" t="s">
        <v>2649</v>
      </c>
      <c r="G573" s="106" t="s">
        <v>248</v>
      </c>
      <c r="H573" s="106" t="s">
        <v>372</v>
      </c>
      <c r="I573" t="s">
        <v>294</v>
      </c>
      <c r="J573" t="s">
        <v>3024</v>
      </c>
    </row>
    <row r="574" spans="1:10" x14ac:dyDescent="0.2">
      <c r="A574" s="106" t="s">
        <v>1782</v>
      </c>
      <c r="B574" s="106" t="s">
        <v>245</v>
      </c>
      <c r="C574" s="106" t="s">
        <v>255</v>
      </c>
      <c r="D574" s="106" t="s">
        <v>247</v>
      </c>
      <c r="E574">
        <v>8945</v>
      </c>
      <c r="F574" s="106" t="s">
        <v>367</v>
      </c>
      <c r="G574" s="106" t="s">
        <v>248</v>
      </c>
      <c r="H574" s="106" t="s">
        <v>269</v>
      </c>
      <c r="I574" s="106">
        <v>125</v>
      </c>
      <c r="J574" s="106"/>
    </row>
    <row r="575" spans="1:10" x14ac:dyDescent="0.2">
      <c r="A575" s="106" t="s">
        <v>1782</v>
      </c>
      <c r="B575" s="106" t="s">
        <v>245</v>
      </c>
      <c r="C575" s="106" t="s">
        <v>250</v>
      </c>
      <c r="D575" s="106" t="s">
        <v>247</v>
      </c>
      <c r="E575">
        <v>9068</v>
      </c>
      <c r="F575" s="106" t="s">
        <v>2753</v>
      </c>
      <c r="G575" s="106" t="s">
        <v>248</v>
      </c>
      <c r="H575" s="106" t="s">
        <v>312</v>
      </c>
      <c r="I575">
        <v>688</v>
      </c>
    </row>
    <row r="576" spans="1:10" x14ac:dyDescent="0.2">
      <c r="A576" s="106" t="s">
        <v>1782</v>
      </c>
      <c r="B576" s="106" t="s">
        <v>245</v>
      </c>
      <c r="C576" s="106" t="s">
        <v>250</v>
      </c>
      <c r="D576" s="106" t="s">
        <v>247</v>
      </c>
      <c r="E576">
        <v>9304</v>
      </c>
      <c r="F576" s="106" t="s">
        <v>2754</v>
      </c>
      <c r="G576" s="106" t="s">
        <v>248</v>
      </c>
      <c r="H576" s="106" t="s">
        <v>1484</v>
      </c>
      <c r="I576">
        <v>317</v>
      </c>
    </row>
    <row r="577" spans="1:10" x14ac:dyDescent="0.2">
      <c r="A577" s="106" t="s">
        <v>1782</v>
      </c>
      <c r="B577" s="106" t="s">
        <v>245</v>
      </c>
      <c r="C577" s="106" t="s">
        <v>250</v>
      </c>
      <c r="D577" s="106" t="s">
        <v>247</v>
      </c>
      <c r="E577">
        <v>9305</v>
      </c>
      <c r="F577" s="106" t="s">
        <v>1605</v>
      </c>
      <c r="G577" s="106" t="s">
        <v>248</v>
      </c>
      <c r="H577" s="106" t="s">
        <v>254</v>
      </c>
      <c r="I577">
        <v>136</v>
      </c>
    </row>
    <row r="578" spans="1:10" x14ac:dyDescent="0.2">
      <c r="A578" s="106" t="s">
        <v>1804</v>
      </c>
      <c r="B578" s="106" t="s">
        <v>245</v>
      </c>
      <c r="C578" s="106" t="s">
        <v>246</v>
      </c>
      <c r="D578" s="106" t="s">
        <v>247</v>
      </c>
      <c r="E578">
        <v>4243</v>
      </c>
      <c r="F578" s="106" t="s">
        <v>1564</v>
      </c>
      <c r="G578" s="106" t="s">
        <v>252</v>
      </c>
      <c r="H578" s="106" t="s">
        <v>261</v>
      </c>
      <c r="I578">
        <v>18</v>
      </c>
    </row>
    <row r="579" spans="1:10" x14ac:dyDescent="0.2">
      <c r="A579" s="106" t="s">
        <v>1804</v>
      </c>
      <c r="B579" s="106" t="s">
        <v>245</v>
      </c>
      <c r="C579" s="106" t="s">
        <v>250</v>
      </c>
      <c r="D579" s="106" t="s">
        <v>247</v>
      </c>
      <c r="E579">
        <v>6907</v>
      </c>
      <c r="F579" s="106" t="s">
        <v>1624</v>
      </c>
      <c r="G579" s="106" t="s">
        <v>252</v>
      </c>
      <c r="H579" s="106" t="s">
        <v>268</v>
      </c>
      <c r="I579">
        <v>38</v>
      </c>
    </row>
    <row r="580" spans="1:10" x14ac:dyDescent="0.2">
      <c r="A580" s="106" t="s">
        <v>3025</v>
      </c>
      <c r="B580" s="106" t="s">
        <v>245</v>
      </c>
      <c r="C580" s="106" t="s">
        <v>250</v>
      </c>
      <c r="D580" s="106" t="s">
        <v>247</v>
      </c>
      <c r="E580">
        <v>9707</v>
      </c>
      <c r="F580" s="106" t="s">
        <v>3026</v>
      </c>
      <c r="G580" s="106" t="s">
        <v>252</v>
      </c>
      <c r="H580" s="106" t="s">
        <v>253</v>
      </c>
      <c r="I580">
        <v>93</v>
      </c>
    </row>
    <row r="581" spans="1:10" x14ac:dyDescent="0.2">
      <c r="A581" s="106" t="s">
        <v>1783</v>
      </c>
      <c r="B581" s="106" t="s">
        <v>296</v>
      </c>
      <c r="C581" s="106" t="s">
        <v>255</v>
      </c>
      <c r="D581" s="106" t="s">
        <v>247</v>
      </c>
      <c r="E581">
        <v>6728</v>
      </c>
      <c r="F581" s="106" t="s">
        <v>2814</v>
      </c>
      <c r="G581" s="106" t="s">
        <v>248</v>
      </c>
      <c r="H581" s="106" t="s">
        <v>268</v>
      </c>
      <c r="I581" t="s">
        <v>273</v>
      </c>
      <c r="J581" t="s">
        <v>3027</v>
      </c>
    </row>
    <row r="582" spans="1:10" x14ac:dyDescent="0.2">
      <c r="A582" s="106" t="s">
        <v>1783</v>
      </c>
      <c r="B582" s="106" t="s">
        <v>296</v>
      </c>
      <c r="C582" s="106" t="s">
        <v>250</v>
      </c>
      <c r="D582" s="106" t="s">
        <v>247</v>
      </c>
      <c r="E582">
        <v>8050</v>
      </c>
      <c r="F582" s="106" t="s">
        <v>2567</v>
      </c>
      <c r="G582" s="106" t="s">
        <v>248</v>
      </c>
      <c r="H582" s="106" t="s">
        <v>308</v>
      </c>
      <c r="I582">
        <v>714</v>
      </c>
    </row>
    <row r="583" spans="1:10" x14ac:dyDescent="0.2">
      <c r="A583" s="106" t="s">
        <v>1783</v>
      </c>
      <c r="B583" s="106" t="s">
        <v>245</v>
      </c>
      <c r="C583" s="106" t="s">
        <v>250</v>
      </c>
      <c r="D583" s="106" t="s">
        <v>247</v>
      </c>
      <c r="E583">
        <v>1979</v>
      </c>
      <c r="F583" s="106" t="s">
        <v>1606</v>
      </c>
      <c r="G583" s="106" t="s">
        <v>248</v>
      </c>
      <c r="H583" s="106" t="s">
        <v>270</v>
      </c>
      <c r="I583" t="s">
        <v>273</v>
      </c>
      <c r="J583" t="s">
        <v>3028</v>
      </c>
    </row>
    <row r="584" spans="1:10" x14ac:dyDescent="0.2">
      <c r="A584" s="106" t="s">
        <v>1783</v>
      </c>
      <c r="B584" s="106" t="s">
        <v>245</v>
      </c>
      <c r="C584" s="106" t="s">
        <v>246</v>
      </c>
      <c r="D584" s="106" t="s">
        <v>247</v>
      </c>
      <c r="E584">
        <v>2122</v>
      </c>
      <c r="F584" s="106" t="s">
        <v>738</v>
      </c>
      <c r="G584" s="106" t="s">
        <v>260</v>
      </c>
      <c r="H584" s="106" t="s">
        <v>253</v>
      </c>
      <c r="I584">
        <v>85</v>
      </c>
    </row>
    <row r="585" spans="1:10" x14ac:dyDescent="0.2">
      <c r="A585" s="106" t="s">
        <v>1783</v>
      </c>
      <c r="B585" s="106" t="s">
        <v>245</v>
      </c>
      <c r="C585" s="106" t="s">
        <v>250</v>
      </c>
      <c r="D585" s="106" t="s">
        <v>247</v>
      </c>
      <c r="E585">
        <v>2201</v>
      </c>
      <c r="F585" s="106" t="s">
        <v>1581</v>
      </c>
      <c r="G585" s="106" t="s">
        <v>248</v>
      </c>
      <c r="H585" s="106" t="s">
        <v>249</v>
      </c>
      <c r="I585" t="s">
        <v>266</v>
      </c>
      <c r="J585" t="s">
        <v>2819</v>
      </c>
    </row>
    <row r="586" spans="1:10" x14ac:dyDescent="0.2">
      <c r="A586" s="106" t="s">
        <v>1783</v>
      </c>
      <c r="B586" s="106" t="s">
        <v>245</v>
      </c>
      <c r="C586" s="106" t="s">
        <v>255</v>
      </c>
      <c r="D586" s="106" t="s">
        <v>247</v>
      </c>
      <c r="E586">
        <v>3097</v>
      </c>
      <c r="F586" s="106" t="s">
        <v>1376</v>
      </c>
      <c r="G586" s="106" t="s">
        <v>248</v>
      </c>
      <c r="H586" s="106" t="s">
        <v>258</v>
      </c>
      <c r="I586" s="106">
        <v>515</v>
      </c>
      <c r="J586" s="106"/>
    </row>
    <row r="587" spans="1:10" x14ac:dyDescent="0.2">
      <c r="A587" s="106" t="s">
        <v>1783</v>
      </c>
      <c r="B587" s="106" t="s">
        <v>245</v>
      </c>
      <c r="C587" s="106" t="s">
        <v>257</v>
      </c>
      <c r="D587" s="106" t="s">
        <v>247</v>
      </c>
      <c r="E587">
        <v>3902</v>
      </c>
      <c r="F587" s="106" t="s">
        <v>1562</v>
      </c>
      <c r="G587" s="106" t="s">
        <v>248</v>
      </c>
      <c r="H587" s="106" t="s">
        <v>259</v>
      </c>
      <c r="I587">
        <v>515</v>
      </c>
    </row>
    <row r="588" spans="1:10" x14ac:dyDescent="0.2">
      <c r="A588" s="106" t="s">
        <v>1783</v>
      </c>
      <c r="B588" s="106" t="s">
        <v>245</v>
      </c>
      <c r="C588" s="106" t="s">
        <v>250</v>
      </c>
      <c r="D588" s="106" t="s">
        <v>247</v>
      </c>
      <c r="E588">
        <v>3934</v>
      </c>
      <c r="F588" s="106" t="s">
        <v>319</v>
      </c>
      <c r="G588" s="106" t="s">
        <v>248</v>
      </c>
      <c r="H588" s="106" t="s">
        <v>259</v>
      </c>
      <c r="I588" s="106">
        <v>93</v>
      </c>
      <c r="J588" s="106"/>
    </row>
    <row r="589" spans="1:10" x14ac:dyDescent="0.2">
      <c r="A589" s="106" t="s">
        <v>1783</v>
      </c>
      <c r="B589" s="106" t="s">
        <v>245</v>
      </c>
      <c r="C589" s="106" t="s">
        <v>250</v>
      </c>
      <c r="D589" s="106" t="s">
        <v>247</v>
      </c>
      <c r="E589">
        <v>4231</v>
      </c>
      <c r="F589" s="106" t="s">
        <v>1573</v>
      </c>
      <c r="G589" s="106" t="s">
        <v>248</v>
      </c>
      <c r="H589" s="106" t="s">
        <v>261</v>
      </c>
      <c r="I589" s="106">
        <v>100</v>
      </c>
      <c r="J589" s="106"/>
    </row>
    <row r="590" spans="1:10" x14ac:dyDescent="0.2">
      <c r="A590" s="106" t="s">
        <v>1783</v>
      </c>
      <c r="B590" s="106" t="s">
        <v>245</v>
      </c>
      <c r="C590" s="106" t="s">
        <v>246</v>
      </c>
      <c r="D590" s="106" t="s">
        <v>251</v>
      </c>
      <c r="E590">
        <v>4424</v>
      </c>
      <c r="F590" s="106" t="s">
        <v>1539</v>
      </c>
      <c r="G590" s="106" t="s">
        <v>260</v>
      </c>
      <c r="H590" s="106" t="s">
        <v>259</v>
      </c>
      <c r="I590" s="106">
        <v>285</v>
      </c>
      <c r="J590" s="106"/>
    </row>
    <row r="591" spans="1:10" x14ac:dyDescent="0.2">
      <c r="A591" s="106" t="s">
        <v>1783</v>
      </c>
      <c r="B591" s="106" t="s">
        <v>245</v>
      </c>
      <c r="C591" s="106" t="s">
        <v>257</v>
      </c>
      <c r="D591" s="106" t="s">
        <v>247</v>
      </c>
      <c r="E591">
        <v>4755</v>
      </c>
      <c r="F591" s="106" t="s">
        <v>2408</v>
      </c>
      <c r="G591" s="106" t="s">
        <v>248</v>
      </c>
      <c r="H591" s="106" t="s">
        <v>253</v>
      </c>
      <c r="I591" s="106" t="s">
        <v>2025</v>
      </c>
      <c r="J591" s="106" t="s">
        <v>3029</v>
      </c>
    </row>
    <row r="592" spans="1:10" x14ac:dyDescent="0.2">
      <c r="A592" s="106" t="s">
        <v>1783</v>
      </c>
      <c r="B592" s="106" t="s">
        <v>245</v>
      </c>
      <c r="C592" s="106" t="s">
        <v>250</v>
      </c>
      <c r="D592" s="106" t="s">
        <v>247</v>
      </c>
      <c r="E592">
        <v>4994</v>
      </c>
      <c r="F592" s="106" t="s">
        <v>1534</v>
      </c>
      <c r="G592" s="106" t="s">
        <v>248</v>
      </c>
      <c r="H592" s="106" t="s">
        <v>261</v>
      </c>
      <c r="I592" s="106">
        <v>194</v>
      </c>
      <c r="J592" s="106"/>
    </row>
    <row r="593" spans="1:10" x14ac:dyDescent="0.2">
      <c r="A593" s="106" t="s">
        <v>1783</v>
      </c>
      <c r="B593" s="106" t="s">
        <v>245</v>
      </c>
      <c r="C593" s="106" t="s">
        <v>257</v>
      </c>
      <c r="D593" s="106" t="s">
        <v>247</v>
      </c>
      <c r="E593">
        <v>5699</v>
      </c>
      <c r="F593" s="106" t="s">
        <v>2489</v>
      </c>
      <c r="G593" s="106" t="s">
        <v>252</v>
      </c>
      <c r="H593" s="106" t="s">
        <v>390</v>
      </c>
      <c r="I593" s="106">
        <v>29</v>
      </c>
      <c r="J593" s="106"/>
    </row>
    <row r="594" spans="1:10" x14ac:dyDescent="0.2">
      <c r="A594" s="106" t="s">
        <v>1783</v>
      </c>
      <c r="B594" s="106" t="s">
        <v>245</v>
      </c>
      <c r="C594" s="106" t="s">
        <v>255</v>
      </c>
      <c r="D594" s="106" t="s">
        <v>251</v>
      </c>
      <c r="E594">
        <v>6195</v>
      </c>
      <c r="F594" s="106" t="s">
        <v>2755</v>
      </c>
      <c r="G594" s="106" t="s">
        <v>260</v>
      </c>
      <c r="H594" s="106" t="s">
        <v>253</v>
      </c>
      <c r="I594" s="106">
        <v>219</v>
      </c>
      <c r="J594" s="106"/>
    </row>
    <row r="595" spans="1:10" x14ac:dyDescent="0.2">
      <c r="A595" s="106" t="s">
        <v>1783</v>
      </c>
      <c r="B595" s="106" t="s">
        <v>245</v>
      </c>
      <c r="C595" s="106" t="s">
        <v>250</v>
      </c>
      <c r="D595" s="106" t="s">
        <v>247</v>
      </c>
      <c r="E595">
        <v>7618</v>
      </c>
      <c r="F595" s="106" t="s">
        <v>2490</v>
      </c>
      <c r="G595" s="106" t="s">
        <v>248</v>
      </c>
      <c r="H595" s="106" t="s">
        <v>258</v>
      </c>
      <c r="I595" s="106">
        <v>397</v>
      </c>
      <c r="J595" s="106"/>
    </row>
    <row r="596" spans="1:10" x14ac:dyDescent="0.2">
      <c r="A596" s="106" t="s">
        <v>1783</v>
      </c>
      <c r="B596" s="106" t="s">
        <v>245</v>
      </c>
      <c r="C596" s="106" t="s">
        <v>257</v>
      </c>
      <c r="D596" s="106" t="s">
        <v>247</v>
      </c>
      <c r="E596">
        <v>7718</v>
      </c>
      <c r="F596" s="106" t="s">
        <v>3030</v>
      </c>
      <c r="G596" s="106" t="s">
        <v>248</v>
      </c>
      <c r="H596" s="106" t="s">
        <v>264</v>
      </c>
      <c r="I596">
        <v>557</v>
      </c>
    </row>
    <row r="597" spans="1:10" x14ac:dyDescent="0.2">
      <c r="A597" s="106" t="s">
        <v>1783</v>
      </c>
      <c r="B597" s="106" t="s">
        <v>245</v>
      </c>
      <c r="C597" s="106" t="s">
        <v>246</v>
      </c>
      <c r="D597" s="106" t="s">
        <v>247</v>
      </c>
      <c r="E597">
        <v>7760</v>
      </c>
      <c r="F597" s="106" t="s">
        <v>2519</v>
      </c>
      <c r="G597" s="106" t="s">
        <v>252</v>
      </c>
      <c r="H597" s="106" t="s">
        <v>308</v>
      </c>
      <c r="I597">
        <v>57</v>
      </c>
    </row>
    <row r="598" spans="1:10" x14ac:dyDescent="0.2">
      <c r="A598" s="106" t="s">
        <v>1783</v>
      </c>
      <c r="B598" s="106" t="s">
        <v>245</v>
      </c>
      <c r="C598" s="106" t="s">
        <v>250</v>
      </c>
      <c r="D598" s="106" t="s">
        <v>247</v>
      </c>
      <c r="E598">
        <v>7780</v>
      </c>
      <c r="F598" s="106" t="s">
        <v>2520</v>
      </c>
      <c r="G598" s="106" t="s">
        <v>248</v>
      </c>
      <c r="H598" s="106" t="s">
        <v>308</v>
      </c>
      <c r="I598" t="s">
        <v>266</v>
      </c>
      <c r="J598" t="s">
        <v>2794</v>
      </c>
    </row>
    <row r="599" spans="1:10" x14ac:dyDescent="0.2">
      <c r="A599" s="106" t="s">
        <v>1783</v>
      </c>
      <c r="B599" s="106" t="s">
        <v>245</v>
      </c>
      <c r="C599" s="106" t="s">
        <v>250</v>
      </c>
      <c r="D599" s="106" t="s">
        <v>247</v>
      </c>
      <c r="E599">
        <v>8093</v>
      </c>
      <c r="F599" s="106" t="s">
        <v>2568</v>
      </c>
      <c r="G599" s="106" t="s">
        <v>248</v>
      </c>
      <c r="H599" s="106" t="s">
        <v>254</v>
      </c>
      <c r="I599">
        <v>90</v>
      </c>
    </row>
    <row r="600" spans="1:10" x14ac:dyDescent="0.2">
      <c r="A600" s="106" t="s">
        <v>1783</v>
      </c>
      <c r="B600" s="106" t="s">
        <v>245</v>
      </c>
      <c r="C600" s="106" t="s">
        <v>250</v>
      </c>
      <c r="D600" s="106" t="s">
        <v>247</v>
      </c>
      <c r="E600">
        <v>8108</v>
      </c>
      <c r="F600" s="106" t="s">
        <v>1544</v>
      </c>
      <c r="G600" s="106" t="s">
        <v>248</v>
      </c>
      <c r="H600" s="106" t="s">
        <v>254</v>
      </c>
      <c r="I600">
        <v>287</v>
      </c>
    </row>
    <row r="601" spans="1:10" x14ac:dyDescent="0.2">
      <c r="A601" s="106" t="s">
        <v>1783</v>
      </c>
      <c r="B601" s="106" t="s">
        <v>245</v>
      </c>
      <c r="C601" s="106" t="s">
        <v>250</v>
      </c>
      <c r="D601" s="106" t="s">
        <v>247</v>
      </c>
      <c r="E601">
        <v>8869</v>
      </c>
      <c r="F601" s="106" t="s">
        <v>2650</v>
      </c>
      <c r="G601" s="106" t="s">
        <v>248</v>
      </c>
      <c r="H601" s="106" t="s">
        <v>269</v>
      </c>
      <c r="I601">
        <v>105</v>
      </c>
    </row>
    <row r="602" spans="1:10" x14ac:dyDescent="0.2">
      <c r="A602" s="106" t="s">
        <v>1783</v>
      </c>
      <c r="B602" s="106" t="s">
        <v>245</v>
      </c>
      <c r="C602" s="106" t="s">
        <v>255</v>
      </c>
      <c r="D602" s="106" t="s">
        <v>251</v>
      </c>
      <c r="E602">
        <v>9282</v>
      </c>
      <c r="F602" s="106" t="s">
        <v>1680</v>
      </c>
      <c r="G602" s="106" t="s">
        <v>277</v>
      </c>
      <c r="H602" s="106" t="s">
        <v>278</v>
      </c>
      <c r="I602">
        <v>64</v>
      </c>
    </row>
    <row r="603" spans="1:10" x14ac:dyDescent="0.2">
      <c r="A603" s="106" t="s">
        <v>1783</v>
      </c>
      <c r="B603" s="106" t="s">
        <v>245</v>
      </c>
      <c r="C603" s="106" t="s">
        <v>250</v>
      </c>
      <c r="D603" s="106" t="s">
        <v>247</v>
      </c>
      <c r="E603">
        <v>9519</v>
      </c>
      <c r="F603" s="106" t="s">
        <v>3031</v>
      </c>
      <c r="G603" s="106" t="s">
        <v>248</v>
      </c>
      <c r="H603" s="106" t="s">
        <v>1487</v>
      </c>
      <c r="I603">
        <v>707</v>
      </c>
    </row>
    <row r="604" spans="1:10" x14ac:dyDescent="0.2">
      <c r="A604" s="106" t="s">
        <v>1783</v>
      </c>
      <c r="B604" s="106" t="s">
        <v>245</v>
      </c>
      <c r="C604" s="106" t="s">
        <v>246</v>
      </c>
      <c r="D604" s="106" t="s">
        <v>247</v>
      </c>
      <c r="E604">
        <v>9624</v>
      </c>
      <c r="F604" s="106" t="s">
        <v>1575</v>
      </c>
      <c r="G604" s="106" t="s">
        <v>248</v>
      </c>
      <c r="H604" s="106" t="s">
        <v>253</v>
      </c>
      <c r="I604" s="106">
        <v>100</v>
      </c>
      <c r="J604" s="106"/>
    </row>
    <row r="605" spans="1:10" x14ac:dyDescent="0.2">
      <c r="A605" s="106" t="s">
        <v>1783</v>
      </c>
      <c r="B605" s="106" t="s">
        <v>245</v>
      </c>
      <c r="C605" s="106" t="s">
        <v>255</v>
      </c>
      <c r="D605" s="106" t="s">
        <v>251</v>
      </c>
      <c r="E605">
        <v>9966</v>
      </c>
      <c r="F605" s="106" t="s">
        <v>813</v>
      </c>
      <c r="G605" s="106" t="s">
        <v>248</v>
      </c>
      <c r="H605" s="106" t="s">
        <v>258</v>
      </c>
      <c r="I605" s="106">
        <v>62</v>
      </c>
      <c r="J605" s="106"/>
    </row>
    <row r="606" spans="1:10" x14ac:dyDescent="0.2">
      <c r="A606" s="106" t="s">
        <v>1788</v>
      </c>
      <c r="B606" s="106" t="s">
        <v>296</v>
      </c>
      <c r="C606" s="106" t="s">
        <v>246</v>
      </c>
      <c r="D606" s="106" t="s">
        <v>247</v>
      </c>
      <c r="E606">
        <v>7069</v>
      </c>
      <c r="F606" s="106" t="s">
        <v>2491</v>
      </c>
      <c r="G606" s="106" t="s">
        <v>260</v>
      </c>
      <c r="H606" s="106" t="s">
        <v>253</v>
      </c>
      <c r="I606">
        <v>151</v>
      </c>
    </row>
    <row r="607" spans="1:10" x14ac:dyDescent="0.2">
      <c r="A607" s="106" t="s">
        <v>1788</v>
      </c>
      <c r="B607" s="106" t="s">
        <v>245</v>
      </c>
      <c r="C607" s="106" t="s">
        <v>257</v>
      </c>
      <c r="D607" s="106" t="s">
        <v>247</v>
      </c>
      <c r="E607">
        <v>2124</v>
      </c>
      <c r="F607" s="106" t="s">
        <v>1357</v>
      </c>
      <c r="G607" s="106" t="s">
        <v>248</v>
      </c>
      <c r="H607" s="106" t="s">
        <v>253</v>
      </c>
      <c r="I607">
        <v>483</v>
      </c>
    </row>
    <row r="608" spans="1:10" x14ac:dyDescent="0.2">
      <c r="A608" s="106" t="s">
        <v>1788</v>
      </c>
      <c r="B608" s="106" t="s">
        <v>245</v>
      </c>
      <c r="C608" s="106" t="s">
        <v>257</v>
      </c>
      <c r="D608" s="106" t="s">
        <v>247</v>
      </c>
      <c r="E608">
        <v>2970</v>
      </c>
      <c r="F608" s="106" t="s">
        <v>1412</v>
      </c>
      <c r="G608" s="106" t="s">
        <v>252</v>
      </c>
      <c r="H608" s="106" t="s">
        <v>269</v>
      </c>
      <c r="I608">
        <v>53</v>
      </c>
    </row>
    <row r="609" spans="1:10" x14ac:dyDescent="0.2">
      <c r="A609" s="106" t="s">
        <v>1788</v>
      </c>
      <c r="B609" s="106" t="s">
        <v>245</v>
      </c>
      <c r="C609" s="106" t="s">
        <v>255</v>
      </c>
      <c r="D609" s="106" t="s">
        <v>251</v>
      </c>
      <c r="E609">
        <v>3446</v>
      </c>
      <c r="F609" s="106" t="s">
        <v>2066</v>
      </c>
      <c r="G609" s="106" t="s">
        <v>260</v>
      </c>
      <c r="H609" s="106" t="s">
        <v>262</v>
      </c>
      <c r="I609" s="106">
        <v>182</v>
      </c>
      <c r="J609" s="106"/>
    </row>
    <row r="610" spans="1:10" x14ac:dyDescent="0.2">
      <c r="A610" s="106" t="s">
        <v>1788</v>
      </c>
      <c r="B610" s="106" t="s">
        <v>245</v>
      </c>
      <c r="C610" s="106" t="s">
        <v>255</v>
      </c>
      <c r="D610" s="106" t="s">
        <v>247</v>
      </c>
      <c r="E610">
        <v>3457</v>
      </c>
      <c r="F610" s="106" t="s">
        <v>3032</v>
      </c>
      <c r="G610" s="106" t="s">
        <v>248</v>
      </c>
      <c r="H610" s="106" t="s">
        <v>269</v>
      </c>
      <c r="I610" s="106">
        <v>197</v>
      </c>
      <c r="J610" s="106"/>
    </row>
    <row r="611" spans="1:10" x14ac:dyDescent="0.2">
      <c r="A611" s="106" t="s">
        <v>1788</v>
      </c>
      <c r="B611" s="106" t="s">
        <v>245</v>
      </c>
      <c r="C611" s="106" t="s">
        <v>250</v>
      </c>
      <c r="D611" s="106" t="s">
        <v>251</v>
      </c>
      <c r="E611">
        <v>3559</v>
      </c>
      <c r="F611" s="106" t="s">
        <v>1572</v>
      </c>
      <c r="G611" s="106" t="s">
        <v>248</v>
      </c>
      <c r="H611" s="106" t="s">
        <v>254</v>
      </c>
      <c r="I611">
        <v>44</v>
      </c>
    </row>
    <row r="612" spans="1:10" x14ac:dyDescent="0.2">
      <c r="A612" s="106" t="s">
        <v>1788</v>
      </c>
      <c r="B612" s="106" t="s">
        <v>245</v>
      </c>
      <c r="C612" s="106" t="s">
        <v>250</v>
      </c>
      <c r="D612" s="106" t="s">
        <v>247</v>
      </c>
      <c r="E612">
        <v>4028</v>
      </c>
      <c r="F612" s="106" t="s">
        <v>1408</v>
      </c>
      <c r="G612" s="106" t="s">
        <v>248</v>
      </c>
      <c r="H612" s="106" t="s">
        <v>261</v>
      </c>
      <c r="I612" s="106">
        <v>286</v>
      </c>
      <c r="J612" s="106"/>
    </row>
    <row r="613" spans="1:10" x14ac:dyDescent="0.2">
      <c r="A613" s="106" t="s">
        <v>1788</v>
      </c>
      <c r="B613" s="106" t="s">
        <v>245</v>
      </c>
      <c r="C613" s="106" t="s">
        <v>250</v>
      </c>
      <c r="D613" s="106" t="s">
        <v>247</v>
      </c>
      <c r="E613">
        <v>7059</v>
      </c>
      <c r="F613" s="106" t="s">
        <v>2409</v>
      </c>
      <c r="G613" s="106" t="s">
        <v>260</v>
      </c>
      <c r="H613" s="106" t="s">
        <v>253</v>
      </c>
      <c r="I613">
        <v>121</v>
      </c>
    </row>
    <row r="614" spans="1:10" x14ac:dyDescent="0.2">
      <c r="A614" s="106" t="s">
        <v>1788</v>
      </c>
      <c r="B614" s="106" t="s">
        <v>245</v>
      </c>
      <c r="C614" s="106" t="s">
        <v>255</v>
      </c>
      <c r="D614" s="106" t="s">
        <v>247</v>
      </c>
      <c r="E614">
        <v>7532</v>
      </c>
      <c r="F614" s="106" t="s">
        <v>1524</v>
      </c>
      <c r="G614" s="106" t="s">
        <v>248</v>
      </c>
      <c r="H614" s="106" t="s">
        <v>258</v>
      </c>
      <c r="I614" t="s">
        <v>2556</v>
      </c>
      <c r="J614" t="s">
        <v>3033</v>
      </c>
    </row>
    <row r="615" spans="1:10" x14ac:dyDescent="0.2">
      <c r="A615" s="106" t="s">
        <v>1788</v>
      </c>
      <c r="B615" s="106" t="s">
        <v>245</v>
      </c>
      <c r="C615" s="106" t="s">
        <v>250</v>
      </c>
      <c r="D615" s="106" t="s">
        <v>247</v>
      </c>
      <c r="E615">
        <v>7561</v>
      </c>
      <c r="F615" s="106" t="s">
        <v>795</v>
      </c>
      <c r="G615" s="106" t="s">
        <v>248</v>
      </c>
      <c r="H615" s="106" t="s">
        <v>258</v>
      </c>
      <c r="I615">
        <v>114</v>
      </c>
    </row>
    <row r="616" spans="1:10" x14ac:dyDescent="0.2">
      <c r="A616" s="106" t="s">
        <v>1788</v>
      </c>
      <c r="B616" s="106" t="s">
        <v>245</v>
      </c>
      <c r="C616" s="106" t="s">
        <v>257</v>
      </c>
      <c r="D616" s="106" t="s">
        <v>247</v>
      </c>
      <c r="E616">
        <v>8909</v>
      </c>
      <c r="F616" s="106" t="s">
        <v>3034</v>
      </c>
      <c r="G616" s="106" t="s">
        <v>252</v>
      </c>
      <c r="H616" s="106" t="s">
        <v>269</v>
      </c>
      <c r="I616">
        <v>325</v>
      </c>
    </row>
    <row r="617" spans="1:10" x14ac:dyDescent="0.2">
      <c r="A617" s="106" t="s">
        <v>1788</v>
      </c>
      <c r="B617" s="106" t="s">
        <v>245</v>
      </c>
      <c r="C617" s="106" t="s">
        <v>250</v>
      </c>
      <c r="D617" s="106" t="s">
        <v>247</v>
      </c>
      <c r="E617">
        <v>9005</v>
      </c>
      <c r="F617" s="106" t="s">
        <v>2651</v>
      </c>
      <c r="G617" s="106" t="s">
        <v>248</v>
      </c>
      <c r="H617" s="106" t="s">
        <v>312</v>
      </c>
      <c r="I617" t="s">
        <v>1964</v>
      </c>
      <c r="J617" t="s">
        <v>3035</v>
      </c>
    </row>
    <row r="618" spans="1:10" x14ac:dyDescent="0.2">
      <c r="A618" s="106" t="s">
        <v>1788</v>
      </c>
      <c r="B618" s="106" t="s">
        <v>245</v>
      </c>
      <c r="C618" s="106" t="s">
        <v>255</v>
      </c>
      <c r="D618" s="106" t="s">
        <v>247</v>
      </c>
      <c r="E618">
        <v>9273</v>
      </c>
      <c r="F618" s="106" t="s">
        <v>1556</v>
      </c>
      <c r="G618" s="106" t="s">
        <v>256</v>
      </c>
      <c r="H618" s="106" t="s">
        <v>254</v>
      </c>
      <c r="I618">
        <v>202</v>
      </c>
    </row>
    <row r="619" spans="1:10" x14ac:dyDescent="0.2">
      <c r="A619" s="106" t="s">
        <v>1805</v>
      </c>
      <c r="B619" s="106" t="s">
        <v>296</v>
      </c>
      <c r="C619" s="106" t="s">
        <v>257</v>
      </c>
      <c r="D619" s="106" t="s">
        <v>247</v>
      </c>
      <c r="E619">
        <v>3928</v>
      </c>
      <c r="F619" s="106" t="s">
        <v>2034</v>
      </c>
      <c r="G619" s="106" t="s">
        <v>248</v>
      </c>
      <c r="H619" s="106" t="s">
        <v>259</v>
      </c>
      <c r="I619" s="106">
        <v>96</v>
      </c>
      <c r="J619" s="106"/>
    </row>
    <row r="620" spans="1:10" x14ac:dyDescent="0.2">
      <c r="A620" s="106" t="s">
        <v>1805</v>
      </c>
      <c r="B620" s="106" t="s">
        <v>296</v>
      </c>
      <c r="C620" s="106" t="s">
        <v>257</v>
      </c>
      <c r="D620" s="106" t="s">
        <v>247</v>
      </c>
      <c r="E620">
        <v>3966</v>
      </c>
      <c r="F620" s="106" t="s">
        <v>2067</v>
      </c>
      <c r="G620" s="106" t="s">
        <v>260</v>
      </c>
      <c r="H620" s="106" t="s">
        <v>259</v>
      </c>
      <c r="I620" s="106">
        <v>768</v>
      </c>
      <c r="J620" s="106"/>
    </row>
    <row r="621" spans="1:10" x14ac:dyDescent="0.2">
      <c r="A621" s="106" t="s">
        <v>1805</v>
      </c>
      <c r="B621" s="106" t="s">
        <v>245</v>
      </c>
      <c r="C621" s="106" t="s">
        <v>250</v>
      </c>
      <c r="D621" s="106" t="s">
        <v>247</v>
      </c>
      <c r="E621">
        <v>2654</v>
      </c>
      <c r="F621" s="106" t="s">
        <v>318</v>
      </c>
      <c r="G621" s="106" t="s">
        <v>256</v>
      </c>
      <c r="H621" s="106" t="s">
        <v>258</v>
      </c>
      <c r="I621">
        <v>82</v>
      </c>
    </row>
    <row r="622" spans="1:10" x14ac:dyDescent="0.2">
      <c r="A622" s="106" t="s">
        <v>1805</v>
      </c>
      <c r="B622" s="106" t="s">
        <v>245</v>
      </c>
      <c r="C622" s="106" t="s">
        <v>257</v>
      </c>
      <c r="D622" s="106" t="s">
        <v>247</v>
      </c>
      <c r="E622">
        <v>2700</v>
      </c>
      <c r="F622" s="106" t="s">
        <v>1582</v>
      </c>
      <c r="G622" s="106" t="s">
        <v>252</v>
      </c>
      <c r="H622" s="106" t="s">
        <v>254</v>
      </c>
      <c r="I622" s="106">
        <v>61</v>
      </c>
      <c r="J622" s="106"/>
    </row>
    <row r="623" spans="1:10" x14ac:dyDescent="0.2">
      <c r="A623" s="106" t="s">
        <v>1805</v>
      </c>
      <c r="B623" s="106" t="s">
        <v>245</v>
      </c>
      <c r="C623" s="106" t="s">
        <v>257</v>
      </c>
      <c r="D623" s="106" t="s">
        <v>247</v>
      </c>
      <c r="E623">
        <v>2743</v>
      </c>
      <c r="F623" s="106" t="s">
        <v>740</v>
      </c>
      <c r="G623" s="106" t="s">
        <v>252</v>
      </c>
      <c r="H623" s="106" t="s">
        <v>254</v>
      </c>
      <c r="I623" s="106">
        <v>46</v>
      </c>
      <c r="J623" s="106"/>
    </row>
    <row r="624" spans="1:10" x14ac:dyDescent="0.2">
      <c r="A624" s="106" t="s">
        <v>1805</v>
      </c>
      <c r="B624" s="106" t="s">
        <v>245</v>
      </c>
      <c r="C624" s="106" t="s">
        <v>255</v>
      </c>
      <c r="D624" s="106" t="s">
        <v>247</v>
      </c>
      <c r="E624">
        <v>3660</v>
      </c>
      <c r="F624" s="106" t="s">
        <v>2569</v>
      </c>
      <c r="G624" s="106" t="s">
        <v>248</v>
      </c>
      <c r="H624" s="106" t="s">
        <v>259</v>
      </c>
      <c r="I624" s="106">
        <v>185</v>
      </c>
      <c r="J624" s="106"/>
    </row>
    <row r="625" spans="1:10" x14ac:dyDescent="0.2">
      <c r="A625" s="106" t="s">
        <v>1805</v>
      </c>
      <c r="B625" s="106" t="s">
        <v>245</v>
      </c>
      <c r="C625" s="106" t="s">
        <v>246</v>
      </c>
      <c r="D625" s="106" t="s">
        <v>247</v>
      </c>
      <c r="E625">
        <v>3920</v>
      </c>
      <c r="F625" s="106" t="s">
        <v>3036</v>
      </c>
      <c r="G625" s="106" t="s">
        <v>248</v>
      </c>
      <c r="H625" s="106" t="s">
        <v>259</v>
      </c>
      <c r="I625" s="106">
        <v>57</v>
      </c>
      <c r="J625" s="106"/>
    </row>
    <row r="626" spans="1:10" x14ac:dyDescent="0.2">
      <c r="A626" s="106" t="s">
        <v>1805</v>
      </c>
      <c r="B626" s="106" t="s">
        <v>245</v>
      </c>
      <c r="C626" s="106" t="s">
        <v>246</v>
      </c>
      <c r="D626" s="106" t="s">
        <v>251</v>
      </c>
      <c r="E626">
        <v>4445</v>
      </c>
      <c r="F626" s="106" t="s">
        <v>1587</v>
      </c>
      <c r="G626" s="106" t="s">
        <v>260</v>
      </c>
      <c r="H626" s="106" t="s">
        <v>259</v>
      </c>
      <c r="I626">
        <v>30</v>
      </c>
    </row>
    <row r="627" spans="1:10" x14ac:dyDescent="0.2">
      <c r="A627" s="106" t="s">
        <v>1805</v>
      </c>
      <c r="B627" s="106" t="s">
        <v>245</v>
      </c>
      <c r="C627" s="106" t="s">
        <v>257</v>
      </c>
      <c r="D627" s="106" t="s">
        <v>247</v>
      </c>
      <c r="E627">
        <v>4776</v>
      </c>
      <c r="F627" s="106" t="s">
        <v>1588</v>
      </c>
      <c r="G627" s="106" t="s">
        <v>248</v>
      </c>
      <c r="H627" s="106" t="s">
        <v>259</v>
      </c>
      <c r="I627" s="106" t="s">
        <v>273</v>
      </c>
      <c r="J627" s="106" t="s">
        <v>3037</v>
      </c>
    </row>
    <row r="628" spans="1:10" x14ac:dyDescent="0.2">
      <c r="A628" s="106" t="s">
        <v>1805</v>
      </c>
      <c r="B628" s="106" t="s">
        <v>245</v>
      </c>
      <c r="C628" s="106" t="s">
        <v>250</v>
      </c>
      <c r="D628" s="106" t="s">
        <v>247</v>
      </c>
      <c r="E628">
        <v>6033</v>
      </c>
      <c r="F628" s="106" t="s">
        <v>2068</v>
      </c>
      <c r="G628" s="106" t="s">
        <v>260</v>
      </c>
      <c r="H628" s="106" t="s">
        <v>253</v>
      </c>
      <c r="I628">
        <v>89</v>
      </c>
    </row>
    <row r="629" spans="1:10" x14ac:dyDescent="0.2">
      <c r="A629" s="106" t="s">
        <v>1805</v>
      </c>
      <c r="B629" s="106" t="s">
        <v>245</v>
      </c>
      <c r="C629" s="106" t="s">
        <v>257</v>
      </c>
      <c r="D629" s="106" t="s">
        <v>247</v>
      </c>
      <c r="E629">
        <v>6099</v>
      </c>
      <c r="F629" s="106" t="s">
        <v>2521</v>
      </c>
      <c r="G629" s="106" t="s">
        <v>248</v>
      </c>
      <c r="H629" s="106" t="s">
        <v>253</v>
      </c>
      <c r="I629">
        <v>578</v>
      </c>
    </row>
    <row r="630" spans="1:10" x14ac:dyDescent="0.2">
      <c r="A630" s="106" t="s">
        <v>1805</v>
      </c>
      <c r="B630" s="106" t="s">
        <v>245</v>
      </c>
      <c r="C630" s="106" t="s">
        <v>257</v>
      </c>
      <c r="D630" s="106" t="s">
        <v>247</v>
      </c>
      <c r="E630">
        <v>6835</v>
      </c>
      <c r="F630" s="106" t="s">
        <v>2756</v>
      </c>
      <c r="G630" s="106" t="s">
        <v>256</v>
      </c>
      <c r="H630" s="106" t="s">
        <v>268</v>
      </c>
      <c r="I630">
        <v>135</v>
      </c>
    </row>
    <row r="631" spans="1:10" x14ac:dyDescent="0.2">
      <c r="A631" s="106" t="s">
        <v>1805</v>
      </c>
      <c r="B631" s="106" t="s">
        <v>245</v>
      </c>
      <c r="C631" s="106" t="s">
        <v>257</v>
      </c>
      <c r="D631" s="106" t="s">
        <v>251</v>
      </c>
      <c r="E631">
        <v>7039</v>
      </c>
      <c r="F631" s="106" t="s">
        <v>1599</v>
      </c>
      <c r="G631" s="106" t="s">
        <v>260</v>
      </c>
      <c r="H631" s="106" t="s">
        <v>253</v>
      </c>
      <c r="I631" s="106">
        <v>123</v>
      </c>
      <c r="J631" s="106"/>
    </row>
    <row r="632" spans="1:10" x14ac:dyDescent="0.2">
      <c r="A632" s="106" t="s">
        <v>1805</v>
      </c>
      <c r="B632" s="106" t="s">
        <v>245</v>
      </c>
      <c r="C632" s="106" t="s">
        <v>246</v>
      </c>
      <c r="D632" s="106" t="s">
        <v>251</v>
      </c>
      <c r="E632">
        <v>7676</v>
      </c>
      <c r="F632" s="106" t="s">
        <v>2522</v>
      </c>
      <c r="G632" s="106" t="s">
        <v>260</v>
      </c>
      <c r="H632" s="106" t="s">
        <v>258</v>
      </c>
      <c r="I632" s="106">
        <v>27</v>
      </c>
      <c r="J632" s="106"/>
    </row>
    <row r="633" spans="1:10" x14ac:dyDescent="0.2">
      <c r="A633" s="106" t="s">
        <v>1805</v>
      </c>
      <c r="B633" s="106" t="s">
        <v>245</v>
      </c>
      <c r="C633" s="106" t="s">
        <v>255</v>
      </c>
      <c r="D633" s="106" t="s">
        <v>251</v>
      </c>
      <c r="E633">
        <v>7809</v>
      </c>
      <c r="F633" s="106" t="s">
        <v>1569</v>
      </c>
      <c r="G633" s="106" t="s">
        <v>252</v>
      </c>
      <c r="H633" s="106" t="s">
        <v>265</v>
      </c>
      <c r="I633" s="106">
        <v>49</v>
      </c>
      <c r="J633" s="106"/>
    </row>
    <row r="634" spans="1:10" x14ac:dyDescent="0.2">
      <c r="A634" s="106" t="s">
        <v>1805</v>
      </c>
      <c r="B634" s="106" t="s">
        <v>245</v>
      </c>
      <c r="C634" s="106" t="s">
        <v>250</v>
      </c>
      <c r="D634" s="106" t="s">
        <v>247</v>
      </c>
      <c r="E634">
        <v>8462</v>
      </c>
      <c r="F634" s="106" t="s">
        <v>1596</v>
      </c>
      <c r="G634" s="106" t="s">
        <v>252</v>
      </c>
      <c r="H634" s="106" t="s">
        <v>1480</v>
      </c>
      <c r="I634">
        <v>71</v>
      </c>
    </row>
    <row r="635" spans="1:10" x14ac:dyDescent="0.2">
      <c r="A635" s="106" t="s">
        <v>1805</v>
      </c>
      <c r="B635" s="106" t="s">
        <v>245</v>
      </c>
      <c r="C635" s="106" t="s">
        <v>246</v>
      </c>
      <c r="D635" s="106" t="s">
        <v>247</v>
      </c>
      <c r="E635">
        <v>8798</v>
      </c>
      <c r="F635" s="106" t="s">
        <v>1570</v>
      </c>
      <c r="G635" s="106" t="s">
        <v>248</v>
      </c>
      <c r="H635" s="106" t="s">
        <v>372</v>
      </c>
      <c r="I635" s="106">
        <v>245</v>
      </c>
      <c r="J635" s="106"/>
    </row>
    <row r="636" spans="1:10" x14ac:dyDescent="0.2">
      <c r="A636" s="106" t="s">
        <v>1805</v>
      </c>
      <c r="B636" s="106" t="s">
        <v>245</v>
      </c>
      <c r="C636" s="106" t="s">
        <v>257</v>
      </c>
      <c r="D636" s="106" t="s">
        <v>247</v>
      </c>
      <c r="E636">
        <v>9386</v>
      </c>
      <c r="F636" s="106" t="s">
        <v>3038</v>
      </c>
      <c r="G636" s="106" t="s">
        <v>248</v>
      </c>
      <c r="H636" s="106" t="s">
        <v>1484</v>
      </c>
      <c r="I636" s="106">
        <v>174</v>
      </c>
      <c r="J636" s="106"/>
    </row>
    <row r="637" spans="1:10" x14ac:dyDescent="0.2">
      <c r="A637" s="106" t="s">
        <v>1806</v>
      </c>
      <c r="B637" s="106" t="s">
        <v>267</v>
      </c>
      <c r="C637" s="106" t="s">
        <v>250</v>
      </c>
      <c r="D637" s="106" t="s">
        <v>247</v>
      </c>
      <c r="E637">
        <v>7779</v>
      </c>
      <c r="F637" s="106" t="s">
        <v>2523</v>
      </c>
      <c r="G637" s="106" t="s">
        <v>260</v>
      </c>
      <c r="H637" s="106" t="s">
        <v>308</v>
      </c>
      <c r="I637" s="106">
        <v>638</v>
      </c>
      <c r="J637" s="106"/>
    </row>
    <row r="638" spans="1:10" x14ac:dyDescent="0.2">
      <c r="A638" s="106" t="s">
        <v>1806</v>
      </c>
      <c r="B638" s="106" t="s">
        <v>245</v>
      </c>
      <c r="C638" s="106" t="s">
        <v>255</v>
      </c>
      <c r="D638" s="106" t="s">
        <v>251</v>
      </c>
      <c r="E638">
        <v>2481</v>
      </c>
      <c r="F638" s="106" t="s">
        <v>2492</v>
      </c>
      <c r="G638" s="106" t="s">
        <v>252</v>
      </c>
      <c r="H638" s="106" t="s">
        <v>253</v>
      </c>
      <c r="I638" s="106">
        <v>22</v>
      </c>
      <c r="J638" s="106"/>
    </row>
    <row r="639" spans="1:10" x14ac:dyDescent="0.2">
      <c r="A639" s="106" t="s">
        <v>1806</v>
      </c>
      <c r="B639" s="106" t="s">
        <v>245</v>
      </c>
      <c r="C639" s="106" t="s">
        <v>246</v>
      </c>
      <c r="D639" s="106" t="s">
        <v>247</v>
      </c>
      <c r="E639">
        <v>2498</v>
      </c>
      <c r="F639" s="106" t="s">
        <v>742</v>
      </c>
      <c r="G639" s="106" t="s">
        <v>252</v>
      </c>
      <c r="H639" s="106" t="s">
        <v>253</v>
      </c>
      <c r="I639" s="106">
        <v>129</v>
      </c>
      <c r="J639" s="106"/>
    </row>
    <row r="640" spans="1:10" x14ac:dyDescent="0.2">
      <c r="A640" s="106" t="s">
        <v>1806</v>
      </c>
      <c r="B640" s="106" t="s">
        <v>245</v>
      </c>
      <c r="C640" s="106" t="s">
        <v>246</v>
      </c>
      <c r="D640" s="106" t="s">
        <v>247</v>
      </c>
      <c r="E640">
        <v>3288</v>
      </c>
      <c r="F640" s="106" t="s">
        <v>2757</v>
      </c>
      <c r="G640" s="106" t="s">
        <v>248</v>
      </c>
      <c r="H640" s="106" t="s">
        <v>269</v>
      </c>
      <c r="I640" s="106" t="s">
        <v>288</v>
      </c>
      <c r="J640" s="106" t="s">
        <v>3039</v>
      </c>
    </row>
    <row r="641" spans="1:10" x14ac:dyDescent="0.2">
      <c r="A641" s="106" t="s">
        <v>1806</v>
      </c>
      <c r="B641" s="106" t="s">
        <v>245</v>
      </c>
      <c r="C641" s="106" t="s">
        <v>246</v>
      </c>
      <c r="D641" s="106" t="s">
        <v>251</v>
      </c>
      <c r="E641">
        <v>3494</v>
      </c>
      <c r="F641" s="106" t="s">
        <v>1414</v>
      </c>
      <c r="G641" s="106" t="s">
        <v>252</v>
      </c>
      <c r="H641" s="106" t="s">
        <v>269</v>
      </c>
      <c r="I641" s="106">
        <v>19</v>
      </c>
      <c r="J641" s="106"/>
    </row>
    <row r="642" spans="1:10" x14ac:dyDescent="0.2">
      <c r="A642" s="106" t="s">
        <v>1806</v>
      </c>
      <c r="B642" s="106" t="s">
        <v>245</v>
      </c>
      <c r="C642" s="106" t="s">
        <v>255</v>
      </c>
      <c r="D642" s="106" t="s">
        <v>247</v>
      </c>
      <c r="E642">
        <v>3538</v>
      </c>
      <c r="F642" s="106" t="s">
        <v>2570</v>
      </c>
      <c r="G642" s="106" t="s">
        <v>248</v>
      </c>
      <c r="H642" s="106" t="s">
        <v>258</v>
      </c>
      <c r="I642">
        <v>70</v>
      </c>
    </row>
    <row r="643" spans="1:10" x14ac:dyDescent="0.2">
      <c r="A643" s="106" t="s">
        <v>1806</v>
      </c>
      <c r="B643" s="106" t="s">
        <v>245</v>
      </c>
      <c r="C643" s="106" t="s">
        <v>246</v>
      </c>
      <c r="D643" s="106" t="s">
        <v>247</v>
      </c>
      <c r="E643">
        <v>3674</v>
      </c>
      <c r="F643" s="106" t="s">
        <v>1415</v>
      </c>
      <c r="G643" s="106" t="s">
        <v>260</v>
      </c>
      <c r="H643" s="106" t="s">
        <v>259</v>
      </c>
      <c r="I643">
        <v>103</v>
      </c>
    </row>
    <row r="644" spans="1:10" x14ac:dyDescent="0.2">
      <c r="A644" s="106" t="s">
        <v>1806</v>
      </c>
      <c r="B644" s="106" t="s">
        <v>245</v>
      </c>
      <c r="C644" s="106" t="s">
        <v>257</v>
      </c>
      <c r="D644" s="106" t="s">
        <v>247</v>
      </c>
      <c r="E644">
        <v>3807</v>
      </c>
      <c r="F644" s="106" t="s">
        <v>2035</v>
      </c>
      <c r="G644" s="106" t="s">
        <v>252</v>
      </c>
      <c r="H644" s="106" t="s">
        <v>259</v>
      </c>
      <c r="I644">
        <v>60</v>
      </c>
    </row>
    <row r="645" spans="1:10" x14ac:dyDescent="0.2">
      <c r="A645" s="106" t="s">
        <v>1806</v>
      </c>
      <c r="B645" s="106" t="s">
        <v>245</v>
      </c>
      <c r="C645" s="106" t="s">
        <v>255</v>
      </c>
      <c r="D645" s="106" t="s">
        <v>247</v>
      </c>
      <c r="E645">
        <v>3960</v>
      </c>
      <c r="F645" s="106" t="s">
        <v>320</v>
      </c>
      <c r="G645" s="106" t="s">
        <v>260</v>
      </c>
      <c r="H645" s="106" t="s">
        <v>259</v>
      </c>
      <c r="I645">
        <v>56</v>
      </c>
    </row>
    <row r="646" spans="1:10" x14ac:dyDescent="0.2">
      <c r="A646" s="106" t="s">
        <v>1806</v>
      </c>
      <c r="B646" s="106" t="s">
        <v>245</v>
      </c>
      <c r="C646" s="106" t="s">
        <v>246</v>
      </c>
      <c r="D646" s="106" t="s">
        <v>247</v>
      </c>
      <c r="E646">
        <v>4421</v>
      </c>
      <c r="F646" s="106" t="s">
        <v>3040</v>
      </c>
      <c r="G646" s="106" t="s">
        <v>252</v>
      </c>
      <c r="H646" s="106" t="s">
        <v>259</v>
      </c>
      <c r="I646">
        <v>29</v>
      </c>
    </row>
    <row r="647" spans="1:10" x14ac:dyDescent="0.2">
      <c r="A647" s="106" t="s">
        <v>1806</v>
      </c>
      <c r="B647" s="106" t="s">
        <v>245</v>
      </c>
      <c r="C647" s="106" t="s">
        <v>257</v>
      </c>
      <c r="D647" s="106" t="s">
        <v>247</v>
      </c>
      <c r="E647">
        <v>4449</v>
      </c>
      <c r="F647" s="106" t="s">
        <v>2323</v>
      </c>
      <c r="G647" s="106" t="s">
        <v>260</v>
      </c>
      <c r="H647" s="106" t="s">
        <v>259</v>
      </c>
      <c r="I647" s="106">
        <v>684</v>
      </c>
      <c r="J647" s="106"/>
    </row>
    <row r="648" spans="1:10" x14ac:dyDescent="0.2">
      <c r="A648" s="106" t="s">
        <v>1806</v>
      </c>
      <c r="B648" s="106" t="s">
        <v>245</v>
      </c>
      <c r="C648" s="106" t="s">
        <v>257</v>
      </c>
      <c r="D648" s="106" t="s">
        <v>247</v>
      </c>
      <c r="E648">
        <v>4477</v>
      </c>
      <c r="F648" s="106" t="s">
        <v>349</v>
      </c>
      <c r="G648" s="106" t="s">
        <v>260</v>
      </c>
      <c r="H648" s="106" t="s">
        <v>259</v>
      </c>
      <c r="I648" s="106">
        <v>974</v>
      </c>
      <c r="J648" s="106"/>
    </row>
    <row r="649" spans="1:10" x14ac:dyDescent="0.2">
      <c r="A649" s="106" t="s">
        <v>1806</v>
      </c>
      <c r="B649" s="106" t="s">
        <v>245</v>
      </c>
      <c r="C649" s="106" t="s">
        <v>257</v>
      </c>
      <c r="D649" s="106" t="s">
        <v>247</v>
      </c>
      <c r="E649">
        <v>4481</v>
      </c>
      <c r="F649" s="106" t="s">
        <v>743</v>
      </c>
      <c r="G649" s="106" t="s">
        <v>256</v>
      </c>
      <c r="H649" s="106" t="s">
        <v>259</v>
      </c>
      <c r="I649" s="106">
        <v>440</v>
      </c>
      <c r="J649" s="106"/>
    </row>
    <row r="650" spans="1:10" x14ac:dyDescent="0.2">
      <c r="A650" s="106" t="s">
        <v>1806</v>
      </c>
      <c r="B650" s="106" t="s">
        <v>245</v>
      </c>
      <c r="C650" s="106" t="s">
        <v>257</v>
      </c>
      <c r="D650" s="106" t="s">
        <v>247</v>
      </c>
      <c r="E650">
        <v>4612</v>
      </c>
      <c r="F650" s="106" t="s">
        <v>2391</v>
      </c>
      <c r="G650" s="106" t="s">
        <v>248</v>
      </c>
      <c r="H650" s="106" t="s">
        <v>261</v>
      </c>
      <c r="I650" s="106" t="s">
        <v>2817</v>
      </c>
      <c r="J650" s="106" t="s">
        <v>3041</v>
      </c>
    </row>
    <row r="651" spans="1:10" x14ac:dyDescent="0.2">
      <c r="A651" s="106" t="s">
        <v>1806</v>
      </c>
      <c r="B651" s="106" t="s">
        <v>245</v>
      </c>
      <c r="C651" s="106" t="s">
        <v>246</v>
      </c>
      <c r="D651" s="106" t="s">
        <v>247</v>
      </c>
      <c r="E651">
        <v>6094</v>
      </c>
      <c r="F651" s="106" t="s">
        <v>1625</v>
      </c>
      <c r="G651" s="106" t="s">
        <v>260</v>
      </c>
      <c r="H651" s="106" t="s">
        <v>253</v>
      </c>
      <c r="I651" s="106">
        <v>174</v>
      </c>
      <c r="J651" s="106"/>
    </row>
    <row r="652" spans="1:10" x14ac:dyDescent="0.2">
      <c r="A652" s="106" t="s">
        <v>1806</v>
      </c>
      <c r="B652" s="106" t="s">
        <v>245</v>
      </c>
      <c r="C652" s="106" t="s">
        <v>257</v>
      </c>
      <c r="D652" s="106" t="s">
        <v>247</v>
      </c>
      <c r="E652">
        <v>6376</v>
      </c>
      <c r="F652" s="106" t="s">
        <v>2611</v>
      </c>
      <c r="G652" s="106" t="s">
        <v>248</v>
      </c>
      <c r="H652" s="106" t="s">
        <v>308</v>
      </c>
      <c r="I652">
        <v>767</v>
      </c>
    </row>
    <row r="653" spans="1:10" x14ac:dyDescent="0.2">
      <c r="A653" s="106" t="s">
        <v>1806</v>
      </c>
      <c r="B653" s="106" t="s">
        <v>245</v>
      </c>
      <c r="C653" s="106" t="s">
        <v>257</v>
      </c>
      <c r="D653" s="106" t="s">
        <v>247</v>
      </c>
      <c r="E653">
        <v>6627</v>
      </c>
      <c r="F653" s="106" t="s">
        <v>2652</v>
      </c>
      <c r="G653" s="106" t="s">
        <v>260</v>
      </c>
      <c r="H653" s="106" t="s">
        <v>268</v>
      </c>
      <c r="I653">
        <v>69</v>
      </c>
    </row>
    <row r="654" spans="1:10" x14ac:dyDescent="0.2">
      <c r="A654" s="106" t="s">
        <v>1806</v>
      </c>
      <c r="B654" s="106" t="s">
        <v>245</v>
      </c>
      <c r="C654" s="106" t="s">
        <v>257</v>
      </c>
      <c r="D654" s="106" t="s">
        <v>247</v>
      </c>
      <c r="E654">
        <v>7044</v>
      </c>
      <c r="F654" s="106" t="s">
        <v>1600</v>
      </c>
      <c r="G654" s="106" t="s">
        <v>260</v>
      </c>
      <c r="H654" s="106" t="s">
        <v>253</v>
      </c>
      <c r="I654">
        <v>105</v>
      </c>
    </row>
    <row r="655" spans="1:10" x14ac:dyDescent="0.2">
      <c r="A655" s="106" t="s">
        <v>1806</v>
      </c>
      <c r="B655" s="106" t="s">
        <v>245</v>
      </c>
      <c r="C655" s="106" t="s">
        <v>250</v>
      </c>
      <c r="D655" s="106" t="s">
        <v>247</v>
      </c>
      <c r="E655">
        <v>7199</v>
      </c>
      <c r="F655" s="106" t="s">
        <v>2460</v>
      </c>
      <c r="G655" s="106" t="s">
        <v>248</v>
      </c>
      <c r="H655" s="106" t="s">
        <v>276</v>
      </c>
      <c r="I655">
        <v>273</v>
      </c>
    </row>
    <row r="656" spans="1:10" x14ac:dyDescent="0.2">
      <c r="A656" s="106" t="s">
        <v>1806</v>
      </c>
      <c r="B656" s="106" t="s">
        <v>245</v>
      </c>
      <c r="C656" s="106" t="s">
        <v>257</v>
      </c>
      <c r="D656" s="106" t="s">
        <v>251</v>
      </c>
      <c r="E656">
        <v>7685</v>
      </c>
      <c r="F656" s="106" t="s">
        <v>772</v>
      </c>
      <c r="G656" s="106" t="s">
        <v>260</v>
      </c>
      <c r="H656" s="106" t="s">
        <v>254</v>
      </c>
      <c r="I656">
        <v>152</v>
      </c>
    </row>
    <row r="657" spans="1:10" x14ac:dyDescent="0.2">
      <c r="A657" s="106" t="s">
        <v>1806</v>
      </c>
      <c r="B657" s="106" t="s">
        <v>245</v>
      </c>
      <c r="C657" s="106" t="s">
        <v>250</v>
      </c>
      <c r="D657" s="106" t="s">
        <v>247</v>
      </c>
      <c r="E657">
        <v>9360</v>
      </c>
      <c r="F657" s="106" t="s">
        <v>2758</v>
      </c>
      <c r="G657" s="106" t="s">
        <v>256</v>
      </c>
      <c r="H657" s="106" t="s">
        <v>259</v>
      </c>
      <c r="I657">
        <v>25</v>
      </c>
    </row>
    <row r="658" spans="1:10" x14ac:dyDescent="0.2">
      <c r="A658" s="106" t="s">
        <v>3042</v>
      </c>
      <c r="B658" s="106" t="s">
        <v>245</v>
      </c>
      <c r="C658" s="106" t="s">
        <v>255</v>
      </c>
      <c r="D658" s="106" t="s">
        <v>251</v>
      </c>
      <c r="E658">
        <v>8964</v>
      </c>
      <c r="F658" s="106" t="s">
        <v>3043</v>
      </c>
      <c r="G658" s="106" t="s">
        <v>277</v>
      </c>
      <c r="H658" s="106" t="s">
        <v>278</v>
      </c>
      <c r="I658" t="s">
        <v>273</v>
      </c>
      <c r="J658" t="s">
        <v>3044</v>
      </c>
    </row>
    <row r="659" spans="1:10" x14ac:dyDescent="0.2">
      <c r="A659" s="106" t="s">
        <v>2759</v>
      </c>
      <c r="B659" s="106" t="s">
        <v>245</v>
      </c>
      <c r="C659" s="106" t="s">
        <v>255</v>
      </c>
      <c r="D659" s="106" t="s">
        <v>247</v>
      </c>
      <c r="E659">
        <v>6327</v>
      </c>
      <c r="F659" s="106" t="s">
        <v>2760</v>
      </c>
      <c r="G659" s="106" t="s">
        <v>252</v>
      </c>
      <c r="H659" s="106" t="s">
        <v>264</v>
      </c>
      <c r="I659">
        <v>33</v>
      </c>
    </row>
    <row r="660" spans="1:10" x14ac:dyDescent="0.2">
      <c r="A660" s="106" t="s">
        <v>1657</v>
      </c>
      <c r="B660" s="106" t="s">
        <v>245</v>
      </c>
      <c r="C660" s="106" t="s">
        <v>257</v>
      </c>
      <c r="D660" s="106" t="s">
        <v>251</v>
      </c>
      <c r="E660">
        <v>8985</v>
      </c>
      <c r="F660" s="106" t="s">
        <v>1658</v>
      </c>
      <c r="G660" s="106" t="s">
        <v>277</v>
      </c>
      <c r="H660" s="106" t="s">
        <v>278</v>
      </c>
      <c r="I660" t="s">
        <v>266</v>
      </c>
      <c r="J660" t="s">
        <v>2979</v>
      </c>
    </row>
    <row r="661" spans="1:10" x14ac:dyDescent="0.2">
      <c r="A661" s="106" t="s">
        <v>1979</v>
      </c>
      <c r="B661" s="106" t="s">
        <v>245</v>
      </c>
      <c r="C661" s="106" t="s">
        <v>257</v>
      </c>
      <c r="D661" s="106" t="s">
        <v>247</v>
      </c>
      <c r="E661">
        <v>7590</v>
      </c>
      <c r="F661" s="106" t="s">
        <v>744</v>
      </c>
      <c r="G661" s="106" t="s">
        <v>248</v>
      </c>
      <c r="H661" s="106" t="s">
        <v>254</v>
      </c>
      <c r="I661" s="106">
        <v>71</v>
      </c>
      <c r="J661" s="106"/>
    </row>
    <row r="662" spans="1:10" x14ac:dyDescent="0.2">
      <c r="A662" s="106" t="s">
        <v>1980</v>
      </c>
      <c r="B662" s="106" t="s">
        <v>245</v>
      </c>
      <c r="C662" s="106" t="s">
        <v>257</v>
      </c>
      <c r="D662" s="106" t="s">
        <v>247</v>
      </c>
      <c r="E662">
        <v>7972</v>
      </c>
      <c r="F662" s="106" t="s">
        <v>3045</v>
      </c>
      <c r="G662" s="106" t="s">
        <v>248</v>
      </c>
      <c r="H662" s="106" t="s">
        <v>265</v>
      </c>
      <c r="I662">
        <v>165</v>
      </c>
    </row>
    <row r="663" spans="1:10" x14ac:dyDescent="0.2">
      <c r="A663" s="106" t="s">
        <v>1980</v>
      </c>
      <c r="B663" s="106" t="s">
        <v>245</v>
      </c>
      <c r="C663" s="106" t="s">
        <v>257</v>
      </c>
      <c r="D663" s="106" t="s">
        <v>247</v>
      </c>
      <c r="E663">
        <v>8068</v>
      </c>
      <c r="F663" s="106" t="s">
        <v>944</v>
      </c>
      <c r="G663" s="106" t="s">
        <v>248</v>
      </c>
      <c r="H663" s="106" t="s">
        <v>254</v>
      </c>
      <c r="I663">
        <v>769</v>
      </c>
    </row>
    <row r="664" spans="1:10" x14ac:dyDescent="0.2">
      <c r="A664" s="106" t="s">
        <v>2653</v>
      </c>
      <c r="B664" s="106" t="s">
        <v>245</v>
      </c>
      <c r="C664" s="106" t="s">
        <v>250</v>
      </c>
      <c r="D664" s="106" t="s">
        <v>247</v>
      </c>
      <c r="E664">
        <v>2593</v>
      </c>
      <c r="F664" s="106" t="s">
        <v>2654</v>
      </c>
      <c r="G664" s="106" t="s">
        <v>248</v>
      </c>
      <c r="H664" s="106" t="s">
        <v>249</v>
      </c>
      <c r="I664" t="s">
        <v>263</v>
      </c>
      <c r="J664" t="s">
        <v>2800</v>
      </c>
    </row>
    <row r="665" spans="1:10" x14ac:dyDescent="0.2">
      <c r="A665" s="106" t="s">
        <v>2069</v>
      </c>
      <c r="B665" s="106" t="s">
        <v>245</v>
      </c>
      <c r="C665" s="106" t="s">
        <v>257</v>
      </c>
      <c r="D665" s="106" t="s">
        <v>251</v>
      </c>
      <c r="E665">
        <v>2217</v>
      </c>
      <c r="F665" s="106" t="s">
        <v>1210</v>
      </c>
      <c r="G665" s="106" t="s">
        <v>248</v>
      </c>
      <c r="H665" s="106" t="s">
        <v>249</v>
      </c>
      <c r="I665">
        <v>210</v>
      </c>
    </row>
    <row r="666" spans="1:10" x14ac:dyDescent="0.2">
      <c r="A666" s="106" t="s">
        <v>2069</v>
      </c>
      <c r="B666" s="106" t="s">
        <v>245</v>
      </c>
      <c r="C666" s="106" t="s">
        <v>246</v>
      </c>
      <c r="D666" s="106" t="s">
        <v>247</v>
      </c>
      <c r="E666">
        <v>7279</v>
      </c>
      <c r="F666" s="106" t="s">
        <v>1269</v>
      </c>
      <c r="G666" s="106" t="s">
        <v>256</v>
      </c>
      <c r="H666" s="106" t="s">
        <v>272</v>
      </c>
      <c r="I666">
        <v>464</v>
      </c>
    </row>
    <row r="667" spans="1:10" x14ac:dyDescent="0.2">
      <c r="A667" s="106" t="s">
        <v>2410</v>
      </c>
      <c r="B667" s="106" t="s">
        <v>245</v>
      </c>
      <c r="C667" s="106" t="s">
        <v>257</v>
      </c>
      <c r="D667" s="106" t="s">
        <v>247</v>
      </c>
      <c r="E667">
        <v>8142</v>
      </c>
      <c r="F667" s="106" t="s">
        <v>945</v>
      </c>
      <c r="G667" s="106" t="s">
        <v>248</v>
      </c>
      <c r="H667" s="106" t="s">
        <v>254</v>
      </c>
      <c r="I667" s="106">
        <v>211</v>
      </c>
      <c r="J667" s="106"/>
    </row>
    <row r="668" spans="1:10" x14ac:dyDescent="0.2">
      <c r="A668" s="106" t="s">
        <v>2324</v>
      </c>
      <c r="B668" s="106" t="s">
        <v>245</v>
      </c>
      <c r="C668" s="106" t="s">
        <v>250</v>
      </c>
      <c r="D668" s="106" t="s">
        <v>247</v>
      </c>
      <c r="E668">
        <v>3161</v>
      </c>
      <c r="F668" s="106" t="s">
        <v>821</v>
      </c>
      <c r="G668" s="106" t="s">
        <v>256</v>
      </c>
      <c r="H668" s="106" t="s">
        <v>254</v>
      </c>
      <c r="I668" s="106">
        <v>53</v>
      </c>
      <c r="J668" s="106"/>
    </row>
    <row r="669" spans="1:10" x14ac:dyDescent="0.2">
      <c r="A669" s="106" t="s">
        <v>2324</v>
      </c>
      <c r="B669" s="106" t="s">
        <v>245</v>
      </c>
      <c r="C669" s="106" t="s">
        <v>250</v>
      </c>
      <c r="D669" s="106" t="s">
        <v>247</v>
      </c>
      <c r="E669">
        <v>3180</v>
      </c>
      <c r="F669" s="106" t="s">
        <v>1861</v>
      </c>
      <c r="G669" s="106" t="s">
        <v>248</v>
      </c>
      <c r="H669" s="106" t="s">
        <v>254</v>
      </c>
      <c r="I669">
        <v>111</v>
      </c>
    </row>
    <row r="670" spans="1:10" x14ac:dyDescent="0.2">
      <c r="A670" s="106" t="s">
        <v>2324</v>
      </c>
      <c r="B670" s="106" t="s">
        <v>245</v>
      </c>
      <c r="C670" s="106" t="s">
        <v>246</v>
      </c>
      <c r="D670" s="106" t="s">
        <v>247</v>
      </c>
      <c r="E670">
        <v>3475</v>
      </c>
      <c r="F670" s="106" t="s">
        <v>985</v>
      </c>
      <c r="G670" s="106" t="s">
        <v>248</v>
      </c>
      <c r="H670" s="106" t="s">
        <v>269</v>
      </c>
      <c r="I670">
        <v>129</v>
      </c>
    </row>
    <row r="671" spans="1:10" x14ac:dyDescent="0.2">
      <c r="A671" s="106" t="s">
        <v>2324</v>
      </c>
      <c r="B671" s="106" t="s">
        <v>245</v>
      </c>
      <c r="C671" s="106" t="s">
        <v>257</v>
      </c>
      <c r="D671" s="106" t="s">
        <v>251</v>
      </c>
      <c r="E671">
        <v>3565</v>
      </c>
      <c r="F671" s="106" t="s">
        <v>3046</v>
      </c>
      <c r="G671" s="106" t="s">
        <v>248</v>
      </c>
      <c r="H671" s="106" t="s">
        <v>254</v>
      </c>
      <c r="I671">
        <v>226</v>
      </c>
    </row>
    <row r="672" spans="1:10" x14ac:dyDescent="0.2">
      <c r="A672" s="106" t="s">
        <v>2324</v>
      </c>
      <c r="B672" s="106" t="s">
        <v>245</v>
      </c>
      <c r="C672" s="106" t="s">
        <v>257</v>
      </c>
      <c r="D672" s="106" t="s">
        <v>251</v>
      </c>
      <c r="E672">
        <v>7064</v>
      </c>
      <c r="F672" s="106" t="s">
        <v>1780</v>
      </c>
      <c r="G672" s="106" t="s">
        <v>260</v>
      </c>
      <c r="H672" s="106" t="s">
        <v>253</v>
      </c>
      <c r="I672">
        <v>24</v>
      </c>
    </row>
    <row r="673" spans="1:10" x14ac:dyDescent="0.2">
      <c r="A673" s="106" t="s">
        <v>2324</v>
      </c>
      <c r="B673" s="106" t="s">
        <v>245</v>
      </c>
      <c r="C673" s="106" t="s">
        <v>250</v>
      </c>
      <c r="D673" s="106" t="s">
        <v>251</v>
      </c>
      <c r="E673">
        <v>7901</v>
      </c>
      <c r="F673" s="106" t="s">
        <v>820</v>
      </c>
      <c r="G673" s="106" t="s">
        <v>252</v>
      </c>
      <c r="H673" s="106" t="s">
        <v>265</v>
      </c>
      <c r="I673">
        <v>8</v>
      </c>
    </row>
    <row r="674" spans="1:10" x14ac:dyDescent="0.2">
      <c r="A674" s="106" t="s">
        <v>2818</v>
      </c>
      <c r="B674" s="106" t="s">
        <v>245</v>
      </c>
      <c r="C674" s="106" t="s">
        <v>255</v>
      </c>
      <c r="D674" s="106" t="s">
        <v>251</v>
      </c>
      <c r="E674">
        <v>2424</v>
      </c>
      <c r="F674" s="106" t="s">
        <v>287</v>
      </c>
      <c r="G674" s="106" t="s">
        <v>248</v>
      </c>
      <c r="H674" s="106" t="s">
        <v>253</v>
      </c>
      <c r="I674">
        <v>31</v>
      </c>
    </row>
    <row r="675" spans="1:10" x14ac:dyDescent="0.2">
      <c r="A675" s="106" t="s">
        <v>2392</v>
      </c>
      <c r="B675" s="106" t="s">
        <v>245</v>
      </c>
      <c r="C675" s="106" t="s">
        <v>246</v>
      </c>
      <c r="D675" s="106" t="s">
        <v>247</v>
      </c>
      <c r="E675">
        <v>1383</v>
      </c>
      <c r="F675" s="106" t="s">
        <v>285</v>
      </c>
      <c r="G675" s="106" t="s">
        <v>252</v>
      </c>
      <c r="H675" s="106" t="s">
        <v>286</v>
      </c>
      <c r="I675" s="106">
        <v>27</v>
      </c>
      <c r="J675" s="106"/>
    </row>
    <row r="676" spans="1:10" x14ac:dyDescent="0.2">
      <c r="A676" s="106" t="s">
        <v>2392</v>
      </c>
      <c r="B676" s="106" t="s">
        <v>245</v>
      </c>
      <c r="C676" s="106" t="s">
        <v>257</v>
      </c>
      <c r="D676" s="106" t="s">
        <v>247</v>
      </c>
      <c r="E676">
        <v>3169</v>
      </c>
      <c r="F676" s="106" t="s">
        <v>822</v>
      </c>
      <c r="G676" s="106" t="s">
        <v>248</v>
      </c>
      <c r="H676" s="106" t="s">
        <v>258</v>
      </c>
      <c r="I676">
        <v>38</v>
      </c>
    </row>
    <row r="677" spans="1:10" x14ac:dyDescent="0.2">
      <c r="A677" s="106" t="s">
        <v>2392</v>
      </c>
      <c r="B677" s="106" t="s">
        <v>245</v>
      </c>
      <c r="C677" s="106" t="s">
        <v>246</v>
      </c>
      <c r="D677" s="106" t="s">
        <v>247</v>
      </c>
      <c r="E677">
        <v>3480</v>
      </c>
      <c r="F677" s="106" t="s">
        <v>1226</v>
      </c>
      <c r="G677" s="106" t="s">
        <v>248</v>
      </c>
      <c r="H677" s="106" t="s">
        <v>269</v>
      </c>
      <c r="I677">
        <v>273</v>
      </c>
    </row>
    <row r="678" spans="1:10" x14ac:dyDescent="0.2">
      <c r="A678" s="106" t="s">
        <v>2392</v>
      </c>
      <c r="B678" s="106" t="s">
        <v>245</v>
      </c>
      <c r="C678" s="106" t="s">
        <v>257</v>
      </c>
      <c r="D678" s="106" t="s">
        <v>247</v>
      </c>
      <c r="E678">
        <v>3995</v>
      </c>
      <c r="F678" s="106" t="s">
        <v>1746</v>
      </c>
      <c r="G678" s="106" t="s">
        <v>260</v>
      </c>
      <c r="H678" s="106" t="s">
        <v>259</v>
      </c>
      <c r="I678">
        <v>62</v>
      </c>
    </row>
    <row r="679" spans="1:10" x14ac:dyDescent="0.2">
      <c r="A679" s="106" t="s">
        <v>2392</v>
      </c>
      <c r="B679" s="106" t="s">
        <v>245</v>
      </c>
      <c r="C679" s="106" t="s">
        <v>257</v>
      </c>
      <c r="D679" s="106" t="s">
        <v>247</v>
      </c>
      <c r="E679">
        <v>6336</v>
      </c>
      <c r="F679" s="106" t="s">
        <v>842</v>
      </c>
      <c r="G679" s="106" t="s">
        <v>256</v>
      </c>
      <c r="H679" s="106" t="s">
        <v>264</v>
      </c>
      <c r="I679">
        <v>49</v>
      </c>
    </row>
    <row r="680" spans="1:10" x14ac:dyDescent="0.2">
      <c r="A680" s="106" t="s">
        <v>2392</v>
      </c>
      <c r="B680" s="106" t="s">
        <v>245</v>
      </c>
      <c r="C680" s="106" t="s">
        <v>250</v>
      </c>
      <c r="D680" s="106" t="s">
        <v>247</v>
      </c>
      <c r="E680">
        <v>6630</v>
      </c>
      <c r="F680" s="106" t="s">
        <v>1120</v>
      </c>
      <c r="G680" s="106" t="s">
        <v>248</v>
      </c>
      <c r="H680" s="106" t="s">
        <v>268</v>
      </c>
      <c r="I680" s="106">
        <v>603</v>
      </c>
      <c r="J680" s="106"/>
    </row>
    <row r="681" spans="1:10" x14ac:dyDescent="0.2">
      <c r="A681" s="106" t="s">
        <v>2392</v>
      </c>
      <c r="B681" s="106" t="s">
        <v>245</v>
      </c>
      <c r="C681" s="106" t="s">
        <v>246</v>
      </c>
      <c r="D681" s="106" t="s">
        <v>251</v>
      </c>
      <c r="E681">
        <v>7827</v>
      </c>
      <c r="F681" s="106" t="s">
        <v>1121</v>
      </c>
      <c r="G681" s="106" t="s">
        <v>252</v>
      </c>
      <c r="H681" s="106" t="s">
        <v>265</v>
      </c>
      <c r="I681">
        <v>14</v>
      </c>
    </row>
    <row r="682" spans="1:10" x14ac:dyDescent="0.2">
      <c r="A682" s="106" t="s">
        <v>2392</v>
      </c>
      <c r="B682" s="106" t="s">
        <v>245</v>
      </c>
      <c r="C682" s="106" t="s">
        <v>246</v>
      </c>
      <c r="D682" s="106" t="s">
        <v>247</v>
      </c>
      <c r="E682">
        <v>8077</v>
      </c>
      <c r="F682" s="106" t="s">
        <v>1631</v>
      </c>
      <c r="G682" s="106" t="s">
        <v>248</v>
      </c>
      <c r="H682" s="106" t="s">
        <v>254</v>
      </c>
      <c r="I682">
        <v>88</v>
      </c>
    </row>
    <row r="683" spans="1:10" x14ac:dyDescent="0.2">
      <c r="A683" s="106" t="s">
        <v>2392</v>
      </c>
      <c r="B683" s="106" t="s">
        <v>245</v>
      </c>
      <c r="C683" s="106" t="s">
        <v>255</v>
      </c>
      <c r="D683" s="106" t="s">
        <v>251</v>
      </c>
      <c r="E683">
        <v>9262</v>
      </c>
      <c r="F683" s="106" t="s">
        <v>280</v>
      </c>
      <c r="G683" s="106" t="s">
        <v>248</v>
      </c>
      <c r="H683" s="106" t="s">
        <v>258</v>
      </c>
      <c r="I683">
        <v>243</v>
      </c>
    </row>
    <row r="684" spans="1:10" x14ac:dyDescent="0.2">
      <c r="A684" s="106" t="s">
        <v>2493</v>
      </c>
      <c r="B684" s="106" t="s">
        <v>245</v>
      </c>
      <c r="C684" s="106" t="s">
        <v>257</v>
      </c>
      <c r="D684" s="106" t="s">
        <v>251</v>
      </c>
      <c r="E684">
        <v>3665</v>
      </c>
      <c r="F684" s="106" t="s">
        <v>3047</v>
      </c>
      <c r="G684" s="106" t="s">
        <v>248</v>
      </c>
      <c r="H684" s="106" t="s">
        <v>259</v>
      </c>
      <c r="I684">
        <v>567</v>
      </c>
    </row>
    <row r="685" spans="1:10" x14ac:dyDescent="0.2">
      <c r="A685" s="106" t="s">
        <v>2493</v>
      </c>
      <c r="B685" s="106" t="s">
        <v>245</v>
      </c>
      <c r="C685" s="106" t="s">
        <v>250</v>
      </c>
      <c r="D685" s="106" t="s">
        <v>251</v>
      </c>
      <c r="E685">
        <v>4431</v>
      </c>
      <c r="F685" s="106" t="s">
        <v>2524</v>
      </c>
      <c r="G685" s="106" t="s">
        <v>260</v>
      </c>
      <c r="H685" s="106" t="s">
        <v>259</v>
      </c>
      <c r="I685">
        <v>341</v>
      </c>
    </row>
    <row r="686" spans="1:10" x14ac:dyDescent="0.2">
      <c r="A686" s="106" t="s">
        <v>3048</v>
      </c>
      <c r="B686" s="106" t="s">
        <v>245</v>
      </c>
      <c r="C686" s="106" t="s">
        <v>246</v>
      </c>
      <c r="D686" s="106" t="s">
        <v>247</v>
      </c>
      <c r="E686">
        <v>6664</v>
      </c>
      <c r="F686" s="106" t="s">
        <v>960</v>
      </c>
      <c r="G686" s="106" t="s">
        <v>252</v>
      </c>
      <c r="H686" s="106" t="s">
        <v>268</v>
      </c>
      <c r="I686">
        <v>31</v>
      </c>
    </row>
    <row r="687" spans="1:10" x14ac:dyDescent="0.2">
      <c r="A687" s="106" t="s">
        <v>3049</v>
      </c>
      <c r="B687" s="106" t="s">
        <v>245</v>
      </c>
      <c r="C687" s="106" t="s">
        <v>257</v>
      </c>
      <c r="D687" s="106" t="s">
        <v>247</v>
      </c>
      <c r="E687">
        <v>7624</v>
      </c>
      <c r="F687" s="106" t="s">
        <v>1664</v>
      </c>
      <c r="G687" s="106" t="s">
        <v>252</v>
      </c>
      <c r="H687" s="106" t="s">
        <v>254</v>
      </c>
      <c r="I687">
        <v>99</v>
      </c>
    </row>
    <row r="688" spans="1:10" x14ac:dyDescent="0.2">
      <c r="A688" s="106" t="s">
        <v>1848</v>
      </c>
      <c r="B688" s="106" t="s">
        <v>245</v>
      </c>
      <c r="C688" s="106" t="s">
        <v>255</v>
      </c>
      <c r="D688" s="106" t="s">
        <v>247</v>
      </c>
      <c r="E688">
        <v>3987</v>
      </c>
      <c r="F688" s="106" t="s">
        <v>1613</v>
      </c>
      <c r="G688" s="106" t="s">
        <v>260</v>
      </c>
      <c r="H688" s="106" t="s">
        <v>259</v>
      </c>
      <c r="I688">
        <v>58</v>
      </c>
    </row>
    <row r="689" spans="1:10" x14ac:dyDescent="0.2">
      <c r="A689" s="106" t="s">
        <v>2001</v>
      </c>
      <c r="B689" s="106" t="s">
        <v>245</v>
      </c>
      <c r="C689" s="106" t="s">
        <v>257</v>
      </c>
      <c r="D689" s="106" t="s">
        <v>251</v>
      </c>
      <c r="E689">
        <v>4918</v>
      </c>
      <c r="F689" s="106" t="s">
        <v>2002</v>
      </c>
      <c r="G689" s="106" t="s">
        <v>252</v>
      </c>
      <c r="H689" s="106" t="s">
        <v>261</v>
      </c>
      <c r="I689">
        <v>37</v>
      </c>
    </row>
    <row r="690" spans="1:10" x14ac:dyDescent="0.2">
      <c r="A690" s="106" t="s">
        <v>1663</v>
      </c>
      <c r="B690" s="106" t="s">
        <v>245</v>
      </c>
      <c r="C690" s="106" t="s">
        <v>250</v>
      </c>
      <c r="D690" s="106" t="s">
        <v>247</v>
      </c>
      <c r="E690">
        <v>6694</v>
      </c>
      <c r="F690" s="106" t="s">
        <v>1590</v>
      </c>
      <c r="G690" s="106" t="s">
        <v>252</v>
      </c>
      <c r="H690" s="106" t="s">
        <v>268</v>
      </c>
      <c r="I690">
        <v>35</v>
      </c>
    </row>
    <row r="691" spans="1:10" x14ac:dyDescent="0.2">
      <c r="A691" s="106" t="s">
        <v>1669</v>
      </c>
      <c r="B691" s="106" t="s">
        <v>245</v>
      </c>
      <c r="C691" s="106" t="s">
        <v>250</v>
      </c>
      <c r="D691" s="106" t="s">
        <v>247</v>
      </c>
      <c r="E691">
        <v>1941</v>
      </c>
      <c r="F691" s="106" t="s">
        <v>1497</v>
      </c>
      <c r="G691" s="106" t="s">
        <v>248</v>
      </c>
      <c r="H691" s="106" t="s">
        <v>270</v>
      </c>
      <c r="I691" t="s">
        <v>273</v>
      </c>
      <c r="J691" t="s">
        <v>2807</v>
      </c>
    </row>
    <row r="692" spans="1:10" x14ac:dyDescent="0.2">
      <c r="A692" s="106" t="s">
        <v>1669</v>
      </c>
      <c r="B692" s="106" t="s">
        <v>245</v>
      </c>
      <c r="C692" s="106" t="s">
        <v>250</v>
      </c>
      <c r="D692" s="106" t="s">
        <v>251</v>
      </c>
      <c r="E692">
        <v>2332</v>
      </c>
      <c r="F692" s="106" t="s">
        <v>1597</v>
      </c>
      <c r="G692" s="106" t="s">
        <v>252</v>
      </c>
      <c r="H692" s="106" t="s">
        <v>259</v>
      </c>
      <c r="I692" s="106">
        <v>72</v>
      </c>
      <c r="J692" s="106"/>
    </row>
    <row r="693" spans="1:10" x14ac:dyDescent="0.2">
      <c r="A693" s="106" t="s">
        <v>1669</v>
      </c>
      <c r="B693" s="106" t="s">
        <v>245</v>
      </c>
      <c r="C693" s="106" t="s">
        <v>246</v>
      </c>
      <c r="D693" s="106" t="s">
        <v>247</v>
      </c>
      <c r="E693">
        <v>2362</v>
      </c>
      <c r="F693" s="106" t="s">
        <v>2612</v>
      </c>
      <c r="G693" s="106" t="s">
        <v>252</v>
      </c>
      <c r="H693" s="106" t="s">
        <v>253</v>
      </c>
      <c r="I693" s="106">
        <v>468</v>
      </c>
      <c r="J693" s="106"/>
    </row>
    <row r="694" spans="1:10" x14ac:dyDescent="0.2">
      <c r="A694" s="106" t="s">
        <v>1669</v>
      </c>
      <c r="B694" s="106" t="s">
        <v>245</v>
      </c>
      <c r="C694" s="106" t="s">
        <v>250</v>
      </c>
      <c r="D694" s="106" t="s">
        <v>247</v>
      </c>
      <c r="E694">
        <v>3231</v>
      </c>
      <c r="F694" s="106" t="s">
        <v>1378</v>
      </c>
      <c r="G694" s="106" t="s">
        <v>248</v>
      </c>
      <c r="H694" s="106" t="s">
        <v>269</v>
      </c>
      <c r="I694" s="106" t="s">
        <v>302</v>
      </c>
      <c r="J694" s="106" t="s">
        <v>3050</v>
      </c>
    </row>
    <row r="695" spans="1:10" x14ac:dyDescent="0.2">
      <c r="A695" s="106" t="s">
        <v>1669</v>
      </c>
      <c r="B695" s="106" t="s">
        <v>245</v>
      </c>
      <c r="C695" s="106" t="s">
        <v>246</v>
      </c>
      <c r="D695" s="106" t="s">
        <v>247</v>
      </c>
      <c r="E695">
        <v>3496</v>
      </c>
      <c r="F695" s="106" t="s">
        <v>1419</v>
      </c>
      <c r="G695" s="106" t="s">
        <v>260</v>
      </c>
      <c r="H695" s="106" t="s">
        <v>269</v>
      </c>
      <c r="I695">
        <v>58</v>
      </c>
    </row>
    <row r="696" spans="1:10" x14ac:dyDescent="0.2">
      <c r="A696" s="106" t="s">
        <v>1669</v>
      </c>
      <c r="B696" s="106" t="s">
        <v>245</v>
      </c>
      <c r="C696" s="106" t="s">
        <v>250</v>
      </c>
      <c r="D696" s="106" t="s">
        <v>247</v>
      </c>
      <c r="E696">
        <v>3626</v>
      </c>
      <c r="F696" s="106" t="s">
        <v>1550</v>
      </c>
      <c r="G696" s="106" t="s">
        <v>248</v>
      </c>
      <c r="H696" s="106" t="s">
        <v>259</v>
      </c>
      <c r="I696" t="s">
        <v>294</v>
      </c>
      <c r="J696" t="s">
        <v>2811</v>
      </c>
    </row>
    <row r="697" spans="1:10" x14ac:dyDescent="0.2">
      <c r="A697" s="106" t="s">
        <v>1669</v>
      </c>
      <c r="B697" s="106" t="s">
        <v>245</v>
      </c>
      <c r="C697" s="106" t="s">
        <v>250</v>
      </c>
      <c r="D697" s="106" t="s">
        <v>247</v>
      </c>
      <c r="E697">
        <v>4063</v>
      </c>
      <c r="F697" s="106" t="s">
        <v>1420</v>
      </c>
      <c r="G697" s="106" t="s">
        <v>248</v>
      </c>
      <c r="H697" s="106" t="s">
        <v>261</v>
      </c>
      <c r="I697" t="s">
        <v>3051</v>
      </c>
      <c r="J697" t="s">
        <v>3052</v>
      </c>
    </row>
    <row r="698" spans="1:10" x14ac:dyDescent="0.2">
      <c r="A698" s="106" t="s">
        <v>1669</v>
      </c>
      <c r="B698" s="106" t="s">
        <v>245</v>
      </c>
      <c r="C698" s="106" t="s">
        <v>250</v>
      </c>
      <c r="D698" s="106" t="s">
        <v>247</v>
      </c>
      <c r="E698">
        <v>4298</v>
      </c>
      <c r="F698" s="106" t="s">
        <v>1427</v>
      </c>
      <c r="G698" s="106" t="s">
        <v>248</v>
      </c>
      <c r="H698" s="106" t="s">
        <v>259</v>
      </c>
      <c r="I698">
        <v>457</v>
      </c>
    </row>
    <row r="699" spans="1:10" x14ac:dyDescent="0.2">
      <c r="A699" s="106" t="s">
        <v>1669</v>
      </c>
      <c r="B699" s="106" t="s">
        <v>245</v>
      </c>
      <c r="C699" s="106" t="s">
        <v>250</v>
      </c>
      <c r="D699" s="106" t="s">
        <v>251</v>
      </c>
      <c r="E699">
        <v>4333</v>
      </c>
      <c r="F699" s="106" t="s">
        <v>1603</v>
      </c>
      <c r="G699" s="106" t="s">
        <v>248</v>
      </c>
      <c r="H699" s="106" t="s">
        <v>259</v>
      </c>
      <c r="I699">
        <v>136</v>
      </c>
    </row>
    <row r="700" spans="1:10" x14ac:dyDescent="0.2">
      <c r="A700" s="106" t="s">
        <v>1669</v>
      </c>
      <c r="B700" s="106" t="s">
        <v>245</v>
      </c>
      <c r="C700" s="106" t="s">
        <v>257</v>
      </c>
      <c r="D700" s="106" t="s">
        <v>247</v>
      </c>
      <c r="E700">
        <v>4463</v>
      </c>
      <c r="F700" s="106" t="s">
        <v>815</v>
      </c>
      <c r="G700" s="106" t="s">
        <v>248</v>
      </c>
      <c r="H700" s="106" t="s">
        <v>261</v>
      </c>
      <c r="I700">
        <v>169</v>
      </c>
    </row>
    <row r="701" spans="1:10" x14ac:dyDescent="0.2">
      <c r="A701" s="106" t="s">
        <v>1669</v>
      </c>
      <c r="B701" s="106" t="s">
        <v>245</v>
      </c>
      <c r="C701" s="106" t="s">
        <v>257</v>
      </c>
      <c r="D701" s="106" t="s">
        <v>247</v>
      </c>
      <c r="E701">
        <v>4779</v>
      </c>
      <c r="F701" s="106" t="s">
        <v>2411</v>
      </c>
      <c r="G701" s="106" t="s">
        <v>248</v>
      </c>
      <c r="H701" s="106" t="s">
        <v>259</v>
      </c>
      <c r="I701">
        <v>138</v>
      </c>
    </row>
    <row r="702" spans="1:10" x14ac:dyDescent="0.2">
      <c r="A702" s="106" t="s">
        <v>1669</v>
      </c>
      <c r="B702" s="106" t="s">
        <v>245</v>
      </c>
      <c r="C702" s="106" t="s">
        <v>250</v>
      </c>
      <c r="D702" s="106" t="s">
        <v>247</v>
      </c>
      <c r="E702">
        <v>4917</v>
      </c>
      <c r="F702" s="106" t="s">
        <v>1518</v>
      </c>
      <c r="G702" s="106" t="s">
        <v>248</v>
      </c>
      <c r="H702" s="106" t="s">
        <v>261</v>
      </c>
      <c r="I702">
        <v>965</v>
      </c>
    </row>
    <row r="703" spans="1:10" x14ac:dyDescent="0.2">
      <c r="A703" s="106" t="s">
        <v>1669</v>
      </c>
      <c r="B703" s="106" t="s">
        <v>245</v>
      </c>
      <c r="C703" s="106" t="s">
        <v>250</v>
      </c>
      <c r="D703" s="106" t="s">
        <v>247</v>
      </c>
      <c r="E703">
        <v>4921</v>
      </c>
      <c r="F703" s="106" t="s">
        <v>2003</v>
      </c>
      <c r="G703" s="106" t="s">
        <v>248</v>
      </c>
      <c r="H703" s="106" t="s">
        <v>261</v>
      </c>
      <c r="I703" s="106" t="s">
        <v>288</v>
      </c>
      <c r="J703" s="106" t="s">
        <v>3053</v>
      </c>
    </row>
    <row r="704" spans="1:10" x14ac:dyDescent="0.2">
      <c r="A704" s="106" t="s">
        <v>1669</v>
      </c>
      <c r="B704" s="106" t="s">
        <v>245</v>
      </c>
      <c r="C704" s="106" t="s">
        <v>246</v>
      </c>
      <c r="D704" s="106" t="s">
        <v>247</v>
      </c>
      <c r="E704">
        <v>4928</v>
      </c>
      <c r="F704" s="106" t="s">
        <v>1565</v>
      </c>
      <c r="G704" s="106" t="s">
        <v>248</v>
      </c>
      <c r="H704" s="106" t="s">
        <v>261</v>
      </c>
      <c r="I704" t="s">
        <v>273</v>
      </c>
      <c r="J704" t="s">
        <v>3054</v>
      </c>
    </row>
    <row r="705" spans="1:10" x14ac:dyDescent="0.2">
      <c r="A705" s="106" t="s">
        <v>1669</v>
      </c>
      <c r="B705" s="106" t="s">
        <v>245</v>
      </c>
      <c r="C705" s="106" t="s">
        <v>257</v>
      </c>
      <c r="D705" s="106" t="s">
        <v>247</v>
      </c>
      <c r="E705">
        <v>5201</v>
      </c>
      <c r="F705" s="106" t="s">
        <v>2494</v>
      </c>
      <c r="G705" s="106" t="s">
        <v>248</v>
      </c>
      <c r="H705" s="106" t="s">
        <v>281</v>
      </c>
      <c r="I705" s="106" t="s">
        <v>1421</v>
      </c>
      <c r="J705" s="106" t="s">
        <v>2813</v>
      </c>
    </row>
    <row r="706" spans="1:10" x14ac:dyDescent="0.2">
      <c r="A706" s="106" t="s">
        <v>1669</v>
      </c>
      <c r="B706" s="106" t="s">
        <v>245</v>
      </c>
      <c r="C706" s="106" t="s">
        <v>250</v>
      </c>
      <c r="D706" s="106" t="s">
        <v>247</v>
      </c>
      <c r="E706">
        <v>5445</v>
      </c>
      <c r="F706" s="106" t="s">
        <v>2036</v>
      </c>
      <c r="G706" s="106" t="s">
        <v>248</v>
      </c>
      <c r="H706" s="106" t="s">
        <v>390</v>
      </c>
      <c r="I706" s="106">
        <v>145</v>
      </c>
      <c r="J706" s="106"/>
    </row>
    <row r="707" spans="1:10" x14ac:dyDescent="0.2">
      <c r="A707" s="106" t="s">
        <v>1669</v>
      </c>
      <c r="B707" s="106" t="s">
        <v>245</v>
      </c>
      <c r="C707" s="106" t="s">
        <v>250</v>
      </c>
      <c r="D707" s="106" t="s">
        <v>247</v>
      </c>
      <c r="E707">
        <v>5449</v>
      </c>
      <c r="F707" s="106" t="s">
        <v>1488</v>
      </c>
      <c r="G707" s="106" t="s">
        <v>248</v>
      </c>
      <c r="H707" s="106" t="s">
        <v>390</v>
      </c>
      <c r="I707">
        <v>530</v>
      </c>
    </row>
    <row r="708" spans="1:10" x14ac:dyDescent="0.2">
      <c r="A708" s="106" t="s">
        <v>1669</v>
      </c>
      <c r="B708" s="106" t="s">
        <v>245</v>
      </c>
      <c r="C708" s="106" t="s">
        <v>250</v>
      </c>
      <c r="D708" s="106" t="s">
        <v>247</v>
      </c>
      <c r="E708">
        <v>5938</v>
      </c>
      <c r="F708" s="106" t="s">
        <v>2070</v>
      </c>
      <c r="G708" s="106" t="s">
        <v>248</v>
      </c>
      <c r="H708" s="106" t="s">
        <v>262</v>
      </c>
      <c r="I708" t="s">
        <v>288</v>
      </c>
      <c r="J708" t="s">
        <v>3037</v>
      </c>
    </row>
    <row r="709" spans="1:10" x14ac:dyDescent="0.2">
      <c r="A709" s="106" t="s">
        <v>1669</v>
      </c>
      <c r="B709" s="106" t="s">
        <v>245</v>
      </c>
      <c r="C709" s="106" t="s">
        <v>250</v>
      </c>
      <c r="D709" s="106" t="s">
        <v>247</v>
      </c>
      <c r="E709">
        <v>6104</v>
      </c>
      <c r="F709" s="106" t="s">
        <v>2071</v>
      </c>
      <c r="G709" s="106" t="s">
        <v>248</v>
      </c>
      <c r="H709" s="106" t="s">
        <v>264</v>
      </c>
      <c r="I709">
        <v>689</v>
      </c>
    </row>
    <row r="710" spans="1:10" x14ac:dyDescent="0.2">
      <c r="A710" s="106" t="s">
        <v>1669</v>
      </c>
      <c r="B710" s="106" t="s">
        <v>245</v>
      </c>
      <c r="C710" s="106" t="s">
        <v>246</v>
      </c>
      <c r="D710" s="106" t="s">
        <v>247</v>
      </c>
      <c r="E710">
        <v>6189</v>
      </c>
      <c r="F710" s="106" t="s">
        <v>1576</v>
      </c>
      <c r="G710" s="106" t="s">
        <v>248</v>
      </c>
      <c r="H710" s="106" t="s">
        <v>253</v>
      </c>
      <c r="I710">
        <v>52</v>
      </c>
    </row>
    <row r="711" spans="1:10" x14ac:dyDescent="0.2">
      <c r="A711" s="106" t="s">
        <v>1669</v>
      </c>
      <c r="B711" s="106" t="s">
        <v>245</v>
      </c>
      <c r="C711" s="106" t="s">
        <v>250</v>
      </c>
      <c r="D711" s="106" t="s">
        <v>247</v>
      </c>
      <c r="E711">
        <v>6201</v>
      </c>
      <c r="F711" s="106" t="s">
        <v>2072</v>
      </c>
      <c r="G711" s="106" t="s">
        <v>248</v>
      </c>
      <c r="H711" s="106" t="s">
        <v>272</v>
      </c>
      <c r="I711" t="s">
        <v>2613</v>
      </c>
      <c r="J711" t="s">
        <v>3055</v>
      </c>
    </row>
    <row r="712" spans="1:10" x14ac:dyDescent="0.2">
      <c r="A712" s="106" t="s">
        <v>1669</v>
      </c>
      <c r="B712" s="106" t="s">
        <v>245</v>
      </c>
      <c r="C712" s="106" t="s">
        <v>250</v>
      </c>
      <c r="D712" s="106" t="s">
        <v>247</v>
      </c>
      <c r="E712">
        <v>6292</v>
      </c>
      <c r="F712" s="106" t="s">
        <v>1533</v>
      </c>
      <c r="G712" s="106" t="s">
        <v>248</v>
      </c>
      <c r="H712" s="106" t="s">
        <v>264</v>
      </c>
      <c r="I712" s="106">
        <v>52</v>
      </c>
      <c r="J712" s="106"/>
    </row>
    <row r="713" spans="1:10" x14ac:dyDescent="0.2">
      <c r="A713" s="106" t="s">
        <v>1669</v>
      </c>
      <c r="B713" s="106" t="s">
        <v>245</v>
      </c>
      <c r="C713" s="106" t="s">
        <v>250</v>
      </c>
      <c r="D713" s="106" t="s">
        <v>247</v>
      </c>
      <c r="E713">
        <v>6301</v>
      </c>
      <c r="F713" s="106" t="s">
        <v>2073</v>
      </c>
      <c r="G713" s="106" t="s">
        <v>248</v>
      </c>
      <c r="H713" s="106" t="s">
        <v>264</v>
      </c>
      <c r="I713" t="s">
        <v>3056</v>
      </c>
      <c r="J713" t="s">
        <v>3057</v>
      </c>
    </row>
    <row r="714" spans="1:10" x14ac:dyDescent="0.2">
      <c r="A714" s="106" t="s">
        <v>1669</v>
      </c>
      <c r="B714" s="106" t="s">
        <v>245</v>
      </c>
      <c r="C714" s="106" t="s">
        <v>250</v>
      </c>
      <c r="D714" s="106" t="s">
        <v>247</v>
      </c>
      <c r="E714">
        <v>6331</v>
      </c>
      <c r="F714" s="106" t="s">
        <v>2074</v>
      </c>
      <c r="G714" s="106" t="s">
        <v>248</v>
      </c>
      <c r="H714" s="106" t="s">
        <v>264</v>
      </c>
      <c r="I714">
        <v>138</v>
      </c>
    </row>
    <row r="715" spans="1:10" x14ac:dyDescent="0.2">
      <c r="A715" s="106" t="s">
        <v>1669</v>
      </c>
      <c r="B715" s="106" t="s">
        <v>245</v>
      </c>
      <c r="C715" s="106" t="s">
        <v>250</v>
      </c>
      <c r="D715" s="106" t="s">
        <v>247</v>
      </c>
      <c r="E715">
        <v>6395</v>
      </c>
      <c r="F715" s="106" t="s">
        <v>2325</v>
      </c>
      <c r="G715" s="106" t="s">
        <v>248</v>
      </c>
      <c r="H715" s="106" t="s">
        <v>264</v>
      </c>
      <c r="I715" t="s">
        <v>273</v>
      </c>
      <c r="J715" t="s">
        <v>3058</v>
      </c>
    </row>
    <row r="716" spans="1:10" x14ac:dyDescent="0.2">
      <c r="A716" s="106" t="s">
        <v>1669</v>
      </c>
      <c r="B716" s="106" t="s">
        <v>245</v>
      </c>
      <c r="C716" s="106" t="s">
        <v>250</v>
      </c>
      <c r="D716" s="106" t="s">
        <v>247</v>
      </c>
      <c r="E716">
        <v>6473</v>
      </c>
      <c r="F716" s="106" t="s">
        <v>1503</v>
      </c>
      <c r="G716" s="106" t="s">
        <v>248</v>
      </c>
      <c r="H716" s="106" t="s">
        <v>264</v>
      </c>
      <c r="I716" t="s">
        <v>266</v>
      </c>
      <c r="J716" t="s">
        <v>3059</v>
      </c>
    </row>
    <row r="717" spans="1:10" x14ac:dyDescent="0.2">
      <c r="A717" s="106" t="s">
        <v>1669</v>
      </c>
      <c r="B717" s="106" t="s">
        <v>245</v>
      </c>
      <c r="C717" s="106" t="s">
        <v>250</v>
      </c>
      <c r="D717" s="106" t="s">
        <v>247</v>
      </c>
      <c r="E717">
        <v>6703</v>
      </c>
      <c r="F717" s="106" t="s">
        <v>2356</v>
      </c>
      <c r="G717" s="106" t="s">
        <v>248</v>
      </c>
      <c r="H717" s="106" t="s">
        <v>268</v>
      </c>
      <c r="I717">
        <v>918</v>
      </c>
    </row>
    <row r="718" spans="1:10" x14ac:dyDescent="0.2">
      <c r="A718" s="106" t="s">
        <v>1669</v>
      </c>
      <c r="B718" s="106" t="s">
        <v>245</v>
      </c>
      <c r="C718" s="106" t="s">
        <v>250</v>
      </c>
      <c r="D718" s="106" t="s">
        <v>247</v>
      </c>
      <c r="E718">
        <v>6724</v>
      </c>
      <c r="F718" s="106" t="s">
        <v>2357</v>
      </c>
      <c r="G718" s="106" t="s">
        <v>248</v>
      </c>
      <c r="H718" s="106" t="s">
        <v>268</v>
      </c>
      <c r="I718" t="s">
        <v>288</v>
      </c>
      <c r="J718" t="s">
        <v>3060</v>
      </c>
    </row>
    <row r="719" spans="1:10" x14ac:dyDescent="0.2">
      <c r="A719" s="106" t="s">
        <v>1669</v>
      </c>
      <c r="B719" s="106" t="s">
        <v>245</v>
      </c>
      <c r="C719" s="106" t="s">
        <v>250</v>
      </c>
      <c r="D719" s="106" t="s">
        <v>247</v>
      </c>
      <c r="E719">
        <v>6754</v>
      </c>
      <c r="F719" s="106" t="s">
        <v>2358</v>
      </c>
      <c r="G719" s="106" t="s">
        <v>248</v>
      </c>
      <c r="H719" s="106" t="s">
        <v>268</v>
      </c>
      <c r="I719" t="s">
        <v>302</v>
      </c>
      <c r="J719" t="s">
        <v>3061</v>
      </c>
    </row>
    <row r="720" spans="1:10" x14ac:dyDescent="0.2">
      <c r="A720" s="106" t="s">
        <v>1669</v>
      </c>
      <c r="B720" s="106" t="s">
        <v>245</v>
      </c>
      <c r="C720" s="106" t="s">
        <v>250</v>
      </c>
      <c r="D720" s="106" t="s">
        <v>247</v>
      </c>
      <c r="E720">
        <v>6902</v>
      </c>
      <c r="F720" s="106" t="s">
        <v>1502</v>
      </c>
      <c r="G720" s="106" t="s">
        <v>248</v>
      </c>
      <c r="H720" s="106" t="s">
        <v>272</v>
      </c>
      <c r="I720" t="s">
        <v>3062</v>
      </c>
      <c r="J720" t="s">
        <v>2726</v>
      </c>
    </row>
    <row r="721" spans="1:10" x14ac:dyDescent="0.2">
      <c r="A721" s="106" t="s">
        <v>1669</v>
      </c>
      <c r="B721" s="106" t="s">
        <v>245</v>
      </c>
      <c r="C721" s="106" t="s">
        <v>250</v>
      </c>
      <c r="D721" s="106" t="s">
        <v>247</v>
      </c>
      <c r="E721">
        <v>6955</v>
      </c>
      <c r="F721" s="106" t="s">
        <v>2412</v>
      </c>
      <c r="G721" s="106" t="s">
        <v>256</v>
      </c>
      <c r="H721" s="106" t="s">
        <v>268</v>
      </c>
      <c r="I721" s="106">
        <v>329</v>
      </c>
      <c r="J721" s="106"/>
    </row>
    <row r="722" spans="1:10" x14ac:dyDescent="0.2">
      <c r="A722" s="106" t="s">
        <v>1669</v>
      </c>
      <c r="B722" s="106" t="s">
        <v>245</v>
      </c>
      <c r="C722" s="106" t="s">
        <v>250</v>
      </c>
      <c r="D722" s="106" t="s">
        <v>247</v>
      </c>
      <c r="E722">
        <v>6961</v>
      </c>
      <c r="F722" s="106" t="s">
        <v>2413</v>
      </c>
      <c r="G722" s="106" t="s">
        <v>248</v>
      </c>
      <c r="H722" s="106" t="s">
        <v>268</v>
      </c>
      <c r="I722">
        <v>441</v>
      </c>
    </row>
    <row r="723" spans="1:10" x14ac:dyDescent="0.2">
      <c r="A723" s="106" t="s">
        <v>1669</v>
      </c>
      <c r="B723" s="106" t="s">
        <v>245</v>
      </c>
      <c r="C723" s="106" t="s">
        <v>257</v>
      </c>
      <c r="D723" s="106" t="s">
        <v>247</v>
      </c>
      <c r="E723">
        <v>7177</v>
      </c>
      <c r="F723" s="106" t="s">
        <v>1494</v>
      </c>
      <c r="G723" s="106" t="s">
        <v>252</v>
      </c>
      <c r="H723" s="106" t="s">
        <v>1480</v>
      </c>
      <c r="I723">
        <v>848</v>
      </c>
    </row>
    <row r="724" spans="1:10" x14ac:dyDescent="0.2">
      <c r="A724" s="106" t="s">
        <v>1669</v>
      </c>
      <c r="B724" s="106" t="s">
        <v>245</v>
      </c>
      <c r="C724" s="106" t="s">
        <v>250</v>
      </c>
      <c r="D724" s="106" t="s">
        <v>247</v>
      </c>
      <c r="E724">
        <v>7218</v>
      </c>
      <c r="F724" s="106" t="s">
        <v>1592</v>
      </c>
      <c r="G724" s="106" t="s">
        <v>252</v>
      </c>
      <c r="H724" s="106" t="s">
        <v>272</v>
      </c>
      <c r="I724">
        <v>68</v>
      </c>
    </row>
    <row r="725" spans="1:10" x14ac:dyDescent="0.2">
      <c r="A725" s="106" t="s">
        <v>1669</v>
      </c>
      <c r="B725" s="106" t="s">
        <v>245</v>
      </c>
      <c r="C725" s="106" t="s">
        <v>250</v>
      </c>
      <c r="D725" s="106" t="s">
        <v>247</v>
      </c>
      <c r="E725">
        <v>7278</v>
      </c>
      <c r="F725" s="106" t="s">
        <v>2461</v>
      </c>
      <c r="G725" s="106" t="s">
        <v>248</v>
      </c>
      <c r="H725" s="106" t="s">
        <v>272</v>
      </c>
      <c r="I725">
        <v>797</v>
      </c>
    </row>
    <row r="726" spans="1:10" x14ac:dyDescent="0.2">
      <c r="A726" s="106" t="s">
        <v>1669</v>
      </c>
      <c r="B726" s="106" t="s">
        <v>245</v>
      </c>
      <c r="C726" s="106" t="s">
        <v>246</v>
      </c>
      <c r="D726" s="106" t="s">
        <v>247</v>
      </c>
      <c r="E726">
        <v>7539</v>
      </c>
      <c r="F726" s="106" t="s">
        <v>823</v>
      </c>
      <c r="G726" s="106" t="s">
        <v>252</v>
      </c>
      <c r="H726" s="106" t="s">
        <v>254</v>
      </c>
      <c r="I726">
        <v>95</v>
      </c>
    </row>
    <row r="727" spans="1:10" x14ac:dyDescent="0.2">
      <c r="A727" s="106" t="s">
        <v>1669</v>
      </c>
      <c r="B727" s="106" t="s">
        <v>245</v>
      </c>
      <c r="C727" s="106" t="s">
        <v>250</v>
      </c>
      <c r="D727" s="106" t="s">
        <v>247</v>
      </c>
      <c r="E727">
        <v>7732</v>
      </c>
      <c r="F727" s="106" t="s">
        <v>2495</v>
      </c>
      <c r="G727" s="106" t="s">
        <v>248</v>
      </c>
      <c r="H727" s="106" t="s">
        <v>308</v>
      </c>
      <c r="I727">
        <v>945</v>
      </c>
    </row>
    <row r="728" spans="1:10" x14ac:dyDescent="0.2">
      <c r="A728" s="106" t="s">
        <v>1669</v>
      </c>
      <c r="B728" s="106" t="s">
        <v>245</v>
      </c>
      <c r="C728" s="106" t="s">
        <v>257</v>
      </c>
      <c r="D728" s="106" t="s">
        <v>247</v>
      </c>
      <c r="E728">
        <v>7739</v>
      </c>
      <c r="F728" s="106" t="s">
        <v>1481</v>
      </c>
      <c r="G728" s="106" t="s">
        <v>248</v>
      </c>
      <c r="H728" s="106" t="s">
        <v>268</v>
      </c>
      <c r="I728">
        <v>713</v>
      </c>
    </row>
    <row r="729" spans="1:10" x14ac:dyDescent="0.2">
      <c r="A729" s="106" t="s">
        <v>1669</v>
      </c>
      <c r="B729" s="106" t="s">
        <v>245</v>
      </c>
      <c r="C729" s="106" t="s">
        <v>246</v>
      </c>
      <c r="D729" s="106" t="s">
        <v>247</v>
      </c>
      <c r="E729">
        <v>7821</v>
      </c>
      <c r="F729" s="106" t="s">
        <v>797</v>
      </c>
      <c r="G729" s="106" t="s">
        <v>248</v>
      </c>
      <c r="H729" s="106" t="s">
        <v>265</v>
      </c>
      <c r="I729">
        <v>800</v>
      </c>
    </row>
    <row r="730" spans="1:10" x14ac:dyDescent="0.2">
      <c r="A730" s="106" t="s">
        <v>1669</v>
      </c>
      <c r="B730" s="106" t="s">
        <v>245</v>
      </c>
      <c r="C730" s="106" t="s">
        <v>250</v>
      </c>
      <c r="D730" s="106" t="s">
        <v>247</v>
      </c>
      <c r="E730">
        <v>7837</v>
      </c>
      <c r="F730" s="106" t="s">
        <v>2525</v>
      </c>
      <c r="G730" s="106" t="s">
        <v>252</v>
      </c>
      <c r="H730" s="106" t="s">
        <v>265</v>
      </c>
      <c r="I730">
        <v>40</v>
      </c>
    </row>
    <row r="731" spans="1:10" x14ac:dyDescent="0.2">
      <c r="A731" s="106" t="s">
        <v>1669</v>
      </c>
      <c r="B731" s="106" t="s">
        <v>245</v>
      </c>
      <c r="C731" s="106" t="s">
        <v>250</v>
      </c>
      <c r="D731" s="106" t="s">
        <v>247</v>
      </c>
      <c r="E731">
        <v>7940</v>
      </c>
      <c r="F731" s="106" t="s">
        <v>824</v>
      </c>
      <c r="G731" s="106" t="s">
        <v>248</v>
      </c>
      <c r="H731" s="106" t="s">
        <v>261</v>
      </c>
      <c r="I731">
        <v>99</v>
      </c>
    </row>
    <row r="732" spans="1:10" x14ac:dyDescent="0.2">
      <c r="A732" s="106" t="s">
        <v>1669</v>
      </c>
      <c r="B732" s="106" t="s">
        <v>245</v>
      </c>
      <c r="C732" s="106" t="s">
        <v>250</v>
      </c>
      <c r="D732" s="106" t="s">
        <v>247</v>
      </c>
      <c r="E732">
        <v>8015</v>
      </c>
      <c r="F732" s="106" t="s">
        <v>2572</v>
      </c>
      <c r="G732" s="106" t="s">
        <v>248</v>
      </c>
      <c r="H732" s="106" t="s">
        <v>254</v>
      </c>
      <c r="I732" t="s">
        <v>1964</v>
      </c>
      <c r="J732" t="s">
        <v>3063</v>
      </c>
    </row>
    <row r="733" spans="1:10" x14ac:dyDescent="0.2">
      <c r="A733" s="106" t="s">
        <v>1669</v>
      </c>
      <c r="B733" s="106" t="s">
        <v>245</v>
      </c>
      <c r="C733" s="106" t="s">
        <v>257</v>
      </c>
      <c r="D733" s="106" t="s">
        <v>247</v>
      </c>
      <c r="E733">
        <v>8060</v>
      </c>
      <c r="F733" s="106" t="s">
        <v>1482</v>
      </c>
      <c r="G733" s="106" t="s">
        <v>248</v>
      </c>
      <c r="H733" s="106" t="s">
        <v>254</v>
      </c>
      <c r="I733" t="s">
        <v>266</v>
      </c>
      <c r="J733" t="s">
        <v>3064</v>
      </c>
    </row>
    <row r="734" spans="1:10" x14ac:dyDescent="0.2">
      <c r="A734" s="106" t="s">
        <v>1669</v>
      </c>
      <c r="B734" s="106" t="s">
        <v>245</v>
      </c>
      <c r="C734" s="106" t="s">
        <v>250</v>
      </c>
      <c r="D734" s="106" t="s">
        <v>247</v>
      </c>
      <c r="E734">
        <v>8304</v>
      </c>
      <c r="F734" s="106" t="s">
        <v>2614</v>
      </c>
      <c r="G734" s="106" t="s">
        <v>248</v>
      </c>
      <c r="H734" s="106" t="s">
        <v>2615</v>
      </c>
      <c r="I734" t="s">
        <v>266</v>
      </c>
      <c r="J734" t="s">
        <v>2977</v>
      </c>
    </row>
    <row r="735" spans="1:10" x14ac:dyDescent="0.2">
      <c r="A735" s="106" t="s">
        <v>1669</v>
      </c>
      <c r="B735" s="106" t="s">
        <v>245</v>
      </c>
      <c r="C735" s="106" t="s">
        <v>250</v>
      </c>
      <c r="D735" s="106" t="s">
        <v>247</v>
      </c>
      <c r="E735">
        <v>8309</v>
      </c>
      <c r="F735" s="106" t="s">
        <v>2616</v>
      </c>
      <c r="G735" s="106" t="s">
        <v>248</v>
      </c>
      <c r="H735" s="106" t="s">
        <v>2615</v>
      </c>
      <c r="I735" t="s">
        <v>2617</v>
      </c>
      <c r="J735" t="s">
        <v>2795</v>
      </c>
    </row>
    <row r="736" spans="1:10" x14ac:dyDescent="0.2">
      <c r="A736" s="106" t="s">
        <v>1669</v>
      </c>
      <c r="B736" s="106" t="s">
        <v>245</v>
      </c>
      <c r="C736" s="106" t="s">
        <v>250</v>
      </c>
      <c r="D736" s="106" t="s">
        <v>247</v>
      </c>
      <c r="E736">
        <v>8316</v>
      </c>
      <c r="F736" s="106" t="s">
        <v>2618</v>
      </c>
      <c r="G736" s="106" t="s">
        <v>248</v>
      </c>
      <c r="H736" s="106" t="s">
        <v>2615</v>
      </c>
      <c r="I736" t="s">
        <v>2820</v>
      </c>
      <c r="J736" t="s">
        <v>3065</v>
      </c>
    </row>
    <row r="737" spans="1:10" x14ac:dyDescent="0.2">
      <c r="A737" s="106" t="s">
        <v>1669</v>
      </c>
      <c r="B737" s="106" t="s">
        <v>245</v>
      </c>
      <c r="C737" s="106" t="s">
        <v>250</v>
      </c>
      <c r="D737" s="106" t="s">
        <v>247</v>
      </c>
      <c r="E737">
        <v>8572</v>
      </c>
      <c r="F737" s="106" t="s">
        <v>2619</v>
      </c>
      <c r="G737" s="106" t="s">
        <v>248</v>
      </c>
      <c r="H737" s="106" t="s">
        <v>276</v>
      </c>
      <c r="I737" t="s">
        <v>294</v>
      </c>
      <c r="J737" t="s">
        <v>3066</v>
      </c>
    </row>
    <row r="738" spans="1:10" x14ac:dyDescent="0.2">
      <c r="A738" s="106" t="s">
        <v>1669</v>
      </c>
      <c r="B738" s="106" t="s">
        <v>245</v>
      </c>
      <c r="C738" s="106" t="s">
        <v>250</v>
      </c>
      <c r="D738" s="106" t="s">
        <v>251</v>
      </c>
      <c r="E738">
        <v>8617</v>
      </c>
      <c r="F738" s="106" t="s">
        <v>2655</v>
      </c>
      <c r="G738" s="106" t="s">
        <v>248</v>
      </c>
      <c r="H738" s="106" t="s">
        <v>1480</v>
      </c>
      <c r="I738">
        <v>52</v>
      </c>
    </row>
    <row r="739" spans="1:10" x14ac:dyDescent="0.2">
      <c r="A739" s="106" t="s">
        <v>1669</v>
      </c>
      <c r="B739" s="106" t="s">
        <v>245</v>
      </c>
      <c r="C739" s="106" t="s">
        <v>250</v>
      </c>
      <c r="D739" s="106" t="s">
        <v>247</v>
      </c>
      <c r="E739">
        <v>8692</v>
      </c>
      <c r="F739" s="106" t="s">
        <v>1495</v>
      </c>
      <c r="G739" s="106" t="s">
        <v>248</v>
      </c>
      <c r="H739" s="106" t="s">
        <v>1480</v>
      </c>
      <c r="I739">
        <v>235</v>
      </c>
    </row>
    <row r="740" spans="1:10" x14ac:dyDescent="0.2">
      <c r="A740" s="106" t="s">
        <v>1669</v>
      </c>
      <c r="B740" s="106" t="s">
        <v>245</v>
      </c>
      <c r="C740" s="106" t="s">
        <v>250</v>
      </c>
      <c r="D740" s="106" t="s">
        <v>247</v>
      </c>
      <c r="E740">
        <v>8806</v>
      </c>
      <c r="F740" s="106" t="s">
        <v>2656</v>
      </c>
      <c r="G740" s="106" t="s">
        <v>248</v>
      </c>
      <c r="H740" s="106" t="s">
        <v>269</v>
      </c>
      <c r="I740" t="s">
        <v>273</v>
      </c>
      <c r="J740" t="s">
        <v>3067</v>
      </c>
    </row>
    <row r="741" spans="1:10" x14ac:dyDescent="0.2">
      <c r="A741" s="106" t="s">
        <v>1669</v>
      </c>
      <c r="B741" s="106" t="s">
        <v>245</v>
      </c>
      <c r="C741" s="106" t="s">
        <v>250</v>
      </c>
      <c r="D741" s="106" t="s">
        <v>247</v>
      </c>
      <c r="E741">
        <v>8864</v>
      </c>
      <c r="F741" s="106" t="s">
        <v>1594</v>
      </c>
      <c r="G741" s="106" t="s">
        <v>248</v>
      </c>
      <c r="H741" s="106" t="s">
        <v>269</v>
      </c>
      <c r="I741">
        <v>227</v>
      </c>
    </row>
    <row r="742" spans="1:10" x14ac:dyDescent="0.2">
      <c r="A742" s="106" t="s">
        <v>1669</v>
      </c>
      <c r="B742" s="106" t="s">
        <v>245</v>
      </c>
      <c r="C742" s="106" t="s">
        <v>257</v>
      </c>
      <c r="D742" s="106" t="s">
        <v>247</v>
      </c>
      <c r="E742">
        <v>8892</v>
      </c>
      <c r="F742" s="106" t="s">
        <v>1500</v>
      </c>
      <c r="G742" s="106" t="s">
        <v>248</v>
      </c>
      <c r="H742" s="106" t="s">
        <v>269</v>
      </c>
      <c r="I742">
        <v>588</v>
      </c>
    </row>
    <row r="743" spans="1:10" x14ac:dyDescent="0.2">
      <c r="A743" s="106" t="s">
        <v>1669</v>
      </c>
      <c r="B743" s="106" t="s">
        <v>245</v>
      </c>
      <c r="C743" s="106" t="s">
        <v>250</v>
      </c>
      <c r="D743" s="106" t="s">
        <v>247</v>
      </c>
      <c r="E743">
        <v>9001</v>
      </c>
      <c r="F743" s="106" t="s">
        <v>2657</v>
      </c>
      <c r="G743" s="106" t="s">
        <v>248</v>
      </c>
      <c r="H743" s="106" t="s">
        <v>312</v>
      </c>
      <c r="I743" s="106" t="s">
        <v>1421</v>
      </c>
      <c r="J743" s="106" t="s">
        <v>3068</v>
      </c>
    </row>
    <row r="744" spans="1:10" x14ac:dyDescent="0.2">
      <c r="A744" s="106" t="s">
        <v>1669</v>
      </c>
      <c r="B744" s="106" t="s">
        <v>245</v>
      </c>
      <c r="C744" s="106" t="s">
        <v>250</v>
      </c>
      <c r="D744" s="106" t="s">
        <v>247</v>
      </c>
      <c r="E744">
        <v>9055</v>
      </c>
      <c r="F744" s="106" t="s">
        <v>745</v>
      </c>
      <c r="G744" s="106" t="s">
        <v>256</v>
      </c>
      <c r="H744" s="106" t="s">
        <v>312</v>
      </c>
      <c r="I744">
        <v>274</v>
      </c>
    </row>
    <row r="745" spans="1:10" x14ac:dyDescent="0.2">
      <c r="A745" s="106" t="s">
        <v>1669</v>
      </c>
      <c r="B745" s="106" t="s">
        <v>245</v>
      </c>
      <c r="C745" s="106" t="s">
        <v>250</v>
      </c>
      <c r="D745" s="106" t="s">
        <v>247</v>
      </c>
      <c r="E745">
        <v>9380</v>
      </c>
      <c r="F745" s="106" t="s">
        <v>2821</v>
      </c>
      <c r="G745" s="106" t="s">
        <v>248</v>
      </c>
      <c r="H745" s="106" t="s">
        <v>1484</v>
      </c>
      <c r="I745">
        <v>80</v>
      </c>
    </row>
    <row r="746" spans="1:10" x14ac:dyDescent="0.2">
      <c r="A746" s="106" t="s">
        <v>1669</v>
      </c>
      <c r="B746" s="106" t="s">
        <v>245</v>
      </c>
      <c r="C746" s="106" t="s">
        <v>250</v>
      </c>
      <c r="D746" s="106" t="s">
        <v>247</v>
      </c>
      <c r="E746">
        <v>9436</v>
      </c>
      <c r="F746" s="106" t="s">
        <v>2822</v>
      </c>
      <c r="G746" s="106" t="s">
        <v>252</v>
      </c>
      <c r="H746" s="106" t="s">
        <v>259</v>
      </c>
      <c r="I746" t="s">
        <v>273</v>
      </c>
      <c r="J746" t="s">
        <v>3069</v>
      </c>
    </row>
    <row r="747" spans="1:10" x14ac:dyDescent="0.2">
      <c r="A747" s="106" t="s">
        <v>1669</v>
      </c>
      <c r="B747" s="106" t="s">
        <v>245</v>
      </c>
      <c r="C747" s="106" t="s">
        <v>250</v>
      </c>
      <c r="D747" s="106" t="s">
        <v>247</v>
      </c>
      <c r="E747">
        <v>9504</v>
      </c>
      <c r="F747" s="106" t="s">
        <v>1496</v>
      </c>
      <c r="G747" s="106" t="s">
        <v>248</v>
      </c>
      <c r="H747" s="106" t="s">
        <v>1487</v>
      </c>
      <c r="I747" t="s">
        <v>263</v>
      </c>
      <c r="J747" t="s">
        <v>3070</v>
      </c>
    </row>
    <row r="748" spans="1:10" x14ac:dyDescent="0.2">
      <c r="A748" s="106" t="s">
        <v>1669</v>
      </c>
      <c r="B748" s="106" t="s">
        <v>245</v>
      </c>
      <c r="C748" s="106" t="s">
        <v>250</v>
      </c>
      <c r="D748" s="106" t="s">
        <v>247</v>
      </c>
      <c r="E748">
        <v>9531</v>
      </c>
      <c r="F748" s="106" t="s">
        <v>3071</v>
      </c>
      <c r="G748" s="106" t="s">
        <v>248</v>
      </c>
      <c r="H748" s="106" t="s">
        <v>1487</v>
      </c>
      <c r="I748" t="s">
        <v>2617</v>
      </c>
      <c r="J748" t="s">
        <v>3072</v>
      </c>
    </row>
    <row r="749" spans="1:10" x14ac:dyDescent="0.2">
      <c r="A749" s="106" t="s">
        <v>1669</v>
      </c>
      <c r="B749" s="106" t="s">
        <v>245</v>
      </c>
      <c r="C749" s="106" t="s">
        <v>250</v>
      </c>
      <c r="D749" s="106" t="s">
        <v>247</v>
      </c>
      <c r="E749">
        <v>9600</v>
      </c>
      <c r="F749" s="106" t="s">
        <v>3073</v>
      </c>
      <c r="G749" s="106" t="s">
        <v>248</v>
      </c>
      <c r="H749" s="106" t="s">
        <v>259</v>
      </c>
      <c r="I749">
        <v>249</v>
      </c>
    </row>
    <row r="750" spans="1:10" x14ac:dyDescent="0.2">
      <c r="A750" s="106" t="s">
        <v>1669</v>
      </c>
      <c r="B750" s="106" t="s">
        <v>245</v>
      </c>
      <c r="C750" s="106" t="s">
        <v>250</v>
      </c>
      <c r="D750" s="106" t="s">
        <v>247</v>
      </c>
      <c r="E750">
        <v>9719</v>
      </c>
      <c r="F750" s="106" t="s">
        <v>3074</v>
      </c>
      <c r="G750" s="106" t="s">
        <v>248</v>
      </c>
      <c r="H750" s="106" t="s">
        <v>259</v>
      </c>
      <c r="I750" t="s">
        <v>263</v>
      </c>
      <c r="J750" t="s">
        <v>3075</v>
      </c>
    </row>
    <row r="751" spans="1:10" x14ac:dyDescent="0.2">
      <c r="A751" s="106" t="s">
        <v>1669</v>
      </c>
      <c r="B751" s="106" t="s">
        <v>245</v>
      </c>
      <c r="C751" s="106" t="s">
        <v>250</v>
      </c>
      <c r="D751" s="106" t="s">
        <v>251</v>
      </c>
      <c r="E751">
        <v>9753</v>
      </c>
      <c r="F751" s="106" t="s">
        <v>1498</v>
      </c>
      <c r="G751" s="106" t="s">
        <v>252</v>
      </c>
      <c r="H751" s="106" t="s">
        <v>259</v>
      </c>
      <c r="I751">
        <v>76</v>
      </c>
    </row>
    <row r="752" spans="1:10" x14ac:dyDescent="0.2">
      <c r="A752" s="106" t="s">
        <v>1669</v>
      </c>
      <c r="B752" s="106" t="s">
        <v>245</v>
      </c>
      <c r="C752" s="106" t="s">
        <v>246</v>
      </c>
      <c r="D752" s="106" t="s">
        <v>251</v>
      </c>
      <c r="E752">
        <v>9795</v>
      </c>
      <c r="F752" s="106" t="s">
        <v>736</v>
      </c>
      <c r="G752" s="106" t="s">
        <v>248</v>
      </c>
      <c r="H752" s="106" t="s">
        <v>253</v>
      </c>
      <c r="I752">
        <v>256</v>
      </c>
    </row>
    <row r="753" spans="1:10" x14ac:dyDescent="0.2">
      <c r="A753" s="106" t="s">
        <v>1670</v>
      </c>
      <c r="B753" s="106" t="s">
        <v>245</v>
      </c>
      <c r="C753" s="106" t="s">
        <v>250</v>
      </c>
      <c r="D753" s="106" t="s">
        <v>247</v>
      </c>
      <c r="E753">
        <v>3353</v>
      </c>
      <c r="F753" s="106" t="s">
        <v>1672</v>
      </c>
      <c r="G753" s="106" t="s">
        <v>252</v>
      </c>
      <c r="H753" s="106" t="s">
        <v>258</v>
      </c>
      <c r="I753">
        <v>140</v>
      </c>
    </row>
    <row r="754" spans="1:10" x14ac:dyDescent="0.2">
      <c r="A754" s="106" t="s">
        <v>1670</v>
      </c>
      <c r="B754" s="106" t="s">
        <v>245</v>
      </c>
      <c r="C754" s="106" t="s">
        <v>255</v>
      </c>
      <c r="D754" s="106" t="s">
        <v>247</v>
      </c>
      <c r="E754">
        <v>7888</v>
      </c>
      <c r="F754" s="106" t="s">
        <v>1238</v>
      </c>
      <c r="G754" s="106" t="s">
        <v>248</v>
      </c>
      <c r="H754" s="106" t="s">
        <v>261</v>
      </c>
      <c r="I754">
        <v>89</v>
      </c>
    </row>
    <row r="755" spans="1:10" x14ac:dyDescent="0.2">
      <c r="A755" s="106" t="s">
        <v>859</v>
      </c>
      <c r="B755" s="106" t="s">
        <v>245</v>
      </c>
      <c r="C755" s="106" t="s">
        <v>250</v>
      </c>
      <c r="D755" s="106" t="s">
        <v>251</v>
      </c>
      <c r="E755">
        <v>3977</v>
      </c>
      <c r="F755" s="106" t="s">
        <v>1863</v>
      </c>
      <c r="G755" s="106" t="s">
        <v>342</v>
      </c>
      <c r="H755" s="106" t="s">
        <v>259</v>
      </c>
      <c r="I755">
        <v>13</v>
      </c>
    </row>
    <row r="756" spans="1:10" x14ac:dyDescent="0.2">
      <c r="A756" s="106" t="s">
        <v>859</v>
      </c>
      <c r="B756" s="106" t="s">
        <v>245</v>
      </c>
      <c r="C756" s="106" t="s">
        <v>255</v>
      </c>
      <c r="D756" s="106" t="s">
        <v>247</v>
      </c>
      <c r="E756">
        <v>5967</v>
      </c>
      <c r="F756" s="106" t="s">
        <v>333</v>
      </c>
      <c r="G756" s="106" t="s">
        <v>256</v>
      </c>
      <c r="H756" s="106" t="s">
        <v>262</v>
      </c>
      <c r="I756">
        <v>59</v>
      </c>
    </row>
    <row r="757" spans="1:10" x14ac:dyDescent="0.2">
      <c r="A757" s="106" t="s">
        <v>859</v>
      </c>
      <c r="B757" s="106" t="s">
        <v>245</v>
      </c>
      <c r="C757" s="106" t="s">
        <v>250</v>
      </c>
      <c r="D757" s="106" t="s">
        <v>247</v>
      </c>
      <c r="E757">
        <v>7070</v>
      </c>
      <c r="F757" s="106" t="s">
        <v>321</v>
      </c>
      <c r="G757" s="106" t="s">
        <v>252</v>
      </c>
      <c r="H757" s="106" t="s">
        <v>253</v>
      </c>
      <c r="I757">
        <v>41</v>
      </c>
    </row>
    <row r="758" spans="1:10" x14ac:dyDescent="0.2">
      <c r="A758" s="106" t="s">
        <v>859</v>
      </c>
      <c r="B758" s="106" t="s">
        <v>245</v>
      </c>
      <c r="C758" s="106" t="s">
        <v>255</v>
      </c>
      <c r="D758" s="106" t="s">
        <v>251</v>
      </c>
      <c r="E758">
        <v>8155</v>
      </c>
      <c r="F758" s="106" t="s">
        <v>359</v>
      </c>
      <c r="G758" s="106" t="s">
        <v>248</v>
      </c>
      <c r="H758" s="106" t="s">
        <v>262</v>
      </c>
      <c r="I758">
        <v>830</v>
      </c>
    </row>
    <row r="759" spans="1:10" x14ac:dyDescent="0.2">
      <c r="A759" s="106" t="s">
        <v>2526</v>
      </c>
      <c r="B759" s="106" t="s">
        <v>245</v>
      </c>
      <c r="C759" s="106" t="s">
        <v>246</v>
      </c>
      <c r="D759" s="106" t="s">
        <v>247</v>
      </c>
      <c r="E759">
        <v>4666</v>
      </c>
      <c r="F759" s="106" t="s">
        <v>293</v>
      </c>
      <c r="G759" s="106" t="s">
        <v>248</v>
      </c>
      <c r="H759" s="106" t="s">
        <v>269</v>
      </c>
      <c r="I759" t="s">
        <v>266</v>
      </c>
      <c r="J759" t="s">
        <v>3076</v>
      </c>
    </row>
    <row r="760" spans="1:10" x14ac:dyDescent="0.2">
      <c r="A760" s="106" t="s">
        <v>2526</v>
      </c>
      <c r="B760" s="106" t="s">
        <v>245</v>
      </c>
      <c r="C760" s="106" t="s">
        <v>246</v>
      </c>
      <c r="D760" s="106" t="s">
        <v>247</v>
      </c>
      <c r="E760">
        <v>9603</v>
      </c>
      <c r="F760" s="106" t="s">
        <v>1221</v>
      </c>
      <c r="G760" s="106" t="s">
        <v>248</v>
      </c>
      <c r="H760" s="106" t="s">
        <v>253</v>
      </c>
      <c r="I760" t="s">
        <v>273</v>
      </c>
      <c r="J760" t="s">
        <v>3077</v>
      </c>
    </row>
    <row r="761" spans="1:10" x14ac:dyDescent="0.2">
      <c r="A761" s="106" t="s">
        <v>1752</v>
      </c>
      <c r="B761" s="106" t="s">
        <v>245</v>
      </c>
      <c r="C761" s="106" t="s">
        <v>257</v>
      </c>
      <c r="D761" s="106" t="s">
        <v>247</v>
      </c>
      <c r="E761">
        <v>1413</v>
      </c>
      <c r="F761" s="106" t="s">
        <v>1379</v>
      </c>
      <c r="G761" s="106" t="s">
        <v>248</v>
      </c>
      <c r="H761" s="106" t="s">
        <v>270</v>
      </c>
      <c r="I761">
        <v>237</v>
      </c>
    </row>
    <row r="762" spans="1:10" x14ac:dyDescent="0.2">
      <c r="A762" s="106" t="s">
        <v>1752</v>
      </c>
      <c r="B762" s="106" t="s">
        <v>245</v>
      </c>
      <c r="C762" s="106" t="s">
        <v>257</v>
      </c>
      <c r="D762" s="106" t="s">
        <v>247</v>
      </c>
      <c r="E762">
        <v>1605</v>
      </c>
      <c r="F762" s="106" t="s">
        <v>340</v>
      </c>
      <c r="G762" s="106" t="s">
        <v>248</v>
      </c>
      <c r="H762" s="106" t="s">
        <v>341</v>
      </c>
      <c r="I762" t="s">
        <v>2150</v>
      </c>
      <c r="J762" t="s">
        <v>3078</v>
      </c>
    </row>
    <row r="763" spans="1:10" x14ac:dyDescent="0.2">
      <c r="A763" s="106" t="s">
        <v>1752</v>
      </c>
      <c r="B763" s="106" t="s">
        <v>245</v>
      </c>
      <c r="C763" s="106" t="s">
        <v>250</v>
      </c>
      <c r="D763" s="106" t="s">
        <v>247</v>
      </c>
      <c r="E763">
        <v>1802</v>
      </c>
      <c r="F763" s="106" t="s">
        <v>1359</v>
      </c>
      <c r="G763" s="106" t="s">
        <v>248</v>
      </c>
      <c r="H763" s="106" t="s">
        <v>270</v>
      </c>
      <c r="I763" t="s">
        <v>1421</v>
      </c>
      <c r="J763" t="s">
        <v>3079</v>
      </c>
    </row>
    <row r="764" spans="1:10" x14ac:dyDescent="0.2">
      <c r="A764" s="106" t="s">
        <v>1752</v>
      </c>
      <c r="B764" s="106" t="s">
        <v>245</v>
      </c>
      <c r="C764" s="106" t="s">
        <v>250</v>
      </c>
      <c r="D764" s="106" t="s">
        <v>247</v>
      </c>
      <c r="E764">
        <v>2108</v>
      </c>
      <c r="F764" s="106" t="s">
        <v>335</v>
      </c>
      <c r="G764" s="106" t="s">
        <v>248</v>
      </c>
      <c r="H764" s="106" t="s">
        <v>249</v>
      </c>
      <c r="I764">
        <v>268</v>
      </c>
    </row>
    <row r="765" spans="1:10" x14ac:dyDescent="0.2">
      <c r="A765" s="106" t="s">
        <v>1752</v>
      </c>
      <c r="B765" s="106" t="s">
        <v>245</v>
      </c>
      <c r="C765" s="106" t="s">
        <v>250</v>
      </c>
      <c r="D765" s="106" t="s">
        <v>247</v>
      </c>
      <c r="E765">
        <v>2121</v>
      </c>
      <c r="F765" s="106" t="s">
        <v>3080</v>
      </c>
      <c r="G765" s="106" t="s">
        <v>248</v>
      </c>
      <c r="H765" s="106" t="s">
        <v>253</v>
      </c>
      <c r="I765" t="s">
        <v>273</v>
      </c>
      <c r="J765" t="s">
        <v>3081</v>
      </c>
    </row>
    <row r="766" spans="1:10" x14ac:dyDescent="0.2">
      <c r="A766" s="106" t="s">
        <v>1752</v>
      </c>
      <c r="B766" s="106" t="s">
        <v>245</v>
      </c>
      <c r="C766" s="106" t="s">
        <v>257</v>
      </c>
      <c r="D766" s="106" t="s">
        <v>247</v>
      </c>
      <c r="E766">
        <v>2169</v>
      </c>
      <c r="F766" s="106" t="s">
        <v>1383</v>
      </c>
      <c r="G766" s="106" t="s">
        <v>248</v>
      </c>
      <c r="H766" s="106" t="s">
        <v>253</v>
      </c>
      <c r="I766">
        <v>90</v>
      </c>
    </row>
    <row r="767" spans="1:10" x14ac:dyDescent="0.2">
      <c r="A767" s="106" t="s">
        <v>1752</v>
      </c>
      <c r="B767" s="106" t="s">
        <v>245</v>
      </c>
      <c r="C767" s="106" t="s">
        <v>250</v>
      </c>
      <c r="D767" s="106" t="s">
        <v>247</v>
      </c>
      <c r="E767">
        <v>2173</v>
      </c>
      <c r="F767" s="106" t="s">
        <v>369</v>
      </c>
      <c r="G767" s="106" t="s">
        <v>252</v>
      </c>
      <c r="H767" s="106" t="s">
        <v>253</v>
      </c>
      <c r="I767">
        <v>37</v>
      </c>
    </row>
    <row r="768" spans="1:10" x14ac:dyDescent="0.2">
      <c r="A768" s="106" t="s">
        <v>1752</v>
      </c>
      <c r="B768" s="106" t="s">
        <v>245</v>
      </c>
      <c r="C768" s="106" t="s">
        <v>255</v>
      </c>
      <c r="D768" s="106" t="s">
        <v>247</v>
      </c>
      <c r="E768">
        <v>2180</v>
      </c>
      <c r="F768" s="106" t="s">
        <v>336</v>
      </c>
      <c r="G768" s="106" t="s">
        <v>248</v>
      </c>
      <c r="H768" s="106" t="s">
        <v>253</v>
      </c>
      <c r="I768">
        <v>125</v>
      </c>
    </row>
    <row r="769" spans="1:10" x14ac:dyDescent="0.2">
      <c r="A769" s="106" t="s">
        <v>1752</v>
      </c>
      <c r="B769" s="106" t="s">
        <v>245</v>
      </c>
      <c r="C769" s="106" t="s">
        <v>257</v>
      </c>
      <c r="D769" s="106" t="s">
        <v>247</v>
      </c>
      <c r="E769">
        <v>2212</v>
      </c>
      <c r="F769" s="106" t="s">
        <v>1358</v>
      </c>
      <c r="G769" s="106" t="s">
        <v>248</v>
      </c>
      <c r="H769" s="106" t="s">
        <v>249</v>
      </c>
      <c r="I769" t="s">
        <v>288</v>
      </c>
      <c r="J769" t="s">
        <v>3082</v>
      </c>
    </row>
    <row r="770" spans="1:10" x14ac:dyDescent="0.2">
      <c r="A770" s="106" t="s">
        <v>1752</v>
      </c>
      <c r="B770" s="106" t="s">
        <v>245</v>
      </c>
      <c r="C770" s="106" t="s">
        <v>257</v>
      </c>
      <c r="D770" s="106" t="s">
        <v>247</v>
      </c>
      <c r="E770">
        <v>2311</v>
      </c>
      <c r="F770" s="106" t="s">
        <v>1380</v>
      </c>
      <c r="G770" s="106" t="s">
        <v>248</v>
      </c>
      <c r="H770" s="106" t="s">
        <v>253</v>
      </c>
      <c r="I770">
        <v>105</v>
      </c>
    </row>
    <row r="771" spans="1:10" x14ac:dyDescent="0.2">
      <c r="A771" s="106" t="s">
        <v>1752</v>
      </c>
      <c r="B771" s="106" t="s">
        <v>245</v>
      </c>
      <c r="C771" s="106" t="s">
        <v>257</v>
      </c>
      <c r="D771" s="106" t="s">
        <v>247</v>
      </c>
      <c r="E771">
        <v>2502</v>
      </c>
      <c r="F771" s="106" t="s">
        <v>1424</v>
      </c>
      <c r="G771" s="106" t="s">
        <v>248</v>
      </c>
      <c r="H771" s="106" t="s">
        <v>249</v>
      </c>
      <c r="I771" t="s">
        <v>2613</v>
      </c>
      <c r="J771" t="s">
        <v>3081</v>
      </c>
    </row>
    <row r="772" spans="1:10" x14ac:dyDescent="0.2">
      <c r="A772" s="106" t="s">
        <v>1752</v>
      </c>
      <c r="B772" s="106" t="s">
        <v>245</v>
      </c>
      <c r="C772" s="106" t="s">
        <v>257</v>
      </c>
      <c r="D772" s="106" t="s">
        <v>247</v>
      </c>
      <c r="E772">
        <v>2675</v>
      </c>
      <c r="F772" s="106" t="s">
        <v>1511</v>
      </c>
      <c r="G772" s="106" t="s">
        <v>256</v>
      </c>
      <c r="H772" s="106" t="s">
        <v>258</v>
      </c>
      <c r="I772">
        <v>104</v>
      </c>
    </row>
    <row r="773" spans="1:10" x14ac:dyDescent="0.2">
      <c r="A773" s="106" t="s">
        <v>1752</v>
      </c>
      <c r="B773" s="106" t="s">
        <v>245</v>
      </c>
      <c r="C773" s="106" t="s">
        <v>255</v>
      </c>
      <c r="D773" s="106" t="s">
        <v>247</v>
      </c>
      <c r="E773">
        <v>2689</v>
      </c>
      <c r="F773" s="106" t="s">
        <v>2037</v>
      </c>
      <c r="G773" s="106" t="s">
        <v>248</v>
      </c>
      <c r="H773" s="106" t="s">
        <v>254</v>
      </c>
      <c r="I773">
        <v>88</v>
      </c>
    </row>
    <row r="774" spans="1:10" x14ac:dyDescent="0.2">
      <c r="A774" s="106" t="s">
        <v>1752</v>
      </c>
      <c r="B774" s="106" t="s">
        <v>245</v>
      </c>
      <c r="C774" s="106" t="s">
        <v>250</v>
      </c>
      <c r="D774" s="106" t="s">
        <v>247</v>
      </c>
      <c r="E774">
        <v>2903</v>
      </c>
      <c r="F774" s="106" t="s">
        <v>1515</v>
      </c>
      <c r="G774" s="106" t="s">
        <v>256</v>
      </c>
      <c r="H774" s="106" t="s">
        <v>249</v>
      </c>
      <c r="I774">
        <v>80</v>
      </c>
    </row>
    <row r="775" spans="1:10" x14ac:dyDescent="0.2">
      <c r="A775" s="106" t="s">
        <v>1752</v>
      </c>
      <c r="B775" s="106" t="s">
        <v>245</v>
      </c>
      <c r="C775" s="106" t="s">
        <v>257</v>
      </c>
      <c r="D775" s="106" t="s">
        <v>247</v>
      </c>
      <c r="E775">
        <v>3241</v>
      </c>
      <c r="F775" s="106" t="s">
        <v>1423</v>
      </c>
      <c r="G775" s="106" t="s">
        <v>256</v>
      </c>
      <c r="H775" s="106" t="s">
        <v>269</v>
      </c>
      <c r="I775">
        <v>35</v>
      </c>
    </row>
    <row r="776" spans="1:10" x14ac:dyDescent="0.2">
      <c r="A776" s="106" t="s">
        <v>1752</v>
      </c>
      <c r="B776" s="106" t="s">
        <v>245</v>
      </c>
      <c r="C776" s="106" t="s">
        <v>255</v>
      </c>
      <c r="D776" s="106" t="s">
        <v>247</v>
      </c>
      <c r="E776">
        <v>3271</v>
      </c>
      <c r="F776" s="106" t="s">
        <v>1381</v>
      </c>
      <c r="G776" s="106" t="s">
        <v>248</v>
      </c>
      <c r="H776" s="106" t="s">
        <v>269</v>
      </c>
      <c r="I776" s="106">
        <v>32</v>
      </c>
      <c r="J776" s="106"/>
    </row>
    <row r="777" spans="1:10" x14ac:dyDescent="0.2">
      <c r="A777" s="106" t="s">
        <v>1752</v>
      </c>
      <c r="B777" s="106" t="s">
        <v>245</v>
      </c>
      <c r="C777" s="106" t="s">
        <v>250</v>
      </c>
      <c r="D777" s="106" t="s">
        <v>247</v>
      </c>
      <c r="E777">
        <v>3289</v>
      </c>
      <c r="F777" s="106" t="s">
        <v>1377</v>
      </c>
      <c r="G777" s="106" t="s">
        <v>248</v>
      </c>
      <c r="H777" s="106" t="s">
        <v>269</v>
      </c>
      <c r="I777" t="s">
        <v>302</v>
      </c>
      <c r="J777" t="s">
        <v>2802</v>
      </c>
    </row>
    <row r="778" spans="1:10" x14ac:dyDescent="0.2">
      <c r="A778" s="106" t="s">
        <v>1752</v>
      </c>
      <c r="B778" s="106" t="s">
        <v>245</v>
      </c>
      <c r="C778" s="106" t="s">
        <v>250</v>
      </c>
      <c r="D778" s="106" t="s">
        <v>247</v>
      </c>
      <c r="E778">
        <v>3401</v>
      </c>
      <c r="F778" s="106" t="s">
        <v>1382</v>
      </c>
      <c r="G778" s="106" t="s">
        <v>248</v>
      </c>
      <c r="H778" s="106" t="s">
        <v>274</v>
      </c>
      <c r="I778" t="s">
        <v>302</v>
      </c>
      <c r="J778" t="s">
        <v>3083</v>
      </c>
    </row>
    <row r="779" spans="1:10" x14ac:dyDescent="0.2">
      <c r="A779" s="106" t="s">
        <v>1752</v>
      </c>
      <c r="B779" s="106" t="s">
        <v>245</v>
      </c>
      <c r="C779" s="106" t="s">
        <v>255</v>
      </c>
      <c r="D779" s="106" t="s">
        <v>251</v>
      </c>
      <c r="E779">
        <v>3426</v>
      </c>
      <c r="F779" s="106" t="s">
        <v>1418</v>
      </c>
      <c r="G779" s="106" t="s">
        <v>252</v>
      </c>
      <c r="H779" s="106" t="s">
        <v>262</v>
      </c>
      <c r="I779">
        <v>58</v>
      </c>
    </row>
    <row r="780" spans="1:10" x14ac:dyDescent="0.2">
      <c r="A780" s="106" t="s">
        <v>1752</v>
      </c>
      <c r="B780" s="106" t="s">
        <v>245</v>
      </c>
      <c r="C780" s="106" t="s">
        <v>246</v>
      </c>
      <c r="D780" s="106" t="s">
        <v>251</v>
      </c>
      <c r="E780">
        <v>3712</v>
      </c>
      <c r="F780" s="106" t="s">
        <v>1558</v>
      </c>
      <c r="G780" s="106" t="s">
        <v>256</v>
      </c>
      <c r="H780" s="106" t="s">
        <v>259</v>
      </c>
      <c r="I780">
        <v>101</v>
      </c>
    </row>
    <row r="781" spans="1:10" x14ac:dyDescent="0.2">
      <c r="A781" s="106" t="s">
        <v>1752</v>
      </c>
      <c r="B781" s="106" t="s">
        <v>245</v>
      </c>
      <c r="C781" s="106" t="s">
        <v>257</v>
      </c>
      <c r="D781" s="106" t="s">
        <v>247</v>
      </c>
      <c r="E781">
        <v>4245</v>
      </c>
      <c r="F781" s="106" t="s">
        <v>2075</v>
      </c>
      <c r="G781" s="106" t="s">
        <v>248</v>
      </c>
      <c r="H781" s="106" t="s">
        <v>261</v>
      </c>
      <c r="I781">
        <v>106</v>
      </c>
    </row>
    <row r="782" spans="1:10" x14ac:dyDescent="0.2">
      <c r="A782" s="106" t="s">
        <v>1752</v>
      </c>
      <c r="B782" s="106" t="s">
        <v>245</v>
      </c>
      <c r="C782" s="106" t="s">
        <v>250</v>
      </c>
      <c r="D782" s="106" t="s">
        <v>251</v>
      </c>
      <c r="E782">
        <v>4288</v>
      </c>
      <c r="F782" s="106" t="s">
        <v>1426</v>
      </c>
      <c r="G782" s="106" t="s">
        <v>252</v>
      </c>
      <c r="H782" s="106" t="s">
        <v>259</v>
      </c>
      <c r="I782" s="106">
        <v>57</v>
      </c>
      <c r="J782" s="106"/>
    </row>
    <row r="783" spans="1:10" x14ac:dyDescent="0.2">
      <c r="A783" s="106" t="s">
        <v>1752</v>
      </c>
      <c r="B783" s="106" t="s">
        <v>245</v>
      </c>
      <c r="C783" s="106" t="s">
        <v>250</v>
      </c>
      <c r="D783" s="106" t="s">
        <v>247</v>
      </c>
      <c r="E783">
        <v>4403</v>
      </c>
      <c r="F783" s="106" t="s">
        <v>737</v>
      </c>
      <c r="G783" s="106" t="s">
        <v>248</v>
      </c>
      <c r="H783" s="106" t="s">
        <v>261</v>
      </c>
      <c r="I783" t="s">
        <v>302</v>
      </c>
      <c r="J783" t="s">
        <v>3084</v>
      </c>
    </row>
    <row r="784" spans="1:10" x14ac:dyDescent="0.2">
      <c r="A784" s="106" t="s">
        <v>1752</v>
      </c>
      <c r="B784" s="106" t="s">
        <v>245</v>
      </c>
      <c r="C784" s="106" t="s">
        <v>257</v>
      </c>
      <c r="D784" s="106" t="s">
        <v>251</v>
      </c>
      <c r="E784">
        <v>4438</v>
      </c>
      <c r="F784" s="106" t="s">
        <v>2326</v>
      </c>
      <c r="G784" s="106" t="s">
        <v>260</v>
      </c>
      <c r="H784" s="106" t="s">
        <v>259</v>
      </c>
      <c r="I784">
        <v>168</v>
      </c>
    </row>
    <row r="785" spans="1:10" x14ac:dyDescent="0.2">
      <c r="A785" s="106" t="s">
        <v>1752</v>
      </c>
      <c r="B785" s="106" t="s">
        <v>245</v>
      </c>
      <c r="C785" s="106" t="s">
        <v>257</v>
      </c>
      <c r="D785" s="106" t="s">
        <v>247</v>
      </c>
      <c r="E785">
        <v>4631</v>
      </c>
      <c r="F785" s="106" t="s">
        <v>350</v>
      </c>
      <c r="G785" s="106" t="s">
        <v>248</v>
      </c>
      <c r="H785" s="106" t="s">
        <v>261</v>
      </c>
      <c r="I785" t="s">
        <v>266</v>
      </c>
      <c r="J785" t="s">
        <v>2827</v>
      </c>
    </row>
    <row r="786" spans="1:10" x14ac:dyDescent="0.2">
      <c r="A786" s="106" t="s">
        <v>1752</v>
      </c>
      <c r="B786" s="106" t="s">
        <v>245</v>
      </c>
      <c r="C786" s="106" t="s">
        <v>250</v>
      </c>
      <c r="D786" s="106" t="s">
        <v>247</v>
      </c>
      <c r="E786">
        <v>4665</v>
      </c>
      <c r="F786" s="106" t="s">
        <v>1622</v>
      </c>
      <c r="G786" s="106" t="s">
        <v>248</v>
      </c>
      <c r="H786" s="106" t="s">
        <v>253</v>
      </c>
      <c r="I786" t="s">
        <v>273</v>
      </c>
      <c r="J786" t="s">
        <v>2997</v>
      </c>
    </row>
    <row r="787" spans="1:10" x14ac:dyDescent="0.2">
      <c r="A787" s="106" t="s">
        <v>1752</v>
      </c>
      <c r="B787" s="106" t="s">
        <v>245</v>
      </c>
      <c r="C787" s="106" t="s">
        <v>257</v>
      </c>
      <c r="D787" s="106" t="s">
        <v>247</v>
      </c>
      <c r="E787">
        <v>4768</v>
      </c>
      <c r="F787" s="106" t="s">
        <v>2414</v>
      </c>
      <c r="G787" s="106" t="s">
        <v>248</v>
      </c>
      <c r="H787" s="106" t="s">
        <v>259</v>
      </c>
      <c r="I787" t="s">
        <v>2617</v>
      </c>
      <c r="J787" t="s">
        <v>3085</v>
      </c>
    </row>
    <row r="788" spans="1:10" x14ac:dyDescent="0.2">
      <c r="A788" s="106" t="s">
        <v>1752</v>
      </c>
      <c r="B788" s="106" t="s">
        <v>245</v>
      </c>
      <c r="C788" s="106" t="s">
        <v>246</v>
      </c>
      <c r="D788" s="106" t="s">
        <v>251</v>
      </c>
      <c r="E788">
        <v>4809</v>
      </c>
      <c r="F788" s="106" t="s">
        <v>1546</v>
      </c>
      <c r="G788" s="106" t="s">
        <v>248</v>
      </c>
      <c r="H788" s="106" t="s">
        <v>269</v>
      </c>
      <c r="I788">
        <v>170</v>
      </c>
    </row>
    <row r="789" spans="1:10" x14ac:dyDescent="0.2">
      <c r="A789" s="106" t="s">
        <v>1752</v>
      </c>
      <c r="B789" s="106" t="s">
        <v>245</v>
      </c>
      <c r="C789" s="106" t="s">
        <v>257</v>
      </c>
      <c r="D789" s="106" t="s">
        <v>247</v>
      </c>
      <c r="E789">
        <v>4955</v>
      </c>
      <c r="F789" s="106" t="s">
        <v>2462</v>
      </c>
      <c r="G789" s="106" t="s">
        <v>248</v>
      </c>
      <c r="H789" s="106" t="s">
        <v>261</v>
      </c>
      <c r="I789">
        <v>183</v>
      </c>
    </row>
    <row r="790" spans="1:10" x14ac:dyDescent="0.2">
      <c r="A790" s="106" t="s">
        <v>1752</v>
      </c>
      <c r="B790" s="106" t="s">
        <v>245</v>
      </c>
      <c r="C790" s="106" t="s">
        <v>246</v>
      </c>
      <c r="D790" s="106" t="s">
        <v>247</v>
      </c>
      <c r="E790">
        <v>4958</v>
      </c>
      <c r="F790" s="106" t="s">
        <v>1519</v>
      </c>
      <c r="G790" s="106" t="s">
        <v>248</v>
      </c>
      <c r="H790" s="106" t="s">
        <v>261</v>
      </c>
      <c r="I790" t="s">
        <v>273</v>
      </c>
      <c r="J790" t="s">
        <v>3086</v>
      </c>
    </row>
    <row r="791" spans="1:10" x14ac:dyDescent="0.2">
      <c r="A791" s="106" t="s">
        <v>1752</v>
      </c>
      <c r="B791" s="106" t="s">
        <v>245</v>
      </c>
      <c r="C791" s="106" t="s">
        <v>257</v>
      </c>
      <c r="D791" s="106" t="s">
        <v>247</v>
      </c>
      <c r="E791">
        <v>5187</v>
      </c>
      <c r="F791" s="106" t="s">
        <v>739</v>
      </c>
      <c r="G791" s="106" t="s">
        <v>248</v>
      </c>
      <c r="H791" s="106" t="s">
        <v>308</v>
      </c>
      <c r="I791">
        <v>95</v>
      </c>
    </row>
    <row r="792" spans="1:10" x14ac:dyDescent="0.2">
      <c r="A792" s="106" t="s">
        <v>1752</v>
      </c>
      <c r="B792" s="106" t="s">
        <v>245</v>
      </c>
      <c r="C792" s="106" t="s">
        <v>250</v>
      </c>
      <c r="D792" s="106" t="s">
        <v>247</v>
      </c>
      <c r="E792">
        <v>5202</v>
      </c>
      <c r="F792" s="106" t="s">
        <v>2005</v>
      </c>
      <c r="G792" s="106" t="s">
        <v>248</v>
      </c>
      <c r="H792" s="106" t="s">
        <v>281</v>
      </c>
      <c r="I792" s="106">
        <v>348</v>
      </c>
      <c r="J792" s="106"/>
    </row>
    <row r="793" spans="1:10" x14ac:dyDescent="0.2">
      <c r="A793" s="106" t="s">
        <v>1752</v>
      </c>
      <c r="B793" s="106" t="s">
        <v>245</v>
      </c>
      <c r="C793" s="106" t="s">
        <v>250</v>
      </c>
      <c r="D793" s="106" t="s">
        <v>247</v>
      </c>
      <c r="E793">
        <v>5401</v>
      </c>
      <c r="F793" s="106" t="s">
        <v>2038</v>
      </c>
      <c r="G793" s="106" t="s">
        <v>248</v>
      </c>
      <c r="H793" s="106" t="s">
        <v>390</v>
      </c>
      <c r="I793" s="106" t="s">
        <v>1964</v>
      </c>
      <c r="J793" s="106" t="s">
        <v>3087</v>
      </c>
    </row>
    <row r="794" spans="1:10" x14ac:dyDescent="0.2">
      <c r="A794" s="106" t="s">
        <v>1752</v>
      </c>
      <c r="B794" s="106" t="s">
        <v>245</v>
      </c>
      <c r="C794" s="106" t="s">
        <v>257</v>
      </c>
      <c r="D794" s="106" t="s">
        <v>251</v>
      </c>
      <c r="E794">
        <v>5542</v>
      </c>
      <c r="F794" s="106" t="s">
        <v>2496</v>
      </c>
      <c r="G794" s="106" t="s">
        <v>252</v>
      </c>
      <c r="H794" s="106" t="s">
        <v>390</v>
      </c>
      <c r="I794">
        <v>30</v>
      </c>
    </row>
    <row r="795" spans="1:10" x14ac:dyDescent="0.2">
      <c r="A795" s="106" t="s">
        <v>1752</v>
      </c>
      <c r="B795" s="106" t="s">
        <v>245</v>
      </c>
      <c r="C795" s="106" t="s">
        <v>250</v>
      </c>
      <c r="D795" s="106" t="s">
        <v>247</v>
      </c>
      <c r="E795">
        <v>5706</v>
      </c>
      <c r="F795" s="106" t="s">
        <v>2039</v>
      </c>
      <c r="G795" s="106" t="s">
        <v>248</v>
      </c>
      <c r="H795" s="106" t="s">
        <v>1489</v>
      </c>
      <c r="I795" t="s">
        <v>273</v>
      </c>
      <c r="J795" t="s">
        <v>3088</v>
      </c>
    </row>
    <row r="796" spans="1:10" x14ac:dyDescent="0.2">
      <c r="A796" t="s">
        <v>1752</v>
      </c>
      <c r="B796" t="s">
        <v>245</v>
      </c>
      <c r="C796" t="s">
        <v>250</v>
      </c>
      <c r="D796" t="s">
        <v>247</v>
      </c>
      <c r="E796">
        <v>5742</v>
      </c>
      <c r="F796" t="s">
        <v>1521</v>
      </c>
      <c r="G796" t="s">
        <v>252</v>
      </c>
      <c r="H796" t="s">
        <v>1489</v>
      </c>
      <c r="I796">
        <v>43</v>
      </c>
    </row>
    <row r="797" spans="1:10" x14ac:dyDescent="0.2">
      <c r="A797" t="s">
        <v>1752</v>
      </c>
      <c r="B797" t="s">
        <v>245</v>
      </c>
      <c r="C797" t="s">
        <v>250</v>
      </c>
      <c r="D797" t="s">
        <v>247</v>
      </c>
      <c r="E797">
        <v>5989</v>
      </c>
      <c r="F797" t="s">
        <v>2076</v>
      </c>
      <c r="G797" t="s">
        <v>248</v>
      </c>
      <c r="H797" t="s">
        <v>262</v>
      </c>
      <c r="I797">
        <v>161</v>
      </c>
    </row>
    <row r="798" spans="1:10" x14ac:dyDescent="0.2">
      <c r="A798" t="s">
        <v>1752</v>
      </c>
      <c r="B798" t="s">
        <v>245</v>
      </c>
      <c r="C798" t="s">
        <v>257</v>
      </c>
      <c r="D798" t="s">
        <v>247</v>
      </c>
      <c r="E798">
        <v>6143</v>
      </c>
      <c r="F798" t="s">
        <v>2573</v>
      </c>
      <c r="G798" t="s">
        <v>248</v>
      </c>
      <c r="H798" t="s">
        <v>264</v>
      </c>
      <c r="I798">
        <v>434</v>
      </c>
    </row>
    <row r="799" spans="1:10" x14ac:dyDescent="0.2">
      <c r="A799" t="s">
        <v>1752</v>
      </c>
      <c r="B799" t="s">
        <v>245</v>
      </c>
      <c r="C799" t="s">
        <v>250</v>
      </c>
      <c r="D799" t="s">
        <v>247</v>
      </c>
      <c r="E799">
        <v>6197</v>
      </c>
      <c r="F799" t="s">
        <v>1628</v>
      </c>
      <c r="G799" t="s">
        <v>248</v>
      </c>
      <c r="H799" t="s">
        <v>253</v>
      </c>
      <c r="I799" t="s">
        <v>273</v>
      </c>
      <c r="J799" t="s">
        <v>3089</v>
      </c>
    </row>
    <row r="800" spans="1:10" x14ac:dyDescent="0.2">
      <c r="A800" t="s">
        <v>1752</v>
      </c>
      <c r="B800" t="s">
        <v>245</v>
      </c>
      <c r="C800" t="s">
        <v>250</v>
      </c>
      <c r="D800" t="s">
        <v>247</v>
      </c>
      <c r="E800">
        <v>6205</v>
      </c>
      <c r="F800" t="s">
        <v>2077</v>
      </c>
      <c r="G800" t="s">
        <v>248</v>
      </c>
      <c r="H800" t="s">
        <v>264</v>
      </c>
      <c r="I800">
        <v>34</v>
      </c>
    </row>
    <row r="801" spans="1:10" x14ac:dyDescent="0.2">
      <c r="A801" t="s">
        <v>1752</v>
      </c>
      <c r="B801" t="s">
        <v>245</v>
      </c>
      <c r="C801" t="s">
        <v>257</v>
      </c>
      <c r="D801" t="s">
        <v>247</v>
      </c>
      <c r="E801">
        <v>6235</v>
      </c>
      <c r="F801" t="s">
        <v>1542</v>
      </c>
      <c r="G801" t="s">
        <v>248</v>
      </c>
      <c r="H801" t="s">
        <v>264</v>
      </c>
      <c r="I801" t="s">
        <v>273</v>
      </c>
      <c r="J801" t="s">
        <v>3090</v>
      </c>
    </row>
    <row r="802" spans="1:10" x14ac:dyDescent="0.2">
      <c r="A802" t="s">
        <v>1752</v>
      </c>
      <c r="B802" t="s">
        <v>245</v>
      </c>
      <c r="C802" t="s">
        <v>250</v>
      </c>
      <c r="D802" t="s">
        <v>247</v>
      </c>
      <c r="E802">
        <v>6351</v>
      </c>
      <c r="F802" t="s">
        <v>1608</v>
      </c>
      <c r="G802" t="s">
        <v>248</v>
      </c>
      <c r="H802" t="s">
        <v>264</v>
      </c>
      <c r="I802">
        <v>514</v>
      </c>
    </row>
    <row r="803" spans="1:10" x14ac:dyDescent="0.2">
      <c r="A803" t="s">
        <v>1752</v>
      </c>
      <c r="B803" t="s">
        <v>245</v>
      </c>
      <c r="C803" t="s">
        <v>250</v>
      </c>
      <c r="D803" t="s">
        <v>247</v>
      </c>
      <c r="E803">
        <v>6379</v>
      </c>
      <c r="F803" t="s">
        <v>1616</v>
      </c>
      <c r="G803" t="s">
        <v>248</v>
      </c>
      <c r="H803" t="s">
        <v>270</v>
      </c>
      <c r="I803">
        <v>673</v>
      </c>
    </row>
    <row r="804" spans="1:10" x14ac:dyDescent="0.2">
      <c r="A804" t="s">
        <v>1752</v>
      </c>
      <c r="B804" t="s">
        <v>245</v>
      </c>
      <c r="C804" t="s">
        <v>257</v>
      </c>
      <c r="D804" t="s">
        <v>247</v>
      </c>
      <c r="E804">
        <v>6411</v>
      </c>
      <c r="F804" t="s">
        <v>2620</v>
      </c>
      <c r="G804" t="s">
        <v>252</v>
      </c>
      <c r="H804" t="s">
        <v>264</v>
      </c>
      <c r="I804">
        <v>304</v>
      </c>
    </row>
    <row r="805" spans="1:10" x14ac:dyDescent="0.2">
      <c r="A805" t="s">
        <v>1752</v>
      </c>
      <c r="B805" t="s">
        <v>245</v>
      </c>
      <c r="C805" t="s">
        <v>250</v>
      </c>
      <c r="D805" t="s">
        <v>247</v>
      </c>
      <c r="E805">
        <v>6424</v>
      </c>
      <c r="F805" t="s">
        <v>2327</v>
      </c>
      <c r="G805" t="s">
        <v>252</v>
      </c>
      <c r="H805" t="s">
        <v>264</v>
      </c>
      <c r="I805">
        <v>49</v>
      </c>
    </row>
    <row r="806" spans="1:10" x14ac:dyDescent="0.2">
      <c r="A806" t="s">
        <v>1752</v>
      </c>
      <c r="B806" t="s">
        <v>245</v>
      </c>
      <c r="C806" t="s">
        <v>250</v>
      </c>
      <c r="D806" t="s">
        <v>247</v>
      </c>
      <c r="E806">
        <v>6457</v>
      </c>
      <c r="F806" t="s">
        <v>2328</v>
      </c>
      <c r="G806" t="s">
        <v>248</v>
      </c>
      <c r="H806" t="s">
        <v>264</v>
      </c>
      <c r="I806" t="s">
        <v>273</v>
      </c>
      <c r="J806" t="s">
        <v>3054</v>
      </c>
    </row>
    <row r="807" spans="1:10" x14ac:dyDescent="0.2">
      <c r="A807" t="s">
        <v>1752</v>
      </c>
      <c r="B807" t="s">
        <v>245</v>
      </c>
      <c r="C807" t="s">
        <v>250</v>
      </c>
      <c r="D807" t="s">
        <v>247</v>
      </c>
      <c r="E807">
        <v>6482</v>
      </c>
      <c r="F807" t="s">
        <v>2329</v>
      </c>
      <c r="G807" t="s">
        <v>248</v>
      </c>
      <c r="H807" t="s">
        <v>264</v>
      </c>
      <c r="I807">
        <v>259</v>
      </c>
    </row>
    <row r="808" spans="1:10" x14ac:dyDescent="0.2">
      <c r="A808" t="s">
        <v>1752</v>
      </c>
      <c r="B808" t="s">
        <v>245</v>
      </c>
      <c r="C808" t="s">
        <v>250</v>
      </c>
      <c r="D808" t="s">
        <v>247</v>
      </c>
      <c r="E808">
        <v>6517</v>
      </c>
      <c r="F808" t="s">
        <v>2330</v>
      </c>
      <c r="G808" t="s">
        <v>248</v>
      </c>
      <c r="H808" t="s">
        <v>268</v>
      </c>
      <c r="I808">
        <v>426</v>
      </c>
    </row>
    <row r="809" spans="1:10" x14ac:dyDescent="0.2">
      <c r="A809" t="s">
        <v>1752</v>
      </c>
      <c r="B809" t="s">
        <v>245</v>
      </c>
      <c r="C809" t="s">
        <v>257</v>
      </c>
      <c r="D809" t="s">
        <v>247</v>
      </c>
      <c r="E809">
        <v>6537</v>
      </c>
      <c r="F809" t="s">
        <v>2621</v>
      </c>
      <c r="G809" t="s">
        <v>260</v>
      </c>
      <c r="H809" t="s">
        <v>253</v>
      </c>
      <c r="I809">
        <v>49</v>
      </c>
    </row>
    <row r="810" spans="1:10" x14ac:dyDescent="0.2">
      <c r="A810" t="s">
        <v>1752</v>
      </c>
      <c r="B810" t="s">
        <v>245</v>
      </c>
      <c r="C810" t="s">
        <v>257</v>
      </c>
      <c r="D810" t="s">
        <v>247</v>
      </c>
      <c r="E810">
        <v>6560</v>
      </c>
      <c r="F810" t="s">
        <v>1530</v>
      </c>
      <c r="G810" t="s">
        <v>260</v>
      </c>
      <c r="H810" t="s">
        <v>253</v>
      </c>
      <c r="I810">
        <v>126</v>
      </c>
    </row>
    <row r="811" spans="1:10" x14ac:dyDescent="0.2">
      <c r="A811" t="s">
        <v>1752</v>
      </c>
      <c r="B811" t="s">
        <v>245</v>
      </c>
      <c r="C811" t="s">
        <v>250</v>
      </c>
      <c r="D811" t="s">
        <v>247</v>
      </c>
      <c r="E811">
        <v>6618</v>
      </c>
      <c r="F811" t="s">
        <v>829</v>
      </c>
      <c r="G811" t="s">
        <v>260</v>
      </c>
      <c r="H811" t="s">
        <v>268</v>
      </c>
      <c r="I811">
        <v>53</v>
      </c>
    </row>
    <row r="812" spans="1:10" x14ac:dyDescent="0.2">
      <c r="A812" t="s">
        <v>1752</v>
      </c>
      <c r="B812" t="s">
        <v>245</v>
      </c>
      <c r="C812" t="s">
        <v>250</v>
      </c>
      <c r="D812" t="s">
        <v>247</v>
      </c>
      <c r="E812">
        <v>6626</v>
      </c>
      <c r="F812" t="s">
        <v>2359</v>
      </c>
      <c r="G812" t="s">
        <v>252</v>
      </c>
      <c r="H812" t="s">
        <v>268</v>
      </c>
      <c r="I812">
        <v>72</v>
      </c>
    </row>
    <row r="813" spans="1:10" x14ac:dyDescent="0.2">
      <c r="A813" t="s">
        <v>1752</v>
      </c>
      <c r="B813" t="s">
        <v>245</v>
      </c>
      <c r="C813" t="s">
        <v>255</v>
      </c>
      <c r="D813" t="s">
        <v>247</v>
      </c>
      <c r="E813">
        <v>6662</v>
      </c>
      <c r="F813" t="s">
        <v>370</v>
      </c>
      <c r="G813" t="s">
        <v>252</v>
      </c>
      <c r="H813" t="s">
        <v>268</v>
      </c>
      <c r="I813">
        <v>39</v>
      </c>
    </row>
    <row r="814" spans="1:10" x14ac:dyDescent="0.2">
      <c r="A814" t="s">
        <v>1752</v>
      </c>
      <c r="B814" t="s">
        <v>245</v>
      </c>
      <c r="C814" t="s">
        <v>250</v>
      </c>
      <c r="D814" t="s">
        <v>251</v>
      </c>
      <c r="E814">
        <v>6678</v>
      </c>
      <c r="F814" t="s">
        <v>2360</v>
      </c>
      <c r="G814" t="s">
        <v>248</v>
      </c>
      <c r="H814" t="s">
        <v>268</v>
      </c>
      <c r="I814">
        <v>159</v>
      </c>
    </row>
    <row r="815" spans="1:10" x14ac:dyDescent="0.2">
      <c r="A815" t="s">
        <v>1752</v>
      </c>
      <c r="B815" t="s">
        <v>245</v>
      </c>
      <c r="C815" t="s">
        <v>250</v>
      </c>
      <c r="D815" t="s">
        <v>247</v>
      </c>
      <c r="E815">
        <v>6706</v>
      </c>
      <c r="F815" t="s">
        <v>2361</v>
      </c>
      <c r="G815" t="s">
        <v>248</v>
      </c>
      <c r="H815" t="s">
        <v>268</v>
      </c>
      <c r="I815">
        <v>374</v>
      </c>
    </row>
    <row r="816" spans="1:10" x14ac:dyDescent="0.2">
      <c r="A816" t="s">
        <v>1752</v>
      </c>
      <c r="B816" t="s">
        <v>245</v>
      </c>
      <c r="C816" t="s">
        <v>250</v>
      </c>
      <c r="D816" t="s">
        <v>247</v>
      </c>
      <c r="E816">
        <v>6718</v>
      </c>
      <c r="F816" t="s">
        <v>2362</v>
      </c>
      <c r="G816" t="s">
        <v>248</v>
      </c>
      <c r="H816" t="s">
        <v>268</v>
      </c>
      <c r="I816">
        <v>293</v>
      </c>
    </row>
    <row r="817" spans="1:10" x14ac:dyDescent="0.2">
      <c r="A817" t="s">
        <v>1752</v>
      </c>
      <c r="B817" t="s">
        <v>245</v>
      </c>
      <c r="C817" t="s">
        <v>246</v>
      </c>
      <c r="D817" t="s">
        <v>247</v>
      </c>
      <c r="E817">
        <v>6731</v>
      </c>
      <c r="F817" t="s">
        <v>2463</v>
      </c>
      <c r="G817" t="s">
        <v>256</v>
      </c>
      <c r="H817" t="s">
        <v>268</v>
      </c>
      <c r="I817">
        <v>32</v>
      </c>
    </row>
    <row r="818" spans="1:10" x14ac:dyDescent="0.2">
      <c r="A818" t="s">
        <v>1752</v>
      </c>
      <c r="B818" t="s">
        <v>245</v>
      </c>
      <c r="C818" t="s">
        <v>250</v>
      </c>
      <c r="D818" t="s">
        <v>247</v>
      </c>
      <c r="E818">
        <v>6849</v>
      </c>
      <c r="F818" t="s">
        <v>1568</v>
      </c>
      <c r="G818" t="s">
        <v>248</v>
      </c>
      <c r="H818" t="s">
        <v>268</v>
      </c>
      <c r="I818" t="s">
        <v>302</v>
      </c>
      <c r="J818" t="s">
        <v>3091</v>
      </c>
    </row>
    <row r="819" spans="1:10" x14ac:dyDescent="0.2">
      <c r="A819" t="s">
        <v>1752</v>
      </c>
      <c r="B819" t="s">
        <v>245</v>
      </c>
      <c r="C819" t="s">
        <v>250</v>
      </c>
      <c r="D819" t="s">
        <v>247</v>
      </c>
      <c r="E819">
        <v>6869</v>
      </c>
      <c r="F819" t="s">
        <v>2393</v>
      </c>
      <c r="G819" t="s">
        <v>248</v>
      </c>
      <c r="H819" t="s">
        <v>268</v>
      </c>
      <c r="I819" t="s">
        <v>3092</v>
      </c>
      <c r="J819" t="s">
        <v>3093</v>
      </c>
    </row>
    <row r="820" spans="1:10" x14ac:dyDescent="0.2">
      <c r="A820" t="s">
        <v>1752</v>
      </c>
      <c r="B820" t="s">
        <v>245</v>
      </c>
      <c r="C820" t="s">
        <v>250</v>
      </c>
      <c r="D820" t="s">
        <v>251</v>
      </c>
      <c r="E820">
        <v>7164</v>
      </c>
      <c r="F820" t="s">
        <v>2415</v>
      </c>
      <c r="G820" t="s">
        <v>248</v>
      </c>
      <c r="H820" t="s">
        <v>276</v>
      </c>
      <c r="I820" t="s">
        <v>266</v>
      </c>
      <c r="J820" t="s">
        <v>3068</v>
      </c>
    </row>
    <row r="821" spans="1:10" x14ac:dyDescent="0.2">
      <c r="A821" t="s">
        <v>1752</v>
      </c>
      <c r="B821" t="s">
        <v>245</v>
      </c>
      <c r="C821" t="s">
        <v>250</v>
      </c>
      <c r="D821" t="s">
        <v>247</v>
      </c>
      <c r="E821">
        <v>7202</v>
      </c>
      <c r="F821" t="s">
        <v>1591</v>
      </c>
      <c r="G821" t="s">
        <v>248</v>
      </c>
      <c r="H821" t="s">
        <v>272</v>
      </c>
      <c r="I821" t="s">
        <v>309</v>
      </c>
      <c r="J821" t="s">
        <v>3094</v>
      </c>
    </row>
    <row r="822" spans="1:10" x14ac:dyDescent="0.2">
      <c r="A822" t="s">
        <v>1752</v>
      </c>
      <c r="B822" t="s">
        <v>245</v>
      </c>
      <c r="C822" t="s">
        <v>250</v>
      </c>
      <c r="D822" t="s">
        <v>247</v>
      </c>
      <c r="E822">
        <v>7214</v>
      </c>
      <c r="F822" t="s">
        <v>2465</v>
      </c>
      <c r="G822" t="s">
        <v>248</v>
      </c>
      <c r="H822" t="s">
        <v>272</v>
      </c>
      <c r="I822">
        <v>36</v>
      </c>
    </row>
    <row r="823" spans="1:10" x14ac:dyDescent="0.2">
      <c r="A823" t="s">
        <v>1752</v>
      </c>
      <c r="B823" t="s">
        <v>245</v>
      </c>
      <c r="C823" t="s">
        <v>250</v>
      </c>
      <c r="D823" t="s">
        <v>247</v>
      </c>
      <c r="E823">
        <v>7239</v>
      </c>
      <c r="F823" t="s">
        <v>2466</v>
      </c>
      <c r="G823" t="s">
        <v>248</v>
      </c>
      <c r="H823" t="s">
        <v>272</v>
      </c>
      <c r="I823">
        <v>309</v>
      </c>
    </row>
    <row r="824" spans="1:10" x14ac:dyDescent="0.2">
      <c r="A824" t="s">
        <v>1752</v>
      </c>
      <c r="B824" t="s">
        <v>245</v>
      </c>
      <c r="C824" t="s">
        <v>250</v>
      </c>
      <c r="D824" t="s">
        <v>247</v>
      </c>
      <c r="E824">
        <v>7242</v>
      </c>
      <c r="F824" t="s">
        <v>2467</v>
      </c>
      <c r="G824" t="s">
        <v>248</v>
      </c>
      <c r="H824" t="s">
        <v>272</v>
      </c>
      <c r="I824">
        <v>530</v>
      </c>
    </row>
    <row r="825" spans="1:10" x14ac:dyDescent="0.2">
      <c r="A825" t="s">
        <v>1752</v>
      </c>
      <c r="B825" t="s">
        <v>245</v>
      </c>
      <c r="C825" t="s">
        <v>250</v>
      </c>
      <c r="D825" t="s">
        <v>247</v>
      </c>
      <c r="E825">
        <v>7270</v>
      </c>
      <c r="F825" t="s">
        <v>1627</v>
      </c>
      <c r="G825" t="s">
        <v>248</v>
      </c>
      <c r="H825" t="s">
        <v>272</v>
      </c>
      <c r="I825" t="s">
        <v>3092</v>
      </c>
      <c r="J825" t="s">
        <v>2974</v>
      </c>
    </row>
    <row r="826" spans="1:10" x14ac:dyDescent="0.2">
      <c r="A826" t="s">
        <v>1752</v>
      </c>
      <c r="B826" t="s">
        <v>245</v>
      </c>
      <c r="C826" t="s">
        <v>250</v>
      </c>
      <c r="D826" t="s">
        <v>247</v>
      </c>
      <c r="E826">
        <v>7315</v>
      </c>
      <c r="F826" t="s">
        <v>2468</v>
      </c>
      <c r="G826" t="s">
        <v>256</v>
      </c>
      <c r="H826" t="s">
        <v>272</v>
      </c>
      <c r="I826">
        <v>226</v>
      </c>
    </row>
    <row r="827" spans="1:10" x14ac:dyDescent="0.2">
      <c r="A827" t="s">
        <v>1752</v>
      </c>
      <c r="B827" t="s">
        <v>245</v>
      </c>
      <c r="C827" t="s">
        <v>250</v>
      </c>
      <c r="D827" t="s">
        <v>247</v>
      </c>
      <c r="E827">
        <v>7451</v>
      </c>
      <c r="F827" t="s">
        <v>2497</v>
      </c>
      <c r="G827" t="s">
        <v>248</v>
      </c>
      <c r="H827" t="s">
        <v>254</v>
      </c>
      <c r="I827" t="s">
        <v>273</v>
      </c>
      <c r="J827" t="s">
        <v>3095</v>
      </c>
    </row>
    <row r="828" spans="1:10" x14ac:dyDescent="0.2">
      <c r="A828" t="s">
        <v>1752</v>
      </c>
      <c r="B828" t="s">
        <v>245</v>
      </c>
      <c r="C828" t="s">
        <v>250</v>
      </c>
      <c r="D828" t="s">
        <v>247</v>
      </c>
      <c r="E828">
        <v>7456</v>
      </c>
      <c r="F828" t="s">
        <v>2498</v>
      </c>
      <c r="G828" t="s">
        <v>248</v>
      </c>
      <c r="H828" t="s">
        <v>254</v>
      </c>
      <c r="I828">
        <v>399</v>
      </c>
    </row>
    <row r="829" spans="1:10" x14ac:dyDescent="0.2">
      <c r="A829" t="s">
        <v>1752</v>
      </c>
      <c r="B829" t="s">
        <v>245</v>
      </c>
      <c r="C829" t="s">
        <v>255</v>
      </c>
      <c r="D829" t="s">
        <v>251</v>
      </c>
      <c r="E829">
        <v>7500</v>
      </c>
      <c r="F829" t="s">
        <v>393</v>
      </c>
      <c r="G829" t="s">
        <v>252</v>
      </c>
      <c r="H829" t="s">
        <v>254</v>
      </c>
      <c r="I829">
        <v>139</v>
      </c>
    </row>
    <row r="830" spans="1:10" x14ac:dyDescent="0.2">
      <c r="A830" t="s">
        <v>1752</v>
      </c>
      <c r="B830" t="s">
        <v>245</v>
      </c>
      <c r="C830" t="s">
        <v>257</v>
      </c>
      <c r="D830" t="s">
        <v>247</v>
      </c>
      <c r="E830">
        <v>7587</v>
      </c>
      <c r="F830" t="s">
        <v>1525</v>
      </c>
      <c r="G830" t="s">
        <v>256</v>
      </c>
      <c r="H830" t="s">
        <v>254</v>
      </c>
      <c r="I830">
        <v>63</v>
      </c>
    </row>
    <row r="831" spans="1:10" x14ac:dyDescent="0.2">
      <c r="A831" t="s">
        <v>1752</v>
      </c>
      <c r="B831" t="s">
        <v>245</v>
      </c>
      <c r="C831" t="s">
        <v>250</v>
      </c>
      <c r="D831" t="s">
        <v>247</v>
      </c>
      <c r="E831">
        <v>7702</v>
      </c>
      <c r="F831" t="s">
        <v>2499</v>
      </c>
      <c r="G831" t="s">
        <v>248</v>
      </c>
      <c r="H831" t="s">
        <v>308</v>
      </c>
      <c r="I831">
        <v>205</v>
      </c>
    </row>
    <row r="832" spans="1:10" x14ac:dyDescent="0.2">
      <c r="A832" t="s">
        <v>1752</v>
      </c>
      <c r="B832" t="s">
        <v>245</v>
      </c>
      <c r="C832" t="s">
        <v>250</v>
      </c>
      <c r="D832" t="s">
        <v>247</v>
      </c>
      <c r="E832">
        <v>7749</v>
      </c>
      <c r="F832" t="s">
        <v>2527</v>
      </c>
      <c r="G832" t="s">
        <v>252</v>
      </c>
      <c r="H832" t="s">
        <v>308</v>
      </c>
      <c r="I832">
        <v>670</v>
      </c>
    </row>
    <row r="833" spans="1:10" x14ac:dyDescent="0.2">
      <c r="A833" t="s">
        <v>1752</v>
      </c>
      <c r="B833" t="s">
        <v>245</v>
      </c>
      <c r="C833" t="s">
        <v>257</v>
      </c>
      <c r="D833" t="s">
        <v>247</v>
      </c>
      <c r="E833">
        <v>7841</v>
      </c>
      <c r="F833" t="s">
        <v>3096</v>
      </c>
      <c r="G833" t="s">
        <v>252</v>
      </c>
      <c r="H833" t="s">
        <v>265</v>
      </c>
      <c r="I833">
        <v>44</v>
      </c>
    </row>
    <row r="834" spans="1:10" x14ac:dyDescent="0.2">
      <c r="A834" t="s">
        <v>1752</v>
      </c>
      <c r="B834" t="s">
        <v>245</v>
      </c>
      <c r="C834" t="s">
        <v>250</v>
      </c>
      <c r="D834" t="s">
        <v>247</v>
      </c>
      <c r="E834">
        <v>7914</v>
      </c>
      <c r="F834" t="s">
        <v>1619</v>
      </c>
      <c r="G834" t="s">
        <v>248</v>
      </c>
      <c r="H834" t="s">
        <v>265</v>
      </c>
      <c r="I834">
        <v>255</v>
      </c>
    </row>
    <row r="835" spans="1:10" x14ac:dyDescent="0.2">
      <c r="A835" t="s">
        <v>1752</v>
      </c>
      <c r="B835" t="s">
        <v>245</v>
      </c>
      <c r="C835" t="s">
        <v>257</v>
      </c>
      <c r="D835" t="s">
        <v>247</v>
      </c>
      <c r="E835">
        <v>7963</v>
      </c>
      <c r="F835" t="s">
        <v>3097</v>
      </c>
      <c r="G835" t="s">
        <v>252</v>
      </c>
      <c r="H835" t="s">
        <v>265</v>
      </c>
      <c r="I835">
        <v>115</v>
      </c>
    </row>
    <row r="836" spans="1:10" x14ac:dyDescent="0.2">
      <c r="A836" t="s">
        <v>1752</v>
      </c>
      <c r="B836" t="s">
        <v>245</v>
      </c>
      <c r="C836" t="s">
        <v>250</v>
      </c>
      <c r="D836" t="s">
        <v>247</v>
      </c>
      <c r="E836">
        <v>8001</v>
      </c>
      <c r="F836" t="s">
        <v>2574</v>
      </c>
      <c r="G836" t="s">
        <v>248</v>
      </c>
      <c r="H836" t="s">
        <v>254</v>
      </c>
      <c r="I836" t="s">
        <v>3098</v>
      </c>
      <c r="J836" t="s">
        <v>3099</v>
      </c>
    </row>
    <row r="837" spans="1:10" x14ac:dyDescent="0.2">
      <c r="A837" t="s">
        <v>1752</v>
      </c>
      <c r="B837" t="s">
        <v>245</v>
      </c>
      <c r="C837" t="s">
        <v>250</v>
      </c>
      <c r="D837" t="s">
        <v>247</v>
      </c>
      <c r="E837">
        <v>8002</v>
      </c>
      <c r="F837" t="s">
        <v>2575</v>
      </c>
      <c r="G837" t="s">
        <v>248</v>
      </c>
      <c r="H837" t="s">
        <v>254</v>
      </c>
      <c r="I837" t="s">
        <v>309</v>
      </c>
      <c r="J837" t="s">
        <v>3100</v>
      </c>
    </row>
    <row r="838" spans="1:10" x14ac:dyDescent="0.2">
      <c r="A838" t="s">
        <v>1752</v>
      </c>
      <c r="B838" t="s">
        <v>245</v>
      </c>
      <c r="C838" t="s">
        <v>250</v>
      </c>
      <c r="D838" t="s">
        <v>247</v>
      </c>
      <c r="E838">
        <v>8012</v>
      </c>
      <c r="F838" t="s">
        <v>2576</v>
      </c>
      <c r="G838" t="s">
        <v>248</v>
      </c>
      <c r="H838" t="s">
        <v>254</v>
      </c>
      <c r="I838" t="s">
        <v>273</v>
      </c>
      <c r="J838" t="s">
        <v>2809</v>
      </c>
    </row>
    <row r="839" spans="1:10" x14ac:dyDescent="0.2">
      <c r="A839" t="s">
        <v>1752</v>
      </c>
      <c r="B839" t="s">
        <v>245</v>
      </c>
      <c r="C839" t="s">
        <v>250</v>
      </c>
      <c r="D839" t="s">
        <v>247</v>
      </c>
      <c r="E839">
        <v>8051</v>
      </c>
      <c r="F839" t="s">
        <v>2577</v>
      </c>
      <c r="G839" t="s">
        <v>248</v>
      </c>
      <c r="H839" t="s">
        <v>254</v>
      </c>
      <c r="I839">
        <v>872</v>
      </c>
    </row>
    <row r="840" spans="1:10" x14ac:dyDescent="0.2">
      <c r="A840" t="s">
        <v>1752</v>
      </c>
      <c r="B840" t="s">
        <v>245</v>
      </c>
      <c r="C840" t="s">
        <v>250</v>
      </c>
      <c r="D840" t="s">
        <v>247</v>
      </c>
      <c r="E840">
        <v>8074</v>
      </c>
      <c r="F840" t="s">
        <v>1548</v>
      </c>
      <c r="G840" t="s">
        <v>248</v>
      </c>
      <c r="H840" t="s">
        <v>254</v>
      </c>
      <c r="I840">
        <v>686</v>
      </c>
    </row>
    <row r="841" spans="1:10" x14ac:dyDescent="0.2">
      <c r="A841" t="s">
        <v>1752</v>
      </c>
      <c r="B841" t="s">
        <v>245</v>
      </c>
      <c r="C841" t="s">
        <v>257</v>
      </c>
      <c r="D841" t="s">
        <v>247</v>
      </c>
      <c r="E841">
        <v>8090</v>
      </c>
      <c r="F841" t="s">
        <v>1620</v>
      </c>
      <c r="G841" t="s">
        <v>248</v>
      </c>
      <c r="H841" t="s">
        <v>254</v>
      </c>
      <c r="I841">
        <v>71</v>
      </c>
    </row>
    <row r="842" spans="1:10" x14ac:dyDescent="0.2">
      <c r="A842" t="s">
        <v>1752</v>
      </c>
      <c r="B842" t="s">
        <v>245</v>
      </c>
      <c r="C842" t="s">
        <v>250</v>
      </c>
      <c r="D842" t="s">
        <v>247</v>
      </c>
      <c r="E842">
        <v>8138</v>
      </c>
      <c r="F842" t="s">
        <v>339</v>
      </c>
      <c r="G842" t="s">
        <v>256</v>
      </c>
      <c r="H842" t="s">
        <v>254</v>
      </c>
      <c r="I842">
        <v>44</v>
      </c>
    </row>
    <row r="843" spans="1:10" x14ac:dyDescent="0.2">
      <c r="A843" t="s">
        <v>1752</v>
      </c>
      <c r="B843" t="s">
        <v>245</v>
      </c>
      <c r="C843" t="s">
        <v>250</v>
      </c>
      <c r="D843" t="s">
        <v>247</v>
      </c>
      <c r="E843">
        <v>8150</v>
      </c>
      <c r="F843" t="s">
        <v>798</v>
      </c>
      <c r="G843" t="s">
        <v>248</v>
      </c>
      <c r="H843" t="s">
        <v>254</v>
      </c>
      <c r="I843">
        <v>381</v>
      </c>
    </row>
    <row r="844" spans="1:10" x14ac:dyDescent="0.2">
      <c r="A844" t="s">
        <v>1752</v>
      </c>
      <c r="B844" t="s">
        <v>245</v>
      </c>
      <c r="C844" t="s">
        <v>250</v>
      </c>
      <c r="D844" t="s">
        <v>247</v>
      </c>
      <c r="E844">
        <v>8152</v>
      </c>
      <c r="F844" t="s">
        <v>2578</v>
      </c>
      <c r="G844" t="s">
        <v>256</v>
      </c>
      <c r="H844" t="s">
        <v>254</v>
      </c>
      <c r="I844">
        <v>31</v>
      </c>
    </row>
    <row r="845" spans="1:10" x14ac:dyDescent="0.2">
      <c r="A845" t="s">
        <v>1752</v>
      </c>
      <c r="B845" t="s">
        <v>245</v>
      </c>
      <c r="C845" t="s">
        <v>250</v>
      </c>
      <c r="D845" t="s">
        <v>247</v>
      </c>
      <c r="E845">
        <v>8154</v>
      </c>
      <c r="F845" t="s">
        <v>2579</v>
      </c>
      <c r="G845" t="s">
        <v>248</v>
      </c>
      <c r="H845" t="s">
        <v>254</v>
      </c>
      <c r="I845">
        <v>573</v>
      </c>
    </row>
    <row r="846" spans="1:10" x14ac:dyDescent="0.2">
      <c r="A846" t="s">
        <v>1752</v>
      </c>
      <c r="B846" t="s">
        <v>245</v>
      </c>
      <c r="C846" t="s">
        <v>250</v>
      </c>
      <c r="D846" t="s">
        <v>247</v>
      </c>
      <c r="E846">
        <v>8226</v>
      </c>
      <c r="F846" t="s">
        <v>2622</v>
      </c>
      <c r="G846" t="s">
        <v>256</v>
      </c>
      <c r="H846" t="s">
        <v>254</v>
      </c>
      <c r="I846">
        <v>31</v>
      </c>
    </row>
    <row r="847" spans="1:10" x14ac:dyDescent="0.2">
      <c r="A847" t="s">
        <v>1752</v>
      </c>
      <c r="B847" t="s">
        <v>245</v>
      </c>
      <c r="C847" t="s">
        <v>250</v>
      </c>
      <c r="D847" t="s">
        <v>247</v>
      </c>
      <c r="E847">
        <v>8252</v>
      </c>
      <c r="F847" t="s">
        <v>2623</v>
      </c>
      <c r="G847" t="s">
        <v>248</v>
      </c>
      <c r="H847" t="s">
        <v>258</v>
      </c>
      <c r="I847" t="s">
        <v>288</v>
      </c>
      <c r="J847" t="s">
        <v>3101</v>
      </c>
    </row>
    <row r="848" spans="1:10" x14ac:dyDescent="0.2">
      <c r="A848" t="s">
        <v>1752</v>
      </c>
      <c r="B848" t="s">
        <v>245</v>
      </c>
      <c r="C848" t="s">
        <v>250</v>
      </c>
      <c r="D848" t="s">
        <v>247</v>
      </c>
      <c r="E848">
        <v>8281</v>
      </c>
      <c r="F848" t="s">
        <v>2624</v>
      </c>
      <c r="G848" t="s">
        <v>248</v>
      </c>
      <c r="H848" t="s">
        <v>258</v>
      </c>
      <c r="I848">
        <v>411</v>
      </c>
    </row>
    <row r="849" spans="1:10" x14ac:dyDescent="0.2">
      <c r="A849" t="s">
        <v>1752</v>
      </c>
      <c r="B849" t="s">
        <v>245</v>
      </c>
      <c r="C849" t="s">
        <v>250</v>
      </c>
      <c r="D849" t="s">
        <v>247</v>
      </c>
      <c r="E849">
        <v>8769</v>
      </c>
      <c r="F849" t="s">
        <v>1593</v>
      </c>
      <c r="G849" t="s">
        <v>248</v>
      </c>
      <c r="H849" t="s">
        <v>253</v>
      </c>
      <c r="I849">
        <v>138</v>
      </c>
    </row>
    <row r="850" spans="1:10" x14ac:dyDescent="0.2">
      <c r="A850" t="s">
        <v>1752</v>
      </c>
      <c r="B850" t="s">
        <v>245</v>
      </c>
      <c r="C850" t="s">
        <v>250</v>
      </c>
      <c r="D850" t="s">
        <v>247</v>
      </c>
      <c r="E850">
        <v>9312</v>
      </c>
      <c r="F850" t="s">
        <v>2763</v>
      </c>
      <c r="G850" t="s">
        <v>248</v>
      </c>
      <c r="H850" t="s">
        <v>1484</v>
      </c>
      <c r="I850">
        <v>85</v>
      </c>
    </row>
    <row r="851" spans="1:10" x14ac:dyDescent="0.2">
      <c r="A851" t="s">
        <v>1752</v>
      </c>
      <c r="B851" t="s">
        <v>245</v>
      </c>
      <c r="C851" t="s">
        <v>250</v>
      </c>
      <c r="D851" t="s">
        <v>247</v>
      </c>
      <c r="E851">
        <v>9468</v>
      </c>
      <c r="F851" t="s">
        <v>3102</v>
      </c>
      <c r="G851" t="s">
        <v>248</v>
      </c>
      <c r="H851" t="s">
        <v>259</v>
      </c>
      <c r="I851" t="s">
        <v>273</v>
      </c>
      <c r="J851" t="s">
        <v>3103</v>
      </c>
    </row>
    <row r="852" spans="1:10" x14ac:dyDescent="0.2">
      <c r="A852" t="s">
        <v>1752</v>
      </c>
      <c r="B852" t="s">
        <v>245</v>
      </c>
      <c r="C852" t="s">
        <v>250</v>
      </c>
      <c r="D852" t="s">
        <v>247</v>
      </c>
      <c r="E852">
        <v>9613</v>
      </c>
      <c r="F852" t="s">
        <v>3104</v>
      </c>
      <c r="G852" t="s">
        <v>248</v>
      </c>
      <c r="H852" t="s">
        <v>259</v>
      </c>
      <c r="I852" t="s">
        <v>2464</v>
      </c>
      <c r="J852" t="s">
        <v>3105</v>
      </c>
    </row>
    <row r="853" spans="1:10" x14ac:dyDescent="0.2">
      <c r="A853" t="s">
        <v>1752</v>
      </c>
      <c r="B853" t="s">
        <v>245</v>
      </c>
      <c r="C853" t="s">
        <v>250</v>
      </c>
      <c r="D853" t="s">
        <v>247</v>
      </c>
      <c r="E853">
        <v>9639</v>
      </c>
      <c r="F853" t="s">
        <v>3106</v>
      </c>
      <c r="G853" t="s">
        <v>252</v>
      </c>
      <c r="H853" t="s">
        <v>253</v>
      </c>
      <c r="I853">
        <v>389</v>
      </c>
    </row>
    <row r="854" spans="1:10" x14ac:dyDescent="0.2">
      <c r="A854" t="s">
        <v>1752</v>
      </c>
      <c r="B854" t="s">
        <v>245</v>
      </c>
      <c r="C854" t="s">
        <v>257</v>
      </c>
      <c r="D854" t="s">
        <v>247</v>
      </c>
      <c r="E854">
        <v>9656</v>
      </c>
      <c r="F854" t="s">
        <v>1659</v>
      </c>
      <c r="G854" t="s">
        <v>256</v>
      </c>
      <c r="H854" t="s">
        <v>253</v>
      </c>
      <c r="I854">
        <v>51</v>
      </c>
    </row>
    <row r="855" spans="1:10" x14ac:dyDescent="0.2">
      <c r="A855" t="s">
        <v>1752</v>
      </c>
      <c r="B855" t="s">
        <v>245</v>
      </c>
      <c r="C855" t="s">
        <v>250</v>
      </c>
      <c r="D855" t="s">
        <v>247</v>
      </c>
      <c r="E855">
        <v>9728</v>
      </c>
      <c r="F855" t="s">
        <v>3107</v>
      </c>
      <c r="G855" t="s">
        <v>248</v>
      </c>
      <c r="H855" t="s">
        <v>253</v>
      </c>
      <c r="I855">
        <v>803</v>
      </c>
    </row>
    <row r="856" spans="1:10" x14ac:dyDescent="0.2">
      <c r="A856" t="s">
        <v>1752</v>
      </c>
      <c r="B856" t="s">
        <v>245</v>
      </c>
      <c r="C856" t="s">
        <v>250</v>
      </c>
      <c r="D856" t="s">
        <v>247</v>
      </c>
      <c r="E856">
        <v>9783</v>
      </c>
      <c r="F856" t="s">
        <v>3108</v>
      </c>
      <c r="G856" t="s">
        <v>248</v>
      </c>
      <c r="H856" t="s">
        <v>253</v>
      </c>
      <c r="I856" t="s">
        <v>266</v>
      </c>
      <c r="J856" t="s">
        <v>3109</v>
      </c>
    </row>
    <row r="857" spans="1:10" x14ac:dyDescent="0.2">
      <c r="A857" t="s">
        <v>1679</v>
      </c>
      <c r="B857" t="s">
        <v>245</v>
      </c>
      <c r="C857" t="s">
        <v>250</v>
      </c>
      <c r="D857" t="s">
        <v>247</v>
      </c>
      <c r="E857">
        <v>2321</v>
      </c>
      <c r="F857" t="s">
        <v>825</v>
      </c>
      <c r="G857" t="s">
        <v>252</v>
      </c>
      <c r="H857" t="s">
        <v>259</v>
      </c>
      <c r="I857">
        <v>35</v>
      </c>
    </row>
    <row r="858" spans="1:10" x14ac:dyDescent="0.2">
      <c r="A858" t="s">
        <v>1679</v>
      </c>
      <c r="B858" t="s">
        <v>245</v>
      </c>
      <c r="C858" t="s">
        <v>250</v>
      </c>
      <c r="D858" t="s">
        <v>247</v>
      </c>
      <c r="E858">
        <v>2981</v>
      </c>
      <c r="F858" t="s">
        <v>799</v>
      </c>
      <c r="G858" t="s">
        <v>260</v>
      </c>
      <c r="H858" t="s">
        <v>269</v>
      </c>
      <c r="I858">
        <v>65</v>
      </c>
    </row>
    <row r="859" spans="1:10" x14ac:dyDescent="0.2">
      <c r="A859" t="s">
        <v>1679</v>
      </c>
      <c r="B859" t="s">
        <v>245</v>
      </c>
      <c r="C859" t="s">
        <v>255</v>
      </c>
      <c r="D859" t="s">
        <v>247</v>
      </c>
      <c r="E859">
        <v>3300</v>
      </c>
      <c r="F859" t="s">
        <v>1609</v>
      </c>
      <c r="G859" t="s">
        <v>260</v>
      </c>
      <c r="H859" t="s">
        <v>269</v>
      </c>
      <c r="I859">
        <v>42</v>
      </c>
    </row>
    <row r="860" spans="1:10" x14ac:dyDescent="0.2">
      <c r="A860" t="s">
        <v>1679</v>
      </c>
      <c r="B860" t="s">
        <v>245</v>
      </c>
      <c r="C860" t="s">
        <v>246</v>
      </c>
      <c r="D860" t="s">
        <v>247</v>
      </c>
      <c r="E860">
        <v>3328</v>
      </c>
      <c r="F860" t="s">
        <v>1417</v>
      </c>
      <c r="G860" t="s">
        <v>248</v>
      </c>
      <c r="H860" t="s">
        <v>258</v>
      </c>
      <c r="I860">
        <v>139</v>
      </c>
    </row>
    <row r="861" spans="1:10" x14ac:dyDescent="0.2">
      <c r="A861" t="s">
        <v>1679</v>
      </c>
      <c r="B861" t="s">
        <v>245</v>
      </c>
      <c r="C861" t="s">
        <v>257</v>
      </c>
      <c r="D861" t="s">
        <v>247</v>
      </c>
      <c r="E861">
        <v>3416</v>
      </c>
      <c r="F861" t="s">
        <v>1561</v>
      </c>
      <c r="G861" t="s">
        <v>260</v>
      </c>
      <c r="H861" t="s">
        <v>258</v>
      </c>
      <c r="I861">
        <v>31</v>
      </c>
    </row>
    <row r="862" spans="1:10" x14ac:dyDescent="0.2">
      <c r="A862" t="s">
        <v>1679</v>
      </c>
      <c r="B862" t="s">
        <v>245</v>
      </c>
      <c r="C862" t="s">
        <v>257</v>
      </c>
      <c r="D862" t="s">
        <v>247</v>
      </c>
      <c r="E862">
        <v>3449</v>
      </c>
      <c r="F862" t="s">
        <v>1516</v>
      </c>
      <c r="G862" t="s">
        <v>256</v>
      </c>
      <c r="H862" t="s">
        <v>262</v>
      </c>
      <c r="I862">
        <v>268</v>
      </c>
    </row>
    <row r="863" spans="1:10" x14ac:dyDescent="0.2">
      <c r="A863" t="s">
        <v>1679</v>
      </c>
      <c r="B863" t="s">
        <v>245</v>
      </c>
      <c r="C863" t="s">
        <v>246</v>
      </c>
      <c r="D863" t="s">
        <v>247</v>
      </c>
      <c r="E863">
        <v>3689</v>
      </c>
      <c r="F863" t="s">
        <v>1425</v>
      </c>
      <c r="G863" t="s">
        <v>260</v>
      </c>
      <c r="H863" t="s">
        <v>259</v>
      </c>
      <c r="I863">
        <v>229</v>
      </c>
    </row>
    <row r="864" spans="1:10" x14ac:dyDescent="0.2">
      <c r="A864" t="s">
        <v>1679</v>
      </c>
      <c r="B864" t="s">
        <v>245</v>
      </c>
      <c r="C864" t="s">
        <v>257</v>
      </c>
      <c r="D864" t="s">
        <v>251</v>
      </c>
      <c r="E864">
        <v>3719</v>
      </c>
      <c r="F864" t="s">
        <v>2006</v>
      </c>
      <c r="G864" t="s">
        <v>252</v>
      </c>
      <c r="H864" t="s">
        <v>259</v>
      </c>
      <c r="I864">
        <v>27</v>
      </c>
    </row>
    <row r="865" spans="1:9" x14ac:dyDescent="0.2">
      <c r="A865" t="s">
        <v>1679</v>
      </c>
      <c r="B865" t="s">
        <v>245</v>
      </c>
      <c r="C865" t="s">
        <v>246</v>
      </c>
      <c r="D865" t="s">
        <v>247</v>
      </c>
      <c r="E865">
        <v>3747</v>
      </c>
      <c r="F865" t="s">
        <v>1611</v>
      </c>
      <c r="G865" t="s">
        <v>256</v>
      </c>
      <c r="H865" t="s">
        <v>259</v>
      </c>
      <c r="I865">
        <v>36</v>
      </c>
    </row>
    <row r="866" spans="1:9" x14ac:dyDescent="0.2">
      <c r="A866" t="s">
        <v>1679</v>
      </c>
      <c r="B866" t="s">
        <v>245</v>
      </c>
      <c r="C866" t="s">
        <v>255</v>
      </c>
      <c r="D866" t="s">
        <v>247</v>
      </c>
      <c r="E866">
        <v>3856</v>
      </c>
      <c r="F866" t="s">
        <v>343</v>
      </c>
      <c r="G866" t="s">
        <v>256</v>
      </c>
      <c r="H866" t="s">
        <v>268</v>
      </c>
      <c r="I866">
        <v>38</v>
      </c>
    </row>
    <row r="867" spans="1:9" x14ac:dyDescent="0.2">
      <c r="A867" t="s">
        <v>1679</v>
      </c>
      <c r="B867" t="s">
        <v>245</v>
      </c>
      <c r="C867" t="s">
        <v>257</v>
      </c>
      <c r="D867" t="s">
        <v>247</v>
      </c>
      <c r="E867">
        <v>3904</v>
      </c>
      <c r="F867" t="s">
        <v>1585</v>
      </c>
      <c r="G867" t="s">
        <v>260</v>
      </c>
      <c r="H867" t="s">
        <v>259</v>
      </c>
      <c r="I867">
        <v>118</v>
      </c>
    </row>
    <row r="868" spans="1:9" x14ac:dyDescent="0.2">
      <c r="A868" t="s">
        <v>1679</v>
      </c>
      <c r="B868" t="s">
        <v>245</v>
      </c>
      <c r="C868" t="s">
        <v>257</v>
      </c>
      <c r="D868" t="s">
        <v>247</v>
      </c>
      <c r="E868">
        <v>3964</v>
      </c>
      <c r="F868" t="s">
        <v>817</v>
      </c>
      <c r="G868" t="s">
        <v>248</v>
      </c>
      <c r="H868" t="s">
        <v>259</v>
      </c>
      <c r="I868">
        <v>296</v>
      </c>
    </row>
    <row r="869" spans="1:9" x14ac:dyDescent="0.2">
      <c r="A869" t="s">
        <v>1679</v>
      </c>
      <c r="B869" t="s">
        <v>245</v>
      </c>
      <c r="C869" t="s">
        <v>257</v>
      </c>
      <c r="D869" t="s">
        <v>251</v>
      </c>
      <c r="E869">
        <v>3981</v>
      </c>
      <c r="F869" t="s">
        <v>1612</v>
      </c>
      <c r="G869" t="s">
        <v>248</v>
      </c>
      <c r="H869" t="s">
        <v>259</v>
      </c>
      <c r="I869">
        <v>118</v>
      </c>
    </row>
    <row r="870" spans="1:9" x14ac:dyDescent="0.2">
      <c r="A870" t="s">
        <v>1679</v>
      </c>
      <c r="B870" t="s">
        <v>245</v>
      </c>
      <c r="C870" t="s">
        <v>246</v>
      </c>
      <c r="D870" t="s">
        <v>247</v>
      </c>
      <c r="E870">
        <v>3993</v>
      </c>
      <c r="F870" t="s">
        <v>1595</v>
      </c>
      <c r="G870" t="s">
        <v>260</v>
      </c>
      <c r="H870" t="s">
        <v>259</v>
      </c>
      <c r="I870">
        <v>911</v>
      </c>
    </row>
    <row r="871" spans="1:9" x14ac:dyDescent="0.2">
      <c r="A871" t="s">
        <v>1679</v>
      </c>
      <c r="B871" t="s">
        <v>245</v>
      </c>
      <c r="C871" t="s">
        <v>257</v>
      </c>
      <c r="D871" t="s">
        <v>247</v>
      </c>
      <c r="E871">
        <v>4251</v>
      </c>
      <c r="F871" t="s">
        <v>344</v>
      </c>
      <c r="G871" t="s">
        <v>256</v>
      </c>
      <c r="H871" t="s">
        <v>261</v>
      </c>
      <c r="I871">
        <v>111</v>
      </c>
    </row>
    <row r="872" spans="1:9" x14ac:dyDescent="0.2">
      <c r="A872" t="s">
        <v>1679</v>
      </c>
      <c r="B872" t="s">
        <v>245</v>
      </c>
      <c r="C872" t="s">
        <v>257</v>
      </c>
      <c r="D872" t="s">
        <v>251</v>
      </c>
      <c r="E872">
        <v>4356</v>
      </c>
      <c r="F872" t="s">
        <v>2078</v>
      </c>
      <c r="G872" t="s">
        <v>252</v>
      </c>
      <c r="H872" t="s">
        <v>259</v>
      </c>
      <c r="I872">
        <v>73</v>
      </c>
    </row>
    <row r="873" spans="1:9" x14ac:dyDescent="0.2">
      <c r="A873" t="s">
        <v>1679</v>
      </c>
      <c r="B873" t="s">
        <v>245</v>
      </c>
      <c r="C873" t="s">
        <v>255</v>
      </c>
      <c r="D873" t="s">
        <v>247</v>
      </c>
      <c r="E873">
        <v>4391</v>
      </c>
      <c r="F873" t="s">
        <v>826</v>
      </c>
      <c r="G873" t="s">
        <v>260</v>
      </c>
      <c r="H873" t="s">
        <v>259</v>
      </c>
      <c r="I873">
        <v>65</v>
      </c>
    </row>
    <row r="874" spans="1:9" x14ac:dyDescent="0.2">
      <c r="A874" t="s">
        <v>1679</v>
      </c>
      <c r="B874" t="s">
        <v>245</v>
      </c>
      <c r="C874" t="s">
        <v>250</v>
      </c>
      <c r="D874" t="s">
        <v>247</v>
      </c>
      <c r="E874">
        <v>4437</v>
      </c>
      <c r="F874" t="s">
        <v>1428</v>
      </c>
      <c r="G874" t="s">
        <v>260</v>
      </c>
      <c r="H874" t="s">
        <v>259</v>
      </c>
      <c r="I874">
        <v>34</v>
      </c>
    </row>
    <row r="875" spans="1:9" x14ac:dyDescent="0.2">
      <c r="A875" t="s">
        <v>1679</v>
      </c>
      <c r="B875" t="s">
        <v>245</v>
      </c>
      <c r="C875" t="s">
        <v>257</v>
      </c>
      <c r="D875" t="s">
        <v>251</v>
      </c>
      <c r="E875">
        <v>4448</v>
      </c>
      <c r="F875" t="s">
        <v>345</v>
      </c>
      <c r="G875" t="s">
        <v>260</v>
      </c>
      <c r="H875" t="s">
        <v>259</v>
      </c>
      <c r="I875">
        <v>626</v>
      </c>
    </row>
    <row r="876" spans="1:9" x14ac:dyDescent="0.2">
      <c r="A876" t="s">
        <v>1679</v>
      </c>
      <c r="B876" t="s">
        <v>245</v>
      </c>
      <c r="C876" t="s">
        <v>257</v>
      </c>
      <c r="D876" t="s">
        <v>251</v>
      </c>
      <c r="E876">
        <v>4450</v>
      </c>
      <c r="F876" t="s">
        <v>346</v>
      </c>
      <c r="G876" t="s">
        <v>260</v>
      </c>
      <c r="H876" t="s">
        <v>259</v>
      </c>
      <c r="I876">
        <v>33</v>
      </c>
    </row>
    <row r="877" spans="1:9" x14ac:dyDescent="0.2">
      <c r="A877" t="s">
        <v>1679</v>
      </c>
      <c r="B877" t="s">
        <v>245</v>
      </c>
      <c r="C877" t="s">
        <v>257</v>
      </c>
      <c r="D877" t="s">
        <v>251</v>
      </c>
      <c r="E877">
        <v>4476</v>
      </c>
      <c r="F877" t="s">
        <v>348</v>
      </c>
      <c r="G877" t="s">
        <v>260</v>
      </c>
      <c r="H877" t="s">
        <v>259</v>
      </c>
      <c r="I877">
        <v>86</v>
      </c>
    </row>
    <row r="878" spans="1:9" x14ac:dyDescent="0.2">
      <c r="A878" t="s">
        <v>1679</v>
      </c>
      <c r="B878" t="s">
        <v>245</v>
      </c>
      <c r="C878" t="s">
        <v>257</v>
      </c>
      <c r="D878" t="s">
        <v>251</v>
      </c>
      <c r="E878">
        <v>4482</v>
      </c>
      <c r="F878" t="s">
        <v>747</v>
      </c>
      <c r="G878" t="s">
        <v>260</v>
      </c>
      <c r="H878" t="s">
        <v>259</v>
      </c>
      <c r="I878">
        <v>178</v>
      </c>
    </row>
    <row r="879" spans="1:9" x14ac:dyDescent="0.2">
      <c r="A879" t="s">
        <v>1679</v>
      </c>
      <c r="B879" t="s">
        <v>245</v>
      </c>
      <c r="C879" t="s">
        <v>250</v>
      </c>
      <c r="D879" t="s">
        <v>247</v>
      </c>
      <c r="E879">
        <v>4484</v>
      </c>
      <c r="F879" t="s">
        <v>748</v>
      </c>
      <c r="G879" t="s">
        <v>260</v>
      </c>
      <c r="H879" t="s">
        <v>259</v>
      </c>
      <c r="I879">
        <v>125</v>
      </c>
    </row>
    <row r="880" spans="1:9" x14ac:dyDescent="0.2">
      <c r="A880" t="s">
        <v>1679</v>
      </c>
      <c r="B880" t="s">
        <v>245</v>
      </c>
      <c r="C880" t="s">
        <v>257</v>
      </c>
      <c r="D880" t="s">
        <v>251</v>
      </c>
      <c r="E880">
        <v>4487</v>
      </c>
      <c r="F880" t="s">
        <v>800</v>
      </c>
      <c r="G880" t="s">
        <v>260</v>
      </c>
      <c r="H880" t="s">
        <v>259</v>
      </c>
      <c r="I880">
        <v>104</v>
      </c>
    </row>
    <row r="881" spans="1:10" x14ac:dyDescent="0.2">
      <c r="A881" t="s">
        <v>1679</v>
      </c>
      <c r="B881" t="s">
        <v>245</v>
      </c>
      <c r="C881" t="s">
        <v>250</v>
      </c>
      <c r="D881" t="s">
        <v>251</v>
      </c>
      <c r="E881">
        <v>4488</v>
      </c>
      <c r="F881" t="s">
        <v>827</v>
      </c>
      <c r="G881" t="s">
        <v>260</v>
      </c>
      <c r="H881" t="s">
        <v>259</v>
      </c>
      <c r="I881" t="s">
        <v>273</v>
      </c>
      <c r="J881" t="s">
        <v>3000</v>
      </c>
    </row>
    <row r="882" spans="1:10" x14ac:dyDescent="0.2">
      <c r="A882" t="s">
        <v>1679</v>
      </c>
      <c r="B882" t="s">
        <v>245</v>
      </c>
      <c r="C882" t="s">
        <v>257</v>
      </c>
      <c r="D882" t="s">
        <v>251</v>
      </c>
      <c r="E882">
        <v>4493</v>
      </c>
      <c r="F882" t="s">
        <v>1614</v>
      </c>
      <c r="G882" t="s">
        <v>260</v>
      </c>
      <c r="H882" t="s">
        <v>259</v>
      </c>
      <c r="I882">
        <v>626</v>
      </c>
    </row>
    <row r="883" spans="1:10" x14ac:dyDescent="0.2">
      <c r="A883" t="s">
        <v>1679</v>
      </c>
      <c r="B883" t="s">
        <v>245</v>
      </c>
      <c r="C883" t="s">
        <v>257</v>
      </c>
      <c r="D883" t="s">
        <v>251</v>
      </c>
      <c r="E883">
        <v>4595</v>
      </c>
      <c r="F883" t="s">
        <v>1532</v>
      </c>
      <c r="G883" t="s">
        <v>256</v>
      </c>
      <c r="H883" t="s">
        <v>283</v>
      </c>
      <c r="I883">
        <v>136</v>
      </c>
    </row>
    <row r="884" spans="1:10" x14ac:dyDescent="0.2">
      <c r="A884" t="s">
        <v>1679</v>
      </c>
      <c r="B884" t="s">
        <v>245</v>
      </c>
      <c r="C884" t="s">
        <v>250</v>
      </c>
      <c r="D884" t="s">
        <v>247</v>
      </c>
      <c r="E884">
        <v>4691</v>
      </c>
      <c r="F884" t="s">
        <v>351</v>
      </c>
      <c r="G884" t="s">
        <v>256</v>
      </c>
      <c r="H884" t="s">
        <v>253</v>
      </c>
      <c r="I884">
        <v>93</v>
      </c>
    </row>
    <row r="885" spans="1:10" x14ac:dyDescent="0.2">
      <c r="A885" t="s">
        <v>1679</v>
      </c>
      <c r="B885" t="s">
        <v>245</v>
      </c>
      <c r="C885" t="s">
        <v>255</v>
      </c>
      <c r="D885" t="s">
        <v>247</v>
      </c>
      <c r="E885">
        <v>4845</v>
      </c>
      <c r="F885" t="s">
        <v>352</v>
      </c>
      <c r="G885" t="s">
        <v>248</v>
      </c>
      <c r="H885" t="s">
        <v>259</v>
      </c>
      <c r="I885">
        <v>129</v>
      </c>
    </row>
    <row r="886" spans="1:10" x14ac:dyDescent="0.2">
      <c r="A886" t="s">
        <v>1679</v>
      </c>
      <c r="B886" t="s">
        <v>245</v>
      </c>
      <c r="C886" t="s">
        <v>250</v>
      </c>
      <c r="D886" t="s">
        <v>247</v>
      </c>
      <c r="E886">
        <v>5195</v>
      </c>
      <c r="F886" t="s">
        <v>2007</v>
      </c>
      <c r="G886" t="s">
        <v>248</v>
      </c>
      <c r="H886" t="s">
        <v>337</v>
      </c>
      <c r="I886">
        <v>310</v>
      </c>
    </row>
    <row r="887" spans="1:10" x14ac:dyDescent="0.2">
      <c r="A887" t="s">
        <v>1679</v>
      </c>
      <c r="B887" t="s">
        <v>245</v>
      </c>
      <c r="C887" t="s">
        <v>257</v>
      </c>
      <c r="D887" t="s">
        <v>251</v>
      </c>
      <c r="E887">
        <v>5216</v>
      </c>
      <c r="F887" t="s">
        <v>2500</v>
      </c>
      <c r="G887" t="s">
        <v>252</v>
      </c>
      <c r="H887" t="s">
        <v>281</v>
      </c>
      <c r="I887">
        <v>49</v>
      </c>
    </row>
    <row r="888" spans="1:10" x14ac:dyDescent="0.2">
      <c r="A888" t="s">
        <v>1679</v>
      </c>
      <c r="B888" t="s">
        <v>245</v>
      </c>
      <c r="C888" t="s">
        <v>250</v>
      </c>
      <c r="D888" t="s">
        <v>247</v>
      </c>
      <c r="E888">
        <v>5463</v>
      </c>
      <c r="F888" t="s">
        <v>2040</v>
      </c>
      <c r="G888" t="s">
        <v>248</v>
      </c>
      <c r="H888" t="s">
        <v>390</v>
      </c>
      <c r="I888" t="s">
        <v>266</v>
      </c>
      <c r="J888" t="s">
        <v>3110</v>
      </c>
    </row>
    <row r="889" spans="1:10" x14ac:dyDescent="0.2">
      <c r="A889" t="s">
        <v>1679</v>
      </c>
      <c r="B889" t="s">
        <v>245</v>
      </c>
      <c r="C889" t="s">
        <v>246</v>
      </c>
      <c r="D889" t="s">
        <v>251</v>
      </c>
      <c r="E889">
        <v>6194</v>
      </c>
      <c r="F889" t="s">
        <v>1566</v>
      </c>
      <c r="G889" t="s">
        <v>248</v>
      </c>
      <c r="H889" t="s">
        <v>253</v>
      </c>
      <c r="I889">
        <v>424</v>
      </c>
    </row>
    <row r="890" spans="1:10" x14ac:dyDescent="0.2">
      <c r="A890" t="s">
        <v>1679</v>
      </c>
      <c r="B890" t="s">
        <v>245</v>
      </c>
      <c r="C890" t="s">
        <v>250</v>
      </c>
      <c r="D890" t="s">
        <v>251</v>
      </c>
      <c r="E890">
        <v>6231</v>
      </c>
      <c r="F890" t="s">
        <v>2079</v>
      </c>
      <c r="G890" t="s">
        <v>256</v>
      </c>
      <c r="H890" t="s">
        <v>264</v>
      </c>
      <c r="I890">
        <v>152</v>
      </c>
    </row>
    <row r="891" spans="1:10" x14ac:dyDescent="0.2">
      <c r="A891" t="s">
        <v>1679</v>
      </c>
      <c r="B891" t="s">
        <v>245</v>
      </c>
      <c r="C891" t="s">
        <v>255</v>
      </c>
      <c r="D891" t="s">
        <v>247</v>
      </c>
      <c r="E891">
        <v>6239</v>
      </c>
      <c r="F891" t="s">
        <v>828</v>
      </c>
      <c r="G891" t="s">
        <v>252</v>
      </c>
      <c r="H891" t="s">
        <v>264</v>
      </c>
      <c r="I891">
        <v>68</v>
      </c>
    </row>
    <row r="892" spans="1:10" x14ac:dyDescent="0.2">
      <c r="A892" t="s">
        <v>1679</v>
      </c>
      <c r="B892" t="s">
        <v>245</v>
      </c>
      <c r="C892" t="s">
        <v>250</v>
      </c>
      <c r="D892" t="s">
        <v>247</v>
      </c>
      <c r="E892">
        <v>6494</v>
      </c>
      <c r="F892" t="s">
        <v>2331</v>
      </c>
      <c r="G892" t="s">
        <v>252</v>
      </c>
      <c r="H892" t="s">
        <v>264</v>
      </c>
      <c r="I892">
        <v>32</v>
      </c>
    </row>
    <row r="893" spans="1:10" x14ac:dyDescent="0.2">
      <c r="A893" t="s">
        <v>1679</v>
      </c>
      <c r="B893" t="s">
        <v>245</v>
      </c>
      <c r="C893" t="s">
        <v>257</v>
      </c>
      <c r="D893" t="s">
        <v>247</v>
      </c>
      <c r="E893">
        <v>6546</v>
      </c>
      <c r="F893" t="s">
        <v>2658</v>
      </c>
      <c r="G893" t="s">
        <v>248</v>
      </c>
      <c r="H893" t="s">
        <v>253</v>
      </c>
      <c r="I893">
        <v>71</v>
      </c>
    </row>
    <row r="894" spans="1:10" x14ac:dyDescent="0.2">
      <c r="A894" t="s">
        <v>1679</v>
      </c>
      <c r="B894" t="s">
        <v>245</v>
      </c>
      <c r="C894" t="s">
        <v>255</v>
      </c>
      <c r="D894" t="s">
        <v>251</v>
      </c>
      <c r="E894">
        <v>6597</v>
      </c>
      <c r="F894" t="s">
        <v>353</v>
      </c>
      <c r="G894" t="s">
        <v>260</v>
      </c>
      <c r="H894" t="s">
        <v>268</v>
      </c>
      <c r="I894">
        <v>136</v>
      </c>
    </row>
    <row r="895" spans="1:10" x14ac:dyDescent="0.2">
      <c r="A895" t="s">
        <v>1679</v>
      </c>
      <c r="B895" t="s">
        <v>245</v>
      </c>
      <c r="C895" t="s">
        <v>257</v>
      </c>
      <c r="D895" t="s">
        <v>247</v>
      </c>
      <c r="E895">
        <v>7048</v>
      </c>
      <c r="F895" t="s">
        <v>2828</v>
      </c>
      <c r="G895" t="s">
        <v>260</v>
      </c>
      <c r="H895" t="s">
        <v>253</v>
      </c>
      <c r="I895">
        <v>165</v>
      </c>
    </row>
    <row r="896" spans="1:10" x14ac:dyDescent="0.2">
      <c r="A896" t="s">
        <v>1679</v>
      </c>
      <c r="B896" t="s">
        <v>245</v>
      </c>
      <c r="C896" t="s">
        <v>250</v>
      </c>
      <c r="D896" t="s">
        <v>251</v>
      </c>
      <c r="E896">
        <v>7079</v>
      </c>
      <c r="F896" t="s">
        <v>830</v>
      </c>
      <c r="G896" t="s">
        <v>260</v>
      </c>
      <c r="H896" t="s">
        <v>253</v>
      </c>
      <c r="I896">
        <v>69</v>
      </c>
    </row>
    <row r="897" spans="1:10" x14ac:dyDescent="0.2">
      <c r="A897" t="s">
        <v>1679</v>
      </c>
      <c r="B897" t="s">
        <v>245</v>
      </c>
      <c r="C897" t="s">
        <v>257</v>
      </c>
      <c r="D897" t="s">
        <v>247</v>
      </c>
      <c r="E897">
        <v>7080</v>
      </c>
      <c r="F897" t="s">
        <v>831</v>
      </c>
      <c r="G897" t="s">
        <v>260</v>
      </c>
      <c r="H897" t="s">
        <v>253</v>
      </c>
      <c r="I897">
        <v>28</v>
      </c>
    </row>
    <row r="898" spans="1:10" x14ac:dyDescent="0.2">
      <c r="A898" t="s">
        <v>1679</v>
      </c>
      <c r="B898" t="s">
        <v>245</v>
      </c>
      <c r="C898" t="s">
        <v>250</v>
      </c>
      <c r="D898" t="s">
        <v>247</v>
      </c>
      <c r="E898">
        <v>7091</v>
      </c>
      <c r="F898" t="s">
        <v>1660</v>
      </c>
      <c r="G898" t="s">
        <v>260</v>
      </c>
      <c r="H898" t="s">
        <v>253</v>
      </c>
      <c r="I898">
        <v>51</v>
      </c>
    </row>
    <row r="899" spans="1:10" x14ac:dyDescent="0.2">
      <c r="A899" t="s">
        <v>1679</v>
      </c>
      <c r="B899" t="s">
        <v>245</v>
      </c>
      <c r="C899" t="s">
        <v>257</v>
      </c>
      <c r="D899" t="s">
        <v>247</v>
      </c>
      <c r="E899">
        <v>7093</v>
      </c>
      <c r="F899" t="s">
        <v>1661</v>
      </c>
      <c r="G899" t="s">
        <v>260</v>
      </c>
      <c r="H899" t="s">
        <v>253</v>
      </c>
      <c r="I899">
        <v>56</v>
      </c>
    </row>
    <row r="900" spans="1:10" x14ac:dyDescent="0.2">
      <c r="A900" t="s">
        <v>1679</v>
      </c>
      <c r="B900" t="s">
        <v>245</v>
      </c>
      <c r="C900" t="s">
        <v>250</v>
      </c>
      <c r="D900" t="s">
        <v>247</v>
      </c>
      <c r="E900">
        <v>7094</v>
      </c>
      <c r="F900" t="s">
        <v>1662</v>
      </c>
      <c r="G900" t="s">
        <v>260</v>
      </c>
      <c r="H900" t="s">
        <v>253</v>
      </c>
      <c r="I900">
        <v>210</v>
      </c>
    </row>
    <row r="901" spans="1:10" x14ac:dyDescent="0.2">
      <c r="A901" t="s">
        <v>1679</v>
      </c>
      <c r="B901" t="s">
        <v>245</v>
      </c>
      <c r="C901" t="s">
        <v>255</v>
      </c>
      <c r="D901" t="s">
        <v>247</v>
      </c>
      <c r="E901">
        <v>7325</v>
      </c>
      <c r="F901" t="s">
        <v>371</v>
      </c>
      <c r="G901" t="s">
        <v>260</v>
      </c>
      <c r="H901" t="s">
        <v>372</v>
      </c>
      <c r="I901">
        <v>107</v>
      </c>
    </row>
    <row r="902" spans="1:10" x14ac:dyDescent="0.2">
      <c r="A902" t="s">
        <v>1679</v>
      </c>
      <c r="B902" t="s">
        <v>245</v>
      </c>
      <c r="C902" t="s">
        <v>250</v>
      </c>
      <c r="D902" t="s">
        <v>247</v>
      </c>
      <c r="E902">
        <v>7567</v>
      </c>
      <c r="F902" t="s">
        <v>2501</v>
      </c>
      <c r="G902" t="s">
        <v>252</v>
      </c>
      <c r="H902" t="s">
        <v>254</v>
      </c>
      <c r="I902">
        <v>25</v>
      </c>
    </row>
    <row r="903" spans="1:10" x14ac:dyDescent="0.2">
      <c r="A903" t="s">
        <v>1679</v>
      </c>
      <c r="B903" t="s">
        <v>245</v>
      </c>
      <c r="C903" t="s">
        <v>250</v>
      </c>
      <c r="D903" t="s">
        <v>247</v>
      </c>
      <c r="E903">
        <v>7670</v>
      </c>
      <c r="F903" t="s">
        <v>1578</v>
      </c>
      <c r="G903" t="s">
        <v>256</v>
      </c>
      <c r="H903" t="s">
        <v>254</v>
      </c>
      <c r="I903">
        <v>62</v>
      </c>
    </row>
    <row r="904" spans="1:10" x14ac:dyDescent="0.2">
      <c r="A904" t="s">
        <v>1679</v>
      </c>
      <c r="B904" t="s">
        <v>245</v>
      </c>
      <c r="C904" t="s">
        <v>255</v>
      </c>
      <c r="D904" t="s">
        <v>251</v>
      </c>
      <c r="E904">
        <v>7674</v>
      </c>
      <c r="F904" t="s">
        <v>1545</v>
      </c>
      <c r="G904" t="s">
        <v>260</v>
      </c>
      <c r="H904" t="s">
        <v>258</v>
      </c>
      <c r="I904">
        <v>56</v>
      </c>
    </row>
    <row r="905" spans="1:10" x14ac:dyDescent="0.2">
      <c r="A905" t="s">
        <v>1679</v>
      </c>
      <c r="B905" t="s">
        <v>245</v>
      </c>
      <c r="C905" t="s">
        <v>246</v>
      </c>
      <c r="D905" t="s">
        <v>247</v>
      </c>
      <c r="E905">
        <v>7681</v>
      </c>
      <c r="F905" t="s">
        <v>354</v>
      </c>
      <c r="G905" t="s">
        <v>256</v>
      </c>
      <c r="H905" t="s">
        <v>254</v>
      </c>
      <c r="I905">
        <v>33</v>
      </c>
    </row>
    <row r="906" spans="1:10" x14ac:dyDescent="0.2">
      <c r="A906" t="s">
        <v>1679</v>
      </c>
      <c r="B906" t="s">
        <v>245</v>
      </c>
      <c r="C906" t="s">
        <v>250</v>
      </c>
      <c r="D906" t="s">
        <v>247</v>
      </c>
      <c r="E906">
        <v>7686</v>
      </c>
      <c r="F906" t="s">
        <v>801</v>
      </c>
      <c r="G906" t="s">
        <v>256</v>
      </c>
      <c r="H906" t="s">
        <v>254</v>
      </c>
      <c r="I906">
        <v>104</v>
      </c>
    </row>
    <row r="907" spans="1:10" x14ac:dyDescent="0.2">
      <c r="A907" t="s">
        <v>1679</v>
      </c>
      <c r="B907" t="s">
        <v>245</v>
      </c>
      <c r="C907" t="s">
        <v>250</v>
      </c>
      <c r="D907" t="s">
        <v>251</v>
      </c>
      <c r="E907">
        <v>7688</v>
      </c>
      <c r="F907" t="s">
        <v>1601</v>
      </c>
      <c r="G907" t="s">
        <v>252</v>
      </c>
      <c r="H907" t="s">
        <v>258</v>
      </c>
      <c r="I907">
        <v>40</v>
      </c>
    </row>
    <row r="908" spans="1:10" x14ac:dyDescent="0.2">
      <c r="A908" t="s">
        <v>1679</v>
      </c>
      <c r="B908" t="s">
        <v>245</v>
      </c>
      <c r="C908" t="s">
        <v>250</v>
      </c>
      <c r="D908" t="s">
        <v>247</v>
      </c>
      <c r="E908">
        <v>7729</v>
      </c>
      <c r="F908" t="s">
        <v>2502</v>
      </c>
      <c r="G908" t="s">
        <v>248</v>
      </c>
      <c r="H908" t="s">
        <v>308</v>
      </c>
      <c r="I908" t="s">
        <v>273</v>
      </c>
      <c r="J908" t="s">
        <v>3111</v>
      </c>
    </row>
    <row r="909" spans="1:10" x14ac:dyDescent="0.2">
      <c r="A909" t="s">
        <v>1679</v>
      </c>
      <c r="B909" t="s">
        <v>245</v>
      </c>
      <c r="C909" t="s">
        <v>250</v>
      </c>
      <c r="D909" t="s">
        <v>247</v>
      </c>
      <c r="E909">
        <v>7762</v>
      </c>
      <c r="F909" t="s">
        <v>2528</v>
      </c>
      <c r="G909" t="s">
        <v>248</v>
      </c>
      <c r="H909" t="s">
        <v>308</v>
      </c>
      <c r="I909" t="s">
        <v>273</v>
      </c>
      <c r="J909" t="s">
        <v>3112</v>
      </c>
    </row>
    <row r="910" spans="1:10" x14ac:dyDescent="0.2">
      <c r="A910" t="s">
        <v>1679</v>
      </c>
      <c r="B910" t="s">
        <v>245</v>
      </c>
      <c r="C910" t="s">
        <v>246</v>
      </c>
      <c r="D910" t="s">
        <v>251</v>
      </c>
      <c r="E910">
        <v>7800</v>
      </c>
      <c r="F910" t="s">
        <v>355</v>
      </c>
      <c r="G910" t="s">
        <v>252</v>
      </c>
      <c r="H910" t="s">
        <v>265</v>
      </c>
      <c r="I910">
        <v>24</v>
      </c>
    </row>
    <row r="911" spans="1:10" x14ac:dyDescent="0.2">
      <c r="A911" t="s">
        <v>1679</v>
      </c>
      <c r="B911" t="s">
        <v>245</v>
      </c>
      <c r="C911" t="s">
        <v>255</v>
      </c>
      <c r="D911" t="s">
        <v>247</v>
      </c>
      <c r="E911">
        <v>7813</v>
      </c>
      <c r="F911" t="s">
        <v>338</v>
      </c>
      <c r="G911" t="s">
        <v>260</v>
      </c>
      <c r="H911" t="s">
        <v>265</v>
      </c>
      <c r="I911">
        <v>64</v>
      </c>
    </row>
    <row r="912" spans="1:10" x14ac:dyDescent="0.2">
      <c r="A912" t="s">
        <v>1679</v>
      </c>
      <c r="B912" t="s">
        <v>245</v>
      </c>
      <c r="C912" t="s">
        <v>246</v>
      </c>
      <c r="D912" t="s">
        <v>247</v>
      </c>
      <c r="E912">
        <v>7869</v>
      </c>
      <c r="F912" t="s">
        <v>1668</v>
      </c>
      <c r="G912" t="s">
        <v>252</v>
      </c>
      <c r="H912" t="s">
        <v>265</v>
      </c>
      <c r="I912">
        <v>11</v>
      </c>
    </row>
    <row r="913" spans="1:10" x14ac:dyDescent="0.2">
      <c r="A913" t="s">
        <v>1679</v>
      </c>
      <c r="B913" t="s">
        <v>245</v>
      </c>
      <c r="C913" t="s">
        <v>246</v>
      </c>
      <c r="D913" t="s">
        <v>247</v>
      </c>
      <c r="E913">
        <v>8789</v>
      </c>
      <c r="F913" t="s">
        <v>2529</v>
      </c>
      <c r="G913" t="s">
        <v>260</v>
      </c>
      <c r="H913" t="s">
        <v>276</v>
      </c>
      <c r="I913">
        <v>103</v>
      </c>
    </row>
    <row r="914" spans="1:10" x14ac:dyDescent="0.2">
      <c r="A914" t="s">
        <v>1679</v>
      </c>
      <c r="B914" t="s">
        <v>245</v>
      </c>
      <c r="C914" t="s">
        <v>255</v>
      </c>
      <c r="D914" t="s">
        <v>247</v>
      </c>
      <c r="E914">
        <v>8928</v>
      </c>
      <c r="F914" t="s">
        <v>373</v>
      </c>
      <c r="G914" t="s">
        <v>248</v>
      </c>
      <c r="H914" t="s">
        <v>269</v>
      </c>
      <c r="I914">
        <v>205</v>
      </c>
    </row>
    <row r="915" spans="1:10" x14ac:dyDescent="0.2">
      <c r="A915" t="s">
        <v>1679</v>
      </c>
      <c r="B915" t="s">
        <v>245</v>
      </c>
      <c r="C915" t="s">
        <v>250</v>
      </c>
      <c r="D915" t="s">
        <v>251</v>
      </c>
      <c r="E915">
        <v>9266</v>
      </c>
      <c r="F915" t="s">
        <v>2764</v>
      </c>
      <c r="G915" t="s">
        <v>248</v>
      </c>
      <c r="H915" t="s">
        <v>258</v>
      </c>
      <c r="I915">
        <v>38</v>
      </c>
    </row>
    <row r="916" spans="1:10" x14ac:dyDescent="0.2">
      <c r="A916" t="s">
        <v>1679</v>
      </c>
      <c r="B916" t="s">
        <v>245</v>
      </c>
      <c r="C916" t="s">
        <v>255</v>
      </c>
      <c r="D916" t="s">
        <v>251</v>
      </c>
      <c r="E916">
        <v>9284</v>
      </c>
      <c r="F916" t="s">
        <v>1681</v>
      </c>
      <c r="G916" t="s">
        <v>277</v>
      </c>
      <c r="H916" t="s">
        <v>278</v>
      </c>
      <c r="I916">
        <v>273</v>
      </c>
    </row>
    <row r="917" spans="1:10" x14ac:dyDescent="0.2">
      <c r="A917" t="s">
        <v>1679</v>
      </c>
      <c r="B917" t="s">
        <v>245</v>
      </c>
      <c r="C917" t="s">
        <v>250</v>
      </c>
      <c r="D917" t="s">
        <v>247</v>
      </c>
      <c r="E917">
        <v>9364</v>
      </c>
      <c r="F917" t="s">
        <v>2830</v>
      </c>
      <c r="G917" t="s">
        <v>248</v>
      </c>
      <c r="H917" t="s">
        <v>1484</v>
      </c>
      <c r="I917" t="s">
        <v>266</v>
      </c>
      <c r="J917" t="s">
        <v>2826</v>
      </c>
    </row>
    <row r="918" spans="1:10" x14ac:dyDescent="0.2">
      <c r="A918" t="s">
        <v>1679</v>
      </c>
      <c r="B918" t="s">
        <v>245</v>
      </c>
      <c r="C918" t="s">
        <v>246</v>
      </c>
      <c r="D918" t="s">
        <v>247</v>
      </c>
      <c r="E918">
        <v>9869</v>
      </c>
      <c r="F918" t="s">
        <v>2008</v>
      </c>
      <c r="G918" t="s">
        <v>248</v>
      </c>
      <c r="H918" t="s">
        <v>254</v>
      </c>
      <c r="I918" t="s">
        <v>273</v>
      </c>
      <c r="J918" t="s">
        <v>3113</v>
      </c>
    </row>
    <row r="919" spans="1:10" x14ac:dyDescent="0.2">
      <c r="A919" t="s">
        <v>3114</v>
      </c>
      <c r="B919" t="s">
        <v>245</v>
      </c>
      <c r="C919" t="s">
        <v>246</v>
      </c>
      <c r="D919" t="s">
        <v>251</v>
      </c>
      <c r="E919">
        <v>9717</v>
      </c>
      <c r="F919" t="s">
        <v>949</v>
      </c>
      <c r="G919" t="s">
        <v>248</v>
      </c>
      <c r="H919" t="s">
        <v>259</v>
      </c>
      <c r="I919">
        <v>244</v>
      </c>
    </row>
    <row r="920" spans="1:10" x14ac:dyDescent="0.2">
      <c r="A920" t="s">
        <v>2080</v>
      </c>
      <c r="B920" t="s">
        <v>245</v>
      </c>
      <c r="C920" t="s">
        <v>257</v>
      </c>
      <c r="D920" t="s">
        <v>247</v>
      </c>
      <c r="E920">
        <v>1928</v>
      </c>
      <c r="F920" t="s">
        <v>1223</v>
      </c>
      <c r="G920" t="s">
        <v>248</v>
      </c>
      <c r="H920" t="s">
        <v>270</v>
      </c>
      <c r="I920" t="s">
        <v>2025</v>
      </c>
      <c r="J920" t="s">
        <v>3115</v>
      </c>
    </row>
    <row r="921" spans="1:10" x14ac:dyDescent="0.2">
      <c r="A921" t="s">
        <v>2080</v>
      </c>
      <c r="B921" t="s">
        <v>245</v>
      </c>
      <c r="C921" t="s">
        <v>257</v>
      </c>
      <c r="D921" t="s">
        <v>251</v>
      </c>
      <c r="E921">
        <v>2163</v>
      </c>
      <c r="F921" t="s">
        <v>2580</v>
      </c>
      <c r="G921" t="s">
        <v>248</v>
      </c>
      <c r="H921" t="s">
        <v>253</v>
      </c>
      <c r="I921">
        <v>99</v>
      </c>
    </row>
    <row r="922" spans="1:10" x14ac:dyDescent="0.2">
      <c r="A922" t="s">
        <v>2080</v>
      </c>
      <c r="B922" t="s">
        <v>245</v>
      </c>
      <c r="C922" t="s">
        <v>250</v>
      </c>
      <c r="D922" t="s">
        <v>247</v>
      </c>
      <c r="E922">
        <v>2910</v>
      </c>
      <c r="F922" t="s">
        <v>1860</v>
      </c>
      <c r="G922" t="s">
        <v>248</v>
      </c>
      <c r="H922" t="s">
        <v>249</v>
      </c>
      <c r="I922">
        <v>357</v>
      </c>
    </row>
    <row r="923" spans="1:10" x14ac:dyDescent="0.2">
      <c r="A923" t="s">
        <v>2080</v>
      </c>
      <c r="B923" t="s">
        <v>245</v>
      </c>
      <c r="C923" t="s">
        <v>250</v>
      </c>
      <c r="D923" t="s">
        <v>247</v>
      </c>
      <c r="E923">
        <v>3031</v>
      </c>
      <c r="F923" t="s">
        <v>846</v>
      </c>
      <c r="G923" t="s">
        <v>248</v>
      </c>
      <c r="H923" t="s">
        <v>259</v>
      </c>
      <c r="I923">
        <v>196</v>
      </c>
    </row>
    <row r="924" spans="1:10" x14ac:dyDescent="0.2">
      <c r="A924" t="s">
        <v>2080</v>
      </c>
      <c r="B924" t="s">
        <v>245</v>
      </c>
      <c r="C924" t="s">
        <v>250</v>
      </c>
      <c r="D924" t="s">
        <v>247</v>
      </c>
      <c r="E924">
        <v>3770</v>
      </c>
      <c r="F924" t="s">
        <v>2479</v>
      </c>
      <c r="G924" t="s">
        <v>248</v>
      </c>
      <c r="H924" t="s">
        <v>259</v>
      </c>
      <c r="I924">
        <v>53</v>
      </c>
    </row>
    <row r="925" spans="1:10" x14ac:dyDescent="0.2">
      <c r="A925" t="s">
        <v>2080</v>
      </c>
      <c r="B925" t="s">
        <v>245</v>
      </c>
      <c r="C925" t="s">
        <v>255</v>
      </c>
      <c r="D925" t="s">
        <v>247</v>
      </c>
      <c r="E925">
        <v>3854</v>
      </c>
      <c r="F925" t="s">
        <v>2469</v>
      </c>
      <c r="G925" t="s">
        <v>248</v>
      </c>
      <c r="H925" t="s">
        <v>259</v>
      </c>
      <c r="I925">
        <v>404</v>
      </c>
    </row>
    <row r="926" spans="1:10" x14ac:dyDescent="0.2">
      <c r="A926" t="s">
        <v>2080</v>
      </c>
      <c r="B926" t="s">
        <v>245</v>
      </c>
      <c r="C926" t="s">
        <v>257</v>
      </c>
      <c r="D926" t="s">
        <v>247</v>
      </c>
      <c r="E926">
        <v>4238</v>
      </c>
      <c r="F926" t="s">
        <v>959</v>
      </c>
      <c r="G926" t="s">
        <v>248</v>
      </c>
      <c r="H926" t="s">
        <v>261</v>
      </c>
      <c r="I926">
        <v>106</v>
      </c>
    </row>
    <row r="927" spans="1:10" x14ac:dyDescent="0.2">
      <c r="A927" t="s">
        <v>2080</v>
      </c>
      <c r="B927" t="s">
        <v>245</v>
      </c>
      <c r="C927" t="s">
        <v>246</v>
      </c>
      <c r="D927" t="s">
        <v>251</v>
      </c>
      <c r="E927">
        <v>4441</v>
      </c>
      <c r="F927" t="s">
        <v>279</v>
      </c>
      <c r="G927" t="s">
        <v>248</v>
      </c>
      <c r="H927" t="s">
        <v>259</v>
      </c>
      <c r="I927">
        <v>191</v>
      </c>
    </row>
    <row r="928" spans="1:10" x14ac:dyDescent="0.2">
      <c r="A928" t="s">
        <v>2080</v>
      </c>
      <c r="B928" t="s">
        <v>245</v>
      </c>
      <c r="C928" t="s">
        <v>246</v>
      </c>
      <c r="D928" t="s">
        <v>247</v>
      </c>
      <c r="E928">
        <v>4996</v>
      </c>
      <c r="F928" t="s">
        <v>290</v>
      </c>
      <c r="G928" t="s">
        <v>248</v>
      </c>
      <c r="H928" t="s">
        <v>261</v>
      </c>
      <c r="I928" t="s">
        <v>273</v>
      </c>
      <c r="J928" t="s">
        <v>3116</v>
      </c>
    </row>
    <row r="929" spans="1:10" x14ac:dyDescent="0.2">
      <c r="A929" t="s">
        <v>2080</v>
      </c>
      <c r="B929" t="s">
        <v>245</v>
      </c>
      <c r="C929" t="s">
        <v>255</v>
      </c>
      <c r="D929" t="s">
        <v>247</v>
      </c>
      <c r="E929">
        <v>6040</v>
      </c>
      <c r="F929" t="s">
        <v>271</v>
      </c>
      <c r="G929" t="s">
        <v>260</v>
      </c>
      <c r="H929" t="s">
        <v>253</v>
      </c>
      <c r="I929">
        <v>129</v>
      </c>
    </row>
    <row r="930" spans="1:10" x14ac:dyDescent="0.2">
      <c r="A930" t="s">
        <v>2080</v>
      </c>
      <c r="B930" t="s">
        <v>245</v>
      </c>
      <c r="C930" t="s">
        <v>257</v>
      </c>
      <c r="D930" t="s">
        <v>247</v>
      </c>
      <c r="E930">
        <v>6757</v>
      </c>
      <c r="F930" t="s">
        <v>3117</v>
      </c>
      <c r="G930" t="s">
        <v>252</v>
      </c>
      <c r="H930" t="s">
        <v>268</v>
      </c>
      <c r="I930">
        <v>103</v>
      </c>
    </row>
    <row r="931" spans="1:10" x14ac:dyDescent="0.2">
      <c r="A931" t="s">
        <v>2080</v>
      </c>
      <c r="B931" t="s">
        <v>245</v>
      </c>
      <c r="C931" t="s">
        <v>255</v>
      </c>
      <c r="D931" t="s">
        <v>251</v>
      </c>
      <c r="E931">
        <v>7682</v>
      </c>
      <c r="F931" t="s">
        <v>292</v>
      </c>
      <c r="G931" t="s">
        <v>252</v>
      </c>
      <c r="H931" t="s">
        <v>258</v>
      </c>
      <c r="I931">
        <v>25</v>
      </c>
    </row>
    <row r="932" spans="1:10" x14ac:dyDescent="0.2">
      <c r="A932" t="s">
        <v>2080</v>
      </c>
      <c r="B932" t="s">
        <v>245</v>
      </c>
      <c r="C932" t="s">
        <v>246</v>
      </c>
      <c r="D932" t="s">
        <v>247</v>
      </c>
      <c r="E932">
        <v>8917</v>
      </c>
      <c r="F932" t="s">
        <v>2530</v>
      </c>
      <c r="G932" t="s">
        <v>248</v>
      </c>
      <c r="H932" t="s">
        <v>269</v>
      </c>
      <c r="I932">
        <v>160</v>
      </c>
    </row>
    <row r="933" spans="1:10" x14ac:dyDescent="0.2">
      <c r="A933" t="s">
        <v>2080</v>
      </c>
      <c r="B933" t="s">
        <v>245</v>
      </c>
      <c r="C933" t="s">
        <v>246</v>
      </c>
      <c r="D933" t="s">
        <v>247</v>
      </c>
      <c r="E933">
        <v>9824</v>
      </c>
      <c r="F933" t="s">
        <v>1222</v>
      </c>
      <c r="G933" t="s">
        <v>248</v>
      </c>
      <c r="H933" t="s">
        <v>254</v>
      </c>
      <c r="I933">
        <v>318</v>
      </c>
    </row>
    <row r="934" spans="1:10" x14ac:dyDescent="0.2">
      <c r="A934" t="s">
        <v>1682</v>
      </c>
      <c r="B934" t="s">
        <v>245</v>
      </c>
      <c r="C934" t="s">
        <v>246</v>
      </c>
      <c r="D934" t="s">
        <v>247</v>
      </c>
      <c r="E934">
        <v>2345</v>
      </c>
      <c r="F934" t="s">
        <v>1778</v>
      </c>
      <c r="G934" t="s">
        <v>256</v>
      </c>
      <c r="H934" t="s">
        <v>259</v>
      </c>
      <c r="I934">
        <v>50</v>
      </c>
    </row>
    <row r="935" spans="1:10" x14ac:dyDescent="0.2">
      <c r="A935" t="s">
        <v>1682</v>
      </c>
      <c r="B935" t="s">
        <v>245</v>
      </c>
      <c r="C935" t="s">
        <v>255</v>
      </c>
      <c r="D935" t="s">
        <v>251</v>
      </c>
      <c r="E935">
        <v>2391</v>
      </c>
      <c r="F935" t="s">
        <v>2081</v>
      </c>
      <c r="G935" t="s">
        <v>252</v>
      </c>
      <c r="H935" t="s">
        <v>253</v>
      </c>
      <c r="I935">
        <v>100</v>
      </c>
    </row>
    <row r="936" spans="1:10" x14ac:dyDescent="0.2">
      <c r="A936" t="s">
        <v>1682</v>
      </c>
      <c r="B936" t="s">
        <v>245</v>
      </c>
      <c r="C936" t="s">
        <v>255</v>
      </c>
      <c r="D936" t="s">
        <v>251</v>
      </c>
      <c r="E936">
        <v>3282</v>
      </c>
      <c r="F936" t="s">
        <v>356</v>
      </c>
      <c r="G936" t="s">
        <v>277</v>
      </c>
      <c r="H936" t="s">
        <v>278</v>
      </c>
      <c r="I936" t="s">
        <v>266</v>
      </c>
      <c r="J936" t="s">
        <v>2813</v>
      </c>
    </row>
    <row r="937" spans="1:10" x14ac:dyDescent="0.2">
      <c r="A937" t="s">
        <v>1682</v>
      </c>
      <c r="B937" t="s">
        <v>245</v>
      </c>
      <c r="C937" t="s">
        <v>255</v>
      </c>
      <c r="D937" t="s">
        <v>251</v>
      </c>
      <c r="E937">
        <v>3292</v>
      </c>
      <c r="F937" t="s">
        <v>1209</v>
      </c>
      <c r="G937" t="s">
        <v>277</v>
      </c>
      <c r="H937" t="s">
        <v>278</v>
      </c>
      <c r="I937" t="s">
        <v>266</v>
      </c>
      <c r="J937" t="s">
        <v>3118</v>
      </c>
    </row>
    <row r="938" spans="1:10" x14ac:dyDescent="0.2">
      <c r="A938" t="s">
        <v>1682</v>
      </c>
      <c r="B938" t="s">
        <v>245</v>
      </c>
      <c r="C938" t="s">
        <v>255</v>
      </c>
      <c r="D938" t="s">
        <v>251</v>
      </c>
      <c r="E938">
        <v>3463</v>
      </c>
      <c r="F938" t="s">
        <v>357</v>
      </c>
      <c r="G938" t="s">
        <v>277</v>
      </c>
      <c r="H938" t="s">
        <v>278</v>
      </c>
      <c r="I938">
        <v>182</v>
      </c>
    </row>
    <row r="939" spans="1:10" x14ac:dyDescent="0.2">
      <c r="A939" t="s">
        <v>1682</v>
      </c>
      <c r="B939" t="s">
        <v>245</v>
      </c>
      <c r="C939" t="s">
        <v>246</v>
      </c>
      <c r="D939" t="s">
        <v>247</v>
      </c>
      <c r="E939">
        <v>3491</v>
      </c>
      <c r="F939" t="s">
        <v>1224</v>
      </c>
      <c r="G939" t="s">
        <v>260</v>
      </c>
      <c r="H939" t="s">
        <v>269</v>
      </c>
      <c r="I939">
        <v>648</v>
      </c>
    </row>
    <row r="940" spans="1:10" x14ac:dyDescent="0.2">
      <c r="A940" t="s">
        <v>1682</v>
      </c>
      <c r="B940" t="s">
        <v>245</v>
      </c>
      <c r="C940" t="s">
        <v>255</v>
      </c>
      <c r="D940" t="s">
        <v>247</v>
      </c>
      <c r="E940">
        <v>3539</v>
      </c>
      <c r="F940" t="s">
        <v>1141</v>
      </c>
      <c r="G940" t="s">
        <v>248</v>
      </c>
      <c r="H940" t="s">
        <v>258</v>
      </c>
      <c r="I940">
        <v>792</v>
      </c>
    </row>
    <row r="941" spans="1:10" x14ac:dyDescent="0.2">
      <c r="A941" t="s">
        <v>1682</v>
      </c>
      <c r="B941" t="s">
        <v>245</v>
      </c>
      <c r="C941" t="s">
        <v>255</v>
      </c>
      <c r="D941" t="s">
        <v>251</v>
      </c>
      <c r="E941">
        <v>3930</v>
      </c>
      <c r="F941" t="s">
        <v>988</v>
      </c>
      <c r="G941" t="s">
        <v>260</v>
      </c>
      <c r="H941" t="s">
        <v>259</v>
      </c>
      <c r="I941">
        <v>59</v>
      </c>
    </row>
    <row r="942" spans="1:10" x14ac:dyDescent="0.2">
      <c r="A942" t="s">
        <v>1682</v>
      </c>
      <c r="B942" t="s">
        <v>245</v>
      </c>
      <c r="C942" t="s">
        <v>257</v>
      </c>
      <c r="D942" t="s">
        <v>247</v>
      </c>
      <c r="E942">
        <v>3931</v>
      </c>
      <c r="F942" t="s">
        <v>1227</v>
      </c>
      <c r="G942" t="s">
        <v>260</v>
      </c>
      <c r="H942" t="s">
        <v>259</v>
      </c>
      <c r="I942">
        <v>18</v>
      </c>
    </row>
    <row r="943" spans="1:10" x14ac:dyDescent="0.2">
      <c r="A943" t="s">
        <v>1682</v>
      </c>
      <c r="B943" t="s">
        <v>245</v>
      </c>
      <c r="C943" t="s">
        <v>246</v>
      </c>
      <c r="D943" t="s">
        <v>247</v>
      </c>
      <c r="E943">
        <v>3976</v>
      </c>
      <c r="F943" t="s">
        <v>832</v>
      </c>
      <c r="G943" t="s">
        <v>260</v>
      </c>
      <c r="H943" t="s">
        <v>259</v>
      </c>
      <c r="I943">
        <v>38</v>
      </c>
    </row>
    <row r="944" spans="1:10" x14ac:dyDescent="0.2">
      <c r="A944" t="s">
        <v>1682</v>
      </c>
      <c r="B944" t="s">
        <v>245</v>
      </c>
      <c r="C944" t="s">
        <v>257</v>
      </c>
      <c r="D944" t="s">
        <v>251</v>
      </c>
      <c r="E944">
        <v>4380</v>
      </c>
      <c r="F944" t="s">
        <v>284</v>
      </c>
      <c r="G944" t="s">
        <v>260</v>
      </c>
      <c r="H944" t="s">
        <v>259</v>
      </c>
      <c r="I944">
        <v>38</v>
      </c>
    </row>
    <row r="945" spans="1:10" x14ac:dyDescent="0.2">
      <c r="A945" t="s">
        <v>1682</v>
      </c>
      <c r="B945" t="s">
        <v>245</v>
      </c>
      <c r="C945" t="s">
        <v>255</v>
      </c>
      <c r="D945" t="s">
        <v>247</v>
      </c>
      <c r="E945">
        <v>4422</v>
      </c>
      <c r="F945" t="s">
        <v>282</v>
      </c>
      <c r="G945" t="s">
        <v>260</v>
      </c>
      <c r="H945" t="s">
        <v>259</v>
      </c>
      <c r="I945">
        <v>40</v>
      </c>
    </row>
    <row r="946" spans="1:10" x14ac:dyDescent="0.2">
      <c r="A946" t="s">
        <v>1682</v>
      </c>
      <c r="B946" t="s">
        <v>245</v>
      </c>
      <c r="C946" t="s">
        <v>246</v>
      </c>
      <c r="D946" t="s">
        <v>247</v>
      </c>
      <c r="E946">
        <v>5218</v>
      </c>
      <c r="F946" t="s">
        <v>853</v>
      </c>
      <c r="G946" t="s">
        <v>248</v>
      </c>
      <c r="H946" t="s">
        <v>281</v>
      </c>
      <c r="I946">
        <v>294</v>
      </c>
    </row>
    <row r="947" spans="1:10" x14ac:dyDescent="0.2">
      <c r="A947" t="s">
        <v>1682</v>
      </c>
      <c r="B947" t="s">
        <v>245</v>
      </c>
      <c r="C947" t="s">
        <v>255</v>
      </c>
      <c r="D947" t="s">
        <v>247</v>
      </c>
      <c r="E947">
        <v>6535</v>
      </c>
      <c r="F947" t="s">
        <v>2531</v>
      </c>
      <c r="G947" t="s">
        <v>248</v>
      </c>
      <c r="H947" t="s">
        <v>253</v>
      </c>
      <c r="I947">
        <v>165</v>
      </c>
    </row>
    <row r="948" spans="1:10" x14ac:dyDescent="0.2">
      <c r="A948" t="s">
        <v>1682</v>
      </c>
      <c r="B948" t="s">
        <v>245</v>
      </c>
      <c r="C948" t="s">
        <v>257</v>
      </c>
      <c r="D948" t="s">
        <v>247</v>
      </c>
      <c r="E948">
        <v>7073</v>
      </c>
      <c r="F948" t="s">
        <v>291</v>
      </c>
      <c r="G948" t="s">
        <v>260</v>
      </c>
      <c r="H948" t="s">
        <v>253</v>
      </c>
      <c r="I948">
        <v>36</v>
      </c>
    </row>
    <row r="949" spans="1:10" x14ac:dyDescent="0.2">
      <c r="A949" t="s">
        <v>1682</v>
      </c>
      <c r="B949" t="s">
        <v>245</v>
      </c>
      <c r="C949" t="s">
        <v>250</v>
      </c>
      <c r="D949" t="s">
        <v>251</v>
      </c>
      <c r="E949">
        <v>7095</v>
      </c>
      <c r="F949" t="s">
        <v>1667</v>
      </c>
      <c r="G949" t="s">
        <v>260</v>
      </c>
      <c r="H949" t="s">
        <v>253</v>
      </c>
      <c r="I949">
        <v>147</v>
      </c>
    </row>
    <row r="950" spans="1:10" x14ac:dyDescent="0.2">
      <c r="A950" t="s">
        <v>1682</v>
      </c>
      <c r="B950" t="s">
        <v>245</v>
      </c>
      <c r="C950" t="s">
        <v>257</v>
      </c>
      <c r="D950" t="s">
        <v>247</v>
      </c>
      <c r="E950">
        <v>7614</v>
      </c>
      <c r="F950" t="s">
        <v>1225</v>
      </c>
      <c r="G950" t="s">
        <v>252</v>
      </c>
      <c r="H950" t="s">
        <v>258</v>
      </c>
      <c r="I950">
        <v>103</v>
      </c>
    </row>
    <row r="951" spans="1:10" x14ac:dyDescent="0.2">
      <c r="A951" t="s">
        <v>1682</v>
      </c>
      <c r="B951" t="s">
        <v>245</v>
      </c>
      <c r="C951" t="s">
        <v>250</v>
      </c>
      <c r="D951" t="s">
        <v>251</v>
      </c>
      <c r="E951">
        <v>8186</v>
      </c>
      <c r="F951" t="s">
        <v>1220</v>
      </c>
      <c r="G951" t="s">
        <v>252</v>
      </c>
      <c r="H951" t="s">
        <v>258</v>
      </c>
      <c r="I951">
        <v>112</v>
      </c>
    </row>
    <row r="952" spans="1:10" x14ac:dyDescent="0.2">
      <c r="A952" t="s">
        <v>1682</v>
      </c>
      <c r="B952" t="s">
        <v>245</v>
      </c>
      <c r="C952" t="s">
        <v>246</v>
      </c>
      <c r="D952" t="s">
        <v>251</v>
      </c>
      <c r="E952">
        <v>8894</v>
      </c>
      <c r="F952" t="s">
        <v>843</v>
      </c>
      <c r="G952" t="s">
        <v>256</v>
      </c>
      <c r="H952" t="s">
        <v>269</v>
      </c>
      <c r="I952">
        <v>86</v>
      </c>
    </row>
    <row r="953" spans="1:10" x14ac:dyDescent="0.2">
      <c r="A953" t="s">
        <v>3119</v>
      </c>
      <c r="B953" t="s">
        <v>245</v>
      </c>
      <c r="C953" t="s">
        <v>257</v>
      </c>
      <c r="D953" t="s">
        <v>247</v>
      </c>
      <c r="E953">
        <v>7630</v>
      </c>
      <c r="F953" t="s">
        <v>1820</v>
      </c>
      <c r="G953" t="s">
        <v>248</v>
      </c>
      <c r="H953" t="s">
        <v>258</v>
      </c>
      <c r="I953" t="s">
        <v>273</v>
      </c>
      <c r="J953" t="s">
        <v>3120</v>
      </c>
    </row>
    <row r="954" spans="1:10" x14ac:dyDescent="0.2">
      <c r="A954" t="s">
        <v>3119</v>
      </c>
      <c r="B954" t="s">
        <v>245</v>
      </c>
      <c r="C954" t="s">
        <v>257</v>
      </c>
      <c r="D954" t="s">
        <v>247</v>
      </c>
      <c r="E954">
        <v>8217</v>
      </c>
      <c r="F954" t="s">
        <v>1665</v>
      </c>
      <c r="G954" t="s">
        <v>248</v>
      </c>
      <c r="H954" t="s">
        <v>258</v>
      </c>
      <c r="I954">
        <v>773</v>
      </c>
    </row>
    <row r="955" spans="1:10" x14ac:dyDescent="0.2">
      <c r="A955" t="s">
        <v>1753</v>
      </c>
      <c r="B955" t="s">
        <v>245</v>
      </c>
      <c r="C955" t="s">
        <v>255</v>
      </c>
      <c r="D955" t="s">
        <v>251</v>
      </c>
      <c r="E955">
        <v>3281</v>
      </c>
      <c r="F955" t="s">
        <v>1754</v>
      </c>
      <c r="G955" t="s">
        <v>277</v>
      </c>
      <c r="H955" t="s">
        <v>278</v>
      </c>
      <c r="I955" t="s">
        <v>263</v>
      </c>
      <c r="J955" t="s">
        <v>3121</v>
      </c>
    </row>
    <row r="956" spans="1:10" x14ac:dyDescent="0.2">
      <c r="A956" t="s">
        <v>1753</v>
      </c>
      <c r="B956" t="s">
        <v>245</v>
      </c>
      <c r="C956" t="s">
        <v>255</v>
      </c>
      <c r="D956" t="s">
        <v>251</v>
      </c>
      <c r="E956">
        <v>3466</v>
      </c>
      <c r="F956" t="s">
        <v>1755</v>
      </c>
      <c r="G956" t="s">
        <v>277</v>
      </c>
      <c r="H956" t="s">
        <v>278</v>
      </c>
      <c r="I956" t="s">
        <v>266</v>
      </c>
      <c r="J956" t="s">
        <v>3122</v>
      </c>
    </row>
    <row r="957" spans="1:10" x14ac:dyDescent="0.2">
      <c r="A957" t="s">
        <v>1756</v>
      </c>
      <c r="B957" t="s">
        <v>245</v>
      </c>
      <c r="C957" t="s">
        <v>255</v>
      </c>
      <c r="D957" t="s">
        <v>251</v>
      </c>
      <c r="E957">
        <v>4393</v>
      </c>
      <c r="F957" t="s">
        <v>1490</v>
      </c>
      <c r="G957" t="s">
        <v>260</v>
      </c>
      <c r="H957" t="s">
        <v>259</v>
      </c>
      <c r="I957">
        <v>74</v>
      </c>
    </row>
    <row r="958" spans="1:10" x14ac:dyDescent="0.2">
      <c r="A958" t="s">
        <v>1756</v>
      </c>
      <c r="B958" t="s">
        <v>245</v>
      </c>
      <c r="C958" t="s">
        <v>257</v>
      </c>
      <c r="D958" t="s">
        <v>247</v>
      </c>
      <c r="E958">
        <v>6282</v>
      </c>
      <c r="F958" t="s">
        <v>2082</v>
      </c>
      <c r="G958" t="s">
        <v>248</v>
      </c>
      <c r="H958" t="s">
        <v>264</v>
      </c>
      <c r="I958">
        <v>487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125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457</v>
      </c>
      <c r="B1" s="106" t="s">
        <v>458</v>
      </c>
      <c r="C1" s="182">
        <v>44008</v>
      </c>
      <c r="D1" s="182">
        <v>44007</v>
      </c>
      <c r="E1" s="182">
        <v>44006</v>
      </c>
      <c r="F1" s="182">
        <v>44005</v>
      </c>
      <c r="G1" s="182">
        <v>44004</v>
      </c>
    </row>
    <row r="2" spans="1:7" x14ac:dyDescent="0.2">
      <c r="A2" s="106">
        <v>1301</v>
      </c>
      <c r="B2" s="106" t="s">
        <v>459</v>
      </c>
      <c r="C2" s="182">
        <v>0.05</v>
      </c>
      <c r="D2" s="182">
        <v>0.05</v>
      </c>
      <c r="E2" s="182">
        <v>0.15</v>
      </c>
      <c r="F2" s="182">
        <v>0.05</v>
      </c>
      <c r="G2" s="182">
        <v>0.05</v>
      </c>
    </row>
    <row r="3" spans="1:7" x14ac:dyDescent="0.2">
      <c r="A3">
        <v>1377</v>
      </c>
      <c r="B3" s="106" t="s">
        <v>1683</v>
      </c>
      <c r="C3">
        <v>0.05</v>
      </c>
      <c r="D3">
        <v>0.05</v>
      </c>
      <c r="E3">
        <v>0</v>
      </c>
      <c r="F3">
        <v>0</v>
      </c>
      <c r="G3">
        <v>0</v>
      </c>
    </row>
    <row r="4" spans="1:7" x14ac:dyDescent="0.2">
      <c r="A4">
        <v>1379</v>
      </c>
      <c r="B4" s="106" t="s">
        <v>2832</v>
      </c>
      <c r="C4">
        <v>0</v>
      </c>
      <c r="D4" t="s">
        <v>154</v>
      </c>
      <c r="E4">
        <v>0</v>
      </c>
      <c r="F4" t="s">
        <v>154</v>
      </c>
      <c r="G4">
        <v>0</v>
      </c>
    </row>
    <row r="5" spans="1:7" x14ac:dyDescent="0.2">
      <c r="A5">
        <v>1414</v>
      </c>
      <c r="B5" s="106" t="s">
        <v>1017</v>
      </c>
      <c r="C5">
        <v>0.1</v>
      </c>
      <c r="D5">
        <v>0</v>
      </c>
      <c r="E5">
        <v>0</v>
      </c>
      <c r="F5">
        <v>0.1</v>
      </c>
      <c r="G5" t="s">
        <v>154</v>
      </c>
    </row>
    <row r="6" spans="1:7" x14ac:dyDescent="0.2">
      <c r="A6">
        <v>1417</v>
      </c>
      <c r="B6" s="106" t="s">
        <v>1462</v>
      </c>
      <c r="C6">
        <v>0</v>
      </c>
      <c r="D6" t="s">
        <v>154</v>
      </c>
      <c r="E6" t="s">
        <v>154</v>
      </c>
      <c r="F6" t="s">
        <v>154</v>
      </c>
      <c r="G6" t="s">
        <v>154</v>
      </c>
    </row>
    <row r="7" spans="1:7" x14ac:dyDescent="0.2">
      <c r="A7">
        <v>1420</v>
      </c>
      <c r="B7" s="106" t="s">
        <v>460</v>
      </c>
      <c r="C7">
        <v>0.05</v>
      </c>
      <c r="D7">
        <v>0.05</v>
      </c>
      <c r="E7">
        <v>0.15</v>
      </c>
      <c r="F7">
        <v>0.05</v>
      </c>
      <c r="G7">
        <v>0</v>
      </c>
    </row>
    <row r="8" spans="1:7" x14ac:dyDescent="0.2">
      <c r="A8">
        <v>1430</v>
      </c>
      <c r="B8" s="106" t="s">
        <v>461</v>
      </c>
      <c r="C8">
        <v>0</v>
      </c>
      <c r="D8" s="106">
        <v>0.05</v>
      </c>
      <c r="E8">
        <v>0</v>
      </c>
      <c r="F8">
        <v>0.05</v>
      </c>
      <c r="G8" s="106">
        <v>0</v>
      </c>
    </row>
    <row r="9" spans="1:7" x14ac:dyDescent="0.2">
      <c r="A9">
        <v>1433</v>
      </c>
      <c r="B9" s="106" t="s">
        <v>462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">
      <c r="A10">
        <v>1515</v>
      </c>
      <c r="B10" s="106" t="s">
        <v>1757</v>
      </c>
      <c r="C10">
        <v>0.1</v>
      </c>
      <c r="D10">
        <v>0.1</v>
      </c>
      <c r="E10">
        <v>0.15</v>
      </c>
      <c r="F10">
        <v>0.1</v>
      </c>
      <c r="G10">
        <v>0.1</v>
      </c>
    </row>
    <row r="11" spans="1:7" x14ac:dyDescent="0.2">
      <c r="A11">
        <v>1663</v>
      </c>
      <c r="B11" s="106" t="s">
        <v>1821</v>
      </c>
      <c r="C11">
        <v>0.05</v>
      </c>
      <c r="D11">
        <v>0.05</v>
      </c>
      <c r="E11">
        <v>0.15</v>
      </c>
      <c r="F11">
        <v>0.05</v>
      </c>
      <c r="G11">
        <v>0.05</v>
      </c>
    </row>
    <row r="12" spans="1:7" x14ac:dyDescent="0.2">
      <c r="A12">
        <v>1721</v>
      </c>
      <c r="B12" s="106" t="s">
        <v>1262</v>
      </c>
      <c r="C12">
        <v>0.05</v>
      </c>
      <c r="D12">
        <v>0.05</v>
      </c>
      <c r="E12">
        <v>0.15</v>
      </c>
      <c r="F12">
        <v>0</v>
      </c>
      <c r="G12">
        <v>0.05</v>
      </c>
    </row>
    <row r="13" spans="1:7" x14ac:dyDescent="0.2">
      <c r="A13">
        <v>1766</v>
      </c>
      <c r="B13" s="106" t="s">
        <v>464</v>
      </c>
      <c r="C13">
        <v>0.15</v>
      </c>
      <c r="D13">
        <v>0.15</v>
      </c>
      <c r="E13">
        <v>0.45</v>
      </c>
      <c r="F13">
        <v>0.15</v>
      </c>
      <c r="G13">
        <v>0.15</v>
      </c>
    </row>
    <row r="14" spans="1:7" x14ac:dyDescent="0.2">
      <c r="A14">
        <v>1768</v>
      </c>
      <c r="B14" s="106" t="s">
        <v>1239</v>
      </c>
      <c r="C14">
        <v>0.05</v>
      </c>
      <c r="D14">
        <v>0.05</v>
      </c>
      <c r="E14" s="106">
        <v>0.15</v>
      </c>
      <c r="F14">
        <v>0.05</v>
      </c>
      <c r="G14" s="106">
        <v>0.05</v>
      </c>
    </row>
    <row r="15" spans="1:7" x14ac:dyDescent="0.2">
      <c r="A15">
        <v>1780</v>
      </c>
      <c r="B15" s="106" t="s">
        <v>2833</v>
      </c>
      <c r="C15">
        <v>0</v>
      </c>
      <c r="D15">
        <v>0</v>
      </c>
      <c r="E15" t="s">
        <v>154</v>
      </c>
      <c r="F15" t="s">
        <v>154</v>
      </c>
      <c r="G15">
        <v>0</v>
      </c>
    </row>
    <row r="16" spans="1:7" x14ac:dyDescent="0.2">
      <c r="A16">
        <v>1801</v>
      </c>
      <c r="B16" s="106" t="s">
        <v>1352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1803</v>
      </c>
      <c r="B17" s="106" t="s">
        <v>908</v>
      </c>
      <c r="C17">
        <v>0</v>
      </c>
      <c r="D17" s="106">
        <v>0</v>
      </c>
      <c r="E17" s="106">
        <v>0</v>
      </c>
      <c r="F17" s="106">
        <v>0</v>
      </c>
      <c r="G17" s="106">
        <v>0</v>
      </c>
    </row>
    <row r="18" spans="1:7" x14ac:dyDescent="0.2">
      <c r="A18">
        <v>1808</v>
      </c>
      <c r="B18" s="106" t="s">
        <v>465</v>
      </c>
      <c r="C18">
        <v>0.05</v>
      </c>
      <c r="D18">
        <v>0.05</v>
      </c>
      <c r="E18" s="106">
        <v>0.15</v>
      </c>
      <c r="F18" s="106">
        <v>0.05</v>
      </c>
      <c r="G18">
        <v>0.05</v>
      </c>
    </row>
    <row r="19" spans="1:7" x14ac:dyDescent="0.2">
      <c r="A19">
        <v>1811</v>
      </c>
      <c r="B19" s="106" t="s">
        <v>1684</v>
      </c>
      <c r="C19">
        <v>0.1</v>
      </c>
      <c r="D19" s="106">
        <v>0.1</v>
      </c>
      <c r="E19" s="106">
        <v>0.3</v>
      </c>
      <c r="F19">
        <v>0.1</v>
      </c>
      <c r="G19">
        <v>0.1</v>
      </c>
    </row>
    <row r="20" spans="1:7" x14ac:dyDescent="0.2">
      <c r="A20">
        <v>1812</v>
      </c>
      <c r="B20" s="106" t="s">
        <v>961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1814</v>
      </c>
      <c r="B21" s="106" t="s">
        <v>3123</v>
      </c>
      <c r="C21">
        <v>0</v>
      </c>
      <c r="D21" s="106">
        <v>0</v>
      </c>
      <c r="E21" s="106" t="s">
        <v>154</v>
      </c>
      <c r="F21" s="106" t="s">
        <v>154</v>
      </c>
      <c r="G21" s="106" t="s">
        <v>154</v>
      </c>
    </row>
    <row r="22" spans="1:7" x14ac:dyDescent="0.2">
      <c r="A22">
        <v>1822</v>
      </c>
      <c r="B22" s="106" t="s">
        <v>1758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1824</v>
      </c>
      <c r="B23" s="106" t="s">
        <v>221</v>
      </c>
      <c r="C23">
        <v>0</v>
      </c>
      <c r="D23">
        <v>0</v>
      </c>
      <c r="E23" t="s">
        <v>154</v>
      </c>
      <c r="F23" s="106">
        <v>0</v>
      </c>
      <c r="G23" s="106">
        <v>0</v>
      </c>
    </row>
    <row r="24" spans="1:7" x14ac:dyDescent="0.2">
      <c r="A24">
        <v>1826</v>
      </c>
      <c r="B24" s="106" t="s">
        <v>2581</v>
      </c>
      <c r="C24">
        <v>0</v>
      </c>
      <c r="D24">
        <v>0</v>
      </c>
      <c r="E24">
        <v>0</v>
      </c>
      <c r="F24" s="106">
        <v>0</v>
      </c>
      <c r="G24" s="106">
        <v>0</v>
      </c>
    </row>
    <row r="25" spans="1:7" x14ac:dyDescent="0.2">
      <c r="A25">
        <v>1833</v>
      </c>
      <c r="B25" s="106" t="s">
        <v>1197</v>
      </c>
      <c r="C25">
        <v>0</v>
      </c>
      <c r="D25">
        <v>0</v>
      </c>
      <c r="E25" s="106">
        <v>0</v>
      </c>
      <c r="F25" s="106">
        <v>0</v>
      </c>
      <c r="G25" s="106">
        <v>0</v>
      </c>
    </row>
    <row r="26" spans="1:7" x14ac:dyDescent="0.2">
      <c r="A26">
        <v>1835</v>
      </c>
      <c r="B26" s="106" t="s">
        <v>802</v>
      </c>
      <c r="C26">
        <v>0</v>
      </c>
      <c r="D26" s="106" t="s">
        <v>154</v>
      </c>
      <c r="E26" s="106">
        <v>0</v>
      </c>
      <c r="F26" s="106">
        <v>0</v>
      </c>
      <c r="G26" s="106" t="s">
        <v>154</v>
      </c>
    </row>
    <row r="27" spans="1:7" x14ac:dyDescent="0.2">
      <c r="A27">
        <v>1848</v>
      </c>
      <c r="B27" s="106" t="s">
        <v>2625</v>
      </c>
      <c r="C27">
        <v>0</v>
      </c>
      <c r="D27" s="106">
        <v>0</v>
      </c>
      <c r="E27">
        <v>0</v>
      </c>
      <c r="F27" s="106">
        <v>0</v>
      </c>
      <c r="G27">
        <v>0</v>
      </c>
    </row>
    <row r="28" spans="1:7" x14ac:dyDescent="0.2">
      <c r="A28">
        <v>1852</v>
      </c>
      <c r="B28" s="106" t="s">
        <v>2363</v>
      </c>
      <c r="C28">
        <v>0</v>
      </c>
      <c r="D28" s="106">
        <v>0</v>
      </c>
      <c r="E28">
        <v>0</v>
      </c>
      <c r="F28" s="106">
        <v>0</v>
      </c>
      <c r="G28" s="106">
        <v>0</v>
      </c>
    </row>
    <row r="29" spans="1:7" x14ac:dyDescent="0.2">
      <c r="A29">
        <v>1860</v>
      </c>
      <c r="B29" s="106" t="s">
        <v>53</v>
      </c>
      <c r="C29">
        <v>0.05</v>
      </c>
      <c r="D29">
        <v>0.05</v>
      </c>
      <c r="E29">
        <v>0.15</v>
      </c>
      <c r="F29">
        <v>0.05</v>
      </c>
      <c r="G29" s="106">
        <v>0.05</v>
      </c>
    </row>
    <row r="30" spans="1:7" x14ac:dyDescent="0.2">
      <c r="A30">
        <v>1861</v>
      </c>
      <c r="B30" s="106" t="s">
        <v>1204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">
      <c r="A31">
        <v>1866</v>
      </c>
      <c r="B31" s="106" t="s">
        <v>1685</v>
      </c>
      <c r="C31">
        <v>0.05</v>
      </c>
      <c r="D31">
        <v>0.05</v>
      </c>
      <c r="E31" s="106">
        <v>0.15</v>
      </c>
      <c r="F31">
        <v>0.05</v>
      </c>
      <c r="G31" s="106">
        <v>0.05</v>
      </c>
    </row>
    <row r="32" spans="1:7" x14ac:dyDescent="0.2">
      <c r="A32">
        <v>1867</v>
      </c>
      <c r="B32" s="106" t="s">
        <v>1759</v>
      </c>
      <c r="C32">
        <v>0.05</v>
      </c>
      <c r="D32">
        <v>0.05</v>
      </c>
      <c r="E32">
        <v>0.15</v>
      </c>
      <c r="F32">
        <v>0.05</v>
      </c>
      <c r="G32" s="106">
        <v>0.05</v>
      </c>
    </row>
    <row r="33" spans="1:7" x14ac:dyDescent="0.2">
      <c r="A33">
        <v>1870</v>
      </c>
      <c r="B33" s="106" t="s">
        <v>1949</v>
      </c>
      <c r="C33">
        <v>0</v>
      </c>
      <c r="D33" s="106">
        <v>0</v>
      </c>
      <c r="E33" s="106">
        <v>0</v>
      </c>
      <c r="F33" s="106">
        <v>0</v>
      </c>
      <c r="G33">
        <v>0</v>
      </c>
    </row>
    <row r="34" spans="1:7" x14ac:dyDescent="0.2">
      <c r="A34">
        <v>1878</v>
      </c>
      <c r="B34" s="106" t="s">
        <v>1686</v>
      </c>
      <c r="C34">
        <v>0</v>
      </c>
      <c r="D34" s="106">
        <v>0</v>
      </c>
      <c r="E34">
        <v>0.6</v>
      </c>
      <c r="F34" s="106">
        <v>0.3</v>
      </c>
      <c r="G34">
        <v>0.2</v>
      </c>
    </row>
    <row r="35" spans="1:7" x14ac:dyDescent="0.2">
      <c r="A35">
        <v>1879</v>
      </c>
      <c r="B35" s="106" t="s">
        <v>3124</v>
      </c>
      <c r="C35">
        <v>0</v>
      </c>
      <c r="D35" s="106" t="s">
        <v>154</v>
      </c>
      <c r="E35" t="s">
        <v>154</v>
      </c>
      <c r="F35" s="106">
        <v>0</v>
      </c>
      <c r="G35" s="106" t="s">
        <v>154</v>
      </c>
    </row>
    <row r="36" spans="1:7" x14ac:dyDescent="0.2">
      <c r="A36">
        <v>1881</v>
      </c>
      <c r="B36" s="106" t="s">
        <v>466</v>
      </c>
      <c r="C36">
        <v>0.05</v>
      </c>
      <c r="D36" s="106">
        <v>0.05</v>
      </c>
      <c r="E36">
        <v>0</v>
      </c>
      <c r="F36" s="106">
        <v>0.05</v>
      </c>
      <c r="G36" s="106">
        <v>0</v>
      </c>
    </row>
    <row r="37" spans="1:7" x14ac:dyDescent="0.2">
      <c r="A37">
        <v>1884</v>
      </c>
      <c r="B37" s="106" t="s">
        <v>1760</v>
      </c>
      <c r="C37">
        <v>0.15</v>
      </c>
      <c r="D37" s="106">
        <v>0.15</v>
      </c>
      <c r="E37" s="106">
        <v>0.45</v>
      </c>
      <c r="F37" s="106">
        <v>0.15</v>
      </c>
      <c r="G37">
        <v>0.15</v>
      </c>
    </row>
    <row r="38" spans="1:7" x14ac:dyDescent="0.2">
      <c r="A38">
        <v>1885</v>
      </c>
      <c r="B38" s="106" t="s">
        <v>785</v>
      </c>
      <c r="C38">
        <v>0.05</v>
      </c>
      <c r="D38" s="106">
        <v>0.05</v>
      </c>
      <c r="E38" s="106">
        <v>0.15</v>
      </c>
      <c r="F38">
        <v>0.05</v>
      </c>
      <c r="G38">
        <v>0.05</v>
      </c>
    </row>
    <row r="39" spans="1:7" x14ac:dyDescent="0.2">
      <c r="A39">
        <v>1911</v>
      </c>
      <c r="B39" s="106" t="s">
        <v>49</v>
      </c>
      <c r="C39">
        <v>0</v>
      </c>
      <c r="D39">
        <v>0</v>
      </c>
      <c r="E39" s="106" t="s">
        <v>154</v>
      </c>
      <c r="F39" t="s">
        <v>154</v>
      </c>
      <c r="G39" t="s">
        <v>154</v>
      </c>
    </row>
    <row r="40" spans="1:7" x14ac:dyDescent="0.2">
      <c r="A40">
        <v>1914</v>
      </c>
      <c r="B40" s="106" t="s">
        <v>3125</v>
      </c>
      <c r="C40">
        <v>0</v>
      </c>
      <c r="D40">
        <v>0</v>
      </c>
      <c r="E40">
        <v>0</v>
      </c>
      <c r="F40">
        <v>0</v>
      </c>
      <c r="G40" t="s">
        <v>154</v>
      </c>
    </row>
    <row r="41" spans="1:7" x14ac:dyDescent="0.2">
      <c r="A41">
        <v>1925</v>
      </c>
      <c r="B41" s="106" t="s">
        <v>1459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">
      <c r="A42">
        <v>1928</v>
      </c>
      <c r="B42" s="106" t="s">
        <v>216</v>
      </c>
      <c r="C42">
        <v>0.05</v>
      </c>
      <c r="D42">
        <v>0.05</v>
      </c>
      <c r="E42" s="106">
        <v>0</v>
      </c>
      <c r="F42">
        <v>0.05</v>
      </c>
      <c r="G42">
        <v>0</v>
      </c>
    </row>
    <row r="43" spans="1:7" x14ac:dyDescent="0.2">
      <c r="A43">
        <v>1930</v>
      </c>
      <c r="B43" s="106" t="s">
        <v>2364</v>
      </c>
      <c r="C43">
        <v>0.05</v>
      </c>
      <c r="D43">
        <v>0.05</v>
      </c>
      <c r="E43">
        <v>0.15</v>
      </c>
      <c r="F43">
        <v>0.05</v>
      </c>
      <c r="G43">
        <v>0.05</v>
      </c>
    </row>
    <row r="44" spans="1:7" x14ac:dyDescent="0.2">
      <c r="A44">
        <v>1939</v>
      </c>
      <c r="B44" s="106" t="s">
        <v>2416</v>
      </c>
      <c r="C44">
        <v>0.05</v>
      </c>
      <c r="D44">
        <v>0.05</v>
      </c>
      <c r="E44">
        <v>0.15</v>
      </c>
      <c r="F44">
        <v>0.05</v>
      </c>
      <c r="G44">
        <v>0.05</v>
      </c>
    </row>
    <row r="45" spans="1:7" x14ac:dyDescent="0.2">
      <c r="A45">
        <v>1944</v>
      </c>
      <c r="B45" s="106" t="s">
        <v>1123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1949</v>
      </c>
      <c r="B46" s="106" t="s">
        <v>2417</v>
      </c>
      <c r="C46">
        <v>0</v>
      </c>
      <c r="D46">
        <v>0.05</v>
      </c>
      <c r="E46" s="106">
        <v>0</v>
      </c>
      <c r="F46" s="106">
        <v>0</v>
      </c>
      <c r="G46">
        <v>0</v>
      </c>
    </row>
    <row r="47" spans="1:7" x14ac:dyDescent="0.2">
      <c r="A47">
        <v>1950</v>
      </c>
      <c r="B47" s="106" t="s">
        <v>1397</v>
      </c>
      <c r="C47">
        <v>0.05</v>
      </c>
      <c r="D47">
        <v>0.05</v>
      </c>
      <c r="E47" s="106">
        <v>0.15</v>
      </c>
      <c r="F47">
        <v>0.05</v>
      </c>
      <c r="G47">
        <v>0.05</v>
      </c>
    </row>
    <row r="48" spans="1:7" x14ac:dyDescent="0.2">
      <c r="A48">
        <v>1952</v>
      </c>
      <c r="B48" s="106" t="s">
        <v>2765</v>
      </c>
      <c r="C48">
        <v>0</v>
      </c>
      <c r="D48" s="106">
        <v>0</v>
      </c>
      <c r="E48" s="106">
        <v>0</v>
      </c>
      <c r="F48" s="106" t="s">
        <v>154</v>
      </c>
      <c r="G48">
        <v>0.05</v>
      </c>
    </row>
    <row r="49" spans="1:7" x14ac:dyDescent="0.2">
      <c r="A49">
        <v>1954</v>
      </c>
      <c r="B49" s="106" t="s">
        <v>2834</v>
      </c>
      <c r="C49">
        <v>11.5</v>
      </c>
      <c r="D49">
        <v>0</v>
      </c>
      <c r="E49">
        <v>0</v>
      </c>
      <c r="F49">
        <v>0</v>
      </c>
      <c r="G49">
        <v>0</v>
      </c>
    </row>
    <row r="50" spans="1:7" x14ac:dyDescent="0.2">
      <c r="A50">
        <v>1959</v>
      </c>
      <c r="B50" s="106" t="s">
        <v>1446</v>
      </c>
      <c r="C50">
        <v>0</v>
      </c>
      <c r="D50" s="106">
        <v>0</v>
      </c>
      <c r="E50" s="106">
        <v>0</v>
      </c>
      <c r="F50" s="106" t="s">
        <v>154</v>
      </c>
      <c r="G50" s="106" t="s">
        <v>154</v>
      </c>
    </row>
    <row r="51" spans="1:7" x14ac:dyDescent="0.2">
      <c r="A51">
        <v>1964</v>
      </c>
      <c r="B51" s="106" t="s">
        <v>467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 x14ac:dyDescent="0.2">
      <c r="A52">
        <v>1975</v>
      </c>
      <c r="B52" s="106" t="s">
        <v>1822</v>
      </c>
      <c r="C52">
        <v>0</v>
      </c>
      <c r="D52" s="106">
        <v>0</v>
      </c>
      <c r="E52">
        <v>0</v>
      </c>
      <c r="F52" s="106">
        <v>0</v>
      </c>
      <c r="G52" s="106">
        <v>0</v>
      </c>
    </row>
    <row r="53" spans="1:7" x14ac:dyDescent="0.2">
      <c r="A53">
        <v>1976</v>
      </c>
      <c r="B53" s="106" t="s">
        <v>2659</v>
      </c>
      <c r="C53">
        <v>0</v>
      </c>
      <c r="D53" s="106">
        <v>0</v>
      </c>
      <c r="E53" s="106">
        <v>0</v>
      </c>
      <c r="F53" s="106">
        <v>0</v>
      </c>
      <c r="G53" s="106">
        <v>0</v>
      </c>
    </row>
    <row r="54" spans="1:7" x14ac:dyDescent="0.2">
      <c r="A54">
        <v>1980</v>
      </c>
      <c r="B54" s="106" t="s">
        <v>1687</v>
      </c>
      <c r="C54">
        <v>0.05</v>
      </c>
      <c r="D54">
        <v>0.05</v>
      </c>
      <c r="E54">
        <v>0.15</v>
      </c>
      <c r="F54">
        <v>0.05</v>
      </c>
      <c r="G54">
        <v>0.05</v>
      </c>
    </row>
    <row r="55" spans="1:7" x14ac:dyDescent="0.2">
      <c r="A55">
        <v>2001</v>
      </c>
      <c r="B55" s="106" t="s">
        <v>840</v>
      </c>
      <c r="C55">
        <v>0</v>
      </c>
      <c r="D55">
        <v>0.05</v>
      </c>
      <c r="E55">
        <v>0</v>
      </c>
      <c r="F55" t="s">
        <v>154</v>
      </c>
      <c r="G55">
        <v>0</v>
      </c>
    </row>
    <row r="56" spans="1:7" x14ac:dyDescent="0.2">
      <c r="A56">
        <v>2004</v>
      </c>
      <c r="B56" s="106" t="s">
        <v>1688</v>
      </c>
      <c r="C56">
        <v>0.05</v>
      </c>
      <c r="D56" s="106">
        <v>0.05</v>
      </c>
      <c r="E56" s="106">
        <v>0.15</v>
      </c>
      <c r="F56" s="106">
        <v>0.05</v>
      </c>
      <c r="G56">
        <v>0.05</v>
      </c>
    </row>
    <row r="57" spans="1:7" x14ac:dyDescent="0.2">
      <c r="A57">
        <v>2053</v>
      </c>
      <c r="B57" s="106" t="s">
        <v>2418</v>
      </c>
      <c r="C57">
        <v>0.05</v>
      </c>
      <c r="D57">
        <v>0.05</v>
      </c>
      <c r="E57">
        <v>0.15</v>
      </c>
      <c r="F57" s="106">
        <v>0.05</v>
      </c>
      <c r="G57">
        <v>0.05</v>
      </c>
    </row>
    <row r="58" spans="1:7" x14ac:dyDescent="0.2">
      <c r="A58">
        <v>2060</v>
      </c>
      <c r="B58" s="106" t="s">
        <v>3126</v>
      </c>
      <c r="C58">
        <v>0</v>
      </c>
      <c r="D58">
        <v>0</v>
      </c>
      <c r="E58" t="s">
        <v>154</v>
      </c>
      <c r="F58" s="106">
        <v>0</v>
      </c>
      <c r="G58" t="s">
        <v>154</v>
      </c>
    </row>
    <row r="59" spans="1:7" x14ac:dyDescent="0.2">
      <c r="A59">
        <v>2120</v>
      </c>
      <c r="B59" s="106" t="s">
        <v>1761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">
      <c r="A60">
        <v>2127</v>
      </c>
      <c r="B60" s="106" t="s">
        <v>1019</v>
      </c>
      <c r="C60">
        <v>0</v>
      </c>
      <c r="D60">
        <v>0</v>
      </c>
      <c r="E60">
        <v>0</v>
      </c>
      <c r="F60" s="106" t="s">
        <v>154</v>
      </c>
      <c r="G60" s="106">
        <v>0</v>
      </c>
    </row>
    <row r="61" spans="1:7" x14ac:dyDescent="0.2">
      <c r="A61">
        <v>2139</v>
      </c>
      <c r="B61" s="106" t="s">
        <v>468</v>
      </c>
      <c r="C61">
        <v>0</v>
      </c>
      <c r="D61">
        <v>0</v>
      </c>
      <c r="E61">
        <v>0</v>
      </c>
      <c r="F61" s="106">
        <v>0</v>
      </c>
      <c r="G61" s="106">
        <v>0</v>
      </c>
    </row>
    <row r="62" spans="1:7" x14ac:dyDescent="0.2">
      <c r="A62">
        <v>2146</v>
      </c>
      <c r="B62" s="106" t="s">
        <v>1871</v>
      </c>
      <c r="C62">
        <v>0.3</v>
      </c>
      <c r="D62" s="106">
        <v>0.05</v>
      </c>
      <c r="E62">
        <v>0.3</v>
      </c>
      <c r="F62" s="106">
        <v>0.05</v>
      </c>
      <c r="G62">
        <v>0.05</v>
      </c>
    </row>
    <row r="63" spans="1:7" x14ac:dyDescent="0.2">
      <c r="A63">
        <v>2154</v>
      </c>
      <c r="B63" s="106" t="s">
        <v>3127</v>
      </c>
      <c r="C63">
        <v>0</v>
      </c>
      <c r="D63" t="s">
        <v>154</v>
      </c>
      <c r="E63" t="s">
        <v>154</v>
      </c>
      <c r="F63" t="s">
        <v>154</v>
      </c>
      <c r="G63" t="s">
        <v>154</v>
      </c>
    </row>
    <row r="64" spans="1:7" x14ac:dyDescent="0.2">
      <c r="A64">
        <v>2157</v>
      </c>
      <c r="B64" s="106" t="s">
        <v>1473</v>
      </c>
      <c r="C64">
        <v>0</v>
      </c>
      <c r="D64">
        <v>0</v>
      </c>
      <c r="E64" t="s">
        <v>154</v>
      </c>
      <c r="F64" t="s">
        <v>154</v>
      </c>
      <c r="G64" t="s">
        <v>154</v>
      </c>
    </row>
    <row r="65" spans="1:7" x14ac:dyDescent="0.2">
      <c r="A65">
        <v>2168</v>
      </c>
      <c r="B65" s="106" t="s">
        <v>1360</v>
      </c>
      <c r="C65">
        <v>0.05</v>
      </c>
      <c r="D65">
        <v>0.05</v>
      </c>
      <c r="E65">
        <v>0.15</v>
      </c>
      <c r="F65">
        <v>0.05</v>
      </c>
      <c r="G65">
        <v>0.05</v>
      </c>
    </row>
    <row r="66" spans="1:7" x14ac:dyDescent="0.2">
      <c r="A66">
        <v>2169</v>
      </c>
      <c r="B66" s="106" t="s">
        <v>1796</v>
      </c>
      <c r="C66">
        <v>1.9</v>
      </c>
      <c r="D66" s="106">
        <v>0</v>
      </c>
      <c r="E66">
        <v>0</v>
      </c>
      <c r="F66" s="106">
        <v>0.05</v>
      </c>
      <c r="G66">
        <v>0.05</v>
      </c>
    </row>
    <row r="67" spans="1:7" x14ac:dyDescent="0.2">
      <c r="A67">
        <v>2170</v>
      </c>
      <c r="B67" s="106" t="s">
        <v>469</v>
      </c>
      <c r="C67">
        <v>1</v>
      </c>
      <c r="D67" s="106">
        <v>0</v>
      </c>
      <c r="E67">
        <v>0</v>
      </c>
      <c r="F67" s="106">
        <v>0</v>
      </c>
      <c r="G67">
        <v>0</v>
      </c>
    </row>
    <row r="68" spans="1:7" x14ac:dyDescent="0.2">
      <c r="A68">
        <v>2174</v>
      </c>
      <c r="B68" s="106" t="s">
        <v>3128</v>
      </c>
      <c r="C68">
        <v>0</v>
      </c>
      <c r="D68" t="s">
        <v>154</v>
      </c>
      <c r="E68" t="s">
        <v>154</v>
      </c>
      <c r="F68" t="s">
        <v>154</v>
      </c>
      <c r="G68" t="s">
        <v>154</v>
      </c>
    </row>
    <row r="69" spans="1:7" x14ac:dyDescent="0.2">
      <c r="A69">
        <v>2175</v>
      </c>
      <c r="B69" s="106" t="s">
        <v>1058</v>
      </c>
      <c r="C69">
        <v>0</v>
      </c>
      <c r="D69">
        <v>0</v>
      </c>
      <c r="E69" t="s">
        <v>154</v>
      </c>
      <c r="F69" t="s">
        <v>154</v>
      </c>
      <c r="G69" t="s">
        <v>154</v>
      </c>
    </row>
    <row r="70" spans="1:7" x14ac:dyDescent="0.2">
      <c r="A70">
        <v>2181</v>
      </c>
      <c r="B70" s="106" t="s">
        <v>1392</v>
      </c>
      <c r="C70">
        <v>0</v>
      </c>
      <c r="D70">
        <v>0.05</v>
      </c>
      <c r="E70">
        <v>0</v>
      </c>
      <c r="F70" s="106">
        <v>0</v>
      </c>
      <c r="G70" s="106">
        <v>0.05</v>
      </c>
    </row>
    <row r="71" spans="1:7" x14ac:dyDescent="0.2">
      <c r="A71">
        <v>2193</v>
      </c>
      <c r="B71" s="106" t="s">
        <v>2835</v>
      </c>
      <c r="C71">
        <v>0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2198</v>
      </c>
      <c r="B72" s="106" t="s">
        <v>1384</v>
      </c>
      <c r="C72">
        <v>0.05</v>
      </c>
      <c r="D72">
        <v>0.05</v>
      </c>
      <c r="E72">
        <v>0.15</v>
      </c>
      <c r="F72" s="106">
        <v>0.05</v>
      </c>
      <c r="G72">
        <v>0.05</v>
      </c>
    </row>
    <row r="73" spans="1:7" x14ac:dyDescent="0.2">
      <c r="A73">
        <v>2204</v>
      </c>
      <c r="B73" s="106" t="s">
        <v>471</v>
      </c>
      <c r="C73">
        <v>0.1</v>
      </c>
      <c r="D73">
        <v>0.1</v>
      </c>
      <c r="E73" s="106">
        <v>0.3</v>
      </c>
      <c r="F73" s="106">
        <v>0.1</v>
      </c>
      <c r="G73">
        <v>0.1</v>
      </c>
    </row>
    <row r="74" spans="1:7" x14ac:dyDescent="0.2">
      <c r="A74">
        <v>2206</v>
      </c>
      <c r="B74" s="106" t="s">
        <v>472</v>
      </c>
      <c r="C74">
        <v>0.55000000000000004</v>
      </c>
      <c r="D74" s="106">
        <v>0.1</v>
      </c>
      <c r="E74" s="106">
        <v>0.3</v>
      </c>
      <c r="F74" s="106">
        <v>0.1</v>
      </c>
      <c r="G74">
        <v>0.1</v>
      </c>
    </row>
    <row r="75" spans="1:7" x14ac:dyDescent="0.2">
      <c r="A75">
        <v>2215</v>
      </c>
      <c r="B75" s="106" t="s">
        <v>3129</v>
      </c>
      <c r="C75">
        <v>0</v>
      </c>
      <c r="D75" s="106">
        <v>0</v>
      </c>
      <c r="E75" s="106" t="s">
        <v>154</v>
      </c>
      <c r="F75" s="106" t="s">
        <v>154</v>
      </c>
      <c r="G75" t="s">
        <v>154</v>
      </c>
    </row>
    <row r="76" spans="1:7" x14ac:dyDescent="0.2">
      <c r="A76">
        <v>2217</v>
      </c>
      <c r="B76" s="106" t="s">
        <v>473</v>
      </c>
      <c r="C76">
        <v>0.1</v>
      </c>
      <c r="D76" s="106">
        <v>0.1</v>
      </c>
      <c r="E76" s="106">
        <v>0.3</v>
      </c>
      <c r="F76" s="106">
        <v>0.1</v>
      </c>
      <c r="G76" s="106">
        <v>0.1</v>
      </c>
    </row>
    <row r="77" spans="1:7" x14ac:dyDescent="0.2">
      <c r="A77">
        <v>2220</v>
      </c>
      <c r="B77" s="106" t="s">
        <v>1124</v>
      </c>
      <c r="C77">
        <v>0.1</v>
      </c>
      <c r="D77" s="106">
        <v>0.1</v>
      </c>
      <c r="E77">
        <v>0</v>
      </c>
      <c r="F77" s="106">
        <v>0.1</v>
      </c>
      <c r="G77">
        <v>0.05</v>
      </c>
    </row>
    <row r="78" spans="1:7" x14ac:dyDescent="0.2">
      <c r="A78">
        <v>2222</v>
      </c>
      <c r="B78" s="106" t="s">
        <v>474</v>
      </c>
      <c r="C78">
        <v>0.1</v>
      </c>
      <c r="D78" s="106">
        <v>0.1</v>
      </c>
      <c r="E78">
        <v>0.3</v>
      </c>
      <c r="F78" s="106">
        <v>0.1</v>
      </c>
      <c r="G78">
        <v>0.1</v>
      </c>
    </row>
    <row r="79" spans="1:7" x14ac:dyDescent="0.2">
      <c r="A79">
        <v>2229</v>
      </c>
      <c r="B79" s="106" t="s">
        <v>3130</v>
      </c>
      <c r="C79">
        <v>0</v>
      </c>
      <c r="D79">
        <v>0</v>
      </c>
      <c r="E79" t="s">
        <v>154</v>
      </c>
      <c r="F79">
        <v>0</v>
      </c>
      <c r="G79" t="s">
        <v>154</v>
      </c>
    </row>
    <row r="80" spans="1:7" x14ac:dyDescent="0.2">
      <c r="A80">
        <v>2264</v>
      </c>
      <c r="B80" s="106" t="s">
        <v>2470</v>
      </c>
      <c r="C80">
        <v>0.1</v>
      </c>
      <c r="D80">
        <v>0.1</v>
      </c>
      <c r="E80">
        <v>0.3</v>
      </c>
      <c r="F80">
        <v>0.1</v>
      </c>
      <c r="G80">
        <v>0.1</v>
      </c>
    </row>
    <row r="81" spans="1:7" x14ac:dyDescent="0.2">
      <c r="A81">
        <v>2266</v>
      </c>
      <c r="B81" s="106" t="s">
        <v>1850</v>
      </c>
      <c r="C81">
        <v>0.05</v>
      </c>
      <c r="D81">
        <v>0.05</v>
      </c>
      <c r="E81">
        <v>0.15</v>
      </c>
      <c r="F81">
        <v>0</v>
      </c>
      <c r="G81">
        <v>0.05</v>
      </c>
    </row>
    <row r="82" spans="1:7" x14ac:dyDescent="0.2">
      <c r="A82">
        <v>2269</v>
      </c>
      <c r="B82" s="106" t="s">
        <v>1950</v>
      </c>
      <c r="C82">
        <v>0.15</v>
      </c>
      <c r="D82" s="106">
        <v>0.15</v>
      </c>
      <c r="E82" s="106">
        <v>0.45</v>
      </c>
      <c r="F82" s="106">
        <v>0.15</v>
      </c>
      <c r="G82" s="106">
        <v>0.15</v>
      </c>
    </row>
    <row r="83" spans="1:7" x14ac:dyDescent="0.2">
      <c r="A83">
        <v>2270</v>
      </c>
      <c r="B83" s="106" t="s">
        <v>1399</v>
      </c>
      <c r="C83">
        <v>0.05</v>
      </c>
      <c r="D83" s="106">
        <v>0.05</v>
      </c>
      <c r="E83" s="106">
        <v>0</v>
      </c>
      <c r="F83" s="106" t="s">
        <v>154</v>
      </c>
      <c r="G83" s="106">
        <v>0.05</v>
      </c>
    </row>
    <row r="84" spans="1:7" x14ac:dyDescent="0.2">
      <c r="A84">
        <v>2281</v>
      </c>
      <c r="B84" s="106" t="s">
        <v>803</v>
      </c>
      <c r="C84">
        <v>0</v>
      </c>
      <c r="D84" s="106">
        <v>0</v>
      </c>
      <c r="E84">
        <v>0</v>
      </c>
      <c r="F84" s="106">
        <v>0</v>
      </c>
      <c r="G84">
        <v>0</v>
      </c>
    </row>
    <row r="85" spans="1:7" x14ac:dyDescent="0.2">
      <c r="A85">
        <v>2282</v>
      </c>
      <c r="B85" s="106" t="s">
        <v>1429</v>
      </c>
      <c r="C85">
        <v>0.1</v>
      </c>
      <c r="D85">
        <v>0.05</v>
      </c>
      <c r="E85">
        <v>0.15</v>
      </c>
      <c r="F85">
        <v>0.1</v>
      </c>
      <c r="G85">
        <v>0.1</v>
      </c>
    </row>
    <row r="86" spans="1:7" x14ac:dyDescent="0.2">
      <c r="A86">
        <v>2288</v>
      </c>
      <c r="B86" s="106" t="s">
        <v>861</v>
      </c>
      <c r="C86">
        <v>0.05</v>
      </c>
      <c r="D86">
        <v>0.05</v>
      </c>
      <c r="E86">
        <v>0.15</v>
      </c>
      <c r="F86">
        <v>0.05</v>
      </c>
      <c r="G86" s="106">
        <v>0.05</v>
      </c>
    </row>
    <row r="87" spans="1:7" x14ac:dyDescent="0.2">
      <c r="A87">
        <v>2292</v>
      </c>
      <c r="B87" s="106" t="s">
        <v>1689</v>
      </c>
      <c r="C87">
        <v>0.05</v>
      </c>
      <c r="D87" s="106">
        <v>0.05</v>
      </c>
      <c r="E87">
        <v>0.15</v>
      </c>
      <c r="F87" s="106">
        <v>0.05</v>
      </c>
      <c r="G87">
        <v>0.05</v>
      </c>
    </row>
    <row r="88" spans="1:7" x14ac:dyDescent="0.2">
      <c r="A88">
        <v>2294</v>
      </c>
      <c r="B88" s="106" t="s">
        <v>475</v>
      </c>
      <c r="C88">
        <v>0.05</v>
      </c>
      <c r="D88" s="106">
        <v>0.05</v>
      </c>
      <c r="E88">
        <v>0.15</v>
      </c>
      <c r="F88" s="106">
        <v>0.05</v>
      </c>
      <c r="G88">
        <v>0.05</v>
      </c>
    </row>
    <row r="89" spans="1:7" x14ac:dyDescent="0.2">
      <c r="A89">
        <v>2296</v>
      </c>
      <c r="B89" s="106" t="s">
        <v>1472</v>
      </c>
      <c r="C89">
        <v>0</v>
      </c>
      <c r="D89" s="106">
        <v>0</v>
      </c>
      <c r="E89">
        <v>0</v>
      </c>
      <c r="F89" s="106">
        <v>0</v>
      </c>
      <c r="G89">
        <v>0</v>
      </c>
    </row>
    <row r="90" spans="1:7" x14ac:dyDescent="0.2">
      <c r="A90">
        <v>2305</v>
      </c>
      <c r="B90" s="106" t="s">
        <v>1271</v>
      </c>
      <c r="C90">
        <v>0.05</v>
      </c>
      <c r="D90">
        <v>0.05</v>
      </c>
      <c r="E90">
        <v>0.15</v>
      </c>
      <c r="F90">
        <v>0.05</v>
      </c>
      <c r="G90">
        <v>0.05</v>
      </c>
    </row>
    <row r="91" spans="1:7" x14ac:dyDescent="0.2">
      <c r="A91">
        <v>2325</v>
      </c>
      <c r="B91" s="106" t="s">
        <v>2419</v>
      </c>
      <c r="C91">
        <v>0.05</v>
      </c>
      <c r="D91">
        <v>0.05</v>
      </c>
      <c r="E91">
        <v>0.15</v>
      </c>
      <c r="F91">
        <v>0.05</v>
      </c>
      <c r="G91">
        <v>0.05</v>
      </c>
    </row>
    <row r="92" spans="1:7" x14ac:dyDescent="0.2">
      <c r="A92">
        <v>2326</v>
      </c>
      <c r="B92" s="106" t="s">
        <v>1208</v>
      </c>
      <c r="C92">
        <v>0.15</v>
      </c>
      <c r="D92">
        <v>0</v>
      </c>
      <c r="E92">
        <v>0</v>
      </c>
      <c r="F92">
        <v>0</v>
      </c>
      <c r="G92">
        <v>0</v>
      </c>
    </row>
    <row r="93" spans="1:7" x14ac:dyDescent="0.2">
      <c r="A93">
        <v>2331</v>
      </c>
      <c r="B93" s="106" t="s">
        <v>992</v>
      </c>
      <c r="C93">
        <v>0</v>
      </c>
      <c r="D93">
        <v>0</v>
      </c>
      <c r="E93">
        <v>0</v>
      </c>
      <c r="F93" t="s">
        <v>154</v>
      </c>
      <c r="G93">
        <v>0</v>
      </c>
    </row>
    <row r="94" spans="1:7" x14ac:dyDescent="0.2">
      <c r="A94">
        <v>2371</v>
      </c>
      <c r="B94" s="106" t="s">
        <v>476</v>
      </c>
      <c r="C94">
        <v>0.05</v>
      </c>
      <c r="D94">
        <v>0.05</v>
      </c>
      <c r="E94">
        <v>0.15</v>
      </c>
      <c r="F94">
        <v>0.05</v>
      </c>
      <c r="G94">
        <v>0.05</v>
      </c>
    </row>
    <row r="95" spans="1:7" x14ac:dyDescent="0.2">
      <c r="A95">
        <v>2379</v>
      </c>
      <c r="B95" s="106" t="s">
        <v>388</v>
      </c>
      <c r="C95">
        <v>0</v>
      </c>
      <c r="D95" s="106">
        <v>0</v>
      </c>
      <c r="E95" s="106" t="s">
        <v>154</v>
      </c>
      <c r="F95">
        <v>0</v>
      </c>
      <c r="G95" t="s">
        <v>154</v>
      </c>
    </row>
    <row r="96" spans="1:7" x14ac:dyDescent="0.2">
      <c r="A96">
        <v>2384</v>
      </c>
      <c r="B96" s="106" t="s">
        <v>2836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">
      <c r="A97">
        <v>2410</v>
      </c>
      <c r="B97" s="106" t="s">
        <v>1340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">
      <c r="A98">
        <v>2412</v>
      </c>
      <c r="B98" s="106" t="s">
        <v>1403</v>
      </c>
      <c r="C98">
        <v>0</v>
      </c>
      <c r="D98">
        <v>0.05</v>
      </c>
      <c r="E98">
        <v>0</v>
      </c>
      <c r="F98">
        <v>0</v>
      </c>
      <c r="G98">
        <v>0</v>
      </c>
    </row>
    <row r="99" spans="1:7" x14ac:dyDescent="0.2">
      <c r="A99">
        <v>2413</v>
      </c>
      <c r="B99" s="106" t="s">
        <v>915</v>
      </c>
      <c r="C99">
        <v>0.1</v>
      </c>
      <c r="D99">
        <v>0.1</v>
      </c>
      <c r="E99">
        <v>0</v>
      </c>
      <c r="F99">
        <v>0</v>
      </c>
      <c r="G99">
        <v>0</v>
      </c>
    </row>
    <row r="100" spans="1:7" x14ac:dyDescent="0.2">
      <c r="A100">
        <v>2418</v>
      </c>
      <c r="B100" s="106" t="s">
        <v>3131</v>
      </c>
      <c r="C100">
        <v>0</v>
      </c>
      <c r="D100" t="s">
        <v>154</v>
      </c>
      <c r="E100" t="s">
        <v>154</v>
      </c>
      <c r="F100" t="s">
        <v>154</v>
      </c>
      <c r="G100" t="s">
        <v>154</v>
      </c>
    </row>
    <row r="101" spans="1:7" x14ac:dyDescent="0.2">
      <c r="A101">
        <v>2427</v>
      </c>
      <c r="B101" s="106" t="s">
        <v>2050</v>
      </c>
      <c r="C101">
        <v>0</v>
      </c>
      <c r="D101" t="s">
        <v>154</v>
      </c>
      <c r="E101" t="s">
        <v>154</v>
      </c>
      <c r="F101" t="s">
        <v>154</v>
      </c>
      <c r="G101">
        <v>0</v>
      </c>
    </row>
    <row r="102" spans="1:7" x14ac:dyDescent="0.2">
      <c r="A102">
        <v>2428</v>
      </c>
      <c r="B102" s="106" t="s">
        <v>3132</v>
      </c>
      <c r="C102">
        <v>0</v>
      </c>
      <c r="D102" t="s">
        <v>154</v>
      </c>
      <c r="E102" t="s">
        <v>154</v>
      </c>
      <c r="F102" t="s">
        <v>154</v>
      </c>
      <c r="G102" t="s">
        <v>154</v>
      </c>
    </row>
    <row r="103" spans="1:7" x14ac:dyDescent="0.2">
      <c r="A103">
        <v>2429</v>
      </c>
      <c r="B103" s="106" t="s">
        <v>1797</v>
      </c>
      <c r="C103">
        <v>0.05</v>
      </c>
      <c r="D103">
        <v>0.05</v>
      </c>
      <c r="E103">
        <v>0.15</v>
      </c>
      <c r="F103">
        <v>0.05</v>
      </c>
      <c r="G103">
        <v>0.05</v>
      </c>
    </row>
    <row r="104" spans="1:7" x14ac:dyDescent="0.2">
      <c r="A104">
        <v>2433</v>
      </c>
      <c r="B104" s="106" t="s">
        <v>1202</v>
      </c>
      <c r="C104">
        <v>0</v>
      </c>
      <c r="D104">
        <v>0.05</v>
      </c>
      <c r="E104">
        <v>0</v>
      </c>
      <c r="F104">
        <v>0</v>
      </c>
      <c r="G104">
        <v>0</v>
      </c>
    </row>
    <row r="105" spans="1:7" x14ac:dyDescent="0.2">
      <c r="A105">
        <v>2440</v>
      </c>
      <c r="B105" s="106" t="s">
        <v>3133</v>
      </c>
      <c r="C105">
        <v>0</v>
      </c>
      <c r="D105" t="s">
        <v>154</v>
      </c>
      <c r="E105" s="106" t="s">
        <v>154</v>
      </c>
      <c r="F105" s="106" t="s">
        <v>154</v>
      </c>
      <c r="G105" s="106" t="s">
        <v>154</v>
      </c>
    </row>
    <row r="106" spans="1:7" x14ac:dyDescent="0.2">
      <c r="A106">
        <v>2453</v>
      </c>
      <c r="B106" s="106" t="s">
        <v>2766</v>
      </c>
      <c r="C106">
        <v>0</v>
      </c>
      <c r="D106">
        <v>0</v>
      </c>
      <c r="E106">
        <v>0</v>
      </c>
      <c r="F106" t="s">
        <v>154</v>
      </c>
      <c r="G106">
        <v>0</v>
      </c>
    </row>
    <row r="107" spans="1:7" x14ac:dyDescent="0.2">
      <c r="A107">
        <v>2461</v>
      </c>
      <c r="B107" s="106" t="s">
        <v>1690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">
      <c r="A108">
        <v>2462</v>
      </c>
      <c r="B108" s="106" t="s">
        <v>477</v>
      </c>
      <c r="C108">
        <v>0</v>
      </c>
      <c r="D108">
        <v>0.05</v>
      </c>
      <c r="E108">
        <v>0</v>
      </c>
      <c r="F108">
        <v>0</v>
      </c>
      <c r="G108">
        <v>0</v>
      </c>
    </row>
    <row r="109" spans="1:7" x14ac:dyDescent="0.2">
      <c r="A109">
        <v>2471</v>
      </c>
      <c r="B109" s="106" t="s">
        <v>2767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">
      <c r="A110">
        <v>2475</v>
      </c>
      <c r="B110" s="106" t="s">
        <v>804</v>
      </c>
      <c r="C110">
        <v>0.05</v>
      </c>
      <c r="D110" s="106">
        <v>0.05</v>
      </c>
      <c r="E110" s="106">
        <v>0</v>
      </c>
      <c r="F110">
        <v>0.05</v>
      </c>
      <c r="G110">
        <v>0.05</v>
      </c>
    </row>
    <row r="111" spans="1:7" x14ac:dyDescent="0.2">
      <c r="A111">
        <v>2485</v>
      </c>
      <c r="B111" s="106" t="s">
        <v>1762</v>
      </c>
      <c r="C111">
        <v>0</v>
      </c>
      <c r="D111" s="106">
        <v>0</v>
      </c>
      <c r="E111" s="106">
        <v>0</v>
      </c>
      <c r="F111">
        <v>0</v>
      </c>
      <c r="G111">
        <v>0</v>
      </c>
    </row>
    <row r="112" spans="1:7" x14ac:dyDescent="0.2">
      <c r="A112">
        <v>2487</v>
      </c>
      <c r="B112" s="106" t="s">
        <v>478</v>
      </c>
      <c r="C112">
        <v>0.05</v>
      </c>
      <c r="D112">
        <v>0.05</v>
      </c>
      <c r="E112">
        <v>0.15</v>
      </c>
      <c r="F112">
        <v>0.05</v>
      </c>
      <c r="G112">
        <v>0.05</v>
      </c>
    </row>
    <row r="113" spans="1:7" x14ac:dyDescent="0.2">
      <c r="A113">
        <v>2491</v>
      </c>
      <c r="B113" s="106" t="s">
        <v>993</v>
      </c>
      <c r="C113">
        <v>1.45</v>
      </c>
      <c r="D113">
        <v>0.05</v>
      </c>
      <c r="E113">
        <v>0.15</v>
      </c>
      <c r="F113">
        <v>0.05</v>
      </c>
      <c r="G113">
        <v>0.05</v>
      </c>
    </row>
    <row r="114" spans="1:7" x14ac:dyDescent="0.2">
      <c r="A114">
        <v>2492</v>
      </c>
      <c r="B114" s="106" t="s">
        <v>479</v>
      </c>
      <c r="C114">
        <v>0.05</v>
      </c>
      <c r="D114">
        <v>0.05</v>
      </c>
      <c r="E114">
        <v>0.15</v>
      </c>
      <c r="F114">
        <v>0.05</v>
      </c>
      <c r="G114" s="106">
        <v>0.05</v>
      </c>
    </row>
    <row r="115" spans="1:7" x14ac:dyDescent="0.2">
      <c r="A115">
        <v>2503</v>
      </c>
      <c r="B115" s="106" t="s">
        <v>1350</v>
      </c>
      <c r="C115">
        <v>0.05</v>
      </c>
      <c r="D115">
        <v>0.05</v>
      </c>
      <c r="E115">
        <v>0.15</v>
      </c>
      <c r="F115" s="106">
        <v>0.05</v>
      </c>
      <c r="G115" s="106">
        <v>0.05</v>
      </c>
    </row>
    <row r="116" spans="1:7" x14ac:dyDescent="0.2">
      <c r="A116">
        <v>2533</v>
      </c>
      <c r="B116" s="106" t="s">
        <v>3134</v>
      </c>
      <c r="C116">
        <v>0</v>
      </c>
      <c r="D116">
        <v>0</v>
      </c>
      <c r="E116" s="106" t="s">
        <v>154</v>
      </c>
      <c r="F116" s="106" t="s">
        <v>154</v>
      </c>
      <c r="G116" s="106" t="s">
        <v>154</v>
      </c>
    </row>
    <row r="117" spans="1:7" x14ac:dyDescent="0.2">
      <c r="A117">
        <v>2587</v>
      </c>
      <c r="B117" s="106" t="s">
        <v>1233</v>
      </c>
      <c r="C117">
        <v>0</v>
      </c>
      <c r="D117">
        <v>0</v>
      </c>
      <c r="E117" t="s">
        <v>154</v>
      </c>
      <c r="F117">
        <v>0</v>
      </c>
      <c r="G117">
        <v>0</v>
      </c>
    </row>
    <row r="118" spans="1:7" x14ac:dyDescent="0.2">
      <c r="A118">
        <v>2590</v>
      </c>
      <c r="B118" s="106" t="s">
        <v>1691</v>
      </c>
      <c r="C118">
        <v>0.1</v>
      </c>
      <c r="D118">
        <v>0.1</v>
      </c>
      <c r="E118">
        <v>0.3</v>
      </c>
      <c r="F118">
        <v>0.1</v>
      </c>
      <c r="G118">
        <v>0.1</v>
      </c>
    </row>
    <row r="119" spans="1:7" x14ac:dyDescent="0.2">
      <c r="A119">
        <v>2593</v>
      </c>
      <c r="B119" s="106" t="s">
        <v>481</v>
      </c>
      <c r="C119">
        <v>0.15</v>
      </c>
      <c r="D119">
        <v>0.15</v>
      </c>
      <c r="E119" s="106">
        <v>1.05</v>
      </c>
      <c r="F119">
        <v>0.15</v>
      </c>
      <c r="G119">
        <v>0.15</v>
      </c>
    </row>
    <row r="120" spans="1:7" x14ac:dyDescent="0.2">
      <c r="A120">
        <v>2594</v>
      </c>
      <c r="B120" s="106" t="s">
        <v>482</v>
      </c>
      <c r="C120">
        <v>0.05</v>
      </c>
      <c r="D120">
        <v>0.05</v>
      </c>
      <c r="E120">
        <v>0.15</v>
      </c>
      <c r="F120">
        <v>0.05</v>
      </c>
      <c r="G120">
        <v>0.05</v>
      </c>
    </row>
    <row r="121" spans="1:7" x14ac:dyDescent="0.2">
      <c r="A121">
        <v>2599</v>
      </c>
      <c r="B121" s="106" t="s">
        <v>2009</v>
      </c>
      <c r="C121">
        <v>0.05</v>
      </c>
      <c r="D121">
        <v>0.05</v>
      </c>
      <c r="E121">
        <v>0.15</v>
      </c>
      <c r="F121">
        <v>0.05</v>
      </c>
      <c r="G121" s="106">
        <v>0.05</v>
      </c>
    </row>
    <row r="122" spans="1:7" x14ac:dyDescent="0.2">
      <c r="A122">
        <v>2602</v>
      </c>
      <c r="B122" s="106" t="s">
        <v>3135</v>
      </c>
      <c r="C122">
        <v>0</v>
      </c>
      <c r="D122">
        <v>0</v>
      </c>
      <c r="E122" t="s">
        <v>154</v>
      </c>
      <c r="F122">
        <v>0</v>
      </c>
      <c r="G122" t="s">
        <v>154</v>
      </c>
    </row>
    <row r="123" spans="1:7" x14ac:dyDescent="0.2">
      <c r="A123">
        <v>2607</v>
      </c>
      <c r="B123" s="106" t="s">
        <v>924</v>
      </c>
      <c r="C123">
        <v>0</v>
      </c>
      <c r="D123">
        <v>0</v>
      </c>
      <c r="E123">
        <v>0</v>
      </c>
      <c r="F123">
        <v>0.05</v>
      </c>
      <c r="G123">
        <v>0</v>
      </c>
    </row>
    <row r="124" spans="1:7" x14ac:dyDescent="0.2">
      <c r="A124">
        <v>2613</v>
      </c>
      <c r="B124" s="106" t="s">
        <v>1887</v>
      </c>
      <c r="C124">
        <v>0</v>
      </c>
      <c r="D124">
        <v>0</v>
      </c>
      <c r="E124">
        <v>0</v>
      </c>
      <c r="F124">
        <v>0.05</v>
      </c>
      <c r="G124">
        <v>0.05</v>
      </c>
    </row>
    <row r="125" spans="1:7" x14ac:dyDescent="0.2">
      <c r="A125">
        <v>2651</v>
      </c>
      <c r="B125" s="106" t="s">
        <v>483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">
      <c r="A126">
        <v>2659</v>
      </c>
      <c r="B126" s="106" t="s">
        <v>484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">
      <c r="A127">
        <v>2664</v>
      </c>
      <c r="B127" s="106" t="s">
        <v>485</v>
      </c>
      <c r="C127">
        <v>0.05</v>
      </c>
      <c r="D127">
        <v>0.05</v>
      </c>
      <c r="E127">
        <v>0.15</v>
      </c>
      <c r="F127">
        <v>0.05</v>
      </c>
      <c r="G127">
        <v>0.05</v>
      </c>
    </row>
    <row r="128" spans="1:7" x14ac:dyDescent="0.2">
      <c r="A128">
        <v>2670</v>
      </c>
      <c r="B128" s="106" t="s">
        <v>854</v>
      </c>
      <c r="C128">
        <v>0.1</v>
      </c>
      <c r="D128">
        <v>0.15</v>
      </c>
      <c r="E128">
        <v>0.45</v>
      </c>
      <c r="F128">
        <v>0.1</v>
      </c>
      <c r="G128">
        <v>0.15</v>
      </c>
    </row>
    <row r="129" spans="1:7" x14ac:dyDescent="0.2">
      <c r="A129">
        <v>2674</v>
      </c>
      <c r="B129" s="106" t="s">
        <v>1966</v>
      </c>
      <c r="C129">
        <v>0</v>
      </c>
      <c r="D129" s="106">
        <v>0</v>
      </c>
      <c r="E129">
        <v>0</v>
      </c>
      <c r="F129" s="106">
        <v>0</v>
      </c>
      <c r="G129">
        <v>0</v>
      </c>
    </row>
    <row r="130" spans="1:7" x14ac:dyDescent="0.2">
      <c r="A130">
        <v>2676</v>
      </c>
      <c r="B130" s="106" t="s">
        <v>2582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">
      <c r="A131">
        <v>2678</v>
      </c>
      <c r="B131" s="106" t="s">
        <v>486</v>
      </c>
      <c r="C131">
        <v>0</v>
      </c>
      <c r="D131" s="106">
        <v>0</v>
      </c>
      <c r="E131">
        <v>0</v>
      </c>
      <c r="F131" s="106">
        <v>0.05</v>
      </c>
      <c r="G131" s="106">
        <v>0.05</v>
      </c>
    </row>
    <row r="132" spans="1:7" x14ac:dyDescent="0.2">
      <c r="A132">
        <v>2681</v>
      </c>
      <c r="B132" s="106" t="s">
        <v>1692</v>
      </c>
      <c r="C132">
        <v>0.05</v>
      </c>
      <c r="D132" s="106">
        <v>0.05</v>
      </c>
      <c r="E132">
        <v>0.15</v>
      </c>
      <c r="F132" s="106">
        <v>0.05</v>
      </c>
      <c r="G132" s="106">
        <v>0.05</v>
      </c>
    </row>
    <row r="133" spans="1:7" x14ac:dyDescent="0.2">
      <c r="A133">
        <v>2685</v>
      </c>
      <c r="B133" s="106" t="s">
        <v>1479</v>
      </c>
      <c r="C133">
        <v>0</v>
      </c>
      <c r="D133">
        <v>0</v>
      </c>
      <c r="E133">
        <v>0</v>
      </c>
      <c r="F133" t="s">
        <v>154</v>
      </c>
      <c r="G133">
        <v>0</v>
      </c>
    </row>
    <row r="134" spans="1:7" x14ac:dyDescent="0.2">
      <c r="A134">
        <v>2687</v>
      </c>
      <c r="B134" s="106" t="s">
        <v>2626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">
      <c r="A135">
        <v>2689</v>
      </c>
      <c r="B135" s="106" t="s">
        <v>1763</v>
      </c>
      <c r="C135">
        <v>12</v>
      </c>
      <c r="D135" s="106">
        <v>0.05</v>
      </c>
      <c r="E135">
        <v>0.15</v>
      </c>
      <c r="F135">
        <v>0.05</v>
      </c>
      <c r="G135" s="106">
        <v>0.05</v>
      </c>
    </row>
    <row r="136" spans="1:7" x14ac:dyDescent="0.2">
      <c r="A136">
        <v>2692</v>
      </c>
      <c r="B136" s="106" t="s">
        <v>487</v>
      </c>
      <c r="C136">
        <v>0.1</v>
      </c>
      <c r="D136" s="106">
        <v>0.1</v>
      </c>
      <c r="E136">
        <v>0.3</v>
      </c>
      <c r="F136" s="106">
        <v>0.1</v>
      </c>
      <c r="G136" s="106">
        <v>0.1</v>
      </c>
    </row>
    <row r="137" spans="1:7" x14ac:dyDescent="0.2">
      <c r="A137">
        <v>2695</v>
      </c>
      <c r="B137" s="106" t="s">
        <v>953</v>
      </c>
      <c r="C137">
        <v>0.1</v>
      </c>
      <c r="D137" s="106">
        <v>0.1</v>
      </c>
      <c r="E137">
        <v>0.3</v>
      </c>
      <c r="F137">
        <v>0.1</v>
      </c>
      <c r="G137">
        <v>0.1</v>
      </c>
    </row>
    <row r="138" spans="1:7" x14ac:dyDescent="0.2">
      <c r="A138">
        <v>2698</v>
      </c>
      <c r="B138" s="106" t="s">
        <v>488</v>
      </c>
      <c r="C138">
        <v>0.05</v>
      </c>
      <c r="D138">
        <v>0.05</v>
      </c>
      <c r="E138">
        <v>0.15</v>
      </c>
      <c r="F138">
        <v>0.05</v>
      </c>
      <c r="G138">
        <v>0.05</v>
      </c>
    </row>
    <row r="139" spans="1:7" x14ac:dyDescent="0.2">
      <c r="A139">
        <v>2715</v>
      </c>
      <c r="B139" s="106" t="s">
        <v>3136</v>
      </c>
      <c r="C139">
        <v>0</v>
      </c>
      <c r="D139" s="106">
        <v>0</v>
      </c>
      <c r="E139">
        <v>0</v>
      </c>
      <c r="F139">
        <v>0</v>
      </c>
      <c r="G139" s="106" t="s">
        <v>154</v>
      </c>
    </row>
    <row r="140" spans="1:7" x14ac:dyDescent="0.2">
      <c r="A140">
        <v>2729</v>
      </c>
      <c r="B140" s="106" t="s">
        <v>1272</v>
      </c>
      <c r="C140">
        <v>0.05</v>
      </c>
      <c r="D140" s="106">
        <v>0.05</v>
      </c>
      <c r="E140">
        <v>0.15</v>
      </c>
      <c r="F140">
        <v>0.05</v>
      </c>
      <c r="G140" s="106">
        <v>0.05</v>
      </c>
    </row>
    <row r="141" spans="1:7" x14ac:dyDescent="0.2">
      <c r="A141">
        <v>2730</v>
      </c>
      <c r="B141" s="106" t="s">
        <v>489</v>
      </c>
      <c r="C141">
        <v>0.05</v>
      </c>
      <c r="D141">
        <v>0.05</v>
      </c>
      <c r="E141">
        <v>0</v>
      </c>
      <c r="F141" s="106">
        <v>0.05</v>
      </c>
      <c r="G141">
        <v>0</v>
      </c>
    </row>
    <row r="142" spans="1:7" x14ac:dyDescent="0.2">
      <c r="A142">
        <v>2733</v>
      </c>
      <c r="B142" s="106" t="s">
        <v>1807</v>
      </c>
      <c r="C142">
        <v>0.1</v>
      </c>
      <c r="D142">
        <v>0.1</v>
      </c>
      <c r="E142">
        <v>0.3</v>
      </c>
      <c r="F142">
        <v>0.1</v>
      </c>
      <c r="G142">
        <v>0.1</v>
      </c>
    </row>
    <row r="143" spans="1:7" x14ac:dyDescent="0.2">
      <c r="A143">
        <v>2734</v>
      </c>
      <c r="B143" s="106" t="s">
        <v>2532</v>
      </c>
      <c r="C143">
        <v>0</v>
      </c>
      <c r="D143">
        <v>0</v>
      </c>
      <c r="E143" s="106">
        <v>0</v>
      </c>
      <c r="F143" s="106">
        <v>0</v>
      </c>
      <c r="G143" s="106">
        <v>0</v>
      </c>
    </row>
    <row r="144" spans="1:7" x14ac:dyDescent="0.2">
      <c r="A144">
        <v>2784</v>
      </c>
      <c r="B144" s="106" t="s">
        <v>750</v>
      </c>
      <c r="C144">
        <v>0.05</v>
      </c>
      <c r="D144">
        <v>0.05</v>
      </c>
      <c r="E144" s="106">
        <v>0.15</v>
      </c>
      <c r="F144" s="106">
        <v>0.05</v>
      </c>
      <c r="G144" s="106">
        <v>0.05</v>
      </c>
    </row>
    <row r="145" spans="1:7" x14ac:dyDescent="0.2">
      <c r="A145">
        <v>2791</v>
      </c>
      <c r="B145" s="106" t="s">
        <v>1764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">
      <c r="A146">
        <v>2796</v>
      </c>
      <c r="B146" s="106" t="s">
        <v>1693</v>
      </c>
      <c r="C146">
        <v>0.05</v>
      </c>
      <c r="D146">
        <v>0.05</v>
      </c>
      <c r="E146">
        <v>0.15</v>
      </c>
      <c r="F146">
        <v>0.05</v>
      </c>
      <c r="G146">
        <v>0.05</v>
      </c>
    </row>
    <row r="147" spans="1:7" x14ac:dyDescent="0.2">
      <c r="A147">
        <v>2801</v>
      </c>
      <c r="B147" s="106" t="s">
        <v>490</v>
      </c>
      <c r="C147">
        <v>0.1</v>
      </c>
      <c r="D147" s="106">
        <v>0.05</v>
      </c>
      <c r="E147" s="106">
        <v>0.3</v>
      </c>
      <c r="F147" s="106">
        <v>0</v>
      </c>
      <c r="G147" s="106">
        <v>0</v>
      </c>
    </row>
    <row r="148" spans="1:7" x14ac:dyDescent="0.2">
      <c r="A148">
        <v>2809</v>
      </c>
      <c r="B148" s="106" t="s">
        <v>1354</v>
      </c>
      <c r="C148">
        <v>0</v>
      </c>
      <c r="D148">
        <v>0</v>
      </c>
      <c r="E148" t="s">
        <v>154</v>
      </c>
      <c r="F148">
        <v>0</v>
      </c>
      <c r="G148" t="s">
        <v>154</v>
      </c>
    </row>
    <row r="149" spans="1:7" x14ac:dyDescent="0.2">
      <c r="A149">
        <v>2811</v>
      </c>
      <c r="B149" s="106" t="s">
        <v>1147</v>
      </c>
      <c r="C149">
        <v>0.1</v>
      </c>
      <c r="D149">
        <v>0.1</v>
      </c>
      <c r="E149">
        <v>0.15</v>
      </c>
      <c r="F149">
        <v>0.1</v>
      </c>
      <c r="G149">
        <v>0.1</v>
      </c>
    </row>
    <row r="150" spans="1:7" x14ac:dyDescent="0.2">
      <c r="A150">
        <v>2815</v>
      </c>
      <c r="B150" s="106" t="s">
        <v>1243</v>
      </c>
      <c r="C150">
        <v>0</v>
      </c>
      <c r="D150">
        <v>0.1</v>
      </c>
      <c r="E150" t="s">
        <v>154</v>
      </c>
      <c r="F150">
        <v>0</v>
      </c>
      <c r="G150">
        <v>0</v>
      </c>
    </row>
    <row r="151" spans="1:7" x14ac:dyDescent="0.2">
      <c r="A151">
        <v>2818</v>
      </c>
      <c r="B151" s="106" t="s">
        <v>1694</v>
      </c>
      <c r="C151">
        <v>0.05</v>
      </c>
      <c r="D151">
        <v>0.05</v>
      </c>
      <c r="E151">
        <v>0.15</v>
      </c>
      <c r="F151">
        <v>0.05</v>
      </c>
      <c r="G151">
        <v>0.05</v>
      </c>
    </row>
    <row r="152" spans="1:7" x14ac:dyDescent="0.2">
      <c r="A152">
        <v>2819</v>
      </c>
      <c r="B152" s="106" t="s">
        <v>2365</v>
      </c>
      <c r="C152">
        <v>0.05</v>
      </c>
      <c r="D152">
        <v>0.05</v>
      </c>
      <c r="E152">
        <v>0.15</v>
      </c>
      <c r="F152">
        <v>0.05</v>
      </c>
      <c r="G152">
        <v>0.05</v>
      </c>
    </row>
    <row r="153" spans="1:7" x14ac:dyDescent="0.2">
      <c r="A153">
        <v>2871</v>
      </c>
      <c r="B153" s="106" t="s">
        <v>2366</v>
      </c>
      <c r="C153">
        <v>0.05</v>
      </c>
      <c r="D153">
        <v>0.05</v>
      </c>
      <c r="E153">
        <v>0</v>
      </c>
      <c r="F153">
        <v>0</v>
      </c>
      <c r="G153">
        <v>0</v>
      </c>
    </row>
    <row r="154" spans="1:7" x14ac:dyDescent="0.2">
      <c r="A154">
        <v>2874</v>
      </c>
      <c r="B154" s="106" t="s">
        <v>3137</v>
      </c>
      <c r="C154">
        <v>0</v>
      </c>
      <c r="D154" s="106" t="s">
        <v>154</v>
      </c>
      <c r="E154" t="s">
        <v>154</v>
      </c>
      <c r="F154" s="106" t="s">
        <v>154</v>
      </c>
      <c r="G154" s="106" t="s">
        <v>154</v>
      </c>
    </row>
    <row r="155" spans="1:7" x14ac:dyDescent="0.2">
      <c r="A155">
        <v>2875</v>
      </c>
      <c r="B155" s="106" t="s">
        <v>491</v>
      </c>
      <c r="C155">
        <v>0.1</v>
      </c>
      <c r="D155">
        <v>0.1</v>
      </c>
      <c r="E155" s="106">
        <v>0.3</v>
      </c>
      <c r="F155" s="106">
        <v>0.1</v>
      </c>
      <c r="G155">
        <v>0.1</v>
      </c>
    </row>
    <row r="156" spans="1:7" x14ac:dyDescent="0.2">
      <c r="A156">
        <v>2882</v>
      </c>
      <c r="B156" s="106" t="s">
        <v>492</v>
      </c>
      <c r="C156">
        <v>0.05</v>
      </c>
      <c r="D156">
        <v>0.05</v>
      </c>
      <c r="E156" s="106">
        <v>0.15</v>
      </c>
      <c r="F156" s="106">
        <v>0.05</v>
      </c>
      <c r="G156">
        <v>0.05</v>
      </c>
    </row>
    <row r="157" spans="1:7" x14ac:dyDescent="0.2">
      <c r="A157">
        <v>2884</v>
      </c>
      <c r="B157" s="106" t="s">
        <v>493</v>
      </c>
      <c r="C157">
        <v>0.05</v>
      </c>
      <c r="D157">
        <v>0.05</v>
      </c>
      <c r="E157">
        <v>0.15</v>
      </c>
      <c r="F157">
        <v>0.05</v>
      </c>
      <c r="G157">
        <v>0.05</v>
      </c>
    </row>
    <row r="158" spans="1:7" x14ac:dyDescent="0.2">
      <c r="A158">
        <v>2897</v>
      </c>
      <c r="B158" s="106" t="s">
        <v>494</v>
      </c>
      <c r="C158">
        <v>0.15</v>
      </c>
      <c r="D158" s="106">
        <v>0.15</v>
      </c>
      <c r="E158" s="106">
        <v>0.45</v>
      </c>
      <c r="F158" s="106">
        <v>0.15</v>
      </c>
      <c r="G158" s="106">
        <v>0.15</v>
      </c>
    </row>
    <row r="159" spans="1:7" x14ac:dyDescent="0.2">
      <c r="A159">
        <v>2904</v>
      </c>
      <c r="B159" s="106" t="s">
        <v>2583</v>
      </c>
      <c r="C159">
        <v>8.8000000000000007</v>
      </c>
      <c r="D159">
        <v>0.05</v>
      </c>
      <c r="E159">
        <v>0.15</v>
      </c>
      <c r="F159">
        <v>0.05</v>
      </c>
      <c r="G159">
        <v>0.05</v>
      </c>
    </row>
    <row r="160" spans="1:7" x14ac:dyDescent="0.2">
      <c r="A160">
        <v>2908</v>
      </c>
      <c r="B160" s="106" t="s">
        <v>3138</v>
      </c>
      <c r="C160">
        <v>0</v>
      </c>
      <c r="D160" t="s">
        <v>154</v>
      </c>
      <c r="E160" t="s">
        <v>154</v>
      </c>
      <c r="F160" t="s">
        <v>154</v>
      </c>
      <c r="G160" t="s">
        <v>154</v>
      </c>
    </row>
    <row r="161" spans="1:7" x14ac:dyDescent="0.2">
      <c r="A161">
        <v>2910</v>
      </c>
      <c r="B161" s="106" t="s">
        <v>495</v>
      </c>
      <c r="C161">
        <v>0.05</v>
      </c>
      <c r="D161">
        <v>0.05</v>
      </c>
      <c r="E161">
        <v>0.15</v>
      </c>
      <c r="F161">
        <v>0.05</v>
      </c>
      <c r="G161">
        <v>0.05</v>
      </c>
    </row>
    <row r="162" spans="1:7" x14ac:dyDescent="0.2">
      <c r="A162">
        <v>2914</v>
      </c>
      <c r="B162" s="106" t="s">
        <v>994</v>
      </c>
      <c r="C162">
        <v>9.9499999999999993</v>
      </c>
      <c r="D162" t="s">
        <v>154</v>
      </c>
      <c r="E162">
        <v>0</v>
      </c>
      <c r="F162">
        <v>0</v>
      </c>
      <c r="G162">
        <v>0</v>
      </c>
    </row>
    <row r="163" spans="1:7" x14ac:dyDescent="0.2">
      <c r="A163">
        <v>2915</v>
      </c>
      <c r="B163" s="106" t="s">
        <v>1967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">
      <c r="A164">
        <v>2918</v>
      </c>
      <c r="B164" s="106" t="s">
        <v>1872</v>
      </c>
      <c r="C164">
        <v>0.05</v>
      </c>
      <c r="D164" s="106">
        <v>0.05</v>
      </c>
      <c r="E164">
        <v>0.15</v>
      </c>
      <c r="F164">
        <v>0.05</v>
      </c>
      <c r="G164">
        <v>0.05</v>
      </c>
    </row>
    <row r="165" spans="1:7" x14ac:dyDescent="0.2">
      <c r="A165">
        <v>2922</v>
      </c>
      <c r="B165" s="106" t="s">
        <v>496</v>
      </c>
      <c r="C165">
        <v>0.05</v>
      </c>
      <c r="D165">
        <v>0.05</v>
      </c>
      <c r="E165">
        <v>0.15</v>
      </c>
      <c r="F165">
        <v>0.05</v>
      </c>
      <c r="G165">
        <v>0.05</v>
      </c>
    </row>
    <row r="166" spans="1:7" x14ac:dyDescent="0.2">
      <c r="A166">
        <v>2930</v>
      </c>
      <c r="B166" s="106" t="s">
        <v>497</v>
      </c>
      <c r="C166">
        <v>0.05</v>
      </c>
      <c r="D166">
        <v>0.05</v>
      </c>
      <c r="E166">
        <v>0.15</v>
      </c>
      <c r="F166">
        <v>0.05</v>
      </c>
      <c r="G166">
        <v>0.05</v>
      </c>
    </row>
    <row r="167" spans="1:7" x14ac:dyDescent="0.2">
      <c r="A167">
        <v>2931</v>
      </c>
      <c r="B167" s="106" t="s">
        <v>498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">
      <c r="A168">
        <v>2975</v>
      </c>
      <c r="B168" s="106" t="s">
        <v>499</v>
      </c>
      <c r="C168">
        <v>0.05</v>
      </c>
      <c r="D168">
        <v>0.05</v>
      </c>
      <c r="E168">
        <v>0.15</v>
      </c>
      <c r="F168">
        <v>0.05</v>
      </c>
      <c r="G168">
        <v>0.05</v>
      </c>
    </row>
    <row r="169" spans="1:7" x14ac:dyDescent="0.2">
      <c r="A169">
        <v>2982</v>
      </c>
      <c r="B169" s="106" t="s">
        <v>1695</v>
      </c>
      <c r="C169">
        <v>0.05</v>
      </c>
      <c r="D169" s="106">
        <v>0.05</v>
      </c>
      <c r="E169" t="s">
        <v>154</v>
      </c>
      <c r="F169" s="106">
        <v>0.05</v>
      </c>
      <c r="G169" s="106">
        <v>0</v>
      </c>
    </row>
    <row r="170" spans="1:7" x14ac:dyDescent="0.2">
      <c r="A170">
        <v>3001</v>
      </c>
      <c r="B170" s="106" t="s">
        <v>1851</v>
      </c>
      <c r="C170">
        <v>0</v>
      </c>
      <c r="D170" s="106">
        <v>0</v>
      </c>
      <c r="E170">
        <v>0</v>
      </c>
      <c r="F170" s="106">
        <v>0</v>
      </c>
      <c r="G170" s="106">
        <v>0</v>
      </c>
    </row>
    <row r="171" spans="1:7" x14ac:dyDescent="0.2">
      <c r="A171">
        <v>3002</v>
      </c>
      <c r="B171" s="106" t="s">
        <v>3139</v>
      </c>
      <c r="C171">
        <v>0</v>
      </c>
      <c r="D171" t="s">
        <v>154</v>
      </c>
      <c r="E171" t="s">
        <v>154</v>
      </c>
      <c r="F171" t="s">
        <v>154</v>
      </c>
      <c r="G171" s="106" t="s">
        <v>154</v>
      </c>
    </row>
    <row r="172" spans="1:7" x14ac:dyDescent="0.2">
      <c r="A172">
        <v>3003</v>
      </c>
      <c r="B172" s="106" t="s">
        <v>450</v>
      </c>
      <c r="C172">
        <v>0.05</v>
      </c>
      <c r="D172" t="s">
        <v>154</v>
      </c>
      <c r="E172">
        <v>0</v>
      </c>
      <c r="F172">
        <v>0</v>
      </c>
      <c r="G172" s="106">
        <v>0</v>
      </c>
    </row>
    <row r="173" spans="1:7" x14ac:dyDescent="0.2">
      <c r="A173">
        <v>3023</v>
      </c>
      <c r="B173" s="106" t="s">
        <v>2471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3028</v>
      </c>
      <c r="B174" s="106" t="s">
        <v>1160</v>
      </c>
      <c r="C174">
        <v>3.1</v>
      </c>
      <c r="D174">
        <v>0.05</v>
      </c>
      <c r="E174">
        <v>0.15</v>
      </c>
      <c r="F174">
        <v>0.05</v>
      </c>
      <c r="G174">
        <v>0.05</v>
      </c>
    </row>
    <row r="175" spans="1:7" x14ac:dyDescent="0.2">
      <c r="A175">
        <v>3036</v>
      </c>
      <c r="B175" s="106" t="s">
        <v>3140</v>
      </c>
      <c r="C175">
        <v>0</v>
      </c>
      <c r="D175" s="106">
        <v>0</v>
      </c>
      <c r="E175" s="106" t="s">
        <v>154</v>
      </c>
      <c r="F175" s="106" t="s">
        <v>154</v>
      </c>
      <c r="G175" s="106" t="s">
        <v>154</v>
      </c>
    </row>
    <row r="176" spans="1:7" x14ac:dyDescent="0.2">
      <c r="A176">
        <v>3046</v>
      </c>
      <c r="B176" s="106" t="s">
        <v>500</v>
      </c>
      <c r="C176">
        <v>0.15</v>
      </c>
      <c r="D176">
        <v>0.15</v>
      </c>
      <c r="E176">
        <v>0.45</v>
      </c>
      <c r="F176">
        <v>0.15</v>
      </c>
      <c r="G176">
        <v>0.15</v>
      </c>
    </row>
    <row r="177" spans="1:7" x14ac:dyDescent="0.2">
      <c r="A177">
        <v>3048</v>
      </c>
      <c r="B177" s="106" t="s">
        <v>1125</v>
      </c>
      <c r="C177">
        <v>0.05</v>
      </c>
      <c r="D177">
        <v>0.05</v>
      </c>
      <c r="E177">
        <v>0.15</v>
      </c>
      <c r="F177">
        <v>0.05</v>
      </c>
      <c r="G177">
        <v>0.05</v>
      </c>
    </row>
    <row r="178" spans="1:7" x14ac:dyDescent="0.2">
      <c r="A178">
        <v>3064</v>
      </c>
      <c r="B178" s="106" t="s">
        <v>1091</v>
      </c>
      <c r="C178">
        <v>0.9</v>
      </c>
      <c r="D178">
        <v>0.1</v>
      </c>
      <c r="E178" s="106">
        <v>0.3</v>
      </c>
      <c r="F178">
        <v>0.1</v>
      </c>
      <c r="G178">
        <v>0.1</v>
      </c>
    </row>
    <row r="179" spans="1:7" x14ac:dyDescent="0.2">
      <c r="A179">
        <v>3067</v>
      </c>
      <c r="B179" s="106" t="s">
        <v>501</v>
      </c>
      <c r="C179">
        <v>0.05</v>
      </c>
      <c r="D179">
        <v>0</v>
      </c>
      <c r="E179">
        <v>0.15</v>
      </c>
      <c r="F179">
        <v>0.05</v>
      </c>
      <c r="G179">
        <v>0.05</v>
      </c>
    </row>
    <row r="180" spans="1:7" x14ac:dyDescent="0.2">
      <c r="A180">
        <v>3076</v>
      </c>
      <c r="B180" s="106" t="s">
        <v>1126</v>
      </c>
      <c r="C180">
        <v>0</v>
      </c>
      <c r="D180" t="s">
        <v>154</v>
      </c>
      <c r="E180" t="s">
        <v>154</v>
      </c>
      <c r="F180" t="s">
        <v>154</v>
      </c>
      <c r="G180" t="s">
        <v>154</v>
      </c>
    </row>
    <row r="181" spans="1:7" x14ac:dyDescent="0.2">
      <c r="A181">
        <v>3079</v>
      </c>
      <c r="B181" s="106" t="s">
        <v>1968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3082</v>
      </c>
      <c r="B182" s="106" t="s">
        <v>502</v>
      </c>
      <c r="C182">
        <v>0.05</v>
      </c>
      <c r="D182">
        <v>0.05</v>
      </c>
      <c r="E182">
        <v>0.15</v>
      </c>
      <c r="F182">
        <v>0.05</v>
      </c>
      <c r="G182">
        <v>0.05</v>
      </c>
    </row>
    <row r="183" spans="1:7" x14ac:dyDescent="0.2">
      <c r="A183">
        <v>3085</v>
      </c>
      <c r="B183" s="106" t="s">
        <v>2660</v>
      </c>
      <c r="C183">
        <v>1.9</v>
      </c>
      <c r="D183">
        <v>0.05</v>
      </c>
      <c r="E183" s="106">
        <v>0.15</v>
      </c>
      <c r="F183">
        <v>0.05</v>
      </c>
      <c r="G183">
        <v>0</v>
      </c>
    </row>
    <row r="184" spans="1:7" x14ac:dyDescent="0.2">
      <c r="A184">
        <v>3087</v>
      </c>
      <c r="B184" s="106" t="s">
        <v>1094</v>
      </c>
      <c r="C184">
        <v>0</v>
      </c>
      <c r="D184" s="106" t="s">
        <v>154</v>
      </c>
      <c r="E184">
        <v>0.15</v>
      </c>
      <c r="F184">
        <v>0</v>
      </c>
      <c r="G184">
        <v>0</v>
      </c>
    </row>
    <row r="185" spans="1:7" x14ac:dyDescent="0.2">
      <c r="A185">
        <v>3088</v>
      </c>
      <c r="B185" s="106" t="s">
        <v>2533</v>
      </c>
      <c r="C185">
        <v>0</v>
      </c>
      <c r="D185" s="106">
        <v>0.05</v>
      </c>
      <c r="E185">
        <v>0</v>
      </c>
      <c r="F185">
        <v>0</v>
      </c>
      <c r="G185">
        <v>0</v>
      </c>
    </row>
    <row r="186" spans="1:7" x14ac:dyDescent="0.2">
      <c r="A186">
        <v>3092</v>
      </c>
      <c r="B186" s="106" t="s">
        <v>1443</v>
      </c>
      <c r="C186">
        <v>0.1</v>
      </c>
      <c r="D186">
        <v>0.1</v>
      </c>
      <c r="E186">
        <v>0.3</v>
      </c>
      <c r="F186">
        <v>0.1</v>
      </c>
      <c r="G186">
        <v>0.05</v>
      </c>
    </row>
    <row r="187" spans="1:7" x14ac:dyDescent="0.2">
      <c r="A187">
        <v>3097</v>
      </c>
      <c r="B187" s="106" t="s">
        <v>1696</v>
      </c>
      <c r="C187">
        <v>37.5</v>
      </c>
      <c r="D187">
        <v>0.15</v>
      </c>
      <c r="E187">
        <v>0.45</v>
      </c>
      <c r="F187">
        <v>0.15</v>
      </c>
      <c r="G187" s="106">
        <v>0.15</v>
      </c>
    </row>
    <row r="188" spans="1:7" x14ac:dyDescent="0.2">
      <c r="A188">
        <v>3101</v>
      </c>
      <c r="B188" s="106" t="s">
        <v>1106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3103</v>
      </c>
      <c r="B189" s="106" t="s">
        <v>1784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">
      <c r="A190">
        <v>3104</v>
      </c>
      <c r="B190" s="106" t="s">
        <v>2837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">
      <c r="A191">
        <v>3105</v>
      </c>
      <c r="B191" s="106" t="s">
        <v>46</v>
      </c>
      <c r="C191">
        <v>0</v>
      </c>
      <c r="D191" s="106" t="s">
        <v>154</v>
      </c>
      <c r="E191" s="106">
        <v>0</v>
      </c>
      <c r="F191" s="106">
        <v>0</v>
      </c>
      <c r="G191" s="106" t="s">
        <v>154</v>
      </c>
    </row>
    <row r="192" spans="1:7" x14ac:dyDescent="0.2">
      <c r="A192">
        <v>3106</v>
      </c>
      <c r="B192" s="106" t="s">
        <v>1697</v>
      </c>
      <c r="C192">
        <v>0.05</v>
      </c>
      <c r="D192" s="106">
        <v>0.05</v>
      </c>
      <c r="E192">
        <v>0.15</v>
      </c>
      <c r="F192" s="106">
        <v>0.05</v>
      </c>
      <c r="G192">
        <v>0.05</v>
      </c>
    </row>
    <row r="193" spans="1:7" x14ac:dyDescent="0.2">
      <c r="A193">
        <v>3107</v>
      </c>
      <c r="B193" s="106" t="s">
        <v>1698</v>
      </c>
      <c r="C193">
        <v>0.15</v>
      </c>
      <c r="D193" s="106">
        <v>0.15</v>
      </c>
      <c r="E193" s="106">
        <v>0.45</v>
      </c>
      <c r="F193" s="106">
        <v>0.15</v>
      </c>
      <c r="G193" s="106">
        <v>0.15</v>
      </c>
    </row>
    <row r="194" spans="1:7" x14ac:dyDescent="0.2">
      <c r="A194">
        <v>3109</v>
      </c>
      <c r="B194" s="106" t="s">
        <v>2394</v>
      </c>
      <c r="C194">
        <v>0</v>
      </c>
      <c r="D194" s="106">
        <v>0</v>
      </c>
      <c r="E194" s="106">
        <v>0</v>
      </c>
      <c r="F194">
        <v>0</v>
      </c>
      <c r="G194" s="106">
        <v>0</v>
      </c>
    </row>
    <row r="195" spans="1:7" x14ac:dyDescent="0.2">
      <c r="A195">
        <v>3110</v>
      </c>
      <c r="B195" s="106" t="s">
        <v>442</v>
      </c>
      <c r="C195">
        <v>0</v>
      </c>
      <c r="D195">
        <v>0</v>
      </c>
      <c r="E195" s="106">
        <v>0</v>
      </c>
      <c r="F195">
        <v>0</v>
      </c>
      <c r="G195" s="106">
        <v>0</v>
      </c>
    </row>
    <row r="196" spans="1:7" x14ac:dyDescent="0.2">
      <c r="A196">
        <v>3116</v>
      </c>
      <c r="B196" s="106" t="s">
        <v>1023</v>
      </c>
      <c r="C196">
        <v>0.05</v>
      </c>
      <c r="D196">
        <v>0</v>
      </c>
      <c r="E196" s="106">
        <v>0</v>
      </c>
      <c r="F196" s="106">
        <v>0</v>
      </c>
      <c r="G196" s="106" t="s">
        <v>154</v>
      </c>
    </row>
    <row r="197" spans="1:7" x14ac:dyDescent="0.2">
      <c r="A197">
        <v>3141</v>
      </c>
      <c r="B197" s="106" t="s">
        <v>995</v>
      </c>
      <c r="C197">
        <v>0.55000000000000004</v>
      </c>
      <c r="D197">
        <v>0.2</v>
      </c>
      <c r="E197">
        <v>0.6</v>
      </c>
      <c r="F197">
        <v>0.2</v>
      </c>
      <c r="G197">
        <v>0.2</v>
      </c>
    </row>
    <row r="198" spans="1:7" x14ac:dyDescent="0.2">
      <c r="A198">
        <v>3148</v>
      </c>
      <c r="B198" s="106" t="s">
        <v>504</v>
      </c>
      <c r="C198">
        <v>0.1</v>
      </c>
      <c r="D198" s="106">
        <v>0.05</v>
      </c>
      <c r="E198" s="106">
        <v>0.15</v>
      </c>
      <c r="F198" s="106">
        <v>0.05</v>
      </c>
      <c r="G198" s="106">
        <v>0.1</v>
      </c>
    </row>
    <row r="199" spans="1:7" x14ac:dyDescent="0.2">
      <c r="A199">
        <v>3154</v>
      </c>
      <c r="B199" s="106" t="s">
        <v>2838</v>
      </c>
      <c r="C199">
        <v>3</v>
      </c>
      <c r="D199" s="106">
        <v>0.05</v>
      </c>
      <c r="E199" s="106">
        <v>0.15</v>
      </c>
      <c r="F199" s="106">
        <v>0.05</v>
      </c>
      <c r="G199" s="106">
        <v>0</v>
      </c>
    </row>
    <row r="200" spans="1:7" x14ac:dyDescent="0.2">
      <c r="A200">
        <v>3156</v>
      </c>
      <c r="B200" s="106" t="s">
        <v>1981</v>
      </c>
      <c r="C200">
        <v>0</v>
      </c>
      <c r="D200">
        <v>0</v>
      </c>
      <c r="E200" t="s">
        <v>154</v>
      </c>
      <c r="F200" t="s">
        <v>154</v>
      </c>
      <c r="G200">
        <v>0</v>
      </c>
    </row>
    <row r="201" spans="1:7" x14ac:dyDescent="0.2">
      <c r="A201">
        <v>3160</v>
      </c>
      <c r="B201" s="106" t="s">
        <v>1273</v>
      </c>
      <c r="C201">
        <v>0.05</v>
      </c>
      <c r="D201">
        <v>0.05</v>
      </c>
      <c r="E201">
        <v>0.15</v>
      </c>
      <c r="F201">
        <v>0.05</v>
      </c>
      <c r="G201" s="106">
        <v>0.05</v>
      </c>
    </row>
    <row r="202" spans="1:7" x14ac:dyDescent="0.2">
      <c r="A202">
        <v>3166</v>
      </c>
      <c r="B202" s="106" t="s">
        <v>505</v>
      </c>
      <c r="C202">
        <v>0.05</v>
      </c>
      <c r="D202">
        <v>0.05</v>
      </c>
      <c r="E202">
        <v>0.15</v>
      </c>
      <c r="F202">
        <v>0.05</v>
      </c>
      <c r="G202" s="106">
        <v>0.05</v>
      </c>
    </row>
    <row r="203" spans="1:7" x14ac:dyDescent="0.2">
      <c r="A203">
        <v>3167</v>
      </c>
      <c r="B203" s="106" t="s">
        <v>1888</v>
      </c>
      <c r="C203">
        <v>0</v>
      </c>
      <c r="D203">
        <v>0.05</v>
      </c>
      <c r="E203">
        <v>0</v>
      </c>
      <c r="F203">
        <v>0.05</v>
      </c>
      <c r="G203">
        <v>0</v>
      </c>
    </row>
    <row r="204" spans="1:7" x14ac:dyDescent="0.2">
      <c r="A204">
        <v>3168</v>
      </c>
      <c r="B204" s="106" t="s">
        <v>1699</v>
      </c>
      <c r="C204">
        <v>0</v>
      </c>
      <c r="D204">
        <v>0</v>
      </c>
      <c r="E204" s="106">
        <v>0</v>
      </c>
      <c r="F204">
        <v>0</v>
      </c>
      <c r="G204" s="106">
        <v>0</v>
      </c>
    </row>
    <row r="205" spans="1:7" x14ac:dyDescent="0.2">
      <c r="A205">
        <v>3172</v>
      </c>
      <c r="B205" s="106" t="s">
        <v>1700</v>
      </c>
      <c r="C205">
        <v>0</v>
      </c>
      <c r="D205">
        <v>0</v>
      </c>
      <c r="E205" s="106">
        <v>0</v>
      </c>
      <c r="F205">
        <v>0</v>
      </c>
      <c r="G205" s="106">
        <v>0</v>
      </c>
    </row>
    <row r="206" spans="1:7" x14ac:dyDescent="0.2">
      <c r="A206">
        <v>3178</v>
      </c>
      <c r="B206" s="106" t="s">
        <v>506</v>
      </c>
      <c r="C206">
        <v>0.05</v>
      </c>
      <c r="D206" s="106">
        <v>0.05</v>
      </c>
      <c r="E206" s="106">
        <v>0.15</v>
      </c>
      <c r="F206" s="106">
        <v>0.05</v>
      </c>
      <c r="G206" s="106">
        <v>0.05</v>
      </c>
    </row>
    <row r="207" spans="1:7" x14ac:dyDescent="0.2">
      <c r="A207">
        <v>3180</v>
      </c>
      <c r="B207" s="106" t="s">
        <v>2839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3186</v>
      </c>
      <c r="B208" s="106" t="s">
        <v>844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3191</v>
      </c>
      <c r="B209" s="106" t="s">
        <v>1148</v>
      </c>
      <c r="C209">
        <v>0.05</v>
      </c>
      <c r="D209">
        <v>0</v>
      </c>
      <c r="E209" t="s">
        <v>154</v>
      </c>
      <c r="F209" t="s">
        <v>154</v>
      </c>
      <c r="G209" t="s">
        <v>154</v>
      </c>
    </row>
    <row r="210" spans="1:7" x14ac:dyDescent="0.2">
      <c r="A210">
        <v>3193</v>
      </c>
      <c r="B210" s="106" t="s">
        <v>507</v>
      </c>
      <c r="C210">
        <v>0.05</v>
      </c>
      <c r="D210">
        <v>0.05</v>
      </c>
      <c r="E210">
        <v>0.15</v>
      </c>
      <c r="F210" s="106">
        <v>0.05</v>
      </c>
      <c r="G210" s="106">
        <v>0.05</v>
      </c>
    </row>
    <row r="211" spans="1:7" x14ac:dyDescent="0.2">
      <c r="A211">
        <v>3196</v>
      </c>
      <c r="B211" s="106" t="s">
        <v>1701</v>
      </c>
      <c r="C211">
        <v>10.4</v>
      </c>
      <c r="D211">
        <v>0.05</v>
      </c>
      <c r="E211" s="106">
        <v>0.15</v>
      </c>
      <c r="F211">
        <v>0.05</v>
      </c>
      <c r="G211">
        <v>0.05</v>
      </c>
    </row>
    <row r="212" spans="1:7" x14ac:dyDescent="0.2">
      <c r="A212">
        <v>3197</v>
      </c>
      <c r="B212" s="106" t="s">
        <v>508</v>
      </c>
      <c r="C212">
        <v>20</v>
      </c>
      <c r="D212">
        <v>0.05</v>
      </c>
      <c r="E212">
        <v>0.15</v>
      </c>
      <c r="F212">
        <v>0.05</v>
      </c>
      <c r="G212">
        <v>0.05</v>
      </c>
    </row>
    <row r="213" spans="1:7" x14ac:dyDescent="0.2">
      <c r="A213">
        <v>3201</v>
      </c>
      <c r="B213" s="106" t="s">
        <v>1765</v>
      </c>
      <c r="C213">
        <v>0.05</v>
      </c>
      <c r="D213">
        <v>0.05</v>
      </c>
      <c r="E213">
        <v>0.15</v>
      </c>
      <c r="F213">
        <v>0.05</v>
      </c>
      <c r="G213">
        <v>0.05</v>
      </c>
    </row>
    <row r="214" spans="1:7" x14ac:dyDescent="0.2">
      <c r="A214">
        <v>3205</v>
      </c>
      <c r="B214" s="106" t="s">
        <v>509</v>
      </c>
      <c r="C214">
        <v>0.05</v>
      </c>
      <c r="D214">
        <v>0.05</v>
      </c>
      <c r="E214">
        <v>0.15</v>
      </c>
      <c r="F214">
        <v>0.05</v>
      </c>
      <c r="G214">
        <v>0.05</v>
      </c>
    </row>
    <row r="215" spans="1:7" x14ac:dyDescent="0.2">
      <c r="A215">
        <v>3222</v>
      </c>
      <c r="B215" s="106" t="s">
        <v>510</v>
      </c>
      <c r="C215">
        <v>0.05</v>
      </c>
      <c r="D215">
        <v>0.05</v>
      </c>
      <c r="E215">
        <v>0.15</v>
      </c>
      <c r="F215">
        <v>0.05</v>
      </c>
      <c r="G215">
        <v>0.05</v>
      </c>
    </row>
    <row r="216" spans="1:7" x14ac:dyDescent="0.2">
      <c r="A216">
        <v>3231</v>
      </c>
      <c r="B216" s="106" t="s">
        <v>365</v>
      </c>
      <c r="C216">
        <v>0.05</v>
      </c>
      <c r="D216">
        <v>0.05</v>
      </c>
      <c r="E216">
        <v>0</v>
      </c>
      <c r="F216">
        <v>0</v>
      </c>
      <c r="G216">
        <v>0</v>
      </c>
    </row>
    <row r="217" spans="1:7" x14ac:dyDescent="0.2">
      <c r="A217">
        <v>3232</v>
      </c>
      <c r="B217" s="106" t="s">
        <v>1934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">
      <c r="A218">
        <v>3244</v>
      </c>
      <c r="B218" s="106" t="s">
        <v>2840</v>
      </c>
      <c r="C218">
        <v>0</v>
      </c>
      <c r="D218" t="s">
        <v>154</v>
      </c>
      <c r="E218">
        <v>0</v>
      </c>
      <c r="F218" t="s">
        <v>154</v>
      </c>
      <c r="G218">
        <v>0</v>
      </c>
    </row>
    <row r="219" spans="1:7" x14ac:dyDescent="0.2">
      <c r="A219">
        <v>3245</v>
      </c>
      <c r="B219" s="106" t="s">
        <v>1702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">
      <c r="A220">
        <v>3252</v>
      </c>
      <c r="B220" s="106" t="s">
        <v>1329</v>
      </c>
      <c r="C220">
        <v>0</v>
      </c>
      <c r="D220">
        <v>0</v>
      </c>
      <c r="E220">
        <v>0</v>
      </c>
      <c r="F220">
        <v>0.05</v>
      </c>
      <c r="G220" s="106">
        <v>0.05</v>
      </c>
    </row>
    <row r="221" spans="1:7" x14ac:dyDescent="0.2">
      <c r="A221">
        <v>3254</v>
      </c>
      <c r="B221" s="106" t="s">
        <v>1390</v>
      </c>
      <c r="C221">
        <v>0.05</v>
      </c>
      <c r="D221">
        <v>0.05</v>
      </c>
      <c r="E221">
        <v>0.15</v>
      </c>
      <c r="F221">
        <v>0.05</v>
      </c>
      <c r="G221" s="106">
        <v>0.05</v>
      </c>
    </row>
    <row r="222" spans="1:7" x14ac:dyDescent="0.2">
      <c r="A222">
        <v>3276</v>
      </c>
      <c r="B222" s="106" t="s">
        <v>1430</v>
      </c>
      <c r="C222">
        <v>1.7</v>
      </c>
      <c r="D222">
        <v>0.05</v>
      </c>
      <c r="E222">
        <v>0.15</v>
      </c>
      <c r="F222">
        <v>0.05</v>
      </c>
      <c r="G222" s="106">
        <v>0.05</v>
      </c>
    </row>
    <row r="223" spans="1:7" x14ac:dyDescent="0.2">
      <c r="A223">
        <v>3277</v>
      </c>
      <c r="B223" s="106" t="s">
        <v>2661</v>
      </c>
      <c r="C223">
        <v>4</v>
      </c>
      <c r="D223" t="s">
        <v>154</v>
      </c>
      <c r="E223">
        <v>0</v>
      </c>
      <c r="F223">
        <v>0</v>
      </c>
      <c r="G223">
        <v>0</v>
      </c>
    </row>
    <row r="224" spans="1:7" x14ac:dyDescent="0.2">
      <c r="A224">
        <v>3288</v>
      </c>
      <c r="B224" s="106" t="s">
        <v>927</v>
      </c>
      <c r="C224">
        <v>0.1</v>
      </c>
      <c r="D224">
        <v>0.1</v>
      </c>
      <c r="E224">
        <v>0.3</v>
      </c>
      <c r="F224">
        <v>0.1</v>
      </c>
      <c r="G224" s="106">
        <v>0.1</v>
      </c>
    </row>
    <row r="225" spans="1:7" x14ac:dyDescent="0.2">
      <c r="A225">
        <v>3289</v>
      </c>
      <c r="B225" s="106" t="s">
        <v>511</v>
      </c>
      <c r="C225">
        <v>0</v>
      </c>
      <c r="D225" s="106" t="s">
        <v>154</v>
      </c>
      <c r="E225">
        <v>0</v>
      </c>
      <c r="F225">
        <v>0</v>
      </c>
      <c r="G225" s="106">
        <v>0</v>
      </c>
    </row>
    <row r="226" spans="1:7" x14ac:dyDescent="0.2">
      <c r="A226">
        <v>3291</v>
      </c>
      <c r="B226" s="106" t="s">
        <v>55</v>
      </c>
      <c r="C226">
        <v>0.05</v>
      </c>
      <c r="D226" s="106">
        <v>0.05</v>
      </c>
      <c r="E226">
        <v>0.15</v>
      </c>
      <c r="F226">
        <v>0.05</v>
      </c>
      <c r="G226">
        <v>0.05</v>
      </c>
    </row>
    <row r="227" spans="1:7" x14ac:dyDescent="0.2">
      <c r="A227">
        <v>3294</v>
      </c>
      <c r="B227" s="106" t="s">
        <v>1988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">
      <c r="A228">
        <v>3299</v>
      </c>
      <c r="B228" s="106" t="s">
        <v>512</v>
      </c>
      <c r="C228">
        <v>0.05</v>
      </c>
      <c r="D228">
        <v>0.05</v>
      </c>
      <c r="E228">
        <v>0.15</v>
      </c>
      <c r="F228">
        <v>0.05</v>
      </c>
      <c r="G228">
        <v>0.05</v>
      </c>
    </row>
    <row r="229" spans="1:7" x14ac:dyDescent="0.2">
      <c r="A229">
        <v>3349</v>
      </c>
      <c r="B229" s="106" t="s">
        <v>513</v>
      </c>
      <c r="C229">
        <v>0.3</v>
      </c>
      <c r="D229">
        <v>0.3</v>
      </c>
      <c r="E229">
        <v>1.05</v>
      </c>
      <c r="F229">
        <v>0.3</v>
      </c>
      <c r="G229">
        <v>0.3</v>
      </c>
    </row>
    <row r="230" spans="1:7" x14ac:dyDescent="0.2">
      <c r="A230">
        <v>3371</v>
      </c>
      <c r="B230" s="106" t="s">
        <v>1789</v>
      </c>
      <c r="C230">
        <v>0.05</v>
      </c>
      <c r="D230">
        <v>0.05</v>
      </c>
      <c r="E230">
        <v>0.15</v>
      </c>
      <c r="F230">
        <v>0.05</v>
      </c>
      <c r="G230">
        <v>0.05</v>
      </c>
    </row>
    <row r="231" spans="1:7" x14ac:dyDescent="0.2">
      <c r="A231">
        <v>3387</v>
      </c>
      <c r="B231" s="106" t="s">
        <v>514</v>
      </c>
      <c r="C231">
        <v>0</v>
      </c>
      <c r="D231">
        <v>0.05</v>
      </c>
      <c r="E231">
        <v>0.15</v>
      </c>
      <c r="F231">
        <v>0.05</v>
      </c>
      <c r="G231">
        <v>0.05</v>
      </c>
    </row>
    <row r="232" spans="1:7" x14ac:dyDescent="0.2">
      <c r="A232">
        <v>3391</v>
      </c>
      <c r="B232" s="106" t="s">
        <v>1703</v>
      </c>
      <c r="C232">
        <v>0</v>
      </c>
      <c r="D232">
        <v>0.25</v>
      </c>
      <c r="E232">
        <v>0</v>
      </c>
      <c r="F232">
        <v>0</v>
      </c>
      <c r="G232">
        <v>0</v>
      </c>
    </row>
    <row r="233" spans="1:7" x14ac:dyDescent="0.2">
      <c r="A233">
        <v>3395</v>
      </c>
      <c r="B233" s="106" t="s">
        <v>3141</v>
      </c>
      <c r="C233">
        <v>0</v>
      </c>
      <c r="D233" s="106">
        <v>0</v>
      </c>
      <c r="E233" t="s">
        <v>154</v>
      </c>
      <c r="F233" t="s">
        <v>154</v>
      </c>
      <c r="G233" t="s">
        <v>154</v>
      </c>
    </row>
    <row r="234" spans="1:7" x14ac:dyDescent="0.2">
      <c r="A234">
        <v>3397</v>
      </c>
      <c r="B234" s="106" t="s">
        <v>2662</v>
      </c>
      <c r="C234">
        <v>0</v>
      </c>
      <c r="D234" s="106">
        <v>0</v>
      </c>
      <c r="E234">
        <v>0.15</v>
      </c>
      <c r="F234" t="s">
        <v>154</v>
      </c>
      <c r="G234">
        <v>0.05</v>
      </c>
    </row>
    <row r="235" spans="1:7" x14ac:dyDescent="0.2">
      <c r="A235">
        <v>3405</v>
      </c>
      <c r="B235" s="106" t="s">
        <v>1265</v>
      </c>
      <c r="C235">
        <v>0.05</v>
      </c>
      <c r="D235" t="s">
        <v>154</v>
      </c>
      <c r="E235" t="s">
        <v>154</v>
      </c>
      <c r="F235" t="s">
        <v>154</v>
      </c>
      <c r="G235">
        <v>0</v>
      </c>
    </row>
    <row r="236" spans="1:7" x14ac:dyDescent="0.2">
      <c r="A236">
        <v>3408</v>
      </c>
      <c r="B236" s="106" t="s">
        <v>2841</v>
      </c>
      <c r="C236">
        <v>0</v>
      </c>
      <c r="D236" s="106" t="s">
        <v>154</v>
      </c>
      <c r="E236" s="106">
        <v>0</v>
      </c>
      <c r="F236" s="106" t="s">
        <v>154</v>
      </c>
      <c r="G236" s="106">
        <v>0</v>
      </c>
    </row>
    <row r="237" spans="1:7" x14ac:dyDescent="0.2">
      <c r="A237">
        <v>3433</v>
      </c>
      <c r="B237" s="106" t="s">
        <v>2842</v>
      </c>
      <c r="C237">
        <v>0</v>
      </c>
      <c r="D237" s="106">
        <v>0</v>
      </c>
      <c r="E237">
        <v>0</v>
      </c>
      <c r="F237" s="106">
        <v>0</v>
      </c>
      <c r="G237" s="106">
        <v>0</v>
      </c>
    </row>
    <row r="238" spans="1:7" x14ac:dyDescent="0.2">
      <c r="A238">
        <v>3445</v>
      </c>
      <c r="B238" s="106" t="s">
        <v>1230</v>
      </c>
      <c r="C238">
        <v>0.1</v>
      </c>
      <c r="D238" s="106">
        <v>0.1</v>
      </c>
      <c r="E238">
        <v>0.3</v>
      </c>
      <c r="F238" s="106">
        <v>0.1</v>
      </c>
      <c r="G238" s="106">
        <v>0.1</v>
      </c>
    </row>
    <row r="239" spans="1:7" x14ac:dyDescent="0.2">
      <c r="A239">
        <v>3454</v>
      </c>
      <c r="B239" s="106" t="s">
        <v>2083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">
      <c r="A240">
        <v>3457</v>
      </c>
      <c r="B240" s="106" t="s">
        <v>1808</v>
      </c>
      <c r="C240">
        <v>5.4</v>
      </c>
      <c r="D240" s="106">
        <v>0</v>
      </c>
      <c r="E240">
        <v>0</v>
      </c>
      <c r="F240" s="106">
        <v>0</v>
      </c>
      <c r="G240">
        <v>0</v>
      </c>
    </row>
    <row r="241" spans="1:7" x14ac:dyDescent="0.2">
      <c r="A241">
        <v>3475</v>
      </c>
      <c r="B241" s="106" t="s">
        <v>1704</v>
      </c>
      <c r="C241">
        <v>0.05</v>
      </c>
      <c r="D241">
        <v>0.05</v>
      </c>
      <c r="E241">
        <v>0.15</v>
      </c>
      <c r="F241">
        <v>0.05</v>
      </c>
      <c r="G241">
        <v>0.05</v>
      </c>
    </row>
    <row r="242" spans="1:7" x14ac:dyDescent="0.2">
      <c r="A242">
        <v>3480</v>
      </c>
      <c r="B242" s="106" t="s">
        <v>2534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">
      <c r="A243">
        <v>3484</v>
      </c>
      <c r="B243" s="106" t="s">
        <v>1431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">
      <c r="A244">
        <v>3501</v>
      </c>
      <c r="B244" s="106" t="s">
        <v>1705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">
      <c r="A245">
        <v>3521</v>
      </c>
      <c r="B245" s="106" t="s">
        <v>3142</v>
      </c>
      <c r="C245">
        <v>0</v>
      </c>
      <c r="D245" s="106">
        <v>0</v>
      </c>
      <c r="E245" s="106">
        <v>0</v>
      </c>
      <c r="F245" s="106">
        <v>0</v>
      </c>
      <c r="G245" s="106" t="s">
        <v>154</v>
      </c>
    </row>
    <row r="246" spans="1:7" x14ac:dyDescent="0.2">
      <c r="A246">
        <v>3526</v>
      </c>
      <c r="B246" s="106" t="s">
        <v>2843</v>
      </c>
      <c r="C246">
        <v>0</v>
      </c>
      <c r="D246" s="106">
        <v>0</v>
      </c>
      <c r="E246" s="106">
        <v>0</v>
      </c>
      <c r="F246" s="106">
        <v>0</v>
      </c>
      <c r="G246" s="106">
        <v>0</v>
      </c>
    </row>
    <row r="247" spans="1:7" x14ac:dyDescent="0.2">
      <c r="A247">
        <v>3529</v>
      </c>
      <c r="B247" s="106" t="s">
        <v>2084</v>
      </c>
      <c r="C247">
        <v>0</v>
      </c>
      <c r="D247">
        <v>0</v>
      </c>
      <c r="E247">
        <v>0</v>
      </c>
      <c r="F247">
        <v>0</v>
      </c>
      <c r="G247" s="106">
        <v>0</v>
      </c>
    </row>
    <row r="248" spans="1:7" x14ac:dyDescent="0.2">
      <c r="A248">
        <v>3538</v>
      </c>
      <c r="B248" s="106" t="s">
        <v>3143</v>
      </c>
      <c r="C248">
        <v>1.4</v>
      </c>
      <c r="D248">
        <v>0.05</v>
      </c>
      <c r="E248" t="s">
        <v>154</v>
      </c>
      <c r="F248" t="s">
        <v>154</v>
      </c>
      <c r="G248" s="106" t="s">
        <v>154</v>
      </c>
    </row>
    <row r="249" spans="1:7" x14ac:dyDescent="0.2">
      <c r="A249">
        <v>3539</v>
      </c>
      <c r="B249" s="106" t="s">
        <v>2395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3543</v>
      </c>
      <c r="B250" s="106" t="s">
        <v>1982</v>
      </c>
      <c r="C250">
        <v>0</v>
      </c>
      <c r="D250" s="106">
        <v>0</v>
      </c>
      <c r="E250" s="106">
        <v>0</v>
      </c>
      <c r="F250" s="106">
        <v>0</v>
      </c>
      <c r="G250" s="106">
        <v>0</v>
      </c>
    </row>
    <row r="251" spans="1:7" x14ac:dyDescent="0.2">
      <c r="A251">
        <v>3544</v>
      </c>
      <c r="B251" s="106" t="s">
        <v>516</v>
      </c>
      <c r="C251">
        <v>0.05</v>
      </c>
      <c r="D251" s="106">
        <v>0.05</v>
      </c>
      <c r="E251" s="106">
        <v>0.15</v>
      </c>
      <c r="F251" s="106">
        <v>0.05</v>
      </c>
      <c r="G251" s="106">
        <v>0.05</v>
      </c>
    </row>
    <row r="252" spans="1:7" x14ac:dyDescent="0.2">
      <c r="A252">
        <v>3547</v>
      </c>
      <c r="B252" s="106" t="s">
        <v>517</v>
      </c>
      <c r="C252">
        <v>0.05</v>
      </c>
      <c r="D252">
        <v>0.05</v>
      </c>
      <c r="E252" s="106">
        <v>0.15</v>
      </c>
      <c r="F252">
        <v>0.05</v>
      </c>
      <c r="G252" s="106">
        <v>0.05</v>
      </c>
    </row>
    <row r="253" spans="1:7" x14ac:dyDescent="0.2">
      <c r="A253">
        <v>3549</v>
      </c>
      <c r="B253" s="106" t="s">
        <v>1706</v>
      </c>
      <c r="C253">
        <v>0.2</v>
      </c>
      <c r="D253">
        <v>0.2</v>
      </c>
      <c r="E253">
        <v>0.6</v>
      </c>
      <c r="F253">
        <v>0.2</v>
      </c>
      <c r="G253">
        <v>0.2</v>
      </c>
    </row>
    <row r="254" spans="1:7" x14ac:dyDescent="0.2">
      <c r="A254">
        <v>3553</v>
      </c>
      <c r="B254" s="106" t="s">
        <v>3144</v>
      </c>
      <c r="C254">
        <v>0</v>
      </c>
      <c r="D254">
        <v>0</v>
      </c>
      <c r="E254" s="106" t="s">
        <v>154</v>
      </c>
      <c r="F254" s="106">
        <v>0</v>
      </c>
      <c r="G254" s="106" t="s">
        <v>154</v>
      </c>
    </row>
    <row r="255" spans="1:7" x14ac:dyDescent="0.2">
      <c r="A255">
        <v>3561</v>
      </c>
      <c r="B255" s="106" t="s">
        <v>1361</v>
      </c>
      <c r="C255">
        <v>0</v>
      </c>
      <c r="D255" s="106">
        <v>0</v>
      </c>
      <c r="E255">
        <v>0</v>
      </c>
      <c r="F255" s="106">
        <v>0</v>
      </c>
      <c r="G255">
        <v>0</v>
      </c>
    </row>
    <row r="256" spans="1:7" x14ac:dyDescent="0.2">
      <c r="A256">
        <v>3563</v>
      </c>
      <c r="B256" s="106" t="s">
        <v>1035</v>
      </c>
      <c r="C256">
        <v>0</v>
      </c>
      <c r="D256">
        <v>0.05</v>
      </c>
      <c r="E256">
        <v>0.15</v>
      </c>
      <c r="F256" s="106">
        <v>0.05</v>
      </c>
      <c r="G256" s="106">
        <v>0.05</v>
      </c>
    </row>
    <row r="257" spans="1:7" x14ac:dyDescent="0.2">
      <c r="A257">
        <v>3569</v>
      </c>
      <c r="B257" s="106" t="s">
        <v>996</v>
      </c>
      <c r="C257">
        <v>0.05</v>
      </c>
      <c r="D257" s="106">
        <v>0.05</v>
      </c>
      <c r="E257" s="106">
        <v>0.15</v>
      </c>
      <c r="F257" s="106">
        <v>0.05</v>
      </c>
      <c r="G257" s="106">
        <v>0.05</v>
      </c>
    </row>
    <row r="258" spans="1:7" x14ac:dyDescent="0.2">
      <c r="A258">
        <v>3571</v>
      </c>
      <c r="B258" s="106" t="s">
        <v>1707</v>
      </c>
      <c r="C258">
        <v>0.05</v>
      </c>
      <c r="D258">
        <v>0.05</v>
      </c>
      <c r="E258">
        <v>0.15</v>
      </c>
      <c r="F258">
        <v>0.05</v>
      </c>
      <c r="G258">
        <v>0.05</v>
      </c>
    </row>
    <row r="259" spans="1:7" x14ac:dyDescent="0.2">
      <c r="A259">
        <v>3580</v>
      </c>
      <c r="B259" s="106" t="s">
        <v>518</v>
      </c>
      <c r="C259">
        <v>0.05</v>
      </c>
      <c r="D259">
        <v>0.05</v>
      </c>
      <c r="E259" s="106">
        <v>0.15</v>
      </c>
      <c r="F259" s="106">
        <v>0.05</v>
      </c>
      <c r="G259" s="106">
        <v>0.05</v>
      </c>
    </row>
    <row r="260" spans="1:7" x14ac:dyDescent="0.2">
      <c r="A260">
        <v>3608</v>
      </c>
      <c r="B260" s="106" t="s">
        <v>1790</v>
      </c>
      <c r="C260">
        <v>0</v>
      </c>
      <c r="D260">
        <v>0</v>
      </c>
      <c r="E260" s="106">
        <v>0</v>
      </c>
      <c r="F260" s="106">
        <v>0</v>
      </c>
      <c r="G260" s="106">
        <v>0.05</v>
      </c>
    </row>
    <row r="261" spans="1:7" x14ac:dyDescent="0.2">
      <c r="A261">
        <v>3612</v>
      </c>
      <c r="B261" s="106" t="s">
        <v>2844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">
      <c r="A262">
        <v>3627</v>
      </c>
      <c r="B262" s="106" t="s">
        <v>2085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">
      <c r="A263">
        <v>3632</v>
      </c>
      <c r="B263" s="106" t="s">
        <v>1451</v>
      </c>
      <c r="C263">
        <v>0</v>
      </c>
      <c r="D263" s="106" t="s">
        <v>154</v>
      </c>
      <c r="E263" s="106" t="s">
        <v>154</v>
      </c>
      <c r="F263" s="106" t="s">
        <v>154</v>
      </c>
      <c r="G263" s="106" t="s">
        <v>154</v>
      </c>
    </row>
    <row r="264" spans="1:7" x14ac:dyDescent="0.2">
      <c r="A264">
        <v>3635</v>
      </c>
      <c r="B264" s="106" t="s">
        <v>43</v>
      </c>
      <c r="C264">
        <v>0.1</v>
      </c>
      <c r="D264">
        <v>0.1</v>
      </c>
      <c r="E264" s="106">
        <v>0.3</v>
      </c>
      <c r="F264" s="106">
        <v>0.1</v>
      </c>
      <c r="G264" s="106">
        <v>0.1</v>
      </c>
    </row>
    <row r="265" spans="1:7" x14ac:dyDescent="0.2">
      <c r="A265">
        <v>3640</v>
      </c>
      <c r="B265" s="106" t="s">
        <v>519</v>
      </c>
      <c r="C265">
        <v>0</v>
      </c>
      <c r="D265" s="106">
        <v>0.05</v>
      </c>
      <c r="E265" s="106">
        <v>0</v>
      </c>
      <c r="F265" s="106">
        <v>0</v>
      </c>
      <c r="G265" s="106">
        <v>0.05</v>
      </c>
    </row>
    <row r="266" spans="1:7" x14ac:dyDescent="0.2">
      <c r="A266">
        <v>3648</v>
      </c>
      <c r="B266" s="106" t="s">
        <v>3145</v>
      </c>
      <c r="C266">
        <v>0</v>
      </c>
      <c r="D266" s="106">
        <v>0</v>
      </c>
      <c r="E266" s="106">
        <v>0</v>
      </c>
      <c r="F266" s="106">
        <v>0</v>
      </c>
      <c r="G266" s="106" t="s">
        <v>154</v>
      </c>
    </row>
    <row r="267" spans="1:7" x14ac:dyDescent="0.2">
      <c r="A267">
        <v>3655</v>
      </c>
      <c r="B267" s="106" t="s">
        <v>520</v>
      </c>
      <c r="C267">
        <v>0.1</v>
      </c>
      <c r="D267">
        <v>0.15</v>
      </c>
      <c r="E267">
        <v>0.3</v>
      </c>
      <c r="F267">
        <v>0.1</v>
      </c>
      <c r="G267">
        <v>0.1</v>
      </c>
    </row>
    <row r="268" spans="1:7" x14ac:dyDescent="0.2">
      <c r="A268">
        <v>3656</v>
      </c>
      <c r="B268" s="106" t="s">
        <v>521</v>
      </c>
      <c r="C268">
        <v>0.05</v>
      </c>
      <c r="D268">
        <v>0.05</v>
      </c>
      <c r="E268">
        <v>0.15</v>
      </c>
      <c r="F268">
        <v>0.05</v>
      </c>
      <c r="G268">
        <v>0.05</v>
      </c>
    </row>
    <row r="269" spans="1:7" x14ac:dyDescent="0.2">
      <c r="A269">
        <v>3659</v>
      </c>
      <c r="B269" s="106" t="s">
        <v>522</v>
      </c>
      <c r="C269">
        <v>0.1</v>
      </c>
      <c r="D269">
        <v>0.05</v>
      </c>
      <c r="E269" s="106">
        <v>0.15</v>
      </c>
      <c r="F269">
        <v>0.05</v>
      </c>
      <c r="G269">
        <v>0.05</v>
      </c>
    </row>
    <row r="270" spans="1:7" x14ac:dyDescent="0.2">
      <c r="A270">
        <v>3660</v>
      </c>
      <c r="B270" s="106" t="s">
        <v>1246</v>
      </c>
      <c r="C270">
        <v>0</v>
      </c>
      <c r="D270" s="106">
        <v>0</v>
      </c>
      <c r="E270" s="106">
        <v>0</v>
      </c>
      <c r="F270" s="106">
        <v>0</v>
      </c>
      <c r="G270" s="106">
        <v>0</v>
      </c>
    </row>
    <row r="271" spans="1:7" x14ac:dyDescent="0.2">
      <c r="A271">
        <v>3661</v>
      </c>
      <c r="B271" s="106" t="s">
        <v>1708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3665</v>
      </c>
      <c r="B272" s="106" t="s">
        <v>1709</v>
      </c>
      <c r="C272">
        <v>0.05</v>
      </c>
      <c r="D272">
        <v>0.05</v>
      </c>
      <c r="E272">
        <v>0.15</v>
      </c>
      <c r="F272">
        <v>0</v>
      </c>
      <c r="G272">
        <v>0</v>
      </c>
    </row>
    <row r="273" spans="1:7" x14ac:dyDescent="0.2">
      <c r="A273">
        <v>3667</v>
      </c>
      <c r="B273" s="106" t="s">
        <v>3146</v>
      </c>
      <c r="C273">
        <v>0</v>
      </c>
      <c r="D273" t="s">
        <v>154</v>
      </c>
      <c r="E273">
        <v>0</v>
      </c>
      <c r="F273" t="s">
        <v>154</v>
      </c>
      <c r="G273" s="106" t="s">
        <v>154</v>
      </c>
    </row>
    <row r="274" spans="1:7" x14ac:dyDescent="0.2">
      <c r="A274">
        <v>3668</v>
      </c>
      <c r="B274" s="106" t="s">
        <v>523</v>
      </c>
      <c r="C274">
        <v>0.05</v>
      </c>
      <c r="D274" s="106">
        <v>0.05</v>
      </c>
      <c r="E274">
        <v>0.15</v>
      </c>
      <c r="F274" s="106">
        <v>0.05</v>
      </c>
      <c r="G274" s="106">
        <v>0.05</v>
      </c>
    </row>
    <row r="275" spans="1:7" x14ac:dyDescent="0.2">
      <c r="A275">
        <v>3678</v>
      </c>
      <c r="B275" s="106" t="s">
        <v>2010</v>
      </c>
      <c r="C275">
        <v>0.1</v>
      </c>
      <c r="D275">
        <v>0.1</v>
      </c>
      <c r="E275">
        <v>0.3</v>
      </c>
      <c r="F275">
        <v>0.1</v>
      </c>
      <c r="G275">
        <v>0.1</v>
      </c>
    </row>
    <row r="276" spans="1:7" x14ac:dyDescent="0.2">
      <c r="A276">
        <v>3688</v>
      </c>
      <c r="B276" s="106" t="s">
        <v>2503</v>
      </c>
      <c r="C276">
        <v>0.75</v>
      </c>
      <c r="D276">
        <v>0.05</v>
      </c>
      <c r="E276">
        <v>0.15</v>
      </c>
      <c r="F276">
        <v>0.05</v>
      </c>
      <c r="G276">
        <v>0.05</v>
      </c>
    </row>
    <row r="277" spans="1:7" x14ac:dyDescent="0.2">
      <c r="A277">
        <v>3694</v>
      </c>
      <c r="B277" s="106" t="s">
        <v>524</v>
      </c>
      <c r="C277">
        <v>0</v>
      </c>
      <c r="D277" s="106">
        <v>0.05</v>
      </c>
      <c r="E277" s="106">
        <v>0</v>
      </c>
      <c r="F277" s="106">
        <v>0</v>
      </c>
      <c r="G277" s="106">
        <v>0</v>
      </c>
    </row>
    <row r="278" spans="1:7" x14ac:dyDescent="0.2">
      <c r="A278">
        <v>3697</v>
      </c>
      <c r="B278" s="106" t="s">
        <v>1710</v>
      </c>
      <c r="C278">
        <v>0.2</v>
      </c>
      <c r="D278">
        <v>0.2</v>
      </c>
      <c r="E278">
        <v>0.6</v>
      </c>
      <c r="F278">
        <v>0.2</v>
      </c>
      <c r="G278">
        <v>0.2</v>
      </c>
    </row>
    <row r="279" spans="1:7" x14ac:dyDescent="0.2">
      <c r="A279">
        <v>3708</v>
      </c>
      <c r="B279" s="106" t="s">
        <v>525</v>
      </c>
      <c r="C279">
        <v>0.1</v>
      </c>
      <c r="D279">
        <v>0.1</v>
      </c>
      <c r="E279">
        <v>0.3</v>
      </c>
      <c r="F279">
        <v>0.1</v>
      </c>
      <c r="G279" s="106">
        <v>0.1</v>
      </c>
    </row>
    <row r="280" spans="1:7" x14ac:dyDescent="0.2">
      <c r="A280">
        <v>3738</v>
      </c>
      <c r="B280" s="106" t="s">
        <v>3147</v>
      </c>
      <c r="C280">
        <v>0</v>
      </c>
      <c r="D280">
        <v>0</v>
      </c>
      <c r="E280" t="s">
        <v>154</v>
      </c>
      <c r="F280" t="s">
        <v>154</v>
      </c>
      <c r="G280" s="106" t="s">
        <v>154</v>
      </c>
    </row>
    <row r="281" spans="1:7" x14ac:dyDescent="0.2">
      <c r="A281">
        <v>3769</v>
      </c>
      <c r="B281" s="106" t="s">
        <v>1711</v>
      </c>
      <c r="C281">
        <v>0.2</v>
      </c>
      <c r="D281" s="106">
        <v>0.2</v>
      </c>
      <c r="E281">
        <v>0.6</v>
      </c>
      <c r="F281">
        <v>0.2</v>
      </c>
      <c r="G281" s="106">
        <v>0.2</v>
      </c>
    </row>
    <row r="282" spans="1:7" x14ac:dyDescent="0.2">
      <c r="A282">
        <v>3836</v>
      </c>
      <c r="B282" s="106" t="s">
        <v>2472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">
      <c r="A283">
        <v>3843</v>
      </c>
      <c r="B283" s="106" t="s">
        <v>751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">
      <c r="A284">
        <v>3861</v>
      </c>
      <c r="B284" s="106" t="s">
        <v>34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">
      <c r="A285">
        <v>3863</v>
      </c>
      <c r="B285" s="106" t="s">
        <v>1050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">
      <c r="A286">
        <v>3865</v>
      </c>
      <c r="B286" s="106" t="s">
        <v>855</v>
      </c>
      <c r="C286">
        <v>0</v>
      </c>
      <c r="D286" t="s">
        <v>154</v>
      </c>
      <c r="E286" t="s">
        <v>154</v>
      </c>
      <c r="F286">
        <v>0</v>
      </c>
      <c r="G286" t="s">
        <v>154</v>
      </c>
    </row>
    <row r="287" spans="1:7" x14ac:dyDescent="0.2">
      <c r="A287">
        <v>3877</v>
      </c>
      <c r="B287" s="106" t="s">
        <v>1873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3878</v>
      </c>
      <c r="B288" s="106" t="s">
        <v>527</v>
      </c>
      <c r="C288">
        <v>0.05</v>
      </c>
      <c r="D288">
        <v>0.05</v>
      </c>
      <c r="E288">
        <v>0.15</v>
      </c>
      <c r="F288">
        <v>0.05</v>
      </c>
      <c r="G288">
        <v>0.05</v>
      </c>
    </row>
    <row r="289" spans="1:7" x14ac:dyDescent="0.2">
      <c r="A289">
        <v>3880</v>
      </c>
      <c r="B289" s="106" t="s">
        <v>851</v>
      </c>
      <c r="C289">
        <v>0.05</v>
      </c>
      <c r="D289">
        <v>0.05</v>
      </c>
      <c r="E289" s="106">
        <v>0.15</v>
      </c>
      <c r="F289" s="106">
        <v>0.05</v>
      </c>
      <c r="G289" s="106">
        <v>0.05</v>
      </c>
    </row>
    <row r="290" spans="1:7" x14ac:dyDescent="0.2">
      <c r="A290">
        <v>3919</v>
      </c>
      <c r="B290" s="106" t="s">
        <v>954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">
      <c r="A291">
        <v>3921</v>
      </c>
      <c r="B291" s="106" t="s">
        <v>2627</v>
      </c>
      <c r="C291">
        <v>0.05</v>
      </c>
      <c r="D291" s="106">
        <v>0.05</v>
      </c>
      <c r="E291" s="106">
        <v>0.15</v>
      </c>
      <c r="F291" s="106">
        <v>0.05</v>
      </c>
      <c r="G291" s="106">
        <v>0.05</v>
      </c>
    </row>
    <row r="292" spans="1:7" x14ac:dyDescent="0.2">
      <c r="A292">
        <v>3924</v>
      </c>
      <c r="B292" s="106" t="s">
        <v>3148</v>
      </c>
      <c r="C292">
        <v>0</v>
      </c>
      <c r="D292" t="s">
        <v>154</v>
      </c>
      <c r="E292" t="s">
        <v>154</v>
      </c>
      <c r="F292" t="s">
        <v>154</v>
      </c>
      <c r="G292" t="s">
        <v>154</v>
      </c>
    </row>
    <row r="293" spans="1:7" x14ac:dyDescent="0.2">
      <c r="A293">
        <v>3928</v>
      </c>
      <c r="B293" s="106" t="s">
        <v>1341</v>
      </c>
      <c r="C293">
        <v>0</v>
      </c>
      <c r="D293">
        <v>0</v>
      </c>
      <c r="E293" t="s">
        <v>154</v>
      </c>
      <c r="F293" t="s">
        <v>154</v>
      </c>
      <c r="G293">
        <v>0</v>
      </c>
    </row>
    <row r="294" spans="1:7" x14ac:dyDescent="0.2">
      <c r="A294">
        <v>3946</v>
      </c>
      <c r="B294" s="106" t="s">
        <v>3149</v>
      </c>
      <c r="C294">
        <v>0</v>
      </c>
      <c r="D294">
        <v>0</v>
      </c>
      <c r="E294">
        <v>0</v>
      </c>
      <c r="F294">
        <v>0</v>
      </c>
      <c r="G294" t="s">
        <v>154</v>
      </c>
    </row>
    <row r="295" spans="1:7" x14ac:dyDescent="0.2">
      <c r="A295">
        <v>3950</v>
      </c>
      <c r="B295" s="106" t="s">
        <v>3150</v>
      </c>
      <c r="C295">
        <v>0.1</v>
      </c>
      <c r="D295" t="s">
        <v>154</v>
      </c>
      <c r="E295" t="s">
        <v>154</v>
      </c>
      <c r="F295" t="s">
        <v>154</v>
      </c>
      <c r="G295" t="s">
        <v>154</v>
      </c>
    </row>
    <row r="296" spans="1:7" x14ac:dyDescent="0.2">
      <c r="A296">
        <v>3964</v>
      </c>
      <c r="B296" s="106" t="s">
        <v>1809</v>
      </c>
      <c r="C296">
        <v>1.55</v>
      </c>
      <c r="D296">
        <v>0.05</v>
      </c>
      <c r="E296">
        <v>0.15</v>
      </c>
      <c r="F296">
        <v>0.05</v>
      </c>
      <c r="G296">
        <v>0.05</v>
      </c>
    </row>
    <row r="297" spans="1:7" x14ac:dyDescent="0.2">
      <c r="A297">
        <v>3968</v>
      </c>
      <c r="B297" s="106" t="s">
        <v>1874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3975</v>
      </c>
      <c r="B298" s="106" t="s">
        <v>2535</v>
      </c>
      <c r="C298">
        <v>10</v>
      </c>
      <c r="D298">
        <v>0.05</v>
      </c>
      <c r="E298">
        <v>0.15</v>
      </c>
      <c r="F298" s="106">
        <v>0.05</v>
      </c>
      <c r="G298" s="106">
        <v>0</v>
      </c>
    </row>
    <row r="299" spans="1:7" x14ac:dyDescent="0.2">
      <c r="A299">
        <v>3983</v>
      </c>
      <c r="B299" s="106" t="s">
        <v>2584</v>
      </c>
      <c r="C299">
        <v>0</v>
      </c>
      <c r="D299">
        <v>0</v>
      </c>
      <c r="E299">
        <v>0</v>
      </c>
      <c r="F299">
        <v>0</v>
      </c>
      <c r="G299" s="106">
        <v>0</v>
      </c>
    </row>
    <row r="300" spans="1:7" x14ac:dyDescent="0.2">
      <c r="A300">
        <v>3996</v>
      </c>
      <c r="B300" s="106" t="s">
        <v>528</v>
      </c>
      <c r="C300">
        <v>0</v>
      </c>
      <c r="D300">
        <v>0.05</v>
      </c>
      <c r="E300">
        <v>0.15</v>
      </c>
      <c r="F300">
        <v>0.05</v>
      </c>
      <c r="G300" s="106">
        <v>0.05</v>
      </c>
    </row>
    <row r="301" spans="1:7" x14ac:dyDescent="0.2">
      <c r="A301">
        <v>4004</v>
      </c>
      <c r="B301" s="106" t="s">
        <v>1027</v>
      </c>
      <c r="C301">
        <v>0.05</v>
      </c>
      <c r="D301">
        <v>0</v>
      </c>
      <c r="E301" s="106">
        <v>0</v>
      </c>
      <c r="F301">
        <v>0</v>
      </c>
      <c r="G301" s="106">
        <v>0</v>
      </c>
    </row>
    <row r="302" spans="1:7" x14ac:dyDescent="0.2">
      <c r="A302">
        <v>4008</v>
      </c>
      <c r="B302" s="106" t="s">
        <v>2041</v>
      </c>
      <c r="C302">
        <v>0</v>
      </c>
      <c r="D302">
        <v>0.1</v>
      </c>
      <c r="E302" s="106" t="s">
        <v>154</v>
      </c>
      <c r="F302">
        <v>0.1</v>
      </c>
      <c r="G302" s="106">
        <v>0.1</v>
      </c>
    </row>
    <row r="303" spans="1:7" x14ac:dyDescent="0.2">
      <c r="A303">
        <v>4021</v>
      </c>
      <c r="B303" s="106" t="s">
        <v>962</v>
      </c>
      <c r="C303">
        <v>0.1</v>
      </c>
      <c r="D303" s="106">
        <v>0.1</v>
      </c>
      <c r="E303" s="106">
        <v>0.3</v>
      </c>
      <c r="F303" s="106">
        <v>0.1</v>
      </c>
      <c r="G303" s="106">
        <v>0.1</v>
      </c>
    </row>
    <row r="304" spans="1:7" x14ac:dyDescent="0.2">
      <c r="A304">
        <v>4025</v>
      </c>
      <c r="B304" s="106" t="s">
        <v>529</v>
      </c>
      <c r="C304">
        <v>0.2</v>
      </c>
      <c r="D304">
        <v>0.3</v>
      </c>
      <c r="E304">
        <v>0.6</v>
      </c>
      <c r="F304">
        <v>0.2</v>
      </c>
      <c r="G304">
        <v>0.15</v>
      </c>
    </row>
    <row r="305" spans="1:7" x14ac:dyDescent="0.2">
      <c r="A305">
        <v>4031</v>
      </c>
      <c r="B305" s="106" t="s">
        <v>3151</v>
      </c>
      <c r="C305">
        <v>0.05</v>
      </c>
      <c r="D305" s="106" t="s">
        <v>154</v>
      </c>
      <c r="E305" t="s">
        <v>154</v>
      </c>
      <c r="F305" t="s">
        <v>154</v>
      </c>
      <c r="G305" t="s">
        <v>154</v>
      </c>
    </row>
    <row r="306" spans="1:7" x14ac:dyDescent="0.2">
      <c r="A306">
        <v>4041</v>
      </c>
      <c r="B306" s="106" t="s">
        <v>3152</v>
      </c>
      <c r="C306">
        <v>0</v>
      </c>
      <c r="D306" s="106" t="s">
        <v>154</v>
      </c>
      <c r="E306">
        <v>0</v>
      </c>
      <c r="F306">
        <v>0</v>
      </c>
      <c r="G306" t="s">
        <v>154</v>
      </c>
    </row>
    <row r="307" spans="1:7" x14ac:dyDescent="0.2">
      <c r="A307">
        <v>4042</v>
      </c>
      <c r="B307" s="106" t="s">
        <v>1108</v>
      </c>
      <c r="C307">
        <v>0.05</v>
      </c>
      <c r="D307">
        <v>0.05</v>
      </c>
      <c r="E307">
        <v>0</v>
      </c>
      <c r="F307">
        <v>0</v>
      </c>
      <c r="G307">
        <v>0</v>
      </c>
    </row>
    <row r="308" spans="1:7" x14ac:dyDescent="0.2">
      <c r="A308">
        <v>4045</v>
      </c>
      <c r="B308" s="106" t="s">
        <v>1127</v>
      </c>
      <c r="C308">
        <v>0.05</v>
      </c>
      <c r="D308">
        <v>0.05</v>
      </c>
      <c r="E308">
        <v>0</v>
      </c>
      <c r="F308">
        <v>0</v>
      </c>
      <c r="G308">
        <v>0</v>
      </c>
    </row>
    <row r="309" spans="1:7" x14ac:dyDescent="0.2">
      <c r="A309">
        <v>4046</v>
      </c>
      <c r="B309" s="106" t="s">
        <v>2845</v>
      </c>
      <c r="C309">
        <v>0</v>
      </c>
      <c r="D309" t="s">
        <v>154</v>
      </c>
      <c r="E309" t="s">
        <v>154</v>
      </c>
      <c r="F309" t="s">
        <v>154</v>
      </c>
      <c r="G309">
        <v>0</v>
      </c>
    </row>
    <row r="310" spans="1:7" x14ac:dyDescent="0.2">
      <c r="A310">
        <v>4078</v>
      </c>
      <c r="B310" s="106" t="s">
        <v>3153</v>
      </c>
      <c r="C310">
        <v>0</v>
      </c>
      <c r="D310">
        <v>0</v>
      </c>
      <c r="E310" t="s">
        <v>154</v>
      </c>
      <c r="F310" t="s">
        <v>154</v>
      </c>
      <c r="G310" t="s">
        <v>154</v>
      </c>
    </row>
    <row r="311" spans="1:7" x14ac:dyDescent="0.2">
      <c r="A311">
        <v>4091</v>
      </c>
      <c r="B311" s="106" t="s">
        <v>1334</v>
      </c>
      <c r="C311">
        <v>0.05</v>
      </c>
      <c r="D311">
        <v>0.05</v>
      </c>
      <c r="E311">
        <v>0.15</v>
      </c>
      <c r="F311">
        <v>0.05</v>
      </c>
      <c r="G311">
        <v>0.05</v>
      </c>
    </row>
    <row r="312" spans="1:7" x14ac:dyDescent="0.2">
      <c r="A312">
        <v>4095</v>
      </c>
      <c r="B312" s="106" t="s">
        <v>1274</v>
      </c>
      <c r="C312">
        <v>0.05</v>
      </c>
      <c r="D312">
        <v>0.05</v>
      </c>
      <c r="E312">
        <v>0.15</v>
      </c>
      <c r="F312">
        <v>0.05</v>
      </c>
      <c r="G312">
        <v>0.05</v>
      </c>
    </row>
    <row r="313" spans="1:7" x14ac:dyDescent="0.2">
      <c r="A313">
        <v>4097</v>
      </c>
      <c r="B313" s="106" t="s">
        <v>3154</v>
      </c>
      <c r="C313">
        <v>0.05</v>
      </c>
      <c r="D313" t="s">
        <v>154</v>
      </c>
      <c r="E313">
        <v>0</v>
      </c>
      <c r="F313">
        <v>0</v>
      </c>
      <c r="G313" t="s">
        <v>154</v>
      </c>
    </row>
    <row r="314" spans="1:7" x14ac:dyDescent="0.2">
      <c r="A314">
        <v>4099</v>
      </c>
      <c r="B314" s="106" t="s">
        <v>3155</v>
      </c>
      <c r="C314">
        <v>0</v>
      </c>
      <c r="D314">
        <v>0</v>
      </c>
      <c r="E314" s="106">
        <v>0</v>
      </c>
      <c r="F314">
        <v>0.05</v>
      </c>
      <c r="G314" s="106" t="s">
        <v>154</v>
      </c>
    </row>
    <row r="315" spans="1:7" x14ac:dyDescent="0.2">
      <c r="A315">
        <v>4100</v>
      </c>
      <c r="B315" s="106" t="s">
        <v>530</v>
      </c>
      <c r="C315">
        <v>0</v>
      </c>
      <c r="D315">
        <v>0.05</v>
      </c>
      <c r="E315">
        <v>0</v>
      </c>
      <c r="F315">
        <v>0</v>
      </c>
      <c r="G315">
        <v>0</v>
      </c>
    </row>
    <row r="316" spans="1:7" x14ac:dyDescent="0.2">
      <c r="A316">
        <v>4112</v>
      </c>
      <c r="B316" s="106" t="s">
        <v>531</v>
      </c>
      <c r="C316">
        <v>0.1</v>
      </c>
      <c r="D316">
        <v>0.1</v>
      </c>
      <c r="E316">
        <v>0.3</v>
      </c>
      <c r="F316">
        <v>0.1</v>
      </c>
      <c r="G316">
        <v>0.1</v>
      </c>
    </row>
    <row r="317" spans="1:7" x14ac:dyDescent="0.2">
      <c r="A317">
        <v>4114</v>
      </c>
      <c r="B317" s="106" t="s">
        <v>997</v>
      </c>
      <c r="C317">
        <v>0</v>
      </c>
      <c r="D317">
        <v>0</v>
      </c>
      <c r="E317" s="106" t="s">
        <v>154</v>
      </c>
      <c r="F317" s="106">
        <v>0</v>
      </c>
      <c r="G317">
        <v>0</v>
      </c>
    </row>
    <row r="318" spans="1:7" x14ac:dyDescent="0.2">
      <c r="A318">
        <v>4151</v>
      </c>
      <c r="B318" s="106" t="s">
        <v>845</v>
      </c>
      <c r="C318">
        <v>0</v>
      </c>
      <c r="D318">
        <v>0.05</v>
      </c>
      <c r="E318">
        <v>0</v>
      </c>
      <c r="F318">
        <v>0</v>
      </c>
      <c r="G318" t="s">
        <v>154</v>
      </c>
    </row>
    <row r="319" spans="1:7" x14ac:dyDescent="0.2">
      <c r="A319">
        <v>4182</v>
      </c>
      <c r="B319" s="106" t="s">
        <v>44</v>
      </c>
      <c r="C319">
        <v>0.05</v>
      </c>
      <c r="D319">
        <v>0.05</v>
      </c>
      <c r="E319">
        <v>0.15</v>
      </c>
      <c r="F319" s="106">
        <v>0.05</v>
      </c>
      <c r="G319">
        <v>0.05</v>
      </c>
    </row>
    <row r="320" spans="1:7" x14ac:dyDescent="0.2">
      <c r="A320">
        <v>4183</v>
      </c>
      <c r="B320" s="106" t="s">
        <v>1028</v>
      </c>
      <c r="C320">
        <v>0</v>
      </c>
      <c r="D320">
        <v>0</v>
      </c>
      <c r="E320" t="s">
        <v>154</v>
      </c>
      <c r="F320" s="106">
        <v>0</v>
      </c>
      <c r="G320">
        <v>0</v>
      </c>
    </row>
    <row r="321" spans="1:7" x14ac:dyDescent="0.2">
      <c r="A321">
        <v>4185</v>
      </c>
      <c r="B321" s="106" t="s">
        <v>1169</v>
      </c>
      <c r="C321">
        <v>0.05</v>
      </c>
      <c r="D321">
        <v>0.05</v>
      </c>
      <c r="E321">
        <v>0.15</v>
      </c>
      <c r="F321" s="106">
        <v>0.05</v>
      </c>
      <c r="G321">
        <v>0.05</v>
      </c>
    </row>
    <row r="322" spans="1:7" x14ac:dyDescent="0.2">
      <c r="A322">
        <v>4187</v>
      </c>
      <c r="B322" s="106" t="s">
        <v>3156</v>
      </c>
      <c r="C322">
        <v>0.05</v>
      </c>
      <c r="D322">
        <v>0.05</v>
      </c>
      <c r="E322">
        <v>0</v>
      </c>
      <c r="F322">
        <v>0</v>
      </c>
      <c r="G322" t="s">
        <v>154</v>
      </c>
    </row>
    <row r="323" spans="1:7" x14ac:dyDescent="0.2">
      <c r="A323">
        <v>4189</v>
      </c>
      <c r="B323" s="106" t="s">
        <v>3157</v>
      </c>
      <c r="C323">
        <v>0</v>
      </c>
      <c r="D323">
        <v>0</v>
      </c>
      <c r="E323">
        <v>0</v>
      </c>
      <c r="F323">
        <v>0</v>
      </c>
      <c r="G323" t="s">
        <v>154</v>
      </c>
    </row>
    <row r="324" spans="1:7" x14ac:dyDescent="0.2">
      <c r="A324">
        <v>4204</v>
      </c>
      <c r="B324" s="106" t="s">
        <v>226</v>
      </c>
      <c r="C324">
        <v>0.05</v>
      </c>
      <c r="D324">
        <v>0.05</v>
      </c>
      <c r="E324">
        <v>0</v>
      </c>
      <c r="F324">
        <v>0</v>
      </c>
      <c r="G324">
        <v>0</v>
      </c>
    </row>
    <row r="325" spans="1:7" x14ac:dyDescent="0.2">
      <c r="A325">
        <v>4206</v>
      </c>
      <c r="B325" s="106" t="s">
        <v>1844</v>
      </c>
      <c r="C325">
        <v>0.05</v>
      </c>
      <c r="D325">
        <v>0.1</v>
      </c>
      <c r="E325">
        <v>0.15</v>
      </c>
      <c r="F325">
        <v>0.1</v>
      </c>
      <c r="G325">
        <v>0</v>
      </c>
    </row>
    <row r="326" spans="1:7" x14ac:dyDescent="0.2">
      <c r="A326">
        <v>4208</v>
      </c>
      <c r="B326" s="106" t="s">
        <v>1026</v>
      </c>
      <c r="C326">
        <v>0</v>
      </c>
      <c r="D326">
        <v>0</v>
      </c>
      <c r="E326" t="s">
        <v>154</v>
      </c>
      <c r="F326" s="106">
        <v>0</v>
      </c>
      <c r="G326">
        <v>0</v>
      </c>
    </row>
    <row r="327" spans="1:7" x14ac:dyDescent="0.2">
      <c r="A327">
        <v>4215</v>
      </c>
      <c r="B327" s="106" t="s">
        <v>2846</v>
      </c>
      <c r="C327">
        <v>0</v>
      </c>
      <c r="D327">
        <v>0</v>
      </c>
      <c r="E327">
        <v>0</v>
      </c>
      <c r="F327" s="106">
        <v>0</v>
      </c>
      <c r="G327">
        <v>0</v>
      </c>
    </row>
    <row r="328" spans="1:7" x14ac:dyDescent="0.2">
      <c r="A328">
        <v>4216</v>
      </c>
      <c r="B328" s="106" t="s">
        <v>1149</v>
      </c>
      <c r="C328">
        <v>0.05</v>
      </c>
      <c r="D328">
        <v>0</v>
      </c>
      <c r="E328">
        <v>0.15</v>
      </c>
      <c r="F328">
        <v>0</v>
      </c>
      <c r="G328">
        <v>0.05</v>
      </c>
    </row>
    <row r="329" spans="1:7" x14ac:dyDescent="0.2">
      <c r="A329">
        <v>4221</v>
      </c>
      <c r="B329" s="106" t="s">
        <v>2847</v>
      </c>
      <c r="C329">
        <v>0.05</v>
      </c>
      <c r="D329">
        <v>0.05</v>
      </c>
      <c r="E329">
        <v>0</v>
      </c>
      <c r="F329" t="s">
        <v>154</v>
      </c>
      <c r="G329" s="106">
        <v>0</v>
      </c>
    </row>
    <row r="330" spans="1:7" x14ac:dyDescent="0.2">
      <c r="A330">
        <v>4229</v>
      </c>
      <c r="B330" s="106" t="s">
        <v>3158</v>
      </c>
      <c r="C330">
        <v>0</v>
      </c>
      <c r="D330">
        <v>0</v>
      </c>
      <c r="E330" t="s">
        <v>154</v>
      </c>
      <c r="F330" t="s">
        <v>154</v>
      </c>
      <c r="G330" t="s">
        <v>154</v>
      </c>
    </row>
    <row r="331" spans="1:7" x14ac:dyDescent="0.2">
      <c r="A331">
        <v>4231</v>
      </c>
      <c r="B331" s="106" t="s">
        <v>2585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4245</v>
      </c>
      <c r="B332" s="106" t="s">
        <v>1875</v>
      </c>
      <c r="C332">
        <v>0.05</v>
      </c>
      <c r="D332">
        <v>0.05</v>
      </c>
      <c r="E332">
        <v>0.15</v>
      </c>
      <c r="F332">
        <v>0.05</v>
      </c>
      <c r="G332">
        <v>0.05</v>
      </c>
    </row>
    <row r="333" spans="1:7" x14ac:dyDescent="0.2">
      <c r="A333">
        <v>4272</v>
      </c>
      <c r="B333" s="106" t="s">
        <v>3159</v>
      </c>
      <c r="C333">
        <v>0.05</v>
      </c>
      <c r="D333">
        <v>0</v>
      </c>
      <c r="E333">
        <v>0</v>
      </c>
      <c r="F333">
        <v>0</v>
      </c>
      <c r="G333" t="s">
        <v>154</v>
      </c>
    </row>
    <row r="334" spans="1:7" x14ac:dyDescent="0.2">
      <c r="A334">
        <v>4286</v>
      </c>
      <c r="B334" s="106" t="s">
        <v>535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">
      <c r="A335">
        <v>4298</v>
      </c>
      <c r="B335" s="106" t="s">
        <v>2367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4307</v>
      </c>
      <c r="B336" s="106" t="s">
        <v>1128</v>
      </c>
      <c r="C336">
        <v>0.05</v>
      </c>
      <c r="D336">
        <v>0.05</v>
      </c>
      <c r="E336">
        <v>0.15</v>
      </c>
      <c r="F336">
        <v>0.05</v>
      </c>
      <c r="G336">
        <v>0.05</v>
      </c>
    </row>
    <row r="337" spans="1:7" x14ac:dyDescent="0.2">
      <c r="A337">
        <v>4310</v>
      </c>
      <c r="B337" s="106" t="s">
        <v>1766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">
      <c r="A338">
        <v>4318</v>
      </c>
      <c r="B338" s="106" t="s">
        <v>3160</v>
      </c>
      <c r="C338">
        <v>0</v>
      </c>
      <c r="D338">
        <v>0</v>
      </c>
      <c r="E338" t="s">
        <v>154</v>
      </c>
      <c r="F338" s="106" t="s">
        <v>154</v>
      </c>
      <c r="G338" s="106" t="s">
        <v>154</v>
      </c>
    </row>
    <row r="339" spans="1:7" x14ac:dyDescent="0.2">
      <c r="A339">
        <v>4321</v>
      </c>
      <c r="B339" s="106" t="s">
        <v>1432</v>
      </c>
      <c r="C339">
        <v>0</v>
      </c>
      <c r="D339" t="s">
        <v>154</v>
      </c>
      <c r="E339">
        <v>0</v>
      </c>
      <c r="F339">
        <v>0</v>
      </c>
      <c r="G339" t="s">
        <v>154</v>
      </c>
    </row>
    <row r="340" spans="1:7" x14ac:dyDescent="0.2">
      <c r="A340">
        <v>4324</v>
      </c>
      <c r="B340" s="106" t="s">
        <v>3161</v>
      </c>
      <c r="C340">
        <v>0</v>
      </c>
      <c r="D340" t="s">
        <v>154</v>
      </c>
      <c r="E340" t="s">
        <v>154</v>
      </c>
      <c r="F340">
        <v>0</v>
      </c>
      <c r="G340" t="s">
        <v>154</v>
      </c>
    </row>
    <row r="341" spans="1:7" x14ac:dyDescent="0.2">
      <c r="A341">
        <v>4326</v>
      </c>
      <c r="B341" s="106" t="s">
        <v>3162</v>
      </c>
      <c r="C341">
        <v>2.75</v>
      </c>
      <c r="D341">
        <v>0.05</v>
      </c>
      <c r="E341">
        <v>0</v>
      </c>
      <c r="F341">
        <v>0</v>
      </c>
      <c r="G341" t="s">
        <v>154</v>
      </c>
    </row>
    <row r="342" spans="1:7" x14ac:dyDescent="0.2">
      <c r="A342">
        <v>4337</v>
      </c>
      <c r="B342" s="106" t="s">
        <v>536</v>
      </c>
      <c r="C342">
        <v>6</v>
      </c>
      <c r="D342" s="106">
        <v>13</v>
      </c>
      <c r="E342">
        <v>30</v>
      </c>
      <c r="F342" s="106">
        <v>9</v>
      </c>
      <c r="G342">
        <v>6</v>
      </c>
    </row>
    <row r="343" spans="1:7" x14ac:dyDescent="0.2">
      <c r="A343">
        <v>4343</v>
      </c>
      <c r="B343" s="106" t="s">
        <v>2536</v>
      </c>
      <c r="C343">
        <v>0</v>
      </c>
      <c r="D343" s="106">
        <v>0</v>
      </c>
      <c r="E343">
        <v>0</v>
      </c>
      <c r="F343" s="106">
        <v>0</v>
      </c>
      <c r="G343">
        <v>0</v>
      </c>
    </row>
    <row r="344" spans="1:7" x14ac:dyDescent="0.2">
      <c r="A344">
        <v>4345</v>
      </c>
      <c r="B344" s="106" t="s">
        <v>2848</v>
      </c>
      <c r="C344">
        <v>0</v>
      </c>
      <c r="D344">
        <v>0</v>
      </c>
      <c r="E344" t="s">
        <v>154</v>
      </c>
      <c r="F344">
        <v>0</v>
      </c>
      <c r="G344">
        <v>0</v>
      </c>
    </row>
    <row r="345" spans="1:7" x14ac:dyDescent="0.2">
      <c r="A345">
        <v>4362</v>
      </c>
      <c r="B345" s="106" t="s">
        <v>3163</v>
      </c>
      <c r="C345">
        <v>0</v>
      </c>
      <c r="D345">
        <v>0</v>
      </c>
      <c r="E345">
        <v>0</v>
      </c>
      <c r="F345">
        <v>0</v>
      </c>
      <c r="G345" t="s">
        <v>154</v>
      </c>
    </row>
    <row r="346" spans="1:7" x14ac:dyDescent="0.2">
      <c r="A346">
        <v>4368</v>
      </c>
      <c r="B346" s="106" t="s">
        <v>2537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4401</v>
      </c>
      <c r="B347" s="106" t="s">
        <v>222</v>
      </c>
      <c r="C347">
        <v>0.05</v>
      </c>
      <c r="D347">
        <v>0</v>
      </c>
      <c r="E347">
        <v>0</v>
      </c>
      <c r="F347">
        <v>0</v>
      </c>
      <c r="G347" s="106">
        <v>0.05</v>
      </c>
    </row>
    <row r="348" spans="1:7" x14ac:dyDescent="0.2">
      <c r="A348">
        <v>4403</v>
      </c>
      <c r="B348" s="106" t="s">
        <v>1362</v>
      </c>
      <c r="C348">
        <v>0.05</v>
      </c>
      <c r="D348">
        <v>0.05</v>
      </c>
      <c r="E348">
        <v>0.15</v>
      </c>
      <c r="F348">
        <v>0.05</v>
      </c>
      <c r="G348">
        <v>0.05</v>
      </c>
    </row>
    <row r="349" spans="1:7" x14ac:dyDescent="0.2">
      <c r="A349">
        <v>4404</v>
      </c>
      <c r="B349" s="106" t="s">
        <v>2586</v>
      </c>
      <c r="C349">
        <v>0</v>
      </c>
      <c r="D349">
        <v>0</v>
      </c>
      <c r="E349" t="s">
        <v>154</v>
      </c>
      <c r="F349">
        <v>0</v>
      </c>
      <c r="G349">
        <v>0</v>
      </c>
    </row>
    <row r="350" spans="1:7" x14ac:dyDescent="0.2">
      <c r="A350">
        <v>4410</v>
      </c>
      <c r="B350" s="106" t="s">
        <v>1926</v>
      </c>
      <c r="C350">
        <v>0.05</v>
      </c>
      <c r="D350" t="s">
        <v>154</v>
      </c>
      <c r="E350">
        <v>0.15</v>
      </c>
      <c r="F350">
        <v>0</v>
      </c>
      <c r="G350">
        <v>0.05</v>
      </c>
    </row>
    <row r="351" spans="1:7" x14ac:dyDescent="0.2">
      <c r="A351">
        <v>4452</v>
      </c>
      <c r="B351" s="106" t="s">
        <v>3164</v>
      </c>
      <c r="C351">
        <v>0</v>
      </c>
      <c r="D351">
        <v>0</v>
      </c>
      <c r="E351">
        <v>0</v>
      </c>
      <c r="F351" s="106">
        <v>0</v>
      </c>
      <c r="G351" t="s">
        <v>154</v>
      </c>
    </row>
    <row r="352" spans="1:7" x14ac:dyDescent="0.2">
      <c r="A352">
        <v>4461</v>
      </c>
      <c r="B352" s="106" t="s">
        <v>1767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4462</v>
      </c>
      <c r="B353" s="106" t="s">
        <v>773</v>
      </c>
      <c r="C353">
        <v>0.05</v>
      </c>
      <c r="D353" s="106">
        <v>0.05</v>
      </c>
      <c r="E353" s="106">
        <v>0.15</v>
      </c>
      <c r="F353">
        <v>0.05</v>
      </c>
      <c r="G353">
        <v>0.05</v>
      </c>
    </row>
    <row r="354" spans="1:7" x14ac:dyDescent="0.2">
      <c r="A354">
        <v>4471</v>
      </c>
      <c r="B354" s="106" t="s">
        <v>1203</v>
      </c>
      <c r="C354">
        <v>0</v>
      </c>
      <c r="D354">
        <v>0</v>
      </c>
      <c r="E354">
        <v>0</v>
      </c>
      <c r="F354">
        <v>0</v>
      </c>
      <c r="G354" t="s">
        <v>154</v>
      </c>
    </row>
    <row r="355" spans="1:7" x14ac:dyDescent="0.2">
      <c r="A355">
        <v>4503</v>
      </c>
      <c r="B355" s="106" t="s">
        <v>537</v>
      </c>
      <c r="C355">
        <v>0</v>
      </c>
      <c r="D355">
        <v>0</v>
      </c>
      <c r="E355">
        <v>0</v>
      </c>
      <c r="F355">
        <v>0</v>
      </c>
      <c r="G355" s="106">
        <v>0</v>
      </c>
    </row>
    <row r="356" spans="1:7" x14ac:dyDescent="0.2">
      <c r="A356">
        <v>4514</v>
      </c>
      <c r="B356" s="106" t="s">
        <v>3165</v>
      </c>
      <c r="C356">
        <v>0</v>
      </c>
      <c r="D356" s="106">
        <v>0</v>
      </c>
      <c r="E356" s="106">
        <v>0</v>
      </c>
      <c r="F356" s="106">
        <v>0</v>
      </c>
      <c r="G356" s="106" t="s">
        <v>154</v>
      </c>
    </row>
    <row r="357" spans="1:7" x14ac:dyDescent="0.2">
      <c r="A357">
        <v>4519</v>
      </c>
      <c r="B357" s="106" t="s">
        <v>1823</v>
      </c>
      <c r="C357">
        <v>0.3</v>
      </c>
      <c r="D357">
        <v>0.05</v>
      </c>
      <c r="E357">
        <v>0</v>
      </c>
      <c r="F357">
        <v>0</v>
      </c>
      <c r="G357">
        <v>0.3</v>
      </c>
    </row>
    <row r="358" spans="1:7" x14ac:dyDescent="0.2">
      <c r="A358">
        <v>4523</v>
      </c>
      <c r="B358" s="106" t="s">
        <v>1024</v>
      </c>
      <c r="C358">
        <v>0</v>
      </c>
      <c r="D358" s="106">
        <v>0</v>
      </c>
      <c r="E358" s="106">
        <v>0</v>
      </c>
      <c r="F358" s="106">
        <v>0</v>
      </c>
      <c r="G358" s="106">
        <v>0</v>
      </c>
    </row>
    <row r="359" spans="1:7" x14ac:dyDescent="0.2">
      <c r="A359">
        <v>4526</v>
      </c>
      <c r="B359" s="106" t="s">
        <v>2663</v>
      </c>
      <c r="C359">
        <v>0.05</v>
      </c>
      <c r="D359" s="106">
        <v>0.05</v>
      </c>
      <c r="E359" s="106">
        <v>0</v>
      </c>
      <c r="F359" s="106">
        <v>0</v>
      </c>
      <c r="G359">
        <v>0</v>
      </c>
    </row>
    <row r="360" spans="1:7" x14ac:dyDescent="0.2">
      <c r="A360">
        <v>4528</v>
      </c>
      <c r="B360" s="106" t="s">
        <v>1356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">
      <c r="A361">
        <v>4530</v>
      </c>
      <c r="B361" s="106" t="s">
        <v>752</v>
      </c>
      <c r="C361">
        <v>0.1</v>
      </c>
      <c r="D361">
        <v>0.1</v>
      </c>
      <c r="E361">
        <v>0.3</v>
      </c>
      <c r="F361">
        <v>0.1</v>
      </c>
      <c r="G361">
        <v>0.1</v>
      </c>
    </row>
    <row r="362" spans="1:7" x14ac:dyDescent="0.2">
      <c r="A362">
        <v>4531</v>
      </c>
      <c r="B362" s="106" t="s">
        <v>2628</v>
      </c>
      <c r="C362">
        <v>0</v>
      </c>
      <c r="D362">
        <v>0</v>
      </c>
      <c r="E362">
        <v>0</v>
      </c>
      <c r="F362">
        <v>0</v>
      </c>
      <c r="G362" s="106">
        <v>0</v>
      </c>
    </row>
    <row r="363" spans="1:7" x14ac:dyDescent="0.2">
      <c r="A363">
        <v>4534</v>
      </c>
      <c r="B363" s="106" t="s">
        <v>3166</v>
      </c>
      <c r="C363">
        <v>0</v>
      </c>
      <c r="D363" s="106">
        <v>0</v>
      </c>
      <c r="E363" t="s">
        <v>154</v>
      </c>
      <c r="F363" s="106" t="s">
        <v>154</v>
      </c>
      <c r="G363" t="s">
        <v>154</v>
      </c>
    </row>
    <row r="364" spans="1:7" x14ac:dyDescent="0.2">
      <c r="A364">
        <v>4536</v>
      </c>
      <c r="B364" s="106" t="s">
        <v>1107</v>
      </c>
      <c r="C364">
        <v>0.05</v>
      </c>
      <c r="D364" s="106">
        <v>0.05</v>
      </c>
      <c r="E364">
        <v>0.15</v>
      </c>
      <c r="F364" s="106">
        <v>0.05</v>
      </c>
      <c r="G364">
        <v>0</v>
      </c>
    </row>
    <row r="365" spans="1:7" x14ac:dyDescent="0.2">
      <c r="A365">
        <v>4538</v>
      </c>
      <c r="B365" s="106" t="s">
        <v>2011</v>
      </c>
      <c r="C365">
        <v>0</v>
      </c>
      <c r="D365">
        <v>0</v>
      </c>
      <c r="E365">
        <v>0</v>
      </c>
      <c r="F365" s="106">
        <v>0</v>
      </c>
      <c r="G365">
        <v>0</v>
      </c>
    </row>
    <row r="366" spans="1:7" x14ac:dyDescent="0.2">
      <c r="A366">
        <v>4540</v>
      </c>
      <c r="B366" s="106" t="s">
        <v>1185</v>
      </c>
      <c r="C366">
        <v>0.05</v>
      </c>
      <c r="D366">
        <v>0</v>
      </c>
      <c r="E366" t="s">
        <v>154</v>
      </c>
      <c r="F366" s="106">
        <v>0</v>
      </c>
      <c r="G366">
        <v>0</v>
      </c>
    </row>
    <row r="367" spans="1:7" x14ac:dyDescent="0.2">
      <c r="A367">
        <v>4544</v>
      </c>
      <c r="B367" s="106" t="s">
        <v>1189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">
      <c r="A368">
        <v>4550</v>
      </c>
      <c r="B368" s="106" t="s">
        <v>2538</v>
      </c>
      <c r="C368">
        <v>0</v>
      </c>
      <c r="D368" s="106">
        <v>0</v>
      </c>
      <c r="E368" s="106">
        <v>0</v>
      </c>
      <c r="F368" s="106">
        <v>0</v>
      </c>
      <c r="G368" s="106">
        <v>0</v>
      </c>
    </row>
    <row r="369" spans="1:7" x14ac:dyDescent="0.2">
      <c r="A369">
        <v>4554</v>
      </c>
      <c r="B369" s="106" t="s">
        <v>999</v>
      </c>
      <c r="C369">
        <v>0</v>
      </c>
      <c r="D369" s="106">
        <v>0</v>
      </c>
      <c r="E369" s="106">
        <v>0</v>
      </c>
      <c r="F369" s="106">
        <v>0</v>
      </c>
      <c r="G369" s="106">
        <v>0</v>
      </c>
    </row>
    <row r="370" spans="1:7" x14ac:dyDescent="0.2">
      <c r="A370">
        <v>4559</v>
      </c>
      <c r="B370" s="106" t="s">
        <v>955</v>
      </c>
      <c r="C370">
        <v>0.05</v>
      </c>
      <c r="D370" s="106">
        <v>0.05</v>
      </c>
      <c r="E370">
        <v>0.15</v>
      </c>
      <c r="F370" s="106">
        <v>0.05</v>
      </c>
      <c r="G370" s="106">
        <v>0.05</v>
      </c>
    </row>
    <row r="371" spans="1:7" x14ac:dyDescent="0.2">
      <c r="A371">
        <v>4574</v>
      </c>
      <c r="B371" s="106" t="s">
        <v>1810</v>
      </c>
      <c r="C371">
        <v>0.05</v>
      </c>
      <c r="D371" s="106">
        <v>0.05</v>
      </c>
      <c r="E371">
        <v>0.3</v>
      </c>
      <c r="F371" s="106">
        <v>0.05</v>
      </c>
      <c r="G371" s="106">
        <v>0.05</v>
      </c>
    </row>
    <row r="372" spans="1:7" x14ac:dyDescent="0.2">
      <c r="A372">
        <v>4577</v>
      </c>
      <c r="B372" s="106" t="s">
        <v>1951</v>
      </c>
      <c r="C372">
        <v>0</v>
      </c>
      <c r="D372">
        <v>0</v>
      </c>
      <c r="E372" t="s">
        <v>154</v>
      </c>
      <c r="F372">
        <v>0.1</v>
      </c>
      <c r="G372">
        <v>0</v>
      </c>
    </row>
    <row r="373" spans="1:7" x14ac:dyDescent="0.2">
      <c r="A373">
        <v>4578</v>
      </c>
      <c r="B373" s="106" t="s">
        <v>1351</v>
      </c>
      <c r="C373">
        <v>0.1</v>
      </c>
      <c r="D373">
        <v>0.1</v>
      </c>
      <c r="E373" s="106">
        <v>0</v>
      </c>
      <c r="F373">
        <v>0.1</v>
      </c>
      <c r="G373" s="106">
        <v>0</v>
      </c>
    </row>
    <row r="374" spans="1:7" x14ac:dyDescent="0.2">
      <c r="A374">
        <v>4581</v>
      </c>
      <c r="B374" s="106" t="s">
        <v>1196</v>
      </c>
      <c r="C374">
        <v>0</v>
      </c>
      <c r="D374">
        <v>0</v>
      </c>
      <c r="E374" s="106" t="s">
        <v>154</v>
      </c>
      <c r="F374" s="106" t="s">
        <v>154</v>
      </c>
      <c r="G374" s="106" t="s">
        <v>154</v>
      </c>
    </row>
    <row r="375" spans="1:7" x14ac:dyDescent="0.2">
      <c r="A375">
        <v>4611</v>
      </c>
      <c r="B375" s="106" t="s">
        <v>1768</v>
      </c>
      <c r="C375">
        <v>0</v>
      </c>
      <c r="D375">
        <v>0</v>
      </c>
      <c r="E375" s="106">
        <v>0</v>
      </c>
      <c r="F375">
        <v>0</v>
      </c>
      <c r="G375">
        <v>0</v>
      </c>
    </row>
    <row r="376" spans="1:7" x14ac:dyDescent="0.2">
      <c r="A376">
        <v>4612</v>
      </c>
      <c r="B376" s="106" t="s">
        <v>540</v>
      </c>
      <c r="C376">
        <v>0.2</v>
      </c>
      <c r="D376">
        <v>0.15</v>
      </c>
      <c r="E376" s="106">
        <v>0.45</v>
      </c>
      <c r="F376">
        <v>0.15</v>
      </c>
      <c r="G376">
        <v>0.15</v>
      </c>
    </row>
    <row r="377" spans="1:7" x14ac:dyDescent="0.2">
      <c r="A377">
        <v>4613</v>
      </c>
      <c r="B377" s="106" t="s">
        <v>223</v>
      </c>
      <c r="C377">
        <v>0.05</v>
      </c>
      <c r="D377">
        <v>0.05</v>
      </c>
      <c r="E377">
        <v>0</v>
      </c>
      <c r="F377" s="106">
        <v>0</v>
      </c>
      <c r="G377" s="106">
        <v>0</v>
      </c>
    </row>
    <row r="378" spans="1:7" x14ac:dyDescent="0.2">
      <c r="A378">
        <v>4617</v>
      </c>
      <c r="B378" s="106" t="s">
        <v>1935</v>
      </c>
      <c r="C378">
        <v>0.05</v>
      </c>
      <c r="D378">
        <v>0.05</v>
      </c>
      <c r="E378">
        <v>0.15</v>
      </c>
      <c r="F378" s="106">
        <v>0.05</v>
      </c>
      <c r="G378" s="106">
        <v>0.05</v>
      </c>
    </row>
    <row r="379" spans="1:7" x14ac:dyDescent="0.2">
      <c r="A379">
        <v>4619</v>
      </c>
      <c r="B379" s="106" t="s">
        <v>2768</v>
      </c>
      <c r="C379">
        <v>0</v>
      </c>
      <c r="D379" s="106">
        <v>0</v>
      </c>
      <c r="E379" s="106" t="s">
        <v>154</v>
      </c>
      <c r="F379" s="106">
        <v>0</v>
      </c>
      <c r="G379">
        <v>0</v>
      </c>
    </row>
    <row r="380" spans="1:7" x14ac:dyDescent="0.2">
      <c r="A380">
        <v>4620</v>
      </c>
      <c r="B380" s="106" t="s">
        <v>3167</v>
      </c>
      <c r="C380">
        <v>0</v>
      </c>
      <c r="D380" s="106">
        <v>0</v>
      </c>
      <c r="E380">
        <v>0</v>
      </c>
      <c r="F380" s="106" t="s">
        <v>154</v>
      </c>
      <c r="G380" t="s">
        <v>154</v>
      </c>
    </row>
    <row r="381" spans="1:7" x14ac:dyDescent="0.2">
      <c r="A381">
        <v>4626</v>
      </c>
      <c r="B381" s="106" t="s">
        <v>1084</v>
      </c>
      <c r="C381">
        <v>0</v>
      </c>
      <c r="D381" s="106">
        <v>0</v>
      </c>
      <c r="E381">
        <v>0</v>
      </c>
      <c r="F381" s="106">
        <v>0</v>
      </c>
      <c r="G381">
        <v>0</v>
      </c>
    </row>
    <row r="382" spans="1:7" x14ac:dyDescent="0.2">
      <c r="A382">
        <v>4631</v>
      </c>
      <c r="B382" s="106" t="s">
        <v>1088</v>
      </c>
      <c r="C382">
        <v>0.55000000000000004</v>
      </c>
      <c r="D382">
        <v>0</v>
      </c>
      <c r="E382" t="s">
        <v>154</v>
      </c>
      <c r="F382" t="s">
        <v>154</v>
      </c>
      <c r="G382" t="s">
        <v>154</v>
      </c>
    </row>
    <row r="383" spans="1:7" x14ac:dyDescent="0.2">
      <c r="A383">
        <v>4634</v>
      </c>
      <c r="B383" s="106" t="s">
        <v>62</v>
      </c>
      <c r="C383">
        <v>0.55000000000000004</v>
      </c>
      <c r="D383">
        <v>0.05</v>
      </c>
      <c r="E383">
        <v>0.15</v>
      </c>
      <c r="F383">
        <v>0.05</v>
      </c>
      <c r="G383">
        <v>0.05</v>
      </c>
    </row>
    <row r="384" spans="1:7" x14ac:dyDescent="0.2">
      <c r="A384">
        <v>4636</v>
      </c>
      <c r="B384" s="106" t="s">
        <v>3168</v>
      </c>
      <c r="C384">
        <v>0</v>
      </c>
      <c r="D384">
        <v>0</v>
      </c>
      <c r="E384" t="s">
        <v>154</v>
      </c>
      <c r="F384" s="106" t="s">
        <v>154</v>
      </c>
      <c r="G384" t="s">
        <v>154</v>
      </c>
    </row>
    <row r="385" spans="1:7" x14ac:dyDescent="0.2">
      <c r="A385">
        <v>4641</v>
      </c>
      <c r="B385" s="106" t="s">
        <v>1769</v>
      </c>
      <c r="C385">
        <v>0.05</v>
      </c>
      <c r="D385" s="106">
        <v>0</v>
      </c>
      <c r="E385" s="106">
        <v>0</v>
      </c>
      <c r="F385">
        <v>0</v>
      </c>
      <c r="G385">
        <v>0</v>
      </c>
    </row>
    <row r="386" spans="1:7" x14ac:dyDescent="0.2">
      <c r="A386">
        <v>4658</v>
      </c>
      <c r="B386" s="106" t="s">
        <v>3169</v>
      </c>
      <c r="C386">
        <v>0</v>
      </c>
      <c r="D386" s="106">
        <v>0</v>
      </c>
      <c r="E386" s="106" t="s">
        <v>154</v>
      </c>
      <c r="F386">
        <v>0</v>
      </c>
      <c r="G386" t="s">
        <v>154</v>
      </c>
    </row>
    <row r="387" spans="1:7" x14ac:dyDescent="0.2">
      <c r="A387">
        <v>4661</v>
      </c>
      <c r="B387" s="106" t="s">
        <v>1335</v>
      </c>
      <c r="C387">
        <v>0.25</v>
      </c>
      <c r="D387">
        <v>0.25</v>
      </c>
      <c r="E387">
        <v>0.75</v>
      </c>
      <c r="F387" s="106">
        <v>0.3</v>
      </c>
      <c r="G387">
        <v>0.25</v>
      </c>
    </row>
    <row r="388" spans="1:7" x14ac:dyDescent="0.2">
      <c r="A388">
        <v>4665</v>
      </c>
      <c r="B388" s="106" t="s">
        <v>2769</v>
      </c>
      <c r="C388">
        <v>0</v>
      </c>
      <c r="D388" s="106">
        <v>0</v>
      </c>
      <c r="E388" s="106" t="s">
        <v>154</v>
      </c>
      <c r="F388" s="106">
        <v>0</v>
      </c>
      <c r="G388" s="106">
        <v>0</v>
      </c>
    </row>
    <row r="389" spans="1:7" x14ac:dyDescent="0.2">
      <c r="A389">
        <v>4666</v>
      </c>
      <c r="B389" s="106" t="s">
        <v>1342</v>
      </c>
      <c r="C389">
        <v>0</v>
      </c>
      <c r="D389" t="s">
        <v>154</v>
      </c>
      <c r="E389" s="106">
        <v>0</v>
      </c>
      <c r="F389" s="106" t="s">
        <v>154</v>
      </c>
      <c r="G389" s="106">
        <v>0</v>
      </c>
    </row>
    <row r="390" spans="1:7" x14ac:dyDescent="0.2">
      <c r="A390">
        <v>4668</v>
      </c>
      <c r="B390" s="106" t="s">
        <v>541</v>
      </c>
      <c r="C390">
        <v>0</v>
      </c>
      <c r="D390">
        <v>0.05</v>
      </c>
      <c r="E390" s="106">
        <v>0.15</v>
      </c>
      <c r="F390" s="106">
        <v>0.05</v>
      </c>
      <c r="G390" s="106">
        <v>0.05</v>
      </c>
    </row>
    <row r="391" spans="1:7" x14ac:dyDescent="0.2">
      <c r="A391">
        <v>4676</v>
      </c>
      <c r="B391" s="106" t="s">
        <v>1206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">
      <c r="A392">
        <v>4678</v>
      </c>
      <c r="B392" s="106" t="s">
        <v>753</v>
      </c>
      <c r="C392">
        <v>0</v>
      </c>
      <c r="D392">
        <v>0</v>
      </c>
      <c r="E392" t="s">
        <v>154</v>
      </c>
      <c r="F392" t="s">
        <v>154</v>
      </c>
      <c r="G392">
        <v>0</v>
      </c>
    </row>
    <row r="393" spans="1:7" x14ac:dyDescent="0.2">
      <c r="A393">
        <v>4680</v>
      </c>
      <c r="B393" s="106" t="s">
        <v>1405</v>
      </c>
      <c r="C393">
        <v>0.05</v>
      </c>
      <c r="D393">
        <v>0.05</v>
      </c>
      <c r="E393">
        <v>0.15</v>
      </c>
      <c r="F393">
        <v>0.05</v>
      </c>
      <c r="G393">
        <v>0.05</v>
      </c>
    </row>
    <row r="394" spans="1:7" x14ac:dyDescent="0.2">
      <c r="A394">
        <v>4681</v>
      </c>
      <c r="B394" s="106" t="s">
        <v>774</v>
      </c>
      <c r="C394">
        <v>0.05</v>
      </c>
      <c r="D394" s="106">
        <v>0.05</v>
      </c>
      <c r="E394">
        <v>0.15</v>
      </c>
      <c r="F394" s="106">
        <v>0.05</v>
      </c>
      <c r="G394">
        <v>0.05</v>
      </c>
    </row>
    <row r="395" spans="1:7" x14ac:dyDescent="0.2">
      <c r="A395">
        <v>4686</v>
      </c>
      <c r="B395" s="106" t="s">
        <v>916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">
      <c r="A396">
        <v>4689</v>
      </c>
      <c r="B396" s="106" t="s">
        <v>2587</v>
      </c>
      <c r="C396">
        <v>0.05</v>
      </c>
      <c r="D396">
        <v>0.05</v>
      </c>
      <c r="E396">
        <v>0.15</v>
      </c>
      <c r="F396">
        <v>0.05</v>
      </c>
      <c r="G396" s="106">
        <v>0.05</v>
      </c>
    </row>
    <row r="397" spans="1:7" x14ac:dyDescent="0.2">
      <c r="A397">
        <v>4696</v>
      </c>
      <c r="B397" s="106" t="s">
        <v>1712</v>
      </c>
      <c r="C397">
        <v>0.05</v>
      </c>
      <c r="D397">
        <v>0</v>
      </c>
      <c r="E397">
        <v>0</v>
      </c>
      <c r="F397">
        <v>0</v>
      </c>
      <c r="G397" s="106">
        <v>0</v>
      </c>
    </row>
    <row r="398" spans="1:7" x14ac:dyDescent="0.2">
      <c r="A398">
        <v>4704</v>
      </c>
      <c r="B398" s="106" t="s">
        <v>862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">
      <c r="A399">
        <v>4708</v>
      </c>
      <c r="B399" s="106" t="s">
        <v>3170</v>
      </c>
      <c r="C399">
        <v>0</v>
      </c>
      <c r="D399" t="s">
        <v>154</v>
      </c>
      <c r="E399" s="106" t="s">
        <v>154</v>
      </c>
      <c r="F399">
        <v>0</v>
      </c>
      <c r="G399" t="s">
        <v>154</v>
      </c>
    </row>
    <row r="400" spans="1:7" x14ac:dyDescent="0.2">
      <c r="A400">
        <v>4718</v>
      </c>
      <c r="B400" s="106" t="s">
        <v>1000</v>
      </c>
      <c r="C400">
        <v>0.05</v>
      </c>
      <c r="D400">
        <v>0.05</v>
      </c>
      <c r="E400">
        <v>0.15</v>
      </c>
      <c r="F400">
        <v>0.05</v>
      </c>
      <c r="G400">
        <v>0.05</v>
      </c>
    </row>
    <row r="401" spans="1:7" x14ac:dyDescent="0.2">
      <c r="A401">
        <v>4719</v>
      </c>
      <c r="B401" s="106" t="s">
        <v>1363</v>
      </c>
      <c r="C401">
        <v>0.1</v>
      </c>
      <c r="D401">
        <v>0.1</v>
      </c>
      <c r="E401">
        <v>0.3</v>
      </c>
      <c r="F401">
        <v>0.1</v>
      </c>
      <c r="G401">
        <v>0.1</v>
      </c>
    </row>
    <row r="402" spans="1:7" x14ac:dyDescent="0.2">
      <c r="A402">
        <v>4725</v>
      </c>
      <c r="B402" s="106" t="s">
        <v>3171</v>
      </c>
      <c r="C402">
        <v>0</v>
      </c>
      <c r="D402" s="106" t="s">
        <v>154</v>
      </c>
      <c r="E402" s="106" t="s">
        <v>154</v>
      </c>
      <c r="F402" s="106" t="s">
        <v>154</v>
      </c>
      <c r="G402" s="106" t="s">
        <v>154</v>
      </c>
    </row>
    <row r="403" spans="1:7" x14ac:dyDescent="0.2">
      <c r="A403">
        <v>4726</v>
      </c>
      <c r="B403" s="106" t="s">
        <v>3172</v>
      </c>
      <c r="C403">
        <v>0</v>
      </c>
      <c r="D403">
        <v>0</v>
      </c>
      <c r="E403">
        <v>0</v>
      </c>
      <c r="F403">
        <v>0</v>
      </c>
      <c r="G403" t="s">
        <v>154</v>
      </c>
    </row>
    <row r="404" spans="1:7" x14ac:dyDescent="0.2">
      <c r="A404">
        <v>4732</v>
      </c>
      <c r="B404" s="106" t="s">
        <v>542</v>
      </c>
      <c r="C404">
        <v>0</v>
      </c>
      <c r="D404" s="106">
        <v>0</v>
      </c>
      <c r="E404">
        <v>0.15</v>
      </c>
      <c r="F404">
        <v>0.05</v>
      </c>
      <c r="G404">
        <v>0.05</v>
      </c>
    </row>
    <row r="405" spans="1:7" x14ac:dyDescent="0.2">
      <c r="A405">
        <v>4746</v>
      </c>
      <c r="B405" s="106" t="s">
        <v>3173</v>
      </c>
      <c r="C405">
        <v>0</v>
      </c>
      <c r="D405" s="106">
        <v>0</v>
      </c>
      <c r="E405" t="s">
        <v>154</v>
      </c>
      <c r="F405" t="s">
        <v>154</v>
      </c>
      <c r="G405" s="106" t="s">
        <v>154</v>
      </c>
    </row>
    <row r="406" spans="1:7" x14ac:dyDescent="0.2">
      <c r="A406">
        <v>4751</v>
      </c>
      <c r="B406" s="106" t="s">
        <v>1001</v>
      </c>
      <c r="C406">
        <v>0.1</v>
      </c>
      <c r="D406">
        <v>0.1</v>
      </c>
      <c r="E406">
        <v>0.3</v>
      </c>
      <c r="F406" s="106">
        <v>0.1</v>
      </c>
      <c r="G406" s="106">
        <v>0.1</v>
      </c>
    </row>
    <row r="407" spans="1:7" x14ac:dyDescent="0.2">
      <c r="A407">
        <v>4755</v>
      </c>
      <c r="B407" s="106" t="s">
        <v>2588</v>
      </c>
      <c r="C407">
        <v>0</v>
      </c>
      <c r="D407">
        <v>0.05</v>
      </c>
      <c r="E407">
        <v>0</v>
      </c>
      <c r="F407" s="106">
        <v>0</v>
      </c>
      <c r="G407" s="106">
        <v>0</v>
      </c>
    </row>
    <row r="408" spans="1:7" x14ac:dyDescent="0.2">
      <c r="A408">
        <v>4768</v>
      </c>
      <c r="B408" s="106" t="s">
        <v>1952</v>
      </c>
      <c r="C408">
        <v>0.1</v>
      </c>
      <c r="D408">
        <v>0.1</v>
      </c>
      <c r="E408" s="106">
        <v>0.3</v>
      </c>
      <c r="F408">
        <v>0.1</v>
      </c>
      <c r="G408">
        <v>0.1</v>
      </c>
    </row>
    <row r="409" spans="1:7" x14ac:dyDescent="0.2">
      <c r="A409">
        <v>4792</v>
      </c>
      <c r="B409" s="106" t="s">
        <v>833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 x14ac:dyDescent="0.2">
      <c r="A410">
        <v>4812</v>
      </c>
      <c r="B410" s="106" t="s">
        <v>543</v>
      </c>
      <c r="C410">
        <v>0.1</v>
      </c>
      <c r="D410">
        <v>0.1</v>
      </c>
      <c r="E410">
        <v>0.3</v>
      </c>
      <c r="F410">
        <v>0.1</v>
      </c>
      <c r="G410">
        <v>0.1</v>
      </c>
    </row>
    <row r="411" spans="1:7" x14ac:dyDescent="0.2">
      <c r="A411">
        <v>4820</v>
      </c>
      <c r="B411" s="106" t="s">
        <v>2332</v>
      </c>
      <c r="C411">
        <v>0.05</v>
      </c>
      <c r="D411">
        <v>0.05</v>
      </c>
      <c r="E411">
        <v>0.15</v>
      </c>
      <c r="F411">
        <v>0.05</v>
      </c>
      <c r="G411" s="106">
        <v>0.05</v>
      </c>
    </row>
    <row r="412" spans="1:7" x14ac:dyDescent="0.2">
      <c r="A412">
        <v>4825</v>
      </c>
      <c r="B412" s="106" t="s">
        <v>2770</v>
      </c>
      <c r="C412">
        <v>0</v>
      </c>
      <c r="D412" t="s">
        <v>154</v>
      </c>
      <c r="E412">
        <v>0</v>
      </c>
      <c r="F412">
        <v>0</v>
      </c>
      <c r="G412">
        <v>0</v>
      </c>
    </row>
    <row r="413" spans="1:7" x14ac:dyDescent="0.2">
      <c r="A413">
        <v>4826</v>
      </c>
      <c r="B413" s="106" t="s">
        <v>3174</v>
      </c>
      <c r="C413">
        <v>0</v>
      </c>
      <c r="D413" t="s">
        <v>154</v>
      </c>
      <c r="E413" t="s">
        <v>154</v>
      </c>
      <c r="F413" t="s">
        <v>154</v>
      </c>
      <c r="G413" t="s">
        <v>154</v>
      </c>
    </row>
    <row r="414" spans="1:7" x14ac:dyDescent="0.2">
      <c r="A414">
        <v>4828</v>
      </c>
      <c r="B414" s="106" t="s">
        <v>3175</v>
      </c>
      <c r="C414">
        <v>0.05</v>
      </c>
      <c r="D414" t="s">
        <v>154</v>
      </c>
      <c r="E414" t="s">
        <v>154</v>
      </c>
      <c r="F414" t="s">
        <v>154</v>
      </c>
      <c r="G414" t="s">
        <v>154</v>
      </c>
    </row>
    <row r="415" spans="1:7" x14ac:dyDescent="0.2">
      <c r="A415">
        <v>4839</v>
      </c>
      <c r="B415" s="106" t="s">
        <v>544</v>
      </c>
      <c r="C415">
        <v>0</v>
      </c>
      <c r="D415" s="106">
        <v>0</v>
      </c>
      <c r="E415">
        <v>0</v>
      </c>
      <c r="F415" s="106">
        <v>0</v>
      </c>
      <c r="G415">
        <v>0</v>
      </c>
    </row>
    <row r="416" spans="1:7" x14ac:dyDescent="0.2">
      <c r="A416">
        <v>4847</v>
      </c>
      <c r="B416" s="106" t="s">
        <v>1247</v>
      </c>
      <c r="C416">
        <v>0.05</v>
      </c>
      <c r="D416">
        <v>0</v>
      </c>
      <c r="E416">
        <v>0.15</v>
      </c>
      <c r="F416" s="106">
        <v>0</v>
      </c>
      <c r="G416" s="106">
        <v>0.05</v>
      </c>
    </row>
    <row r="417" spans="1:7" x14ac:dyDescent="0.2">
      <c r="A417">
        <v>4911</v>
      </c>
      <c r="B417" s="106" t="s">
        <v>1454</v>
      </c>
      <c r="C417">
        <v>0.2</v>
      </c>
      <c r="D417" s="106">
        <v>0.15</v>
      </c>
      <c r="E417" s="106">
        <v>0.45</v>
      </c>
      <c r="F417">
        <v>0.15</v>
      </c>
      <c r="G417" s="106">
        <v>0.15</v>
      </c>
    </row>
    <row r="418" spans="1:7" x14ac:dyDescent="0.2">
      <c r="A418">
        <v>4912</v>
      </c>
      <c r="B418" s="106" t="s">
        <v>1343</v>
      </c>
      <c r="C418">
        <v>0.1</v>
      </c>
      <c r="D418">
        <v>0.05</v>
      </c>
      <c r="E418">
        <v>0.15</v>
      </c>
      <c r="F418">
        <v>0.05</v>
      </c>
      <c r="G418">
        <v>0.05</v>
      </c>
    </row>
    <row r="419" spans="1:7" x14ac:dyDescent="0.2">
      <c r="A419">
        <v>4919</v>
      </c>
      <c r="B419" s="106" t="s">
        <v>545</v>
      </c>
      <c r="C419">
        <v>0</v>
      </c>
      <c r="D419">
        <v>0</v>
      </c>
      <c r="E419" t="s">
        <v>154</v>
      </c>
      <c r="F419" t="s">
        <v>154</v>
      </c>
      <c r="G419" t="s">
        <v>154</v>
      </c>
    </row>
    <row r="420" spans="1:7" x14ac:dyDescent="0.2">
      <c r="A420">
        <v>4921</v>
      </c>
      <c r="B420" s="106" t="s">
        <v>1476</v>
      </c>
      <c r="C420">
        <v>0.1</v>
      </c>
      <c r="D420">
        <v>0.1</v>
      </c>
      <c r="E420">
        <v>0.3</v>
      </c>
      <c r="F420" s="106">
        <v>0.1</v>
      </c>
      <c r="G420">
        <v>0.1</v>
      </c>
    </row>
    <row r="421" spans="1:7" x14ac:dyDescent="0.2">
      <c r="A421">
        <v>4927</v>
      </c>
      <c r="B421" s="106" t="s">
        <v>1104</v>
      </c>
      <c r="C421">
        <v>0</v>
      </c>
      <c r="D421">
        <v>0</v>
      </c>
      <c r="E421">
        <v>0</v>
      </c>
      <c r="F421" t="s">
        <v>154</v>
      </c>
      <c r="G421">
        <v>0</v>
      </c>
    </row>
    <row r="422" spans="1:7" x14ac:dyDescent="0.2">
      <c r="A422">
        <v>4928</v>
      </c>
      <c r="B422" s="106" t="s">
        <v>2024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">
      <c r="A423">
        <v>4929</v>
      </c>
      <c r="B423" s="106" t="s">
        <v>546</v>
      </c>
      <c r="C423">
        <v>0.05</v>
      </c>
      <c r="D423">
        <v>0.05</v>
      </c>
      <c r="E423">
        <v>0.15</v>
      </c>
      <c r="F423">
        <v>0.05</v>
      </c>
      <c r="G423">
        <v>0.05</v>
      </c>
    </row>
    <row r="424" spans="1:7" x14ac:dyDescent="0.2">
      <c r="A424">
        <v>4951</v>
      </c>
      <c r="B424" s="106" t="s">
        <v>3176</v>
      </c>
      <c r="C424">
        <v>0</v>
      </c>
      <c r="D424">
        <v>0</v>
      </c>
      <c r="E424" t="s">
        <v>154</v>
      </c>
      <c r="F424">
        <v>0</v>
      </c>
      <c r="G424" s="106" t="s">
        <v>154</v>
      </c>
    </row>
    <row r="425" spans="1:7" x14ac:dyDescent="0.2">
      <c r="A425">
        <v>4955</v>
      </c>
      <c r="B425" s="106" t="s">
        <v>547</v>
      </c>
      <c r="C425">
        <v>1.55</v>
      </c>
      <c r="D425" s="106">
        <v>0.05</v>
      </c>
      <c r="E425">
        <v>0.15</v>
      </c>
      <c r="F425" s="106">
        <v>0.05</v>
      </c>
      <c r="G425" s="106">
        <v>0.05</v>
      </c>
    </row>
    <row r="426" spans="1:7" x14ac:dyDescent="0.2">
      <c r="A426">
        <v>4958</v>
      </c>
      <c r="B426" s="106" t="s">
        <v>548</v>
      </c>
      <c r="C426">
        <v>0</v>
      </c>
      <c r="D426" s="106">
        <v>0</v>
      </c>
      <c r="E426">
        <v>0</v>
      </c>
      <c r="F426" s="106">
        <v>0</v>
      </c>
      <c r="G426">
        <v>0</v>
      </c>
    </row>
    <row r="427" spans="1:7" x14ac:dyDescent="0.2">
      <c r="A427">
        <v>4967</v>
      </c>
      <c r="B427" s="106" t="s">
        <v>549</v>
      </c>
      <c r="C427">
        <v>2.85</v>
      </c>
      <c r="D427">
        <v>0.2</v>
      </c>
      <c r="E427">
        <v>0.6</v>
      </c>
      <c r="F427">
        <v>0.2</v>
      </c>
      <c r="G427">
        <v>0.2</v>
      </c>
    </row>
    <row r="428" spans="1:7" x14ac:dyDescent="0.2">
      <c r="A428">
        <v>4971</v>
      </c>
      <c r="B428" s="106" t="s">
        <v>1791</v>
      </c>
      <c r="C428">
        <v>0</v>
      </c>
      <c r="D428">
        <v>0.05</v>
      </c>
      <c r="E428">
        <v>0.15</v>
      </c>
      <c r="F428">
        <v>0</v>
      </c>
      <c r="G428">
        <v>0.05</v>
      </c>
    </row>
    <row r="429" spans="1:7" x14ac:dyDescent="0.2">
      <c r="A429">
        <v>4975</v>
      </c>
      <c r="B429" s="106" t="s">
        <v>550</v>
      </c>
      <c r="C429">
        <v>0.05</v>
      </c>
      <c r="D429">
        <v>0.05</v>
      </c>
      <c r="E429">
        <v>0.15</v>
      </c>
      <c r="F429">
        <v>0.05</v>
      </c>
      <c r="G429">
        <v>0.05</v>
      </c>
    </row>
    <row r="430" spans="1:7" x14ac:dyDescent="0.2">
      <c r="A430">
        <v>4985</v>
      </c>
      <c r="B430" s="106" t="s">
        <v>1785</v>
      </c>
      <c r="C430">
        <v>0.15</v>
      </c>
      <c r="D430">
        <v>0.15</v>
      </c>
      <c r="E430">
        <v>0.45</v>
      </c>
      <c r="F430">
        <v>0.15</v>
      </c>
      <c r="G430">
        <v>0.15</v>
      </c>
    </row>
    <row r="431" spans="1:7" x14ac:dyDescent="0.2">
      <c r="A431">
        <v>4992</v>
      </c>
      <c r="B431" s="106" t="s">
        <v>2368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4994</v>
      </c>
      <c r="B432" s="106" t="s">
        <v>1865</v>
      </c>
      <c r="C432">
        <v>0</v>
      </c>
      <c r="D432">
        <v>0</v>
      </c>
      <c r="E432">
        <v>0</v>
      </c>
      <c r="F432" s="106">
        <v>0</v>
      </c>
      <c r="G432" s="106">
        <v>0</v>
      </c>
    </row>
    <row r="433" spans="1:7" x14ac:dyDescent="0.2">
      <c r="A433">
        <v>4996</v>
      </c>
      <c r="B433" s="106" t="s">
        <v>1098</v>
      </c>
      <c r="C433">
        <v>0.05</v>
      </c>
      <c r="D433">
        <v>0.05</v>
      </c>
      <c r="E433">
        <v>0.15</v>
      </c>
      <c r="F433" s="106">
        <v>0.05</v>
      </c>
      <c r="G433" s="106">
        <v>0.05</v>
      </c>
    </row>
    <row r="434" spans="1:7" x14ac:dyDescent="0.2">
      <c r="A434">
        <v>4997</v>
      </c>
      <c r="B434" s="106" t="s">
        <v>551</v>
      </c>
      <c r="C434">
        <v>0.05</v>
      </c>
      <c r="D434">
        <v>0.05</v>
      </c>
      <c r="E434">
        <v>0.15</v>
      </c>
      <c r="F434">
        <v>0.05</v>
      </c>
      <c r="G434">
        <v>0.05</v>
      </c>
    </row>
    <row r="435" spans="1:7" x14ac:dyDescent="0.2">
      <c r="A435">
        <v>5011</v>
      </c>
      <c r="B435" s="106" t="s">
        <v>2771</v>
      </c>
      <c r="C435">
        <v>0.05</v>
      </c>
      <c r="D435">
        <v>0</v>
      </c>
      <c r="E435">
        <v>0</v>
      </c>
      <c r="F435">
        <v>0.05</v>
      </c>
      <c r="G435">
        <v>0.05</v>
      </c>
    </row>
    <row r="436" spans="1:7" x14ac:dyDescent="0.2">
      <c r="A436">
        <v>5013</v>
      </c>
      <c r="B436" s="106" t="s">
        <v>2629</v>
      </c>
      <c r="C436">
        <v>0</v>
      </c>
      <c r="D436">
        <v>0</v>
      </c>
      <c r="E436">
        <v>0</v>
      </c>
      <c r="F436">
        <v>0</v>
      </c>
      <c r="G436" s="106">
        <v>0</v>
      </c>
    </row>
    <row r="437" spans="1:7" x14ac:dyDescent="0.2">
      <c r="A437">
        <v>5101</v>
      </c>
      <c r="B437" s="106" t="s">
        <v>1263</v>
      </c>
      <c r="C437">
        <v>0.05</v>
      </c>
      <c r="D437" s="106">
        <v>0</v>
      </c>
      <c r="E437" s="106">
        <v>0</v>
      </c>
      <c r="F437" s="106">
        <v>0</v>
      </c>
      <c r="G437" s="106">
        <v>0</v>
      </c>
    </row>
    <row r="438" spans="1:7" x14ac:dyDescent="0.2">
      <c r="A438">
        <v>5105</v>
      </c>
      <c r="B438" s="106" t="s">
        <v>1068</v>
      </c>
      <c r="C438">
        <v>0.05</v>
      </c>
      <c r="D438" s="106">
        <v>0.05</v>
      </c>
      <c r="E438" s="106">
        <v>0.15</v>
      </c>
      <c r="F438" s="106">
        <v>0.05</v>
      </c>
      <c r="G438" s="106">
        <v>0.05</v>
      </c>
    </row>
    <row r="439" spans="1:7" x14ac:dyDescent="0.2">
      <c r="A439">
        <v>5108</v>
      </c>
      <c r="B439" s="106" t="s">
        <v>1467</v>
      </c>
      <c r="C439">
        <v>0.1</v>
      </c>
      <c r="D439" s="106" t="s">
        <v>154</v>
      </c>
      <c r="E439" s="106" t="s">
        <v>154</v>
      </c>
      <c r="F439">
        <v>0</v>
      </c>
      <c r="G439" s="106" t="s">
        <v>154</v>
      </c>
    </row>
    <row r="440" spans="1:7" x14ac:dyDescent="0.2">
      <c r="A440">
        <v>5110</v>
      </c>
      <c r="B440" s="106" t="s">
        <v>808</v>
      </c>
      <c r="C440">
        <v>0</v>
      </c>
      <c r="D440" s="106">
        <v>0</v>
      </c>
      <c r="E440">
        <v>0</v>
      </c>
      <c r="F440" s="106" t="s">
        <v>154</v>
      </c>
      <c r="G440">
        <v>0</v>
      </c>
    </row>
    <row r="441" spans="1:7" x14ac:dyDescent="0.2">
      <c r="A441">
        <v>5121</v>
      </c>
      <c r="B441" s="106" t="s">
        <v>1983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">
      <c r="A442">
        <v>5122</v>
      </c>
      <c r="B442" s="106" t="s">
        <v>3177</v>
      </c>
      <c r="C442">
        <v>0</v>
      </c>
      <c r="D442">
        <v>0</v>
      </c>
      <c r="E442" s="106" t="s">
        <v>154</v>
      </c>
      <c r="F442" t="s">
        <v>154</v>
      </c>
      <c r="G442" t="s">
        <v>154</v>
      </c>
    </row>
    <row r="443" spans="1:7" x14ac:dyDescent="0.2">
      <c r="A443">
        <v>5185</v>
      </c>
      <c r="B443" s="106" t="s">
        <v>2042</v>
      </c>
      <c r="C443">
        <v>0.05</v>
      </c>
      <c r="D443">
        <v>0.05</v>
      </c>
      <c r="E443">
        <v>0.15</v>
      </c>
      <c r="F443">
        <v>0.05</v>
      </c>
      <c r="G443">
        <v>0.05</v>
      </c>
    </row>
    <row r="444" spans="1:7" x14ac:dyDescent="0.2">
      <c r="A444">
        <v>5186</v>
      </c>
      <c r="B444" s="106" t="s">
        <v>2369</v>
      </c>
      <c r="C444">
        <v>0</v>
      </c>
      <c r="D444">
        <v>0</v>
      </c>
      <c r="E444">
        <v>0</v>
      </c>
      <c r="F444">
        <v>0</v>
      </c>
      <c r="G444" s="106">
        <v>0</v>
      </c>
    </row>
    <row r="445" spans="1:7" x14ac:dyDescent="0.2">
      <c r="A445">
        <v>5192</v>
      </c>
      <c r="B445" s="106" t="s">
        <v>1824</v>
      </c>
      <c r="C445">
        <v>0.05</v>
      </c>
      <c r="D445">
        <v>0</v>
      </c>
      <c r="E445">
        <v>0</v>
      </c>
      <c r="F445">
        <v>0</v>
      </c>
      <c r="G445" s="106">
        <v>0</v>
      </c>
    </row>
    <row r="446" spans="1:7" x14ac:dyDescent="0.2">
      <c r="A446">
        <v>5214</v>
      </c>
      <c r="B446" s="106" t="s">
        <v>1103</v>
      </c>
      <c r="C446">
        <v>4.55</v>
      </c>
      <c r="D446" t="s">
        <v>154</v>
      </c>
      <c r="E446" t="s">
        <v>154</v>
      </c>
      <c r="F446" t="s">
        <v>154</v>
      </c>
      <c r="G446" s="106" t="s">
        <v>154</v>
      </c>
    </row>
    <row r="447" spans="1:7" x14ac:dyDescent="0.2">
      <c r="A447">
        <v>5218</v>
      </c>
      <c r="B447" s="106" t="s">
        <v>1231</v>
      </c>
      <c r="C447">
        <v>0</v>
      </c>
      <c r="D447">
        <v>0.05</v>
      </c>
      <c r="E447">
        <v>0</v>
      </c>
      <c r="F447">
        <v>0</v>
      </c>
      <c r="G447">
        <v>0</v>
      </c>
    </row>
    <row r="448" spans="1:7" x14ac:dyDescent="0.2">
      <c r="A448">
        <v>5232</v>
      </c>
      <c r="B448" s="106" t="s">
        <v>1433</v>
      </c>
      <c r="C448">
        <v>0.1</v>
      </c>
      <c r="D448" s="106">
        <v>0.05</v>
      </c>
      <c r="E448" s="106">
        <v>0.15</v>
      </c>
      <c r="F448">
        <v>0.1</v>
      </c>
      <c r="G448">
        <v>0.1</v>
      </c>
    </row>
    <row r="449" spans="1:7" x14ac:dyDescent="0.2">
      <c r="A449">
        <v>5233</v>
      </c>
      <c r="B449" s="106" t="s">
        <v>1033</v>
      </c>
      <c r="C449">
        <v>0</v>
      </c>
      <c r="D449">
        <v>0</v>
      </c>
      <c r="E449" t="s">
        <v>154</v>
      </c>
      <c r="F449" t="s">
        <v>154</v>
      </c>
      <c r="G449" t="s">
        <v>154</v>
      </c>
    </row>
    <row r="450" spans="1:7" x14ac:dyDescent="0.2">
      <c r="A450">
        <v>5273</v>
      </c>
      <c r="B450" s="106" t="s">
        <v>552</v>
      </c>
      <c r="C450">
        <v>0.1</v>
      </c>
      <c r="D450">
        <v>0.1</v>
      </c>
      <c r="E450">
        <v>0.3</v>
      </c>
      <c r="F450">
        <v>0.1</v>
      </c>
      <c r="G450">
        <v>0.1</v>
      </c>
    </row>
    <row r="451" spans="1:7" x14ac:dyDescent="0.2">
      <c r="A451">
        <v>5301</v>
      </c>
      <c r="B451" s="106" t="s">
        <v>553</v>
      </c>
      <c r="C451">
        <v>3.6</v>
      </c>
      <c r="D451">
        <v>0.05</v>
      </c>
      <c r="E451">
        <v>0.15</v>
      </c>
      <c r="F451">
        <v>0.05</v>
      </c>
      <c r="G451">
        <v>0.05</v>
      </c>
    </row>
    <row r="452" spans="1:7" x14ac:dyDescent="0.2">
      <c r="A452">
        <v>5302</v>
      </c>
      <c r="B452" s="106" t="s">
        <v>554</v>
      </c>
      <c r="C452">
        <v>9.1</v>
      </c>
      <c r="D452">
        <v>0.1</v>
      </c>
      <c r="E452">
        <v>0.3</v>
      </c>
      <c r="F452">
        <v>0.1</v>
      </c>
      <c r="G452">
        <v>0.1</v>
      </c>
    </row>
    <row r="453" spans="1:7" x14ac:dyDescent="0.2">
      <c r="A453">
        <v>5331</v>
      </c>
      <c r="B453" s="106" t="s">
        <v>3178</v>
      </c>
      <c r="C453">
        <v>0</v>
      </c>
      <c r="D453" t="s">
        <v>154</v>
      </c>
      <c r="E453" t="s">
        <v>154</v>
      </c>
      <c r="F453" t="s">
        <v>154</v>
      </c>
      <c r="G453" t="s">
        <v>154</v>
      </c>
    </row>
    <row r="454" spans="1:7" x14ac:dyDescent="0.2">
      <c r="A454">
        <v>5332</v>
      </c>
      <c r="B454" s="106" t="s">
        <v>555</v>
      </c>
      <c r="C454">
        <v>0</v>
      </c>
      <c r="D454" t="s">
        <v>154</v>
      </c>
      <c r="E454">
        <v>0.15</v>
      </c>
      <c r="F454">
        <v>0</v>
      </c>
      <c r="G454" t="s">
        <v>154</v>
      </c>
    </row>
    <row r="455" spans="1:7" x14ac:dyDescent="0.2">
      <c r="A455">
        <v>5344</v>
      </c>
      <c r="B455" s="106" t="s">
        <v>556</v>
      </c>
      <c r="C455">
        <v>0.15</v>
      </c>
      <c r="D455">
        <v>0.15</v>
      </c>
      <c r="E455">
        <v>0.45</v>
      </c>
      <c r="F455">
        <v>0.15</v>
      </c>
      <c r="G455">
        <v>0.15</v>
      </c>
    </row>
    <row r="456" spans="1:7" x14ac:dyDescent="0.2">
      <c r="A456">
        <v>5363</v>
      </c>
      <c r="B456" s="106" t="s">
        <v>1889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">
      <c r="A457">
        <v>5367</v>
      </c>
      <c r="B457" s="106" t="s">
        <v>3179</v>
      </c>
      <c r="C457">
        <v>0</v>
      </c>
      <c r="D457" s="106">
        <v>0</v>
      </c>
      <c r="E457" t="s">
        <v>154</v>
      </c>
      <c r="F457" t="s">
        <v>154</v>
      </c>
      <c r="G457" s="106" t="s">
        <v>154</v>
      </c>
    </row>
    <row r="458" spans="1:7" x14ac:dyDescent="0.2">
      <c r="A458">
        <v>5384</v>
      </c>
      <c r="B458" s="106" t="s">
        <v>2420</v>
      </c>
      <c r="C458">
        <v>0.05</v>
      </c>
      <c r="D458" s="106">
        <v>0.05</v>
      </c>
      <c r="E458">
        <v>0.15</v>
      </c>
      <c r="F458">
        <v>0.05</v>
      </c>
      <c r="G458" s="106">
        <v>0.05</v>
      </c>
    </row>
    <row r="459" spans="1:7" x14ac:dyDescent="0.2">
      <c r="A459">
        <v>5393</v>
      </c>
      <c r="B459" s="106" t="s">
        <v>231</v>
      </c>
      <c r="C459">
        <v>0.05</v>
      </c>
      <c r="D459">
        <v>0.05</v>
      </c>
      <c r="E459">
        <v>0.15</v>
      </c>
      <c r="F459">
        <v>0.05</v>
      </c>
      <c r="G459">
        <v>0.05</v>
      </c>
    </row>
    <row r="460" spans="1:7" x14ac:dyDescent="0.2">
      <c r="A460">
        <v>5408</v>
      </c>
      <c r="B460" s="106" t="s">
        <v>1989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">
      <c r="A461">
        <v>5451</v>
      </c>
      <c r="B461" s="106" t="s">
        <v>2589</v>
      </c>
      <c r="C461">
        <v>0.05</v>
      </c>
      <c r="D461" s="106" t="s">
        <v>154</v>
      </c>
      <c r="E461">
        <v>0</v>
      </c>
      <c r="F461">
        <v>0.05</v>
      </c>
      <c r="G461">
        <v>0.05</v>
      </c>
    </row>
    <row r="462" spans="1:7" x14ac:dyDescent="0.2">
      <c r="A462">
        <v>5463</v>
      </c>
      <c r="B462" s="106" t="s">
        <v>63</v>
      </c>
      <c r="C462">
        <v>0.05</v>
      </c>
      <c r="D462">
        <v>0.05</v>
      </c>
      <c r="E462">
        <v>0.15</v>
      </c>
      <c r="F462">
        <v>0.05</v>
      </c>
      <c r="G462">
        <v>0.05</v>
      </c>
    </row>
    <row r="463" spans="1:7" x14ac:dyDescent="0.2">
      <c r="A463">
        <v>5464</v>
      </c>
      <c r="B463" s="106" t="s">
        <v>2333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">
      <c r="A464">
        <v>5471</v>
      </c>
      <c r="B464" s="106" t="s">
        <v>1052</v>
      </c>
      <c r="C464">
        <v>0</v>
      </c>
      <c r="D464" t="s">
        <v>154</v>
      </c>
      <c r="E464">
        <v>0</v>
      </c>
      <c r="F464" t="s">
        <v>154</v>
      </c>
      <c r="G464">
        <v>0</v>
      </c>
    </row>
    <row r="465" spans="1:7" x14ac:dyDescent="0.2">
      <c r="A465">
        <v>5480</v>
      </c>
      <c r="B465" s="106" t="s">
        <v>557</v>
      </c>
      <c r="C465">
        <v>0.05</v>
      </c>
      <c r="D465">
        <v>0</v>
      </c>
      <c r="E465">
        <v>0</v>
      </c>
      <c r="F465">
        <v>0.05</v>
      </c>
      <c r="G465">
        <v>0.05</v>
      </c>
    </row>
    <row r="466" spans="1:7" x14ac:dyDescent="0.2">
      <c r="A466">
        <v>5482</v>
      </c>
      <c r="B466" s="106" t="s">
        <v>2849</v>
      </c>
      <c r="C466">
        <v>0</v>
      </c>
      <c r="D466" t="s">
        <v>154</v>
      </c>
      <c r="E466">
        <v>0</v>
      </c>
      <c r="F466" t="s">
        <v>154</v>
      </c>
      <c r="G466">
        <v>0</v>
      </c>
    </row>
    <row r="467" spans="1:7" x14ac:dyDescent="0.2">
      <c r="A467">
        <v>5486</v>
      </c>
      <c r="B467" s="106" t="s">
        <v>558</v>
      </c>
      <c r="C467">
        <v>0</v>
      </c>
      <c r="D467" s="106">
        <v>0</v>
      </c>
      <c r="E467" s="106">
        <v>0</v>
      </c>
      <c r="F467" s="106" t="s">
        <v>154</v>
      </c>
      <c r="G467" s="106">
        <v>0</v>
      </c>
    </row>
    <row r="468" spans="1:7" x14ac:dyDescent="0.2">
      <c r="A468">
        <v>5491</v>
      </c>
      <c r="B468" s="106" t="s">
        <v>2850</v>
      </c>
      <c r="C468">
        <v>0</v>
      </c>
      <c r="D468" s="106">
        <v>0</v>
      </c>
      <c r="E468" s="106">
        <v>0</v>
      </c>
      <c r="F468" s="106">
        <v>0</v>
      </c>
      <c r="G468" s="106">
        <v>0</v>
      </c>
    </row>
    <row r="469" spans="1:7" x14ac:dyDescent="0.2">
      <c r="A469">
        <v>5563</v>
      </c>
      <c r="B469" s="106" t="s">
        <v>2851</v>
      </c>
      <c r="C469">
        <v>0.05</v>
      </c>
      <c r="D469" t="s">
        <v>154</v>
      </c>
      <c r="E469">
        <v>0.15</v>
      </c>
      <c r="F469" s="106" t="s">
        <v>154</v>
      </c>
      <c r="G469" s="106">
        <v>0.05</v>
      </c>
    </row>
    <row r="470" spans="1:7" x14ac:dyDescent="0.2">
      <c r="A470">
        <v>5631</v>
      </c>
      <c r="B470" s="106" t="s">
        <v>1053</v>
      </c>
      <c r="C470">
        <v>0</v>
      </c>
      <c r="D470" t="s">
        <v>154</v>
      </c>
      <c r="E470">
        <v>0</v>
      </c>
      <c r="F470" t="s">
        <v>154</v>
      </c>
      <c r="G470">
        <v>0</v>
      </c>
    </row>
    <row r="471" spans="1:7" x14ac:dyDescent="0.2">
      <c r="A471">
        <v>5703</v>
      </c>
      <c r="B471" s="106" t="s">
        <v>218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">
      <c r="A472">
        <v>5711</v>
      </c>
      <c r="B472" s="106" t="s">
        <v>1266</v>
      </c>
      <c r="C472">
        <v>0</v>
      </c>
      <c r="D472" t="s">
        <v>154</v>
      </c>
      <c r="E472" t="s">
        <v>154</v>
      </c>
      <c r="F472" t="s">
        <v>154</v>
      </c>
      <c r="G472" t="s">
        <v>154</v>
      </c>
    </row>
    <row r="473" spans="1:7" x14ac:dyDescent="0.2">
      <c r="A473">
        <v>5713</v>
      </c>
      <c r="B473" s="106" t="s">
        <v>1099</v>
      </c>
      <c r="C473">
        <v>0</v>
      </c>
      <c r="D473">
        <v>0</v>
      </c>
      <c r="E473" t="s">
        <v>154</v>
      </c>
      <c r="F473">
        <v>0</v>
      </c>
      <c r="G473" t="s">
        <v>154</v>
      </c>
    </row>
    <row r="474" spans="1:7" x14ac:dyDescent="0.2">
      <c r="A474">
        <v>5714</v>
      </c>
      <c r="B474" s="106" t="s">
        <v>559</v>
      </c>
      <c r="C474">
        <v>0</v>
      </c>
      <c r="D474" s="106">
        <v>0</v>
      </c>
      <c r="E474" s="106">
        <v>0</v>
      </c>
      <c r="F474">
        <v>0</v>
      </c>
      <c r="G474" s="106">
        <v>0</v>
      </c>
    </row>
    <row r="475" spans="1:7" x14ac:dyDescent="0.2">
      <c r="A475">
        <v>5741</v>
      </c>
      <c r="B475" s="106" t="s">
        <v>560</v>
      </c>
      <c r="C475">
        <v>0.05</v>
      </c>
      <c r="D475">
        <v>0.05</v>
      </c>
      <c r="E475">
        <v>0</v>
      </c>
      <c r="F475">
        <v>0.05</v>
      </c>
      <c r="G475">
        <v>0.05</v>
      </c>
    </row>
    <row r="476" spans="1:7" x14ac:dyDescent="0.2">
      <c r="A476">
        <v>5801</v>
      </c>
      <c r="B476" s="106" t="s">
        <v>1105</v>
      </c>
      <c r="C476">
        <v>0.05</v>
      </c>
      <c r="D476">
        <v>0.05</v>
      </c>
      <c r="E476">
        <v>0.15</v>
      </c>
      <c r="F476">
        <v>0.05</v>
      </c>
      <c r="G476">
        <v>0.05</v>
      </c>
    </row>
    <row r="477" spans="1:7" x14ac:dyDescent="0.2">
      <c r="A477">
        <v>5851</v>
      </c>
      <c r="B477" s="106" t="s">
        <v>3180</v>
      </c>
      <c r="C477">
        <v>0</v>
      </c>
      <c r="D477" t="s">
        <v>154</v>
      </c>
      <c r="E477" t="s">
        <v>154</v>
      </c>
      <c r="F477" t="s">
        <v>154</v>
      </c>
      <c r="G477" t="s">
        <v>154</v>
      </c>
    </row>
    <row r="478" spans="1:7" x14ac:dyDescent="0.2">
      <c r="A478">
        <v>5902</v>
      </c>
      <c r="B478" s="106" t="s">
        <v>3181</v>
      </c>
      <c r="C478">
        <v>0</v>
      </c>
      <c r="D478" t="s">
        <v>154</v>
      </c>
      <c r="E478" t="s">
        <v>154</v>
      </c>
      <c r="F478" t="s">
        <v>154</v>
      </c>
      <c r="G478" t="s">
        <v>154</v>
      </c>
    </row>
    <row r="479" spans="1:7" x14ac:dyDescent="0.2">
      <c r="A479">
        <v>5911</v>
      </c>
      <c r="B479" s="106" t="s">
        <v>1953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">
      <c r="A480">
        <v>5929</v>
      </c>
      <c r="B480" s="106" t="s">
        <v>1207</v>
      </c>
      <c r="C480">
        <v>0.05</v>
      </c>
      <c r="D480">
        <v>0</v>
      </c>
      <c r="E480">
        <v>0.15</v>
      </c>
      <c r="F480">
        <v>0.05</v>
      </c>
      <c r="G480">
        <v>0.05</v>
      </c>
    </row>
    <row r="481" spans="1:7" x14ac:dyDescent="0.2">
      <c r="A481">
        <v>5930</v>
      </c>
      <c r="B481" s="106" t="s">
        <v>1713</v>
      </c>
      <c r="C481">
        <v>0</v>
      </c>
      <c r="D481">
        <v>0</v>
      </c>
      <c r="E481">
        <v>0</v>
      </c>
      <c r="F481">
        <v>0.05</v>
      </c>
      <c r="G481">
        <v>0.05</v>
      </c>
    </row>
    <row r="482" spans="1:7" x14ac:dyDescent="0.2">
      <c r="A482">
        <v>5932</v>
      </c>
      <c r="B482" s="106" t="s">
        <v>1954</v>
      </c>
      <c r="C482">
        <v>0.05</v>
      </c>
      <c r="D482">
        <v>0.05</v>
      </c>
      <c r="E482">
        <v>0.15</v>
      </c>
      <c r="F482">
        <v>0.05</v>
      </c>
      <c r="G482">
        <v>0.05</v>
      </c>
    </row>
    <row r="483" spans="1:7" x14ac:dyDescent="0.2">
      <c r="A483">
        <v>5936</v>
      </c>
      <c r="B483" s="106" t="s">
        <v>1213</v>
      </c>
      <c r="C483">
        <v>0</v>
      </c>
      <c r="D483">
        <v>0</v>
      </c>
      <c r="E483">
        <v>0</v>
      </c>
      <c r="F483">
        <v>0</v>
      </c>
      <c r="G483" s="106">
        <v>0</v>
      </c>
    </row>
    <row r="484" spans="1:7" x14ac:dyDescent="0.2">
      <c r="A484">
        <v>5943</v>
      </c>
      <c r="B484" s="106" t="s">
        <v>1385</v>
      </c>
      <c r="C484">
        <v>1.25</v>
      </c>
      <c r="D484">
        <v>0.05</v>
      </c>
      <c r="E484">
        <v>0.15</v>
      </c>
      <c r="F484">
        <v>0.05</v>
      </c>
      <c r="G484" s="106">
        <v>0.05</v>
      </c>
    </row>
    <row r="485" spans="1:7" x14ac:dyDescent="0.2">
      <c r="A485">
        <v>5946</v>
      </c>
      <c r="B485" s="106" t="s">
        <v>2852</v>
      </c>
      <c r="C485">
        <v>2.4500000000000002</v>
      </c>
      <c r="D485">
        <v>0.05</v>
      </c>
      <c r="E485">
        <v>0</v>
      </c>
      <c r="F485">
        <v>0.05</v>
      </c>
      <c r="G485">
        <v>0</v>
      </c>
    </row>
    <row r="486" spans="1:7" x14ac:dyDescent="0.2">
      <c r="A486">
        <v>5947</v>
      </c>
      <c r="B486" s="106" t="s">
        <v>227</v>
      </c>
      <c r="C486">
        <v>0.15</v>
      </c>
      <c r="D486" s="106">
        <v>0.15</v>
      </c>
      <c r="E486" s="106">
        <v>0.45</v>
      </c>
      <c r="F486" s="106">
        <v>0.15</v>
      </c>
      <c r="G486">
        <v>0.15</v>
      </c>
    </row>
    <row r="487" spans="1:7" x14ac:dyDescent="0.2">
      <c r="A487">
        <v>5951</v>
      </c>
      <c r="B487" s="106" t="s">
        <v>561</v>
      </c>
      <c r="C487">
        <v>0.05</v>
      </c>
      <c r="D487">
        <v>0.05</v>
      </c>
      <c r="E487">
        <v>0.15</v>
      </c>
      <c r="F487">
        <v>0.05</v>
      </c>
      <c r="G487">
        <v>0.05</v>
      </c>
    </row>
    <row r="488" spans="1:7" x14ac:dyDescent="0.2">
      <c r="A488">
        <v>5957</v>
      </c>
      <c r="B488" s="106" t="s">
        <v>2504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">
      <c r="A489">
        <v>5958</v>
      </c>
      <c r="B489" s="106" t="s">
        <v>2772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5959</v>
      </c>
      <c r="B490" s="106" t="s">
        <v>3182</v>
      </c>
      <c r="C490">
        <v>0.05</v>
      </c>
      <c r="D490" s="106">
        <v>0.05</v>
      </c>
      <c r="E490" s="106">
        <v>0.15</v>
      </c>
      <c r="F490" s="106">
        <v>0.05</v>
      </c>
      <c r="G490" s="106" t="s">
        <v>154</v>
      </c>
    </row>
    <row r="491" spans="1:7" x14ac:dyDescent="0.2">
      <c r="A491">
        <v>5975</v>
      </c>
      <c r="B491" s="106" t="s">
        <v>2396</v>
      </c>
      <c r="C491">
        <v>0</v>
      </c>
      <c r="D491">
        <v>0</v>
      </c>
      <c r="E491" s="106">
        <v>0</v>
      </c>
      <c r="F491" s="106">
        <v>0</v>
      </c>
      <c r="G491">
        <v>0</v>
      </c>
    </row>
    <row r="492" spans="1:7" x14ac:dyDescent="0.2">
      <c r="A492">
        <v>5981</v>
      </c>
      <c r="B492" s="106" t="s">
        <v>2773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">
      <c r="A493">
        <v>5988</v>
      </c>
      <c r="B493" s="106" t="s">
        <v>1955</v>
      </c>
      <c r="C493">
        <v>0.05</v>
      </c>
      <c r="D493" s="106">
        <v>0.05</v>
      </c>
      <c r="E493" s="106" t="s">
        <v>154</v>
      </c>
      <c r="F493" s="106">
        <v>0.05</v>
      </c>
      <c r="G493">
        <v>0.05</v>
      </c>
    </row>
    <row r="494" spans="1:7" x14ac:dyDescent="0.2">
      <c r="A494">
        <v>5991</v>
      </c>
      <c r="B494" s="106" t="s">
        <v>2853</v>
      </c>
      <c r="C494">
        <v>0</v>
      </c>
      <c r="D494" s="106">
        <v>0</v>
      </c>
      <c r="E494" s="106" t="s">
        <v>154</v>
      </c>
      <c r="F494" s="106">
        <v>0</v>
      </c>
      <c r="G494" s="106">
        <v>0</v>
      </c>
    </row>
    <row r="495" spans="1:7" x14ac:dyDescent="0.2">
      <c r="A495">
        <v>5992</v>
      </c>
      <c r="B495" s="106" t="s">
        <v>1714</v>
      </c>
      <c r="C495">
        <v>0.05</v>
      </c>
      <c r="D495">
        <v>0.05</v>
      </c>
      <c r="E495" s="106">
        <v>0.15</v>
      </c>
      <c r="F495" s="106">
        <v>0.05</v>
      </c>
      <c r="G495" s="106">
        <v>0.05</v>
      </c>
    </row>
    <row r="496" spans="1:7" x14ac:dyDescent="0.2">
      <c r="A496">
        <v>5998</v>
      </c>
      <c r="B496" s="106" t="s">
        <v>562</v>
      </c>
      <c r="C496">
        <v>0.95</v>
      </c>
      <c r="D496">
        <v>0.05</v>
      </c>
      <c r="E496">
        <v>0.15</v>
      </c>
      <c r="F496" s="106">
        <v>0.05</v>
      </c>
      <c r="G496">
        <v>0.05</v>
      </c>
    </row>
    <row r="497" spans="1:7" x14ac:dyDescent="0.2">
      <c r="A497">
        <v>6005</v>
      </c>
      <c r="B497" s="106" t="s">
        <v>563</v>
      </c>
      <c r="C497">
        <v>0.55000000000000004</v>
      </c>
      <c r="D497">
        <v>0.1</v>
      </c>
      <c r="E497">
        <v>1.65</v>
      </c>
      <c r="F497">
        <v>0.1</v>
      </c>
      <c r="G497">
        <v>0.15</v>
      </c>
    </row>
    <row r="498" spans="1:7" x14ac:dyDescent="0.2">
      <c r="A498">
        <v>6013</v>
      </c>
      <c r="B498" s="106" t="s">
        <v>1984</v>
      </c>
      <c r="C498">
        <v>0.05</v>
      </c>
      <c r="D498" s="106">
        <v>0.05</v>
      </c>
      <c r="E498" t="s">
        <v>154</v>
      </c>
      <c r="F498">
        <v>0.05</v>
      </c>
      <c r="G498">
        <v>0</v>
      </c>
    </row>
    <row r="499" spans="1:7" x14ac:dyDescent="0.2">
      <c r="A499">
        <v>6028</v>
      </c>
      <c r="B499" s="106" t="s">
        <v>451</v>
      </c>
      <c r="C499">
        <v>0</v>
      </c>
      <c r="D499">
        <v>0</v>
      </c>
      <c r="E499">
        <v>0</v>
      </c>
      <c r="F499">
        <v>0</v>
      </c>
      <c r="G499" t="s">
        <v>154</v>
      </c>
    </row>
    <row r="500" spans="1:7" x14ac:dyDescent="0.2">
      <c r="A500">
        <v>6037</v>
      </c>
      <c r="B500" s="106" t="s">
        <v>1386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">
      <c r="A501">
        <v>6047</v>
      </c>
      <c r="B501" s="106" t="s">
        <v>564</v>
      </c>
      <c r="C501">
        <v>0</v>
      </c>
      <c r="D501">
        <v>0</v>
      </c>
      <c r="E501">
        <v>0</v>
      </c>
      <c r="F501">
        <v>0</v>
      </c>
      <c r="G501" s="106">
        <v>0</v>
      </c>
    </row>
    <row r="502" spans="1:7" x14ac:dyDescent="0.2">
      <c r="A502">
        <v>6054</v>
      </c>
      <c r="B502" s="106" t="s">
        <v>565</v>
      </c>
      <c r="C502">
        <v>0</v>
      </c>
      <c r="D502">
        <v>0</v>
      </c>
      <c r="E502">
        <v>0</v>
      </c>
      <c r="F502">
        <v>0.05</v>
      </c>
      <c r="G502">
        <v>0</v>
      </c>
    </row>
    <row r="503" spans="1:7" x14ac:dyDescent="0.2">
      <c r="A503">
        <v>6070</v>
      </c>
      <c r="B503" s="106" t="s">
        <v>2854</v>
      </c>
      <c r="C503">
        <v>0</v>
      </c>
      <c r="D503" t="s">
        <v>154</v>
      </c>
      <c r="E503" t="s">
        <v>154</v>
      </c>
      <c r="F503">
        <v>0</v>
      </c>
      <c r="G503">
        <v>0</v>
      </c>
    </row>
    <row r="504" spans="1:7" x14ac:dyDescent="0.2">
      <c r="A504">
        <v>6071</v>
      </c>
      <c r="B504" s="106" t="s">
        <v>2086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">
      <c r="A505">
        <v>6078</v>
      </c>
      <c r="B505" s="106" t="s">
        <v>2855</v>
      </c>
      <c r="C505">
        <v>0</v>
      </c>
      <c r="D505" t="s">
        <v>154</v>
      </c>
      <c r="E505">
        <v>0</v>
      </c>
      <c r="F505" t="s">
        <v>154</v>
      </c>
      <c r="G505">
        <v>0</v>
      </c>
    </row>
    <row r="506" spans="1:7" x14ac:dyDescent="0.2">
      <c r="A506">
        <v>6080</v>
      </c>
      <c r="B506" s="106" t="s">
        <v>2421</v>
      </c>
      <c r="C506">
        <v>0</v>
      </c>
      <c r="D506" s="106">
        <v>0</v>
      </c>
      <c r="E506" s="106">
        <v>0.15</v>
      </c>
      <c r="F506" s="106">
        <v>0</v>
      </c>
      <c r="G506" s="106">
        <v>0.05</v>
      </c>
    </row>
    <row r="507" spans="1:7" x14ac:dyDescent="0.2">
      <c r="A507">
        <v>6083</v>
      </c>
      <c r="B507" s="106" t="s">
        <v>3183</v>
      </c>
      <c r="C507">
        <v>0</v>
      </c>
      <c r="D507" s="106">
        <v>0</v>
      </c>
      <c r="E507" s="106" t="s">
        <v>154</v>
      </c>
      <c r="F507" s="106" t="s">
        <v>154</v>
      </c>
      <c r="G507" s="106" t="s">
        <v>154</v>
      </c>
    </row>
    <row r="508" spans="1:7" x14ac:dyDescent="0.2">
      <c r="A508">
        <v>6093</v>
      </c>
      <c r="B508" s="106" t="s">
        <v>566</v>
      </c>
      <c r="C508">
        <v>0</v>
      </c>
      <c r="D508">
        <v>0</v>
      </c>
      <c r="E508" s="106">
        <v>0</v>
      </c>
      <c r="F508" s="106">
        <v>0</v>
      </c>
      <c r="G508" s="106">
        <v>0</v>
      </c>
    </row>
    <row r="509" spans="1:7" x14ac:dyDescent="0.2">
      <c r="A509">
        <v>6098</v>
      </c>
      <c r="B509" s="106" t="s">
        <v>234</v>
      </c>
      <c r="C509">
        <v>0</v>
      </c>
      <c r="D509">
        <v>0</v>
      </c>
      <c r="E509">
        <v>0.15</v>
      </c>
      <c r="F509">
        <v>0.05</v>
      </c>
      <c r="G509">
        <v>0</v>
      </c>
    </row>
    <row r="510" spans="1:7" x14ac:dyDescent="0.2">
      <c r="A510">
        <v>6099</v>
      </c>
      <c r="B510" s="106" t="s">
        <v>567</v>
      </c>
      <c r="C510">
        <v>0</v>
      </c>
      <c r="D510">
        <v>0</v>
      </c>
      <c r="E510">
        <v>0</v>
      </c>
      <c r="F510">
        <v>0</v>
      </c>
      <c r="G510" s="106">
        <v>0</v>
      </c>
    </row>
    <row r="511" spans="1:7" x14ac:dyDescent="0.2">
      <c r="A511">
        <v>6103</v>
      </c>
      <c r="B511" s="106" t="s">
        <v>1464</v>
      </c>
      <c r="C511">
        <v>0.1</v>
      </c>
      <c r="D511">
        <v>0</v>
      </c>
      <c r="E511">
        <v>0</v>
      </c>
      <c r="F511">
        <v>0</v>
      </c>
      <c r="G511">
        <v>0.1</v>
      </c>
    </row>
    <row r="512" spans="1:7" x14ac:dyDescent="0.2">
      <c r="A512">
        <v>6134</v>
      </c>
      <c r="B512" s="106" t="s">
        <v>1057</v>
      </c>
      <c r="C512">
        <v>0.05</v>
      </c>
      <c r="D512">
        <v>0.05</v>
      </c>
      <c r="E512">
        <v>0.15</v>
      </c>
      <c r="F512">
        <v>0.05</v>
      </c>
      <c r="G512">
        <v>0.05</v>
      </c>
    </row>
    <row r="513" spans="1:7" x14ac:dyDescent="0.2">
      <c r="A513">
        <v>6135</v>
      </c>
      <c r="B513" s="106" t="s">
        <v>1452</v>
      </c>
      <c r="C513">
        <v>0</v>
      </c>
      <c r="D513" t="s">
        <v>154</v>
      </c>
      <c r="E513">
        <v>0</v>
      </c>
      <c r="F513">
        <v>0</v>
      </c>
      <c r="G513">
        <v>0</v>
      </c>
    </row>
    <row r="514" spans="1:7" x14ac:dyDescent="0.2">
      <c r="A514">
        <v>6141</v>
      </c>
      <c r="B514" s="106" t="s">
        <v>1069</v>
      </c>
      <c r="C514">
        <v>0</v>
      </c>
      <c r="D514" t="s">
        <v>154</v>
      </c>
      <c r="E514">
        <v>0</v>
      </c>
      <c r="F514">
        <v>0</v>
      </c>
      <c r="G514">
        <v>0</v>
      </c>
    </row>
    <row r="515" spans="1:7" x14ac:dyDescent="0.2">
      <c r="A515">
        <v>6143</v>
      </c>
      <c r="B515" s="106" t="s">
        <v>568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">
      <c r="A516">
        <v>6146</v>
      </c>
      <c r="B516" s="106" t="s">
        <v>2630</v>
      </c>
      <c r="C516">
        <v>0.45</v>
      </c>
      <c r="D516" t="s">
        <v>154</v>
      </c>
      <c r="E516">
        <v>0</v>
      </c>
      <c r="F516">
        <v>0</v>
      </c>
      <c r="G516">
        <v>0</v>
      </c>
    </row>
    <row r="517" spans="1:7" x14ac:dyDescent="0.2">
      <c r="A517">
        <v>6157</v>
      </c>
      <c r="B517" s="106" t="s">
        <v>569</v>
      </c>
      <c r="C517">
        <v>0.05</v>
      </c>
      <c r="D517">
        <v>0.05</v>
      </c>
      <c r="E517">
        <v>0.15</v>
      </c>
      <c r="F517">
        <v>0.05</v>
      </c>
      <c r="G517">
        <v>0.05</v>
      </c>
    </row>
    <row r="518" spans="1:7" x14ac:dyDescent="0.2">
      <c r="A518">
        <v>6165</v>
      </c>
      <c r="B518" s="106" t="s">
        <v>2590</v>
      </c>
      <c r="C518">
        <v>0</v>
      </c>
      <c r="D518" s="106">
        <v>0</v>
      </c>
      <c r="E518" s="106">
        <v>0</v>
      </c>
      <c r="F518">
        <v>0</v>
      </c>
      <c r="G518">
        <v>0</v>
      </c>
    </row>
    <row r="519" spans="1:7" x14ac:dyDescent="0.2">
      <c r="A519">
        <v>6167</v>
      </c>
      <c r="B519" s="106" t="s">
        <v>3184</v>
      </c>
      <c r="C519">
        <v>0</v>
      </c>
      <c r="D519" s="106">
        <v>0</v>
      </c>
      <c r="E519" s="106" t="s">
        <v>154</v>
      </c>
      <c r="F519" t="s">
        <v>154</v>
      </c>
      <c r="G519" t="s">
        <v>154</v>
      </c>
    </row>
    <row r="520" spans="1:7" x14ac:dyDescent="0.2">
      <c r="A520">
        <v>6175</v>
      </c>
      <c r="B520" s="106" t="s">
        <v>3185</v>
      </c>
      <c r="C520">
        <v>0</v>
      </c>
      <c r="D520" s="106" t="s">
        <v>154</v>
      </c>
      <c r="E520" s="106" t="s">
        <v>154</v>
      </c>
      <c r="F520" t="s">
        <v>154</v>
      </c>
      <c r="G520" s="106" t="s">
        <v>154</v>
      </c>
    </row>
    <row r="521" spans="1:7" x14ac:dyDescent="0.2">
      <c r="A521">
        <v>6178</v>
      </c>
      <c r="B521" s="106" t="s">
        <v>3186</v>
      </c>
      <c r="C521">
        <v>0</v>
      </c>
      <c r="D521" s="106" t="s">
        <v>154</v>
      </c>
      <c r="E521" s="106" t="s">
        <v>154</v>
      </c>
      <c r="F521" t="s">
        <v>154</v>
      </c>
      <c r="G521" t="s">
        <v>154</v>
      </c>
    </row>
    <row r="522" spans="1:7" x14ac:dyDescent="0.2">
      <c r="A522">
        <v>6183</v>
      </c>
      <c r="B522" s="106" t="s">
        <v>1060</v>
      </c>
      <c r="C522">
        <v>0</v>
      </c>
      <c r="D522" t="s">
        <v>154</v>
      </c>
      <c r="E522" t="s">
        <v>154</v>
      </c>
      <c r="F522" t="s">
        <v>154</v>
      </c>
      <c r="G522" t="s">
        <v>154</v>
      </c>
    </row>
    <row r="523" spans="1:7" x14ac:dyDescent="0.2">
      <c r="A523">
        <v>6184</v>
      </c>
      <c r="B523" s="106" t="s">
        <v>1770</v>
      </c>
      <c r="C523">
        <v>0</v>
      </c>
      <c r="D523">
        <v>0</v>
      </c>
      <c r="E523">
        <v>0</v>
      </c>
      <c r="F523" t="s">
        <v>154</v>
      </c>
      <c r="G523">
        <v>0</v>
      </c>
    </row>
    <row r="524" spans="1:7" x14ac:dyDescent="0.2">
      <c r="A524">
        <v>6187</v>
      </c>
      <c r="B524" s="106" t="s">
        <v>834</v>
      </c>
      <c r="C524">
        <v>0.05</v>
      </c>
      <c r="D524">
        <v>0.05</v>
      </c>
      <c r="E524">
        <v>0.15</v>
      </c>
      <c r="F524">
        <v>0.05</v>
      </c>
      <c r="G524">
        <v>0.05</v>
      </c>
    </row>
    <row r="525" spans="1:7" x14ac:dyDescent="0.2">
      <c r="A525">
        <v>6194</v>
      </c>
      <c r="B525" s="106" t="s">
        <v>1330</v>
      </c>
      <c r="C525">
        <v>0.05</v>
      </c>
      <c r="D525">
        <v>0.1</v>
      </c>
      <c r="E525">
        <v>0.3</v>
      </c>
      <c r="F525">
        <v>0.55000000000000004</v>
      </c>
      <c r="G525">
        <v>0.1</v>
      </c>
    </row>
    <row r="526" spans="1:7" x14ac:dyDescent="0.2">
      <c r="A526">
        <v>6196</v>
      </c>
      <c r="B526" s="106" t="s">
        <v>2856</v>
      </c>
      <c r="C526">
        <v>0</v>
      </c>
      <c r="D526">
        <v>0</v>
      </c>
      <c r="E526">
        <v>0</v>
      </c>
      <c r="F526" t="s">
        <v>154</v>
      </c>
      <c r="G526">
        <v>0</v>
      </c>
    </row>
    <row r="527" spans="1:7" x14ac:dyDescent="0.2">
      <c r="A527">
        <v>6200</v>
      </c>
      <c r="B527" s="106" t="s">
        <v>570</v>
      </c>
      <c r="C527">
        <v>0</v>
      </c>
      <c r="D527" s="106">
        <v>0</v>
      </c>
      <c r="E527">
        <v>0</v>
      </c>
      <c r="F527">
        <v>0</v>
      </c>
      <c r="G527">
        <v>0.05</v>
      </c>
    </row>
    <row r="528" spans="1:7" x14ac:dyDescent="0.2">
      <c r="A528">
        <v>6201</v>
      </c>
      <c r="B528" s="106" t="s">
        <v>1150</v>
      </c>
      <c r="C528">
        <v>0.1</v>
      </c>
      <c r="D528" s="106">
        <v>0.15</v>
      </c>
      <c r="E528" s="106">
        <v>0.45</v>
      </c>
      <c r="F528">
        <v>0.1</v>
      </c>
      <c r="G528">
        <v>0.1</v>
      </c>
    </row>
    <row r="529" spans="1:7" x14ac:dyDescent="0.2">
      <c r="A529">
        <v>6205</v>
      </c>
      <c r="B529" s="106" t="s">
        <v>3187</v>
      </c>
      <c r="C529">
        <v>0</v>
      </c>
      <c r="D529" s="106">
        <v>0.05</v>
      </c>
      <c r="E529" t="s">
        <v>154</v>
      </c>
      <c r="F529">
        <v>0.05</v>
      </c>
      <c r="G529" t="s">
        <v>154</v>
      </c>
    </row>
    <row r="530" spans="1:7" x14ac:dyDescent="0.2">
      <c r="A530">
        <v>6210</v>
      </c>
      <c r="B530" s="106" t="s">
        <v>2857</v>
      </c>
      <c r="C530">
        <v>0</v>
      </c>
      <c r="D530">
        <v>0</v>
      </c>
      <c r="E530">
        <v>0</v>
      </c>
      <c r="F530" s="106">
        <v>0</v>
      </c>
      <c r="G530">
        <v>0</v>
      </c>
    </row>
    <row r="531" spans="1:7" x14ac:dyDescent="0.2">
      <c r="A531">
        <v>6217</v>
      </c>
      <c r="B531" s="106" t="s">
        <v>571</v>
      </c>
      <c r="C531">
        <v>0.05</v>
      </c>
      <c r="D531">
        <v>0.05</v>
      </c>
      <c r="E531">
        <v>0.15</v>
      </c>
      <c r="F531" s="106">
        <v>0.05</v>
      </c>
      <c r="G531">
        <v>0.05</v>
      </c>
    </row>
    <row r="532" spans="1:7" x14ac:dyDescent="0.2">
      <c r="A532">
        <v>6218</v>
      </c>
      <c r="B532" s="106" t="s">
        <v>572</v>
      </c>
      <c r="C532">
        <v>0</v>
      </c>
      <c r="D532" s="106">
        <v>0</v>
      </c>
      <c r="E532" s="106">
        <v>0</v>
      </c>
      <c r="F532">
        <v>0</v>
      </c>
      <c r="G532" s="106">
        <v>0</v>
      </c>
    </row>
    <row r="533" spans="1:7" x14ac:dyDescent="0.2">
      <c r="A533">
        <v>6237</v>
      </c>
      <c r="B533" s="106" t="s">
        <v>2012</v>
      </c>
      <c r="C533">
        <v>0.05</v>
      </c>
      <c r="D533">
        <v>0</v>
      </c>
      <c r="E533">
        <v>0</v>
      </c>
      <c r="F533">
        <v>0</v>
      </c>
      <c r="G533">
        <v>0</v>
      </c>
    </row>
    <row r="534" spans="1:7" x14ac:dyDescent="0.2">
      <c r="A534">
        <v>6240</v>
      </c>
      <c r="B534" s="106" t="s">
        <v>573</v>
      </c>
      <c r="C534">
        <v>0.05</v>
      </c>
      <c r="D534">
        <v>0.05</v>
      </c>
      <c r="E534">
        <v>0.15</v>
      </c>
      <c r="F534">
        <v>0.05</v>
      </c>
      <c r="G534">
        <v>0.05</v>
      </c>
    </row>
    <row r="535" spans="1:7" x14ac:dyDescent="0.2">
      <c r="A535">
        <v>6250</v>
      </c>
      <c r="B535" s="106" t="s">
        <v>2397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">
      <c r="A536">
        <v>6258</v>
      </c>
      <c r="B536" s="106" t="s">
        <v>1364</v>
      </c>
      <c r="C536">
        <v>0.1</v>
      </c>
      <c r="D536">
        <v>0.1</v>
      </c>
      <c r="E536" s="106">
        <v>0.3</v>
      </c>
      <c r="F536">
        <v>0.1</v>
      </c>
      <c r="G536" s="106">
        <v>0.1</v>
      </c>
    </row>
    <row r="537" spans="1:7" x14ac:dyDescent="0.2">
      <c r="A537">
        <v>6264</v>
      </c>
      <c r="B537" s="106" t="s">
        <v>1434</v>
      </c>
      <c r="C537">
        <v>0</v>
      </c>
      <c r="D537">
        <v>0</v>
      </c>
      <c r="E537" s="106">
        <v>0</v>
      </c>
      <c r="F537">
        <v>0</v>
      </c>
      <c r="G537" s="106">
        <v>0</v>
      </c>
    </row>
    <row r="538" spans="1:7" x14ac:dyDescent="0.2">
      <c r="A538">
        <v>6266</v>
      </c>
      <c r="B538" s="106" t="s">
        <v>1990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">
      <c r="A539">
        <v>6268</v>
      </c>
      <c r="B539" s="106" t="s">
        <v>1181</v>
      </c>
      <c r="C539">
        <v>0</v>
      </c>
      <c r="D539">
        <v>0.05</v>
      </c>
      <c r="E539">
        <v>0.15</v>
      </c>
      <c r="F539">
        <v>0.05</v>
      </c>
      <c r="G539" s="106">
        <v>0.05</v>
      </c>
    </row>
    <row r="540" spans="1:7" x14ac:dyDescent="0.2">
      <c r="A540">
        <v>6272</v>
      </c>
      <c r="B540" s="106" t="s">
        <v>2370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">
      <c r="A541">
        <v>6273</v>
      </c>
      <c r="B541" s="106" t="s">
        <v>1715</v>
      </c>
      <c r="C541">
        <v>0.95</v>
      </c>
      <c r="D541">
        <v>0.95</v>
      </c>
      <c r="E541">
        <v>2.85</v>
      </c>
      <c r="F541">
        <v>0.95</v>
      </c>
      <c r="G541">
        <v>0.95</v>
      </c>
    </row>
    <row r="542" spans="1:7" x14ac:dyDescent="0.2">
      <c r="A542">
        <v>6277</v>
      </c>
      <c r="B542" s="106" t="s">
        <v>1002</v>
      </c>
      <c r="C542">
        <v>0.1</v>
      </c>
      <c r="D542">
        <v>0</v>
      </c>
      <c r="E542">
        <v>0.15</v>
      </c>
      <c r="F542">
        <v>0.1</v>
      </c>
      <c r="G542">
        <v>0.1</v>
      </c>
    </row>
    <row r="543" spans="1:7" x14ac:dyDescent="0.2">
      <c r="A543">
        <v>6278</v>
      </c>
      <c r="B543" s="106" t="s">
        <v>3188</v>
      </c>
      <c r="C543">
        <v>0.55000000000000004</v>
      </c>
      <c r="D543">
        <v>0</v>
      </c>
      <c r="E543" t="s">
        <v>154</v>
      </c>
      <c r="F543">
        <v>0</v>
      </c>
      <c r="G543" t="s">
        <v>154</v>
      </c>
    </row>
    <row r="544" spans="1:7" x14ac:dyDescent="0.2">
      <c r="A544">
        <v>6282</v>
      </c>
      <c r="B544" s="106" t="s">
        <v>1969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">
      <c r="A545">
        <v>6284</v>
      </c>
      <c r="B545" s="106" t="s">
        <v>1240</v>
      </c>
      <c r="C545">
        <v>0.05</v>
      </c>
      <c r="D545">
        <v>0.05</v>
      </c>
      <c r="E545">
        <v>0.15</v>
      </c>
      <c r="F545">
        <v>0.05</v>
      </c>
      <c r="G545">
        <v>0.05</v>
      </c>
    </row>
    <row r="546" spans="1:7" x14ac:dyDescent="0.2">
      <c r="A546">
        <v>6289</v>
      </c>
      <c r="B546" s="106" t="s">
        <v>2334</v>
      </c>
      <c r="C546">
        <v>0.1</v>
      </c>
      <c r="D546">
        <v>0.1</v>
      </c>
      <c r="E546">
        <v>0.15</v>
      </c>
      <c r="F546">
        <v>0.1</v>
      </c>
      <c r="G546">
        <v>0.1</v>
      </c>
    </row>
    <row r="547" spans="1:7" x14ac:dyDescent="0.2">
      <c r="A547">
        <v>6301</v>
      </c>
      <c r="B547" s="106" t="s">
        <v>52</v>
      </c>
      <c r="C547">
        <v>0.05</v>
      </c>
      <c r="D547">
        <v>0</v>
      </c>
      <c r="E547" s="106">
        <v>0.15</v>
      </c>
      <c r="F547" s="106">
        <v>0</v>
      </c>
      <c r="G547">
        <v>0</v>
      </c>
    </row>
    <row r="548" spans="1:7" x14ac:dyDescent="0.2">
      <c r="A548">
        <v>6302</v>
      </c>
      <c r="B548" s="106" t="s">
        <v>1085</v>
      </c>
      <c r="C548">
        <v>0.05</v>
      </c>
      <c r="D548">
        <v>0.05</v>
      </c>
      <c r="E548">
        <v>0.15</v>
      </c>
      <c r="F548">
        <v>0.05</v>
      </c>
      <c r="G548">
        <v>0.05</v>
      </c>
    </row>
    <row r="549" spans="1:7" x14ac:dyDescent="0.2">
      <c r="A549">
        <v>6305</v>
      </c>
      <c r="B549" s="106" t="s">
        <v>28</v>
      </c>
      <c r="C549">
        <v>0</v>
      </c>
      <c r="D549" s="106" t="s">
        <v>154</v>
      </c>
      <c r="E549">
        <v>0</v>
      </c>
      <c r="F549" s="106">
        <v>0</v>
      </c>
      <c r="G549" s="106">
        <v>0</v>
      </c>
    </row>
    <row r="550" spans="1:7" x14ac:dyDescent="0.2">
      <c r="A550">
        <v>6316</v>
      </c>
      <c r="B550" s="106" t="s">
        <v>2539</v>
      </c>
      <c r="C550">
        <v>0</v>
      </c>
      <c r="D550" s="106">
        <v>0</v>
      </c>
      <c r="E550">
        <v>0</v>
      </c>
      <c r="F550" s="106">
        <v>0</v>
      </c>
      <c r="G550" s="106">
        <v>0</v>
      </c>
    </row>
    <row r="551" spans="1:7" x14ac:dyDescent="0.2">
      <c r="A551">
        <v>6325</v>
      </c>
      <c r="B551" s="106" t="s">
        <v>574</v>
      </c>
      <c r="C551">
        <v>0</v>
      </c>
      <c r="D551">
        <v>0</v>
      </c>
      <c r="E551">
        <v>0</v>
      </c>
      <c r="F551">
        <v>0.05</v>
      </c>
      <c r="G551">
        <v>0</v>
      </c>
    </row>
    <row r="552" spans="1:7" x14ac:dyDescent="0.2">
      <c r="A552">
        <v>6326</v>
      </c>
      <c r="B552" s="106" t="s">
        <v>1450</v>
      </c>
      <c r="C552">
        <v>0.05</v>
      </c>
      <c r="D552">
        <v>0.05</v>
      </c>
      <c r="E552">
        <v>0</v>
      </c>
      <c r="F552">
        <v>0</v>
      </c>
      <c r="G552">
        <v>0</v>
      </c>
    </row>
    <row r="553" spans="1:7" x14ac:dyDescent="0.2">
      <c r="A553">
        <v>6328</v>
      </c>
      <c r="B553" s="106" t="s">
        <v>2422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">
      <c r="A554">
        <v>6330</v>
      </c>
      <c r="B554" s="106" t="s">
        <v>575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">
      <c r="A555">
        <v>6331</v>
      </c>
      <c r="B555" s="106" t="s">
        <v>3189</v>
      </c>
      <c r="C555">
        <v>0.05</v>
      </c>
      <c r="D555" s="106" t="s">
        <v>154</v>
      </c>
      <c r="E555" s="106" t="s">
        <v>154</v>
      </c>
      <c r="F555" t="s">
        <v>154</v>
      </c>
      <c r="G555" s="106" t="s">
        <v>154</v>
      </c>
    </row>
    <row r="556" spans="1:7" x14ac:dyDescent="0.2">
      <c r="A556">
        <v>6335</v>
      </c>
      <c r="B556" s="106" t="s">
        <v>1927</v>
      </c>
      <c r="C556">
        <v>0</v>
      </c>
      <c r="D556">
        <v>0</v>
      </c>
      <c r="E556" s="106">
        <v>0</v>
      </c>
      <c r="F556">
        <v>0</v>
      </c>
      <c r="G556">
        <v>0</v>
      </c>
    </row>
    <row r="557" spans="1:7" x14ac:dyDescent="0.2">
      <c r="A557">
        <v>6339</v>
      </c>
      <c r="B557" s="106" t="s">
        <v>3190</v>
      </c>
      <c r="C557">
        <v>0</v>
      </c>
      <c r="D557" s="106">
        <v>0</v>
      </c>
      <c r="E557" s="106" t="s">
        <v>154</v>
      </c>
      <c r="F557" s="106" t="s">
        <v>154</v>
      </c>
      <c r="G557" s="106" t="s">
        <v>154</v>
      </c>
    </row>
    <row r="558" spans="1:7" x14ac:dyDescent="0.2">
      <c r="A558">
        <v>6340</v>
      </c>
      <c r="B558" s="106" t="s">
        <v>2858</v>
      </c>
      <c r="C558">
        <v>0</v>
      </c>
      <c r="D558" s="106">
        <v>0</v>
      </c>
      <c r="E558">
        <v>0</v>
      </c>
      <c r="F558" s="106" t="s">
        <v>154</v>
      </c>
      <c r="G558">
        <v>0</v>
      </c>
    </row>
    <row r="559" spans="1:7" x14ac:dyDescent="0.2">
      <c r="A559">
        <v>6345</v>
      </c>
      <c r="B559" s="106" t="s">
        <v>2591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">
      <c r="A560">
        <v>6351</v>
      </c>
      <c r="B560" s="106" t="s">
        <v>2859</v>
      </c>
      <c r="C560">
        <v>0</v>
      </c>
      <c r="D560">
        <v>0</v>
      </c>
      <c r="E560">
        <v>0</v>
      </c>
      <c r="F560" s="106">
        <v>0</v>
      </c>
      <c r="G560" s="106">
        <v>0</v>
      </c>
    </row>
    <row r="561" spans="1:7" x14ac:dyDescent="0.2">
      <c r="A561">
        <v>6362</v>
      </c>
      <c r="B561" s="106" t="s">
        <v>2664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6367</v>
      </c>
      <c r="B562" s="106" t="s">
        <v>1852</v>
      </c>
      <c r="C562">
        <v>0.3</v>
      </c>
      <c r="D562">
        <v>0.3</v>
      </c>
      <c r="E562">
        <v>0.9</v>
      </c>
      <c r="F562">
        <v>0.3</v>
      </c>
      <c r="G562">
        <v>0.3</v>
      </c>
    </row>
    <row r="563" spans="1:7" x14ac:dyDescent="0.2">
      <c r="A563">
        <v>6370</v>
      </c>
      <c r="B563" s="106" t="s">
        <v>1073</v>
      </c>
      <c r="C563">
        <v>0</v>
      </c>
      <c r="D563">
        <v>0</v>
      </c>
      <c r="E563">
        <v>0</v>
      </c>
      <c r="F563">
        <v>0</v>
      </c>
      <c r="G563" t="s">
        <v>154</v>
      </c>
    </row>
    <row r="564" spans="1:7" x14ac:dyDescent="0.2">
      <c r="A564">
        <v>6371</v>
      </c>
      <c r="B564" s="106" t="s">
        <v>1003</v>
      </c>
      <c r="C564">
        <v>0</v>
      </c>
      <c r="D564">
        <v>0</v>
      </c>
      <c r="E564">
        <v>0</v>
      </c>
      <c r="F564" t="s">
        <v>154</v>
      </c>
      <c r="G564">
        <v>0</v>
      </c>
    </row>
    <row r="565" spans="1:7" x14ac:dyDescent="0.2">
      <c r="A565">
        <v>6373</v>
      </c>
      <c r="B565" s="106" t="s">
        <v>2860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">
      <c r="A566">
        <v>6383</v>
      </c>
      <c r="B566" s="106" t="s">
        <v>454</v>
      </c>
      <c r="C566">
        <v>0.2</v>
      </c>
      <c r="D566">
        <v>0.2</v>
      </c>
      <c r="E566">
        <v>0.6</v>
      </c>
      <c r="F566">
        <v>0.2</v>
      </c>
      <c r="G566">
        <v>0.15</v>
      </c>
    </row>
    <row r="567" spans="1:7" x14ac:dyDescent="0.2">
      <c r="A567">
        <v>6390</v>
      </c>
      <c r="B567" s="106" t="s">
        <v>3191</v>
      </c>
      <c r="C567">
        <v>0</v>
      </c>
      <c r="D567" s="106">
        <v>0</v>
      </c>
      <c r="E567">
        <v>0</v>
      </c>
      <c r="F567" s="106">
        <v>0</v>
      </c>
      <c r="G567" t="s">
        <v>154</v>
      </c>
    </row>
    <row r="568" spans="1:7" x14ac:dyDescent="0.2">
      <c r="A568">
        <v>6395</v>
      </c>
      <c r="B568" s="106" t="s">
        <v>1004</v>
      </c>
      <c r="C568">
        <v>0.05</v>
      </c>
      <c r="D568">
        <v>0</v>
      </c>
      <c r="E568">
        <v>0</v>
      </c>
      <c r="F568">
        <v>0</v>
      </c>
      <c r="G568">
        <v>0</v>
      </c>
    </row>
    <row r="569" spans="1:7" x14ac:dyDescent="0.2">
      <c r="A569">
        <v>6406</v>
      </c>
      <c r="B569" s="106" t="s">
        <v>1349</v>
      </c>
      <c r="C569">
        <v>0.05</v>
      </c>
      <c r="D569" s="106">
        <v>0.05</v>
      </c>
      <c r="E569">
        <v>0.15</v>
      </c>
      <c r="F569">
        <v>0.05</v>
      </c>
      <c r="G569" s="106">
        <v>0.05</v>
      </c>
    </row>
    <row r="570" spans="1:7" x14ac:dyDescent="0.2">
      <c r="A570">
        <v>6407</v>
      </c>
      <c r="B570" s="106" t="s">
        <v>577</v>
      </c>
      <c r="C570">
        <v>0</v>
      </c>
      <c r="D570">
        <v>0</v>
      </c>
      <c r="E570" s="106">
        <v>0</v>
      </c>
      <c r="F570" s="106">
        <v>0</v>
      </c>
      <c r="G570" s="106">
        <v>0</v>
      </c>
    </row>
    <row r="571" spans="1:7" x14ac:dyDescent="0.2">
      <c r="A571">
        <v>6413</v>
      </c>
      <c r="B571" s="106" t="s">
        <v>2043</v>
      </c>
      <c r="C571">
        <v>0</v>
      </c>
      <c r="D571">
        <v>0</v>
      </c>
      <c r="E571" s="106">
        <v>0</v>
      </c>
      <c r="F571" s="106">
        <v>0</v>
      </c>
      <c r="G571" s="106">
        <v>0</v>
      </c>
    </row>
    <row r="572" spans="1:7" x14ac:dyDescent="0.2">
      <c r="A572">
        <v>6418</v>
      </c>
      <c r="B572" s="106" t="s">
        <v>2423</v>
      </c>
      <c r="C572">
        <v>0</v>
      </c>
      <c r="D572">
        <v>0</v>
      </c>
      <c r="E572" s="106">
        <v>0</v>
      </c>
      <c r="F572">
        <v>0</v>
      </c>
      <c r="G572">
        <v>0</v>
      </c>
    </row>
    <row r="573" spans="1:7" x14ac:dyDescent="0.2">
      <c r="A573">
        <v>6420</v>
      </c>
      <c r="B573" s="106" t="s">
        <v>2631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6428</v>
      </c>
      <c r="B574" s="106" t="s">
        <v>578</v>
      </c>
      <c r="C574">
        <v>0.05</v>
      </c>
      <c r="D574">
        <v>0.05</v>
      </c>
      <c r="E574">
        <v>0.15</v>
      </c>
      <c r="F574">
        <v>0.05</v>
      </c>
      <c r="G574">
        <v>0.05</v>
      </c>
    </row>
    <row r="575" spans="1:7" x14ac:dyDescent="0.2">
      <c r="A575">
        <v>6430</v>
      </c>
      <c r="B575" s="106" t="s">
        <v>2632</v>
      </c>
      <c r="C575">
        <v>0</v>
      </c>
      <c r="D575" s="106">
        <v>0</v>
      </c>
      <c r="E575" s="106">
        <v>0</v>
      </c>
      <c r="F575">
        <v>0</v>
      </c>
      <c r="G575">
        <v>0</v>
      </c>
    </row>
    <row r="576" spans="1:7" x14ac:dyDescent="0.2">
      <c r="A576">
        <v>6432</v>
      </c>
      <c r="B576" s="106" t="s">
        <v>1716</v>
      </c>
      <c r="C576">
        <v>0.05</v>
      </c>
      <c r="D576">
        <v>0.05</v>
      </c>
      <c r="E576" s="106">
        <v>0.15</v>
      </c>
      <c r="F576" s="106">
        <v>0.05</v>
      </c>
      <c r="G576" s="106">
        <v>0.05</v>
      </c>
    </row>
    <row r="577" spans="1:7" x14ac:dyDescent="0.2">
      <c r="A577">
        <v>6444</v>
      </c>
      <c r="B577" s="106" t="s">
        <v>1956</v>
      </c>
      <c r="C577">
        <v>0</v>
      </c>
      <c r="D577">
        <v>0</v>
      </c>
      <c r="E577" s="106">
        <v>0</v>
      </c>
      <c r="F577" s="106">
        <v>0</v>
      </c>
      <c r="G577" s="106">
        <v>0</v>
      </c>
    </row>
    <row r="578" spans="1:7" x14ac:dyDescent="0.2">
      <c r="A578">
        <v>6445</v>
      </c>
      <c r="B578" s="106" t="s">
        <v>1717</v>
      </c>
      <c r="C578">
        <v>0</v>
      </c>
      <c r="D578">
        <v>0</v>
      </c>
      <c r="E578" s="106">
        <v>0</v>
      </c>
      <c r="F578">
        <v>0</v>
      </c>
      <c r="G578" s="106">
        <v>0</v>
      </c>
    </row>
    <row r="579" spans="1:7" x14ac:dyDescent="0.2">
      <c r="A579">
        <v>6448</v>
      </c>
      <c r="B579" s="106" t="s">
        <v>364</v>
      </c>
      <c r="C579">
        <v>0.05</v>
      </c>
      <c r="D579">
        <v>0.05</v>
      </c>
      <c r="E579">
        <v>0.15</v>
      </c>
      <c r="F579" s="106">
        <v>0.05</v>
      </c>
      <c r="G579">
        <v>0.05</v>
      </c>
    </row>
    <row r="580" spans="1:7" x14ac:dyDescent="0.2">
      <c r="A580">
        <v>6455</v>
      </c>
      <c r="B580" s="106" t="s">
        <v>3192</v>
      </c>
      <c r="C580">
        <v>0</v>
      </c>
      <c r="D580">
        <v>0</v>
      </c>
      <c r="E580">
        <v>0</v>
      </c>
      <c r="F580">
        <v>0.05</v>
      </c>
      <c r="G580" t="s">
        <v>154</v>
      </c>
    </row>
    <row r="581" spans="1:7" x14ac:dyDescent="0.2">
      <c r="A581">
        <v>6465</v>
      </c>
      <c r="B581" s="106" t="s">
        <v>360</v>
      </c>
      <c r="C581">
        <v>0.15</v>
      </c>
      <c r="D581">
        <v>0.15</v>
      </c>
      <c r="E581">
        <v>0.6</v>
      </c>
      <c r="F581">
        <v>0.2</v>
      </c>
      <c r="G581">
        <v>0.2</v>
      </c>
    </row>
    <row r="582" spans="1:7" x14ac:dyDescent="0.2">
      <c r="A582">
        <v>6471</v>
      </c>
      <c r="B582" s="106" t="s">
        <v>805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">
      <c r="A583">
        <v>6473</v>
      </c>
      <c r="B583" s="106" t="s">
        <v>806</v>
      </c>
      <c r="C583">
        <v>0</v>
      </c>
      <c r="D583" t="s">
        <v>154</v>
      </c>
      <c r="E583">
        <v>0</v>
      </c>
      <c r="F583" t="s">
        <v>154</v>
      </c>
      <c r="G583">
        <v>0</v>
      </c>
    </row>
    <row r="584" spans="1:7" x14ac:dyDescent="0.2">
      <c r="A584">
        <v>6474</v>
      </c>
      <c r="B584" s="106" t="s">
        <v>1401</v>
      </c>
      <c r="C584">
        <v>0.05</v>
      </c>
      <c r="D584">
        <v>0</v>
      </c>
      <c r="E584">
        <v>0</v>
      </c>
      <c r="F584" s="106">
        <v>0</v>
      </c>
      <c r="G584">
        <v>0</v>
      </c>
    </row>
    <row r="585" spans="1:7" x14ac:dyDescent="0.2">
      <c r="A585">
        <v>6479</v>
      </c>
      <c r="B585" s="106" t="s">
        <v>449</v>
      </c>
      <c r="C585">
        <v>0</v>
      </c>
      <c r="D585">
        <v>0</v>
      </c>
      <c r="E585" s="106" t="s">
        <v>154</v>
      </c>
      <c r="F585" s="106">
        <v>0</v>
      </c>
      <c r="G585" s="106" t="s">
        <v>154</v>
      </c>
    </row>
    <row r="586" spans="1:7" x14ac:dyDescent="0.2">
      <c r="A586">
        <v>6481</v>
      </c>
      <c r="B586" s="106" t="s">
        <v>1175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">
      <c r="A587">
        <v>6490</v>
      </c>
      <c r="B587" s="106" t="s">
        <v>2592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">
      <c r="A588">
        <v>6498</v>
      </c>
      <c r="B588" s="106" t="s">
        <v>1718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">
      <c r="A589">
        <v>6503</v>
      </c>
      <c r="B589" s="106" t="s">
        <v>856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">
      <c r="A590">
        <v>6504</v>
      </c>
      <c r="B590" s="106" t="s">
        <v>1444</v>
      </c>
      <c r="C590">
        <v>0</v>
      </c>
      <c r="D590" s="106">
        <v>0</v>
      </c>
      <c r="E590">
        <v>0</v>
      </c>
      <c r="F590">
        <v>0</v>
      </c>
      <c r="G590">
        <v>0</v>
      </c>
    </row>
    <row r="591" spans="1:7" x14ac:dyDescent="0.2">
      <c r="A591">
        <v>6505</v>
      </c>
      <c r="B591" s="106" t="s">
        <v>579</v>
      </c>
      <c r="C591">
        <v>0</v>
      </c>
      <c r="D591" s="106">
        <v>0</v>
      </c>
      <c r="E591">
        <v>0</v>
      </c>
      <c r="F591">
        <v>0</v>
      </c>
      <c r="G591">
        <v>0</v>
      </c>
    </row>
    <row r="592" spans="1:7" x14ac:dyDescent="0.2">
      <c r="A592">
        <v>6517</v>
      </c>
      <c r="B592" s="106" t="s">
        <v>3193</v>
      </c>
      <c r="C592">
        <v>0</v>
      </c>
      <c r="D592">
        <v>0</v>
      </c>
      <c r="E592">
        <v>0</v>
      </c>
      <c r="F592">
        <v>0</v>
      </c>
      <c r="G592" t="s">
        <v>154</v>
      </c>
    </row>
    <row r="593" spans="1:7" x14ac:dyDescent="0.2">
      <c r="A593">
        <v>6535</v>
      </c>
      <c r="B593" s="106" t="s">
        <v>580</v>
      </c>
      <c r="C593">
        <v>0.05</v>
      </c>
      <c r="D593">
        <v>0.05</v>
      </c>
      <c r="E593">
        <v>0.15</v>
      </c>
      <c r="F593">
        <v>0.05</v>
      </c>
      <c r="G593">
        <v>0.05</v>
      </c>
    </row>
    <row r="594" spans="1:7" x14ac:dyDescent="0.2">
      <c r="A594">
        <v>6546</v>
      </c>
      <c r="B594" s="106" t="s">
        <v>1957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">
      <c r="A595">
        <v>6552</v>
      </c>
      <c r="B595" s="106" t="s">
        <v>835</v>
      </c>
      <c r="C595">
        <v>0</v>
      </c>
      <c r="D595">
        <v>0</v>
      </c>
      <c r="E595">
        <v>0</v>
      </c>
      <c r="F595" s="106">
        <v>0</v>
      </c>
      <c r="G595">
        <v>0</v>
      </c>
    </row>
    <row r="596" spans="1:7" x14ac:dyDescent="0.2">
      <c r="A596">
        <v>6586</v>
      </c>
      <c r="B596" s="106" t="s">
        <v>581</v>
      </c>
      <c r="C596">
        <v>0.05</v>
      </c>
      <c r="D596">
        <v>0.05</v>
      </c>
      <c r="E596">
        <v>0</v>
      </c>
      <c r="F596">
        <v>0</v>
      </c>
      <c r="G596">
        <v>0</v>
      </c>
    </row>
    <row r="597" spans="1:7" x14ac:dyDescent="0.2">
      <c r="A597">
        <v>6588</v>
      </c>
      <c r="B597" s="106" t="s">
        <v>361</v>
      </c>
      <c r="C597">
        <v>0.1</v>
      </c>
      <c r="D597">
        <v>0.1</v>
      </c>
      <c r="E597">
        <v>0.3</v>
      </c>
      <c r="F597">
        <v>0.1</v>
      </c>
      <c r="G597">
        <v>0.1</v>
      </c>
    </row>
    <row r="598" spans="1:7" x14ac:dyDescent="0.2">
      <c r="A598">
        <v>6592</v>
      </c>
      <c r="B598" s="106" t="s">
        <v>1059</v>
      </c>
      <c r="C598">
        <v>3.6</v>
      </c>
      <c r="D598" t="s">
        <v>154</v>
      </c>
      <c r="E598" s="106" t="s">
        <v>154</v>
      </c>
      <c r="F598" s="106" t="s">
        <v>154</v>
      </c>
      <c r="G598" s="106" t="s">
        <v>154</v>
      </c>
    </row>
    <row r="599" spans="1:7" x14ac:dyDescent="0.2">
      <c r="A599">
        <v>6617</v>
      </c>
      <c r="B599" s="106" t="s">
        <v>3194</v>
      </c>
      <c r="C599">
        <v>0</v>
      </c>
      <c r="D599">
        <v>0</v>
      </c>
      <c r="E599" t="s">
        <v>154</v>
      </c>
      <c r="F599" s="106">
        <v>0</v>
      </c>
      <c r="G599" t="s">
        <v>154</v>
      </c>
    </row>
    <row r="600" spans="1:7" x14ac:dyDescent="0.2">
      <c r="A600">
        <v>6622</v>
      </c>
      <c r="B600" s="106" t="s">
        <v>2861</v>
      </c>
      <c r="C600">
        <v>0</v>
      </c>
      <c r="D600">
        <v>0</v>
      </c>
      <c r="E600" t="s">
        <v>154</v>
      </c>
      <c r="F600">
        <v>0</v>
      </c>
      <c r="G600">
        <v>0</v>
      </c>
    </row>
    <row r="601" spans="1:7" x14ac:dyDescent="0.2">
      <c r="A601">
        <v>6630</v>
      </c>
      <c r="B601" s="106" t="s">
        <v>1151</v>
      </c>
      <c r="C601">
        <v>0.05</v>
      </c>
      <c r="D601">
        <v>0.05</v>
      </c>
      <c r="E601">
        <v>0.15</v>
      </c>
      <c r="F601">
        <v>0.05</v>
      </c>
      <c r="G601">
        <v>0.05</v>
      </c>
    </row>
    <row r="602" spans="1:7" x14ac:dyDescent="0.2">
      <c r="A602">
        <v>6640</v>
      </c>
      <c r="B602" s="106" t="s">
        <v>1719</v>
      </c>
      <c r="C602">
        <v>0</v>
      </c>
      <c r="D602" s="106">
        <v>0</v>
      </c>
      <c r="E602">
        <v>0</v>
      </c>
      <c r="F602" s="106">
        <v>0</v>
      </c>
      <c r="G602">
        <v>0</v>
      </c>
    </row>
    <row r="603" spans="1:7" x14ac:dyDescent="0.2">
      <c r="A603">
        <v>6645</v>
      </c>
      <c r="B603" s="106" t="s">
        <v>582</v>
      </c>
      <c r="C603">
        <v>0.15</v>
      </c>
      <c r="D603" s="106">
        <v>0.15</v>
      </c>
      <c r="E603" s="106">
        <v>0.45</v>
      </c>
      <c r="F603" s="106">
        <v>0.15</v>
      </c>
      <c r="G603" s="106">
        <v>0.15</v>
      </c>
    </row>
    <row r="604" spans="1:7" x14ac:dyDescent="0.2">
      <c r="A604">
        <v>6654</v>
      </c>
      <c r="B604" s="106" t="s">
        <v>3195</v>
      </c>
      <c r="C604">
        <v>0</v>
      </c>
      <c r="D604" s="106" t="s">
        <v>154</v>
      </c>
      <c r="E604" s="106" t="s">
        <v>154</v>
      </c>
      <c r="F604" s="106" t="s">
        <v>154</v>
      </c>
      <c r="G604" s="106" t="s">
        <v>154</v>
      </c>
    </row>
    <row r="605" spans="1:7" x14ac:dyDescent="0.2">
      <c r="A605">
        <v>6702</v>
      </c>
      <c r="B605" s="106" t="s">
        <v>2540</v>
      </c>
      <c r="C605">
        <v>0.2</v>
      </c>
      <c r="D605">
        <v>0</v>
      </c>
      <c r="E605">
        <v>0</v>
      </c>
      <c r="F605">
        <v>0</v>
      </c>
      <c r="G605">
        <v>0</v>
      </c>
    </row>
    <row r="606" spans="1:7" x14ac:dyDescent="0.2">
      <c r="A606">
        <v>6704</v>
      </c>
      <c r="B606" s="106" t="s">
        <v>1344</v>
      </c>
      <c r="C606">
        <v>0.05</v>
      </c>
      <c r="D606">
        <v>0.05</v>
      </c>
      <c r="E606">
        <v>0.15</v>
      </c>
      <c r="F606">
        <v>0.05</v>
      </c>
      <c r="G606">
        <v>0.05</v>
      </c>
    </row>
    <row r="607" spans="1:7" x14ac:dyDescent="0.2">
      <c r="A607">
        <v>6715</v>
      </c>
      <c r="B607" s="106" t="s">
        <v>956</v>
      </c>
      <c r="C607">
        <v>0.05</v>
      </c>
      <c r="D607">
        <v>0.05</v>
      </c>
      <c r="E607" s="106">
        <v>0.15</v>
      </c>
      <c r="F607" s="106">
        <v>0.05</v>
      </c>
      <c r="G607">
        <v>0.05</v>
      </c>
    </row>
    <row r="608" spans="1:7" x14ac:dyDescent="0.2">
      <c r="A608">
        <v>6724</v>
      </c>
      <c r="B608" s="106" t="s">
        <v>583</v>
      </c>
      <c r="C608">
        <v>0</v>
      </c>
      <c r="D608">
        <v>0</v>
      </c>
      <c r="E608" s="106">
        <v>0</v>
      </c>
      <c r="F608" s="106">
        <v>0</v>
      </c>
      <c r="G608" s="106">
        <v>0</v>
      </c>
    </row>
    <row r="609" spans="1:7" x14ac:dyDescent="0.2">
      <c r="A609">
        <v>6728</v>
      </c>
      <c r="B609" s="106" t="s">
        <v>1402</v>
      </c>
      <c r="C609">
        <v>0.1</v>
      </c>
      <c r="D609">
        <v>0</v>
      </c>
      <c r="E609" t="s">
        <v>154</v>
      </c>
      <c r="F609">
        <v>0</v>
      </c>
      <c r="G609">
        <v>0</v>
      </c>
    </row>
    <row r="610" spans="1:7" x14ac:dyDescent="0.2">
      <c r="A610">
        <v>6742</v>
      </c>
      <c r="B610" s="106" t="s">
        <v>1876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">
      <c r="A611">
        <v>6750</v>
      </c>
      <c r="B611" s="106" t="s">
        <v>2917</v>
      </c>
      <c r="C611">
        <v>0</v>
      </c>
      <c r="D611">
        <v>0</v>
      </c>
      <c r="E611">
        <v>0</v>
      </c>
      <c r="F611">
        <v>0</v>
      </c>
      <c r="G611" t="s">
        <v>154</v>
      </c>
    </row>
    <row r="612" spans="1:7" x14ac:dyDescent="0.2">
      <c r="A612">
        <v>6752</v>
      </c>
      <c r="B612" s="106" t="s">
        <v>51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">
      <c r="A613">
        <v>6754</v>
      </c>
      <c r="B613" s="106" t="s">
        <v>584</v>
      </c>
      <c r="C613">
        <v>0.05</v>
      </c>
      <c r="D613">
        <v>0.05</v>
      </c>
      <c r="E613">
        <v>0.15</v>
      </c>
      <c r="F613">
        <v>0.05</v>
      </c>
      <c r="G613">
        <v>0.05</v>
      </c>
    </row>
    <row r="614" spans="1:7" x14ac:dyDescent="0.2">
      <c r="A614">
        <v>6762</v>
      </c>
      <c r="B614" s="106" t="s">
        <v>1396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">
      <c r="A615">
        <v>6763</v>
      </c>
      <c r="B615" s="106" t="s">
        <v>585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">
      <c r="A616">
        <v>6785</v>
      </c>
      <c r="B616" s="106" t="s">
        <v>2862</v>
      </c>
      <c r="C616">
        <v>1</v>
      </c>
      <c r="D616">
        <v>0.05</v>
      </c>
      <c r="E616">
        <v>0.15</v>
      </c>
      <c r="F616" t="s">
        <v>154</v>
      </c>
      <c r="G616">
        <v>0.05</v>
      </c>
    </row>
    <row r="617" spans="1:7" x14ac:dyDescent="0.2">
      <c r="A617">
        <v>6794</v>
      </c>
      <c r="B617" s="106" t="s">
        <v>2541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">
      <c r="A618">
        <v>6798</v>
      </c>
      <c r="B618" s="106" t="s">
        <v>2633</v>
      </c>
      <c r="C618">
        <v>0.05</v>
      </c>
      <c r="D618" s="106">
        <v>0.05</v>
      </c>
      <c r="E618">
        <v>0</v>
      </c>
      <c r="F618" s="106">
        <v>0</v>
      </c>
      <c r="G618" s="106">
        <v>0</v>
      </c>
    </row>
    <row r="619" spans="1:7" x14ac:dyDescent="0.2">
      <c r="A619">
        <v>6806</v>
      </c>
      <c r="B619" s="106" t="s">
        <v>586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">
      <c r="A620">
        <v>6814</v>
      </c>
      <c r="B620" s="106" t="s">
        <v>2087</v>
      </c>
      <c r="C620">
        <v>0</v>
      </c>
      <c r="D620">
        <v>0</v>
      </c>
      <c r="E620" t="s">
        <v>154</v>
      </c>
      <c r="F620">
        <v>0</v>
      </c>
      <c r="G620">
        <v>0</v>
      </c>
    </row>
    <row r="621" spans="1:7" x14ac:dyDescent="0.2">
      <c r="A621">
        <v>6815</v>
      </c>
      <c r="B621" s="106" t="s">
        <v>1825</v>
      </c>
      <c r="C621">
        <v>0.05</v>
      </c>
      <c r="D621" s="106">
        <v>0.05</v>
      </c>
      <c r="E621">
        <v>0.15</v>
      </c>
      <c r="F621">
        <v>0.05</v>
      </c>
      <c r="G621">
        <v>0.05</v>
      </c>
    </row>
    <row r="622" spans="1:7" x14ac:dyDescent="0.2">
      <c r="A622">
        <v>6817</v>
      </c>
      <c r="B622" s="106" t="s">
        <v>2863</v>
      </c>
      <c r="C622">
        <v>0</v>
      </c>
      <c r="D622" t="s">
        <v>154</v>
      </c>
      <c r="E622">
        <v>0</v>
      </c>
      <c r="F622" t="s">
        <v>154</v>
      </c>
      <c r="G622">
        <v>0</v>
      </c>
    </row>
    <row r="623" spans="1:7" x14ac:dyDescent="0.2">
      <c r="A623">
        <v>6820</v>
      </c>
      <c r="B623" s="106" t="s">
        <v>2371</v>
      </c>
      <c r="C623">
        <v>0.05</v>
      </c>
      <c r="D623">
        <v>0.05</v>
      </c>
      <c r="E623">
        <v>0.15</v>
      </c>
      <c r="F623">
        <v>0.05</v>
      </c>
      <c r="G623">
        <v>0.05</v>
      </c>
    </row>
    <row r="624" spans="1:7" x14ac:dyDescent="0.2">
      <c r="A624">
        <v>6839</v>
      </c>
      <c r="B624" s="106" t="s">
        <v>587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">
      <c r="A625">
        <v>6841</v>
      </c>
      <c r="B625" s="106" t="s">
        <v>1162</v>
      </c>
      <c r="C625">
        <v>0.05</v>
      </c>
      <c r="D625">
        <v>0</v>
      </c>
      <c r="E625">
        <v>0</v>
      </c>
      <c r="F625" s="106">
        <v>0.05</v>
      </c>
      <c r="G625" s="106">
        <v>0</v>
      </c>
    </row>
    <row r="626" spans="1:7" x14ac:dyDescent="0.2">
      <c r="A626">
        <v>6845</v>
      </c>
      <c r="B626" s="106" t="s">
        <v>1066</v>
      </c>
      <c r="C626">
        <v>0.1</v>
      </c>
      <c r="D626">
        <v>0.05</v>
      </c>
      <c r="E626">
        <v>0</v>
      </c>
      <c r="F626" s="106">
        <v>0.05</v>
      </c>
      <c r="G626" s="106" t="s">
        <v>154</v>
      </c>
    </row>
    <row r="627" spans="1:7" x14ac:dyDescent="0.2">
      <c r="A627">
        <v>6850</v>
      </c>
      <c r="B627" s="106" t="s">
        <v>3196</v>
      </c>
      <c r="C627">
        <v>0</v>
      </c>
      <c r="D627" t="s">
        <v>154</v>
      </c>
      <c r="E627" t="s">
        <v>154</v>
      </c>
      <c r="F627" t="s">
        <v>154</v>
      </c>
      <c r="G627" t="s">
        <v>154</v>
      </c>
    </row>
    <row r="628" spans="1:7" x14ac:dyDescent="0.2">
      <c r="A628">
        <v>6856</v>
      </c>
      <c r="B628" s="106" t="s">
        <v>230</v>
      </c>
      <c r="C628">
        <v>0</v>
      </c>
      <c r="D628" t="s">
        <v>154</v>
      </c>
      <c r="E628">
        <v>0</v>
      </c>
      <c r="F628" t="s">
        <v>154</v>
      </c>
      <c r="G628">
        <v>0</v>
      </c>
    </row>
    <row r="629" spans="1:7" x14ac:dyDescent="0.2">
      <c r="A629">
        <v>6857</v>
      </c>
      <c r="B629" s="106" t="s">
        <v>2915</v>
      </c>
      <c r="C629">
        <v>0</v>
      </c>
      <c r="D629" t="s">
        <v>154</v>
      </c>
      <c r="E629" t="s">
        <v>154</v>
      </c>
      <c r="F629">
        <v>0</v>
      </c>
      <c r="G629" t="s">
        <v>154</v>
      </c>
    </row>
    <row r="630" spans="1:7" x14ac:dyDescent="0.2">
      <c r="A630">
        <v>6861</v>
      </c>
      <c r="B630" s="106" t="s">
        <v>1720</v>
      </c>
      <c r="C630">
        <v>0.75</v>
      </c>
      <c r="D630" s="106">
        <v>0.75</v>
      </c>
      <c r="E630">
        <v>2.25</v>
      </c>
      <c r="F630">
        <v>0.75</v>
      </c>
      <c r="G630">
        <v>0.75</v>
      </c>
    </row>
    <row r="631" spans="1:7" x14ac:dyDescent="0.2">
      <c r="A631">
        <v>6869</v>
      </c>
      <c r="B631" s="106" t="s">
        <v>3197</v>
      </c>
      <c r="C631">
        <v>0</v>
      </c>
      <c r="D631" s="106">
        <v>0.15</v>
      </c>
      <c r="E631" s="106">
        <v>0</v>
      </c>
      <c r="F631" s="106">
        <v>0</v>
      </c>
      <c r="G631" s="106" t="s">
        <v>154</v>
      </c>
    </row>
    <row r="632" spans="1:7" x14ac:dyDescent="0.2">
      <c r="A632">
        <v>6877</v>
      </c>
      <c r="B632" s="106" t="s">
        <v>1970</v>
      </c>
      <c r="C632">
        <v>0.05</v>
      </c>
      <c r="D632" s="106">
        <v>0.05</v>
      </c>
      <c r="E632" s="106">
        <v>0.15</v>
      </c>
      <c r="F632" s="106">
        <v>0</v>
      </c>
      <c r="G632" s="106">
        <v>0</v>
      </c>
    </row>
    <row r="633" spans="1:7" x14ac:dyDescent="0.2">
      <c r="A633">
        <v>6879</v>
      </c>
      <c r="B633" s="106" t="s">
        <v>2542</v>
      </c>
      <c r="C633">
        <v>0</v>
      </c>
      <c r="D633">
        <v>0</v>
      </c>
      <c r="E633" s="106">
        <v>0</v>
      </c>
      <c r="F633">
        <v>0</v>
      </c>
      <c r="G633" s="106">
        <v>0</v>
      </c>
    </row>
    <row r="634" spans="1:7" x14ac:dyDescent="0.2">
      <c r="A634">
        <v>6902</v>
      </c>
      <c r="B634" s="106" t="s">
        <v>588</v>
      </c>
      <c r="C634">
        <v>0.1</v>
      </c>
      <c r="D634">
        <v>0</v>
      </c>
      <c r="E634">
        <v>0</v>
      </c>
      <c r="F634">
        <v>0</v>
      </c>
      <c r="G634" t="s">
        <v>154</v>
      </c>
    </row>
    <row r="635" spans="1:7" x14ac:dyDescent="0.2">
      <c r="A635">
        <v>6908</v>
      </c>
      <c r="B635" s="106" t="s">
        <v>1404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">
      <c r="A636">
        <v>6915</v>
      </c>
      <c r="B636" s="106" t="s">
        <v>3198</v>
      </c>
      <c r="C636">
        <v>0.05</v>
      </c>
      <c r="D636" s="106">
        <v>0.05</v>
      </c>
      <c r="E636" s="106" t="s">
        <v>154</v>
      </c>
      <c r="F636" s="106">
        <v>0</v>
      </c>
      <c r="G636" s="106" t="s">
        <v>154</v>
      </c>
    </row>
    <row r="637" spans="1:7" x14ac:dyDescent="0.2">
      <c r="A637">
        <v>6923</v>
      </c>
      <c r="B637" s="106" t="s">
        <v>54</v>
      </c>
      <c r="C637">
        <v>0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6926</v>
      </c>
      <c r="B638" s="106" t="s">
        <v>589</v>
      </c>
      <c r="C638">
        <v>0.05</v>
      </c>
      <c r="D638">
        <v>0.05</v>
      </c>
      <c r="E638">
        <v>0.15</v>
      </c>
      <c r="F638">
        <v>0.05</v>
      </c>
      <c r="G638">
        <v>0.05</v>
      </c>
    </row>
    <row r="639" spans="1:7" x14ac:dyDescent="0.2">
      <c r="A639">
        <v>6947</v>
      </c>
      <c r="B639" s="106" t="s">
        <v>1971</v>
      </c>
      <c r="C639">
        <v>0.05</v>
      </c>
      <c r="D639">
        <v>0.05</v>
      </c>
      <c r="E639">
        <v>0.15</v>
      </c>
      <c r="F639">
        <v>0.05</v>
      </c>
      <c r="G639">
        <v>0.05</v>
      </c>
    </row>
    <row r="640" spans="1:7" x14ac:dyDescent="0.2">
      <c r="A640">
        <v>6951</v>
      </c>
      <c r="B640" s="106" t="s">
        <v>225</v>
      </c>
      <c r="C640">
        <v>0</v>
      </c>
      <c r="D640">
        <v>0</v>
      </c>
      <c r="E640" t="s">
        <v>154</v>
      </c>
      <c r="F640">
        <v>0</v>
      </c>
      <c r="G640" t="s">
        <v>154</v>
      </c>
    </row>
    <row r="641" spans="1:7" x14ac:dyDescent="0.2">
      <c r="A641">
        <v>6952</v>
      </c>
      <c r="B641" s="106" t="s">
        <v>362</v>
      </c>
      <c r="C641">
        <v>0.05</v>
      </c>
      <c r="D641">
        <v>0.05</v>
      </c>
      <c r="E641">
        <v>0.15</v>
      </c>
      <c r="F641">
        <v>0.05</v>
      </c>
      <c r="G641">
        <v>0.05</v>
      </c>
    </row>
    <row r="642" spans="1:7" x14ac:dyDescent="0.2">
      <c r="A642">
        <v>6954</v>
      </c>
      <c r="B642" s="106" t="s">
        <v>1877</v>
      </c>
      <c r="C642">
        <v>0.35</v>
      </c>
      <c r="D642">
        <v>0.35</v>
      </c>
      <c r="E642" s="106">
        <v>1.05</v>
      </c>
      <c r="F642" s="106">
        <v>0.35</v>
      </c>
      <c r="G642" s="106">
        <v>0.35</v>
      </c>
    </row>
    <row r="643" spans="1:7" x14ac:dyDescent="0.2">
      <c r="A643">
        <v>6962</v>
      </c>
      <c r="B643" s="106" t="s">
        <v>590</v>
      </c>
      <c r="C643">
        <v>0.05</v>
      </c>
      <c r="D643">
        <v>0.05</v>
      </c>
      <c r="E643" s="106">
        <v>0.15</v>
      </c>
      <c r="F643" s="106">
        <v>0.05</v>
      </c>
      <c r="G643" s="106">
        <v>0.05</v>
      </c>
    </row>
    <row r="644" spans="1:7" x14ac:dyDescent="0.2">
      <c r="A644">
        <v>6965</v>
      </c>
      <c r="B644" s="106" t="s">
        <v>1163</v>
      </c>
      <c r="C644">
        <v>0.1</v>
      </c>
      <c r="D644">
        <v>0.1</v>
      </c>
      <c r="E644">
        <v>0.15</v>
      </c>
      <c r="F644">
        <v>0.1</v>
      </c>
      <c r="G644">
        <v>0.1</v>
      </c>
    </row>
    <row r="645" spans="1:7" x14ac:dyDescent="0.2">
      <c r="A645">
        <v>6966</v>
      </c>
      <c r="B645" s="106" t="s">
        <v>2424</v>
      </c>
      <c r="C645">
        <v>0</v>
      </c>
      <c r="D645" s="106">
        <v>0</v>
      </c>
      <c r="E645">
        <v>0</v>
      </c>
      <c r="F645">
        <v>0</v>
      </c>
      <c r="G645">
        <v>0</v>
      </c>
    </row>
    <row r="646" spans="1:7" x14ac:dyDescent="0.2">
      <c r="A646">
        <v>6971</v>
      </c>
      <c r="B646" s="106" t="s">
        <v>592</v>
      </c>
      <c r="C646">
        <v>0</v>
      </c>
      <c r="D646" s="106">
        <v>0</v>
      </c>
      <c r="E646">
        <v>0</v>
      </c>
      <c r="F646">
        <v>0</v>
      </c>
      <c r="G646" t="s">
        <v>154</v>
      </c>
    </row>
    <row r="647" spans="1:7" x14ac:dyDescent="0.2">
      <c r="A647">
        <v>6976</v>
      </c>
      <c r="B647" s="106" t="s">
        <v>593</v>
      </c>
      <c r="C647">
        <v>0</v>
      </c>
      <c r="D647">
        <v>0.55000000000000004</v>
      </c>
      <c r="E647">
        <v>0</v>
      </c>
      <c r="F647">
        <v>0</v>
      </c>
      <c r="G647">
        <v>0</v>
      </c>
    </row>
    <row r="648" spans="1:7" x14ac:dyDescent="0.2">
      <c r="A648">
        <v>6988</v>
      </c>
      <c r="B648" s="106" t="s">
        <v>61</v>
      </c>
      <c r="C648">
        <v>0.1</v>
      </c>
      <c r="D648">
        <v>0.1</v>
      </c>
      <c r="E648">
        <v>0.3</v>
      </c>
      <c r="F648">
        <v>0.1</v>
      </c>
      <c r="G648">
        <v>0</v>
      </c>
    </row>
    <row r="649" spans="1:7" x14ac:dyDescent="0.2">
      <c r="A649">
        <v>6989</v>
      </c>
      <c r="B649" s="106" t="s">
        <v>2335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">
      <c r="A650">
        <v>6995</v>
      </c>
      <c r="B650" s="106" t="s">
        <v>47</v>
      </c>
      <c r="C650">
        <v>0</v>
      </c>
      <c r="D650">
        <v>0</v>
      </c>
      <c r="E650" t="s">
        <v>154</v>
      </c>
      <c r="F650">
        <v>0.05</v>
      </c>
      <c r="G650">
        <v>0</v>
      </c>
    </row>
    <row r="651" spans="1:7" x14ac:dyDescent="0.2">
      <c r="A651">
        <v>6997</v>
      </c>
      <c r="B651" s="106" t="s">
        <v>1958</v>
      </c>
      <c r="C651">
        <v>0.05</v>
      </c>
      <c r="D651">
        <v>0.05</v>
      </c>
      <c r="E651">
        <v>0.15</v>
      </c>
      <c r="F651">
        <v>0.05</v>
      </c>
      <c r="G651">
        <v>0.05</v>
      </c>
    </row>
    <row r="652" spans="1:7" x14ac:dyDescent="0.2">
      <c r="A652">
        <v>7004</v>
      </c>
      <c r="B652" s="106" t="s">
        <v>1811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">
      <c r="A653">
        <v>7085</v>
      </c>
      <c r="B653" s="106" t="s">
        <v>1936</v>
      </c>
      <c r="C653">
        <v>0.05</v>
      </c>
      <c r="D653">
        <v>0.05</v>
      </c>
      <c r="E653">
        <v>0.15</v>
      </c>
      <c r="F653">
        <v>0.05</v>
      </c>
      <c r="G653">
        <v>0.05</v>
      </c>
    </row>
    <row r="654" spans="1:7" x14ac:dyDescent="0.2">
      <c r="A654">
        <v>7102</v>
      </c>
      <c r="B654" s="106" t="s">
        <v>1721</v>
      </c>
      <c r="C654">
        <v>0.05</v>
      </c>
      <c r="D654">
        <v>0.05</v>
      </c>
      <c r="E654">
        <v>0.15</v>
      </c>
      <c r="F654">
        <v>0.05</v>
      </c>
      <c r="G654" s="106">
        <v>0.05</v>
      </c>
    </row>
    <row r="655" spans="1:7" x14ac:dyDescent="0.2">
      <c r="A655">
        <v>7105</v>
      </c>
      <c r="B655" s="106" t="s">
        <v>3199</v>
      </c>
      <c r="C655">
        <v>0</v>
      </c>
      <c r="D655">
        <v>0</v>
      </c>
      <c r="E655" s="106" t="s">
        <v>154</v>
      </c>
      <c r="F655">
        <v>0</v>
      </c>
      <c r="G655" t="s">
        <v>154</v>
      </c>
    </row>
    <row r="656" spans="1:7" x14ac:dyDescent="0.2">
      <c r="A656">
        <v>7150</v>
      </c>
      <c r="B656" s="106" t="s">
        <v>594</v>
      </c>
      <c r="C656">
        <v>0</v>
      </c>
      <c r="D656">
        <v>0</v>
      </c>
      <c r="E656" s="106">
        <v>0</v>
      </c>
      <c r="F656">
        <v>0</v>
      </c>
      <c r="G656">
        <v>0.05</v>
      </c>
    </row>
    <row r="657" spans="1:7" x14ac:dyDescent="0.2">
      <c r="A657">
        <v>7161</v>
      </c>
      <c r="B657" s="106" t="s">
        <v>1866</v>
      </c>
      <c r="C657">
        <v>0.05</v>
      </c>
      <c r="D657">
        <v>0.05</v>
      </c>
      <c r="E657">
        <v>0</v>
      </c>
      <c r="F657">
        <v>0</v>
      </c>
      <c r="G657">
        <v>0</v>
      </c>
    </row>
    <row r="658" spans="1:7" x14ac:dyDescent="0.2">
      <c r="A658">
        <v>7164</v>
      </c>
      <c r="B658" s="106" t="s">
        <v>1042</v>
      </c>
      <c r="C658">
        <v>0</v>
      </c>
      <c r="D658">
        <v>0</v>
      </c>
      <c r="E658" t="s">
        <v>154</v>
      </c>
      <c r="F658">
        <v>0</v>
      </c>
      <c r="G658" t="s">
        <v>154</v>
      </c>
    </row>
    <row r="659" spans="1:7" x14ac:dyDescent="0.2">
      <c r="A659">
        <v>7167</v>
      </c>
      <c r="B659" s="106" t="s">
        <v>957</v>
      </c>
      <c r="C659">
        <v>0.05</v>
      </c>
      <c r="D659">
        <v>0</v>
      </c>
      <c r="E659">
        <v>0</v>
      </c>
      <c r="F659">
        <v>0.05</v>
      </c>
      <c r="G659">
        <v>0.05</v>
      </c>
    </row>
    <row r="660" spans="1:7" x14ac:dyDescent="0.2">
      <c r="A660">
        <v>7180</v>
      </c>
      <c r="B660" s="106" t="s">
        <v>786</v>
      </c>
      <c r="C660">
        <v>0.05</v>
      </c>
      <c r="D660" s="106">
        <v>0.05</v>
      </c>
      <c r="E660">
        <v>0.15</v>
      </c>
      <c r="F660" s="106">
        <v>0.05</v>
      </c>
      <c r="G660">
        <v>0.05</v>
      </c>
    </row>
    <row r="661" spans="1:7" x14ac:dyDescent="0.2">
      <c r="A661">
        <v>7181</v>
      </c>
      <c r="B661" s="106" t="s">
        <v>60</v>
      </c>
      <c r="C661">
        <v>0</v>
      </c>
      <c r="D661" t="s">
        <v>154</v>
      </c>
      <c r="E661" t="s">
        <v>154</v>
      </c>
      <c r="F661" t="s">
        <v>154</v>
      </c>
      <c r="G661" t="s">
        <v>154</v>
      </c>
    </row>
    <row r="662" spans="1:7" x14ac:dyDescent="0.2">
      <c r="A662">
        <v>7184</v>
      </c>
      <c r="B662" s="106" t="s">
        <v>1890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">
      <c r="A663">
        <v>7186</v>
      </c>
      <c r="B663" s="106" t="s">
        <v>445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">
      <c r="A664">
        <v>7189</v>
      </c>
      <c r="B664" s="106" t="s">
        <v>41</v>
      </c>
      <c r="C664">
        <v>0.05</v>
      </c>
      <c r="D664">
        <v>0.05</v>
      </c>
      <c r="E664">
        <v>0.15</v>
      </c>
      <c r="F664">
        <v>0.05</v>
      </c>
      <c r="G664">
        <v>0.05</v>
      </c>
    </row>
    <row r="665" spans="1:7" x14ac:dyDescent="0.2">
      <c r="A665">
        <v>7190</v>
      </c>
      <c r="B665" s="106" t="s">
        <v>595</v>
      </c>
      <c r="C665">
        <v>0</v>
      </c>
      <c r="D665" s="106">
        <v>0.05</v>
      </c>
      <c r="E665">
        <v>0.15</v>
      </c>
      <c r="F665" s="106">
        <v>0.05</v>
      </c>
      <c r="G665" s="106">
        <v>0</v>
      </c>
    </row>
    <row r="666" spans="1:7" x14ac:dyDescent="0.2">
      <c r="A666">
        <v>7192</v>
      </c>
      <c r="B666" s="106" t="s">
        <v>2665</v>
      </c>
      <c r="C666">
        <v>0</v>
      </c>
      <c r="D666" s="106">
        <v>0</v>
      </c>
      <c r="E666" s="106">
        <v>0</v>
      </c>
      <c r="F666" s="106">
        <v>0</v>
      </c>
      <c r="G666" s="106">
        <v>0</v>
      </c>
    </row>
    <row r="667" spans="1:7" x14ac:dyDescent="0.2">
      <c r="A667">
        <v>7201</v>
      </c>
      <c r="B667" s="106" t="s">
        <v>928</v>
      </c>
      <c r="C667">
        <v>0</v>
      </c>
      <c r="D667">
        <v>0</v>
      </c>
      <c r="E667" s="106">
        <v>0</v>
      </c>
      <c r="F667">
        <v>0.05</v>
      </c>
      <c r="G667" s="106">
        <v>0</v>
      </c>
    </row>
    <row r="668" spans="1:7" x14ac:dyDescent="0.2">
      <c r="A668">
        <v>7202</v>
      </c>
      <c r="B668" s="106" t="s">
        <v>596</v>
      </c>
      <c r="C668">
        <v>0.05</v>
      </c>
      <c r="D668">
        <v>0.05</v>
      </c>
      <c r="E668">
        <v>0.15</v>
      </c>
      <c r="F668">
        <v>0.05</v>
      </c>
      <c r="G668">
        <v>0.05</v>
      </c>
    </row>
    <row r="669" spans="1:7" x14ac:dyDescent="0.2">
      <c r="A669">
        <v>7203</v>
      </c>
      <c r="B669" s="106" t="s">
        <v>1355</v>
      </c>
      <c r="C669">
        <v>0.15</v>
      </c>
      <c r="D669">
        <v>0.1</v>
      </c>
      <c r="E669">
        <v>0.45</v>
      </c>
      <c r="F669">
        <v>0.1</v>
      </c>
      <c r="G669">
        <v>0.1</v>
      </c>
    </row>
    <row r="670" spans="1:7" x14ac:dyDescent="0.2">
      <c r="A670">
        <v>7213</v>
      </c>
      <c r="B670" s="106" t="s">
        <v>2864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">
      <c r="A671">
        <v>7222</v>
      </c>
      <c r="B671" s="106" t="s">
        <v>597</v>
      </c>
      <c r="C671">
        <v>0.05</v>
      </c>
      <c r="D671">
        <v>0.05</v>
      </c>
      <c r="E671">
        <v>0.15</v>
      </c>
      <c r="F671" s="106">
        <v>0.05</v>
      </c>
      <c r="G671">
        <v>0.05</v>
      </c>
    </row>
    <row r="672" spans="1:7" x14ac:dyDescent="0.2">
      <c r="A672">
        <v>7226</v>
      </c>
      <c r="B672" s="106" t="s">
        <v>2666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">
      <c r="A673">
        <v>7231</v>
      </c>
      <c r="B673" s="106" t="s">
        <v>2774</v>
      </c>
      <c r="C673">
        <v>0</v>
      </c>
      <c r="D673" t="s">
        <v>154</v>
      </c>
      <c r="E673">
        <v>0</v>
      </c>
      <c r="F673">
        <v>0</v>
      </c>
      <c r="G673">
        <v>0</v>
      </c>
    </row>
    <row r="674" spans="1:7" x14ac:dyDescent="0.2">
      <c r="A674">
        <v>7236</v>
      </c>
      <c r="B674" s="106" t="s">
        <v>2336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">
      <c r="A675">
        <v>7239</v>
      </c>
      <c r="B675" s="106" t="s">
        <v>3200</v>
      </c>
      <c r="C675">
        <v>0</v>
      </c>
      <c r="D675" s="106">
        <v>0</v>
      </c>
      <c r="E675" t="s">
        <v>154</v>
      </c>
      <c r="F675" s="106">
        <v>0</v>
      </c>
      <c r="G675" s="106" t="s">
        <v>154</v>
      </c>
    </row>
    <row r="676" spans="1:7" x14ac:dyDescent="0.2">
      <c r="A676">
        <v>7240</v>
      </c>
      <c r="B676" s="106" t="s">
        <v>599</v>
      </c>
      <c r="C676">
        <v>0.05</v>
      </c>
      <c r="D676">
        <v>0.05</v>
      </c>
      <c r="E676">
        <v>0.15</v>
      </c>
      <c r="F676">
        <v>0</v>
      </c>
      <c r="G676">
        <v>0.05</v>
      </c>
    </row>
    <row r="677" spans="1:7" x14ac:dyDescent="0.2">
      <c r="A677">
        <v>7259</v>
      </c>
      <c r="B677" s="106" t="s">
        <v>24</v>
      </c>
      <c r="C677">
        <v>0</v>
      </c>
      <c r="D677">
        <v>0</v>
      </c>
      <c r="E677" t="s">
        <v>154</v>
      </c>
      <c r="F677">
        <v>0</v>
      </c>
      <c r="G677" s="106">
        <v>0</v>
      </c>
    </row>
    <row r="678" spans="1:7" x14ac:dyDescent="0.2">
      <c r="A678">
        <v>7261</v>
      </c>
      <c r="B678" s="106" t="s">
        <v>1153</v>
      </c>
      <c r="C678">
        <v>0</v>
      </c>
      <c r="D678" s="106" t="s">
        <v>154</v>
      </c>
      <c r="E678" t="s">
        <v>154</v>
      </c>
      <c r="F678">
        <v>0</v>
      </c>
      <c r="G678" s="106" t="s">
        <v>154</v>
      </c>
    </row>
    <row r="679" spans="1:7" x14ac:dyDescent="0.2">
      <c r="A679">
        <v>7266</v>
      </c>
      <c r="B679" s="106" t="s">
        <v>2865</v>
      </c>
      <c r="C679">
        <v>0</v>
      </c>
      <c r="D679" s="106">
        <v>0</v>
      </c>
      <c r="E679">
        <v>0</v>
      </c>
      <c r="F679" t="s">
        <v>154</v>
      </c>
      <c r="G679">
        <v>0</v>
      </c>
    </row>
    <row r="680" spans="1:7" x14ac:dyDescent="0.2">
      <c r="A680">
        <v>7267</v>
      </c>
      <c r="B680" s="106" t="s">
        <v>57</v>
      </c>
      <c r="C680">
        <v>0.1</v>
      </c>
      <c r="D680">
        <v>0.05</v>
      </c>
      <c r="E680">
        <v>0.15</v>
      </c>
      <c r="F680">
        <v>0.05</v>
      </c>
      <c r="G680">
        <v>0.05</v>
      </c>
    </row>
    <row r="681" spans="1:7" x14ac:dyDescent="0.2">
      <c r="A681">
        <v>7269</v>
      </c>
      <c r="B681" s="106" t="s">
        <v>836</v>
      </c>
      <c r="C681">
        <v>0.1</v>
      </c>
      <c r="D681">
        <v>0.1</v>
      </c>
      <c r="E681">
        <v>0.3</v>
      </c>
      <c r="F681">
        <v>0.05</v>
      </c>
      <c r="G681">
        <v>0</v>
      </c>
    </row>
    <row r="682" spans="1:7" x14ac:dyDescent="0.2">
      <c r="A682">
        <v>7272</v>
      </c>
      <c r="B682" s="106" t="s">
        <v>1039</v>
      </c>
      <c r="C682">
        <v>0.05</v>
      </c>
      <c r="D682">
        <v>0</v>
      </c>
      <c r="E682">
        <v>0</v>
      </c>
      <c r="F682">
        <v>0</v>
      </c>
      <c r="G682">
        <v>0</v>
      </c>
    </row>
    <row r="683" spans="1:7" x14ac:dyDescent="0.2">
      <c r="A683">
        <v>7276</v>
      </c>
      <c r="B683" s="106" t="s">
        <v>937</v>
      </c>
      <c r="C683">
        <v>0</v>
      </c>
      <c r="D683">
        <v>0.1</v>
      </c>
      <c r="E683" t="s">
        <v>154</v>
      </c>
      <c r="F683" t="s">
        <v>154</v>
      </c>
      <c r="G683">
        <v>0</v>
      </c>
    </row>
    <row r="684" spans="1:7" x14ac:dyDescent="0.2">
      <c r="A684">
        <v>7277</v>
      </c>
      <c r="B684" s="106" t="s">
        <v>600</v>
      </c>
      <c r="C684">
        <v>0.05</v>
      </c>
      <c r="D684">
        <v>0.05</v>
      </c>
      <c r="E684" s="106">
        <v>0</v>
      </c>
      <c r="F684">
        <v>0</v>
      </c>
      <c r="G684">
        <v>0</v>
      </c>
    </row>
    <row r="685" spans="1:7" x14ac:dyDescent="0.2">
      <c r="A685">
        <v>7280</v>
      </c>
      <c r="B685" s="106" t="s">
        <v>2088</v>
      </c>
      <c r="C685">
        <v>0</v>
      </c>
      <c r="D685">
        <v>0.05</v>
      </c>
      <c r="E685">
        <v>0</v>
      </c>
      <c r="F685">
        <v>0</v>
      </c>
      <c r="G685" s="106">
        <v>0</v>
      </c>
    </row>
    <row r="686" spans="1:7" x14ac:dyDescent="0.2">
      <c r="A686">
        <v>7282</v>
      </c>
      <c r="B686" s="106" t="s">
        <v>1079</v>
      </c>
      <c r="C686">
        <v>0.05</v>
      </c>
      <c r="D686">
        <v>0.05</v>
      </c>
      <c r="E686">
        <v>0.15</v>
      </c>
      <c r="F686">
        <v>0</v>
      </c>
      <c r="G686">
        <v>0</v>
      </c>
    </row>
    <row r="687" spans="1:7" x14ac:dyDescent="0.2">
      <c r="A687">
        <v>7283</v>
      </c>
      <c r="B687" s="106" t="s">
        <v>2866</v>
      </c>
      <c r="C687">
        <v>0</v>
      </c>
      <c r="D687">
        <v>0</v>
      </c>
      <c r="E687" t="s">
        <v>154</v>
      </c>
      <c r="F687" t="s">
        <v>154</v>
      </c>
      <c r="G687">
        <v>0</v>
      </c>
    </row>
    <row r="688" spans="1:7" x14ac:dyDescent="0.2">
      <c r="A688">
        <v>7294</v>
      </c>
      <c r="B688" s="106" t="s">
        <v>1812</v>
      </c>
      <c r="C688">
        <v>0.05</v>
      </c>
      <c r="D688">
        <v>0.05</v>
      </c>
      <c r="E688">
        <v>0.15</v>
      </c>
      <c r="F688">
        <v>0.05</v>
      </c>
      <c r="G688">
        <v>0.05</v>
      </c>
    </row>
    <row r="689" spans="1:7" x14ac:dyDescent="0.2">
      <c r="A689">
        <v>7296</v>
      </c>
      <c r="B689" s="106" t="s">
        <v>3201</v>
      </c>
      <c r="C689">
        <v>0</v>
      </c>
      <c r="D689">
        <v>0</v>
      </c>
      <c r="E689">
        <v>0</v>
      </c>
      <c r="F689">
        <v>0</v>
      </c>
      <c r="G689" s="106" t="s">
        <v>154</v>
      </c>
    </row>
    <row r="690" spans="1:7" x14ac:dyDescent="0.2">
      <c r="A690">
        <v>7309</v>
      </c>
      <c r="B690" s="106" t="s">
        <v>1722</v>
      </c>
      <c r="C690">
        <v>11.9</v>
      </c>
      <c r="D690">
        <v>0.35</v>
      </c>
      <c r="E690">
        <v>1.05</v>
      </c>
      <c r="F690" s="106">
        <v>0.35</v>
      </c>
      <c r="G690" s="106">
        <v>0.35</v>
      </c>
    </row>
    <row r="691" spans="1:7" x14ac:dyDescent="0.2">
      <c r="A691">
        <v>7313</v>
      </c>
      <c r="B691" s="106" t="s">
        <v>857</v>
      </c>
      <c r="C691">
        <v>0.05</v>
      </c>
      <c r="D691">
        <v>0.05</v>
      </c>
      <c r="E691">
        <v>0.15</v>
      </c>
      <c r="F691">
        <v>0.05</v>
      </c>
      <c r="G691">
        <v>0.05</v>
      </c>
    </row>
    <row r="692" spans="1:7" x14ac:dyDescent="0.2">
      <c r="A692">
        <v>7322</v>
      </c>
      <c r="B692" s="106" t="s">
        <v>2593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">
      <c r="A693">
        <v>7327</v>
      </c>
      <c r="B693" s="106" t="s">
        <v>1078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">
      <c r="A694">
        <v>7414</v>
      </c>
      <c r="B694" s="106" t="s">
        <v>2594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">
      <c r="A695">
        <v>7416</v>
      </c>
      <c r="B695" s="106" t="s">
        <v>601</v>
      </c>
      <c r="C695">
        <v>0.05</v>
      </c>
      <c r="D695">
        <v>0.05</v>
      </c>
      <c r="E695">
        <v>0.15</v>
      </c>
      <c r="F695">
        <v>0.05</v>
      </c>
      <c r="G695">
        <v>0.05</v>
      </c>
    </row>
    <row r="696" spans="1:7" x14ac:dyDescent="0.2">
      <c r="A696">
        <v>7417</v>
      </c>
      <c r="B696" s="106" t="s">
        <v>1798</v>
      </c>
      <c r="C696">
        <v>0.05</v>
      </c>
      <c r="D696">
        <v>0.05</v>
      </c>
      <c r="E696">
        <v>0.15</v>
      </c>
      <c r="F696">
        <v>0.05</v>
      </c>
      <c r="G696" s="106">
        <v>0.05</v>
      </c>
    </row>
    <row r="697" spans="1:7" x14ac:dyDescent="0.2">
      <c r="A697">
        <v>7420</v>
      </c>
      <c r="B697" s="106" t="s">
        <v>2775</v>
      </c>
      <c r="C697">
        <v>0</v>
      </c>
      <c r="D697">
        <v>0</v>
      </c>
      <c r="E697">
        <v>0</v>
      </c>
      <c r="F697">
        <v>0</v>
      </c>
      <c r="G697" s="106">
        <v>0</v>
      </c>
    </row>
    <row r="698" spans="1:7" x14ac:dyDescent="0.2">
      <c r="A698">
        <v>7421</v>
      </c>
      <c r="B698" s="106" t="s">
        <v>1331</v>
      </c>
      <c r="C698">
        <v>0.05</v>
      </c>
      <c r="D698">
        <v>0.05</v>
      </c>
      <c r="E698">
        <v>0.15</v>
      </c>
      <c r="F698">
        <v>0.05</v>
      </c>
      <c r="G698">
        <v>0.05</v>
      </c>
    </row>
    <row r="699" spans="1:7" x14ac:dyDescent="0.2">
      <c r="A699">
        <v>7438</v>
      </c>
      <c r="B699" s="106" t="s">
        <v>1853</v>
      </c>
      <c r="C699">
        <v>0.05</v>
      </c>
      <c r="D699">
        <v>0.05</v>
      </c>
      <c r="E699">
        <v>0.15</v>
      </c>
      <c r="F699">
        <v>0.05</v>
      </c>
      <c r="G699">
        <v>0.05</v>
      </c>
    </row>
    <row r="700" spans="1:7" x14ac:dyDescent="0.2">
      <c r="A700">
        <v>7442</v>
      </c>
      <c r="B700" s="106" t="s">
        <v>1891</v>
      </c>
      <c r="C700">
        <v>0.05</v>
      </c>
      <c r="D700">
        <v>0.05</v>
      </c>
      <c r="E700">
        <v>0.15</v>
      </c>
      <c r="F700">
        <v>0.05</v>
      </c>
      <c r="G700">
        <v>0.05</v>
      </c>
    </row>
    <row r="701" spans="1:7" x14ac:dyDescent="0.2">
      <c r="A701">
        <v>7445</v>
      </c>
      <c r="B701" s="106" t="s">
        <v>602</v>
      </c>
      <c r="C701">
        <v>0.05</v>
      </c>
      <c r="D701" s="106">
        <v>0.05</v>
      </c>
      <c r="E701" s="106">
        <v>0.15</v>
      </c>
      <c r="F701" s="106">
        <v>0.05</v>
      </c>
      <c r="G701" s="106">
        <v>0.05</v>
      </c>
    </row>
    <row r="702" spans="1:7" x14ac:dyDescent="0.2">
      <c r="A702">
        <v>7447</v>
      </c>
      <c r="B702" s="106" t="s">
        <v>1892</v>
      </c>
      <c r="C702">
        <v>0</v>
      </c>
      <c r="D702" s="106">
        <v>0</v>
      </c>
      <c r="E702" s="106">
        <v>0</v>
      </c>
      <c r="F702" s="106">
        <v>0</v>
      </c>
      <c r="G702" s="106">
        <v>0</v>
      </c>
    </row>
    <row r="703" spans="1:7" x14ac:dyDescent="0.2">
      <c r="A703">
        <v>7451</v>
      </c>
      <c r="B703" s="106" t="s">
        <v>603</v>
      </c>
      <c r="C703">
        <v>0.05</v>
      </c>
      <c r="D703">
        <v>0.05</v>
      </c>
      <c r="E703">
        <v>0.15</v>
      </c>
      <c r="F703">
        <v>0.05</v>
      </c>
      <c r="G703">
        <v>0.05</v>
      </c>
    </row>
    <row r="704" spans="1:7" x14ac:dyDescent="0.2">
      <c r="A704">
        <v>7455</v>
      </c>
      <c r="B704" s="106" t="s">
        <v>2337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">
      <c r="A705">
        <v>7458</v>
      </c>
      <c r="B705" s="106" t="s">
        <v>1193</v>
      </c>
      <c r="C705">
        <v>0.05</v>
      </c>
      <c r="D705">
        <v>0</v>
      </c>
      <c r="E705">
        <v>0</v>
      </c>
      <c r="F705">
        <v>0</v>
      </c>
      <c r="G705">
        <v>0</v>
      </c>
    </row>
    <row r="706" spans="1:7" x14ac:dyDescent="0.2">
      <c r="A706">
        <v>7459</v>
      </c>
      <c r="B706" s="106" t="s">
        <v>604</v>
      </c>
      <c r="C706">
        <v>0.05</v>
      </c>
      <c r="D706">
        <v>0.05</v>
      </c>
      <c r="E706">
        <v>0.15</v>
      </c>
      <c r="F706">
        <v>0.05</v>
      </c>
      <c r="G706">
        <v>0.05</v>
      </c>
    </row>
    <row r="707" spans="1:7" x14ac:dyDescent="0.2">
      <c r="A707">
        <v>7463</v>
      </c>
      <c r="B707" s="106" t="s">
        <v>1786</v>
      </c>
      <c r="C707">
        <v>0.05</v>
      </c>
      <c r="D707">
        <v>0.05</v>
      </c>
      <c r="E707">
        <v>0.15</v>
      </c>
      <c r="F707">
        <v>0.05</v>
      </c>
      <c r="G707">
        <v>0.05</v>
      </c>
    </row>
    <row r="708" spans="1:7" x14ac:dyDescent="0.2">
      <c r="A708">
        <v>7475</v>
      </c>
      <c r="B708" s="106" t="s">
        <v>1893</v>
      </c>
      <c r="C708">
        <v>0.05</v>
      </c>
      <c r="D708">
        <v>0.05</v>
      </c>
      <c r="E708" s="106">
        <v>0.15</v>
      </c>
      <c r="F708" s="106">
        <v>0.05</v>
      </c>
      <c r="G708" s="106">
        <v>0.05</v>
      </c>
    </row>
    <row r="709" spans="1:7" x14ac:dyDescent="0.2">
      <c r="A709">
        <v>7476</v>
      </c>
      <c r="B709" s="106" t="s">
        <v>1799</v>
      </c>
      <c r="C709">
        <v>0.2</v>
      </c>
      <c r="D709" s="106">
        <v>0.2</v>
      </c>
      <c r="E709">
        <v>0.6</v>
      </c>
      <c r="F709" s="106">
        <v>0.2</v>
      </c>
      <c r="G709" s="106">
        <v>0.2</v>
      </c>
    </row>
    <row r="710" spans="1:7" x14ac:dyDescent="0.2">
      <c r="A710">
        <v>7480</v>
      </c>
      <c r="B710" s="106" t="s">
        <v>3202</v>
      </c>
      <c r="C710">
        <v>0.05</v>
      </c>
      <c r="D710">
        <v>0.05</v>
      </c>
      <c r="E710">
        <v>0</v>
      </c>
      <c r="F710" s="106" t="s">
        <v>154</v>
      </c>
      <c r="G710" s="106" t="s">
        <v>154</v>
      </c>
    </row>
    <row r="711" spans="1:7" x14ac:dyDescent="0.2">
      <c r="A711">
        <v>7482</v>
      </c>
      <c r="B711" s="106" t="s">
        <v>2667</v>
      </c>
      <c r="C711">
        <v>0.05</v>
      </c>
      <c r="D711">
        <v>0.05</v>
      </c>
      <c r="E711">
        <v>0.15</v>
      </c>
      <c r="F711" s="106" t="s">
        <v>154</v>
      </c>
      <c r="G711">
        <v>0.05</v>
      </c>
    </row>
    <row r="712" spans="1:7" x14ac:dyDescent="0.2">
      <c r="A712">
        <v>7487</v>
      </c>
      <c r="B712" s="106" t="s">
        <v>1813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 x14ac:dyDescent="0.2">
      <c r="A713">
        <v>7494</v>
      </c>
      <c r="B713" s="106" t="s">
        <v>605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">
      <c r="A714">
        <v>7504</v>
      </c>
      <c r="B714" s="106" t="s">
        <v>1854</v>
      </c>
      <c r="C714">
        <v>0.05</v>
      </c>
      <c r="D714">
        <v>0.05</v>
      </c>
      <c r="E714">
        <v>0.15</v>
      </c>
      <c r="F714">
        <v>0.05</v>
      </c>
      <c r="G714">
        <v>0.05</v>
      </c>
    </row>
    <row r="715" spans="1:7" x14ac:dyDescent="0.2">
      <c r="A715">
        <v>7506</v>
      </c>
      <c r="B715" s="106" t="s">
        <v>1800</v>
      </c>
      <c r="C715">
        <v>0.05</v>
      </c>
      <c r="D715">
        <v>0.05</v>
      </c>
      <c r="E715">
        <v>0.15</v>
      </c>
      <c r="F715">
        <v>0.05</v>
      </c>
      <c r="G715">
        <v>0.05</v>
      </c>
    </row>
    <row r="716" spans="1:7" x14ac:dyDescent="0.2">
      <c r="A716">
        <v>7510</v>
      </c>
      <c r="B716" s="106" t="s">
        <v>2372</v>
      </c>
      <c r="C716">
        <v>0.05</v>
      </c>
      <c r="D716">
        <v>0.05</v>
      </c>
      <c r="E716">
        <v>0</v>
      </c>
      <c r="F716">
        <v>0.05</v>
      </c>
      <c r="G716">
        <v>0.05</v>
      </c>
    </row>
    <row r="717" spans="1:7" x14ac:dyDescent="0.2">
      <c r="A717">
        <v>7512</v>
      </c>
      <c r="B717" s="106" t="s">
        <v>1991</v>
      </c>
      <c r="C717">
        <v>0</v>
      </c>
      <c r="D717">
        <v>0</v>
      </c>
      <c r="E717" t="s">
        <v>154</v>
      </c>
      <c r="F717">
        <v>0</v>
      </c>
      <c r="G717">
        <v>0</v>
      </c>
    </row>
    <row r="718" spans="1:7" x14ac:dyDescent="0.2">
      <c r="A718">
        <v>7518</v>
      </c>
      <c r="B718" s="106" t="s">
        <v>3203</v>
      </c>
      <c r="C718">
        <v>0</v>
      </c>
      <c r="D718">
        <v>0.05</v>
      </c>
      <c r="E718">
        <v>0.15</v>
      </c>
      <c r="F718">
        <v>0</v>
      </c>
      <c r="G718" t="s">
        <v>154</v>
      </c>
    </row>
    <row r="719" spans="1:7" x14ac:dyDescent="0.2">
      <c r="A719">
        <v>7522</v>
      </c>
      <c r="B719" s="106" t="s">
        <v>1164</v>
      </c>
      <c r="C719">
        <v>0.05</v>
      </c>
      <c r="D719" s="106">
        <v>0.05</v>
      </c>
      <c r="E719" s="106">
        <v>0.15</v>
      </c>
      <c r="F719" s="106">
        <v>0.05</v>
      </c>
      <c r="G719" s="106">
        <v>0.05</v>
      </c>
    </row>
    <row r="720" spans="1:7" x14ac:dyDescent="0.2">
      <c r="A720">
        <v>7525</v>
      </c>
      <c r="B720" s="106" t="s">
        <v>775</v>
      </c>
      <c r="C720">
        <v>0.05</v>
      </c>
      <c r="D720">
        <v>0.05</v>
      </c>
      <c r="E720">
        <v>0.15</v>
      </c>
      <c r="F720" s="106">
        <v>0.05</v>
      </c>
      <c r="G720" s="106">
        <v>0.05</v>
      </c>
    </row>
    <row r="721" spans="1:7" x14ac:dyDescent="0.2">
      <c r="A721">
        <v>7532</v>
      </c>
      <c r="B721" s="106" t="s">
        <v>1214</v>
      </c>
      <c r="C721">
        <v>0.1</v>
      </c>
      <c r="D721">
        <v>0.05</v>
      </c>
      <c r="E721">
        <v>0.15</v>
      </c>
      <c r="F721">
        <v>0.05</v>
      </c>
      <c r="G721">
        <v>0.05</v>
      </c>
    </row>
    <row r="722" spans="1:7" x14ac:dyDescent="0.2">
      <c r="A722">
        <v>7537</v>
      </c>
      <c r="B722" s="106" t="s">
        <v>2398</v>
      </c>
      <c r="C722">
        <v>0.05</v>
      </c>
      <c r="D722">
        <v>0</v>
      </c>
      <c r="E722">
        <v>0</v>
      </c>
      <c r="F722">
        <v>0</v>
      </c>
      <c r="G722">
        <v>0</v>
      </c>
    </row>
    <row r="723" spans="1:7" x14ac:dyDescent="0.2">
      <c r="A723">
        <v>7550</v>
      </c>
      <c r="B723" s="106" t="s">
        <v>1215</v>
      </c>
      <c r="C723">
        <v>0.05</v>
      </c>
      <c r="D723">
        <v>0.05</v>
      </c>
      <c r="E723">
        <v>0.15</v>
      </c>
      <c r="F723">
        <v>0.05</v>
      </c>
      <c r="G723">
        <v>0.05</v>
      </c>
    </row>
    <row r="724" spans="1:7" x14ac:dyDescent="0.2">
      <c r="A724">
        <v>7552</v>
      </c>
      <c r="B724" s="106" t="s">
        <v>3204</v>
      </c>
      <c r="C724">
        <v>0</v>
      </c>
      <c r="D724">
        <v>0</v>
      </c>
      <c r="E724" t="s">
        <v>154</v>
      </c>
      <c r="F724" t="s">
        <v>154</v>
      </c>
      <c r="G724" t="s">
        <v>154</v>
      </c>
    </row>
    <row r="725" spans="1:7" x14ac:dyDescent="0.2">
      <c r="A725">
        <v>7554</v>
      </c>
      <c r="B725" s="106" t="s">
        <v>1216</v>
      </c>
      <c r="C725">
        <v>0.55000000000000004</v>
      </c>
      <c r="D725">
        <v>0.05</v>
      </c>
      <c r="E725">
        <v>0.15</v>
      </c>
      <c r="F725">
        <v>0.05</v>
      </c>
      <c r="G725">
        <v>0.05</v>
      </c>
    </row>
    <row r="726" spans="1:7" x14ac:dyDescent="0.2">
      <c r="A726">
        <v>7561</v>
      </c>
      <c r="B726" s="106" t="s">
        <v>3205</v>
      </c>
      <c r="C726">
        <v>0</v>
      </c>
      <c r="D726">
        <v>0</v>
      </c>
      <c r="E726">
        <v>0</v>
      </c>
      <c r="F726" t="s">
        <v>154</v>
      </c>
      <c r="G726" t="s">
        <v>154</v>
      </c>
    </row>
    <row r="727" spans="1:7" x14ac:dyDescent="0.2">
      <c r="A727">
        <v>7570</v>
      </c>
      <c r="B727" s="106" t="s">
        <v>2776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7575</v>
      </c>
      <c r="B728" s="106" t="s">
        <v>1133</v>
      </c>
      <c r="C728">
        <v>0</v>
      </c>
      <c r="D728" t="s">
        <v>154</v>
      </c>
      <c r="E728" t="s">
        <v>154</v>
      </c>
      <c r="F728" t="s">
        <v>154</v>
      </c>
      <c r="G728">
        <v>0</v>
      </c>
    </row>
    <row r="729" spans="1:7" x14ac:dyDescent="0.2">
      <c r="A729">
        <v>7581</v>
      </c>
      <c r="B729" s="106" t="s">
        <v>1332</v>
      </c>
      <c r="C729">
        <v>0.05</v>
      </c>
      <c r="D729">
        <v>0.05</v>
      </c>
      <c r="E729" s="106">
        <v>0.15</v>
      </c>
      <c r="F729" s="106">
        <v>0.05</v>
      </c>
      <c r="G729" s="106">
        <v>0.05</v>
      </c>
    </row>
    <row r="730" spans="1:7" x14ac:dyDescent="0.2">
      <c r="A730">
        <v>7593</v>
      </c>
      <c r="B730" s="106" t="s">
        <v>2777</v>
      </c>
      <c r="C730">
        <v>0</v>
      </c>
      <c r="D730">
        <v>0</v>
      </c>
      <c r="E730">
        <v>0</v>
      </c>
      <c r="F730" s="106" t="s">
        <v>154</v>
      </c>
      <c r="G730" s="106">
        <v>0</v>
      </c>
    </row>
    <row r="731" spans="1:7" x14ac:dyDescent="0.2">
      <c r="A731">
        <v>7599</v>
      </c>
      <c r="B731" s="106" t="s">
        <v>3206</v>
      </c>
      <c r="C731">
        <v>0</v>
      </c>
      <c r="D731" t="s">
        <v>154</v>
      </c>
      <c r="E731">
        <v>0</v>
      </c>
      <c r="F731" s="106">
        <v>0</v>
      </c>
      <c r="G731" s="106" t="s">
        <v>154</v>
      </c>
    </row>
    <row r="732" spans="1:7" x14ac:dyDescent="0.2">
      <c r="A732">
        <v>7605</v>
      </c>
      <c r="B732" s="106" t="s">
        <v>1387</v>
      </c>
      <c r="C732">
        <v>0.05</v>
      </c>
      <c r="D732" s="106">
        <v>0.05</v>
      </c>
      <c r="E732" s="106">
        <v>0.15</v>
      </c>
      <c r="F732" s="106">
        <v>0.05</v>
      </c>
      <c r="G732">
        <v>0.05</v>
      </c>
    </row>
    <row r="733" spans="1:7" x14ac:dyDescent="0.2">
      <c r="A733">
        <v>7609</v>
      </c>
      <c r="B733" s="106" t="s">
        <v>3207</v>
      </c>
      <c r="C733">
        <v>0</v>
      </c>
      <c r="D733" s="106" t="s">
        <v>154</v>
      </c>
      <c r="E733" s="106" t="s">
        <v>154</v>
      </c>
      <c r="F733" s="106">
        <v>0</v>
      </c>
      <c r="G733" t="s">
        <v>154</v>
      </c>
    </row>
    <row r="734" spans="1:7" x14ac:dyDescent="0.2">
      <c r="A734">
        <v>7611</v>
      </c>
      <c r="B734" s="106" t="s">
        <v>1336</v>
      </c>
      <c r="C734">
        <v>0.05</v>
      </c>
      <c r="D734">
        <v>0.05</v>
      </c>
      <c r="E734">
        <v>0.15</v>
      </c>
      <c r="F734">
        <v>0.05</v>
      </c>
      <c r="G734">
        <v>0.05</v>
      </c>
    </row>
    <row r="735" spans="1:7" x14ac:dyDescent="0.2">
      <c r="A735">
        <v>7613</v>
      </c>
      <c r="B735" s="106" t="s">
        <v>3208</v>
      </c>
      <c r="C735">
        <v>0</v>
      </c>
      <c r="D735" t="s">
        <v>154</v>
      </c>
      <c r="E735" t="s">
        <v>154</v>
      </c>
      <c r="F735" t="s">
        <v>154</v>
      </c>
      <c r="G735" t="s">
        <v>154</v>
      </c>
    </row>
    <row r="736" spans="1:7" x14ac:dyDescent="0.2">
      <c r="A736">
        <v>7615</v>
      </c>
      <c r="B736" s="106" t="s">
        <v>606</v>
      </c>
      <c r="C736">
        <v>0.05</v>
      </c>
      <c r="D736" s="106">
        <v>0.05</v>
      </c>
      <c r="E736">
        <v>0.15</v>
      </c>
      <c r="F736">
        <v>0.05</v>
      </c>
      <c r="G736" s="106">
        <v>0.05</v>
      </c>
    </row>
    <row r="737" spans="1:7" x14ac:dyDescent="0.2">
      <c r="A737">
        <v>7616</v>
      </c>
      <c r="B737" s="106" t="s">
        <v>607</v>
      </c>
      <c r="C737">
        <v>0.05</v>
      </c>
      <c r="D737">
        <v>0.05</v>
      </c>
      <c r="E737">
        <v>0.15</v>
      </c>
      <c r="F737">
        <v>0.05</v>
      </c>
      <c r="G737">
        <v>0.05</v>
      </c>
    </row>
    <row r="738" spans="1:7" x14ac:dyDescent="0.2">
      <c r="A738">
        <v>7618</v>
      </c>
      <c r="B738" s="106" t="s">
        <v>1894</v>
      </c>
      <c r="C738">
        <v>0.05</v>
      </c>
      <c r="D738">
        <v>0.05</v>
      </c>
      <c r="E738" s="106">
        <v>0.15</v>
      </c>
      <c r="F738" s="106">
        <v>0.05</v>
      </c>
      <c r="G738" s="106">
        <v>0.05</v>
      </c>
    </row>
    <row r="739" spans="1:7" x14ac:dyDescent="0.2">
      <c r="A739">
        <v>7628</v>
      </c>
      <c r="B739" s="106" t="s">
        <v>608</v>
      </c>
      <c r="C739">
        <v>0.05</v>
      </c>
      <c r="D739">
        <v>0.05</v>
      </c>
      <c r="E739" s="106">
        <v>0.15</v>
      </c>
      <c r="F739">
        <v>0.05</v>
      </c>
      <c r="G739" s="106">
        <v>0.05</v>
      </c>
    </row>
    <row r="740" spans="1:7" x14ac:dyDescent="0.2">
      <c r="A740">
        <v>7630</v>
      </c>
      <c r="B740" s="106" t="s">
        <v>609</v>
      </c>
      <c r="C740">
        <v>0.1</v>
      </c>
      <c r="D740">
        <v>0.1</v>
      </c>
      <c r="E740" s="106">
        <v>0.3</v>
      </c>
      <c r="F740">
        <v>0.1</v>
      </c>
      <c r="G740" s="106">
        <v>0.1</v>
      </c>
    </row>
    <row r="741" spans="1:7" x14ac:dyDescent="0.2">
      <c r="A741">
        <v>7637</v>
      </c>
      <c r="B741" s="106" t="s">
        <v>1928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">
      <c r="A742">
        <v>7649</v>
      </c>
      <c r="B742" s="106" t="s">
        <v>1061</v>
      </c>
      <c r="C742">
        <v>0.15</v>
      </c>
      <c r="D742">
        <v>0.15</v>
      </c>
      <c r="E742">
        <v>0.45</v>
      </c>
      <c r="F742">
        <v>0.1</v>
      </c>
      <c r="G742">
        <v>0.15</v>
      </c>
    </row>
    <row r="743" spans="1:7" x14ac:dyDescent="0.2">
      <c r="A743">
        <v>7718</v>
      </c>
      <c r="B743" s="106" t="s">
        <v>1895</v>
      </c>
      <c r="C743">
        <v>0.05</v>
      </c>
      <c r="D743">
        <v>0</v>
      </c>
      <c r="E743">
        <v>0</v>
      </c>
      <c r="F743">
        <v>0</v>
      </c>
      <c r="G743">
        <v>0</v>
      </c>
    </row>
    <row r="744" spans="1:7" x14ac:dyDescent="0.2">
      <c r="A744">
        <v>7721</v>
      </c>
      <c r="B744" s="106" t="s">
        <v>1896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">
      <c r="A745">
        <v>7723</v>
      </c>
      <c r="B745" s="106" t="s">
        <v>610</v>
      </c>
      <c r="C745">
        <v>0.1</v>
      </c>
      <c r="D745" s="106">
        <v>0.1</v>
      </c>
      <c r="E745">
        <v>0.3</v>
      </c>
      <c r="F745" s="106">
        <v>0.1</v>
      </c>
      <c r="G745" s="106">
        <v>0.1</v>
      </c>
    </row>
    <row r="746" spans="1:7" x14ac:dyDescent="0.2">
      <c r="A746">
        <v>7725</v>
      </c>
      <c r="B746" s="106" t="s">
        <v>2867</v>
      </c>
      <c r="C746">
        <v>0</v>
      </c>
      <c r="D746" s="106" t="s">
        <v>154</v>
      </c>
      <c r="E746" t="s">
        <v>154</v>
      </c>
      <c r="F746" s="106" t="s">
        <v>154</v>
      </c>
      <c r="G746" s="106">
        <v>0</v>
      </c>
    </row>
    <row r="747" spans="1:7" x14ac:dyDescent="0.2">
      <c r="A747">
        <v>7730</v>
      </c>
      <c r="B747" s="106" t="s">
        <v>1878</v>
      </c>
      <c r="C747">
        <v>0.05</v>
      </c>
      <c r="D747">
        <v>0.05</v>
      </c>
      <c r="E747" t="s">
        <v>154</v>
      </c>
      <c r="F747">
        <v>0.05</v>
      </c>
      <c r="G747">
        <v>0.05</v>
      </c>
    </row>
    <row r="748" spans="1:7" x14ac:dyDescent="0.2">
      <c r="A748">
        <v>7733</v>
      </c>
      <c r="B748" s="106" t="s">
        <v>3209</v>
      </c>
      <c r="C748">
        <v>0.05</v>
      </c>
      <c r="D748">
        <v>0.05</v>
      </c>
      <c r="E748">
        <v>0</v>
      </c>
      <c r="F748">
        <v>0</v>
      </c>
      <c r="G748" t="s">
        <v>154</v>
      </c>
    </row>
    <row r="749" spans="1:7" x14ac:dyDescent="0.2">
      <c r="A749">
        <v>7734</v>
      </c>
      <c r="B749" s="106" t="s">
        <v>2089</v>
      </c>
      <c r="C749">
        <v>0</v>
      </c>
      <c r="D749" s="106">
        <v>0</v>
      </c>
      <c r="E749">
        <v>0</v>
      </c>
      <c r="F749" s="106">
        <v>0</v>
      </c>
      <c r="G749">
        <v>0</v>
      </c>
    </row>
    <row r="750" spans="1:7" x14ac:dyDescent="0.2">
      <c r="A750">
        <v>7739</v>
      </c>
      <c r="B750" s="106" t="s">
        <v>1937</v>
      </c>
      <c r="C750">
        <v>0.05</v>
      </c>
      <c r="D750" s="106">
        <v>0</v>
      </c>
      <c r="E750">
        <v>0</v>
      </c>
      <c r="F750" s="106">
        <v>0</v>
      </c>
      <c r="G750">
        <v>0</v>
      </c>
    </row>
    <row r="751" spans="1:7" x14ac:dyDescent="0.2">
      <c r="A751">
        <v>7740</v>
      </c>
      <c r="B751" s="106" t="s">
        <v>3210</v>
      </c>
      <c r="C751">
        <v>0</v>
      </c>
      <c r="D751" s="106">
        <v>0</v>
      </c>
      <c r="E751">
        <v>0</v>
      </c>
      <c r="F751" s="106">
        <v>0</v>
      </c>
      <c r="G751" t="s">
        <v>154</v>
      </c>
    </row>
    <row r="752" spans="1:7" x14ac:dyDescent="0.2">
      <c r="A752">
        <v>7741</v>
      </c>
      <c r="B752" s="106" t="s">
        <v>2778</v>
      </c>
      <c r="C752">
        <v>0.2</v>
      </c>
      <c r="D752">
        <v>0.2</v>
      </c>
      <c r="E752">
        <v>0.45</v>
      </c>
      <c r="F752" s="106">
        <v>0.15</v>
      </c>
      <c r="G752">
        <v>0.2</v>
      </c>
    </row>
    <row r="753" spans="1:7" x14ac:dyDescent="0.2">
      <c r="A753">
        <v>7747</v>
      </c>
      <c r="B753" s="106" t="s">
        <v>2918</v>
      </c>
      <c r="C753">
        <v>0</v>
      </c>
      <c r="D753">
        <v>0</v>
      </c>
      <c r="E753" t="s">
        <v>154</v>
      </c>
      <c r="F753" s="106" t="s">
        <v>154</v>
      </c>
      <c r="G753" s="106" t="s">
        <v>154</v>
      </c>
    </row>
    <row r="754" spans="1:7" x14ac:dyDescent="0.2">
      <c r="A754">
        <v>7751</v>
      </c>
      <c r="B754" s="106" t="s">
        <v>1190</v>
      </c>
      <c r="C754">
        <v>0.5</v>
      </c>
      <c r="D754">
        <v>0</v>
      </c>
      <c r="E754">
        <v>0</v>
      </c>
      <c r="F754" s="106">
        <v>0</v>
      </c>
      <c r="G754" s="106">
        <v>0</v>
      </c>
    </row>
    <row r="755" spans="1:7" x14ac:dyDescent="0.2">
      <c r="A755">
        <v>7780</v>
      </c>
      <c r="B755" s="106" t="s">
        <v>2634</v>
      </c>
      <c r="C755">
        <v>0.1</v>
      </c>
      <c r="D755">
        <v>0.05</v>
      </c>
      <c r="E755" s="106">
        <v>0</v>
      </c>
      <c r="F755">
        <v>0.1</v>
      </c>
      <c r="G755" s="106">
        <v>0</v>
      </c>
    </row>
    <row r="756" spans="1:7" x14ac:dyDescent="0.2">
      <c r="A756">
        <v>7782</v>
      </c>
      <c r="B756" s="106" t="s">
        <v>1337</v>
      </c>
      <c r="C756">
        <v>0</v>
      </c>
      <c r="D756">
        <v>0</v>
      </c>
      <c r="E756" s="106">
        <v>0</v>
      </c>
      <c r="F756">
        <v>0</v>
      </c>
      <c r="G756" s="106">
        <v>0</v>
      </c>
    </row>
    <row r="757" spans="1:7" x14ac:dyDescent="0.2">
      <c r="A757">
        <v>7811</v>
      </c>
      <c r="B757" s="106" t="s">
        <v>2668</v>
      </c>
      <c r="C757">
        <v>0</v>
      </c>
      <c r="D757">
        <v>0</v>
      </c>
      <c r="E757">
        <v>0</v>
      </c>
      <c r="F757" s="106">
        <v>0</v>
      </c>
      <c r="G757">
        <v>0</v>
      </c>
    </row>
    <row r="758" spans="1:7" x14ac:dyDescent="0.2">
      <c r="A758">
        <v>7817</v>
      </c>
      <c r="B758" s="106" t="s">
        <v>3211</v>
      </c>
      <c r="C758">
        <v>0.1</v>
      </c>
      <c r="D758">
        <v>0.1</v>
      </c>
      <c r="E758">
        <v>0.3</v>
      </c>
      <c r="F758">
        <v>0.1</v>
      </c>
      <c r="G758" s="106" t="s">
        <v>154</v>
      </c>
    </row>
    <row r="759" spans="1:7" x14ac:dyDescent="0.2">
      <c r="A759">
        <v>7819</v>
      </c>
      <c r="B759" s="106" t="s">
        <v>837</v>
      </c>
      <c r="C759">
        <v>0.05</v>
      </c>
      <c r="D759">
        <v>0.05</v>
      </c>
      <c r="E759">
        <v>0.15</v>
      </c>
      <c r="F759">
        <v>0.05</v>
      </c>
      <c r="G759">
        <v>0.05</v>
      </c>
    </row>
    <row r="760" spans="1:7" x14ac:dyDescent="0.2">
      <c r="A760">
        <v>7821</v>
      </c>
      <c r="B760" s="106" t="s">
        <v>2373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">
      <c r="A761">
        <v>7822</v>
      </c>
      <c r="B761" s="106" t="s">
        <v>2374</v>
      </c>
      <c r="C761">
        <v>0</v>
      </c>
      <c r="D761" s="106">
        <v>0</v>
      </c>
      <c r="E761" s="106">
        <v>0</v>
      </c>
      <c r="F761" s="106">
        <v>0</v>
      </c>
      <c r="G761">
        <v>0</v>
      </c>
    </row>
    <row r="762" spans="1:7" x14ac:dyDescent="0.2">
      <c r="A762">
        <v>7832</v>
      </c>
      <c r="B762" s="106" t="s">
        <v>1972</v>
      </c>
      <c r="C762">
        <v>0.1</v>
      </c>
      <c r="D762">
        <v>0.1</v>
      </c>
      <c r="E762">
        <v>0</v>
      </c>
      <c r="F762" s="106">
        <v>0.1</v>
      </c>
      <c r="G762" s="106">
        <v>0.05</v>
      </c>
    </row>
    <row r="763" spans="1:7" x14ac:dyDescent="0.2">
      <c r="A763">
        <v>7844</v>
      </c>
      <c r="B763" s="106" t="s">
        <v>3212</v>
      </c>
      <c r="C763">
        <v>0</v>
      </c>
      <c r="D763">
        <v>0</v>
      </c>
      <c r="E763" t="s">
        <v>154</v>
      </c>
      <c r="F763" s="106">
        <v>0</v>
      </c>
      <c r="G763" s="106" t="s">
        <v>154</v>
      </c>
    </row>
    <row r="764" spans="1:7" x14ac:dyDescent="0.2">
      <c r="A764">
        <v>7856</v>
      </c>
      <c r="B764" s="106" t="s">
        <v>3213</v>
      </c>
      <c r="C764">
        <v>0</v>
      </c>
      <c r="D764">
        <v>0</v>
      </c>
      <c r="E764">
        <v>0</v>
      </c>
      <c r="F764" t="s">
        <v>154</v>
      </c>
      <c r="G764" s="106" t="s">
        <v>154</v>
      </c>
    </row>
    <row r="765" spans="1:7" x14ac:dyDescent="0.2">
      <c r="A765">
        <v>7860</v>
      </c>
      <c r="B765" s="106" t="s">
        <v>3214</v>
      </c>
      <c r="C765">
        <v>0</v>
      </c>
      <c r="D765" t="s">
        <v>154</v>
      </c>
      <c r="E765">
        <v>0</v>
      </c>
      <c r="F765" t="s">
        <v>154</v>
      </c>
      <c r="G765" t="s">
        <v>154</v>
      </c>
    </row>
    <row r="766" spans="1:7" x14ac:dyDescent="0.2">
      <c r="A766">
        <v>7862</v>
      </c>
      <c r="B766" s="106" t="s">
        <v>2868</v>
      </c>
      <c r="C766">
        <v>0</v>
      </c>
      <c r="D766" t="s">
        <v>154</v>
      </c>
      <c r="E766" t="s">
        <v>154</v>
      </c>
      <c r="F766" t="s">
        <v>154</v>
      </c>
      <c r="G766">
        <v>0</v>
      </c>
    </row>
    <row r="767" spans="1:7" x14ac:dyDescent="0.2">
      <c r="A767">
        <v>7873</v>
      </c>
      <c r="B767" s="106" t="s">
        <v>1723</v>
      </c>
      <c r="C767">
        <v>0</v>
      </c>
      <c r="D767">
        <v>0</v>
      </c>
      <c r="E767">
        <v>0.15</v>
      </c>
      <c r="F767">
        <v>0</v>
      </c>
      <c r="G767">
        <v>0</v>
      </c>
    </row>
    <row r="768" spans="1:7" x14ac:dyDescent="0.2">
      <c r="A768">
        <v>7874</v>
      </c>
      <c r="B768" s="106" t="s">
        <v>2505</v>
      </c>
      <c r="C768">
        <v>0</v>
      </c>
      <c r="D768">
        <v>0</v>
      </c>
      <c r="E768" t="s">
        <v>154</v>
      </c>
      <c r="F768" s="106">
        <v>0.05</v>
      </c>
      <c r="G768">
        <v>0</v>
      </c>
    </row>
    <row r="769" spans="1:7" x14ac:dyDescent="0.2">
      <c r="A769">
        <v>7885</v>
      </c>
      <c r="B769" s="106" t="s">
        <v>2869</v>
      </c>
      <c r="C769">
        <v>0.05</v>
      </c>
      <c r="D769">
        <v>0</v>
      </c>
      <c r="E769">
        <v>0.15</v>
      </c>
      <c r="F769" s="106">
        <v>0</v>
      </c>
      <c r="G769">
        <v>0</v>
      </c>
    </row>
    <row r="770" spans="1:7" x14ac:dyDescent="0.2">
      <c r="A770">
        <v>7888</v>
      </c>
      <c r="B770" s="106" t="s">
        <v>2044</v>
      </c>
      <c r="C770">
        <v>0</v>
      </c>
      <c r="D770">
        <v>0</v>
      </c>
      <c r="E770" s="106">
        <v>0</v>
      </c>
      <c r="F770" s="106">
        <v>0</v>
      </c>
      <c r="G770" s="106">
        <v>0</v>
      </c>
    </row>
    <row r="771" spans="1:7" x14ac:dyDescent="0.2">
      <c r="A771">
        <v>7905</v>
      </c>
      <c r="B771" s="106" t="s">
        <v>2669</v>
      </c>
      <c r="C771">
        <v>0</v>
      </c>
      <c r="D771">
        <v>0</v>
      </c>
      <c r="E771" s="106">
        <v>0</v>
      </c>
      <c r="F771" s="106">
        <v>0</v>
      </c>
      <c r="G771" s="106">
        <v>0.05</v>
      </c>
    </row>
    <row r="772" spans="1:7" x14ac:dyDescent="0.2">
      <c r="A772">
        <v>7911</v>
      </c>
      <c r="B772" s="106" t="s">
        <v>3215</v>
      </c>
      <c r="C772">
        <v>0</v>
      </c>
      <c r="D772" s="106">
        <v>0</v>
      </c>
      <c r="E772">
        <v>0</v>
      </c>
      <c r="F772" s="106">
        <v>0</v>
      </c>
      <c r="G772" t="s">
        <v>154</v>
      </c>
    </row>
    <row r="773" spans="1:7" x14ac:dyDescent="0.2">
      <c r="A773">
        <v>7912</v>
      </c>
      <c r="B773" s="106" t="s">
        <v>3216</v>
      </c>
      <c r="C773">
        <v>0</v>
      </c>
      <c r="D773">
        <v>0</v>
      </c>
      <c r="E773">
        <v>0</v>
      </c>
      <c r="F773">
        <v>0</v>
      </c>
      <c r="G773" t="s">
        <v>154</v>
      </c>
    </row>
    <row r="774" spans="1:7" x14ac:dyDescent="0.2">
      <c r="A774">
        <v>7914</v>
      </c>
      <c r="B774" s="106" t="s">
        <v>2013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">
      <c r="A775">
        <v>7915</v>
      </c>
      <c r="B775" s="106" t="s">
        <v>2090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">
      <c r="A776">
        <v>7916</v>
      </c>
      <c r="B776" s="106" t="s">
        <v>612</v>
      </c>
      <c r="C776">
        <v>0.05</v>
      </c>
      <c r="D776">
        <v>0.05</v>
      </c>
      <c r="E776">
        <v>0.15</v>
      </c>
      <c r="F776">
        <v>0.05</v>
      </c>
      <c r="G776" s="106">
        <v>0.05</v>
      </c>
    </row>
    <row r="777" spans="1:7" x14ac:dyDescent="0.2">
      <c r="A777">
        <v>7917</v>
      </c>
      <c r="B777" s="106" t="s">
        <v>2595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">
      <c r="A778">
        <v>7921</v>
      </c>
      <c r="B778" s="106" t="s">
        <v>1855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">
      <c r="A779">
        <v>7931</v>
      </c>
      <c r="B779" s="106" t="s">
        <v>2596</v>
      </c>
      <c r="C779">
        <v>0.05</v>
      </c>
      <c r="D779">
        <v>0.05</v>
      </c>
      <c r="E779">
        <v>0</v>
      </c>
      <c r="F779">
        <v>0</v>
      </c>
      <c r="G779">
        <v>0.05</v>
      </c>
    </row>
    <row r="780" spans="1:7" x14ac:dyDescent="0.2">
      <c r="A780">
        <v>7936</v>
      </c>
      <c r="B780" s="106" t="s">
        <v>2870</v>
      </c>
      <c r="C780">
        <v>0.05</v>
      </c>
      <c r="D780">
        <v>0.05</v>
      </c>
      <c r="E780">
        <v>0</v>
      </c>
      <c r="F780">
        <v>0.05</v>
      </c>
      <c r="G780">
        <v>0</v>
      </c>
    </row>
    <row r="781" spans="1:7" x14ac:dyDescent="0.2">
      <c r="A781">
        <v>7942</v>
      </c>
      <c r="B781" s="106" t="s">
        <v>3217</v>
      </c>
      <c r="C781">
        <v>0</v>
      </c>
      <c r="D781">
        <v>0</v>
      </c>
      <c r="E781" t="s">
        <v>154</v>
      </c>
      <c r="F781" t="s">
        <v>154</v>
      </c>
      <c r="G781" t="s">
        <v>154</v>
      </c>
    </row>
    <row r="782" spans="1:7" x14ac:dyDescent="0.2">
      <c r="A782">
        <v>7943</v>
      </c>
      <c r="B782" s="106" t="s">
        <v>1466</v>
      </c>
      <c r="C782">
        <v>0.05</v>
      </c>
      <c r="D782">
        <v>0</v>
      </c>
      <c r="E782">
        <v>0</v>
      </c>
      <c r="F782" s="106">
        <v>0</v>
      </c>
      <c r="G782" s="106">
        <v>0</v>
      </c>
    </row>
    <row r="783" spans="1:7" x14ac:dyDescent="0.2">
      <c r="A783">
        <v>7947</v>
      </c>
      <c r="B783" s="106" t="s">
        <v>2642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">
      <c r="A784">
        <v>7949</v>
      </c>
      <c r="B784" s="106" t="s">
        <v>1006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">
      <c r="A785">
        <v>7951</v>
      </c>
      <c r="B785" s="106" t="s">
        <v>1131</v>
      </c>
      <c r="C785">
        <v>0.1</v>
      </c>
      <c r="D785">
        <v>0.1</v>
      </c>
      <c r="E785">
        <v>0.3</v>
      </c>
      <c r="F785">
        <v>0.1</v>
      </c>
      <c r="G785">
        <v>0.05</v>
      </c>
    </row>
    <row r="786" spans="1:7" x14ac:dyDescent="0.2">
      <c r="A786">
        <v>7952</v>
      </c>
      <c r="B786" s="106" t="s">
        <v>3218</v>
      </c>
      <c r="C786">
        <v>0</v>
      </c>
      <c r="D786">
        <v>0</v>
      </c>
      <c r="E786" t="s">
        <v>154</v>
      </c>
      <c r="F786">
        <v>0</v>
      </c>
      <c r="G786" t="s">
        <v>154</v>
      </c>
    </row>
    <row r="787" spans="1:7" x14ac:dyDescent="0.2">
      <c r="A787">
        <v>7956</v>
      </c>
      <c r="B787" s="106" t="s">
        <v>2635</v>
      </c>
      <c r="C787">
        <v>0.1</v>
      </c>
      <c r="D787">
        <v>0.05</v>
      </c>
      <c r="E787">
        <v>0.15</v>
      </c>
      <c r="F787">
        <v>0.1</v>
      </c>
      <c r="G787">
        <v>0</v>
      </c>
    </row>
    <row r="788" spans="1:7" x14ac:dyDescent="0.2">
      <c r="A788">
        <v>7962</v>
      </c>
      <c r="B788" s="106" t="s">
        <v>613</v>
      </c>
      <c r="C788">
        <v>0.05</v>
      </c>
      <c r="D788">
        <v>0.05</v>
      </c>
      <c r="E788">
        <v>0.15</v>
      </c>
      <c r="F788">
        <v>0.05</v>
      </c>
      <c r="G788">
        <v>0.05</v>
      </c>
    </row>
    <row r="789" spans="1:7" x14ac:dyDescent="0.2">
      <c r="A789">
        <v>7965</v>
      </c>
      <c r="B789" s="106" t="s">
        <v>614</v>
      </c>
      <c r="C789">
        <v>0.05</v>
      </c>
      <c r="D789">
        <v>0.05</v>
      </c>
      <c r="E789">
        <v>0</v>
      </c>
      <c r="F789">
        <v>0</v>
      </c>
      <c r="G789">
        <v>0.05</v>
      </c>
    </row>
    <row r="790" spans="1:7" x14ac:dyDescent="0.2">
      <c r="A790">
        <v>7966</v>
      </c>
      <c r="B790" s="106" t="s">
        <v>838</v>
      </c>
      <c r="C790">
        <v>0.05</v>
      </c>
      <c r="D790">
        <v>0.05</v>
      </c>
      <c r="E790">
        <v>0.15</v>
      </c>
      <c r="F790">
        <v>0.05</v>
      </c>
      <c r="G790">
        <v>0.05</v>
      </c>
    </row>
    <row r="791" spans="1:7" x14ac:dyDescent="0.2">
      <c r="A791">
        <v>7971</v>
      </c>
      <c r="B791" s="106" t="s">
        <v>3219</v>
      </c>
      <c r="C791">
        <v>0</v>
      </c>
      <c r="D791">
        <v>0</v>
      </c>
      <c r="E791">
        <v>0</v>
      </c>
      <c r="F791" t="s">
        <v>154</v>
      </c>
      <c r="G791" t="s">
        <v>154</v>
      </c>
    </row>
    <row r="792" spans="1:7" x14ac:dyDescent="0.2">
      <c r="A792">
        <v>7974</v>
      </c>
      <c r="B792" s="106" t="s">
        <v>2473</v>
      </c>
      <c r="C792">
        <v>0.75</v>
      </c>
      <c r="D792" t="s">
        <v>154</v>
      </c>
      <c r="E792">
        <v>2.4</v>
      </c>
      <c r="F792">
        <v>0.85</v>
      </c>
      <c r="G792" s="106">
        <v>0.85</v>
      </c>
    </row>
    <row r="793" spans="1:7" x14ac:dyDescent="0.2">
      <c r="A793">
        <v>7976</v>
      </c>
      <c r="B793" s="106" t="s">
        <v>936</v>
      </c>
      <c r="C793">
        <v>0</v>
      </c>
      <c r="D793" t="s">
        <v>154</v>
      </c>
      <c r="E793" t="s">
        <v>154</v>
      </c>
      <c r="F793">
        <v>0</v>
      </c>
      <c r="G793" t="s">
        <v>154</v>
      </c>
    </row>
    <row r="794" spans="1:7" x14ac:dyDescent="0.2">
      <c r="A794">
        <v>7984</v>
      </c>
      <c r="B794" s="106" t="s">
        <v>615</v>
      </c>
      <c r="C794">
        <v>0</v>
      </c>
      <c r="D794">
        <v>0</v>
      </c>
      <c r="E794" t="s">
        <v>154</v>
      </c>
      <c r="F794">
        <v>0</v>
      </c>
      <c r="G794" t="s">
        <v>154</v>
      </c>
    </row>
    <row r="795" spans="1:7" x14ac:dyDescent="0.2">
      <c r="A795">
        <v>7987</v>
      </c>
      <c r="B795" s="106" t="s">
        <v>2045</v>
      </c>
      <c r="C795">
        <v>0</v>
      </c>
      <c r="D795">
        <v>0</v>
      </c>
      <c r="E795" t="s">
        <v>154</v>
      </c>
      <c r="F795">
        <v>0</v>
      </c>
      <c r="G795">
        <v>0</v>
      </c>
    </row>
    <row r="796" spans="1:7" x14ac:dyDescent="0.2">
      <c r="A796">
        <v>7988</v>
      </c>
      <c r="B796" s="106" t="s">
        <v>3220</v>
      </c>
      <c r="C796">
        <v>0.05</v>
      </c>
      <c r="D796">
        <v>0.05</v>
      </c>
      <c r="E796" s="106" t="s">
        <v>154</v>
      </c>
      <c r="F796">
        <v>0.05</v>
      </c>
      <c r="G796" t="s">
        <v>154</v>
      </c>
    </row>
    <row r="797" spans="1:7" x14ac:dyDescent="0.2">
      <c r="A797">
        <v>7989</v>
      </c>
      <c r="B797" s="106" t="s">
        <v>2871</v>
      </c>
      <c r="C797">
        <v>0.55000000000000004</v>
      </c>
      <c r="D797">
        <v>0</v>
      </c>
      <c r="E797">
        <v>0</v>
      </c>
      <c r="F797">
        <v>0</v>
      </c>
      <c r="G797">
        <v>0</v>
      </c>
    </row>
    <row r="798" spans="1:7" x14ac:dyDescent="0.2">
      <c r="A798">
        <v>7990</v>
      </c>
      <c r="B798" s="106" t="s">
        <v>2670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">
      <c r="A799">
        <v>7994</v>
      </c>
      <c r="B799" s="106" t="s">
        <v>3221</v>
      </c>
      <c r="C799">
        <v>0</v>
      </c>
      <c r="D799">
        <v>0</v>
      </c>
      <c r="E799" t="s">
        <v>154</v>
      </c>
      <c r="F799" t="s">
        <v>154</v>
      </c>
      <c r="G799" t="s">
        <v>154</v>
      </c>
    </row>
    <row r="800" spans="1:7" x14ac:dyDescent="0.2">
      <c r="A800">
        <v>8001</v>
      </c>
      <c r="B800" s="106" t="s">
        <v>1724</v>
      </c>
      <c r="C800">
        <v>0.05</v>
      </c>
      <c r="D800">
        <v>0.05</v>
      </c>
      <c r="E800">
        <v>0.15</v>
      </c>
      <c r="F800">
        <v>0.05</v>
      </c>
      <c r="G800" s="106">
        <v>0.05</v>
      </c>
    </row>
    <row r="801" spans="1:7" x14ac:dyDescent="0.2">
      <c r="A801">
        <v>8008</v>
      </c>
      <c r="B801" s="106" t="s">
        <v>616</v>
      </c>
      <c r="C801">
        <v>0.05</v>
      </c>
      <c r="D801">
        <v>0.05</v>
      </c>
      <c r="E801">
        <v>0.15</v>
      </c>
      <c r="F801">
        <v>0.05</v>
      </c>
      <c r="G801" s="106">
        <v>0.05</v>
      </c>
    </row>
    <row r="802" spans="1:7" x14ac:dyDescent="0.2">
      <c r="A802">
        <v>8011</v>
      </c>
      <c r="B802" s="106" t="s">
        <v>617</v>
      </c>
      <c r="C802">
        <v>0.05</v>
      </c>
      <c r="D802">
        <v>0.05</v>
      </c>
      <c r="E802">
        <v>0.15</v>
      </c>
      <c r="F802">
        <v>0.05</v>
      </c>
      <c r="G802">
        <v>0.05</v>
      </c>
    </row>
    <row r="803" spans="1:7" x14ac:dyDescent="0.2">
      <c r="A803">
        <v>8012</v>
      </c>
      <c r="B803" s="106" t="s">
        <v>1055</v>
      </c>
      <c r="C803">
        <v>0</v>
      </c>
      <c r="D803">
        <v>0</v>
      </c>
      <c r="E803">
        <v>0</v>
      </c>
      <c r="F803">
        <v>0</v>
      </c>
      <c r="G803" s="106">
        <v>0</v>
      </c>
    </row>
    <row r="804" spans="1:7" x14ac:dyDescent="0.2">
      <c r="A804">
        <v>8013</v>
      </c>
      <c r="B804" s="106" t="s">
        <v>3222</v>
      </c>
      <c r="C804">
        <v>0</v>
      </c>
      <c r="D804">
        <v>0.05</v>
      </c>
      <c r="E804">
        <v>0</v>
      </c>
      <c r="F804" t="s">
        <v>154</v>
      </c>
      <c r="G804" t="s">
        <v>154</v>
      </c>
    </row>
    <row r="805" spans="1:7" x14ac:dyDescent="0.2">
      <c r="A805">
        <v>8014</v>
      </c>
      <c r="B805" s="106" t="s">
        <v>3223</v>
      </c>
      <c r="C805">
        <v>0</v>
      </c>
      <c r="D805">
        <v>0</v>
      </c>
      <c r="E805" t="s">
        <v>154</v>
      </c>
      <c r="F805">
        <v>0</v>
      </c>
      <c r="G805" t="s">
        <v>154</v>
      </c>
    </row>
    <row r="806" spans="1:7" x14ac:dyDescent="0.2">
      <c r="A806">
        <v>8015</v>
      </c>
      <c r="B806" s="106" t="s">
        <v>3224</v>
      </c>
      <c r="C806">
        <v>0</v>
      </c>
      <c r="D806">
        <v>0</v>
      </c>
      <c r="E806">
        <v>0</v>
      </c>
      <c r="F806">
        <v>0</v>
      </c>
      <c r="G806" t="s">
        <v>154</v>
      </c>
    </row>
    <row r="807" spans="1:7" x14ac:dyDescent="0.2">
      <c r="A807">
        <v>8016</v>
      </c>
      <c r="B807" s="106" t="s">
        <v>1897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">
      <c r="A808">
        <v>8018</v>
      </c>
      <c r="B808" s="106" t="s">
        <v>1725</v>
      </c>
      <c r="C808">
        <v>0</v>
      </c>
      <c r="D808">
        <v>0</v>
      </c>
      <c r="E808">
        <v>0.15</v>
      </c>
      <c r="F808" s="106">
        <v>0.05</v>
      </c>
      <c r="G808" s="106">
        <v>0.05</v>
      </c>
    </row>
    <row r="809" spans="1:7" x14ac:dyDescent="0.2">
      <c r="A809">
        <v>8020</v>
      </c>
      <c r="B809" s="106" t="s">
        <v>972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">
      <c r="A810">
        <v>8028</v>
      </c>
      <c r="B810" s="106" t="s">
        <v>1992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">
      <c r="A811">
        <v>8031</v>
      </c>
      <c r="B811" s="106" t="s">
        <v>618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">
      <c r="A812">
        <v>8032</v>
      </c>
      <c r="B812" s="106" t="s">
        <v>964</v>
      </c>
      <c r="C812">
        <v>0.1</v>
      </c>
      <c r="D812">
        <v>0.1</v>
      </c>
      <c r="E812">
        <v>0.3</v>
      </c>
      <c r="F812">
        <v>0.1</v>
      </c>
      <c r="G812">
        <v>0.1</v>
      </c>
    </row>
    <row r="813" spans="1:7" x14ac:dyDescent="0.2">
      <c r="A813">
        <v>8035</v>
      </c>
      <c r="B813" s="106" t="s">
        <v>2779</v>
      </c>
      <c r="C813">
        <v>0.45</v>
      </c>
      <c r="D813">
        <v>0.45</v>
      </c>
      <c r="E813">
        <v>1.35</v>
      </c>
      <c r="F813">
        <v>0.45</v>
      </c>
      <c r="G813">
        <v>0</v>
      </c>
    </row>
    <row r="814" spans="1:7" x14ac:dyDescent="0.2">
      <c r="A814">
        <v>8038</v>
      </c>
      <c r="B814" s="106" t="s">
        <v>929</v>
      </c>
      <c r="C814">
        <v>0.1</v>
      </c>
      <c r="D814">
        <v>0.1</v>
      </c>
      <c r="E814">
        <v>0.15</v>
      </c>
      <c r="F814">
        <v>0.1</v>
      </c>
      <c r="G814">
        <v>0.1</v>
      </c>
    </row>
    <row r="815" spans="1:7" x14ac:dyDescent="0.2">
      <c r="A815">
        <v>8041</v>
      </c>
      <c r="B815" s="106" t="s">
        <v>2506</v>
      </c>
      <c r="C815">
        <v>0</v>
      </c>
      <c r="D815">
        <v>0.05</v>
      </c>
      <c r="E815" t="s">
        <v>154</v>
      </c>
      <c r="F815" t="s">
        <v>154</v>
      </c>
      <c r="G815">
        <v>0.05</v>
      </c>
    </row>
    <row r="816" spans="1:7" x14ac:dyDescent="0.2">
      <c r="A816">
        <v>8043</v>
      </c>
      <c r="B816" s="106" t="s">
        <v>3225</v>
      </c>
      <c r="C816">
        <v>0</v>
      </c>
      <c r="D816" t="s">
        <v>154</v>
      </c>
      <c r="E816" t="s">
        <v>154</v>
      </c>
      <c r="F816">
        <v>0</v>
      </c>
      <c r="G816" t="s">
        <v>154</v>
      </c>
    </row>
    <row r="817" spans="1:7" x14ac:dyDescent="0.2">
      <c r="A817">
        <v>8051</v>
      </c>
      <c r="B817" s="106" t="s">
        <v>2543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">
      <c r="A818">
        <v>8052</v>
      </c>
      <c r="B818" s="106" t="s">
        <v>2872</v>
      </c>
      <c r="C818">
        <v>0.05</v>
      </c>
      <c r="D818">
        <v>0.05</v>
      </c>
      <c r="E818" t="s">
        <v>154</v>
      </c>
      <c r="F818">
        <v>0.05</v>
      </c>
      <c r="G818">
        <v>0.05</v>
      </c>
    </row>
    <row r="819" spans="1:7" x14ac:dyDescent="0.2">
      <c r="A819">
        <v>8053</v>
      </c>
      <c r="B819" s="106" t="s">
        <v>1470</v>
      </c>
      <c r="C819">
        <v>0</v>
      </c>
      <c r="D819">
        <v>0</v>
      </c>
      <c r="E819" t="s">
        <v>154</v>
      </c>
      <c r="F819" s="106">
        <v>0</v>
      </c>
      <c r="G819" s="106" t="s">
        <v>154</v>
      </c>
    </row>
    <row r="820" spans="1:7" x14ac:dyDescent="0.2">
      <c r="A820">
        <v>8059</v>
      </c>
      <c r="B820" s="106" t="s">
        <v>619</v>
      </c>
      <c r="C820">
        <v>0</v>
      </c>
      <c r="D820">
        <v>0</v>
      </c>
      <c r="E820">
        <v>0</v>
      </c>
      <c r="F820" s="106">
        <v>0</v>
      </c>
      <c r="G820" s="106">
        <v>0</v>
      </c>
    </row>
    <row r="821" spans="1:7" x14ac:dyDescent="0.2">
      <c r="A821">
        <v>8060</v>
      </c>
      <c r="B821" s="106" t="s">
        <v>776</v>
      </c>
      <c r="C821">
        <v>0.05</v>
      </c>
      <c r="D821">
        <v>0</v>
      </c>
      <c r="E821">
        <v>0.15</v>
      </c>
      <c r="F821">
        <v>0.05</v>
      </c>
      <c r="G821">
        <v>0.05</v>
      </c>
    </row>
    <row r="822" spans="1:7" x14ac:dyDescent="0.2">
      <c r="A822">
        <v>8068</v>
      </c>
      <c r="B822" s="106" t="s">
        <v>1726</v>
      </c>
      <c r="C822">
        <v>0.1</v>
      </c>
      <c r="D822">
        <v>0.1</v>
      </c>
      <c r="E822">
        <v>0.3</v>
      </c>
      <c r="F822">
        <v>0.05</v>
      </c>
      <c r="G822">
        <v>0.05</v>
      </c>
    </row>
    <row r="823" spans="1:7" x14ac:dyDescent="0.2">
      <c r="A823">
        <v>8074</v>
      </c>
      <c r="B823" s="106" t="s">
        <v>2507</v>
      </c>
      <c r="C823">
        <v>0.05</v>
      </c>
      <c r="D823">
        <v>0.05</v>
      </c>
      <c r="E823">
        <v>0.15</v>
      </c>
      <c r="F823">
        <v>0.05</v>
      </c>
      <c r="G823">
        <v>0.05</v>
      </c>
    </row>
    <row r="824" spans="1:7" x14ac:dyDescent="0.2">
      <c r="A824">
        <v>8077</v>
      </c>
      <c r="B824" s="106" t="s">
        <v>1727</v>
      </c>
      <c r="C824">
        <v>0</v>
      </c>
      <c r="D824">
        <v>0.05</v>
      </c>
      <c r="E824">
        <v>0.15</v>
      </c>
      <c r="F824">
        <v>0.05</v>
      </c>
      <c r="G824">
        <v>0.05</v>
      </c>
    </row>
    <row r="825" spans="1:7" x14ac:dyDescent="0.2">
      <c r="A825">
        <v>8079</v>
      </c>
      <c r="B825" s="106" t="s">
        <v>620</v>
      </c>
      <c r="C825">
        <v>0.1</v>
      </c>
      <c r="D825">
        <v>0.1</v>
      </c>
      <c r="E825">
        <v>0.3</v>
      </c>
      <c r="F825">
        <v>0.1</v>
      </c>
      <c r="G825">
        <v>0.1</v>
      </c>
    </row>
    <row r="826" spans="1:7" x14ac:dyDescent="0.2">
      <c r="A826">
        <v>8087</v>
      </c>
      <c r="B826" s="106" t="s">
        <v>2873</v>
      </c>
      <c r="C826">
        <v>0.05</v>
      </c>
      <c r="D826" t="s">
        <v>154</v>
      </c>
      <c r="E826">
        <v>0.15</v>
      </c>
      <c r="F826" t="s">
        <v>154</v>
      </c>
      <c r="G826">
        <v>0.05</v>
      </c>
    </row>
    <row r="827" spans="1:7" x14ac:dyDescent="0.2">
      <c r="A827">
        <v>8088</v>
      </c>
      <c r="B827" s="106" t="s">
        <v>1728</v>
      </c>
      <c r="C827">
        <v>0.05</v>
      </c>
      <c r="D827">
        <v>0.05</v>
      </c>
      <c r="E827">
        <v>0.15</v>
      </c>
      <c r="F827">
        <v>0.05</v>
      </c>
      <c r="G827">
        <v>0.05</v>
      </c>
    </row>
    <row r="828" spans="1:7" x14ac:dyDescent="0.2">
      <c r="A828">
        <v>8089</v>
      </c>
      <c r="B828" s="106" t="s">
        <v>2508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">
      <c r="A829">
        <v>8090</v>
      </c>
      <c r="B829" s="106" t="s">
        <v>3226</v>
      </c>
      <c r="C829">
        <v>0</v>
      </c>
      <c r="D829" t="s">
        <v>154</v>
      </c>
      <c r="E829" t="s">
        <v>154</v>
      </c>
      <c r="F829" t="s">
        <v>154</v>
      </c>
      <c r="G829" t="s">
        <v>154</v>
      </c>
    </row>
    <row r="830" spans="1:7" x14ac:dyDescent="0.2">
      <c r="A830">
        <v>8091</v>
      </c>
      <c r="B830" s="106" t="s">
        <v>3227</v>
      </c>
      <c r="C830">
        <v>0</v>
      </c>
      <c r="D830">
        <v>0</v>
      </c>
      <c r="E830" t="s">
        <v>154</v>
      </c>
      <c r="F830" t="s">
        <v>154</v>
      </c>
      <c r="G830" t="s">
        <v>154</v>
      </c>
    </row>
    <row r="831" spans="1:7" x14ac:dyDescent="0.2">
      <c r="A831">
        <v>8097</v>
      </c>
      <c r="B831" s="106" t="s">
        <v>1729</v>
      </c>
      <c r="C831">
        <v>0.05</v>
      </c>
      <c r="D831">
        <v>0.05</v>
      </c>
      <c r="E831">
        <v>0.15</v>
      </c>
      <c r="F831">
        <v>0.05</v>
      </c>
      <c r="G831">
        <v>0.05</v>
      </c>
    </row>
    <row r="832" spans="1:7" x14ac:dyDescent="0.2">
      <c r="A832">
        <v>8101</v>
      </c>
      <c r="B832" s="106" t="s">
        <v>3228</v>
      </c>
      <c r="C832">
        <v>0</v>
      </c>
      <c r="D832">
        <v>0</v>
      </c>
      <c r="E832">
        <v>0</v>
      </c>
      <c r="F832" t="s">
        <v>154</v>
      </c>
      <c r="G832" t="s">
        <v>154</v>
      </c>
    </row>
    <row r="833" spans="1:7" x14ac:dyDescent="0.2">
      <c r="A833">
        <v>8103</v>
      </c>
      <c r="B833" s="106" t="s">
        <v>621</v>
      </c>
      <c r="C833">
        <v>0.05</v>
      </c>
      <c r="D833">
        <v>0.05</v>
      </c>
      <c r="E833">
        <v>0.15</v>
      </c>
      <c r="F833">
        <v>0.05</v>
      </c>
      <c r="G833">
        <v>0</v>
      </c>
    </row>
    <row r="834" spans="1:7" x14ac:dyDescent="0.2">
      <c r="A834">
        <v>8111</v>
      </c>
      <c r="B834" s="106" t="s">
        <v>1217</v>
      </c>
      <c r="C834">
        <v>0.15</v>
      </c>
      <c r="D834">
        <v>0.15</v>
      </c>
      <c r="E834">
        <v>0.45</v>
      </c>
      <c r="F834">
        <v>0.15</v>
      </c>
      <c r="G834">
        <v>0.15</v>
      </c>
    </row>
    <row r="835" spans="1:7" x14ac:dyDescent="0.2">
      <c r="A835">
        <v>8113</v>
      </c>
      <c r="B835" s="106" t="s">
        <v>1144</v>
      </c>
      <c r="C835">
        <v>0.2</v>
      </c>
      <c r="D835">
        <v>0.1</v>
      </c>
      <c r="E835">
        <v>0.3</v>
      </c>
      <c r="F835">
        <v>0.1</v>
      </c>
      <c r="G835">
        <v>0.1</v>
      </c>
    </row>
    <row r="836" spans="1:7" x14ac:dyDescent="0.2">
      <c r="A836">
        <v>8114</v>
      </c>
      <c r="B836" s="106" t="s">
        <v>622</v>
      </c>
      <c r="C836">
        <v>0.05</v>
      </c>
      <c r="D836">
        <v>0.05</v>
      </c>
      <c r="E836">
        <v>0.15</v>
      </c>
      <c r="F836">
        <v>0.55000000000000004</v>
      </c>
      <c r="G836">
        <v>0.05</v>
      </c>
    </row>
    <row r="837" spans="1:7" x14ac:dyDescent="0.2">
      <c r="A837">
        <v>8118</v>
      </c>
      <c r="B837" s="106" t="s">
        <v>2636</v>
      </c>
      <c r="C837">
        <v>0.05</v>
      </c>
      <c r="D837">
        <v>0.05</v>
      </c>
      <c r="E837">
        <v>0.15</v>
      </c>
      <c r="F837">
        <v>0.05</v>
      </c>
      <c r="G837">
        <v>0.05</v>
      </c>
    </row>
    <row r="838" spans="1:7" x14ac:dyDescent="0.2">
      <c r="A838">
        <v>8127</v>
      </c>
      <c r="B838" s="106" t="s">
        <v>2597</v>
      </c>
      <c r="C838">
        <v>0.05</v>
      </c>
      <c r="D838">
        <v>0.05</v>
      </c>
      <c r="E838" s="106">
        <v>0</v>
      </c>
      <c r="F838">
        <v>0.05</v>
      </c>
      <c r="G838">
        <v>0</v>
      </c>
    </row>
    <row r="839" spans="1:7" x14ac:dyDescent="0.2">
      <c r="A839">
        <v>8130</v>
      </c>
      <c r="B839" s="106" t="s">
        <v>3229</v>
      </c>
      <c r="C839">
        <v>0</v>
      </c>
      <c r="D839">
        <v>0</v>
      </c>
      <c r="E839">
        <v>0</v>
      </c>
      <c r="F839" t="s">
        <v>154</v>
      </c>
      <c r="G839" t="s">
        <v>154</v>
      </c>
    </row>
    <row r="840" spans="1:7" x14ac:dyDescent="0.2">
      <c r="A840">
        <v>8131</v>
      </c>
      <c r="B840" s="106" t="s">
        <v>1218</v>
      </c>
      <c r="C840">
        <v>0.05</v>
      </c>
      <c r="D840">
        <v>0.05</v>
      </c>
      <c r="E840">
        <v>0.15</v>
      </c>
      <c r="F840">
        <v>0.05</v>
      </c>
      <c r="G840">
        <v>0.05</v>
      </c>
    </row>
    <row r="841" spans="1:7" x14ac:dyDescent="0.2">
      <c r="A841">
        <v>8132</v>
      </c>
      <c r="B841" s="106" t="s">
        <v>623</v>
      </c>
      <c r="C841">
        <v>0.1</v>
      </c>
      <c r="D841">
        <v>0.15</v>
      </c>
      <c r="E841">
        <v>0.3</v>
      </c>
      <c r="F841">
        <v>0.1</v>
      </c>
      <c r="G841">
        <v>0.15</v>
      </c>
    </row>
    <row r="842" spans="1:7" x14ac:dyDescent="0.2">
      <c r="A842">
        <v>8136</v>
      </c>
      <c r="B842" s="106" t="s">
        <v>965</v>
      </c>
      <c r="C842">
        <v>0.05</v>
      </c>
      <c r="D842">
        <v>0.05</v>
      </c>
      <c r="E842">
        <v>0.15</v>
      </c>
      <c r="F842">
        <v>0.05</v>
      </c>
      <c r="G842">
        <v>0.05</v>
      </c>
    </row>
    <row r="843" spans="1:7" x14ac:dyDescent="0.2">
      <c r="A843">
        <v>8140</v>
      </c>
      <c r="B843" s="106" t="s">
        <v>624</v>
      </c>
      <c r="C843">
        <v>0.05</v>
      </c>
      <c r="D843">
        <v>0.05</v>
      </c>
      <c r="E843" t="s">
        <v>154</v>
      </c>
      <c r="F843">
        <v>0.05</v>
      </c>
      <c r="G843">
        <v>0.05</v>
      </c>
    </row>
    <row r="844" spans="1:7" x14ac:dyDescent="0.2">
      <c r="A844">
        <v>8141</v>
      </c>
      <c r="B844" s="106" t="s">
        <v>625</v>
      </c>
      <c r="C844">
        <v>0.05</v>
      </c>
      <c r="D844">
        <v>0.05</v>
      </c>
      <c r="E844">
        <v>0.15</v>
      </c>
      <c r="F844">
        <v>0.05</v>
      </c>
      <c r="G844">
        <v>0.05</v>
      </c>
    </row>
    <row r="845" spans="1:7" x14ac:dyDescent="0.2">
      <c r="A845">
        <v>8142</v>
      </c>
      <c r="B845" s="106" t="s">
        <v>626</v>
      </c>
      <c r="C845">
        <v>0.05</v>
      </c>
      <c r="D845">
        <v>0.05</v>
      </c>
      <c r="E845">
        <v>0.15</v>
      </c>
      <c r="F845">
        <v>0.05</v>
      </c>
      <c r="G845">
        <v>0.05</v>
      </c>
    </row>
    <row r="846" spans="1:7" x14ac:dyDescent="0.2">
      <c r="A846">
        <v>8150</v>
      </c>
      <c r="B846" s="106" t="s">
        <v>2637</v>
      </c>
      <c r="C846">
        <v>0</v>
      </c>
      <c r="D846">
        <v>0</v>
      </c>
      <c r="E846">
        <v>0</v>
      </c>
      <c r="F846" s="106">
        <v>0</v>
      </c>
      <c r="G846" s="106">
        <v>0</v>
      </c>
    </row>
    <row r="847" spans="1:7" x14ac:dyDescent="0.2">
      <c r="A847">
        <v>8153</v>
      </c>
      <c r="B847" s="106" t="s">
        <v>627</v>
      </c>
      <c r="C847">
        <v>0.05</v>
      </c>
      <c r="D847">
        <v>0.05</v>
      </c>
      <c r="E847">
        <v>0.15</v>
      </c>
      <c r="F847" s="106">
        <v>0.05</v>
      </c>
      <c r="G847" s="106">
        <v>0.05</v>
      </c>
    </row>
    <row r="848" spans="1:7" x14ac:dyDescent="0.2">
      <c r="A848">
        <v>8157</v>
      </c>
      <c r="B848" s="106" t="s">
        <v>3230</v>
      </c>
      <c r="C848">
        <v>0.05</v>
      </c>
      <c r="D848" t="s">
        <v>154</v>
      </c>
      <c r="E848">
        <v>0</v>
      </c>
      <c r="F848" t="s">
        <v>154</v>
      </c>
      <c r="G848">
        <v>0</v>
      </c>
    </row>
    <row r="849" spans="1:7" x14ac:dyDescent="0.2">
      <c r="A849">
        <v>8158</v>
      </c>
      <c r="B849" s="106" t="s">
        <v>3231</v>
      </c>
      <c r="C849">
        <v>0</v>
      </c>
      <c r="D849">
        <v>0</v>
      </c>
      <c r="E849" t="s">
        <v>154</v>
      </c>
      <c r="F849" s="106" t="s">
        <v>154</v>
      </c>
      <c r="G849" t="s">
        <v>154</v>
      </c>
    </row>
    <row r="850" spans="1:7" x14ac:dyDescent="0.2">
      <c r="A850">
        <v>8159</v>
      </c>
      <c r="B850" s="106" t="s">
        <v>2874</v>
      </c>
      <c r="C850">
        <v>0.05</v>
      </c>
      <c r="D850">
        <v>0.05</v>
      </c>
      <c r="E850">
        <v>0</v>
      </c>
      <c r="F850" s="106">
        <v>0</v>
      </c>
      <c r="G850">
        <v>0</v>
      </c>
    </row>
    <row r="851" spans="1:7" x14ac:dyDescent="0.2">
      <c r="A851">
        <v>8160</v>
      </c>
      <c r="B851" s="106" t="s">
        <v>628</v>
      </c>
      <c r="C851">
        <v>0.05</v>
      </c>
      <c r="D851">
        <v>0.05</v>
      </c>
      <c r="E851">
        <v>0.15</v>
      </c>
      <c r="F851">
        <v>0.05</v>
      </c>
      <c r="G851">
        <v>0.05</v>
      </c>
    </row>
    <row r="852" spans="1:7" x14ac:dyDescent="0.2">
      <c r="A852">
        <v>8163</v>
      </c>
      <c r="B852" s="106" t="s">
        <v>629</v>
      </c>
      <c r="C852">
        <v>0.05</v>
      </c>
      <c r="D852">
        <v>0.05</v>
      </c>
      <c r="E852">
        <v>0.15</v>
      </c>
      <c r="F852">
        <v>0.05</v>
      </c>
      <c r="G852">
        <v>0.05</v>
      </c>
    </row>
    <row r="853" spans="1:7" x14ac:dyDescent="0.2">
      <c r="A853">
        <v>8165</v>
      </c>
      <c r="B853" s="106" t="s">
        <v>2544</v>
      </c>
      <c r="C853">
        <v>0.35</v>
      </c>
      <c r="D853">
        <v>0</v>
      </c>
      <c r="E853">
        <v>0.15</v>
      </c>
      <c r="F853">
        <v>0.05</v>
      </c>
      <c r="G853">
        <v>0</v>
      </c>
    </row>
    <row r="854" spans="1:7" x14ac:dyDescent="0.2">
      <c r="A854">
        <v>8166</v>
      </c>
      <c r="B854" s="106" t="s">
        <v>1154</v>
      </c>
      <c r="C854">
        <v>0.05</v>
      </c>
      <c r="D854">
        <v>0</v>
      </c>
      <c r="E854">
        <v>0</v>
      </c>
      <c r="F854">
        <v>0.05</v>
      </c>
      <c r="G854">
        <v>0</v>
      </c>
    </row>
    <row r="855" spans="1:7" x14ac:dyDescent="0.2">
      <c r="A855">
        <v>8167</v>
      </c>
      <c r="B855" s="106" t="s">
        <v>1792</v>
      </c>
      <c r="C855">
        <v>0.1</v>
      </c>
      <c r="D855">
        <v>0.15</v>
      </c>
      <c r="E855">
        <v>0.45</v>
      </c>
      <c r="F855">
        <v>0.15</v>
      </c>
      <c r="G855">
        <v>0.15</v>
      </c>
    </row>
    <row r="856" spans="1:7" x14ac:dyDescent="0.2">
      <c r="A856">
        <v>8168</v>
      </c>
      <c r="B856" s="106" t="s">
        <v>1771</v>
      </c>
      <c r="C856">
        <v>0</v>
      </c>
      <c r="D856">
        <v>0</v>
      </c>
      <c r="E856">
        <v>0</v>
      </c>
      <c r="F856">
        <v>0</v>
      </c>
      <c r="G856">
        <v>0.05</v>
      </c>
    </row>
    <row r="857" spans="1:7" x14ac:dyDescent="0.2">
      <c r="A857">
        <v>8173</v>
      </c>
      <c r="B857" s="106" t="s">
        <v>1730</v>
      </c>
      <c r="C857">
        <v>0.05</v>
      </c>
      <c r="D857">
        <v>0.05</v>
      </c>
      <c r="E857">
        <v>0.15</v>
      </c>
      <c r="F857" s="106">
        <v>0.05</v>
      </c>
      <c r="G857">
        <v>0.05</v>
      </c>
    </row>
    <row r="858" spans="1:7" x14ac:dyDescent="0.2">
      <c r="A858">
        <v>8174</v>
      </c>
      <c r="B858" s="106" t="s">
        <v>1773</v>
      </c>
      <c r="C858">
        <v>0.1</v>
      </c>
      <c r="D858">
        <v>0.1</v>
      </c>
      <c r="E858">
        <v>0.3</v>
      </c>
      <c r="F858" s="106">
        <v>0.1</v>
      </c>
      <c r="G858">
        <v>0.1</v>
      </c>
    </row>
    <row r="859" spans="1:7" x14ac:dyDescent="0.2">
      <c r="A859">
        <v>8179</v>
      </c>
      <c r="B859" s="106" t="s">
        <v>630</v>
      </c>
      <c r="C859">
        <v>0.5</v>
      </c>
      <c r="D859">
        <v>0.05</v>
      </c>
      <c r="E859">
        <v>0.15</v>
      </c>
      <c r="F859">
        <v>0.05</v>
      </c>
      <c r="G859">
        <v>0.05</v>
      </c>
    </row>
    <row r="860" spans="1:7" x14ac:dyDescent="0.2">
      <c r="A860">
        <v>8182</v>
      </c>
      <c r="B860" s="106" t="s">
        <v>631</v>
      </c>
      <c r="C860">
        <v>0.05</v>
      </c>
      <c r="D860" s="106">
        <v>0.05</v>
      </c>
      <c r="E860">
        <v>0.15</v>
      </c>
      <c r="F860" s="106">
        <v>0.05</v>
      </c>
      <c r="G860">
        <v>0.05</v>
      </c>
    </row>
    <row r="861" spans="1:7" x14ac:dyDescent="0.2">
      <c r="A861">
        <v>8184</v>
      </c>
      <c r="B861" s="106" t="s">
        <v>3232</v>
      </c>
      <c r="C861">
        <v>0</v>
      </c>
      <c r="D861">
        <v>0</v>
      </c>
      <c r="E861">
        <v>0</v>
      </c>
      <c r="F861" s="106" t="s">
        <v>154</v>
      </c>
      <c r="G861" t="s">
        <v>154</v>
      </c>
    </row>
    <row r="862" spans="1:7" x14ac:dyDescent="0.2">
      <c r="A862">
        <v>8185</v>
      </c>
      <c r="B862" s="106" t="s">
        <v>858</v>
      </c>
      <c r="C862">
        <v>0.05</v>
      </c>
      <c r="D862">
        <v>0.05</v>
      </c>
      <c r="E862">
        <v>0.15</v>
      </c>
      <c r="F862">
        <v>0.05</v>
      </c>
      <c r="G862">
        <v>0</v>
      </c>
    </row>
    <row r="863" spans="1:7" x14ac:dyDescent="0.2">
      <c r="A863">
        <v>8194</v>
      </c>
      <c r="B863" s="106" t="s">
        <v>1007</v>
      </c>
      <c r="C863">
        <v>0</v>
      </c>
      <c r="D863" t="s">
        <v>154</v>
      </c>
      <c r="E863">
        <v>0</v>
      </c>
      <c r="F863">
        <v>0.1</v>
      </c>
      <c r="G863">
        <v>0.05</v>
      </c>
    </row>
    <row r="864" spans="1:7" x14ac:dyDescent="0.2">
      <c r="A864">
        <v>8200</v>
      </c>
      <c r="B864" s="106" t="s">
        <v>632</v>
      </c>
      <c r="C864">
        <v>0.05</v>
      </c>
      <c r="D864">
        <v>0.05</v>
      </c>
      <c r="E864">
        <v>0.15</v>
      </c>
      <c r="F864">
        <v>0.05</v>
      </c>
      <c r="G864">
        <v>0.05</v>
      </c>
    </row>
    <row r="865" spans="1:7" x14ac:dyDescent="0.2">
      <c r="A865">
        <v>8203</v>
      </c>
      <c r="B865" s="106" t="s">
        <v>1867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">
      <c r="A866">
        <v>8214</v>
      </c>
      <c r="B866" s="106" t="s">
        <v>1275</v>
      </c>
      <c r="C866">
        <v>0</v>
      </c>
      <c r="D866">
        <v>0</v>
      </c>
      <c r="E866">
        <v>0</v>
      </c>
      <c r="F866">
        <v>0.05</v>
      </c>
      <c r="G866">
        <v>0</v>
      </c>
    </row>
    <row r="867" spans="1:7" x14ac:dyDescent="0.2">
      <c r="A867">
        <v>8217</v>
      </c>
      <c r="B867" s="106" t="s">
        <v>633</v>
      </c>
      <c r="C867">
        <v>0</v>
      </c>
      <c r="D867">
        <v>0</v>
      </c>
      <c r="E867">
        <v>0.15</v>
      </c>
      <c r="F867">
        <v>0.05</v>
      </c>
      <c r="G867">
        <v>0.05</v>
      </c>
    </row>
    <row r="868" spans="1:7" x14ac:dyDescent="0.2">
      <c r="A868">
        <v>8218</v>
      </c>
      <c r="B868" s="106" t="s">
        <v>1008</v>
      </c>
      <c r="C868">
        <v>0.05</v>
      </c>
      <c r="D868" s="106">
        <v>0.05</v>
      </c>
      <c r="E868">
        <v>0.15</v>
      </c>
      <c r="F868" s="106">
        <v>0.05</v>
      </c>
      <c r="G868">
        <v>0.05</v>
      </c>
    </row>
    <row r="869" spans="1:7" x14ac:dyDescent="0.2">
      <c r="A869">
        <v>8227</v>
      </c>
      <c r="B869" s="106" t="s">
        <v>634</v>
      </c>
      <c r="C869">
        <v>0.15</v>
      </c>
      <c r="D869" s="106">
        <v>0.15</v>
      </c>
      <c r="E869">
        <v>0.45</v>
      </c>
      <c r="F869" s="106">
        <v>0.15</v>
      </c>
      <c r="G869">
        <v>0.15</v>
      </c>
    </row>
    <row r="870" spans="1:7" x14ac:dyDescent="0.2">
      <c r="A870">
        <v>8233</v>
      </c>
      <c r="B870" s="106" t="s">
        <v>930</v>
      </c>
      <c r="C870">
        <v>0</v>
      </c>
      <c r="D870" s="106">
        <v>0</v>
      </c>
      <c r="E870">
        <v>0.15</v>
      </c>
      <c r="F870" s="106">
        <v>0.05</v>
      </c>
      <c r="G870" s="106">
        <v>0.05</v>
      </c>
    </row>
    <row r="871" spans="1:7" x14ac:dyDescent="0.2">
      <c r="A871">
        <v>8237</v>
      </c>
      <c r="B871" s="106" t="s">
        <v>635</v>
      </c>
      <c r="C871">
        <v>0.05</v>
      </c>
      <c r="D871">
        <v>0.05</v>
      </c>
      <c r="E871">
        <v>0.15</v>
      </c>
      <c r="F871">
        <v>0.05</v>
      </c>
      <c r="G871">
        <v>0.05</v>
      </c>
    </row>
    <row r="872" spans="1:7" x14ac:dyDescent="0.2">
      <c r="A872">
        <v>8244</v>
      </c>
      <c r="B872" s="106" t="s">
        <v>637</v>
      </c>
      <c r="C872">
        <v>0.1</v>
      </c>
      <c r="D872">
        <v>0.1</v>
      </c>
      <c r="E872">
        <v>0.3</v>
      </c>
      <c r="F872">
        <v>0.1</v>
      </c>
      <c r="G872">
        <v>0.1</v>
      </c>
    </row>
    <row r="873" spans="1:7" x14ac:dyDescent="0.2">
      <c r="A873">
        <v>8252</v>
      </c>
      <c r="B873" s="106" t="s">
        <v>2091</v>
      </c>
      <c r="C873">
        <v>0.05</v>
      </c>
      <c r="D873">
        <v>0.05</v>
      </c>
      <c r="E873">
        <v>0</v>
      </c>
      <c r="F873">
        <v>0</v>
      </c>
      <c r="G873">
        <v>0</v>
      </c>
    </row>
    <row r="874" spans="1:7" x14ac:dyDescent="0.2">
      <c r="A874">
        <v>8255</v>
      </c>
      <c r="B874" s="106" t="s">
        <v>1973</v>
      </c>
      <c r="C874">
        <v>0.1</v>
      </c>
      <c r="D874">
        <v>0.1</v>
      </c>
      <c r="E874">
        <v>0.3</v>
      </c>
      <c r="F874" s="106">
        <v>0.1</v>
      </c>
      <c r="G874">
        <v>0.1</v>
      </c>
    </row>
    <row r="875" spans="1:7" x14ac:dyDescent="0.2">
      <c r="A875">
        <v>8260</v>
      </c>
      <c r="B875" s="106" t="s">
        <v>1165</v>
      </c>
      <c r="C875">
        <v>0</v>
      </c>
      <c r="D875">
        <v>0.05</v>
      </c>
      <c r="E875">
        <v>0</v>
      </c>
      <c r="F875" s="106">
        <v>0.05</v>
      </c>
      <c r="G875">
        <v>0</v>
      </c>
    </row>
    <row r="876" spans="1:7" x14ac:dyDescent="0.2">
      <c r="A876">
        <v>8267</v>
      </c>
      <c r="B876" s="106" t="s">
        <v>217</v>
      </c>
      <c r="C876">
        <v>0.05</v>
      </c>
      <c r="D876">
        <v>0.05</v>
      </c>
      <c r="E876">
        <v>0.15</v>
      </c>
      <c r="F876">
        <v>0.05</v>
      </c>
      <c r="G876">
        <v>0.05</v>
      </c>
    </row>
    <row r="877" spans="1:7" x14ac:dyDescent="0.2">
      <c r="A877">
        <v>8273</v>
      </c>
      <c r="B877" s="106" t="s">
        <v>978</v>
      </c>
      <c r="C877">
        <v>0</v>
      </c>
      <c r="D877">
        <v>0</v>
      </c>
      <c r="E877" t="s">
        <v>154</v>
      </c>
      <c r="F877">
        <v>0.05</v>
      </c>
      <c r="G877">
        <v>0</v>
      </c>
    </row>
    <row r="878" spans="1:7" x14ac:dyDescent="0.2">
      <c r="A878">
        <v>8276</v>
      </c>
      <c r="B878" s="106" t="s">
        <v>638</v>
      </c>
      <c r="C878">
        <v>0.05</v>
      </c>
      <c r="D878">
        <v>0.05</v>
      </c>
      <c r="E878">
        <v>0</v>
      </c>
      <c r="F878">
        <v>0.05</v>
      </c>
      <c r="G878">
        <v>0.05</v>
      </c>
    </row>
    <row r="879" spans="1:7" x14ac:dyDescent="0.2">
      <c r="A879">
        <v>8278</v>
      </c>
      <c r="B879" s="106" t="s">
        <v>639</v>
      </c>
      <c r="C879">
        <v>0.05</v>
      </c>
      <c r="D879">
        <v>0.05</v>
      </c>
      <c r="E879">
        <v>0.15</v>
      </c>
      <c r="F879">
        <v>0.05</v>
      </c>
      <c r="G879">
        <v>0.05</v>
      </c>
    </row>
    <row r="880" spans="1:7" x14ac:dyDescent="0.2">
      <c r="A880">
        <v>8279</v>
      </c>
      <c r="B880" s="106" t="s">
        <v>640</v>
      </c>
      <c r="C880">
        <v>0.15</v>
      </c>
      <c r="D880">
        <v>0.15</v>
      </c>
      <c r="E880">
        <v>0.45</v>
      </c>
      <c r="F880" s="106">
        <v>0.15</v>
      </c>
      <c r="G880" s="106">
        <v>0.15</v>
      </c>
    </row>
    <row r="881" spans="1:7" x14ac:dyDescent="0.2">
      <c r="A881">
        <v>8282</v>
      </c>
      <c r="B881" s="106" t="s">
        <v>1435</v>
      </c>
      <c r="C881">
        <v>0.05</v>
      </c>
      <c r="D881">
        <v>0.05</v>
      </c>
      <c r="E881" s="106">
        <v>0.15</v>
      </c>
      <c r="F881" s="106">
        <v>0.05</v>
      </c>
      <c r="G881" s="106">
        <v>0.05</v>
      </c>
    </row>
    <row r="882" spans="1:7" x14ac:dyDescent="0.2">
      <c r="A882">
        <v>8285</v>
      </c>
      <c r="B882" s="106" t="s">
        <v>1772</v>
      </c>
      <c r="C882">
        <v>0</v>
      </c>
      <c r="D882">
        <v>0</v>
      </c>
      <c r="E882" s="106">
        <v>0</v>
      </c>
      <c r="F882" s="106">
        <v>0</v>
      </c>
      <c r="G882" s="106">
        <v>0</v>
      </c>
    </row>
    <row r="883" spans="1:7" x14ac:dyDescent="0.2">
      <c r="A883">
        <v>8303</v>
      </c>
      <c r="B883" s="106" t="s">
        <v>1460</v>
      </c>
      <c r="C883">
        <v>0</v>
      </c>
      <c r="D883">
        <v>0</v>
      </c>
      <c r="E883">
        <v>0</v>
      </c>
      <c r="F883">
        <v>0</v>
      </c>
      <c r="G883" s="106">
        <v>0</v>
      </c>
    </row>
    <row r="884" spans="1:7" x14ac:dyDescent="0.2">
      <c r="A884">
        <v>8304</v>
      </c>
      <c r="B884" s="106" t="s">
        <v>1132</v>
      </c>
      <c r="C884">
        <v>0</v>
      </c>
      <c r="D884">
        <v>0</v>
      </c>
      <c r="E884">
        <v>0</v>
      </c>
      <c r="F884" t="s">
        <v>154</v>
      </c>
      <c r="G884" s="106" t="s">
        <v>154</v>
      </c>
    </row>
    <row r="885" spans="1:7" x14ac:dyDescent="0.2">
      <c r="A885">
        <v>8331</v>
      </c>
      <c r="B885" s="106" t="s">
        <v>1959</v>
      </c>
      <c r="C885">
        <v>0</v>
      </c>
      <c r="D885">
        <v>0</v>
      </c>
      <c r="E885">
        <v>0</v>
      </c>
      <c r="F885">
        <v>0</v>
      </c>
      <c r="G885" s="106">
        <v>0</v>
      </c>
    </row>
    <row r="886" spans="1:7" x14ac:dyDescent="0.2">
      <c r="A886">
        <v>8334</v>
      </c>
      <c r="B886" s="106" t="s">
        <v>2046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">
      <c r="A887">
        <v>8336</v>
      </c>
      <c r="B887" s="106" t="s">
        <v>2047</v>
      </c>
      <c r="C887">
        <v>0</v>
      </c>
      <c r="D887" s="106">
        <v>0</v>
      </c>
      <c r="E887">
        <v>0</v>
      </c>
      <c r="F887" s="106">
        <v>0</v>
      </c>
      <c r="G887" s="106">
        <v>0</v>
      </c>
    </row>
    <row r="888" spans="1:7" x14ac:dyDescent="0.2">
      <c r="A888">
        <v>8338</v>
      </c>
      <c r="B888" s="106" t="s">
        <v>642</v>
      </c>
      <c r="C888">
        <v>0</v>
      </c>
      <c r="D888" s="106">
        <v>0</v>
      </c>
      <c r="E888">
        <v>0.15</v>
      </c>
      <c r="F888" s="106">
        <v>0.05</v>
      </c>
      <c r="G888" s="106">
        <v>0.05</v>
      </c>
    </row>
    <row r="889" spans="1:7" x14ac:dyDescent="0.2">
      <c r="A889">
        <v>8341</v>
      </c>
      <c r="B889" s="106" t="s">
        <v>643</v>
      </c>
      <c r="C889">
        <v>0.05</v>
      </c>
      <c r="D889">
        <v>0.05</v>
      </c>
      <c r="E889">
        <v>0.15</v>
      </c>
      <c r="F889">
        <v>0.05</v>
      </c>
      <c r="G889">
        <v>0.05</v>
      </c>
    </row>
    <row r="890" spans="1:7" x14ac:dyDescent="0.2">
      <c r="A890">
        <v>8342</v>
      </c>
      <c r="B890" s="106" t="s">
        <v>644</v>
      </c>
      <c r="C890">
        <v>0.05</v>
      </c>
      <c r="D890">
        <v>0.05</v>
      </c>
      <c r="E890">
        <v>0.15</v>
      </c>
      <c r="F890">
        <v>0.05</v>
      </c>
      <c r="G890">
        <v>0.05</v>
      </c>
    </row>
    <row r="891" spans="1:7" x14ac:dyDescent="0.2">
      <c r="A891">
        <v>8343</v>
      </c>
      <c r="B891" s="106" t="s">
        <v>1436</v>
      </c>
      <c r="C891">
        <v>0.05</v>
      </c>
      <c r="D891">
        <v>0.05</v>
      </c>
      <c r="E891">
        <v>0.15</v>
      </c>
      <c r="F891">
        <v>0.05</v>
      </c>
      <c r="G891">
        <v>0</v>
      </c>
    </row>
    <row r="892" spans="1:7" x14ac:dyDescent="0.2">
      <c r="A892">
        <v>8344</v>
      </c>
      <c r="B892" s="106" t="s">
        <v>645</v>
      </c>
      <c r="C892">
        <v>0.05</v>
      </c>
      <c r="D892">
        <v>0.05</v>
      </c>
      <c r="E892">
        <v>0.15</v>
      </c>
      <c r="F892">
        <v>0.05</v>
      </c>
      <c r="G892">
        <v>0.05</v>
      </c>
    </row>
    <row r="893" spans="1:7" x14ac:dyDescent="0.2">
      <c r="A893">
        <v>8345</v>
      </c>
      <c r="B893" s="106" t="s">
        <v>1276</v>
      </c>
      <c r="C893">
        <v>0.05</v>
      </c>
      <c r="D893">
        <v>0.05</v>
      </c>
      <c r="E893">
        <v>0.15</v>
      </c>
      <c r="F893">
        <v>0.05</v>
      </c>
      <c r="G893">
        <v>0.05</v>
      </c>
    </row>
    <row r="894" spans="1:7" x14ac:dyDescent="0.2">
      <c r="A894">
        <v>8346</v>
      </c>
      <c r="B894" s="106" t="s">
        <v>3233</v>
      </c>
      <c r="C894">
        <v>0</v>
      </c>
      <c r="D894">
        <v>0</v>
      </c>
      <c r="E894">
        <v>0</v>
      </c>
      <c r="F894">
        <v>0.05</v>
      </c>
      <c r="G894" t="s">
        <v>154</v>
      </c>
    </row>
    <row r="895" spans="1:7" x14ac:dyDescent="0.2">
      <c r="A895">
        <v>8349</v>
      </c>
      <c r="B895" s="106" t="s">
        <v>3234</v>
      </c>
      <c r="C895">
        <v>0</v>
      </c>
      <c r="D895">
        <v>0</v>
      </c>
      <c r="E895">
        <v>0</v>
      </c>
      <c r="F895">
        <v>0</v>
      </c>
      <c r="G895" t="s">
        <v>154</v>
      </c>
    </row>
    <row r="896" spans="1:7" x14ac:dyDescent="0.2">
      <c r="A896">
        <v>8350</v>
      </c>
      <c r="B896" s="106" t="s">
        <v>646</v>
      </c>
      <c r="C896">
        <v>0.05</v>
      </c>
      <c r="D896">
        <v>0.05</v>
      </c>
      <c r="E896">
        <v>0.15</v>
      </c>
      <c r="F896">
        <v>0.05</v>
      </c>
      <c r="G896">
        <v>0.05</v>
      </c>
    </row>
    <row r="897" spans="1:7" x14ac:dyDescent="0.2">
      <c r="A897">
        <v>8354</v>
      </c>
      <c r="B897" s="106" t="s">
        <v>3235</v>
      </c>
      <c r="C897">
        <v>0.05</v>
      </c>
      <c r="D897">
        <v>0.05</v>
      </c>
      <c r="E897">
        <v>0.15</v>
      </c>
      <c r="F897">
        <v>0.05</v>
      </c>
      <c r="G897" t="s">
        <v>154</v>
      </c>
    </row>
    <row r="898" spans="1:7" x14ac:dyDescent="0.2">
      <c r="A898">
        <v>8355</v>
      </c>
      <c r="B898" s="106" t="s">
        <v>2014</v>
      </c>
      <c r="C898">
        <v>0</v>
      </c>
      <c r="D898">
        <v>0</v>
      </c>
      <c r="E898" s="106">
        <v>0</v>
      </c>
      <c r="F898">
        <v>0</v>
      </c>
      <c r="G898" s="106">
        <v>0</v>
      </c>
    </row>
    <row r="899" spans="1:7" x14ac:dyDescent="0.2">
      <c r="A899">
        <v>8358</v>
      </c>
      <c r="B899" s="106" t="s">
        <v>1097</v>
      </c>
      <c r="C899">
        <v>0</v>
      </c>
      <c r="D899" s="106">
        <v>0</v>
      </c>
      <c r="E899">
        <v>0</v>
      </c>
      <c r="F899">
        <v>0.05</v>
      </c>
      <c r="G899">
        <v>0</v>
      </c>
    </row>
    <row r="900" spans="1:7" x14ac:dyDescent="0.2">
      <c r="A900">
        <v>8359</v>
      </c>
      <c r="B900" s="106" t="s">
        <v>453</v>
      </c>
      <c r="C900">
        <v>0</v>
      </c>
      <c r="D900" s="106">
        <v>0.05</v>
      </c>
      <c r="E900">
        <v>0.15</v>
      </c>
      <c r="F900" s="106">
        <v>0.05</v>
      </c>
      <c r="G900">
        <v>0</v>
      </c>
    </row>
    <row r="901" spans="1:7" x14ac:dyDescent="0.2">
      <c r="A901">
        <v>8360</v>
      </c>
      <c r="B901" s="106" t="s">
        <v>2875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">
      <c r="A902">
        <v>8361</v>
      </c>
      <c r="B902" s="106" t="s">
        <v>1731</v>
      </c>
      <c r="C902">
        <v>0.05</v>
      </c>
      <c r="D902">
        <v>0.05</v>
      </c>
      <c r="E902" s="106">
        <v>0.15</v>
      </c>
      <c r="F902">
        <v>0.05</v>
      </c>
      <c r="G902">
        <v>0.05</v>
      </c>
    </row>
    <row r="903" spans="1:7" x14ac:dyDescent="0.2">
      <c r="A903">
        <v>8362</v>
      </c>
      <c r="B903" s="106" t="s">
        <v>647</v>
      </c>
      <c r="C903">
        <v>0.05</v>
      </c>
      <c r="D903">
        <v>0.05</v>
      </c>
      <c r="E903">
        <v>0.15</v>
      </c>
      <c r="F903">
        <v>0.05</v>
      </c>
      <c r="G903">
        <v>0.05</v>
      </c>
    </row>
    <row r="904" spans="1:7" x14ac:dyDescent="0.2">
      <c r="A904">
        <v>8363</v>
      </c>
      <c r="B904" s="106" t="s">
        <v>648</v>
      </c>
      <c r="C904">
        <v>0.05</v>
      </c>
      <c r="D904">
        <v>0.05</v>
      </c>
      <c r="E904">
        <v>0.15</v>
      </c>
      <c r="F904">
        <v>0.05</v>
      </c>
      <c r="G904" s="106">
        <v>0.05</v>
      </c>
    </row>
    <row r="905" spans="1:7" x14ac:dyDescent="0.2">
      <c r="A905">
        <v>8364</v>
      </c>
      <c r="B905" s="106" t="s">
        <v>649</v>
      </c>
      <c r="C905">
        <v>0.05</v>
      </c>
      <c r="D905">
        <v>0.05</v>
      </c>
      <c r="E905">
        <v>0.15</v>
      </c>
      <c r="F905">
        <v>0.05</v>
      </c>
      <c r="G905" s="106">
        <v>0.05</v>
      </c>
    </row>
    <row r="906" spans="1:7" x14ac:dyDescent="0.2">
      <c r="A906">
        <v>8365</v>
      </c>
      <c r="B906" s="106" t="s">
        <v>650</v>
      </c>
      <c r="C906">
        <v>0.05</v>
      </c>
      <c r="D906">
        <v>0.05</v>
      </c>
      <c r="E906">
        <v>0.15</v>
      </c>
      <c r="F906" s="106">
        <v>0.05</v>
      </c>
      <c r="G906" s="106">
        <v>0.05</v>
      </c>
    </row>
    <row r="907" spans="1:7" x14ac:dyDescent="0.2">
      <c r="A907">
        <v>8366</v>
      </c>
      <c r="B907" s="106" t="s">
        <v>651</v>
      </c>
      <c r="C907">
        <v>0.05</v>
      </c>
      <c r="D907">
        <v>0.05</v>
      </c>
      <c r="E907">
        <v>0.15</v>
      </c>
      <c r="F907" s="106">
        <v>0.05</v>
      </c>
      <c r="G907" s="106">
        <v>0.05</v>
      </c>
    </row>
    <row r="908" spans="1:7" x14ac:dyDescent="0.2">
      <c r="A908">
        <v>8367</v>
      </c>
      <c r="B908" s="106" t="s">
        <v>652</v>
      </c>
      <c r="C908">
        <v>0.05</v>
      </c>
      <c r="D908">
        <v>0.05</v>
      </c>
      <c r="E908">
        <v>0.15</v>
      </c>
      <c r="F908">
        <v>0.05</v>
      </c>
      <c r="G908">
        <v>0.05</v>
      </c>
    </row>
    <row r="909" spans="1:7" x14ac:dyDescent="0.2">
      <c r="A909">
        <v>8368</v>
      </c>
      <c r="B909" s="106" t="s">
        <v>1856</v>
      </c>
      <c r="C909">
        <v>0.05</v>
      </c>
      <c r="D909" s="106">
        <v>0</v>
      </c>
      <c r="E909">
        <v>0.15</v>
      </c>
      <c r="F909" s="106">
        <v>0.05</v>
      </c>
      <c r="G909" s="106">
        <v>0.05</v>
      </c>
    </row>
    <row r="910" spans="1:7" x14ac:dyDescent="0.2">
      <c r="A910">
        <v>8369</v>
      </c>
      <c r="B910" s="106" t="s">
        <v>653</v>
      </c>
      <c r="C910">
        <v>0.05</v>
      </c>
      <c r="D910" s="106">
        <v>0.05</v>
      </c>
      <c r="E910">
        <v>0.15</v>
      </c>
      <c r="F910" s="106">
        <v>0.05</v>
      </c>
      <c r="G910" s="106">
        <v>0.05</v>
      </c>
    </row>
    <row r="911" spans="1:7" x14ac:dyDescent="0.2">
      <c r="A911">
        <v>8370</v>
      </c>
      <c r="B911" s="106" t="s">
        <v>654</v>
      </c>
      <c r="C911">
        <v>0.05</v>
      </c>
      <c r="D911" s="106">
        <v>0.05</v>
      </c>
      <c r="E911">
        <v>0.15</v>
      </c>
      <c r="F911">
        <v>0.05</v>
      </c>
      <c r="G911">
        <v>0.05</v>
      </c>
    </row>
    <row r="912" spans="1:7" x14ac:dyDescent="0.2">
      <c r="A912">
        <v>8379</v>
      </c>
      <c r="B912" s="106" t="s">
        <v>1732</v>
      </c>
      <c r="C912">
        <v>0.05</v>
      </c>
      <c r="D912">
        <v>0.05</v>
      </c>
      <c r="E912">
        <v>0.15</v>
      </c>
      <c r="F912">
        <v>0.05</v>
      </c>
      <c r="G912">
        <v>0.05</v>
      </c>
    </row>
    <row r="913" spans="1:7" x14ac:dyDescent="0.2">
      <c r="A913">
        <v>8381</v>
      </c>
      <c r="B913" s="106" t="s">
        <v>2545</v>
      </c>
      <c r="C913">
        <v>0.05</v>
      </c>
      <c r="D913">
        <v>0</v>
      </c>
      <c r="E913" t="s">
        <v>154</v>
      </c>
      <c r="F913">
        <v>0</v>
      </c>
      <c r="G913">
        <v>0.05</v>
      </c>
    </row>
    <row r="914" spans="1:7" x14ac:dyDescent="0.2">
      <c r="A914">
        <v>8382</v>
      </c>
      <c r="B914" s="106" t="s">
        <v>655</v>
      </c>
      <c r="C914">
        <v>0.05</v>
      </c>
      <c r="D914">
        <v>0.05</v>
      </c>
      <c r="E914">
        <v>0.15</v>
      </c>
      <c r="F914">
        <v>0.05</v>
      </c>
      <c r="G914">
        <v>0.05</v>
      </c>
    </row>
    <row r="915" spans="1:7" x14ac:dyDescent="0.2">
      <c r="A915">
        <v>8383</v>
      </c>
      <c r="B915" s="106" t="s">
        <v>656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">
      <c r="A916">
        <v>8385</v>
      </c>
      <c r="B916" s="106" t="s">
        <v>657</v>
      </c>
      <c r="C916">
        <v>0.05</v>
      </c>
      <c r="D916">
        <v>0.05</v>
      </c>
      <c r="E916">
        <v>0.15</v>
      </c>
      <c r="F916">
        <v>0.05</v>
      </c>
      <c r="G916">
        <v>0.05</v>
      </c>
    </row>
    <row r="917" spans="1:7" x14ac:dyDescent="0.2">
      <c r="A917">
        <v>8386</v>
      </c>
      <c r="B917" s="106" t="s">
        <v>1733</v>
      </c>
      <c r="C917">
        <v>0.05</v>
      </c>
      <c r="D917">
        <v>0.05</v>
      </c>
      <c r="E917">
        <v>0.15</v>
      </c>
      <c r="F917">
        <v>0.05</v>
      </c>
      <c r="G917">
        <v>0.05</v>
      </c>
    </row>
    <row r="918" spans="1:7" x14ac:dyDescent="0.2">
      <c r="A918">
        <v>8387</v>
      </c>
      <c r="B918" s="106" t="s">
        <v>1734</v>
      </c>
      <c r="C918">
        <v>0</v>
      </c>
      <c r="D918" t="s">
        <v>154</v>
      </c>
      <c r="E918" t="s">
        <v>154</v>
      </c>
      <c r="F918">
        <v>0</v>
      </c>
      <c r="G918" s="106">
        <v>0</v>
      </c>
    </row>
    <row r="919" spans="1:7" x14ac:dyDescent="0.2">
      <c r="A919">
        <v>8388</v>
      </c>
      <c r="B919" s="106" t="s">
        <v>1365</v>
      </c>
      <c r="C919">
        <v>0.05</v>
      </c>
      <c r="D919">
        <v>0.05</v>
      </c>
      <c r="E919" s="106">
        <v>0.15</v>
      </c>
      <c r="F919" s="106">
        <v>0.05</v>
      </c>
      <c r="G919" s="106">
        <v>0.05</v>
      </c>
    </row>
    <row r="920" spans="1:7" x14ac:dyDescent="0.2">
      <c r="A920">
        <v>8392</v>
      </c>
      <c r="B920" s="106" t="s">
        <v>1277</v>
      </c>
      <c r="C920">
        <v>0.05</v>
      </c>
      <c r="D920">
        <v>0.05</v>
      </c>
      <c r="E920" s="106">
        <v>0.15</v>
      </c>
      <c r="F920" s="106">
        <v>0.05</v>
      </c>
      <c r="G920" s="106">
        <v>0.05</v>
      </c>
    </row>
    <row r="921" spans="1:7" x14ac:dyDescent="0.2">
      <c r="A921">
        <v>8393</v>
      </c>
      <c r="B921" s="106" t="s">
        <v>1437</v>
      </c>
      <c r="C921">
        <v>0.05</v>
      </c>
      <c r="D921" s="106">
        <v>0.05</v>
      </c>
      <c r="E921">
        <v>0.15</v>
      </c>
      <c r="F921">
        <v>0.05</v>
      </c>
      <c r="G921" s="106">
        <v>0.05</v>
      </c>
    </row>
    <row r="922" spans="1:7" x14ac:dyDescent="0.2">
      <c r="A922">
        <v>8395</v>
      </c>
      <c r="B922" s="106" t="s">
        <v>2876</v>
      </c>
      <c r="C922">
        <v>0</v>
      </c>
      <c r="D922" s="106" t="s">
        <v>154</v>
      </c>
      <c r="E922">
        <v>0</v>
      </c>
      <c r="F922">
        <v>0</v>
      </c>
      <c r="G922" s="106">
        <v>0</v>
      </c>
    </row>
    <row r="923" spans="1:7" x14ac:dyDescent="0.2">
      <c r="A923">
        <v>8397</v>
      </c>
      <c r="B923" s="106" t="s">
        <v>658</v>
      </c>
      <c r="C923">
        <v>0.05</v>
      </c>
      <c r="D923">
        <v>0.05</v>
      </c>
      <c r="E923">
        <v>0.15</v>
      </c>
      <c r="F923">
        <v>0.05</v>
      </c>
      <c r="G923">
        <v>0.05</v>
      </c>
    </row>
    <row r="924" spans="1:7" x14ac:dyDescent="0.2">
      <c r="A924">
        <v>8418</v>
      </c>
      <c r="B924" s="106" t="s">
        <v>3236</v>
      </c>
      <c r="C924">
        <v>0</v>
      </c>
      <c r="D924" t="s">
        <v>154</v>
      </c>
      <c r="E924" t="s">
        <v>154</v>
      </c>
      <c r="F924" t="s">
        <v>154</v>
      </c>
      <c r="G924" t="s">
        <v>154</v>
      </c>
    </row>
    <row r="925" spans="1:7" x14ac:dyDescent="0.2">
      <c r="A925">
        <v>8425</v>
      </c>
      <c r="B925" s="106" t="s">
        <v>2092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">
      <c r="A926">
        <v>8439</v>
      </c>
      <c r="B926" s="106" t="s">
        <v>1929</v>
      </c>
      <c r="C926">
        <v>0.1</v>
      </c>
      <c r="D926" s="106">
        <v>0.1</v>
      </c>
      <c r="E926">
        <v>0.3</v>
      </c>
      <c r="F926">
        <v>0.1</v>
      </c>
      <c r="G926">
        <v>0.1</v>
      </c>
    </row>
    <row r="927" spans="1:7" x14ac:dyDescent="0.2">
      <c r="A927">
        <v>8473</v>
      </c>
      <c r="B927" s="106" t="s">
        <v>1445</v>
      </c>
      <c r="C927">
        <v>0</v>
      </c>
      <c r="D927" t="s">
        <v>154</v>
      </c>
      <c r="E927" t="s">
        <v>154</v>
      </c>
      <c r="F927" t="s">
        <v>154</v>
      </c>
      <c r="G927" t="s">
        <v>154</v>
      </c>
    </row>
    <row r="928" spans="1:7" x14ac:dyDescent="0.2">
      <c r="A928">
        <v>8511</v>
      </c>
      <c r="B928" s="106" t="s">
        <v>3237</v>
      </c>
      <c r="C928">
        <v>0</v>
      </c>
      <c r="D928">
        <v>0</v>
      </c>
      <c r="E928">
        <v>0</v>
      </c>
      <c r="F928">
        <v>0</v>
      </c>
      <c r="G928" t="s">
        <v>154</v>
      </c>
    </row>
    <row r="929" spans="1:7" x14ac:dyDescent="0.2">
      <c r="A929">
        <v>8521</v>
      </c>
      <c r="B929" s="106" t="s">
        <v>1145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">
      <c r="A930">
        <v>8522</v>
      </c>
      <c r="B930" s="106" t="s">
        <v>3238</v>
      </c>
      <c r="C930">
        <v>0</v>
      </c>
      <c r="D930">
        <v>0</v>
      </c>
      <c r="E930">
        <v>0</v>
      </c>
      <c r="F930" s="106">
        <v>0</v>
      </c>
      <c r="G930" t="s">
        <v>154</v>
      </c>
    </row>
    <row r="931" spans="1:7" x14ac:dyDescent="0.2">
      <c r="A931">
        <v>8524</v>
      </c>
      <c r="B931" s="106" t="s">
        <v>2375</v>
      </c>
      <c r="C931">
        <v>0</v>
      </c>
      <c r="D931">
        <v>0</v>
      </c>
      <c r="E931">
        <v>0</v>
      </c>
      <c r="F931" s="106">
        <v>0</v>
      </c>
      <c r="G931">
        <v>0</v>
      </c>
    </row>
    <row r="932" spans="1:7" x14ac:dyDescent="0.2">
      <c r="A932">
        <v>8527</v>
      </c>
      <c r="B932" s="106" t="s">
        <v>2546</v>
      </c>
      <c r="C932">
        <v>0</v>
      </c>
      <c r="D932">
        <v>0</v>
      </c>
      <c r="E932" t="s">
        <v>154</v>
      </c>
      <c r="F932">
        <v>0</v>
      </c>
      <c r="G932">
        <v>0</v>
      </c>
    </row>
    <row r="933" spans="1:7" x14ac:dyDescent="0.2">
      <c r="A933">
        <v>8530</v>
      </c>
      <c r="B933" s="106" t="s">
        <v>659</v>
      </c>
      <c r="C933">
        <v>0.05</v>
      </c>
      <c r="D933">
        <v>0.05</v>
      </c>
      <c r="E933">
        <v>0.15</v>
      </c>
      <c r="F933">
        <v>0.05</v>
      </c>
      <c r="G933">
        <v>0.05</v>
      </c>
    </row>
    <row r="934" spans="1:7" x14ac:dyDescent="0.2">
      <c r="A934">
        <v>8537</v>
      </c>
      <c r="B934" s="106" t="s">
        <v>660</v>
      </c>
      <c r="C934">
        <v>0.05</v>
      </c>
      <c r="D934">
        <v>0.05</v>
      </c>
      <c r="E934" s="106">
        <v>0.15</v>
      </c>
      <c r="F934" s="106">
        <v>0.05</v>
      </c>
      <c r="G934" s="106">
        <v>0.05</v>
      </c>
    </row>
    <row r="935" spans="1:7" x14ac:dyDescent="0.2">
      <c r="A935">
        <v>8541</v>
      </c>
      <c r="B935" s="106" t="s">
        <v>966</v>
      </c>
      <c r="C935">
        <v>0.05</v>
      </c>
      <c r="D935">
        <v>0.05</v>
      </c>
      <c r="E935">
        <v>0.15</v>
      </c>
      <c r="F935">
        <v>0.05</v>
      </c>
      <c r="G935">
        <v>0.05</v>
      </c>
    </row>
    <row r="936" spans="1:7" x14ac:dyDescent="0.2">
      <c r="A936">
        <v>8542</v>
      </c>
      <c r="B936" s="106" t="s">
        <v>661</v>
      </c>
      <c r="C936">
        <v>0.05</v>
      </c>
      <c r="D936">
        <v>0.05</v>
      </c>
      <c r="E936">
        <v>0.15</v>
      </c>
      <c r="F936">
        <v>0.05</v>
      </c>
      <c r="G936">
        <v>0.05</v>
      </c>
    </row>
    <row r="937" spans="1:7" x14ac:dyDescent="0.2">
      <c r="A937">
        <v>8544</v>
      </c>
      <c r="B937" s="106" t="s">
        <v>1735</v>
      </c>
      <c r="C937">
        <v>0.05</v>
      </c>
      <c r="D937">
        <v>0.05</v>
      </c>
      <c r="E937">
        <v>0.15</v>
      </c>
      <c r="F937">
        <v>0.05</v>
      </c>
      <c r="G937">
        <v>0.05</v>
      </c>
    </row>
    <row r="938" spans="1:7" x14ac:dyDescent="0.2">
      <c r="A938">
        <v>8551</v>
      </c>
      <c r="B938" s="106" t="s">
        <v>662</v>
      </c>
      <c r="C938">
        <v>0.05</v>
      </c>
      <c r="D938">
        <v>0.05</v>
      </c>
      <c r="E938">
        <v>0.15</v>
      </c>
      <c r="F938">
        <v>0.05</v>
      </c>
      <c r="G938">
        <v>0.05</v>
      </c>
    </row>
    <row r="939" spans="1:7" x14ac:dyDescent="0.2">
      <c r="A939">
        <v>8558</v>
      </c>
      <c r="B939" s="106" t="s">
        <v>663</v>
      </c>
      <c r="C939">
        <v>0.05</v>
      </c>
      <c r="D939">
        <v>0.05</v>
      </c>
      <c r="E939">
        <v>0.15</v>
      </c>
      <c r="F939">
        <v>0.05</v>
      </c>
      <c r="G939">
        <v>0.05</v>
      </c>
    </row>
    <row r="940" spans="1:7" x14ac:dyDescent="0.2">
      <c r="A940">
        <v>8563</v>
      </c>
      <c r="B940" s="106" t="s">
        <v>664</v>
      </c>
      <c r="C940">
        <v>0.05</v>
      </c>
      <c r="D940">
        <v>0.05</v>
      </c>
      <c r="E940">
        <v>0.15</v>
      </c>
      <c r="F940">
        <v>0.05</v>
      </c>
      <c r="G940">
        <v>0.05</v>
      </c>
    </row>
    <row r="941" spans="1:7" x14ac:dyDescent="0.2">
      <c r="A941">
        <v>8572</v>
      </c>
      <c r="B941" s="106" t="s">
        <v>866</v>
      </c>
      <c r="C941">
        <v>0</v>
      </c>
      <c r="D941">
        <v>0</v>
      </c>
      <c r="E941">
        <v>0</v>
      </c>
      <c r="F941">
        <v>0</v>
      </c>
      <c r="G941" s="106">
        <v>0</v>
      </c>
    </row>
    <row r="942" spans="1:7" x14ac:dyDescent="0.2">
      <c r="A942">
        <v>8593</v>
      </c>
      <c r="B942" s="106" t="s">
        <v>220</v>
      </c>
      <c r="C942">
        <v>0</v>
      </c>
      <c r="D942" s="106" t="s">
        <v>154</v>
      </c>
      <c r="E942">
        <v>0</v>
      </c>
      <c r="F942" s="106" t="s">
        <v>154</v>
      </c>
      <c r="G942" t="s">
        <v>154</v>
      </c>
    </row>
    <row r="943" spans="1:7" x14ac:dyDescent="0.2">
      <c r="A943">
        <v>8595</v>
      </c>
      <c r="B943" s="106" t="s">
        <v>1010</v>
      </c>
      <c r="C943">
        <v>0.1</v>
      </c>
      <c r="D943">
        <v>0.1</v>
      </c>
      <c r="E943">
        <v>0.3</v>
      </c>
      <c r="F943">
        <v>0.05</v>
      </c>
      <c r="G943">
        <v>0.1</v>
      </c>
    </row>
    <row r="944" spans="1:7" x14ac:dyDescent="0.2">
      <c r="A944">
        <v>8596</v>
      </c>
      <c r="B944" s="106" t="s">
        <v>3239</v>
      </c>
      <c r="C944">
        <v>0</v>
      </c>
      <c r="D944" s="106">
        <v>0</v>
      </c>
      <c r="E944" s="106" t="s">
        <v>154</v>
      </c>
      <c r="F944" s="106" t="s">
        <v>154</v>
      </c>
      <c r="G944" s="106" t="s">
        <v>154</v>
      </c>
    </row>
    <row r="945" spans="1:7" x14ac:dyDescent="0.2">
      <c r="A945">
        <v>8601</v>
      </c>
      <c r="B945" s="106" t="s">
        <v>22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">
      <c r="A946">
        <v>8604</v>
      </c>
      <c r="B946" s="106" t="s">
        <v>363</v>
      </c>
      <c r="C946">
        <v>0</v>
      </c>
      <c r="D946">
        <v>0</v>
      </c>
      <c r="E946">
        <v>0</v>
      </c>
      <c r="F946">
        <v>0</v>
      </c>
      <c r="G946" t="s">
        <v>154</v>
      </c>
    </row>
    <row r="947" spans="1:7" x14ac:dyDescent="0.2">
      <c r="A947">
        <v>8613</v>
      </c>
      <c r="B947" s="106" t="s">
        <v>1857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">
      <c r="A948">
        <v>8617</v>
      </c>
      <c r="B948" s="106" t="s">
        <v>1736</v>
      </c>
      <c r="C948">
        <v>0</v>
      </c>
      <c r="D948">
        <v>0</v>
      </c>
      <c r="E948" s="106">
        <v>0</v>
      </c>
      <c r="F948">
        <v>0</v>
      </c>
      <c r="G948">
        <v>0</v>
      </c>
    </row>
    <row r="949" spans="1:7" x14ac:dyDescent="0.2">
      <c r="A949">
        <v>8622</v>
      </c>
      <c r="B949" s="106" t="s">
        <v>2780</v>
      </c>
      <c r="C949">
        <v>0</v>
      </c>
      <c r="D949" t="s">
        <v>154</v>
      </c>
      <c r="E949" s="106" t="s">
        <v>154</v>
      </c>
      <c r="F949" s="106" t="s">
        <v>154</v>
      </c>
      <c r="G949" s="106">
        <v>0</v>
      </c>
    </row>
    <row r="950" spans="1:7" x14ac:dyDescent="0.2">
      <c r="A950">
        <v>8624</v>
      </c>
      <c r="B950" s="106" t="s">
        <v>2048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">
      <c r="A951">
        <v>8628</v>
      </c>
      <c r="B951" s="106" t="s">
        <v>665</v>
      </c>
      <c r="C951">
        <v>0.05</v>
      </c>
      <c r="D951">
        <v>0.05</v>
      </c>
      <c r="E951">
        <v>0.15</v>
      </c>
      <c r="F951">
        <v>0.05</v>
      </c>
      <c r="G951">
        <v>0.05</v>
      </c>
    </row>
    <row r="952" spans="1:7" x14ac:dyDescent="0.2">
      <c r="A952">
        <v>8630</v>
      </c>
      <c r="B952" s="106" t="s">
        <v>1938</v>
      </c>
      <c r="C952">
        <v>0</v>
      </c>
      <c r="D952">
        <v>0</v>
      </c>
      <c r="E952" s="106">
        <v>0</v>
      </c>
      <c r="F952" s="106">
        <v>0</v>
      </c>
      <c r="G952" s="106">
        <v>0</v>
      </c>
    </row>
    <row r="953" spans="1:7" x14ac:dyDescent="0.2">
      <c r="A953">
        <v>8692</v>
      </c>
      <c r="B953" s="106" t="s">
        <v>3240</v>
      </c>
      <c r="C953">
        <v>0</v>
      </c>
      <c r="D953" t="s">
        <v>154</v>
      </c>
      <c r="E953" t="s">
        <v>154</v>
      </c>
      <c r="F953" t="s">
        <v>154</v>
      </c>
      <c r="G953" t="s">
        <v>154</v>
      </c>
    </row>
    <row r="954" spans="1:7" x14ac:dyDescent="0.2">
      <c r="A954">
        <v>8697</v>
      </c>
      <c r="B954" s="106" t="s">
        <v>666</v>
      </c>
      <c r="C954">
        <v>0.05</v>
      </c>
      <c r="D954">
        <v>0.05</v>
      </c>
      <c r="E954">
        <v>0.15</v>
      </c>
      <c r="F954">
        <v>0.05</v>
      </c>
      <c r="G954">
        <v>0.05</v>
      </c>
    </row>
    <row r="955" spans="1:7" x14ac:dyDescent="0.2">
      <c r="A955">
        <v>8698</v>
      </c>
      <c r="B955" s="106" t="s">
        <v>2598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">
      <c r="A956">
        <v>8707</v>
      </c>
      <c r="B956" s="106" t="s">
        <v>2338</v>
      </c>
      <c r="C956">
        <v>0</v>
      </c>
      <c r="D956" s="106">
        <v>0</v>
      </c>
      <c r="E956">
        <v>0</v>
      </c>
      <c r="F956" s="106">
        <v>0</v>
      </c>
      <c r="G956">
        <v>0</v>
      </c>
    </row>
    <row r="957" spans="1:7" x14ac:dyDescent="0.2">
      <c r="A957">
        <v>8708</v>
      </c>
      <c r="B957" s="106" t="s">
        <v>667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">
      <c r="A958">
        <v>8715</v>
      </c>
      <c r="B958" s="106" t="s">
        <v>1241</v>
      </c>
      <c r="C958">
        <v>0.1</v>
      </c>
      <c r="D958">
        <v>0.1</v>
      </c>
      <c r="E958">
        <v>0.3</v>
      </c>
      <c r="F958">
        <v>0.1</v>
      </c>
      <c r="G958">
        <v>0.05</v>
      </c>
    </row>
    <row r="959" spans="1:7" x14ac:dyDescent="0.2">
      <c r="A959">
        <v>8725</v>
      </c>
      <c r="B959" s="106" t="s">
        <v>1939</v>
      </c>
      <c r="C959">
        <v>0.05</v>
      </c>
      <c r="D959">
        <v>0.05</v>
      </c>
      <c r="E959">
        <v>0.15</v>
      </c>
      <c r="F959" s="106">
        <v>0</v>
      </c>
      <c r="G959">
        <v>0</v>
      </c>
    </row>
    <row r="960" spans="1:7" x14ac:dyDescent="0.2">
      <c r="A960">
        <v>8750</v>
      </c>
      <c r="B960" s="106" t="s">
        <v>27</v>
      </c>
      <c r="C960">
        <v>0</v>
      </c>
      <c r="D960">
        <v>0</v>
      </c>
      <c r="E960">
        <v>0</v>
      </c>
      <c r="F960" s="106">
        <v>0</v>
      </c>
      <c r="G960">
        <v>0</v>
      </c>
    </row>
    <row r="961" spans="1:7" x14ac:dyDescent="0.2">
      <c r="A961">
        <v>8793</v>
      </c>
      <c r="B961" s="106" t="s">
        <v>1278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">
      <c r="A962">
        <v>8798</v>
      </c>
      <c r="B962" s="106" t="s">
        <v>668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">
      <c r="A963">
        <v>8802</v>
      </c>
      <c r="B963" s="106" t="s">
        <v>1471</v>
      </c>
      <c r="C963">
        <v>0</v>
      </c>
      <c r="D963">
        <v>0</v>
      </c>
      <c r="E963">
        <v>0</v>
      </c>
      <c r="F963" s="106">
        <v>0</v>
      </c>
      <c r="G963">
        <v>0.05</v>
      </c>
    </row>
    <row r="964" spans="1:7" x14ac:dyDescent="0.2">
      <c r="A964">
        <v>8803</v>
      </c>
      <c r="B964" s="106" t="s">
        <v>669</v>
      </c>
      <c r="C964">
        <v>0.05</v>
      </c>
      <c r="D964">
        <v>0.05</v>
      </c>
      <c r="E964" s="106">
        <v>0.15</v>
      </c>
      <c r="F964" s="106">
        <v>0.05</v>
      </c>
      <c r="G964" s="106">
        <v>0.05</v>
      </c>
    </row>
    <row r="965" spans="1:7" x14ac:dyDescent="0.2">
      <c r="A965">
        <v>8804</v>
      </c>
      <c r="B965" s="106" t="s">
        <v>670</v>
      </c>
      <c r="C965">
        <v>1.75</v>
      </c>
      <c r="D965">
        <v>0</v>
      </c>
      <c r="E965" s="106">
        <v>0.15</v>
      </c>
      <c r="F965">
        <v>0.05</v>
      </c>
      <c r="G965" s="106">
        <v>0.05</v>
      </c>
    </row>
    <row r="966" spans="1:7" x14ac:dyDescent="0.2">
      <c r="A966">
        <v>8806</v>
      </c>
      <c r="B966" s="106" t="s">
        <v>1030</v>
      </c>
      <c r="C966">
        <v>0.05</v>
      </c>
      <c r="D966" s="106">
        <v>0.05</v>
      </c>
      <c r="E966">
        <v>0</v>
      </c>
      <c r="F966">
        <v>0</v>
      </c>
      <c r="G966">
        <v>0</v>
      </c>
    </row>
    <row r="967" spans="1:7" x14ac:dyDescent="0.2">
      <c r="A967">
        <v>8830</v>
      </c>
      <c r="B967" s="106" t="s">
        <v>967</v>
      </c>
      <c r="C967">
        <v>0.05</v>
      </c>
      <c r="D967" s="106">
        <v>0</v>
      </c>
      <c r="E967">
        <v>0</v>
      </c>
      <c r="F967">
        <v>0</v>
      </c>
      <c r="G967">
        <v>0</v>
      </c>
    </row>
    <row r="968" spans="1:7" x14ac:dyDescent="0.2">
      <c r="A968">
        <v>8850</v>
      </c>
      <c r="B968" s="106" t="s">
        <v>1345</v>
      </c>
      <c r="C968">
        <v>0.05</v>
      </c>
      <c r="D968">
        <v>0.05</v>
      </c>
      <c r="E968">
        <v>0.15</v>
      </c>
      <c r="F968">
        <v>0.05</v>
      </c>
      <c r="G968">
        <v>0.05</v>
      </c>
    </row>
    <row r="969" spans="1:7" x14ac:dyDescent="0.2">
      <c r="A969">
        <v>8871</v>
      </c>
      <c r="B969" s="106" t="s">
        <v>2547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">
      <c r="A970">
        <v>8877</v>
      </c>
      <c r="B970" s="106" t="s">
        <v>2877</v>
      </c>
      <c r="C970">
        <v>0</v>
      </c>
      <c r="D970">
        <v>0</v>
      </c>
      <c r="E970">
        <v>0</v>
      </c>
      <c r="F970" t="s">
        <v>154</v>
      </c>
      <c r="G970">
        <v>0</v>
      </c>
    </row>
    <row r="971" spans="1:7" x14ac:dyDescent="0.2">
      <c r="A971">
        <v>8892</v>
      </c>
      <c r="B971" s="106" t="s">
        <v>671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">
      <c r="A972">
        <v>8904</v>
      </c>
      <c r="B972" s="106" t="s">
        <v>839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">
      <c r="A973">
        <v>8917</v>
      </c>
      <c r="B973" s="106" t="s">
        <v>672</v>
      </c>
      <c r="C973">
        <v>0.05</v>
      </c>
      <c r="D973">
        <v>0.05</v>
      </c>
      <c r="E973">
        <v>0.15</v>
      </c>
      <c r="F973">
        <v>0.05</v>
      </c>
      <c r="G973">
        <v>0.05</v>
      </c>
    </row>
    <row r="974" spans="1:7" x14ac:dyDescent="0.2">
      <c r="A974">
        <v>8919</v>
      </c>
      <c r="B974" s="106" t="s">
        <v>1179</v>
      </c>
      <c r="C974">
        <v>0.05</v>
      </c>
      <c r="D974">
        <v>0.05</v>
      </c>
      <c r="E974">
        <v>0.15</v>
      </c>
      <c r="F974">
        <v>0.05</v>
      </c>
      <c r="G974">
        <v>0.05</v>
      </c>
    </row>
    <row r="975" spans="1:7" x14ac:dyDescent="0.2">
      <c r="A975">
        <v>8923</v>
      </c>
      <c r="B975" s="106" t="s">
        <v>3241</v>
      </c>
      <c r="C975">
        <v>0</v>
      </c>
      <c r="D975">
        <v>0</v>
      </c>
      <c r="E975">
        <v>0</v>
      </c>
      <c r="F975">
        <v>0</v>
      </c>
      <c r="G975" t="s">
        <v>154</v>
      </c>
    </row>
    <row r="976" spans="1:7" x14ac:dyDescent="0.2">
      <c r="A976">
        <v>8928</v>
      </c>
      <c r="B976" s="106" t="s">
        <v>1940</v>
      </c>
      <c r="C976">
        <v>5.2</v>
      </c>
      <c r="D976" s="106">
        <v>0.05</v>
      </c>
      <c r="E976">
        <v>0.15</v>
      </c>
      <c r="F976" s="106">
        <v>0.05</v>
      </c>
      <c r="G976">
        <v>0.05</v>
      </c>
    </row>
    <row r="977" spans="1:7" x14ac:dyDescent="0.2">
      <c r="A977">
        <v>8935</v>
      </c>
      <c r="B977" s="106" t="s">
        <v>1879</v>
      </c>
      <c r="C977">
        <v>0</v>
      </c>
      <c r="D977" s="106">
        <v>0</v>
      </c>
      <c r="E977">
        <v>0</v>
      </c>
      <c r="F977" s="106">
        <v>0</v>
      </c>
      <c r="G977">
        <v>0</v>
      </c>
    </row>
    <row r="978" spans="1:7" x14ac:dyDescent="0.2">
      <c r="A978">
        <v>8940</v>
      </c>
      <c r="B978" s="106" t="s">
        <v>3242</v>
      </c>
      <c r="C978">
        <v>0</v>
      </c>
      <c r="D978" t="s">
        <v>154</v>
      </c>
      <c r="E978" s="106" t="s">
        <v>154</v>
      </c>
      <c r="F978" s="106" t="s">
        <v>154</v>
      </c>
      <c r="G978" s="106" t="s">
        <v>154</v>
      </c>
    </row>
    <row r="979" spans="1:7" x14ac:dyDescent="0.2">
      <c r="A979">
        <v>9001</v>
      </c>
      <c r="B979" s="106" t="s">
        <v>673</v>
      </c>
      <c r="C979">
        <v>0.1</v>
      </c>
      <c r="D979" s="106">
        <v>0.1</v>
      </c>
      <c r="E979">
        <v>0.3</v>
      </c>
      <c r="F979">
        <v>0.1</v>
      </c>
      <c r="G979">
        <v>0.1</v>
      </c>
    </row>
    <row r="980" spans="1:7" x14ac:dyDescent="0.2">
      <c r="A980">
        <v>9003</v>
      </c>
      <c r="B980" s="106" t="s">
        <v>1064</v>
      </c>
      <c r="C980">
        <v>0.05</v>
      </c>
      <c r="D980">
        <v>0.05</v>
      </c>
      <c r="E980">
        <v>0.15</v>
      </c>
      <c r="F980">
        <v>0.05</v>
      </c>
      <c r="G980">
        <v>0.05</v>
      </c>
    </row>
    <row r="981" spans="1:7" x14ac:dyDescent="0.2">
      <c r="A981">
        <v>9006</v>
      </c>
      <c r="B981" s="106" t="s">
        <v>2878</v>
      </c>
      <c r="C981">
        <v>0</v>
      </c>
      <c r="D981">
        <v>0</v>
      </c>
      <c r="E981" t="s">
        <v>154</v>
      </c>
      <c r="F981">
        <v>0.05</v>
      </c>
      <c r="G981">
        <v>0</v>
      </c>
    </row>
    <row r="982" spans="1:7" x14ac:dyDescent="0.2">
      <c r="A982">
        <v>9007</v>
      </c>
      <c r="B982" s="106" t="s">
        <v>1279</v>
      </c>
      <c r="C982">
        <v>0.05</v>
      </c>
      <c r="D982">
        <v>0.05</v>
      </c>
      <c r="E982">
        <v>0.15</v>
      </c>
      <c r="F982">
        <v>0.05</v>
      </c>
      <c r="G982">
        <v>0.05</v>
      </c>
    </row>
    <row r="983" spans="1:7" x14ac:dyDescent="0.2">
      <c r="A983">
        <v>9008</v>
      </c>
      <c r="B983" s="106" t="s">
        <v>1478</v>
      </c>
      <c r="C983">
        <v>0.15</v>
      </c>
      <c r="D983">
        <v>0.15</v>
      </c>
      <c r="E983">
        <v>0.45</v>
      </c>
      <c r="F983">
        <v>0.15</v>
      </c>
      <c r="G983" s="106">
        <v>0.15</v>
      </c>
    </row>
    <row r="984" spans="1:7" x14ac:dyDescent="0.2">
      <c r="A984">
        <v>9009</v>
      </c>
      <c r="B984" s="106" t="s">
        <v>3243</v>
      </c>
      <c r="C984">
        <v>0.1</v>
      </c>
      <c r="D984">
        <v>0.1</v>
      </c>
      <c r="E984">
        <v>0.3</v>
      </c>
      <c r="F984" s="106">
        <v>0.05</v>
      </c>
      <c r="G984" s="106" t="s">
        <v>154</v>
      </c>
    </row>
    <row r="985" spans="1:7" x14ac:dyDescent="0.2">
      <c r="A985">
        <v>9010</v>
      </c>
      <c r="B985" s="106" t="s">
        <v>674</v>
      </c>
      <c r="C985">
        <v>0.1</v>
      </c>
      <c r="D985">
        <v>0.1</v>
      </c>
      <c r="E985">
        <v>0.15</v>
      </c>
      <c r="F985" s="106">
        <v>0.1</v>
      </c>
      <c r="G985" s="106">
        <v>0.05</v>
      </c>
    </row>
    <row r="986" spans="1:7" x14ac:dyDescent="0.2">
      <c r="A986">
        <v>9014</v>
      </c>
      <c r="B986" s="106" t="s">
        <v>1793</v>
      </c>
      <c r="C986">
        <v>0.05</v>
      </c>
      <c r="D986">
        <v>0.05</v>
      </c>
      <c r="E986">
        <v>0.15</v>
      </c>
      <c r="F986">
        <v>0.05</v>
      </c>
      <c r="G986">
        <v>0.05</v>
      </c>
    </row>
    <row r="987" spans="1:7" x14ac:dyDescent="0.2">
      <c r="A987">
        <v>9022</v>
      </c>
      <c r="B987" s="106" t="s">
        <v>1438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">
      <c r="A988">
        <v>9025</v>
      </c>
      <c r="B988" s="106" t="s">
        <v>3244</v>
      </c>
      <c r="C988">
        <v>0</v>
      </c>
      <c r="D988" s="106" t="s">
        <v>154</v>
      </c>
      <c r="E988" t="s">
        <v>154</v>
      </c>
      <c r="F988">
        <v>0</v>
      </c>
      <c r="G988" t="s">
        <v>154</v>
      </c>
    </row>
    <row r="989" spans="1:7" x14ac:dyDescent="0.2">
      <c r="A989">
        <v>9031</v>
      </c>
      <c r="B989" s="106" t="s">
        <v>675</v>
      </c>
      <c r="C989">
        <v>0.1</v>
      </c>
      <c r="D989" s="106">
        <v>0.1</v>
      </c>
      <c r="E989">
        <v>0.15</v>
      </c>
      <c r="F989" s="106">
        <v>0.05</v>
      </c>
      <c r="G989">
        <v>0.05</v>
      </c>
    </row>
    <row r="990" spans="1:7" x14ac:dyDescent="0.2">
      <c r="A990">
        <v>9039</v>
      </c>
      <c r="B990" s="106" t="s">
        <v>1794</v>
      </c>
      <c r="C990">
        <v>0</v>
      </c>
      <c r="D990" t="s">
        <v>154</v>
      </c>
      <c r="E990" t="s">
        <v>154</v>
      </c>
      <c r="F990" s="106">
        <v>0</v>
      </c>
      <c r="G990">
        <v>0</v>
      </c>
    </row>
    <row r="991" spans="1:7" x14ac:dyDescent="0.2">
      <c r="A991">
        <v>9041</v>
      </c>
      <c r="B991" s="106" t="s">
        <v>676</v>
      </c>
      <c r="C991">
        <v>0.1</v>
      </c>
      <c r="D991">
        <v>0.1</v>
      </c>
      <c r="E991" s="106">
        <v>0.3</v>
      </c>
      <c r="F991">
        <v>0.1</v>
      </c>
      <c r="G991">
        <v>0.1</v>
      </c>
    </row>
    <row r="992" spans="1:7" x14ac:dyDescent="0.2">
      <c r="A992">
        <v>9042</v>
      </c>
      <c r="B992" s="106" t="s">
        <v>677</v>
      </c>
      <c r="C992">
        <v>0</v>
      </c>
      <c r="D992">
        <v>0</v>
      </c>
      <c r="E992" s="106">
        <v>0</v>
      </c>
      <c r="F992">
        <v>0</v>
      </c>
      <c r="G992">
        <v>0</v>
      </c>
    </row>
    <row r="993" spans="1:7" x14ac:dyDescent="0.2">
      <c r="A993">
        <v>9044</v>
      </c>
      <c r="B993" s="106" t="s">
        <v>1737</v>
      </c>
      <c r="C993">
        <v>0.05</v>
      </c>
      <c r="D993">
        <v>0.05</v>
      </c>
      <c r="E993">
        <v>0.15</v>
      </c>
      <c r="F993">
        <v>0.05</v>
      </c>
      <c r="G993">
        <v>0</v>
      </c>
    </row>
    <row r="994" spans="1:7" x14ac:dyDescent="0.2">
      <c r="A994">
        <v>9045</v>
      </c>
      <c r="B994" s="106" t="s">
        <v>1219</v>
      </c>
      <c r="C994">
        <v>0.1</v>
      </c>
      <c r="D994">
        <v>0.1</v>
      </c>
      <c r="E994">
        <v>0.3</v>
      </c>
      <c r="F994">
        <v>0.1</v>
      </c>
      <c r="G994">
        <v>0.1</v>
      </c>
    </row>
    <row r="995" spans="1:7" x14ac:dyDescent="0.2">
      <c r="A995">
        <v>9046</v>
      </c>
      <c r="B995" s="106" t="s">
        <v>1338</v>
      </c>
      <c r="C995">
        <v>0</v>
      </c>
      <c r="D995">
        <v>0.05</v>
      </c>
      <c r="E995">
        <v>0.15</v>
      </c>
      <c r="F995">
        <v>0.05</v>
      </c>
      <c r="G995">
        <v>0</v>
      </c>
    </row>
    <row r="996" spans="1:7" x14ac:dyDescent="0.2">
      <c r="A996">
        <v>9048</v>
      </c>
      <c r="B996" s="106" t="s">
        <v>678</v>
      </c>
      <c r="C996">
        <v>0.1</v>
      </c>
      <c r="D996">
        <v>0.1</v>
      </c>
      <c r="E996">
        <v>0.3</v>
      </c>
      <c r="F996">
        <v>0.1</v>
      </c>
      <c r="G996">
        <v>0.1</v>
      </c>
    </row>
    <row r="997" spans="1:7" x14ac:dyDescent="0.2">
      <c r="A997">
        <v>9052</v>
      </c>
      <c r="B997" s="106" t="s">
        <v>1366</v>
      </c>
      <c r="C997">
        <v>0.05</v>
      </c>
      <c r="D997">
        <v>0.05</v>
      </c>
      <c r="E997">
        <v>0.15</v>
      </c>
      <c r="F997" s="106">
        <v>0.05</v>
      </c>
      <c r="G997">
        <v>0.05</v>
      </c>
    </row>
    <row r="998" spans="1:7" x14ac:dyDescent="0.2">
      <c r="A998">
        <v>9062</v>
      </c>
      <c r="B998" s="106" t="s">
        <v>863</v>
      </c>
      <c r="C998">
        <v>0.1</v>
      </c>
      <c r="D998">
        <v>0.05</v>
      </c>
      <c r="E998">
        <v>0.3</v>
      </c>
      <c r="F998" s="106">
        <v>0.1</v>
      </c>
      <c r="G998">
        <v>0.1</v>
      </c>
    </row>
    <row r="999" spans="1:7" x14ac:dyDescent="0.2">
      <c r="A999">
        <v>9064</v>
      </c>
      <c r="B999" s="106" t="s">
        <v>1843</v>
      </c>
      <c r="C999">
        <v>0.05</v>
      </c>
      <c r="D999">
        <v>0.05</v>
      </c>
      <c r="E999">
        <v>0.15</v>
      </c>
      <c r="F999">
        <v>0.05</v>
      </c>
      <c r="G999">
        <v>0.05</v>
      </c>
    </row>
    <row r="1000" spans="1:7" x14ac:dyDescent="0.2">
      <c r="A1000">
        <v>9068</v>
      </c>
      <c r="B1000" s="106" t="s">
        <v>2093</v>
      </c>
      <c r="C1000">
        <v>0.05</v>
      </c>
      <c r="D1000" s="106">
        <v>0.05</v>
      </c>
      <c r="E1000">
        <v>0.15</v>
      </c>
      <c r="F1000" s="106">
        <v>0.05</v>
      </c>
      <c r="G1000">
        <v>0.05</v>
      </c>
    </row>
    <row r="1001" spans="1:7" x14ac:dyDescent="0.2">
      <c r="A1001">
        <v>9069</v>
      </c>
      <c r="B1001" s="106" t="s">
        <v>968</v>
      </c>
      <c r="C1001">
        <v>0</v>
      </c>
      <c r="D1001" s="106">
        <v>0</v>
      </c>
      <c r="E1001" s="106">
        <v>0</v>
      </c>
      <c r="F1001" s="106">
        <v>0</v>
      </c>
      <c r="G1001" s="106">
        <v>0</v>
      </c>
    </row>
    <row r="1002" spans="1:7" x14ac:dyDescent="0.2">
      <c r="A1002">
        <v>9070</v>
      </c>
      <c r="B1002" s="106" t="s">
        <v>679</v>
      </c>
      <c r="C1002">
        <v>0.1</v>
      </c>
      <c r="D1002" s="106">
        <v>0.1</v>
      </c>
      <c r="E1002" s="106">
        <v>0.3</v>
      </c>
      <c r="F1002" s="106">
        <v>0.1</v>
      </c>
      <c r="G1002" s="106">
        <v>0.1</v>
      </c>
    </row>
    <row r="1003" spans="1:7" x14ac:dyDescent="0.2">
      <c r="A1003">
        <v>9072</v>
      </c>
      <c r="B1003" s="106" t="s">
        <v>975</v>
      </c>
      <c r="C1003">
        <v>0</v>
      </c>
      <c r="D1003">
        <v>0.05</v>
      </c>
      <c r="E1003">
        <v>0</v>
      </c>
      <c r="F1003">
        <v>0</v>
      </c>
      <c r="G1003" t="s">
        <v>154</v>
      </c>
    </row>
    <row r="1004" spans="1:7" x14ac:dyDescent="0.2">
      <c r="A1004">
        <v>9074</v>
      </c>
      <c r="B1004" s="106" t="s">
        <v>3245</v>
      </c>
      <c r="C1004">
        <v>0</v>
      </c>
      <c r="D1004" s="106">
        <v>0</v>
      </c>
      <c r="E1004">
        <v>0</v>
      </c>
      <c r="F1004" t="s">
        <v>154</v>
      </c>
      <c r="G1004" s="106" t="s">
        <v>154</v>
      </c>
    </row>
    <row r="1005" spans="1:7" x14ac:dyDescent="0.2">
      <c r="A1005">
        <v>9075</v>
      </c>
      <c r="B1005" s="106" t="s">
        <v>1858</v>
      </c>
      <c r="C1005">
        <v>0.1</v>
      </c>
      <c r="D1005" s="106">
        <v>0.1</v>
      </c>
      <c r="E1005">
        <v>0.3</v>
      </c>
      <c r="F1005">
        <v>0.05</v>
      </c>
      <c r="G1005">
        <v>0.1</v>
      </c>
    </row>
    <row r="1006" spans="1:7" x14ac:dyDescent="0.2">
      <c r="A1006">
        <v>9076</v>
      </c>
      <c r="B1006" s="106" t="s">
        <v>680</v>
      </c>
      <c r="C1006">
        <v>0.05</v>
      </c>
      <c r="D1006">
        <v>0.05</v>
      </c>
      <c r="E1006">
        <v>0.15</v>
      </c>
      <c r="F1006">
        <v>0.05</v>
      </c>
      <c r="G1006">
        <v>0</v>
      </c>
    </row>
    <row r="1007" spans="1:7" x14ac:dyDescent="0.2">
      <c r="A1007">
        <v>9081</v>
      </c>
      <c r="B1007" s="106" t="s">
        <v>864</v>
      </c>
      <c r="C1007">
        <v>0.1</v>
      </c>
      <c r="D1007" s="106">
        <v>0.1</v>
      </c>
      <c r="E1007" s="106">
        <v>0.3</v>
      </c>
      <c r="F1007" s="106">
        <v>0.1</v>
      </c>
      <c r="G1007" s="106">
        <v>0.1</v>
      </c>
    </row>
    <row r="1008" spans="1:7" x14ac:dyDescent="0.2">
      <c r="A1008">
        <v>9090</v>
      </c>
      <c r="B1008" s="106" t="s">
        <v>681</v>
      </c>
      <c r="C1008">
        <v>0.05</v>
      </c>
      <c r="D1008" s="106">
        <v>0.05</v>
      </c>
      <c r="E1008" s="106">
        <v>0.15</v>
      </c>
      <c r="F1008" s="106">
        <v>0.05</v>
      </c>
      <c r="G1008" s="106">
        <v>0.05</v>
      </c>
    </row>
    <row r="1009" spans="1:7" x14ac:dyDescent="0.2">
      <c r="A1009">
        <v>9099</v>
      </c>
      <c r="B1009" s="106" t="s">
        <v>2599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">
      <c r="A1010">
        <v>9101</v>
      </c>
      <c r="B1010" s="106" t="s">
        <v>682</v>
      </c>
      <c r="C1010">
        <v>0.05</v>
      </c>
      <c r="D1010">
        <v>0.05</v>
      </c>
      <c r="E1010">
        <v>0.15</v>
      </c>
      <c r="F1010">
        <v>0.05</v>
      </c>
      <c r="G1010">
        <v>0.05</v>
      </c>
    </row>
    <row r="1011" spans="1:7" x14ac:dyDescent="0.2">
      <c r="A1011">
        <v>9104</v>
      </c>
      <c r="B1011" s="106" t="s">
        <v>683</v>
      </c>
      <c r="C1011">
        <v>0</v>
      </c>
      <c r="D1011" s="106">
        <v>0</v>
      </c>
      <c r="E1011" s="106">
        <v>0</v>
      </c>
      <c r="F1011" s="106">
        <v>0</v>
      </c>
      <c r="G1011" s="106">
        <v>0</v>
      </c>
    </row>
    <row r="1012" spans="1:7" x14ac:dyDescent="0.2">
      <c r="A1012">
        <v>9143</v>
      </c>
      <c r="B1012" s="106" t="s">
        <v>1036</v>
      </c>
      <c r="C1012">
        <v>0.1</v>
      </c>
      <c r="D1012" s="106">
        <v>0.1</v>
      </c>
      <c r="E1012" s="106">
        <v>0.3</v>
      </c>
      <c r="F1012" s="106">
        <v>0.1</v>
      </c>
      <c r="G1012" s="106">
        <v>0.1</v>
      </c>
    </row>
    <row r="1013" spans="1:7" x14ac:dyDescent="0.2">
      <c r="A1013">
        <v>9202</v>
      </c>
      <c r="B1013" s="106" t="s">
        <v>1346</v>
      </c>
      <c r="C1013">
        <v>0.05</v>
      </c>
      <c r="D1013" s="106">
        <v>0.05</v>
      </c>
      <c r="E1013" s="106">
        <v>0.15</v>
      </c>
      <c r="F1013" s="106">
        <v>0.05</v>
      </c>
      <c r="G1013" s="106">
        <v>0.05</v>
      </c>
    </row>
    <row r="1014" spans="1:7" x14ac:dyDescent="0.2">
      <c r="A1014">
        <v>9260</v>
      </c>
      <c r="B1014" s="106" t="s">
        <v>3246</v>
      </c>
      <c r="C1014">
        <v>0</v>
      </c>
      <c r="D1014" t="s">
        <v>154</v>
      </c>
      <c r="E1014" s="106" t="s">
        <v>154</v>
      </c>
      <c r="F1014" s="106" t="s">
        <v>154</v>
      </c>
      <c r="G1014" s="106" t="s">
        <v>154</v>
      </c>
    </row>
    <row r="1015" spans="1:7" x14ac:dyDescent="0.2">
      <c r="A1015">
        <v>9262</v>
      </c>
      <c r="B1015" s="106" t="s">
        <v>2399</v>
      </c>
      <c r="C1015">
        <v>0.05</v>
      </c>
      <c r="D1015">
        <v>0</v>
      </c>
      <c r="E1015" s="106">
        <v>0</v>
      </c>
      <c r="F1015" s="106">
        <v>0.05</v>
      </c>
      <c r="G1015" s="106">
        <v>0.05</v>
      </c>
    </row>
    <row r="1016" spans="1:7" x14ac:dyDescent="0.2">
      <c r="A1016">
        <v>9267</v>
      </c>
      <c r="B1016" s="106" t="s">
        <v>2094</v>
      </c>
      <c r="C1016">
        <v>0.1</v>
      </c>
      <c r="D1016">
        <v>0.1</v>
      </c>
      <c r="E1016">
        <v>0.3</v>
      </c>
      <c r="F1016">
        <v>0.1</v>
      </c>
      <c r="G1016">
        <v>0.1</v>
      </c>
    </row>
    <row r="1017" spans="1:7" x14ac:dyDescent="0.2">
      <c r="A1017">
        <v>9274</v>
      </c>
      <c r="B1017" s="106" t="s">
        <v>2015</v>
      </c>
      <c r="C1017">
        <v>0</v>
      </c>
      <c r="D1017">
        <v>0</v>
      </c>
      <c r="E1017">
        <v>0</v>
      </c>
      <c r="F1017" s="106">
        <v>0</v>
      </c>
      <c r="G1017">
        <v>0</v>
      </c>
    </row>
    <row r="1018" spans="1:7" x14ac:dyDescent="0.2">
      <c r="A1018">
        <v>9278</v>
      </c>
      <c r="B1018" s="106" t="s">
        <v>849</v>
      </c>
      <c r="C1018">
        <v>0.05</v>
      </c>
      <c r="D1018">
        <v>0.05</v>
      </c>
      <c r="E1018">
        <v>0.15</v>
      </c>
      <c r="F1018" s="106">
        <v>0.05</v>
      </c>
      <c r="G1018">
        <v>0.05</v>
      </c>
    </row>
    <row r="1019" spans="1:7" x14ac:dyDescent="0.2">
      <c r="A1019">
        <v>9301</v>
      </c>
      <c r="B1019" s="106" t="s">
        <v>1012</v>
      </c>
      <c r="C1019">
        <v>0.05</v>
      </c>
      <c r="D1019">
        <v>0.05</v>
      </c>
      <c r="E1019">
        <v>0</v>
      </c>
      <c r="F1019">
        <v>0</v>
      </c>
      <c r="G1019">
        <v>0</v>
      </c>
    </row>
    <row r="1020" spans="1:7" x14ac:dyDescent="0.2">
      <c r="A1020">
        <v>9306</v>
      </c>
      <c r="B1020" s="106" t="s">
        <v>1439</v>
      </c>
      <c r="C1020">
        <v>0.05</v>
      </c>
      <c r="D1020">
        <v>0.05</v>
      </c>
      <c r="E1020">
        <v>0</v>
      </c>
      <c r="F1020">
        <v>0</v>
      </c>
      <c r="G1020">
        <v>0</v>
      </c>
    </row>
    <row r="1021" spans="1:7" x14ac:dyDescent="0.2">
      <c r="A1021">
        <v>9310</v>
      </c>
      <c r="B1021" s="106" t="s">
        <v>1738</v>
      </c>
      <c r="C1021">
        <v>0.05</v>
      </c>
      <c r="D1021" s="106">
        <v>0.05</v>
      </c>
      <c r="E1021">
        <v>0.15</v>
      </c>
      <c r="F1021" s="106">
        <v>0.05</v>
      </c>
      <c r="G1021">
        <v>0.05</v>
      </c>
    </row>
    <row r="1022" spans="1:7" x14ac:dyDescent="0.2">
      <c r="A1022">
        <v>9364</v>
      </c>
      <c r="B1022" s="106" t="s">
        <v>1739</v>
      </c>
      <c r="C1022">
        <v>0.05</v>
      </c>
      <c r="D1022" s="106">
        <v>0.05</v>
      </c>
      <c r="E1022">
        <v>0.15</v>
      </c>
      <c r="F1022" s="106">
        <v>0</v>
      </c>
      <c r="G1022">
        <v>0.05</v>
      </c>
    </row>
    <row r="1023" spans="1:7" x14ac:dyDescent="0.2">
      <c r="A1023">
        <v>9366</v>
      </c>
      <c r="B1023" s="106" t="s">
        <v>1993</v>
      </c>
      <c r="C1023">
        <v>0</v>
      </c>
      <c r="D1023" s="106">
        <v>0</v>
      </c>
      <c r="E1023">
        <v>0</v>
      </c>
      <c r="F1023" s="106">
        <v>0</v>
      </c>
      <c r="G1023" s="106">
        <v>0</v>
      </c>
    </row>
    <row r="1024" spans="1:7" x14ac:dyDescent="0.2">
      <c r="A1024">
        <v>9368</v>
      </c>
      <c r="B1024" s="106" t="s">
        <v>3247</v>
      </c>
      <c r="C1024">
        <v>0</v>
      </c>
      <c r="D1024">
        <v>0</v>
      </c>
      <c r="E1024" t="s">
        <v>154</v>
      </c>
      <c r="F1024" t="s">
        <v>154</v>
      </c>
      <c r="G1024" t="s">
        <v>154</v>
      </c>
    </row>
    <row r="1025" spans="1:7" x14ac:dyDescent="0.2">
      <c r="A1025">
        <v>9369</v>
      </c>
      <c r="B1025" s="106" t="s">
        <v>3248</v>
      </c>
      <c r="C1025">
        <v>0</v>
      </c>
      <c r="D1025">
        <v>0</v>
      </c>
      <c r="E1025" t="s">
        <v>154</v>
      </c>
      <c r="F1025" t="s">
        <v>154</v>
      </c>
      <c r="G1025" t="s">
        <v>154</v>
      </c>
    </row>
    <row r="1026" spans="1:7" x14ac:dyDescent="0.2">
      <c r="A1026">
        <v>9375</v>
      </c>
      <c r="B1026" s="106" t="s">
        <v>1868</v>
      </c>
      <c r="C1026">
        <v>0.05</v>
      </c>
      <c r="D1026" s="106">
        <v>0.05</v>
      </c>
      <c r="E1026" s="106">
        <v>0.15</v>
      </c>
      <c r="F1026" s="106">
        <v>0.05</v>
      </c>
      <c r="G1026" s="106">
        <v>0.05</v>
      </c>
    </row>
    <row r="1027" spans="1:7" x14ac:dyDescent="0.2">
      <c r="A1027">
        <v>9384</v>
      </c>
      <c r="B1027" s="106" t="s">
        <v>3249</v>
      </c>
      <c r="C1027">
        <v>0</v>
      </c>
      <c r="D1027" t="s">
        <v>154</v>
      </c>
      <c r="E1027" t="s">
        <v>154</v>
      </c>
      <c r="F1027" t="s">
        <v>154</v>
      </c>
      <c r="G1027" t="s">
        <v>154</v>
      </c>
    </row>
    <row r="1028" spans="1:7" x14ac:dyDescent="0.2">
      <c r="A1028">
        <v>9401</v>
      </c>
      <c r="B1028" s="106" t="s">
        <v>685</v>
      </c>
      <c r="C1028">
        <v>0.05</v>
      </c>
      <c r="D1028">
        <v>0.05</v>
      </c>
      <c r="E1028">
        <v>0.15</v>
      </c>
      <c r="F1028">
        <v>0.05</v>
      </c>
      <c r="G1028">
        <v>0.05</v>
      </c>
    </row>
    <row r="1029" spans="1:7" x14ac:dyDescent="0.2">
      <c r="A1029">
        <v>9404</v>
      </c>
      <c r="B1029" s="106" t="s">
        <v>969</v>
      </c>
      <c r="C1029">
        <v>0</v>
      </c>
      <c r="D1029">
        <v>0</v>
      </c>
      <c r="E1029">
        <v>0</v>
      </c>
      <c r="F1029" t="s">
        <v>154</v>
      </c>
      <c r="G1029" t="s">
        <v>154</v>
      </c>
    </row>
    <row r="1030" spans="1:7" x14ac:dyDescent="0.2">
      <c r="A1030">
        <v>9405</v>
      </c>
      <c r="B1030" s="106" t="s">
        <v>2548</v>
      </c>
      <c r="C1030">
        <v>0</v>
      </c>
      <c r="D1030" s="106">
        <v>0</v>
      </c>
      <c r="E1030" s="106">
        <v>0</v>
      </c>
      <c r="F1030" s="106">
        <v>0</v>
      </c>
      <c r="G1030" s="106">
        <v>0</v>
      </c>
    </row>
    <row r="1031" spans="1:7" x14ac:dyDescent="0.2">
      <c r="A1031">
        <v>9409</v>
      </c>
      <c r="B1031" s="106" t="s">
        <v>2879</v>
      </c>
      <c r="C1031">
        <v>0</v>
      </c>
      <c r="D1031" t="s">
        <v>154</v>
      </c>
      <c r="E1031" t="s">
        <v>154</v>
      </c>
      <c r="F1031">
        <v>0</v>
      </c>
      <c r="G1031">
        <v>0</v>
      </c>
    </row>
    <row r="1032" spans="1:7" x14ac:dyDescent="0.2">
      <c r="A1032">
        <v>9413</v>
      </c>
      <c r="B1032" s="106" t="s">
        <v>686</v>
      </c>
      <c r="C1032">
        <v>0.05</v>
      </c>
      <c r="D1032">
        <v>0.05</v>
      </c>
      <c r="E1032">
        <v>0.15</v>
      </c>
      <c r="F1032">
        <v>0.05</v>
      </c>
      <c r="G1032">
        <v>0.05</v>
      </c>
    </row>
    <row r="1033" spans="1:7" x14ac:dyDescent="0.2">
      <c r="A1033">
        <v>9414</v>
      </c>
      <c r="B1033" s="106" t="s">
        <v>3250</v>
      </c>
      <c r="C1033">
        <v>0</v>
      </c>
      <c r="D1033" t="s">
        <v>154</v>
      </c>
      <c r="E1033">
        <v>0</v>
      </c>
      <c r="F1033" t="s">
        <v>154</v>
      </c>
      <c r="G1033" t="s">
        <v>154</v>
      </c>
    </row>
    <row r="1034" spans="1:7" x14ac:dyDescent="0.2">
      <c r="A1034">
        <v>9417</v>
      </c>
      <c r="B1034" s="106" t="s">
        <v>1869</v>
      </c>
      <c r="C1034">
        <v>0</v>
      </c>
      <c r="D1034" t="s">
        <v>154</v>
      </c>
      <c r="E1034" t="s">
        <v>154</v>
      </c>
      <c r="F1034">
        <v>0</v>
      </c>
      <c r="G1034">
        <v>0</v>
      </c>
    </row>
    <row r="1035" spans="1:7" x14ac:dyDescent="0.2">
      <c r="A1035">
        <v>9419</v>
      </c>
      <c r="B1035" s="106" t="s">
        <v>1333</v>
      </c>
      <c r="C1035">
        <v>0.05</v>
      </c>
      <c r="D1035">
        <v>0.05</v>
      </c>
      <c r="E1035">
        <v>0.15</v>
      </c>
      <c r="F1035">
        <v>0.05</v>
      </c>
      <c r="G1035">
        <v>0.05</v>
      </c>
    </row>
    <row r="1036" spans="1:7" x14ac:dyDescent="0.2">
      <c r="A1036">
        <v>9422</v>
      </c>
      <c r="B1036" s="106" t="s">
        <v>1779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">
      <c r="A1037">
        <v>9424</v>
      </c>
      <c r="B1037" s="106" t="s">
        <v>3251</v>
      </c>
      <c r="C1037">
        <v>0</v>
      </c>
      <c r="D1037">
        <v>0</v>
      </c>
      <c r="E1037">
        <v>0</v>
      </c>
      <c r="F1037" t="s">
        <v>154</v>
      </c>
      <c r="G1037" t="s">
        <v>154</v>
      </c>
    </row>
    <row r="1038" spans="1:7" x14ac:dyDescent="0.2">
      <c r="A1038">
        <v>9432</v>
      </c>
      <c r="B1038" s="106" t="s">
        <v>1994</v>
      </c>
      <c r="C1038">
        <v>0</v>
      </c>
      <c r="D1038" s="106">
        <v>0</v>
      </c>
      <c r="E1038" s="106">
        <v>0</v>
      </c>
      <c r="F1038" s="106">
        <v>0</v>
      </c>
      <c r="G1038" s="106">
        <v>0</v>
      </c>
    </row>
    <row r="1039" spans="1:7" x14ac:dyDescent="0.2">
      <c r="A1039">
        <v>9433</v>
      </c>
      <c r="B1039" s="106" t="s">
        <v>2880</v>
      </c>
      <c r="C1039">
        <v>0.05</v>
      </c>
      <c r="D1039">
        <v>0.05</v>
      </c>
      <c r="E1039">
        <v>0</v>
      </c>
      <c r="F1039">
        <v>0</v>
      </c>
      <c r="G1039">
        <v>0</v>
      </c>
    </row>
    <row r="1040" spans="1:7" x14ac:dyDescent="0.2">
      <c r="A1040">
        <v>9449</v>
      </c>
      <c r="B1040" s="106" t="s">
        <v>1394</v>
      </c>
      <c r="C1040">
        <v>0.1</v>
      </c>
      <c r="D1040" s="106">
        <v>0</v>
      </c>
      <c r="E1040" s="106">
        <v>0</v>
      </c>
      <c r="F1040" s="106" t="s">
        <v>154</v>
      </c>
      <c r="G1040">
        <v>0</v>
      </c>
    </row>
    <row r="1041" spans="1:7" x14ac:dyDescent="0.2">
      <c r="A1041">
        <v>9450</v>
      </c>
      <c r="B1041" s="106" t="s">
        <v>687</v>
      </c>
      <c r="C1041">
        <v>0.05</v>
      </c>
      <c r="D1041" s="106">
        <v>0</v>
      </c>
      <c r="E1041" s="106">
        <v>0</v>
      </c>
      <c r="F1041">
        <v>0</v>
      </c>
      <c r="G1041">
        <v>0</v>
      </c>
    </row>
    <row r="1042" spans="1:7" x14ac:dyDescent="0.2">
      <c r="A1042">
        <v>9466</v>
      </c>
      <c r="B1042" s="106" t="s">
        <v>2016</v>
      </c>
      <c r="C1042">
        <v>0</v>
      </c>
      <c r="D1042" t="s">
        <v>154</v>
      </c>
      <c r="E1042">
        <v>0</v>
      </c>
      <c r="F1042">
        <v>0</v>
      </c>
      <c r="G1042">
        <v>0</v>
      </c>
    </row>
    <row r="1043" spans="1:7" x14ac:dyDescent="0.2">
      <c r="A1043">
        <v>9468</v>
      </c>
      <c r="B1043" s="106" t="s">
        <v>899</v>
      </c>
      <c r="C1043">
        <v>0.05</v>
      </c>
      <c r="D1043">
        <v>0.05</v>
      </c>
      <c r="E1043">
        <v>0.15</v>
      </c>
      <c r="F1043">
        <v>0</v>
      </c>
      <c r="G1043">
        <v>0</v>
      </c>
    </row>
    <row r="1044" spans="1:7" x14ac:dyDescent="0.2">
      <c r="A1044">
        <v>9474</v>
      </c>
      <c r="B1044" s="106" t="s">
        <v>1046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">
      <c r="A1045">
        <v>9475</v>
      </c>
      <c r="B1045" s="106" t="s">
        <v>3252</v>
      </c>
      <c r="C1045">
        <v>0</v>
      </c>
      <c r="D1045">
        <v>0</v>
      </c>
      <c r="E1045" t="s">
        <v>154</v>
      </c>
      <c r="F1045" t="s">
        <v>154</v>
      </c>
      <c r="G1045" t="s">
        <v>154</v>
      </c>
    </row>
    <row r="1046" spans="1:7" x14ac:dyDescent="0.2">
      <c r="A1046">
        <v>9502</v>
      </c>
      <c r="B1046" s="106" t="s">
        <v>3253</v>
      </c>
      <c r="C1046">
        <v>0</v>
      </c>
      <c r="D1046">
        <v>0</v>
      </c>
      <c r="E1046" t="s">
        <v>154</v>
      </c>
      <c r="F1046">
        <v>0</v>
      </c>
      <c r="G1046" t="s">
        <v>154</v>
      </c>
    </row>
    <row r="1047" spans="1:7" x14ac:dyDescent="0.2">
      <c r="A1047">
        <v>9503</v>
      </c>
      <c r="B1047" s="106" t="s">
        <v>1941</v>
      </c>
      <c r="C1047">
        <v>0</v>
      </c>
      <c r="D1047">
        <v>0</v>
      </c>
      <c r="E1047" t="s">
        <v>154</v>
      </c>
      <c r="F1047">
        <v>0</v>
      </c>
      <c r="G1047" t="s">
        <v>154</v>
      </c>
    </row>
    <row r="1048" spans="1:7" x14ac:dyDescent="0.2">
      <c r="A1048">
        <v>9504</v>
      </c>
      <c r="B1048" s="106" t="s">
        <v>688</v>
      </c>
      <c r="C1048">
        <v>0.05</v>
      </c>
      <c r="D1048">
        <v>0.05</v>
      </c>
      <c r="E1048">
        <v>0.15</v>
      </c>
      <c r="F1048">
        <v>0.05</v>
      </c>
      <c r="G1048">
        <v>0.05</v>
      </c>
    </row>
    <row r="1049" spans="1:7" x14ac:dyDescent="0.2">
      <c r="A1049">
        <v>9506</v>
      </c>
      <c r="B1049" s="106" t="s">
        <v>941</v>
      </c>
      <c r="C1049">
        <v>0</v>
      </c>
      <c r="D1049" s="106">
        <v>0</v>
      </c>
      <c r="E1049" t="s">
        <v>154</v>
      </c>
      <c r="F1049" s="106">
        <v>0</v>
      </c>
      <c r="G1049">
        <v>0</v>
      </c>
    </row>
    <row r="1050" spans="1:7" x14ac:dyDescent="0.2">
      <c r="A1050">
        <v>9508</v>
      </c>
      <c r="B1050" s="106" t="s">
        <v>981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">
      <c r="A1051">
        <v>9531</v>
      </c>
      <c r="B1051" s="106" t="s">
        <v>2881</v>
      </c>
      <c r="C1051">
        <v>0</v>
      </c>
      <c r="D1051">
        <v>0.05</v>
      </c>
      <c r="E1051" t="s">
        <v>154</v>
      </c>
      <c r="F1051">
        <v>0</v>
      </c>
      <c r="G1051">
        <v>0</v>
      </c>
    </row>
    <row r="1052" spans="1:7" x14ac:dyDescent="0.2">
      <c r="A1052">
        <v>9532</v>
      </c>
      <c r="B1052" s="106" t="s">
        <v>1063</v>
      </c>
      <c r="C1052">
        <v>0.05</v>
      </c>
      <c r="D1052">
        <v>0.05</v>
      </c>
      <c r="E1052">
        <v>0.15</v>
      </c>
      <c r="F1052">
        <v>0.05</v>
      </c>
      <c r="G1052">
        <v>0.05</v>
      </c>
    </row>
    <row r="1053" spans="1:7" x14ac:dyDescent="0.2">
      <c r="A1053">
        <v>9533</v>
      </c>
      <c r="B1053" s="106" t="s">
        <v>689</v>
      </c>
      <c r="C1053">
        <v>0.1</v>
      </c>
      <c r="D1053">
        <v>0.15</v>
      </c>
      <c r="E1053">
        <v>0.45</v>
      </c>
      <c r="F1053">
        <v>0.1</v>
      </c>
      <c r="G1053" s="106">
        <v>0.1</v>
      </c>
    </row>
    <row r="1054" spans="1:7" x14ac:dyDescent="0.2">
      <c r="A1054">
        <v>9535</v>
      </c>
      <c r="B1054" s="106" t="s">
        <v>2049</v>
      </c>
      <c r="C1054">
        <v>0</v>
      </c>
      <c r="D1054">
        <v>0.05</v>
      </c>
      <c r="E1054">
        <v>0</v>
      </c>
      <c r="F1054">
        <v>0</v>
      </c>
      <c r="G1054">
        <v>0</v>
      </c>
    </row>
    <row r="1055" spans="1:7" x14ac:dyDescent="0.2">
      <c r="A1055">
        <v>9536</v>
      </c>
      <c r="B1055" s="106" t="s">
        <v>690</v>
      </c>
      <c r="C1055">
        <v>0.05</v>
      </c>
      <c r="D1055" s="106">
        <v>0.05</v>
      </c>
      <c r="E1055">
        <v>0</v>
      </c>
      <c r="F1055" s="106">
        <v>0.05</v>
      </c>
      <c r="G1055">
        <v>0</v>
      </c>
    </row>
    <row r="1056" spans="1:7" x14ac:dyDescent="0.2">
      <c r="A1056">
        <v>9543</v>
      </c>
      <c r="B1056" s="106" t="s">
        <v>2474</v>
      </c>
      <c r="C1056">
        <v>1.3</v>
      </c>
      <c r="D1056">
        <v>0.05</v>
      </c>
      <c r="E1056">
        <v>0.15</v>
      </c>
      <c r="F1056">
        <v>0.05</v>
      </c>
      <c r="G1056">
        <v>0.05</v>
      </c>
    </row>
    <row r="1057" spans="1:7" x14ac:dyDescent="0.2">
      <c r="A1057">
        <v>9551</v>
      </c>
      <c r="B1057" s="106" t="s">
        <v>1440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">
      <c r="A1058">
        <v>9601</v>
      </c>
      <c r="B1058" s="106" t="s">
        <v>1155</v>
      </c>
      <c r="C1058">
        <v>0.25</v>
      </c>
      <c r="D1058">
        <v>0.25</v>
      </c>
      <c r="E1058">
        <v>0.75</v>
      </c>
      <c r="F1058">
        <v>0.25</v>
      </c>
      <c r="G1058">
        <v>0.25</v>
      </c>
    </row>
    <row r="1059" spans="1:7" x14ac:dyDescent="0.2">
      <c r="A1059">
        <v>9602</v>
      </c>
      <c r="B1059" s="106" t="s">
        <v>1469</v>
      </c>
      <c r="C1059">
        <v>0.1</v>
      </c>
      <c r="D1059">
        <v>0.1</v>
      </c>
      <c r="E1059">
        <v>0.3</v>
      </c>
      <c r="F1059">
        <v>0.1</v>
      </c>
      <c r="G1059">
        <v>0.1</v>
      </c>
    </row>
    <row r="1060" spans="1:7" x14ac:dyDescent="0.2">
      <c r="A1060">
        <v>9603</v>
      </c>
      <c r="B1060" s="106" t="s">
        <v>1013</v>
      </c>
      <c r="C1060">
        <v>0.05</v>
      </c>
      <c r="D1060">
        <v>0.05</v>
      </c>
      <c r="E1060" s="106">
        <v>0.15</v>
      </c>
      <c r="F1060" s="106">
        <v>0.05</v>
      </c>
      <c r="G1060" s="106">
        <v>0.05</v>
      </c>
    </row>
    <row r="1061" spans="1:7" x14ac:dyDescent="0.2">
      <c r="A1061">
        <v>9605</v>
      </c>
      <c r="B1061" s="106" t="s">
        <v>1280</v>
      </c>
      <c r="C1061">
        <v>0.25</v>
      </c>
      <c r="D1061">
        <v>0.25</v>
      </c>
      <c r="E1061">
        <v>0.75</v>
      </c>
      <c r="F1061">
        <v>0.25</v>
      </c>
      <c r="G1061">
        <v>0.25</v>
      </c>
    </row>
    <row r="1062" spans="1:7" x14ac:dyDescent="0.2">
      <c r="A1062">
        <v>9616</v>
      </c>
      <c r="B1062" s="106" t="s">
        <v>1156</v>
      </c>
      <c r="C1062">
        <v>0.1</v>
      </c>
      <c r="D1062">
        <v>0.1</v>
      </c>
      <c r="E1062">
        <v>0.3</v>
      </c>
      <c r="F1062">
        <v>0.1</v>
      </c>
      <c r="G1062">
        <v>0.1</v>
      </c>
    </row>
    <row r="1063" spans="1:7" x14ac:dyDescent="0.2">
      <c r="A1063">
        <v>9621</v>
      </c>
      <c r="B1063" s="106" t="s">
        <v>2882</v>
      </c>
      <c r="C1063">
        <v>0</v>
      </c>
      <c r="D1063" t="s">
        <v>154</v>
      </c>
      <c r="E1063">
        <v>0</v>
      </c>
      <c r="F1063" t="s">
        <v>154</v>
      </c>
      <c r="G1063">
        <v>0</v>
      </c>
    </row>
    <row r="1064" spans="1:7" x14ac:dyDescent="0.2">
      <c r="A1064">
        <v>9622</v>
      </c>
      <c r="B1064" s="106" t="s">
        <v>3254</v>
      </c>
      <c r="C1064">
        <v>0.05</v>
      </c>
      <c r="D1064">
        <v>0</v>
      </c>
      <c r="E1064">
        <v>0</v>
      </c>
      <c r="F1064" t="s">
        <v>154</v>
      </c>
      <c r="G1064" t="s">
        <v>154</v>
      </c>
    </row>
    <row r="1065" spans="1:7" x14ac:dyDescent="0.2">
      <c r="A1065">
        <v>9627</v>
      </c>
      <c r="B1065" s="106" t="s">
        <v>1242</v>
      </c>
      <c r="C1065">
        <v>0.15</v>
      </c>
      <c r="D1065">
        <v>0.15</v>
      </c>
      <c r="E1065">
        <v>0.45</v>
      </c>
      <c r="F1065">
        <v>0.15</v>
      </c>
      <c r="G1065">
        <v>0.15</v>
      </c>
    </row>
    <row r="1066" spans="1:7" x14ac:dyDescent="0.2">
      <c r="A1066">
        <v>9628</v>
      </c>
      <c r="B1066" s="106" t="s">
        <v>2095</v>
      </c>
      <c r="C1066">
        <v>0</v>
      </c>
      <c r="D1066">
        <v>0</v>
      </c>
      <c r="E1066" s="106">
        <v>0</v>
      </c>
      <c r="F1066">
        <v>0</v>
      </c>
      <c r="G1066">
        <v>0</v>
      </c>
    </row>
    <row r="1067" spans="1:7" x14ac:dyDescent="0.2">
      <c r="A1067">
        <v>9633</v>
      </c>
      <c r="B1067" s="106" t="s">
        <v>1740</v>
      </c>
      <c r="C1067">
        <v>0.05</v>
      </c>
      <c r="D1067">
        <v>0.05</v>
      </c>
      <c r="E1067">
        <v>0.15</v>
      </c>
      <c r="F1067">
        <v>0.05</v>
      </c>
      <c r="G1067">
        <v>0.05</v>
      </c>
    </row>
    <row r="1068" spans="1:7" x14ac:dyDescent="0.2">
      <c r="A1068">
        <v>9663</v>
      </c>
      <c r="B1068" s="106" t="s">
        <v>691</v>
      </c>
      <c r="C1068">
        <v>0.15</v>
      </c>
      <c r="D1068">
        <v>0.15</v>
      </c>
      <c r="E1068">
        <v>0.45</v>
      </c>
      <c r="F1068">
        <v>0.15</v>
      </c>
      <c r="G1068">
        <v>0.15</v>
      </c>
    </row>
    <row r="1069" spans="1:7" x14ac:dyDescent="0.2">
      <c r="A1069">
        <v>9671</v>
      </c>
      <c r="B1069" s="106" t="s">
        <v>1388</v>
      </c>
      <c r="C1069">
        <v>0.1</v>
      </c>
      <c r="D1069">
        <v>0.1</v>
      </c>
      <c r="E1069">
        <v>0.3</v>
      </c>
      <c r="F1069">
        <v>0.1</v>
      </c>
      <c r="G1069">
        <v>0.1</v>
      </c>
    </row>
    <row r="1070" spans="1:7" x14ac:dyDescent="0.2">
      <c r="A1070">
        <v>9672</v>
      </c>
      <c r="B1070" s="106" t="s">
        <v>1339</v>
      </c>
      <c r="C1070">
        <v>1.95</v>
      </c>
      <c r="D1070">
        <v>0.05</v>
      </c>
      <c r="E1070">
        <v>0.15</v>
      </c>
      <c r="F1070">
        <v>0.1</v>
      </c>
      <c r="G1070">
        <v>0.1</v>
      </c>
    </row>
    <row r="1071" spans="1:7" x14ac:dyDescent="0.2">
      <c r="A1071">
        <v>9675</v>
      </c>
      <c r="B1071" s="106" t="s">
        <v>692</v>
      </c>
      <c r="C1071">
        <v>0.05</v>
      </c>
      <c r="D1071">
        <v>0.05</v>
      </c>
      <c r="E1071">
        <v>0.15</v>
      </c>
      <c r="F1071">
        <v>0.05</v>
      </c>
      <c r="G1071">
        <v>0.05</v>
      </c>
    </row>
    <row r="1072" spans="1:7" x14ac:dyDescent="0.2">
      <c r="A1072">
        <v>9681</v>
      </c>
      <c r="B1072" s="106" t="s">
        <v>1441</v>
      </c>
      <c r="C1072">
        <v>0.05</v>
      </c>
      <c r="D1072">
        <v>0.05</v>
      </c>
      <c r="E1072">
        <v>0.15</v>
      </c>
      <c r="F1072">
        <v>0.05</v>
      </c>
      <c r="G1072">
        <v>0.05</v>
      </c>
    </row>
    <row r="1073" spans="1:7" x14ac:dyDescent="0.2">
      <c r="A1073">
        <v>9682</v>
      </c>
      <c r="B1073" s="106" t="s">
        <v>1043</v>
      </c>
      <c r="C1073">
        <v>0</v>
      </c>
      <c r="D1073">
        <v>0</v>
      </c>
      <c r="E1073" t="s">
        <v>154</v>
      </c>
      <c r="F1073" t="s">
        <v>154</v>
      </c>
      <c r="G1073" t="s">
        <v>154</v>
      </c>
    </row>
    <row r="1074" spans="1:7" x14ac:dyDescent="0.2">
      <c r="A1074">
        <v>9684</v>
      </c>
      <c r="B1074" s="106" t="s">
        <v>1020</v>
      </c>
      <c r="C1074">
        <v>0.1</v>
      </c>
      <c r="D1074">
        <v>0.1</v>
      </c>
      <c r="E1074">
        <v>0.3</v>
      </c>
      <c r="F1074">
        <v>0.1</v>
      </c>
      <c r="G1074">
        <v>0.1</v>
      </c>
    </row>
    <row r="1075" spans="1:7" x14ac:dyDescent="0.2">
      <c r="A1075">
        <v>9697</v>
      </c>
      <c r="B1075" s="106" t="s">
        <v>958</v>
      </c>
      <c r="C1075">
        <v>0.1</v>
      </c>
      <c r="D1075">
        <v>0.1</v>
      </c>
      <c r="E1075">
        <v>0.3</v>
      </c>
      <c r="F1075">
        <v>0.1</v>
      </c>
      <c r="G1075">
        <v>0.05</v>
      </c>
    </row>
    <row r="1076" spans="1:7" x14ac:dyDescent="0.2">
      <c r="A1076">
        <v>9702</v>
      </c>
      <c r="B1076" s="106" t="s">
        <v>3255</v>
      </c>
      <c r="C1076">
        <v>0</v>
      </c>
      <c r="D1076">
        <v>0</v>
      </c>
      <c r="E1076">
        <v>0</v>
      </c>
      <c r="F1076">
        <v>0</v>
      </c>
      <c r="G1076" t="s">
        <v>154</v>
      </c>
    </row>
    <row r="1077" spans="1:7" x14ac:dyDescent="0.2">
      <c r="A1077">
        <v>9706</v>
      </c>
      <c r="B1077" s="106" t="s">
        <v>980</v>
      </c>
      <c r="C1077">
        <v>0.1</v>
      </c>
      <c r="D1077">
        <v>0.1</v>
      </c>
      <c r="E1077">
        <v>0.6</v>
      </c>
      <c r="F1077">
        <v>0.15</v>
      </c>
      <c r="G1077">
        <v>0.1</v>
      </c>
    </row>
    <row r="1078" spans="1:7" x14ac:dyDescent="0.2">
      <c r="A1078">
        <v>9715</v>
      </c>
      <c r="B1078" s="106" t="s">
        <v>1135</v>
      </c>
      <c r="C1078">
        <v>0</v>
      </c>
      <c r="D1078" t="s">
        <v>154</v>
      </c>
      <c r="E1078" t="s">
        <v>154</v>
      </c>
      <c r="F1078" t="s">
        <v>154</v>
      </c>
      <c r="G1078" t="s">
        <v>154</v>
      </c>
    </row>
    <row r="1079" spans="1:7" x14ac:dyDescent="0.2">
      <c r="A1079">
        <v>9717</v>
      </c>
      <c r="B1079" s="106" t="s">
        <v>3256</v>
      </c>
      <c r="C1079">
        <v>0.05</v>
      </c>
      <c r="D1079" t="s">
        <v>154</v>
      </c>
      <c r="E1079" t="s">
        <v>154</v>
      </c>
      <c r="F1079" t="s">
        <v>154</v>
      </c>
      <c r="G1079" t="s">
        <v>154</v>
      </c>
    </row>
    <row r="1080" spans="1:7" x14ac:dyDescent="0.2">
      <c r="A1080">
        <v>9722</v>
      </c>
      <c r="B1080" s="106" t="s">
        <v>1168</v>
      </c>
      <c r="C1080">
        <v>0.15</v>
      </c>
      <c r="D1080">
        <v>0.05</v>
      </c>
      <c r="E1080">
        <v>0.15</v>
      </c>
      <c r="F1080">
        <v>0.05</v>
      </c>
      <c r="G1080">
        <v>0.05</v>
      </c>
    </row>
    <row r="1081" spans="1:7" x14ac:dyDescent="0.2">
      <c r="A1081">
        <v>9726</v>
      </c>
      <c r="B1081" s="106" t="s">
        <v>931</v>
      </c>
      <c r="C1081">
        <v>0.05</v>
      </c>
      <c r="D1081">
        <v>0.05</v>
      </c>
      <c r="E1081">
        <v>0.15</v>
      </c>
      <c r="F1081">
        <v>0.05</v>
      </c>
      <c r="G1081">
        <v>0.05</v>
      </c>
    </row>
    <row r="1082" spans="1:7" x14ac:dyDescent="0.2">
      <c r="A1082">
        <v>9728</v>
      </c>
      <c r="B1082" s="106" t="s">
        <v>1910</v>
      </c>
      <c r="C1082">
        <v>0.05</v>
      </c>
      <c r="D1082">
        <v>0.05</v>
      </c>
      <c r="E1082">
        <v>0.15</v>
      </c>
      <c r="F1082">
        <v>0.05</v>
      </c>
      <c r="G1082">
        <v>0.05</v>
      </c>
    </row>
    <row r="1083" spans="1:7" x14ac:dyDescent="0.2">
      <c r="A1083">
        <v>9729</v>
      </c>
      <c r="B1083" s="106" t="s">
        <v>2883</v>
      </c>
      <c r="C1083">
        <v>0</v>
      </c>
      <c r="D1083" t="s">
        <v>154</v>
      </c>
      <c r="E1083">
        <v>0</v>
      </c>
      <c r="F1083" t="s">
        <v>154</v>
      </c>
      <c r="G1083">
        <v>0</v>
      </c>
    </row>
    <row r="1084" spans="1:7" x14ac:dyDescent="0.2">
      <c r="A1084">
        <v>9735</v>
      </c>
      <c r="B1084" s="106" t="s">
        <v>1442</v>
      </c>
      <c r="C1084">
        <v>0.15</v>
      </c>
      <c r="D1084">
        <v>0.15</v>
      </c>
      <c r="E1084">
        <v>0.6</v>
      </c>
      <c r="F1084">
        <v>0.15</v>
      </c>
      <c r="G1084">
        <v>0.15</v>
      </c>
    </row>
    <row r="1085" spans="1:7" x14ac:dyDescent="0.2">
      <c r="A1085">
        <v>9744</v>
      </c>
      <c r="B1085" s="106" t="s">
        <v>2425</v>
      </c>
      <c r="C1085">
        <v>0</v>
      </c>
      <c r="D1085">
        <v>0</v>
      </c>
      <c r="E1085">
        <v>0</v>
      </c>
      <c r="F1085">
        <v>0</v>
      </c>
      <c r="G1085" s="106">
        <v>0.1</v>
      </c>
    </row>
    <row r="1086" spans="1:7" x14ac:dyDescent="0.2">
      <c r="A1086">
        <v>9749</v>
      </c>
      <c r="B1086" s="106" t="s">
        <v>1465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">
      <c r="A1087">
        <v>9757</v>
      </c>
      <c r="B1087" s="106" t="s">
        <v>1930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">
      <c r="A1088">
        <v>9759</v>
      </c>
      <c r="B1088" s="106" t="s">
        <v>387</v>
      </c>
      <c r="C1088">
        <v>0</v>
      </c>
      <c r="D1088" t="s">
        <v>154</v>
      </c>
      <c r="E1088">
        <v>0</v>
      </c>
      <c r="F1088">
        <v>0</v>
      </c>
      <c r="G1088">
        <v>0</v>
      </c>
    </row>
    <row r="1089" spans="1:7" x14ac:dyDescent="0.2">
      <c r="A1089">
        <v>9760</v>
      </c>
      <c r="B1089" s="106" t="s">
        <v>3257</v>
      </c>
      <c r="C1089">
        <v>0</v>
      </c>
      <c r="D1089">
        <v>0</v>
      </c>
      <c r="E1089" t="s">
        <v>154</v>
      </c>
      <c r="F1089" t="s">
        <v>154</v>
      </c>
      <c r="G1089" t="s">
        <v>154</v>
      </c>
    </row>
    <row r="1090" spans="1:7" x14ac:dyDescent="0.2">
      <c r="A1090">
        <v>9765</v>
      </c>
      <c r="B1090" s="106" t="s">
        <v>2096</v>
      </c>
      <c r="C1090">
        <v>0</v>
      </c>
      <c r="D1090">
        <v>0</v>
      </c>
      <c r="E1090">
        <v>0</v>
      </c>
      <c r="F1090">
        <v>0</v>
      </c>
      <c r="G1090" s="106">
        <v>0</v>
      </c>
    </row>
    <row r="1091" spans="1:7" x14ac:dyDescent="0.2">
      <c r="A1091">
        <v>9766</v>
      </c>
      <c r="B1091" s="106" t="s">
        <v>1449</v>
      </c>
      <c r="C1091">
        <v>0.05</v>
      </c>
      <c r="D1091">
        <v>0</v>
      </c>
      <c r="E1091">
        <v>0.15</v>
      </c>
      <c r="F1091">
        <v>0.05</v>
      </c>
      <c r="G1091">
        <v>0.05</v>
      </c>
    </row>
    <row r="1092" spans="1:7" x14ac:dyDescent="0.2">
      <c r="A1092">
        <v>9787</v>
      </c>
      <c r="B1092" t="s">
        <v>1182</v>
      </c>
      <c r="C1092">
        <v>0</v>
      </c>
      <c r="D1092">
        <v>0</v>
      </c>
      <c r="E1092" t="s">
        <v>154</v>
      </c>
      <c r="F1092" t="s">
        <v>154</v>
      </c>
      <c r="G1092" t="s">
        <v>154</v>
      </c>
    </row>
    <row r="1093" spans="1:7" x14ac:dyDescent="0.2">
      <c r="A1093">
        <v>9793</v>
      </c>
      <c r="B1093" t="s">
        <v>3258</v>
      </c>
      <c r="C1093">
        <v>0</v>
      </c>
      <c r="D1093" t="s">
        <v>154</v>
      </c>
      <c r="E1093">
        <v>0</v>
      </c>
      <c r="F1093">
        <v>0</v>
      </c>
      <c r="G1093" t="s">
        <v>154</v>
      </c>
    </row>
    <row r="1094" spans="1:7" x14ac:dyDescent="0.2">
      <c r="A1094">
        <v>9795</v>
      </c>
      <c r="B1094" t="s">
        <v>1801</v>
      </c>
      <c r="C1094">
        <v>0.05</v>
      </c>
      <c r="D1094">
        <v>0.05</v>
      </c>
      <c r="E1094">
        <v>0.15</v>
      </c>
      <c r="F1094">
        <v>0.05</v>
      </c>
      <c r="G1094">
        <v>0.05</v>
      </c>
    </row>
    <row r="1095" spans="1:7" x14ac:dyDescent="0.2">
      <c r="A1095">
        <v>9824</v>
      </c>
      <c r="B1095" t="s">
        <v>2426</v>
      </c>
      <c r="C1095">
        <v>0.05</v>
      </c>
      <c r="D1095">
        <v>0.05</v>
      </c>
      <c r="E1095">
        <v>0.15</v>
      </c>
      <c r="F1095" t="s">
        <v>154</v>
      </c>
      <c r="G1095">
        <v>0.05</v>
      </c>
    </row>
    <row r="1096" spans="1:7" x14ac:dyDescent="0.2">
      <c r="A1096">
        <v>9828</v>
      </c>
      <c r="B1096" t="s">
        <v>2884</v>
      </c>
      <c r="C1096">
        <v>0</v>
      </c>
      <c r="D1096" t="s">
        <v>154</v>
      </c>
      <c r="E1096">
        <v>0.15</v>
      </c>
      <c r="F1096">
        <v>0</v>
      </c>
      <c r="G1096">
        <v>0</v>
      </c>
    </row>
    <row r="1097" spans="1:7" x14ac:dyDescent="0.2">
      <c r="A1097">
        <v>9830</v>
      </c>
      <c r="B1097" t="s">
        <v>2339</v>
      </c>
      <c r="C1097">
        <v>0.05</v>
      </c>
      <c r="D1097">
        <v>0.05</v>
      </c>
      <c r="E1097">
        <v>0.15</v>
      </c>
      <c r="F1097">
        <v>0.05</v>
      </c>
      <c r="G1097">
        <v>0.05</v>
      </c>
    </row>
    <row r="1098" spans="1:7" x14ac:dyDescent="0.2">
      <c r="A1098">
        <v>9831</v>
      </c>
      <c r="B1098" t="s">
        <v>693</v>
      </c>
      <c r="C1098">
        <v>0</v>
      </c>
      <c r="D1098">
        <v>0</v>
      </c>
      <c r="E1098">
        <v>0.15</v>
      </c>
      <c r="F1098">
        <v>0</v>
      </c>
      <c r="G1098">
        <v>0.05</v>
      </c>
    </row>
    <row r="1099" spans="1:7" x14ac:dyDescent="0.2">
      <c r="A1099">
        <v>9837</v>
      </c>
      <c r="B1099" t="s">
        <v>2097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">
      <c r="A1100">
        <v>9842</v>
      </c>
      <c r="B1100" t="s">
        <v>3259</v>
      </c>
      <c r="C1100">
        <v>0</v>
      </c>
      <c r="D1100">
        <v>0</v>
      </c>
      <c r="E1100" t="s">
        <v>154</v>
      </c>
      <c r="F1100" t="s">
        <v>154</v>
      </c>
      <c r="G1100" t="s">
        <v>154</v>
      </c>
    </row>
    <row r="1101" spans="1:7" x14ac:dyDescent="0.2">
      <c r="A1101">
        <v>9843</v>
      </c>
      <c r="B1101" t="s">
        <v>1741</v>
      </c>
      <c r="C1101">
        <v>0.35</v>
      </c>
      <c r="D1101">
        <v>0.35</v>
      </c>
      <c r="E1101">
        <v>0</v>
      </c>
      <c r="F1101">
        <v>0.35</v>
      </c>
      <c r="G1101">
        <v>0</v>
      </c>
    </row>
    <row r="1102" spans="1:7" x14ac:dyDescent="0.2">
      <c r="A1102">
        <v>9850</v>
      </c>
      <c r="B1102" t="s">
        <v>694</v>
      </c>
      <c r="C1102">
        <v>0.05</v>
      </c>
      <c r="D1102">
        <v>0.05</v>
      </c>
      <c r="E1102">
        <v>0.15</v>
      </c>
      <c r="F1102">
        <v>0.05</v>
      </c>
      <c r="G1102">
        <v>0.05</v>
      </c>
    </row>
    <row r="1103" spans="1:7" x14ac:dyDescent="0.2">
      <c r="A1103">
        <v>9856</v>
      </c>
      <c r="B1103" t="s">
        <v>1974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">
      <c r="A1104">
        <v>9861</v>
      </c>
      <c r="B1104" t="s">
        <v>1389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">
      <c r="A1105">
        <v>9872</v>
      </c>
      <c r="B1105" t="s">
        <v>3260</v>
      </c>
      <c r="C1105">
        <v>0</v>
      </c>
      <c r="D1105">
        <v>0</v>
      </c>
      <c r="E1105">
        <v>0</v>
      </c>
      <c r="F1105">
        <v>0</v>
      </c>
      <c r="G1105" t="s">
        <v>154</v>
      </c>
    </row>
    <row r="1106" spans="1:7" x14ac:dyDescent="0.2">
      <c r="A1106">
        <v>9887</v>
      </c>
      <c r="B1106" t="s">
        <v>852</v>
      </c>
      <c r="C1106">
        <v>0.1</v>
      </c>
      <c r="D1106">
        <v>0.05</v>
      </c>
      <c r="E1106">
        <v>0</v>
      </c>
      <c r="F1106">
        <v>0.05</v>
      </c>
      <c r="G1106">
        <v>0</v>
      </c>
    </row>
    <row r="1107" spans="1:7" x14ac:dyDescent="0.2">
      <c r="A1107">
        <v>9896</v>
      </c>
      <c r="B1107" t="s">
        <v>2671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">
      <c r="A1108">
        <v>9900</v>
      </c>
      <c r="B1108" t="s">
        <v>695</v>
      </c>
      <c r="C1108">
        <v>0.05</v>
      </c>
      <c r="D1108">
        <v>0.05</v>
      </c>
      <c r="E1108">
        <v>0.15</v>
      </c>
      <c r="F1108">
        <v>0.05</v>
      </c>
      <c r="G1108">
        <v>0.05</v>
      </c>
    </row>
    <row r="1109" spans="1:7" x14ac:dyDescent="0.2">
      <c r="A1109">
        <v>9902</v>
      </c>
      <c r="B1109" t="s">
        <v>2885</v>
      </c>
      <c r="C1109">
        <v>0</v>
      </c>
      <c r="D1109" t="s">
        <v>154</v>
      </c>
      <c r="E1109">
        <v>0</v>
      </c>
      <c r="F1109" t="s">
        <v>154</v>
      </c>
      <c r="G1109">
        <v>0</v>
      </c>
    </row>
    <row r="1110" spans="1:7" x14ac:dyDescent="0.2">
      <c r="A1110">
        <v>9919</v>
      </c>
      <c r="B1110" t="s">
        <v>696</v>
      </c>
      <c r="C1110">
        <v>0.05</v>
      </c>
      <c r="D1110">
        <v>0.05</v>
      </c>
      <c r="E1110">
        <v>0.15</v>
      </c>
      <c r="F1110">
        <v>0.05</v>
      </c>
      <c r="G1110">
        <v>0.05</v>
      </c>
    </row>
    <row r="1111" spans="1:7" x14ac:dyDescent="0.2">
      <c r="A1111">
        <v>9928</v>
      </c>
      <c r="B1111" t="s">
        <v>2793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">
      <c r="A1112">
        <v>9930</v>
      </c>
      <c r="B1112" t="s">
        <v>697</v>
      </c>
      <c r="C1112">
        <v>0.05</v>
      </c>
      <c r="D1112">
        <v>0.05</v>
      </c>
      <c r="E1112">
        <v>0.15</v>
      </c>
      <c r="F1112">
        <v>0.05</v>
      </c>
      <c r="G1112">
        <v>0.05</v>
      </c>
    </row>
    <row r="1113" spans="1:7" x14ac:dyDescent="0.2">
      <c r="A1113">
        <v>9936</v>
      </c>
      <c r="B1113" t="s">
        <v>2600</v>
      </c>
      <c r="C1113">
        <v>0.1</v>
      </c>
      <c r="D1113">
        <v>0.1</v>
      </c>
      <c r="E1113">
        <v>0.3</v>
      </c>
      <c r="F1113" t="s">
        <v>154</v>
      </c>
      <c r="G1113">
        <v>0.1</v>
      </c>
    </row>
    <row r="1114" spans="1:7" x14ac:dyDescent="0.2">
      <c r="A1114">
        <v>9945</v>
      </c>
      <c r="B1114" t="s">
        <v>698</v>
      </c>
      <c r="C1114">
        <v>0.05</v>
      </c>
      <c r="D1114">
        <v>0.05</v>
      </c>
      <c r="E1114">
        <v>0.15</v>
      </c>
      <c r="F1114">
        <v>0.05</v>
      </c>
      <c r="G1114">
        <v>0.05</v>
      </c>
    </row>
    <row r="1115" spans="1:7" x14ac:dyDescent="0.2">
      <c r="A1115">
        <v>9946</v>
      </c>
      <c r="B1115" t="s">
        <v>699</v>
      </c>
      <c r="C1115">
        <v>0.05</v>
      </c>
      <c r="D1115">
        <v>0.05</v>
      </c>
      <c r="E1115">
        <v>0.15</v>
      </c>
      <c r="F1115">
        <v>0.05</v>
      </c>
      <c r="G1115">
        <v>0.05</v>
      </c>
    </row>
    <row r="1116" spans="1:7" x14ac:dyDescent="0.2">
      <c r="A1116">
        <v>9948</v>
      </c>
      <c r="B1116" t="s">
        <v>1880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">
      <c r="A1117">
        <v>9956</v>
      </c>
      <c r="B1117" t="s">
        <v>2549</v>
      </c>
      <c r="C1117">
        <v>0.05</v>
      </c>
      <c r="D1117">
        <v>0.05</v>
      </c>
      <c r="E1117">
        <v>0</v>
      </c>
      <c r="F1117">
        <v>0.05</v>
      </c>
      <c r="G1117">
        <v>0.05</v>
      </c>
    </row>
    <row r="1118" spans="1:7" x14ac:dyDescent="0.2">
      <c r="A1118">
        <v>9962</v>
      </c>
      <c r="B1118" t="s">
        <v>700</v>
      </c>
      <c r="C1118">
        <v>0.05</v>
      </c>
      <c r="D1118">
        <v>0.05</v>
      </c>
      <c r="E1118">
        <v>0.15</v>
      </c>
      <c r="F1118">
        <v>0.05</v>
      </c>
      <c r="G1118">
        <v>0.05</v>
      </c>
    </row>
    <row r="1119" spans="1:7" x14ac:dyDescent="0.2">
      <c r="A1119">
        <v>9974</v>
      </c>
      <c r="B1119" t="s">
        <v>1911</v>
      </c>
      <c r="C1119">
        <v>0.1</v>
      </c>
      <c r="D1119">
        <v>0.1</v>
      </c>
      <c r="E1119">
        <v>0</v>
      </c>
      <c r="F1119">
        <v>0.1</v>
      </c>
      <c r="G1119">
        <v>0</v>
      </c>
    </row>
    <row r="1120" spans="1:7" x14ac:dyDescent="0.2">
      <c r="A1120">
        <v>9979</v>
      </c>
      <c r="B1120" t="s">
        <v>1232</v>
      </c>
      <c r="C1120">
        <v>0.05</v>
      </c>
      <c r="D1120">
        <v>0.05</v>
      </c>
      <c r="E1120">
        <v>0.15</v>
      </c>
      <c r="F1120">
        <v>0.05</v>
      </c>
      <c r="G1120">
        <v>0.05</v>
      </c>
    </row>
    <row r="1121" spans="1:7" x14ac:dyDescent="0.2">
      <c r="A1121">
        <v>9982</v>
      </c>
      <c r="B1121" t="s">
        <v>701</v>
      </c>
      <c r="C1121">
        <v>0.05</v>
      </c>
      <c r="D1121">
        <v>0.05</v>
      </c>
      <c r="E1121">
        <v>0.15</v>
      </c>
      <c r="F1121">
        <v>0.05</v>
      </c>
      <c r="G1121">
        <v>0.05</v>
      </c>
    </row>
    <row r="1122" spans="1:7" x14ac:dyDescent="0.2">
      <c r="A1122">
        <v>9983</v>
      </c>
      <c r="B1122" t="s">
        <v>1742</v>
      </c>
      <c r="C1122">
        <v>1.05</v>
      </c>
      <c r="D1122">
        <v>1.05</v>
      </c>
      <c r="E1122">
        <v>3.15</v>
      </c>
      <c r="F1122">
        <v>1.05</v>
      </c>
      <c r="G1122">
        <v>1.05</v>
      </c>
    </row>
    <row r="1123" spans="1:7" x14ac:dyDescent="0.2">
      <c r="A1123">
        <v>9984</v>
      </c>
      <c r="B1123" t="s">
        <v>1743</v>
      </c>
      <c r="C1123">
        <v>0.1</v>
      </c>
      <c r="D1123">
        <v>0.1</v>
      </c>
      <c r="E1123">
        <v>0.3</v>
      </c>
      <c r="F1123">
        <v>0.1</v>
      </c>
      <c r="G1123">
        <v>0.1</v>
      </c>
    </row>
    <row r="1124" spans="1:7" x14ac:dyDescent="0.2">
      <c r="A1124">
        <v>9987</v>
      </c>
      <c r="B1124" t="s">
        <v>3261</v>
      </c>
      <c r="C1124">
        <v>0</v>
      </c>
      <c r="D1124">
        <v>0</v>
      </c>
      <c r="E1124" t="s">
        <v>154</v>
      </c>
      <c r="F1124">
        <v>0</v>
      </c>
      <c r="G1124" t="s">
        <v>154</v>
      </c>
    </row>
    <row r="1125" spans="1:7" x14ac:dyDescent="0.2">
      <c r="A1125">
        <v>9994</v>
      </c>
      <c r="B1125" t="s">
        <v>1912</v>
      </c>
      <c r="C1125">
        <v>0.05</v>
      </c>
      <c r="D1125">
        <v>0.05</v>
      </c>
      <c r="E1125">
        <v>0.15</v>
      </c>
      <c r="F1125">
        <v>0.05</v>
      </c>
      <c r="G1125">
        <v>0.05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topLeftCell="A13" workbookViewId="0">
      <selection activeCell="D12" sqref="D12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377</v>
      </c>
      <c r="D1" s="138">
        <v>0.1</v>
      </c>
    </row>
    <row r="2" spans="1:4" s="106" customFormat="1" x14ac:dyDescent="0.2">
      <c r="A2" s="13" t="s">
        <v>375</v>
      </c>
      <c r="B2" s="1" t="s">
        <v>384</v>
      </c>
      <c r="C2" s="1" t="s">
        <v>376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378</v>
      </c>
      <c r="B8" s="1" t="s">
        <v>385</v>
      </c>
    </row>
    <row r="9" spans="1:4" s="106" customFormat="1" x14ac:dyDescent="0.2">
      <c r="A9" s="139" t="s">
        <v>379</v>
      </c>
      <c r="B9" s="141">
        <v>198</v>
      </c>
    </row>
    <row r="10" spans="1:4" s="106" customFormat="1" x14ac:dyDescent="0.2">
      <c r="A10" s="139" t="s">
        <v>380</v>
      </c>
      <c r="B10" s="141">
        <v>385</v>
      </c>
    </row>
    <row r="11" spans="1:4" s="106" customFormat="1" x14ac:dyDescent="0.2">
      <c r="A11" s="1" t="s">
        <v>381</v>
      </c>
      <c r="B11" s="142">
        <v>2.8000000000000001E-2</v>
      </c>
    </row>
    <row r="12" spans="1:4" s="106" customFormat="1" x14ac:dyDescent="0.2">
      <c r="A12" s="1" t="s">
        <v>160</v>
      </c>
      <c r="B12" s="142">
        <v>1.0999999999999999E-2</v>
      </c>
    </row>
    <row r="15" spans="1:4" ht="15" x14ac:dyDescent="0.2">
      <c r="A15" s="78" t="s">
        <v>92</v>
      </c>
    </row>
    <row r="16" spans="1:4" x14ac:dyDescent="0.2">
      <c r="B16" s="1"/>
    </row>
    <row r="17" spans="1:2" ht="15.75" thickBot="1" x14ac:dyDescent="0.3">
      <c r="A17" s="69" t="s">
        <v>93</v>
      </c>
    </row>
    <row r="18" spans="1:2" ht="15.75" thickBot="1" x14ac:dyDescent="0.25">
      <c r="A18" s="71" t="s">
        <v>94</v>
      </c>
      <c r="B18" s="72" t="s">
        <v>95</v>
      </c>
    </row>
    <row r="19" spans="1:2" ht="15.75" thickBot="1" x14ac:dyDescent="0.3">
      <c r="A19" s="73" t="s">
        <v>96</v>
      </c>
      <c r="B19" s="70" t="s">
        <v>97</v>
      </c>
    </row>
    <row r="20" spans="1:2" ht="15.75" thickBot="1" x14ac:dyDescent="0.3">
      <c r="A20" s="73" t="s">
        <v>98</v>
      </c>
      <c r="B20" s="70" t="s">
        <v>99</v>
      </c>
    </row>
    <row r="21" spans="1:2" ht="15.75" thickBot="1" x14ac:dyDescent="0.3">
      <c r="A21" s="73" t="s">
        <v>100</v>
      </c>
      <c r="B21" s="70" t="s">
        <v>101</v>
      </c>
    </row>
    <row r="22" spans="1:2" ht="15.75" thickBot="1" x14ac:dyDescent="0.3">
      <c r="A22" s="73" t="s">
        <v>102</v>
      </c>
      <c r="B22" s="70" t="s">
        <v>103</v>
      </c>
    </row>
    <row r="23" spans="1:2" ht="15.75" thickBot="1" x14ac:dyDescent="0.3">
      <c r="A23" s="74" t="s">
        <v>104</v>
      </c>
      <c r="B23" s="75" t="s">
        <v>105</v>
      </c>
    </row>
    <row r="24" spans="1:2" ht="15.75" thickBot="1" x14ac:dyDescent="0.3">
      <c r="A24" s="76" t="s">
        <v>106</v>
      </c>
      <c r="B24" s="77" t="s">
        <v>107</v>
      </c>
    </row>
    <row r="25" spans="1:2" ht="15.75" thickBot="1" x14ac:dyDescent="0.3">
      <c r="A25" s="73" t="s">
        <v>108</v>
      </c>
      <c r="B25" s="70" t="s">
        <v>109</v>
      </c>
    </row>
    <row r="26" spans="1:2" ht="15.75" thickBot="1" x14ac:dyDescent="0.3">
      <c r="A26" s="73" t="s">
        <v>110</v>
      </c>
      <c r="B26" s="70" t="s">
        <v>111</v>
      </c>
    </row>
    <row r="27" spans="1:2" ht="15.75" thickBot="1" x14ac:dyDescent="0.3">
      <c r="A27" s="69" t="s">
        <v>112</v>
      </c>
    </row>
    <row r="28" spans="1:2" ht="15.75" thickBot="1" x14ac:dyDescent="0.25">
      <c r="A28" s="71" t="s">
        <v>94</v>
      </c>
      <c r="B28" s="72" t="s">
        <v>95</v>
      </c>
    </row>
    <row r="29" spans="1:2" ht="15.75" thickBot="1" x14ac:dyDescent="0.3">
      <c r="A29" s="73" t="s">
        <v>98</v>
      </c>
      <c r="B29" s="70" t="s">
        <v>99</v>
      </c>
    </row>
    <row r="30" spans="1:2" ht="15.75" thickBot="1" x14ac:dyDescent="0.3">
      <c r="A30" s="73" t="s">
        <v>100</v>
      </c>
      <c r="B30" s="70" t="s">
        <v>113</v>
      </c>
    </row>
    <row r="31" spans="1:2" ht="15.75" thickBot="1" x14ac:dyDescent="0.3">
      <c r="A31" s="73" t="s">
        <v>102</v>
      </c>
      <c r="B31" s="70" t="s">
        <v>114</v>
      </c>
    </row>
    <row r="32" spans="1:2" ht="15.75" thickBot="1" x14ac:dyDescent="0.3">
      <c r="A32" s="74" t="s">
        <v>115</v>
      </c>
      <c r="B32" s="75" t="s">
        <v>116</v>
      </c>
    </row>
    <row r="35" spans="1:8" ht="15" x14ac:dyDescent="0.2">
      <c r="A35" s="78" t="s">
        <v>117</v>
      </c>
    </row>
    <row r="36" spans="1:8" ht="15" thickBot="1" x14ac:dyDescent="0.25"/>
    <row r="37" spans="1:8" ht="15.75" thickBot="1" x14ac:dyDescent="0.25">
      <c r="A37" s="71" t="s">
        <v>118</v>
      </c>
      <c r="B37" s="72" t="s">
        <v>84</v>
      </c>
    </row>
    <row r="38" spans="1:8" ht="15.75" thickBot="1" x14ac:dyDescent="0.3">
      <c r="A38" s="73" t="s">
        <v>98</v>
      </c>
      <c r="B38" s="70" t="s">
        <v>119</v>
      </c>
    </row>
    <row r="39" spans="1:8" ht="15.75" thickBot="1" x14ac:dyDescent="0.3">
      <c r="A39" s="73" t="s">
        <v>100</v>
      </c>
      <c r="B39" s="70" t="s">
        <v>120</v>
      </c>
    </row>
    <row r="40" spans="1:8" ht="15.75" thickBot="1" x14ac:dyDescent="0.3">
      <c r="A40" s="73" t="s">
        <v>121</v>
      </c>
      <c r="B40" s="70" t="s">
        <v>122</v>
      </c>
    </row>
    <row r="41" spans="1:8" ht="15.75" thickBot="1" x14ac:dyDescent="0.3">
      <c r="A41" s="73" t="s">
        <v>102</v>
      </c>
      <c r="B41" s="70" t="s">
        <v>123</v>
      </c>
    </row>
    <row r="42" spans="1:8" ht="15.75" thickBot="1" x14ac:dyDescent="0.3">
      <c r="A42" s="73" t="s">
        <v>104</v>
      </c>
      <c r="B42" s="70" t="s">
        <v>124</v>
      </c>
    </row>
    <row r="43" spans="1:8" ht="15.75" thickBot="1" x14ac:dyDescent="0.3">
      <c r="A43" s="73" t="s">
        <v>125</v>
      </c>
      <c r="B43" s="70" t="s">
        <v>126</v>
      </c>
    </row>
    <row r="44" spans="1:8" ht="15" x14ac:dyDescent="0.25">
      <c r="A44" s="80" t="s">
        <v>127</v>
      </c>
      <c r="B44" s="507" t="s">
        <v>129</v>
      </c>
    </row>
    <row r="45" spans="1:8" ht="30.75" thickBot="1" x14ac:dyDescent="0.3">
      <c r="A45" s="73" t="s">
        <v>128</v>
      </c>
      <c r="B45" s="508"/>
    </row>
    <row r="47" spans="1:8" ht="15" thickBot="1" x14ac:dyDescent="0.25"/>
    <row r="48" spans="1:8" ht="15" thickBot="1" x14ac:dyDescent="0.25">
      <c r="A48" s="521" t="s">
        <v>78</v>
      </c>
      <c r="B48" s="522"/>
      <c r="C48" s="525" t="s">
        <v>130</v>
      </c>
      <c r="D48" s="526"/>
      <c r="E48" s="526"/>
      <c r="F48" s="526"/>
      <c r="G48" s="527"/>
      <c r="H48" s="86"/>
    </row>
    <row r="49" spans="1:8" ht="15" thickBot="1" x14ac:dyDescent="0.25">
      <c r="A49" s="523"/>
      <c r="B49" s="524"/>
      <c r="C49" s="528" t="s">
        <v>131</v>
      </c>
      <c r="D49" s="529"/>
      <c r="E49" s="81" t="s">
        <v>132</v>
      </c>
      <c r="F49" s="530" t="s">
        <v>133</v>
      </c>
      <c r="G49" s="531"/>
    </row>
    <row r="50" spans="1:8" ht="15" thickBot="1" x14ac:dyDescent="0.25">
      <c r="A50" s="87" t="s">
        <v>134</v>
      </c>
      <c r="B50" s="82" t="s">
        <v>135</v>
      </c>
      <c r="C50" s="82" t="s">
        <v>136</v>
      </c>
      <c r="D50" s="83" t="s">
        <v>135</v>
      </c>
      <c r="E50" s="83" t="s">
        <v>136</v>
      </c>
      <c r="F50" s="81" t="s">
        <v>136</v>
      </c>
      <c r="G50" s="84" t="s">
        <v>135</v>
      </c>
      <c r="H50" s="84" t="s">
        <v>136</v>
      </c>
    </row>
    <row r="51" spans="1:8" ht="28.5" customHeight="1" thickBot="1" x14ac:dyDescent="0.25">
      <c r="A51" s="88" t="s">
        <v>137</v>
      </c>
      <c r="B51" s="511" t="s">
        <v>138</v>
      </c>
      <c r="C51" s="513"/>
      <c r="D51" s="511" t="s">
        <v>139</v>
      </c>
      <c r="E51" s="512"/>
      <c r="F51" s="512"/>
      <c r="G51" s="512"/>
      <c r="H51" s="513"/>
    </row>
    <row r="52" spans="1:8" ht="43.5" thickBot="1" x14ac:dyDescent="0.25">
      <c r="A52" s="88" t="s">
        <v>140</v>
      </c>
      <c r="B52" s="511" t="s">
        <v>141</v>
      </c>
      <c r="C52" s="513"/>
      <c r="D52" s="85" t="s">
        <v>142</v>
      </c>
      <c r="E52" s="85" t="s">
        <v>143</v>
      </c>
      <c r="F52" s="85" t="s">
        <v>143</v>
      </c>
      <c r="G52" s="85" t="s">
        <v>142</v>
      </c>
      <c r="H52" s="85" t="s">
        <v>143</v>
      </c>
    </row>
    <row r="53" spans="1:8" ht="15" thickBot="1" x14ac:dyDescent="0.25">
      <c r="A53" s="88" t="s">
        <v>144</v>
      </c>
      <c r="B53" s="511" t="s">
        <v>145</v>
      </c>
      <c r="C53" s="513"/>
      <c r="D53" s="511" t="s">
        <v>131</v>
      </c>
      <c r="E53" s="513"/>
      <c r="F53" s="85" t="s">
        <v>146</v>
      </c>
      <c r="G53" s="511" t="s">
        <v>147</v>
      </c>
      <c r="H53" s="513"/>
    </row>
    <row r="54" spans="1:8" ht="15" thickBot="1" x14ac:dyDescent="0.25">
      <c r="A54" s="88" t="s">
        <v>84</v>
      </c>
      <c r="B54" s="511" t="s">
        <v>148</v>
      </c>
      <c r="C54" s="512"/>
      <c r="D54" s="512"/>
      <c r="E54" s="512"/>
      <c r="F54" s="513"/>
      <c r="G54" s="511" t="s">
        <v>149</v>
      </c>
      <c r="H54" s="513"/>
    </row>
    <row r="55" spans="1:8" ht="42.75" x14ac:dyDescent="0.2">
      <c r="A55" s="140" t="s">
        <v>381</v>
      </c>
      <c r="B55" s="79" t="s">
        <v>151</v>
      </c>
      <c r="C55" s="507" t="s">
        <v>154</v>
      </c>
      <c r="D55" s="79" t="s">
        <v>151</v>
      </c>
      <c r="E55" s="507" t="s">
        <v>154</v>
      </c>
      <c r="F55" s="507" t="s">
        <v>154</v>
      </c>
      <c r="G55" s="79" t="s">
        <v>157</v>
      </c>
      <c r="H55" s="507" t="s">
        <v>154</v>
      </c>
    </row>
    <row r="56" spans="1:8" ht="42.75" x14ac:dyDescent="0.2">
      <c r="A56" s="89" t="s">
        <v>150</v>
      </c>
      <c r="B56" s="90" t="s">
        <v>383</v>
      </c>
      <c r="C56" s="514"/>
      <c r="D56" s="79" t="s">
        <v>155</v>
      </c>
      <c r="E56" s="514"/>
      <c r="F56" s="514"/>
      <c r="G56" s="79" t="s">
        <v>158</v>
      </c>
      <c r="H56" s="514"/>
    </row>
    <row r="57" spans="1:8" ht="42.75" x14ac:dyDescent="0.2">
      <c r="A57" s="89"/>
      <c r="B57" s="79" t="s">
        <v>152</v>
      </c>
      <c r="C57" s="514"/>
      <c r="D57" s="79" t="s">
        <v>152</v>
      </c>
      <c r="E57" s="514"/>
      <c r="F57" s="514"/>
      <c r="G57" s="79" t="s">
        <v>159</v>
      </c>
      <c r="H57" s="514"/>
    </row>
    <row r="58" spans="1:8" ht="15" thickBot="1" x14ac:dyDescent="0.25">
      <c r="A58" s="88"/>
      <c r="B58" s="85" t="s">
        <v>153</v>
      </c>
      <c r="C58" s="508"/>
      <c r="D58" s="85" t="s">
        <v>156</v>
      </c>
      <c r="E58" s="508"/>
      <c r="F58" s="508"/>
      <c r="G58" s="85"/>
      <c r="H58" s="508"/>
    </row>
    <row r="59" spans="1:8" ht="42.75" x14ac:dyDescent="0.2">
      <c r="A59" s="140" t="s">
        <v>382</v>
      </c>
      <c r="B59" s="507" t="s">
        <v>154</v>
      </c>
      <c r="C59" s="515">
        <v>1.0999999999999999E-2</v>
      </c>
      <c r="D59" s="507" t="s">
        <v>154</v>
      </c>
      <c r="E59" s="518">
        <v>1.0999999999999999E-2</v>
      </c>
      <c r="F59" s="518">
        <v>3.9E-2</v>
      </c>
      <c r="G59" s="507" t="s">
        <v>154</v>
      </c>
      <c r="H59" s="79" t="s">
        <v>157</v>
      </c>
    </row>
    <row r="60" spans="1:8" ht="42.75" x14ac:dyDescent="0.2">
      <c r="A60" s="89" t="s">
        <v>150</v>
      </c>
      <c r="B60" s="514"/>
      <c r="C60" s="516"/>
      <c r="D60" s="514"/>
      <c r="E60" s="519"/>
      <c r="F60" s="519"/>
      <c r="G60" s="514"/>
      <c r="H60" s="79" t="s">
        <v>158</v>
      </c>
    </row>
    <row r="61" spans="1:8" ht="43.5" thickBot="1" x14ac:dyDescent="0.25">
      <c r="A61" s="88"/>
      <c r="B61" s="508"/>
      <c r="C61" s="517"/>
      <c r="D61" s="508"/>
      <c r="E61" s="520"/>
      <c r="F61" s="520"/>
      <c r="G61" s="508"/>
      <c r="H61" s="85" t="s">
        <v>159</v>
      </c>
    </row>
    <row r="62" spans="1:8" ht="127.5" customHeight="1" x14ac:dyDescent="0.2">
      <c r="A62" s="89" t="s">
        <v>161</v>
      </c>
      <c r="B62" s="507" t="s">
        <v>154</v>
      </c>
      <c r="C62" s="509" t="s">
        <v>163</v>
      </c>
      <c r="D62" s="507" t="s">
        <v>154</v>
      </c>
      <c r="E62" s="507" t="s">
        <v>154</v>
      </c>
      <c r="F62" s="507" t="s">
        <v>154</v>
      </c>
      <c r="G62" s="507" t="s">
        <v>154</v>
      </c>
      <c r="H62" s="507" t="s">
        <v>164</v>
      </c>
    </row>
    <row r="63" spans="1:8" ht="15" thickBot="1" x14ac:dyDescent="0.25">
      <c r="A63" s="88" t="s">
        <v>162</v>
      </c>
      <c r="B63" s="508"/>
      <c r="C63" s="510"/>
      <c r="D63" s="508"/>
      <c r="E63" s="508"/>
      <c r="F63" s="508"/>
      <c r="G63" s="508"/>
      <c r="H63" s="508"/>
    </row>
    <row r="64" spans="1:8" ht="15" thickBot="1" x14ac:dyDescent="0.25">
      <c r="A64" s="88" t="s">
        <v>165</v>
      </c>
      <c r="B64" s="511" t="s">
        <v>166</v>
      </c>
      <c r="C64" s="512"/>
      <c r="D64" s="512"/>
      <c r="E64" s="512"/>
      <c r="F64" s="512"/>
      <c r="G64" s="512"/>
      <c r="H64" s="513"/>
    </row>
    <row r="65" spans="1:8" ht="14.25" customHeight="1" x14ac:dyDescent="0.2">
      <c r="A65" s="495" t="s">
        <v>167</v>
      </c>
      <c r="B65" s="498" t="s">
        <v>168</v>
      </c>
      <c r="C65" s="499"/>
      <c r="D65" s="499"/>
      <c r="E65" s="499"/>
      <c r="F65" s="499"/>
      <c r="G65" s="499"/>
      <c r="H65" s="500"/>
    </row>
    <row r="66" spans="1:8" ht="15" thickBot="1" x14ac:dyDescent="0.25">
      <c r="A66" s="497"/>
      <c r="B66" s="504" t="s">
        <v>169</v>
      </c>
      <c r="C66" s="505"/>
      <c r="D66" s="505"/>
      <c r="E66" s="505"/>
      <c r="F66" s="505"/>
      <c r="G66" s="505"/>
      <c r="H66" s="506"/>
    </row>
    <row r="67" spans="1:8" ht="14.25" customHeight="1" x14ac:dyDescent="0.2">
      <c r="A67" s="495" t="s">
        <v>170</v>
      </c>
      <c r="B67" s="498" t="s">
        <v>171</v>
      </c>
      <c r="C67" s="499"/>
      <c r="D67" s="499"/>
      <c r="E67" s="499"/>
      <c r="F67" s="499"/>
      <c r="G67" s="499"/>
      <c r="H67" s="500"/>
    </row>
    <row r="68" spans="1:8" ht="15" thickBot="1" x14ac:dyDescent="0.25">
      <c r="A68" s="497"/>
      <c r="B68" s="504" t="s">
        <v>172</v>
      </c>
      <c r="C68" s="505"/>
      <c r="D68" s="505"/>
      <c r="E68" s="505"/>
      <c r="F68" s="505"/>
      <c r="G68" s="505"/>
      <c r="H68" s="506"/>
    </row>
    <row r="69" spans="1:8" ht="28.5" customHeight="1" x14ac:dyDescent="0.2">
      <c r="A69" s="495" t="s">
        <v>173</v>
      </c>
      <c r="B69" s="498" t="s">
        <v>174</v>
      </c>
      <c r="C69" s="499"/>
      <c r="D69" s="500"/>
      <c r="E69" s="498" t="s">
        <v>175</v>
      </c>
      <c r="F69" s="499"/>
      <c r="G69" s="499"/>
      <c r="H69" s="500"/>
    </row>
    <row r="70" spans="1:8" ht="28.5" customHeight="1" x14ac:dyDescent="0.2">
      <c r="A70" s="496"/>
      <c r="B70" s="501"/>
      <c r="C70" s="502"/>
      <c r="D70" s="503"/>
      <c r="E70" s="501" t="s">
        <v>176</v>
      </c>
      <c r="F70" s="502"/>
      <c r="G70" s="502"/>
      <c r="H70" s="503"/>
    </row>
    <row r="71" spans="1:8" ht="28.5" customHeight="1" thickBot="1" x14ac:dyDescent="0.25">
      <c r="A71" s="497"/>
      <c r="B71" s="504"/>
      <c r="C71" s="505"/>
      <c r="D71" s="506"/>
      <c r="E71" s="504" t="s">
        <v>177</v>
      </c>
      <c r="F71" s="505"/>
      <c r="G71" s="505"/>
      <c r="H71" s="506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Cover</vt:lpstr>
      <vt:lpstr>Open Position</vt:lpstr>
      <vt:lpstr>Trade History</vt:lpstr>
      <vt:lpstr>Asset</vt:lpstr>
      <vt:lpstr>Profit Analysis</vt:lpstr>
      <vt:lpstr>BACK_TEST</vt:lpstr>
      <vt:lpstr>Watching_Input</vt:lpstr>
      <vt:lpstr>Watching_List</vt:lpstr>
      <vt:lpstr>DryRun_Postion</vt:lpstr>
      <vt:lpstr>DryRun_History</vt:lpstr>
      <vt:lpstr>Search</vt:lpstr>
      <vt:lpstr>Search Result</vt:lpstr>
      <vt:lpstr>Graph</vt:lpstr>
      <vt:lpstr>Detail</vt:lpstr>
      <vt:lpstr>NIKKE225</vt:lpstr>
      <vt:lpstr>refer⇒</vt:lpstr>
      <vt:lpstr>Trade History_old</vt:lpstr>
      <vt:lpstr>Monitoring</vt:lpstr>
      <vt:lpstr>Watching List Souce Data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2020-06-29T23:12:58Z</dcterms:modified>
</cp:coreProperties>
</file>